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条例・規則・要綱・要領等\000＿体系\120_介護給付費事務取扱要領\001_最新の様式（改正後は常に最新のに入れ替えること）\01_チェック表\R7.4改定（R6報酬改定経過措置終了）\"/>
    </mc:Choice>
  </mc:AlternateContent>
  <bookViews>
    <workbookView xWindow="-105" yWindow="-105" windowWidth="19425" windowHeight="10305" firstSheet="9" activeTab="9"/>
  </bookViews>
  <sheets>
    <sheet name="【修正】別紙２（特養）" sheetId="619" state="hidden" r:id="rId1"/>
    <sheet name="Sheet1" sheetId="599" state="hidden" r:id="rId2"/>
    <sheet name="【R6.5月まで】加算様式２（GH）" sheetId="600" state="hidden" r:id="rId3"/>
    <sheet name="【R6.5月まで】加算様式２（地密特定）" sheetId="650" state="hidden" r:id="rId4"/>
    <sheet name="【R6.5月まで】加算様式２（特定）" sheetId="587" state="hidden" r:id="rId5"/>
    <sheet name="【R6.5月まで】加算様式２（SS）" sheetId="615" state="hidden" r:id="rId6"/>
    <sheet name="別紙２（特養）" sheetId="603" state="hidden" r:id="rId7"/>
    <sheet name="【R6.5月まで】加算様式２（地密特養）" sheetId="631" state="hidden" r:id="rId8"/>
    <sheet name="【R6.5月まで】加算様式２（特養）" sheetId="621" state="hidden" r:id="rId9"/>
    <sheet name="チェック表" sheetId="618" r:id="rId10"/>
    <sheet name="別紙１ー１～２" sheetId="503" r:id="rId11"/>
    <sheet name="備考 別紙（1-1）～（1-２）" sheetId="504" r:id="rId12"/>
    <sheet name="【結合済】別紙１－２" sheetId="406" state="hidden" r:id="rId13"/>
    <sheet name="【結合済】備考（1－2）" sheetId="301" state="hidden" r:id="rId14"/>
    <sheet name="【結合済】別紙１－３" sheetId="407" state="hidden" r:id="rId15"/>
    <sheet name="【結合済】備考（1－3）" sheetId="302" state="hidden" r:id="rId16"/>
    <sheet name="【不要】別紙１－4" sheetId="411" state="hidden" r:id="rId17"/>
    <sheet name="【市様式一時的差し替え】別紙２" sheetId="511" state="hidden" r:id="rId18"/>
    <sheet name="【出さない】別紙３" sheetId="512" state="hidden" r:id="rId19"/>
    <sheet name="【出さない】別紙3－2" sheetId="513" state="hidden" r:id="rId20"/>
    <sheet name="別紙４" sheetId="514" state="hidden" r:id="rId21"/>
    <sheet name="別紙５" sheetId="515" state="hidden" r:id="rId22"/>
    <sheet name="別紙5－2" sheetId="516" state="hidden" r:id="rId23"/>
    <sheet name="別紙" sheetId="658" state="hidden" r:id="rId24"/>
    <sheet name="別紙２" sheetId="692" r:id="rId25"/>
    <sheet name="別紙６" sheetId="517" r:id="rId26"/>
    <sheet name="別紙７" sheetId="518" r:id="rId27"/>
    <sheet name="別紙７－２" sheetId="519" r:id="rId28"/>
    <sheet name="別紙７－３" sheetId="520" state="hidden" r:id="rId29"/>
    <sheet name="【不要】別紙８" sheetId="521" state="hidden" r:id="rId30"/>
    <sheet name="【不要】別紙９" sheetId="522" state="hidden" r:id="rId31"/>
    <sheet name="【不要】別紙9－2" sheetId="523" state="hidden" r:id="rId32"/>
    <sheet name="【不要】別紙9－3" sheetId="524" state="hidden" r:id="rId33"/>
    <sheet name="【不要】別紙10" sheetId="525" state="hidden" r:id="rId34"/>
    <sheet name="別紙11" sheetId="526" r:id="rId35"/>
    <sheet name="【不要】別紙12" sheetId="527" state="hidden" r:id="rId36"/>
    <sheet name="別紙12－2" sheetId="528" r:id="rId37"/>
    <sheet name="別紙13" sheetId="529" state="hidden" r:id="rId38"/>
    <sheet name="【不要】別紙14" sheetId="530" state="hidden" r:id="rId39"/>
    <sheet name="【不要】別紙14－2" sheetId="531" state="hidden" r:id="rId40"/>
    <sheet name="【不要】別紙14－3" sheetId="532" state="hidden" r:id="rId41"/>
    <sheet name="別紙14－4" sheetId="533" r:id="rId42"/>
    <sheet name="【不要】別紙14－5" sheetId="534" state="hidden" r:id="rId43"/>
    <sheet name="別紙14－6" sheetId="535" state="hidden" r:id="rId44"/>
    <sheet name="参考様式19-1★" sheetId="593" state="hidden" r:id="rId45"/>
    <sheet name="参考様式19-2★" sheetId="594" state="hidden" r:id="rId46"/>
    <sheet name="参考様式19-3★" sheetId="595" state="hidden" r:id="rId47"/>
    <sheet name="参考様式19-4★" sheetId="596" state="hidden" r:id="rId48"/>
    <sheet name="参考様式19-5★" sheetId="597" state="hidden" r:id="rId49"/>
    <sheet name="参考様式19-6★" sheetId="598" state="hidden" r:id="rId50"/>
    <sheet name="【不要】別紙14－7" sheetId="536" state="hidden" r:id="rId51"/>
    <sheet name="【不要】別紙15" sheetId="537" state="hidden" r:id="rId52"/>
    <sheet name="【不要】別紙16" sheetId="538" state="hidden" r:id="rId53"/>
    <sheet name="【不要】別紙17" sheetId="539" state="hidden" r:id="rId54"/>
    <sheet name="【不要紙18" sheetId="540" state="hidden" r:id="rId55"/>
    <sheet name="【不要】別紙19" sheetId="541" state="hidden" r:id="rId56"/>
    <sheet name="【不要】別紙20" sheetId="542" state="hidden" r:id="rId57"/>
    <sheet name="別紙21" sheetId="543" state="hidden" r:id="rId58"/>
    <sheet name="【不要】別紙22" sheetId="544" state="hidden" r:id="rId59"/>
    <sheet name="【不要】別紙22－2" sheetId="545" state="hidden" r:id="rId60"/>
    <sheet name="【不要】別紙23" sheetId="546" state="hidden" r:id="rId61"/>
    <sheet name="【不要】別紙23－2" sheetId="547" state="hidden" r:id="rId62"/>
    <sheet name="【不要】別紙24" sheetId="548" state="hidden" r:id="rId63"/>
    <sheet name="別紙25" sheetId="549" state="hidden" r:id="rId64"/>
    <sheet name="別紙25－2" sheetId="550" state="hidden" r:id="rId65"/>
    <sheet name="別紙26" sheetId="551" state="hidden" r:id="rId66"/>
    <sheet name="別紙27" sheetId="552" state="hidden" r:id="rId67"/>
    <sheet name="別紙29－4" sheetId="691" r:id="rId68"/>
    <sheet name="別紙28" sheetId="553" r:id="rId69"/>
    <sheet name="別紙29" sheetId="554" state="hidden" r:id="rId70"/>
    <sheet name="別紙29－2" sheetId="555" state="hidden" r:id="rId71"/>
    <sheet name="別紙29－3" sheetId="556" state="hidden" r:id="rId72"/>
    <sheet name="【不要】別紙29－4" sheetId="557" state="hidden" r:id="rId73"/>
    <sheet name="別紙30" sheetId="558" r:id="rId74"/>
    <sheet name="別紙30－2" sheetId="559" r:id="rId75"/>
    <sheet name="別紙31" sheetId="560" r:id="rId76"/>
    <sheet name="別紙32" sheetId="561" state="hidden" r:id="rId77"/>
    <sheet name="別紙32－2" sheetId="562" state="hidden" r:id="rId78"/>
    <sheet name="別紙33" sheetId="563" state="hidden" r:id="rId79"/>
    <sheet name="別紙34" sheetId="564" state="hidden" r:id="rId80"/>
    <sheet name="別紙34－2" sheetId="565" state="hidden" r:id="rId81"/>
    <sheet name="別紙35" sheetId="566" r:id="rId82"/>
    <sheet name="【不要】別紙36" sheetId="567" state="hidden" r:id="rId83"/>
    <sheet name="【不要】別紙36-2" sheetId="568" state="hidden" r:id="rId84"/>
    <sheet name="別紙37" sheetId="569" state="hidden" r:id="rId85"/>
    <sheet name="別紙37－2" sheetId="570" state="hidden" r:id="rId86"/>
    <sheet name="別紙38" sheetId="571" r:id="rId87"/>
    <sheet name="別紙39" sheetId="572" state="hidden" r:id="rId88"/>
    <sheet name="別紙40" sheetId="573" r:id="rId89"/>
    <sheet name="別紙41" sheetId="574" state="hidden" r:id="rId90"/>
    <sheet name="別紙46" sheetId="579" state="hidden" r:id="rId91"/>
    <sheet name="別紙47" sheetId="580" state="hidden" r:id="rId92"/>
    <sheet name="別紙48" sheetId="581" state="hidden" r:id="rId93"/>
    <sheet name="別紙48－2" sheetId="582" state="hidden" r:id="rId94"/>
    <sheet name="参考様式2-1" sheetId="608" state="hidden" r:id="rId95"/>
    <sheet name="参考様式３" sheetId="607" r:id="rId96"/>
    <sheet name="参考様式４" sheetId="591" state="hidden" r:id="rId97"/>
    <sheet name="参考様式32" sheetId="589" state="hidden" r:id="rId98"/>
    <sheet name="参考様式５（若年性）" sheetId="659" r:id="rId99"/>
    <sheet name="参考様式５（療養食）" sheetId="606" r:id="rId100"/>
    <sheet name="参考様式６" sheetId="610" state="hidden" r:id="rId101"/>
    <sheet name="参考様式７" sheetId="611" state="hidden" r:id="rId102"/>
    <sheet name="参考様式９" sheetId="612" r:id="rId103"/>
    <sheet name="参考様式10" sheetId="613" r:id="rId104"/>
    <sheet name="参考様式11" sheetId="614" r:id="rId105"/>
    <sheet name="参考様式12" sheetId="681" r:id="rId106"/>
    <sheet name="様式５" sheetId="660" r:id="rId107"/>
    <sheet name="様式６" sheetId="661" r:id="rId108"/>
    <sheet name="様式７" sheetId="662" r:id="rId109"/>
    <sheet name="様式８" sheetId="663" r:id="rId110"/>
    <sheet name="様式９" sheetId="664" r:id="rId111"/>
    <sheet name="【記載例】（従来型）" sheetId="682" r:id="rId112"/>
    <sheet name="【記載例】シフト記号表（勤務時間帯）" sheetId="683" r:id="rId113"/>
    <sheet name="（従来型）" sheetId="684" r:id="rId114"/>
    <sheet name="（ユニット型）" sheetId="685" r:id="rId115"/>
    <sheet name="シフト記号表（従来型・ユニット型共通）" sheetId="686" r:id="rId116"/>
    <sheet name="（従来型）記入方法" sheetId="687" r:id="rId117"/>
    <sheet name="（ユニット型）記入方法" sheetId="688" r:id="rId118"/>
    <sheet name="プルダウン・リスト（従来型・ユニット型共通）" sheetId="689" r:id="rId119"/>
    <sheet name="参考様式14★" sheetId="590" state="hidden" r:id="rId120"/>
    <sheet name="参考様式15（短期）" sheetId="602" state="hidden" r:id="rId121"/>
    <sheet name="参考様式15（入院体制）" sheetId="601" state="hidden" r:id="rId122"/>
    <sheet name="【不要】別紙42" sheetId="575" state="hidden" r:id="rId123"/>
    <sheet name="【不要】別紙43" sheetId="576" state="hidden" r:id="rId124"/>
    <sheet name="【不要】別紙44" sheetId="577" state="hidden" r:id="rId125"/>
    <sheet name="【不要】別紙45" sheetId="578" state="hidden" r:id="rId126"/>
    <sheet name="【不要】別紙49" sheetId="583" state="hidden" r:id="rId127"/>
    <sheet name="【不要】別紙51 " sheetId="585" state="hidden" r:id="rId128"/>
    <sheet name="【不要】別紙50" sheetId="584" state="hidden" r:id="rId129"/>
    <sheet name="別紙●24" sheetId="66" state="hidden" r:id="rId130"/>
  </sheets>
  <definedNames>
    <definedName name="_xlnm._FilterDatabase" localSheetId="11" hidden="1">'備考 別紙（1-1）～（1-２）'!$A$1:$A$1830</definedName>
    <definedName name="【記載例】シフト記号" localSheetId="115">'シフト記号表（従来型・ユニット型共通）'!$C$6:$C$47</definedName>
    <definedName name="【記載例】シフト記号">'【記載例】シフト記号表（勤務時間帯）'!$C$6:$C$47</definedName>
    <definedName name="【記載例】シフト記号表" localSheetId="115">'シフト記号表（従来型・ユニット型共通）'!$C$6:$C$47</definedName>
    <definedName name="【記載例】シフト記号表">#REF!</definedName>
    <definedName name="ｋ" localSheetId="83">#REF!</definedName>
    <definedName name="ｋ">#N/A</definedName>
    <definedName name="_xlnm.Print_Area" localSheetId="114">'（ユニット型）'!$A$1:$BN$256</definedName>
    <definedName name="_xlnm.Print_Area" localSheetId="117">'（ユニット型）記入方法'!$A$1:$Q$98</definedName>
    <definedName name="_xlnm.Print_Area" localSheetId="113">'（従来型）'!$A$1:$BJ$256</definedName>
    <definedName name="_xlnm.Print_Area" localSheetId="116">'（従来型）記入方法'!$A$1:$Q$89</definedName>
    <definedName name="_xlnm.Print_Area" localSheetId="2">'【R6.5月まで】加算様式２（GH）'!$A$1:$H$79</definedName>
    <definedName name="_xlnm.Print_Area" localSheetId="5">'【R6.5月まで】加算様式２（SS）'!$A$1:$H$94</definedName>
    <definedName name="_xlnm.Print_Area" localSheetId="3">'【R6.5月まで】加算様式２（地密特定）'!$A$1:$H$82</definedName>
    <definedName name="_xlnm.Print_Area" localSheetId="7">'【R6.5月まで】加算様式２（地密特養）'!$A$1:$H$127</definedName>
    <definedName name="_xlnm.Print_Area" localSheetId="4">'【R6.5月まで】加算様式２（特定）'!$A$1:$H$91</definedName>
    <definedName name="_xlnm.Print_Area" localSheetId="8">'【R6.5月まで】加算様式２（特養）'!$A$1:$H$126</definedName>
    <definedName name="_xlnm.Print_Area" localSheetId="111">'【記載例】（従来型）'!$A$1:$BJ$116</definedName>
    <definedName name="_xlnm.Print_Area" localSheetId="112">'【記載例】シフト記号表（勤務時間帯）'!$B$1:$N$52</definedName>
    <definedName name="_xlnm.Print_Area" localSheetId="13">'【結合済】備考（1－2）'!$A$1:$M$48</definedName>
    <definedName name="_xlnm.Print_Area" localSheetId="15">'【結合済】備考（1－3）'!$A$1:$G$44</definedName>
    <definedName name="_xlnm.Print_Area" localSheetId="12">#N/A</definedName>
    <definedName name="_xlnm.Print_Area" localSheetId="14">'【結合済】別紙１－３'!$A$1:$AF$463</definedName>
    <definedName name="_xlnm.Print_Area" localSheetId="17">【市様式一時的差し替え】別紙２!$A$1:$AK$84</definedName>
    <definedName name="_xlnm.Print_Area" localSheetId="0">'【修正】別紙２（特養）'!$A$1:$H$128</definedName>
    <definedName name="_xlnm.Print_Area" localSheetId="18">【出さない】別紙３!$A$1:$AK$73</definedName>
    <definedName name="_xlnm.Print_Area" localSheetId="19">'【出さない】別紙3－2'!$A$1:$AK$78</definedName>
    <definedName name="_xlnm.Print_Area" localSheetId="33">【不要】別紙10!$A$1:$Z$53</definedName>
    <definedName name="_xlnm.Print_Area" localSheetId="35">【不要】別紙12!$A$1:$AE$75</definedName>
    <definedName name="_xlnm.Print_Area" localSheetId="38">【不要】別紙14!$A$1:$AD$68</definedName>
    <definedName name="_xlnm.Print_Area" localSheetId="16">'【不要】別紙１－4'!$A$1:$AF$70</definedName>
    <definedName name="_xlnm.Print_Area" localSheetId="39">'【不要】別紙14－2'!$A$1:$AD$60</definedName>
    <definedName name="_xlnm.Print_Area" localSheetId="40">'【不要】別紙14－3'!$A$1:$AD$49</definedName>
    <definedName name="_xlnm.Print_Area" localSheetId="42">'【不要】別紙14－5'!$A$1:$AD$60</definedName>
    <definedName name="_xlnm.Print_Area" localSheetId="50">'【不要】別紙14－7'!$A$1:$AD$47</definedName>
    <definedName name="_xlnm.Print_Area" localSheetId="51">【不要】別紙15!$A$1:$AB$26</definedName>
    <definedName name="_xlnm.Print_Area" localSheetId="52">【不要】別紙16!$A$1:$Z$116</definedName>
    <definedName name="_xlnm.Print_Area" localSheetId="53">【不要】別紙17!$A$1:$Z$45</definedName>
    <definedName name="_xlnm.Print_Area" localSheetId="55">【不要】別紙19!$A$1:$AE$48</definedName>
    <definedName name="_xlnm.Print_Area" localSheetId="56">【不要】別紙20!$A$1:$AD$27</definedName>
    <definedName name="_xlnm.Print_Area" localSheetId="58">【不要】別紙22!$A$1:$Y$32</definedName>
    <definedName name="_xlnm.Print_Area" localSheetId="59">'【不要】別紙22－2'!$A$1:$W$48</definedName>
    <definedName name="_xlnm.Print_Area" localSheetId="60">【不要】別紙23!$A$1:$AB$38</definedName>
    <definedName name="_xlnm.Print_Area" localSheetId="61">'【不要】別紙23－2'!$A$1:$W$49</definedName>
    <definedName name="_xlnm.Print_Area" localSheetId="62">【不要】別紙24!$A$1:$AD$27</definedName>
    <definedName name="_xlnm.Print_Area" localSheetId="72">'【不要】別紙29－4'!$A$1:$AF$61</definedName>
    <definedName name="_xlnm.Print_Area" localSheetId="82">【不要】別紙36!$A$1:$Z$68</definedName>
    <definedName name="_xlnm.Print_Area" localSheetId="83">'【不要】別紙36-2'!$A$1:$Z$42</definedName>
    <definedName name="_xlnm.Print_Area" localSheetId="122">【不要】別紙42!$A$1:$Y$60</definedName>
    <definedName name="_xlnm.Print_Area" localSheetId="123">【不要】別紙43!$A$1:$AA$36</definedName>
    <definedName name="_xlnm.Print_Area" localSheetId="124">【不要】別紙44!$A$1:$AD$53</definedName>
    <definedName name="_xlnm.Print_Area" localSheetId="125">【不要】別紙45!$A$1:$AC$34</definedName>
    <definedName name="_xlnm.Print_Area" localSheetId="126">【不要】別紙49!$A$1:$AC$54</definedName>
    <definedName name="_xlnm.Print_Area" localSheetId="128">【不要】別紙50!$A$1:$AK$65</definedName>
    <definedName name="_xlnm.Print_Area" localSheetId="127">'【不要】別紙51 '!$A$1:$AF$43</definedName>
    <definedName name="_xlnm.Print_Area" localSheetId="29">【不要】別紙８!$A$1:$AB$37</definedName>
    <definedName name="_xlnm.Print_Area" localSheetId="30">【不要】別紙９!$A$1:$AC$73</definedName>
    <definedName name="_xlnm.Print_Area" localSheetId="31">'【不要】別紙9－2'!$A$1:$AB$33</definedName>
    <definedName name="_xlnm.Print_Area" localSheetId="32">'【不要】別紙9－3'!$A$1:$AJ$57</definedName>
    <definedName name="_xlnm.Print_Area" localSheetId="54">【不要紙18!$A$1:$Z$30</definedName>
    <definedName name="_xlnm.Print_Area" localSheetId="115">'シフト記号表（従来型・ユニット型共通）'!$B$1:$N$52</definedName>
    <definedName name="_xlnm.Print_Area" localSheetId="9">チェック表!$A$1:$H$63</definedName>
    <definedName name="_xlnm.Print_Area" localSheetId="103">参考様式10!$A$1:$U$23</definedName>
    <definedName name="_xlnm.Print_Area" localSheetId="104">参考様式11!$A$1:$U$25</definedName>
    <definedName name="_xlnm.Print_Area" localSheetId="105">参考様式12!$A$1:$AC$25</definedName>
    <definedName name="_xlnm.Print_Area" localSheetId="119">参考様式14★!$A$1:$V$42</definedName>
    <definedName name="_xlnm.Print_Area" localSheetId="120">'参考様式15（短期）'!$A$1:$V$37</definedName>
    <definedName name="_xlnm.Print_Area" localSheetId="121">'参考様式15（入院体制）'!$A$1:$V$37</definedName>
    <definedName name="_xlnm.Print_Area" localSheetId="44">'参考様式19-1★'!$A$1:$O$63</definedName>
    <definedName name="_xlnm.Print_Area" localSheetId="45">'参考様式19-2★'!$A$1:$M$66</definedName>
    <definedName name="_xlnm.Print_Area" localSheetId="46">'参考様式19-3★'!$A$1:$O$67</definedName>
    <definedName name="_xlnm.Print_Area" localSheetId="47">'参考様式19-4★'!$A$1:$O$113</definedName>
    <definedName name="_xlnm.Print_Area" localSheetId="48">'参考様式19-5★'!$A$1:$Q$122</definedName>
    <definedName name="_xlnm.Print_Area" localSheetId="49">'参考様式19-6★'!$A$1:$O$117</definedName>
    <definedName name="_xlnm.Print_Area" localSheetId="94">'参考様式2-1'!$A$1:$S$63</definedName>
    <definedName name="_xlnm.Print_Area" localSheetId="95">参考様式３!$A$1:$Z$67</definedName>
    <definedName name="_xlnm.Print_Area" localSheetId="96">参考様式４!$A$1:$V$23</definedName>
    <definedName name="_xlnm.Print_Area" localSheetId="98">'参考様式５（若年性）'!$A$1:$Y$50</definedName>
    <definedName name="_xlnm.Print_Area" localSheetId="99">'参考様式５（療養食）'!$A$1:$Y$51</definedName>
    <definedName name="_xlnm.Print_Area" localSheetId="100">参考様式６!$A$1:$M$52</definedName>
    <definedName name="_xlnm.Print_Area" localSheetId="102">参考様式９!$A$1:$U$24</definedName>
    <definedName name="_xlnm.Print_Area" localSheetId="11">'備考 別紙（1-1）～（1-２）'!$B$2:$M$169</definedName>
    <definedName name="_xlnm.Print_Area" localSheetId="23">別紙!$A$1:$AB$38</definedName>
    <definedName name="_xlnm.Print_Area" localSheetId="129">#N/A</definedName>
    <definedName name="_xlnm.Print_Area" localSheetId="34">別紙11!$A$1:$AA$61</definedName>
    <definedName name="_xlnm.Print_Area" localSheetId="10">'別紙１ー１～２'!$A$1:$AF$282</definedName>
    <definedName name="_xlnm.Print_Area" localSheetId="36">'別紙12－2'!$A$1:$AF$70</definedName>
    <definedName name="_xlnm.Print_Area" localSheetId="37">別紙13!$A$1:$Y$38</definedName>
    <definedName name="_xlnm.Print_Area" localSheetId="41">'別紙14－4'!$A$1:$AF$60</definedName>
    <definedName name="_xlnm.Print_Area" localSheetId="43">'別紙14－6'!$A$1:$AD$58</definedName>
    <definedName name="_xlnm.Print_Area" localSheetId="24">別紙２!$A$1:$AJ$84</definedName>
    <definedName name="_xlnm.Print_Area" localSheetId="6">'別紙２（特養）'!$A$1:$H$127</definedName>
    <definedName name="_xlnm.Print_Area" localSheetId="57">別紙21!$A$1:$Y$30</definedName>
    <definedName name="_xlnm.Print_Area" localSheetId="63">別紙25!$A$1:$Z$46</definedName>
    <definedName name="_xlnm.Print_Area" localSheetId="64">'別紙25－2'!$A$1:$Z$37</definedName>
    <definedName name="_xlnm.Print_Area" localSheetId="65">別紙26!$A$1:$Y$23</definedName>
    <definedName name="_xlnm.Print_Area" localSheetId="66">別紙27!$A$1:$AC$70</definedName>
    <definedName name="_xlnm.Print_Area" localSheetId="68">別紙28!$A$1:$AB$74</definedName>
    <definedName name="_xlnm.Print_Area" localSheetId="69">別紙29!$A$1:$AF$107</definedName>
    <definedName name="_xlnm.Print_Area" localSheetId="70">'別紙29－2'!$A$1:$AF$108</definedName>
    <definedName name="_xlnm.Print_Area" localSheetId="71">'別紙29－3'!$A$1:$AH$41</definedName>
    <definedName name="_xlnm.Print_Area" localSheetId="67">'別紙29－4'!$A$1:$AF$61</definedName>
    <definedName name="_xlnm.Print_Area" localSheetId="73">別紙30!$A$1:$AF$54</definedName>
    <definedName name="_xlnm.Print_Area" localSheetId="74">'別紙30－2'!$A$1:$AF$45</definedName>
    <definedName name="_xlnm.Print_Area" localSheetId="75">別紙31!$A$1:$AD$66</definedName>
    <definedName name="_xlnm.Print_Area" localSheetId="76">別紙32!$A$1:$AG$51</definedName>
    <definedName name="_xlnm.Print_Area" localSheetId="77">'別紙32－2'!$A$1:$AG$70</definedName>
    <definedName name="_xlnm.Print_Area" localSheetId="78">別紙33!$A$1:$AA$39</definedName>
    <definedName name="_xlnm.Print_Area" localSheetId="79">別紙34!$A$1:$AA$35</definedName>
    <definedName name="_xlnm.Print_Area" localSheetId="80">'別紙34－2'!$A$1:$AA$33</definedName>
    <definedName name="_xlnm.Print_Area" localSheetId="81">別紙35!$A$1:$AI$52</definedName>
    <definedName name="_xlnm.Print_Area" localSheetId="84">別紙37!$A$1:$AC$25</definedName>
    <definedName name="_xlnm.Print_Area" localSheetId="85">'別紙37－2'!$A$1:$AH$45</definedName>
    <definedName name="_xlnm.Print_Area" localSheetId="86">別紙38!$A$1:$Y$46</definedName>
    <definedName name="_xlnm.Print_Area" localSheetId="87">別紙39!$A$1:$Z$31</definedName>
    <definedName name="_xlnm.Print_Area" localSheetId="20">別紙４!$A$1:$AC$36</definedName>
    <definedName name="_xlnm.Print_Area" localSheetId="89">別紙41!$A$1:$AC$37</definedName>
    <definedName name="_xlnm.Print_Area" localSheetId="90">別紙46!$A$1:$AA$54</definedName>
    <definedName name="_xlnm.Print_Area" localSheetId="91">別紙47!$A$1:$Y$26</definedName>
    <definedName name="_xlnm.Print_Area" localSheetId="92">別紙48!$A$1:$Y$36</definedName>
    <definedName name="_xlnm.Print_Area" localSheetId="93">'別紙48－2'!$A$1:$Y$30</definedName>
    <definedName name="_xlnm.Print_Area" localSheetId="21">別紙５!$A$1:$AF$50</definedName>
    <definedName name="_xlnm.Print_Area" localSheetId="22">'別紙5－2'!$A$1:$AF$60</definedName>
    <definedName name="_xlnm.Print_Area" localSheetId="25">別紙６!$A$1:$AK$35</definedName>
    <definedName name="_xlnm.Print_Area" localSheetId="26">別紙７!$A$1:$AI$63</definedName>
    <definedName name="_xlnm.Print_Area" localSheetId="27">'別紙７－２'!$A$1:$S$90</definedName>
    <definedName name="_xlnm.Print_Area" localSheetId="28">'別紙７－３'!$A$1:$AD$43</definedName>
    <definedName name="_xlnm.Print_Area" localSheetId="106">様式５!$A$1:$J$34</definedName>
    <definedName name="_xlnm.Print_Area" localSheetId="109">様式８!$A$1:$J$38</definedName>
    <definedName name="_xlnm.Print_Titles" localSheetId="114">'（ユニット型）'!$1:$16</definedName>
    <definedName name="_xlnm.Print_Titles" localSheetId="113">'（従来型）'!$1:$16</definedName>
    <definedName name="_xlnm.Print_Titles" localSheetId="2">'【R6.5月まで】加算様式２（GH）'!$12:$12</definedName>
    <definedName name="_xlnm.Print_Titles" localSheetId="5">'【R6.5月まで】加算様式２（SS）'!$17:$17</definedName>
    <definedName name="_xlnm.Print_Titles" localSheetId="3">'【R6.5月まで】加算様式２（地密特定）'!$12:$12</definedName>
    <definedName name="_xlnm.Print_Titles" localSheetId="7">'【R6.5月まで】加算様式２（地密特養）'!$12:$12</definedName>
    <definedName name="_xlnm.Print_Titles" localSheetId="4">'【R6.5月まで】加算様式２（特定）'!$12:$12</definedName>
    <definedName name="_xlnm.Print_Titles" localSheetId="8">'【R6.5月まで】加算様式２（特養）'!$12:$12</definedName>
    <definedName name="_xlnm.Print_Titles" localSheetId="111">'【記載例】（従来型）'!$1:$16</definedName>
    <definedName name="_xlnm.Print_Titles" localSheetId="0">'【修正】別紙２（特養）'!$13:$13</definedName>
    <definedName name="_xlnm.Print_Titles" localSheetId="9">チェック表!$7:$7</definedName>
    <definedName name="_xlnm.Print_Titles" localSheetId="6">'別紙２（特養）'!$9:$9</definedName>
    <definedName name="Z_918D9391_3166_42FD_8CCC_73DDA136E9AD_.wvu.PrintArea" localSheetId="16" hidden="1">#N/A</definedName>
    <definedName name="サービス名" localSheetId="83">#REF!</definedName>
    <definedName name="サービス名">#N/A</definedName>
    <definedName name="サービス名称" localSheetId="83">#REF!</definedName>
    <definedName name="サービス名称">#N/A</definedName>
    <definedName name="シフト記号表">#REF!</definedName>
    <definedName name="その他の従業者">'プルダウン・リスト（従来型・ユニット型共通）'!$P$22:$P$31</definedName>
    <definedName name="だだ" localSheetId="83">#REF!</definedName>
    <definedName name="だだ">#N/A</definedName>
    <definedName name="っっｋ" localSheetId="83">#REF!</definedName>
    <definedName name="っっｋ">#N/A</definedName>
    <definedName name="っっっっｌ" localSheetId="83">#REF!</definedName>
    <definedName name="っっっっｌ">#N/A</definedName>
    <definedName name="医師">'プルダウン・リスト（従来型・ユニット型共通）'!$D$22:$D$31</definedName>
    <definedName name="栄養士">'プルダウン・リスト（従来型・ユニット型共通）'!$F$22:$F$31</definedName>
    <definedName name="介護支援専門員">'プルダウン・リスト（従来型・ユニット型共通）'!$L$22:$L$31</definedName>
    <definedName name="介護職員">'プルダウン・リスト（従来型・ユニット型共通）'!$H$22:$H$31</definedName>
    <definedName name="確認" localSheetId="83">#REF!</definedName>
    <definedName name="確認">#N/A</definedName>
    <definedName name="看護職員">'プルダウン・リスト（従来型・ユニット型共通）'!$G$22:$G$31</definedName>
    <definedName name="管理者">'プルダウン・リスト（従来型・ユニット型共通）'!$C$22:$C$31</definedName>
    <definedName name="言語聴覚士">'プルダウン・リスト（従来型・ユニット型共通）'!$K$22:$K$31</definedName>
    <definedName name="作業療法士">'プルダウン・リスト（従来型・ユニット型共通）'!$J$22:$J$31</definedName>
    <definedName name="事務員">'プルダウン・リスト（従来型・ユニット型共通）'!$O$22:$O$31</definedName>
    <definedName name="職種">#REF!</definedName>
    <definedName name="診療放射線技師">'プルダウン・リスト（従来型・ユニット型共通）'!$M$22:$M$31</definedName>
    <definedName name="調理員">'プルダウン・リスト（従来型・ユニット型共通）'!$N$22:$N$31</definedName>
    <definedName name="薬剤師">'プルダウン・リスト（従来型・ユニット型共通）'!$E$22:$E$31</definedName>
    <definedName name="理学療法士">'プルダウン・リスト（従来型・ユニット型共通）'!$I$22:$I$31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7" i="686" l="1"/>
  <c r="L46" i="686"/>
  <c r="L45" i="686"/>
  <c r="L47" i="686" s="1"/>
  <c r="D44" i="686"/>
  <c r="L43" i="686"/>
  <c r="L42" i="686"/>
  <c r="L44" i="686" s="1"/>
  <c r="D41" i="686"/>
  <c r="L40" i="686"/>
  <c r="L39" i="686"/>
  <c r="D38" i="686"/>
  <c r="D37" i="686"/>
  <c r="D36" i="686"/>
  <c r="D35" i="686"/>
  <c r="D34" i="686"/>
  <c r="D33" i="686"/>
  <c r="D32" i="686"/>
  <c r="D31" i="686"/>
  <c r="D30" i="686"/>
  <c r="D29" i="686"/>
  <c r="D28" i="686"/>
  <c r="D27" i="686"/>
  <c r="D26" i="686"/>
  <c r="D25" i="686"/>
  <c r="D24" i="686"/>
  <c r="D23" i="686"/>
  <c r="L22" i="686"/>
  <c r="D22" i="686"/>
  <c r="L21" i="686"/>
  <c r="D21" i="686"/>
  <c r="L20" i="686"/>
  <c r="D20" i="686"/>
  <c r="L19" i="686"/>
  <c r="D19" i="686"/>
  <c r="L18" i="686"/>
  <c r="D18" i="686"/>
  <c r="L17" i="686"/>
  <c r="D17" i="686"/>
  <c r="L16" i="686"/>
  <c r="D16" i="686"/>
  <c r="L15" i="686"/>
  <c r="D15" i="686"/>
  <c r="L14" i="686"/>
  <c r="D14" i="686"/>
  <c r="L13" i="686"/>
  <c r="D13" i="686"/>
  <c r="L12" i="686"/>
  <c r="D12" i="686"/>
  <c r="L11" i="686"/>
  <c r="D11" i="686"/>
  <c r="L10" i="686"/>
  <c r="D10" i="686"/>
  <c r="L9" i="686"/>
  <c r="D9" i="686"/>
  <c r="L8" i="686"/>
  <c r="D8" i="686"/>
  <c r="L7" i="686"/>
  <c r="D7" i="686"/>
  <c r="L6" i="686"/>
  <c r="D6" i="686"/>
  <c r="T250" i="685"/>
  <c r="T249" i="685"/>
  <c r="O249" i="685"/>
  <c r="V247" i="685"/>
  <c r="AL247" i="685" s="1"/>
  <c r="AE249" i="685" s="1"/>
  <c r="AQ245" i="685"/>
  <c r="AE255" i="685" s="1"/>
  <c r="AN245" i="685"/>
  <c r="AL245" i="685"/>
  <c r="AA245" i="685"/>
  <c r="O255" i="685" s="1"/>
  <c r="X245" i="685"/>
  <c r="O250" i="685" s="1"/>
  <c r="Y250" i="685" s="1"/>
  <c r="T255" i="685" s="1"/>
  <c r="V245" i="685"/>
  <c r="T231" i="685"/>
  <c r="T230" i="685"/>
  <c r="O230" i="685"/>
  <c r="AL228" i="685"/>
  <c r="AE231" i="685" s="1"/>
  <c r="AQ226" i="685"/>
  <c r="AE236" i="685" s="1"/>
  <c r="AN226" i="685"/>
  <c r="AL226" i="685"/>
  <c r="AA226" i="685"/>
  <c r="O236" i="685" s="1"/>
  <c r="X226" i="685"/>
  <c r="O231" i="685" s="1"/>
  <c r="Y231" i="685" s="1"/>
  <c r="T236" i="685" s="1"/>
  <c r="V226" i="685"/>
  <c r="BE216" i="685"/>
  <c r="BD216" i="685"/>
  <c r="BC216" i="685"/>
  <c r="BB216" i="685"/>
  <c r="BA216" i="685"/>
  <c r="AZ216" i="685"/>
  <c r="AY216" i="685"/>
  <c r="AX216" i="685"/>
  <c r="AW216" i="685"/>
  <c r="AV216" i="685"/>
  <c r="AU216" i="685"/>
  <c r="AT216" i="685"/>
  <c r="AS216" i="685"/>
  <c r="AR216" i="685"/>
  <c r="AQ216" i="685"/>
  <c r="AP216" i="685"/>
  <c r="AO216" i="685"/>
  <c r="AN216" i="685"/>
  <c r="AM216" i="685"/>
  <c r="AL216" i="685"/>
  <c r="AK216" i="685"/>
  <c r="AJ216" i="685"/>
  <c r="AI216" i="685"/>
  <c r="AH216" i="685"/>
  <c r="AG216" i="685"/>
  <c r="AF216" i="685"/>
  <c r="AE216" i="685"/>
  <c r="AD216" i="685"/>
  <c r="AC216" i="685"/>
  <c r="AB216" i="685"/>
  <c r="AA216" i="685"/>
  <c r="L216" i="685"/>
  <c r="J216" i="685"/>
  <c r="BE214" i="685"/>
  <c r="BD214" i="685"/>
  <c r="BC214" i="685"/>
  <c r="BB214" i="685"/>
  <c r="BA214" i="685"/>
  <c r="AZ214" i="685"/>
  <c r="AY214" i="685"/>
  <c r="AX214" i="685"/>
  <c r="AW214" i="685"/>
  <c r="AV214" i="685"/>
  <c r="AU214" i="685"/>
  <c r="AT214" i="685"/>
  <c r="AS214" i="685"/>
  <c r="AR214" i="685"/>
  <c r="AQ214" i="685"/>
  <c r="AP214" i="685"/>
  <c r="AO214" i="685"/>
  <c r="AN214" i="685"/>
  <c r="AM214" i="685"/>
  <c r="AL214" i="685"/>
  <c r="AK214" i="685"/>
  <c r="AJ214" i="685"/>
  <c r="AI214" i="685"/>
  <c r="AH214" i="685"/>
  <c r="AG214" i="685"/>
  <c r="AF214" i="685"/>
  <c r="AE214" i="685"/>
  <c r="BF214" i="685" s="1"/>
  <c r="BH214" i="685" s="1"/>
  <c r="AD214" i="685"/>
  <c r="AC214" i="685"/>
  <c r="AB214" i="685"/>
  <c r="AA214" i="685"/>
  <c r="L214" i="685"/>
  <c r="J214" i="685"/>
  <c r="BE212" i="685"/>
  <c r="BD212" i="685"/>
  <c r="BC212" i="685"/>
  <c r="BB212" i="685"/>
  <c r="BA212" i="685"/>
  <c r="AZ212" i="685"/>
  <c r="AY212" i="685"/>
  <c r="AX212" i="685"/>
  <c r="AW212" i="685"/>
  <c r="AV212" i="685"/>
  <c r="AU212" i="685"/>
  <c r="AT212" i="685"/>
  <c r="AS212" i="685"/>
  <c r="AR212" i="685"/>
  <c r="AQ212" i="685"/>
  <c r="AP212" i="685"/>
  <c r="AO212" i="685"/>
  <c r="AN212" i="685"/>
  <c r="AM212" i="685"/>
  <c r="AL212" i="685"/>
  <c r="AK212" i="685"/>
  <c r="AJ212" i="685"/>
  <c r="AI212" i="685"/>
  <c r="AH212" i="685"/>
  <c r="AG212" i="685"/>
  <c r="AF212" i="685"/>
  <c r="BF212" i="685" s="1"/>
  <c r="BH212" i="685" s="1"/>
  <c r="AE212" i="685"/>
  <c r="AD212" i="685"/>
  <c r="AC212" i="685"/>
  <c r="AB212" i="685"/>
  <c r="AA212" i="685"/>
  <c r="L212" i="685"/>
  <c r="J212" i="685"/>
  <c r="BE210" i="685"/>
  <c r="BD210" i="685"/>
  <c r="BC210" i="685"/>
  <c r="BB210" i="685"/>
  <c r="BA210" i="685"/>
  <c r="AZ210" i="685"/>
  <c r="AY210" i="685"/>
  <c r="AX210" i="685"/>
  <c r="AW210" i="685"/>
  <c r="AV210" i="685"/>
  <c r="AU210" i="685"/>
  <c r="AT210" i="685"/>
  <c r="AS210" i="685"/>
  <c r="AR210" i="685"/>
  <c r="AQ210" i="685"/>
  <c r="AP210" i="685"/>
  <c r="AO210" i="685"/>
  <c r="AN210" i="685"/>
  <c r="AM210" i="685"/>
  <c r="AL210" i="685"/>
  <c r="AK210" i="685"/>
  <c r="AJ210" i="685"/>
  <c r="AI210" i="685"/>
  <c r="AH210" i="685"/>
  <c r="AG210" i="685"/>
  <c r="AF210" i="685"/>
  <c r="AE210" i="685"/>
  <c r="AD210" i="685"/>
  <c r="AC210" i="685"/>
  <c r="AB210" i="685"/>
  <c r="AA210" i="685"/>
  <c r="L210" i="685"/>
  <c r="J210" i="685"/>
  <c r="BE208" i="685"/>
  <c r="BD208" i="685"/>
  <c r="BC208" i="685"/>
  <c r="BB208" i="685"/>
  <c r="BA208" i="685"/>
  <c r="AZ208" i="685"/>
  <c r="AY208" i="685"/>
  <c r="AX208" i="685"/>
  <c r="AW208" i="685"/>
  <c r="AV208" i="685"/>
  <c r="AU208" i="685"/>
  <c r="AT208" i="685"/>
  <c r="AS208" i="685"/>
  <c r="AR208" i="685"/>
  <c r="AQ208" i="685"/>
  <c r="AP208" i="685"/>
  <c r="AO208" i="685"/>
  <c r="AN208" i="685"/>
  <c r="AM208" i="685"/>
  <c r="AL208" i="685"/>
  <c r="AK208" i="685"/>
  <c r="AJ208" i="685"/>
  <c r="AI208" i="685"/>
  <c r="AH208" i="685"/>
  <c r="BF208" i="685" s="1"/>
  <c r="BH208" i="685" s="1"/>
  <c r="AG208" i="685"/>
  <c r="AF208" i="685"/>
  <c r="AE208" i="685"/>
  <c r="AD208" i="685"/>
  <c r="AC208" i="685"/>
  <c r="AB208" i="685"/>
  <c r="AA208" i="685"/>
  <c r="L208" i="685"/>
  <c r="J208" i="685"/>
  <c r="BE206" i="685"/>
  <c r="BD206" i="685"/>
  <c r="BC206" i="685"/>
  <c r="BB206" i="685"/>
  <c r="BA206" i="685"/>
  <c r="AZ206" i="685"/>
  <c r="AY206" i="685"/>
  <c r="AX206" i="685"/>
  <c r="AW206" i="685"/>
  <c r="AV206" i="685"/>
  <c r="AU206" i="685"/>
  <c r="AT206" i="685"/>
  <c r="AS206" i="685"/>
  <c r="AR206" i="685"/>
  <c r="AQ206" i="685"/>
  <c r="AP206" i="685"/>
  <c r="AO206" i="685"/>
  <c r="AN206" i="685"/>
  <c r="AM206" i="685"/>
  <c r="AL206" i="685"/>
  <c r="AK206" i="685"/>
  <c r="AJ206" i="685"/>
  <c r="AI206" i="685"/>
  <c r="AH206" i="685"/>
  <c r="AG206" i="685"/>
  <c r="AF206" i="685"/>
  <c r="AE206" i="685"/>
  <c r="AD206" i="685"/>
  <c r="AC206" i="685"/>
  <c r="AB206" i="685"/>
  <c r="AA206" i="685"/>
  <c r="L206" i="685"/>
  <c r="J206" i="685"/>
  <c r="BE204" i="685"/>
  <c r="BD204" i="685"/>
  <c r="BC204" i="685"/>
  <c r="BB204" i="685"/>
  <c r="BA204" i="685"/>
  <c r="AZ204" i="685"/>
  <c r="AY204" i="685"/>
  <c r="AX204" i="685"/>
  <c r="AW204" i="685"/>
  <c r="AV204" i="685"/>
  <c r="AU204" i="685"/>
  <c r="AT204" i="685"/>
  <c r="AS204" i="685"/>
  <c r="AR204" i="685"/>
  <c r="AQ204" i="685"/>
  <c r="AP204" i="685"/>
  <c r="AO204" i="685"/>
  <c r="AN204" i="685"/>
  <c r="AM204" i="685"/>
  <c r="AL204" i="685"/>
  <c r="AK204" i="685"/>
  <c r="AJ204" i="685"/>
  <c r="AI204" i="685"/>
  <c r="AH204" i="685"/>
  <c r="AG204" i="685"/>
  <c r="AF204" i="685"/>
  <c r="AE204" i="685"/>
  <c r="AD204" i="685"/>
  <c r="AC204" i="685"/>
  <c r="AB204" i="685"/>
  <c r="AA204" i="685"/>
  <c r="L204" i="685"/>
  <c r="J204" i="685"/>
  <c r="BE202" i="685"/>
  <c r="BD202" i="685"/>
  <c r="BC202" i="685"/>
  <c r="BB202" i="685"/>
  <c r="BA202" i="685"/>
  <c r="AZ202" i="685"/>
  <c r="AY202" i="685"/>
  <c r="AX202" i="685"/>
  <c r="AW202" i="685"/>
  <c r="AV202" i="685"/>
  <c r="AU202" i="685"/>
  <c r="AT202" i="685"/>
  <c r="AS202" i="685"/>
  <c r="AR202" i="685"/>
  <c r="AQ202" i="685"/>
  <c r="AP202" i="685"/>
  <c r="AO202" i="685"/>
  <c r="AN202" i="685"/>
  <c r="AM202" i="685"/>
  <c r="AL202" i="685"/>
  <c r="AK202" i="685"/>
  <c r="AJ202" i="685"/>
  <c r="AI202" i="685"/>
  <c r="AH202" i="685"/>
  <c r="AG202" i="685"/>
  <c r="AF202" i="685"/>
  <c r="AE202" i="685"/>
  <c r="AD202" i="685"/>
  <c r="AC202" i="685"/>
  <c r="AB202" i="685"/>
  <c r="AA202" i="685"/>
  <c r="L202" i="685"/>
  <c r="J202" i="685"/>
  <c r="BE200" i="685"/>
  <c r="BD200" i="685"/>
  <c r="BC200" i="685"/>
  <c r="BB200" i="685"/>
  <c r="BA200" i="685"/>
  <c r="AZ200" i="685"/>
  <c r="AY200" i="685"/>
  <c r="AX200" i="685"/>
  <c r="AW200" i="685"/>
  <c r="AV200" i="685"/>
  <c r="AU200" i="685"/>
  <c r="AT200" i="685"/>
  <c r="AS200" i="685"/>
  <c r="AR200" i="685"/>
  <c r="AQ200" i="685"/>
  <c r="AP200" i="685"/>
  <c r="AO200" i="685"/>
  <c r="AN200" i="685"/>
  <c r="AM200" i="685"/>
  <c r="AL200" i="685"/>
  <c r="AK200" i="685"/>
  <c r="AJ200" i="685"/>
  <c r="AI200" i="685"/>
  <c r="AH200" i="685"/>
  <c r="AG200" i="685"/>
  <c r="AF200" i="685"/>
  <c r="AE200" i="685"/>
  <c r="AD200" i="685"/>
  <c r="AC200" i="685"/>
  <c r="AB200" i="685"/>
  <c r="AA200" i="685"/>
  <c r="L200" i="685"/>
  <c r="J200" i="685"/>
  <c r="BE198" i="685"/>
  <c r="BD198" i="685"/>
  <c r="BC198" i="685"/>
  <c r="BB198" i="685"/>
  <c r="BA198" i="685"/>
  <c r="AZ198" i="685"/>
  <c r="AY198" i="685"/>
  <c r="AX198" i="685"/>
  <c r="AW198" i="685"/>
  <c r="AV198" i="685"/>
  <c r="AU198" i="685"/>
  <c r="AT198" i="685"/>
  <c r="AS198" i="685"/>
  <c r="AR198" i="685"/>
  <c r="AQ198" i="685"/>
  <c r="AP198" i="685"/>
  <c r="AO198" i="685"/>
  <c r="AN198" i="685"/>
  <c r="AM198" i="685"/>
  <c r="AL198" i="685"/>
  <c r="AK198" i="685"/>
  <c r="AJ198" i="685"/>
  <c r="AI198" i="685"/>
  <c r="AH198" i="685"/>
  <c r="AG198" i="685"/>
  <c r="AF198" i="685"/>
  <c r="AE198" i="685"/>
  <c r="AD198" i="685"/>
  <c r="AC198" i="685"/>
  <c r="AB198" i="685"/>
  <c r="AA198" i="685"/>
  <c r="L198" i="685"/>
  <c r="J198" i="685"/>
  <c r="BE196" i="685"/>
  <c r="BD196" i="685"/>
  <c r="BC196" i="685"/>
  <c r="BB196" i="685"/>
  <c r="BA196" i="685"/>
  <c r="AZ196" i="685"/>
  <c r="AY196" i="685"/>
  <c r="AX196" i="685"/>
  <c r="AW196" i="685"/>
  <c r="AV196" i="685"/>
  <c r="AU196" i="685"/>
  <c r="AT196" i="685"/>
  <c r="AS196" i="685"/>
  <c r="AR196" i="685"/>
  <c r="AQ196" i="685"/>
  <c r="AP196" i="685"/>
  <c r="AO196" i="685"/>
  <c r="AN196" i="685"/>
  <c r="AM196" i="685"/>
  <c r="AL196" i="685"/>
  <c r="AK196" i="685"/>
  <c r="AJ196" i="685"/>
  <c r="AI196" i="685"/>
  <c r="AH196" i="685"/>
  <c r="AG196" i="685"/>
  <c r="AF196" i="685"/>
  <c r="AE196" i="685"/>
  <c r="AD196" i="685"/>
  <c r="AC196" i="685"/>
  <c r="AB196" i="685"/>
  <c r="AA196" i="685"/>
  <c r="L196" i="685"/>
  <c r="J196" i="685"/>
  <c r="BE194" i="685"/>
  <c r="BD194" i="685"/>
  <c r="BC194" i="685"/>
  <c r="BB194" i="685"/>
  <c r="BA194" i="685"/>
  <c r="AZ194" i="685"/>
  <c r="AY194" i="685"/>
  <c r="AX194" i="685"/>
  <c r="AW194" i="685"/>
  <c r="AV194" i="685"/>
  <c r="AU194" i="685"/>
  <c r="AT194" i="685"/>
  <c r="AS194" i="685"/>
  <c r="AR194" i="685"/>
  <c r="AQ194" i="685"/>
  <c r="AP194" i="685"/>
  <c r="AO194" i="685"/>
  <c r="AN194" i="685"/>
  <c r="AM194" i="685"/>
  <c r="AL194" i="685"/>
  <c r="AK194" i="685"/>
  <c r="AJ194" i="685"/>
  <c r="AI194" i="685"/>
  <c r="AH194" i="685"/>
  <c r="AG194" i="685"/>
  <c r="AF194" i="685"/>
  <c r="AE194" i="685"/>
  <c r="AD194" i="685"/>
  <c r="AC194" i="685"/>
  <c r="AB194" i="685"/>
  <c r="AA194" i="685"/>
  <c r="L194" i="685"/>
  <c r="J194" i="685"/>
  <c r="BE192" i="685"/>
  <c r="BD192" i="685"/>
  <c r="BC192" i="685"/>
  <c r="BB192" i="685"/>
  <c r="BA192" i="685"/>
  <c r="AZ192" i="685"/>
  <c r="AY192" i="685"/>
  <c r="AX192" i="685"/>
  <c r="AW192" i="685"/>
  <c r="AV192" i="685"/>
  <c r="AU192" i="685"/>
  <c r="AT192" i="685"/>
  <c r="AS192" i="685"/>
  <c r="AR192" i="685"/>
  <c r="AQ192" i="685"/>
  <c r="AP192" i="685"/>
  <c r="AO192" i="685"/>
  <c r="AN192" i="685"/>
  <c r="AM192" i="685"/>
  <c r="AL192" i="685"/>
  <c r="AK192" i="685"/>
  <c r="AJ192" i="685"/>
  <c r="AI192" i="685"/>
  <c r="AH192" i="685"/>
  <c r="AG192" i="685"/>
  <c r="AF192" i="685"/>
  <c r="AE192" i="685"/>
  <c r="AD192" i="685"/>
  <c r="AC192" i="685"/>
  <c r="AB192" i="685"/>
  <c r="AA192" i="685"/>
  <c r="L192" i="685"/>
  <c r="J192" i="685"/>
  <c r="BE190" i="685"/>
  <c r="BD190" i="685"/>
  <c r="BC190" i="685"/>
  <c r="BB190" i="685"/>
  <c r="BA190" i="685"/>
  <c r="AZ190" i="685"/>
  <c r="AY190" i="685"/>
  <c r="AX190" i="685"/>
  <c r="AW190" i="685"/>
  <c r="AV190" i="685"/>
  <c r="AU190" i="685"/>
  <c r="AT190" i="685"/>
  <c r="AS190" i="685"/>
  <c r="AR190" i="685"/>
  <c r="AQ190" i="685"/>
  <c r="AP190" i="685"/>
  <c r="AO190" i="685"/>
  <c r="AN190" i="685"/>
  <c r="AM190" i="685"/>
  <c r="AL190" i="685"/>
  <c r="AK190" i="685"/>
  <c r="AJ190" i="685"/>
  <c r="AI190" i="685"/>
  <c r="AH190" i="685"/>
  <c r="AG190" i="685"/>
  <c r="AF190" i="685"/>
  <c r="AE190" i="685"/>
  <c r="AD190" i="685"/>
  <c r="AC190" i="685"/>
  <c r="AB190" i="685"/>
  <c r="AA190" i="685"/>
  <c r="L190" i="685"/>
  <c r="J190" i="685"/>
  <c r="BE188" i="685"/>
  <c r="BD188" i="685"/>
  <c r="BC188" i="685"/>
  <c r="BB188" i="685"/>
  <c r="BA188" i="685"/>
  <c r="AZ188" i="685"/>
  <c r="AY188" i="685"/>
  <c r="AX188" i="685"/>
  <c r="AW188" i="685"/>
  <c r="AV188" i="685"/>
  <c r="AU188" i="685"/>
  <c r="AT188" i="685"/>
  <c r="AS188" i="685"/>
  <c r="AR188" i="685"/>
  <c r="AQ188" i="685"/>
  <c r="AP188" i="685"/>
  <c r="AO188" i="685"/>
  <c r="AN188" i="685"/>
  <c r="AM188" i="685"/>
  <c r="AL188" i="685"/>
  <c r="AK188" i="685"/>
  <c r="AJ188" i="685"/>
  <c r="AI188" i="685"/>
  <c r="AH188" i="685"/>
  <c r="AG188" i="685"/>
  <c r="AF188" i="685"/>
  <c r="AE188" i="685"/>
  <c r="AD188" i="685"/>
  <c r="AC188" i="685"/>
  <c r="AB188" i="685"/>
  <c r="AA188" i="685"/>
  <c r="L188" i="685"/>
  <c r="J188" i="685"/>
  <c r="BE186" i="685"/>
  <c r="BD186" i="685"/>
  <c r="BC186" i="685"/>
  <c r="BB186" i="685"/>
  <c r="BA186" i="685"/>
  <c r="AZ186" i="685"/>
  <c r="AY186" i="685"/>
  <c r="AX186" i="685"/>
  <c r="AW186" i="685"/>
  <c r="AV186" i="685"/>
  <c r="AU186" i="685"/>
  <c r="AT186" i="685"/>
  <c r="AS186" i="685"/>
  <c r="AR186" i="685"/>
  <c r="AQ186" i="685"/>
  <c r="AP186" i="685"/>
  <c r="AO186" i="685"/>
  <c r="AN186" i="685"/>
  <c r="AM186" i="685"/>
  <c r="AL186" i="685"/>
  <c r="AK186" i="685"/>
  <c r="AJ186" i="685"/>
  <c r="AI186" i="685"/>
  <c r="AH186" i="685"/>
  <c r="AG186" i="685"/>
  <c r="AF186" i="685"/>
  <c r="AE186" i="685"/>
  <c r="AD186" i="685"/>
  <c r="AC186" i="685"/>
  <c r="AB186" i="685"/>
  <c r="AA186" i="685"/>
  <c r="L186" i="685"/>
  <c r="J186" i="685"/>
  <c r="BE184" i="685"/>
  <c r="BD184" i="685"/>
  <c r="BC184" i="685"/>
  <c r="BB184" i="685"/>
  <c r="BA184" i="685"/>
  <c r="AZ184" i="685"/>
  <c r="AY184" i="685"/>
  <c r="AX184" i="685"/>
  <c r="AW184" i="685"/>
  <c r="AV184" i="685"/>
  <c r="AU184" i="685"/>
  <c r="AT184" i="685"/>
  <c r="AS184" i="685"/>
  <c r="AR184" i="685"/>
  <c r="AQ184" i="685"/>
  <c r="AP184" i="685"/>
  <c r="AO184" i="685"/>
  <c r="AN184" i="685"/>
  <c r="AM184" i="685"/>
  <c r="AL184" i="685"/>
  <c r="AK184" i="685"/>
  <c r="AJ184" i="685"/>
  <c r="AI184" i="685"/>
  <c r="AH184" i="685"/>
  <c r="AG184" i="685"/>
  <c r="AF184" i="685"/>
  <c r="AE184" i="685"/>
  <c r="AD184" i="685"/>
  <c r="AC184" i="685"/>
  <c r="AB184" i="685"/>
  <c r="AA184" i="685"/>
  <c r="L184" i="685"/>
  <c r="J184" i="685"/>
  <c r="BE182" i="685"/>
  <c r="BD182" i="685"/>
  <c r="BC182" i="685"/>
  <c r="BB182" i="685"/>
  <c r="BA182" i="685"/>
  <c r="AZ182" i="685"/>
  <c r="AY182" i="685"/>
  <c r="AX182" i="685"/>
  <c r="AW182" i="685"/>
  <c r="AV182" i="685"/>
  <c r="AU182" i="685"/>
  <c r="AT182" i="685"/>
  <c r="AS182" i="685"/>
  <c r="AR182" i="685"/>
  <c r="AQ182" i="685"/>
  <c r="AP182" i="685"/>
  <c r="AO182" i="685"/>
  <c r="AN182" i="685"/>
  <c r="AM182" i="685"/>
  <c r="AL182" i="685"/>
  <c r="AK182" i="685"/>
  <c r="AJ182" i="685"/>
  <c r="AI182" i="685"/>
  <c r="AH182" i="685"/>
  <c r="AG182" i="685"/>
  <c r="AF182" i="685"/>
  <c r="AE182" i="685"/>
  <c r="AD182" i="685"/>
  <c r="AC182" i="685"/>
  <c r="AB182" i="685"/>
  <c r="AA182" i="685"/>
  <c r="L182" i="685"/>
  <c r="J182" i="685"/>
  <c r="BE180" i="685"/>
  <c r="BD180" i="685"/>
  <c r="BC180" i="685"/>
  <c r="BB180" i="685"/>
  <c r="BA180" i="685"/>
  <c r="AZ180" i="685"/>
  <c r="AY180" i="685"/>
  <c r="AX180" i="685"/>
  <c r="AW180" i="685"/>
  <c r="AV180" i="685"/>
  <c r="AU180" i="685"/>
  <c r="AT180" i="685"/>
  <c r="AS180" i="685"/>
  <c r="AR180" i="685"/>
  <c r="AQ180" i="685"/>
  <c r="AP180" i="685"/>
  <c r="AO180" i="685"/>
  <c r="AN180" i="685"/>
  <c r="AM180" i="685"/>
  <c r="AL180" i="685"/>
  <c r="AK180" i="685"/>
  <c r="AJ180" i="685"/>
  <c r="AI180" i="685"/>
  <c r="AH180" i="685"/>
  <c r="AG180" i="685"/>
  <c r="AF180" i="685"/>
  <c r="AE180" i="685"/>
  <c r="AD180" i="685"/>
  <c r="AC180" i="685"/>
  <c r="AB180" i="685"/>
  <c r="AA180" i="685"/>
  <c r="L180" i="685"/>
  <c r="J180" i="685"/>
  <c r="BE178" i="685"/>
  <c r="BD178" i="685"/>
  <c r="BC178" i="685"/>
  <c r="BB178" i="685"/>
  <c r="BA178" i="685"/>
  <c r="AZ178" i="685"/>
  <c r="AY178" i="685"/>
  <c r="AX178" i="685"/>
  <c r="AW178" i="685"/>
  <c r="AV178" i="685"/>
  <c r="AU178" i="685"/>
  <c r="AT178" i="685"/>
  <c r="AS178" i="685"/>
  <c r="AR178" i="685"/>
  <c r="AQ178" i="685"/>
  <c r="AP178" i="685"/>
  <c r="AO178" i="685"/>
  <c r="AN178" i="685"/>
  <c r="AM178" i="685"/>
  <c r="AL178" i="685"/>
  <c r="AK178" i="685"/>
  <c r="AJ178" i="685"/>
  <c r="AI178" i="685"/>
  <c r="AH178" i="685"/>
  <c r="AG178" i="685"/>
  <c r="AF178" i="685"/>
  <c r="AE178" i="685"/>
  <c r="AD178" i="685"/>
  <c r="AC178" i="685"/>
  <c r="AB178" i="685"/>
  <c r="AA178" i="685"/>
  <c r="L178" i="685"/>
  <c r="J178" i="685"/>
  <c r="BE176" i="685"/>
  <c r="BD176" i="685"/>
  <c r="BC176" i="685"/>
  <c r="BB176" i="685"/>
  <c r="BA176" i="685"/>
  <c r="AZ176" i="685"/>
  <c r="AY176" i="685"/>
  <c r="AX176" i="685"/>
  <c r="AW176" i="685"/>
  <c r="AV176" i="685"/>
  <c r="AU176" i="685"/>
  <c r="AT176" i="685"/>
  <c r="AS176" i="685"/>
  <c r="AR176" i="685"/>
  <c r="AQ176" i="685"/>
  <c r="AP176" i="685"/>
  <c r="AO176" i="685"/>
  <c r="AN176" i="685"/>
  <c r="AM176" i="685"/>
  <c r="AL176" i="685"/>
  <c r="AK176" i="685"/>
  <c r="AJ176" i="685"/>
  <c r="AI176" i="685"/>
  <c r="AH176" i="685"/>
  <c r="AG176" i="685"/>
  <c r="AF176" i="685"/>
  <c r="AE176" i="685"/>
  <c r="AD176" i="685"/>
  <c r="AC176" i="685"/>
  <c r="AB176" i="685"/>
  <c r="AA176" i="685"/>
  <c r="L176" i="685"/>
  <c r="J176" i="685"/>
  <c r="BE174" i="685"/>
  <c r="BD174" i="685"/>
  <c r="BC174" i="685"/>
  <c r="BB174" i="685"/>
  <c r="BA174" i="685"/>
  <c r="AZ174" i="685"/>
  <c r="AY174" i="685"/>
  <c r="AX174" i="685"/>
  <c r="AW174" i="685"/>
  <c r="AV174" i="685"/>
  <c r="AU174" i="685"/>
  <c r="AT174" i="685"/>
  <c r="AS174" i="685"/>
  <c r="AR174" i="685"/>
  <c r="AQ174" i="685"/>
  <c r="AP174" i="685"/>
  <c r="AO174" i="685"/>
  <c r="AN174" i="685"/>
  <c r="AM174" i="685"/>
  <c r="AL174" i="685"/>
  <c r="AK174" i="685"/>
  <c r="AJ174" i="685"/>
  <c r="AI174" i="685"/>
  <c r="AH174" i="685"/>
  <c r="AG174" i="685"/>
  <c r="AF174" i="685"/>
  <c r="AE174" i="685"/>
  <c r="AD174" i="685"/>
  <c r="AC174" i="685"/>
  <c r="AB174" i="685"/>
  <c r="AA174" i="685"/>
  <c r="L174" i="685"/>
  <c r="J174" i="685"/>
  <c r="BE172" i="685"/>
  <c r="BD172" i="685"/>
  <c r="BC172" i="685"/>
  <c r="BB172" i="685"/>
  <c r="BA172" i="685"/>
  <c r="AZ172" i="685"/>
  <c r="AY172" i="685"/>
  <c r="AX172" i="685"/>
  <c r="AW172" i="685"/>
  <c r="AV172" i="685"/>
  <c r="AU172" i="685"/>
  <c r="AT172" i="685"/>
  <c r="AS172" i="685"/>
  <c r="AR172" i="685"/>
  <c r="AQ172" i="685"/>
  <c r="AP172" i="685"/>
  <c r="AO172" i="685"/>
  <c r="AN172" i="685"/>
  <c r="AM172" i="685"/>
  <c r="AL172" i="685"/>
  <c r="AK172" i="685"/>
  <c r="AJ172" i="685"/>
  <c r="AI172" i="685"/>
  <c r="AH172" i="685"/>
  <c r="AG172" i="685"/>
  <c r="AF172" i="685"/>
  <c r="AE172" i="685"/>
  <c r="AD172" i="685"/>
  <c r="AC172" i="685"/>
  <c r="AB172" i="685"/>
  <c r="AA172" i="685"/>
  <c r="L172" i="685"/>
  <c r="J172" i="685"/>
  <c r="BE170" i="685"/>
  <c r="BD170" i="685"/>
  <c r="BC170" i="685"/>
  <c r="BB170" i="685"/>
  <c r="BA170" i="685"/>
  <c r="AZ170" i="685"/>
  <c r="AY170" i="685"/>
  <c r="AX170" i="685"/>
  <c r="AW170" i="685"/>
  <c r="AV170" i="685"/>
  <c r="AU170" i="685"/>
  <c r="AT170" i="685"/>
  <c r="AS170" i="685"/>
  <c r="AR170" i="685"/>
  <c r="AQ170" i="685"/>
  <c r="AP170" i="685"/>
  <c r="AO170" i="685"/>
  <c r="AN170" i="685"/>
  <c r="AM170" i="685"/>
  <c r="AL170" i="685"/>
  <c r="AK170" i="685"/>
  <c r="AJ170" i="685"/>
  <c r="AI170" i="685"/>
  <c r="AH170" i="685"/>
  <c r="AG170" i="685"/>
  <c r="AF170" i="685"/>
  <c r="AE170" i="685"/>
  <c r="AD170" i="685"/>
  <c r="AC170" i="685"/>
  <c r="AB170" i="685"/>
  <c r="AA170" i="685"/>
  <c r="L170" i="685"/>
  <c r="J170" i="685"/>
  <c r="BE168" i="685"/>
  <c r="BD168" i="685"/>
  <c r="BC168" i="685"/>
  <c r="BB168" i="685"/>
  <c r="BA168" i="685"/>
  <c r="AZ168" i="685"/>
  <c r="AY168" i="685"/>
  <c r="AX168" i="685"/>
  <c r="AW168" i="685"/>
  <c r="AV168" i="685"/>
  <c r="AU168" i="685"/>
  <c r="AT168" i="685"/>
  <c r="AS168" i="685"/>
  <c r="AR168" i="685"/>
  <c r="AQ168" i="685"/>
  <c r="AP168" i="685"/>
  <c r="AO168" i="685"/>
  <c r="AN168" i="685"/>
  <c r="AM168" i="685"/>
  <c r="AL168" i="685"/>
  <c r="AK168" i="685"/>
  <c r="AJ168" i="685"/>
  <c r="AI168" i="685"/>
  <c r="AH168" i="685"/>
  <c r="AG168" i="685"/>
  <c r="AF168" i="685"/>
  <c r="AE168" i="685"/>
  <c r="AD168" i="685"/>
  <c r="AC168" i="685"/>
  <c r="AB168" i="685"/>
  <c r="AA168" i="685"/>
  <c r="L168" i="685"/>
  <c r="J168" i="685"/>
  <c r="BE166" i="685"/>
  <c r="BD166" i="685"/>
  <c r="BC166" i="685"/>
  <c r="BB166" i="685"/>
  <c r="BA166" i="685"/>
  <c r="AZ166" i="685"/>
  <c r="AY166" i="685"/>
  <c r="AX166" i="685"/>
  <c r="AW166" i="685"/>
  <c r="AV166" i="685"/>
  <c r="AU166" i="685"/>
  <c r="AT166" i="685"/>
  <c r="AS166" i="685"/>
  <c r="AR166" i="685"/>
  <c r="AQ166" i="685"/>
  <c r="AP166" i="685"/>
  <c r="AO166" i="685"/>
  <c r="AN166" i="685"/>
  <c r="AM166" i="685"/>
  <c r="AL166" i="685"/>
  <c r="AK166" i="685"/>
  <c r="AJ166" i="685"/>
  <c r="AI166" i="685"/>
  <c r="AH166" i="685"/>
  <c r="AG166" i="685"/>
  <c r="AF166" i="685"/>
  <c r="AE166" i="685"/>
  <c r="BF166" i="685" s="1"/>
  <c r="BH166" i="685" s="1"/>
  <c r="AD166" i="685"/>
  <c r="AC166" i="685"/>
  <c r="AB166" i="685"/>
  <c r="AA166" i="685"/>
  <c r="L166" i="685"/>
  <c r="J166" i="685"/>
  <c r="BE164" i="685"/>
  <c r="BD164" i="685"/>
  <c r="BC164" i="685"/>
  <c r="BB164" i="685"/>
  <c r="BA164" i="685"/>
  <c r="AZ164" i="685"/>
  <c r="AY164" i="685"/>
  <c r="AX164" i="685"/>
  <c r="AW164" i="685"/>
  <c r="AV164" i="685"/>
  <c r="AU164" i="685"/>
  <c r="AT164" i="685"/>
  <c r="AS164" i="685"/>
  <c r="AR164" i="685"/>
  <c r="AQ164" i="685"/>
  <c r="AP164" i="685"/>
  <c r="AO164" i="685"/>
  <c r="AN164" i="685"/>
  <c r="AM164" i="685"/>
  <c r="AL164" i="685"/>
  <c r="AK164" i="685"/>
  <c r="AJ164" i="685"/>
  <c r="AI164" i="685"/>
  <c r="AH164" i="685"/>
  <c r="AG164" i="685"/>
  <c r="AF164" i="685"/>
  <c r="BF164" i="685" s="1"/>
  <c r="BH164" i="685" s="1"/>
  <c r="AE164" i="685"/>
  <c r="AD164" i="685"/>
  <c r="AC164" i="685"/>
  <c r="AB164" i="685"/>
  <c r="AA164" i="685"/>
  <c r="L164" i="685"/>
  <c r="J164" i="685"/>
  <c r="BE162" i="685"/>
  <c r="BD162" i="685"/>
  <c r="BC162" i="685"/>
  <c r="BB162" i="685"/>
  <c r="BA162" i="685"/>
  <c r="AZ162" i="685"/>
  <c r="AY162" i="685"/>
  <c r="AX162" i="685"/>
  <c r="AW162" i="685"/>
  <c r="AV162" i="685"/>
  <c r="AU162" i="685"/>
  <c r="AT162" i="685"/>
  <c r="AS162" i="685"/>
  <c r="AR162" i="685"/>
  <c r="AQ162" i="685"/>
  <c r="AP162" i="685"/>
  <c r="AO162" i="685"/>
  <c r="AN162" i="685"/>
  <c r="AM162" i="685"/>
  <c r="AL162" i="685"/>
  <c r="AK162" i="685"/>
  <c r="AJ162" i="685"/>
  <c r="AI162" i="685"/>
  <c r="AH162" i="685"/>
  <c r="AG162" i="685"/>
  <c r="AF162" i="685"/>
  <c r="AE162" i="685"/>
  <c r="AD162" i="685"/>
  <c r="AC162" i="685"/>
  <c r="AB162" i="685"/>
  <c r="AA162" i="685"/>
  <c r="L162" i="685"/>
  <c r="J162" i="685"/>
  <c r="BE160" i="685"/>
  <c r="BD160" i="685"/>
  <c r="BC160" i="685"/>
  <c r="BB160" i="685"/>
  <c r="BA160" i="685"/>
  <c r="AZ160" i="685"/>
  <c r="AY160" i="685"/>
  <c r="AX160" i="685"/>
  <c r="AW160" i="685"/>
  <c r="AV160" i="685"/>
  <c r="AU160" i="685"/>
  <c r="AT160" i="685"/>
  <c r="AS160" i="685"/>
  <c r="AR160" i="685"/>
  <c r="AQ160" i="685"/>
  <c r="AP160" i="685"/>
  <c r="AO160" i="685"/>
  <c r="AN160" i="685"/>
  <c r="AM160" i="685"/>
  <c r="AL160" i="685"/>
  <c r="AK160" i="685"/>
  <c r="AJ160" i="685"/>
  <c r="AI160" i="685"/>
  <c r="AH160" i="685"/>
  <c r="AG160" i="685"/>
  <c r="AF160" i="685"/>
  <c r="AE160" i="685"/>
  <c r="AD160" i="685"/>
  <c r="AC160" i="685"/>
  <c r="AB160" i="685"/>
  <c r="AA160" i="685"/>
  <c r="L160" i="685"/>
  <c r="J160" i="685"/>
  <c r="BE158" i="685"/>
  <c r="BD158" i="685"/>
  <c r="BC158" i="685"/>
  <c r="BB158" i="685"/>
  <c r="BA158" i="685"/>
  <c r="AZ158" i="685"/>
  <c r="AY158" i="685"/>
  <c r="AX158" i="685"/>
  <c r="AW158" i="685"/>
  <c r="AV158" i="685"/>
  <c r="AU158" i="685"/>
  <c r="AT158" i="685"/>
  <c r="AS158" i="685"/>
  <c r="AR158" i="685"/>
  <c r="AQ158" i="685"/>
  <c r="AP158" i="685"/>
  <c r="AO158" i="685"/>
  <c r="AN158" i="685"/>
  <c r="AM158" i="685"/>
  <c r="AL158" i="685"/>
  <c r="AK158" i="685"/>
  <c r="AJ158" i="685"/>
  <c r="AI158" i="685"/>
  <c r="AH158" i="685"/>
  <c r="AG158" i="685"/>
  <c r="AF158" i="685"/>
  <c r="AE158" i="685"/>
  <c r="AD158" i="685"/>
  <c r="AC158" i="685"/>
  <c r="AB158" i="685"/>
  <c r="AA158" i="685"/>
  <c r="L158" i="685"/>
  <c r="J158" i="685"/>
  <c r="BE156" i="685"/>
  <c r="BD156" i="685"/>
  <c r="BC156" i="685"/>
  <c r="BB156" i="685"/>
  <c r="BA156" i="685"/>
  <c r="AZ156" i="685"/>
  <c r="AY156" i="685"/>
  <c r="AX156" i="685"/>
  <c r="AW156" i="685"/>
  <c r="AV156" i="685"/>
  <c r="AU156" i="685"/>
  <c r="AT156" i="685"/>
  <c r="AS156" i="685"/>
  <c r="AR156" i="685"/>
  <c r="AQ156" i="685"/>
  <c r="AP156" i="685"/>
  <c r="AO156" i="685"/>
  <c r="AN156" i="685"/>
  <c r="AM156" i="685"/>
  <c r="AL156" i="685"/>
  <c r="AK156" i="685"/>
  <c r="AJ156" i="685"/>
  <c r="AI156" i="685"/>
  <c r="AH156" i="685"/>
  <c r="AG156" i="685"/>
  <c r="AF156" i="685"/>
  <c r="AE156" i="685"/>
  <c r="AD156" i="685"/>
  <c r="AC156" i="685"/>
  <c r="AB156" i="685"/>
  <c r="AA156" i="685"/>
  <c r="L156" i="685"/>
  <c r="J156" i="685"/>
  <c r="BE154" i="685"/>
  <c r="BD154" i="685"/>
  <c r="BC154" i="685"/>
  <c r="BB154" i="685"/>
  <c r="BA154" i="685"/>
  <c r="AZ154" i="685"/>
  <c r="AY154" i="685"/>
  <c r="AX154" i="685"/>
  <c r="AW154" i="685"/>
  <c r="AV154" i="685"/>
  <c r="AU154" i="685"/>
  <c r="AT154" i="685"/>
  <c r="AS154" i="685"/>
  <c r="AR154" i="685"/>
  <c r="AQ154" i="685"/>
  <c r="AP154" i="685"/>
  <c r="AO154" i="685"/>
  <c r="AN154" i="685"/>
  <c r="AM154" i="685"/>
  <c r="AL154" i="685"/>
  <c r="AK154" i="685"/>
  <c r="AJ154" i="685"/>
  <c r="AI154" i="685"/>
  <c r="AH154" i="685"/>
  <c r="AG154" i="685"/>
  <c r="AF154" i="685"/>
  <c r="AE154" i="685"/>
  <c r="AD154" i="685"/>
  <c r="AC154" i="685"/>
  <c r="AB154" i="685"/>
  <c r="AA154" i="685"/>
  <c r="L154" i="685"/>
  <c r="J154" i="685"/>
  <c r="BE152" i="685"/>
  <c r="BD152" i="685"/>
  <c r="BC152" i="685"/>
  <c r="BB152" i="685"/>
  <c r="BA152" i="685"/>
  <c r="AZ152" i="685"/>
  <c r="AY152" i="685"/>
  <c r="AX152" i="685"/>
  <c r="AW152" i="685"/>
  <c r="AV152" i="685"/>
  <c r="AU152" i="685"/>
  <c r="AT152" i="685"/>
  <c r="AS152" i="685"/>
  <c r="AR152" i="685"/>
  <c r="AQ152" i="685"/>
  <c r="AP152" i="685"/>
  <c r="AO152" i="685"/>
  <c r="AN152" i="685"/>
  <c r="AM152" i="685"/>
  <c r="AL152" i="685"/>
  <c r="AK152" i="685"/>
  <c r="AJ152" i="685"/>
  <c r="AI152" i="685"/>
  <c r="AH152" i="685"/>
  <c r="AG152" i="685"/>
  <c r="AF152" i="685"/>
  <c r="AE152" i="685"/>
  <c r="AD152" i="685"/>
  <c r="AC152" i="685"/>
  <c r="AB152" i="685"/>
  <c r="AA152" i="685"/>
  <c r="L152" i="685"/>
  <c r="J152" i="685"/>
  <c r="BE150" i="685"/>
  <c r="BD150" i="685"/>
  <c r="BC150" i="685"/>
  <c r="BB150" i="685"/>
  <c r="BA150" i="685"/>
  <c r="AZ150" i="685"/>
  <c r="AY150" i="685"/>
  <c r="AX150" i="685"/>
  <c r="AW150" i="685"/>
  <c r="AV150" i="685"/>
  <c r="AU150" i="685"/>
  <c r="AT150" i="685"/>
  <c r="AS150" i="685"/>
  <c r="AR150" i="685"/>
  <c r="AQ150" i="685"/>
  <c r="AP150" i="685"/>
  <c r="AO150" i="685"/>
  <c r="AN150" i="685"/>
  <c r="AM150" i="685"/>
  <c r="AL150" i="685"/>
  <c r="AK150" i="685"/>
  <c r="AJ150" i="685"/>
  <c r="AI150" i="685"/>
  <c r="AH150" i="685"/>
  <c r="AG150" i="685"/>
  <c r="AF150" i="685"/>
  <c r="AE150" i="685"/>
  <c r="AD150" i="685"/>
  <c r="AC150" i="685"/>
  <c r="AB150" i="685"/>
  <c r="AA150" i="685"/>
  <c r="L150" i="685"/>
  <c r="J150" i="685"/>
  <c r="BE148" i="685"/>
  <c r="BD148" i="685"/>
  <c r="BC148" i="685"/>
  <c r="BB148" i="685"/>
  <c r="BA148" i="685"/>
  <c r="AZ148" i="685"/>
  <c r="AY148" i="685"/>
  <c r="AX148" i="685"/>
  <c r="AW148" i="685"/>
  <c r="AV148" i="685"/>
  <c r="AU148" i="685"/>
  <c r="AT148" i="685"/>
  <c r="AS148" i="685"/>
  <c r="AR148" i="685"/>
  <c r="AQ148" i="685"/>
  <c r="AP148" i="685"/>
  <c r="AO148" i="685"/>
  <c r="AN148" i="685"/>
  <c r="AM148" i="685"/>
  <c r="AL148" i="685"/>
  <c r="AK148" i="685"/>
  <c r="AJ148" i="685"/>
  <c r="AI148" i="685"/>
  <c r="AH148" i="685"/>
  <c r="AG148" i="685"/>
  <c r="AF148" i="685"/>
  <c r="AE148" i="685"/>
  <c r="AD148" i="685"/>
  <c r="AC148" i="685"/>
  <c r="AB148" i="685"/>
  <c r="AA148" i="685"/>
  <c r="L148" i="685"/>
  <c r="J148" i="685"/>
  <c r="BE146" i="685"/>
  <c r="BD146" i="685"/>
  <c r="BC146" i="685"/>
  <c r="BB146" i="685"/>
  <c r="BA146" i="685"/>
  <c r="AZ146" i="685"/>
  <c r="AY146" i="685"/>
  <c r="AX146" i="685"/>
  <c r="AW146" i="685"/>
  <c r="AV146" i="685"/>
  <c r="AU146" i="685"/>
  <c r="AT146" i="685"/>
  <c r="AS146" i="685"/>
  <c r="AR146" i="685"/>
  <c r="AQ146" i="685"/>
  <c r="AP146" i="685"/>
  <c r="AO146" i="685"/>
  <c r="AN146" i="685"/>
  <c r="AM146" i="685"/>
  <c r="AL146" i="685"/>
  <c r="AK146" i="685"/>
  <c r="AJ146" i="685"/>
  <c r="AI146" i="685"/>
  <c r="AH146" i="685"/>
  <c r="AG146" i="685"/>
  <c r="AF146" i="685"/>
  <c r="AE146" i="685"/>
  <c r="AD146" i="685"/>
  <c r="AC146" i="685"/>
  <c r="AB146" i="685"/>
  <c r="AA146" i="685"/>
  <c r="L146" i="685"/>
  <c r="J146" i="685"/>
  <c r="BE144" i="685"/>
  <c r="BD144" i="685"/>
  <c r="BC144" i="685"/>
  <c r="BB144" i="685"/>
  <c r="BA144" i="685"/>
  <c r="AZ144" i="685"/>
  <c r="AY144" i="685"/>
  <c r="AX144" i="685"/>
  <c r="AW144" i="685"/>
  <c r="AV144" i="685"/>
  <c r="AU144" i="685"/>
  <c r="AT144" i="685"/>
  <c r="AS144" i="685"/>
  <c r="AR144" i="685"/>
  <c r="AQ144" i="685"/>
  <c r="AP144" i="685"/>
  <c r="AO144" i="685"/>
  <c r="AN144" i="685"/>
  <c r="AM144" i="685"/>
  <c r="AL144" i="685"/>
  <c r="AK144" i="685"/>
  <c r="AJ144" i="685"/>
  <c r="AI144" i="685"/>
  <c r="AH144" i="685"/>
  <c r="AG144" i="685"/>
  <c r="AF144" i="685"/>
  <c r="AE144" i="685"/>
  <c r="AD144" i="685"/>
  <c r="AC144" i="685"/>
  <c r="AB144" i="685"/>
  <c r="AA144" i="685"/>
  <c r="L144" i="685"/>
  <c r="J144" i="685"/>
  <c r="BE142" i="685"/>
  <c r="BD142" i="685"/>
  <c r="BC142" i="685"/>
  <c r="BB142" i="685"/>
  <c r="BA142" i="685"/>
  <c r="AZ142" i="685"/>
  <c r="AY142" i="685"/>
  <c r="AX142" i="685"/>
  <c r="AW142" i="685"/>
  <c r="AV142" i="685"/>
  <c r="AU142" i="685"/>
  <c r="AT142" i="685"/>
  <c r="AS142" i="685"/>
  <c r="AR142" i="685"/>
  <c r="AQ142" i="685"/>
  <c r="AP142" i="685"/>
  <c r="AO142" i="685"/>
  <c r="AN142" i="685"/>
  <c r="AM142" i="685"/>
  <c r="AL142" i="685"/>
  <c r="AK142" i="685"/>
  <c r="AJ142" i="685"/>
  <c r="AI142" i="685"/>
  <c r="AH142" i="685"/>
  <c r="AG142" i="685"/>
  <c r="AF142" i="685"/>
  <c r="AE142" i="685"/>
  <c r="AD142" i="685"/>
  <c r="AC142" i="685"/>
  <c r="AB142" i="685"/>
  <c r="AA142" i="685"/>
  <c r="L142" i="685"/>
  <c r="J142" i="685"/>
  <c r="BE140" i="685"/>
  <c r="BD140" i="685"/>
  <c r="BC140" i="685"/>
  <c r="BB140" i="685"/>
  <c r="BA140" i="685"/>
  <c r="AZ140" i="685"/>
  <c r="AY140" i="685"/>
  <c r="AX140" i="685"/>
  <c r="AW140" i="685"/>
  <c r="AV140" i="685"/>
  <c r="AU140" i="685"/>
  <c r="AT140" i="685"/>
  <c r="AS140" i="685"/>
  <c r="AR140" i="685"/>
  <c r="AQ140" i="685"/>
  <c r="AP140" i="685"/>
  <c r="AO140" i="685"/>
  <c r="AN140" i="685"/>
  <c r="AM140" i="685"/>
  <c r="AL140" i="685"/>
  <c r="AK140" i="685"/>
  <c r="AJ140" i="685"/>
  <c r="AI140" i="685"/>
  <c r="AH140" i="685"/>
  <c r="AG140" i="685"/>
  <c r="AF140" i="685"/>
  <c r="AE140" i="685"/>
  <c r="AD140" i="685"/>
  <c r="AC140" i="685"/>
  <c r="AB140" i="685"/>
  <c r="AA140" i="685"/>
  <c r="L140" i="685"/>
  <c r="J140" i="685"/>
  <c r="BE138" i="685"/>
  <c r="BD138" i="685"/>
  <c r="BC138" i="685"/>
  <c r="BB138" i="685"/>
  <c r="BA138" i="685"/>
  <c r="AZ138" i="685"/>
  <c r="AY138" i="685"/>
  <c r="AX138" i="685"/>
  <c r="AW138" i="685"/>
  <c r="AV138" i="685"/>
  <c r="AU138" i="685"/>
  <c r="AT138" i="685"/>
  <c r="AS138" i="685"/>
  <c r="AR138" i="685"/>
  <c r="AQ138" i="685"/>
  <c r="AP138" i="685"/>
  <c r="AO138" i="685"/>
  <c r="AN138" i="685"/>
  <c r="AM138" i="685"/>
  <c r="AL138" i="685"/>
  <c r="AK138" i="685"/>
  <c r="AJ138" i="685"/>
  <c r="AI138" i="685"/>
  <c r="AH138" i="685"/>
  <c r="AG138" i="685"/>
  <c r="AF138" i="685"/>
  <c r="AE138" i="685"/>
  <c r="AD138" i="685"/>
  <c r="AC138" i="685"/>
  <c r="AB138" i="685"/>
  <c r="AA138" i="685"/>
  <c r="L138" i="685"/>
  <c r="J138" i="685"/>
  <c r="BE136" i="685"/>
  <c r="BD136" i="685"/>
  <c r="BC136" i="685"/>
  <c r="BB136" i="685"/>
  <c r="BA136" i="685"/>
  <c r="AZ136" i="685"/>
  <c r="AY136" i="685"/>
  <c r="AX136" i="685"/>
  <c r="AW136" i="685"/>
  <c r="AV136" i="685"/>
  <c r="AU136" i="685"/>
  <c r="AT136" i="685"/>
  <c r="AS136" i="685"/>
  <c r="AR136" i="685"/>
  <c r="AQ136" i="685"/>
  <c r="AP136" i="685"/>
  <c r="AO136" i="685"/>
  <c r="AN136" i="685"/>
  <c r="AM136" i="685"/>
  <c r="AL136" i="685"/>
  <c r="AK136" i="685"/>
  <c r="AJ136" i="685"/>
  <c r="AI136" i="685"/>
  <c r="AH136" i="685"/>
  <c r="AG136" i="685"/>
  <c r="AF136" i="685"/>
  <c r="AE136" i="685"/>
  <c r="AD136" i="685"/>
  <c r="AC136" i="685"/>
  <c r="AB136" i="685"/>
  <c r="AA136" i="685"/>
  <c r="L136" i="685"/>
  <c r="J136" i="685"/>
  <c r="BE134" i="685"/>
  <c r="BD134" i="685"/>
  <c r="BC134" i="685"/>
  <c r="BB134" i="685"/>
  <c r="BA134" i="685"/>
  <c r="AZ134" i="685"/>
  <c r="AY134" i="685"/>
  <c r="AX134" i="685"/>
  <c r="AW134" i="685"/>
  <c r="AV134" i="685"/>
  <c r="AU134" i="685"/>
  <c r="AT134" i="685"/>
  <c r="AS134" i="685"/>
  <c r="AR134" i="685"/>
  <c r="AQ134" i="685"/>
  <c r="AP134" i="685"/>
  <c r="AO134" i="685"/>
  <c r="AN134" i="685"/>
  <c r="AM134" i="685"/>
  <c r="AL134" i="685"/>
  <c r="AK134" i="685"/>
  <c r="AJ134" i="685"/>
  <c r="AI134" i="685"/>
  <c r="AH134" i="685"/>
  <c r="AG134" i="685"/>
  <c r="AF134" i="685"/>
  <c r="AE134" i="685"/>
  <c r="AD134" i="685"/>
  <c r="AC134" i="685"/>
  <c r="AB134" i="685"/>
  <c r="AA134" i="685"/>
  <c r="L134" i="685"/>
  <c r="J134" i="685"/>
  <c r="BE132" i="685"/>
  <c r="BD132" i="685"/>
  <c r="BC132" i="685"/>
  <c r="BB132" i="685"/>
  <c r="BA132" i="685"/>
  <c r="AZ132" i="685"/>
  <c r="AY132" i="685"/>
  <c r="AX132" i="685"/>
  <c r="AW132" i="685"/>
  <c r="AV132" i="685"/>
  <c r="AU132" i="685"/>
  <c r="AT132" i="685"/>
  <c r="AS132" i="685"/>
  <c r="AR132" i="685"/>
  <c r="AQ132" i="685"/>
  <c r="AP132" i="685"/>
  <c r="AO132" i="685"/>
  <c r="AN132" i="685"/>
  <c r="AM132" i="685"/>
  <c r="AL132" i="685"/>
  <c r="AK132" i="685"/>
  <c r="AJ132" i="685"/>
  <c r="AI132" i="685"/>
  <c r="AH132" i="685"/>
  <c r="AG132" i="685"/>
  <c r="AF132" i="685"/>
  <c r="AE132" i="685"/>
  <c r="AD132" i="685"/>
  <c r="AC132" i="685"/>
  <c r="AB132" i="685"/>
  <c r="AA132" i="685"/>
  <c r="L132" i="685"/>
  <c r="J132" i="685"/>
  <c r="BE130" i="685"/>
  <c r="BD130" i="685"/>
  <c r="BC130" i="685"/>
  <c r="BB130" i="685"/>
  <c r="BA130" i="685"/>
  <c r="AZ130" i="685"/>
  <c r="AY130" i="685"/>
  <c r="AX130" i="685"/>
  <c r="AW130" i="685"/>
  <c r="AV130" i="685"/>
  <c r="AU130" i="685"/>
  <c r="AT130" i="685"/>
  <c r="AS130" i="685"/>
  <c r="AR130" i="685"/>
  <c r="AQ130" i="685"/>
  <c r="AP130" i="685"/>
  <c r="AO130" i="685"/>
  <c r="AN130" i="685"/>
  <c r="AM130" i="685"/>
  <c r="AL130" i="685"/>
  <c r="AK130" i="685"/>
  <c r="AJ130" i="685"/>
  <c r="AI130" i="685"/>
  <c r="AH130" i="685"/>
  <c r="AG130" i="685"/>
  <c r="AF130" i="685"/>
  <c r="AE130" i="685"/>
  <c r="AD130" i="685"/>
  <c r="AC130" i="685"/>
  <c r="AB130" i="685"/>
  <c r="AA130" i="685"/>
  <c r="L130" i="685"/>
  <c r="J130" i="685"/>
  <c r="BE128" i="685"/>
  <c r="BD128" i="685"/>
  <c r="BC128" i="685"/>
  <c r="BB128" i="685"/>
  <c r="BA128" i="685"/>
  <c r="AZ128" i="685"/>
  <c r="AY128" i="685"/>
  <c r="AX128" i="685"/>
  <c r="AW128" i="685"/>
  <c r="AV128" i="685"/>
  <c r="AU128" i="685"/>
  <c r="AT128" i="685"/>
  <c r="AS128" i="685"/>
  <c r="AR128" i="685"/>
  <c r="AQ128" i="685"/>
  <c r="AP128" i="685"/>
  <c r="AO128" i="685"/>
  <c r="AN128" i="685"/>
  <c r="AM128" i="685"/>
  <c r="AL128" i="685"/>
  <c r="AK128" i="685"/>
  <c r="AJ128" i="685"/>
  <c r="AI128" i="685"/>
  <c r="AH128" i="685"/>
  <c r="AG128" i="685"/>
  <c r="AF128" i="685"/>
  <c r="AE128" i="685"/>
  <c r="AD128" i="685"/>
  <c r="AC128" i="685"/>
  <c r="AB128" i="685"/>
  <c r="AA128" i="685"/>
  <c r="L128" i="685"/>
  <c r="J128" i="685"/>
  <c r="BE126" i="685"/>
  <c r="BD126" i="685"/>
  <c r="BC126" i="685"/>
  <c r="BB126" i="685"/>
  <c r="BA126" i="685"/>
  <c r="AZ126" i="685"/>
  <c r="AY126" i="685"/>
  <c r="AX126" i="685"/>
  <c r="AW126" i="685"/>
  <c r="AV126" i="685"/>
  <c r="AU126" i="685"/>
  <c r="AT126" i="685"/>
  <c r="AS126" i="685"/>
  <c r="AR126" i="685"/>
  <c r="AQ126" i="685"/>
  <c r="AP126" i="685"/>
  <c r="AO126" i="685"/>
  <c r="AN126" i="685"/>
  <c r="AM126" i="685"/>
  <c r="AL126" i="685"/>
  <c r="AK126" i="685"/>
  <c r="AJ126" i="685"/>
  <c r="AI126" i="685"/>
  <c r="AH126" i="685"/>
  <c r="AG126" i="685"/>
  <c r="AF126" i="685"/>
  <c r="AE126" i="685"/>
  <c r="AD126" i="685"/>
  <c r="AC126" i="685"/>
  <c r="AB126" i="685"/>
  <c r="AA126" i="685"/>
  <c r="L126" i="685"/>
  <c r="J126" i="685"/>
  <c r="BE124" i="685"/>
  <c r="BD124" i="685"/>
  <c r="BC124" i="685"/>
  <c r="BB124" i="685"/>
  <c r="BA124" i="685"/>
  <c r="AZ124" i="685"/>
  <c r="AY124" i="685"/>
  <c r="AX124" i="685"/>
  <c r="AW124" i="685"/>
  <c r="AV124" i="685"/>
  <c r="AU124" i="685"/>
  <c r="AT124" i="685"/>
  <c r="AS124" i="685"/>
  <c r="AR124" i="685"/>
  <c r="AQ124" i="685"/>
  <c r="AP124" i="685"/>
  <c r="AO124" i="685"/>
  <c r="AN124" i="685"/>
  <c r="AM124" i="685"/>
  <c r="AL124" i="685"/>
  <c r="AK124" i="685"/>
  <c r="AJ124" i="685"/>
  <c r="AI124" i="685"/>
  <c r="AH124" i="685"/>
  <c r="AG124" i="685"/>
  <c r="AF124" i="685"/>
  <c r="AE124" i="685"/>
  <c r="AD124" i="685"/>
  <c r="AC124" i="685"/>
  <c r="AB124" i="685"/>
  <c r="AA124" i="685"/>
  <c r="L124" i="685"/>
  <c r="J124" i="685"/>
  <c r="BE122" i="685"/>
  <c r="BD122" i="685"/>
  <c r="BC122" i="685"/>
  <c r="BB122" i="685"/>
  <c r="BA122" i="685"/>
  <c r="AZ122" i="685"/>
  <c r="AY122" i="685"/>
  <c r="AX122" i="685"/>
  <c r="AW122" i="685"/>
  <c r="AV122" i="685"/>
  <c r="AU122" i="685"/>
  <c r="AT122" i="685"/>
  <c r="AS122" i="685"/>
  <c r="AR122" i="685"/>
  <c r="AQ122" i="685"/>
  <c r="AP122" i="685"/>
  <c r="AO122" i="685"/>
  <c r="AN122" i="685"/>
  <c r="AM122" i="685"/>
  <c r="AL122" i="685"/>
  <c r="AK122" i="685"/>
  <c r="AJ122" i="685"/>
  <c r="AI122" i="685"/>
  <c r="AH122" i="685"/>
  <c r="AG122" i="685"/>
  <c r="AF122" i="685"/>
  <c r="AE122" i="685"/>
  <c r="AD122" i="685"/>
  <c r="AC122" i="685"/>
  <c r="AB122" i="685"/>
  <c r="AA122" i="685"/>
  <c r="L122" i="685"/>
  <c r="J122" i="685"/>
  <c r="BE120" i="685"/>
  <c r="BD120" i="685"/>
  <c r="BC120" i="685"/>
  <c r="BB120" i="685"/>
  <c r="BA120" i="685"/>
  <c r="AZ120" i="685"/>
  <c r="AY120" i="685"/>
  <c r="AX120" i="685"/>
  <c r="AW120" i="685"/>
  <c r="AV120" i="685"/>
  <c r="AU120" i="685"/>
  <c r="AT120" i="685"/>
  <c r="AS120" i="685"/>
  <c r="AR120" i="685"/>
  <c r="AQ120" i="685"/>
  <c r="AP120" i="685"/>
  <c r="AO120" i="685"/>
  <c r="AN120" i="685"/>
  <c r="AM120" i="685"/>
  <c r="AL120" i="685"/>
  <c r="AK120" i="685"/>
  <c r="AJ120" i="685"/>
  <c r="AI120" i="685"/>
  <c r="AH120" i="685"/>
  <c r="AG120" i="685"/>
  <c r="AF120" i="685"/>
  <c r="AE120" i="685"/>
  <c r="AD120" i="685"/>
  <c r="AC120" i="685"/>
  <c r="AB120" i="685"/>
  <c r="AA120" i="685"/>
  <c r="L120" i="685"/>
  <c r="J120" i="685"/>
  <c r="BE118" i="685"/>
  <c r="BD118" i="685"/>
  <c r="BC118" i="685"/>
  <c r="BB118" i="685"/>
  <c r="BA118" i="685"/>
  <c r="AZ118" i="685"/>
  <c r="AY118" i="685"/>
  <c r="AX118" i="685"/>
  <c r="AW118" i="685"/>
  <c r="AV118" i="685"/>
  <c r="AU118" i="685"/>
  <c r="AT118" i="685"/>
  <c r="AS118" i="685"/>
  <c r="AR118" i="685"/>
  <c r="AQ118" i="685"/>
  <c r="AP118" i="685"/>
  <c r="AO118" i="685"/>
  <c r="AN118" i="685"/>
  <c r="AM118" i="685"/>
  <c r="AL118" i="685"/>
  <c r="AK118" i="685"/>
  <c r="AJ118" i="685"/>
  <c r="AI118" i="685"/>
  <c r="AH118" i="685"/>
  <c r="AG118" i="685"/>
  <c r="AF118" i="685"/>
  <c r="AE118" i="685"/>
  <c r="BF118" i="685" s="1"/>
  <c r="BH118" i="685" s="1"/>
  <c r="AD118" i="685"/>
  <c r="AC118" i="685"/>
  <c r="AB118" i="685"/>
  <c r="AA118" i="685"/>
  <c r="L118" i="685"/>
  <c r="J118" i="685"/>
  <c r="BE116" i="685"/>
  <c r="BD116" i="685"/>
  <c r="BC116" i="685"/>
  <c r="BB116" i="685"/>
  <c r="BA116" i="685"/>
  <c r="AZ116" i="685"/>
  <c r="AY116" i="685"/>
  <c r="AX116" i="685"/>
  <c r="AW116" i="685"/>
  <c r="AV116" i="685"/>
  <c r="AU116" i="685"/>
  <c r="AT116" i="685"/>
  <c r="AS116" i="685"/>
  <c r="AR116" i="685"/>
  <c r="AQ116" i="685"/>
  <c r="AP116" i="685"/>
  <c r="AO116" i="685"/>
  <c r="AN116" i="685"/>
  <c r="AM116" i="685"/>
  <c r="AL116" i="685"/>
  <c r="AK116" i="685"/>
  <c r="AJ116" i="685"/>
  <c r="AI116" i="685"/>
  <c r="AH116" i="685"/>
  <c r="AG116" i="685"/>
  <c r="AF116" i="685"/>
  <c r="BF116" i="685" s="1"/>
  <c r="BH116" i="685" s="1"/>
  <c r="AE116" i="685"/>
  <c r="AD116" i="685"/>
  <c r="AC116" i="685"/>
  <c r="AB116" i="685"/>
  <c r="AA116" i="685"/>
  <c r="L116" i="685"/>
  <c r="J116" i="685"/>
  <c r="BE114" i="685"/>
  <c r="BD114" i="685"/>
  <c r="BC114" i="685"/>
  <c r="BB114" i="685"/>
  <c r="BA114" i="685"/>
  <c r="AZ114" i="685"/>
  <c r="AY114" i="685"/>
  <c r="AX114" i="685"/>
  <c r="AW114" i="685"/>
  <c r="AV114" i="685"/>
  <c r="AU114" i="685"/>
  <c r="AT114" i="685"/>
  <c r="AS114" i="685"/>
  <c r="AR114" i="685"/>
  <c r="AQ114" i="685"/>
  <c r="AP114" i="685"/>
  <c r="AO114" i="685"/>
  <c r="AN114" i="685"/>
  <c r="AM114" i="685"/>
  <c r="AL114" i="685"/>
  <c r="AK114" i="685"/>
  <c r="AJ114" i="685"/>
  <c r="AI114" i="685"/>
  <c r="AH114" i="685"/>
  <c r="AG114" i="685"/>
  <c r="AF114" i="685"/>
  <c r="AE114" i="685"/>
  <c r="AD114" i="685"/>
  <c r="AC114" i="685"/>
  <c r="AB114" i="685"/>
  <c r="AA114" i="685"/>
  <c r="L114" i="685"/>
  <c r="J114" i="685"/>
  <c r="BE112" i="685"/>
  <c r="BD112" i="685"/>
  <c r="BC112" i="685"/>
  <c r="BB112" i="685"/>
  <c r="BA112" i="685"/>
  <c r="AZ112" i="685"/>
  <c r="AY112" i="685"/>
  <c r="AX112" i="685"/>
  <c r="AW112" i="685"/>
  <c r="AV112" i="685"/>
  <c r="AU112" i="685"/>
  <c r="AT112" i="685"/>
  <c r="AS112" i="685"/>
  <c r="AR112" i="685"/>
  <c r="AQ112" i="685"/>
  <c r="AP112" i="685"/>
  <c r="AO112" i="685"/>
  <c r="AN112" i="685"/>
  <c r="AM112" i="685"/>
  <c r="AL112" i="685"/>
  <c r="AK112" i="685"/>
  <c r="AJ112" i="685"/>
  <c r="AI112" i="685"/>
  <c r="AH112" i="685"/>
  <c r="AG112" i="685"/>
  <c r="AF112" i="685"/>
  <c r="AE112" i="685"/>
  <c r="AD112" i="685"/>
  <c r="AC112" i="685"/>
  <c r="AB112" i="685"/>
  <c r="AA112" i="685"/>
  <c r="L112" i="685"/>
  <c r="J112" i="685"/>
  <c r="BE110" i="685"/>
  <c r="BD110" i="685"/>
  <c r="BC110" i="685"/>
  <c r="BB110" i="685"/>
  <c r="BA110" i="685"/>
  <c r="AZ110" i="685"/>
  <c r="AY110" i="685"/>
  <c r="AX110" i="685"/>
  <c r="AW110" i="685"/>
  <c r="AV110" i="685"/>
  <c r="AU110" i="685"/>
  <c r="AT110" i="685"/>
  <c r="AS110" i="685"/>
  <c r="AR110" i="685"/>
  <c r="AQ110" i="685"/>
  <c r="AP110" i="685"/>
  <c r="AO110" i="685"/>
  <c r="AN110" i="685"/>
  <c r="AM110" i="685"/>
  <c r="AL110" i="685"/>
  <c r="AK110" i="685"/>
  <c r="AJ110" i="685"/>
  <c r="AI110" i="685"/>
  <c r="AH110" i="685"/>
  <c r="AG110" i="685"/>
  <c r="AF110" i="685"/>
  <c r="AE110" i="685"/>
  <c r="AD110" i="685"/>
  <c r="AC110" i="685"/>
  <c r="AB110" i="685"/>
  <c r="AA110" i="685"/>
  <c r="L110" i="685"/>
  <c r="J110" i="685"/>
  <c r="BE108" i="685"/>
  <c r="BD108" i="685"/>
  <c r="BC108" i="685"/>
  <c r="BB108" i="685"/>
  <c r="BA108" i="685"/>
  <c r="AZ108" i="685"/>
  <c r="AY108" i="685"/>
  <c r="AX108" i="685"/>
  <c r="AW108" i="685"/>
  <c r="AV108" i="685"/>
  <c r="AU108" i="685"/>
  <c r="AT108" i="685"/>
  <c r="AS108" i="685"/>
  <c r="AR108" i="685"/>
  <c r="AQ108" i="685"/>
  <c r="AP108" i="685"/>
  <c r="AO108" i="685"/>
  <c r="AN108" i="685"/>
  <c r="AM108" i="685"/>
  <c r="AL108" i="685"/>
  <c r="AK108" i="685"/>
  <c r="AJ108" i="685"/>
  <c r="AI108" i="685"/>
  <c r="AH108" i="685"/>
  <c r="AG108" i="685"/>
  <c r="AF108" i="685"/>
  <c r="AE108" i="685"/>
  <c r="AD108" i="685"/>
  <c r="AC108" i="685"/>
  <c r="AB108" i="685"/>
  <c r="AA108" i="685"/>
  <c r="L108" i="685"/>
  <c r="J108" i="685"/>
  <c r="BE106" i="685"/>
  <c r="BD106" i="685"/>
  <c r="BC106" i="685"/>
  <c r="BB106" i="685"/>
  <c r="BA106" i="685"/>
  <c r="AZ106" i="685"/>
  <c r="AY106" i="685"/>
  <c r="AX106" i="685"/>
  <c r="AW106" i="685"/>
  <c r="AV106" i="685"/>
  <c r="AU106" i="685"/>
  <c r="AT106" i="685"/>
  <c r="AS106" i="685"/>
  <c r="AR106" i="685"/>
  <c r="AQ106" i="685"/>
  <c r="AP106" i="685"/>
  <c r="AO106" i="685"/>
  <c r="AN106" i="685"/>
  <c r="AM106" i="685"/>
  <c r="AL106" i="685"/>
  <c r="AK106" i="685"/>
  <c r="AJ106" i="685"/>
  <c r="AI106" i="685"/>
  <c r="AH106" i="685"/>
  <c r="AG106" i="685"/>
  <c r="AF106" i="685"/>
  <c r="AE106" i="685"/>
  <c r="AD106" i="685"/>
  <c r="AC106" i="685"/>
  <c r="AB106" i="685"/>
  <c r="AA106" i="685"/>
  <c r="L106" i="685"/>
  <c r="J106" i="685"/>
  <c r="BE104" i="685"/>
  <c r="BD104" i="685"/>
  <c r="BC104" i="685"/>
  <c r="BB104" i="685"/>
  <c r="BA104" i="685"/>
  <c r="AZ104" i="685"/>
  <c r="AY104" i="685"/>
  <c r="AX104" i="685"/>
  <c r="AW104" i="685"/>
  <c r="AV104" i="685"/>
  <c r="AU104" i="685"/>
  <c r="AT104" i="685"/>
  <c r="AS104" i="685"/>
  <c r="AR104" i="685"/>
  <c r="AQ104" i="685"/>
  <c r="AP104" i="685"/>
  <c r="AO104" i="685"/>
  <c r="AN104" i="685"/>
  <c r="AM104" i="685"/>
  <c r="AL104" i="685"/>
  <c r="AK104" i="685"/>
  <c r="AJ104" i="685"/>
  <c r="AI104" i="685"/>
  <c r="AH104" i="685"/>
  <c r="AG104" i="685"/>
  <c r="AF104" i="685"/>
  <c r="AE104" i="685"/>
  <c r="AD104" i="685"/>
  <c r="AC104" i="685"/>
  <c r="AB104" i="685"/>
  <c r="AA104" i="685"/>
  <c r="L104" i="685"/>
  <c r="J104" i="685"/>
  <c r="BE102" i="685"/>
  <c r="BD102" i="685"/>
  <c r="BC102" i="685"/>
  <c r="BB102" i="685"/>
  <c r="BA102" i="685"/>
  <c r="AZ102" i="685"/>
  <c r="AY102" i="685"/>
  <c r="AX102" i="685"/>
  <c r="AW102" i="685"/>
  <c r="AV102" i="685"/>
  <c r="AU102" i="685"/>
  <c r="AT102" i="685"/>
  <c r="AS102" i="685"/>
  <c r="AR102" i="685"/>
  <c r="AQ102" i="685"/>
  <c r="AP102" i="685"/>
  <c r="AO102" i="685"/>
  <c r="AN102" i="685"/>
  <c r="AM102" i="685"/>
  <c r="AL102" i="685"/>
  <c r="AK102" i="685"/>
  <c r="AJ102" i="685"/>
  <c r="AI102" i="685"/>
  <c r="AH102" i="685"/>
  <c r="AG102" i="685"/>
  <c r="AF102" i="685"/>
  <c r="AE102" i="685"/>
  <c r="AD102" i="685"/>
  <c r="AC102" i="685"/>
  <c r="AB102" i="685"/>
  <c r="AA102" i="685"/>
  <c r="L102" i="685"/>
  <c r="J102" i="685"/>
  <c r="BE100" i="685"/>
  <c r="BD100" i="685"/>
  <c r="BC100" i="685"/>
  <c r="BB100" i="685"/>
  <c r="BA100" i="685"/>
  <c r="AZ100" i="685"/>
  <c r="AY100" i="685"/>
  <c r="AX100" i="685"/>
  <c r="AW100" i="685"/>
  <c r="AV100" i="685"/>
  <c r="AU100" i="685"/>
  <c r="AT100" i="685"/>
  <c r="AS100" i="685"/>
  <c r="AR100" i="685"/>
  <c r="AQ100" i="685"/>
  <c r="AP100" i="685"/>
  <c r="AO100" i="685"/>
  <c r="AN100" i="685"/>
  <c r="AM100" i="685"/>
  <c r="AL100" i="685"/>
  <c r="AK100" i="685"/>
  <c r="AJ100" i="685"/>
  <c r="AI100" i="685"/>
  <c r="AH100" i="685"/>
  <c r="AG100" i="685"/>
  <c r="AF100" i="685"/>
  <c r="AE100" i="685"/>
  <c r="AD100" i="685"/>
  <c r="AC100" i="685"/>
  <c r="AB100" i="685"/>
  <c r="AA100" i="685"/>
  <c r="L100" i="685"/>
  <c r="J100" i="685"/>
  <c r="BE98" i="685"/>
  <c r="BD98" i="685"/>
  <c r="BC98" i="685"/>
  <c r="BB98" i="685"/>
  <c r="BA98" i="685"/>
  <c r="AZ98" i="685"/>
  <c r="AY98" i="685"/>
  <c r="AX98" i="685"/>
  <c r="AW98" i="685"/>
  <c r="AV98" i="685"/>
  <c r="AU98" i="685"/>
  <c r="AT98" i="685"/>
  <c r="AS98" i="685"/>
  <c r="AR98" i="685"/>
  <c r="AQ98" i="685"/>
  <c r="AP98" i="685"/>
  <c r="AO98" i="685"/>
  <c r="AN98" i="685"/>
  <c r="AM98" i="685"/>
  <c r="AL98" i="685"/>
  <c r="AK98" i="685"/>
  <c r="AJ98" i="685"/>
  <c r="AI98" i="685"/>
  <c r="AH98" i="685"/>
  <c r="AG98" i="685"/>
  <c r="AF98" i="685"/>
  <c r="AE98" i="685"/>
  <c r="AD98" i="685"/>
  <c r="AC98" i="685"/>
  <c r="AB98" i="685"/>
  <c r="AA98" i="685"/>
  <c r="L98" i="685"/>
  <c r="J98" i="685"/>
  <c r="BE96" i="685"/>
  <c r="BD96" i="685"/>
  <c r="BC96" i="685"/>
  <c r="BB96" i="685"/>
  <c r="BA96" i="685"/>
  <c r="AZ96" i="685"/>
  <c r="AY96" i="685"/>
  <c r="AX96" i="685"/>
  <c r="AW96" i="685"/>
  <c r="AV96" i="685"/>
  <c r="AU96" i="685"/>
  <c r="AT96" i="685"/>
  <c r="AS96" i="685"/>
  <c r="AR96" i="685"/>
  <c r="AQ96" i="685"/>
  <c r="AP96" i="685"/>
  <c r="AO96" i="685"/>
  <c r="AN96" i="685"/>
  <c r="AM96" i="685"/>
  <c r="AL96" i="685"/>
  <c r="AK96" i="685"/>
  <c r="AJ96" i="685"/>
  <c r="AI96" i="685"/>
  <c r="AH96" i="685"/>
  <c r="AG96" i="685"/>
  <c r="AF96" i="685"/>
  <c r="AE96" i="685"/>
  <c r="AD96" i="685"/>
  <c r="AC96" i="685"/>
  <c r="AB96" i="685"/>
  <c r="AA96" i="685"/>
  <c r="L96" i="685"/>
  <c r="J96" i="685"/>
  <c r="BE94" i="685"/>
  <c r="BD94" i="685"/>
  <c r="BC94" i="685"/>
  <c r="BB94" i="685"/>
  <c r="BA94" i="685"/>
  <c r="AZ94" i="685"/>
  <c r="AY94" i="685"/>
  <c r="AX94" i="685"/>
  <c r="AW94" i="685"/>
  <c r="AV94" i="685"/>
  <c r="AU94" i="685"/>
  <c r="AT94" i="685"/>
  <c r="AS94" i="685"/>
  <c r="AR94" i="685"/>
  <c r="AQ94" i="685"/>
  <c r="AP94" i="685"/>
  <c r="AO94" i="685"/>
  <c r="AN94" i="685"/>
  <c r="AM94" i="685"/>
  <c r="AL94" i="685"/>
  <c r="AK94" i="685"/>
  <c r="AJ94" i="685"/>
  <c r="AI94" i="685"/>
  <c r="AH94" i="685"/>
  <c r="AG94" i="685"/>
  <c r="AF94" i="685"/>
  <c r="AE94" i="685"/>
  <c r="AD94" i="685"/>
  <c r="AC94" i="685"/>
  <c r="AB94" i="685"/>
  <c r="AA94" i="685"/>
  <c r="L94" i="685"/>
  <c r="J94" i="685"/>
  <c r="BE92" i="685"/>
  <c r="BD92" i="685"/>
  <c r="BC92" i="685"/>
  <c r="BB92" i="685"/>
  <c r="BA92" i="685"/>
  <c r="AZ92" i="685"/>
  <c r="AY92" i="685"/>
  <c r="AX92" i="685"/>
  <c r="AW92" i="685"/>
  <c r="AV92" i="685"/>
  <c r="AU92" i="685"/>
  <c r="AT92" i="685"/>
  <c r="AS92" i="685"/>
  <c r="AR92" i="685"/>
  <c r="AQ92" i="685"/>
  <c r="AP92" i="685"/>
  <c r="AO92" i="685"/>
  <c r="AN92" i="685"/>
  <c r="AM92" i="685"/>
  <c r="AL92" i="685"/>
  <c r="AK92" i="685"/>
  <c r="AJ92" i="685"/>
  <c r="AI92" i="685"/>
  <c r="AH92" i="685"/>
  <c r="AG92" i="685"/>
  <c r="AF92" i="685"/>
  <c r="AE92" i="685"/>
  <c r="AD92" i="685"/>
  <c r="AC92" i="685"/>
  <c r="AB92" i="685"/>
  <c r="AA92" i="685"/>
  <c r="L92" i="685"/>
  <c r="J92" i="685"/>
  <c r="BE90" i="685"/>
  <c r="BD90" i="685"/>
  <c r="BC90" i="685"/>
  <c r="BB90" i="685"/>
  <c r="BA90" i="685"/>
  <c r="AZ90" i="685"/>
  <c r="AY90" i="685"/>
  <c r="AX90" i="685"/>
  <c r="AW90" i="685"/>
  <c r="AV90" i="685"/>
  <c r="AU90" i="685"/>
  <c r="AT90" i="685"/>
  <c r="AS90" i="685"/>
  <c r="AR90" i="685"/>
  <c r="AQ90" i="685"/>
  <c r="AP90" i="685"/>
  <c r="AO90" i="685"/>
  <c r="AN90" i="685"/>
  <c r="AM90" i="685"/>
  <c r="AL90" i="685"/>
  <c r="AK90" i="685"/>
  <c r="AJ90" i="685"/>
  <c r="AI90" i="685"/>
  <c r="AH90" i="685"/>
  <c r="AG90" i="685"/>
  <c r="AF90" i="685"/>
  <c r="AE90" i="685"/>
  <c r="AD90" i="685"/>
  <c r="AC90" i="685"/>
  <c r="AB90" i="685"/>
  <c r="AA90" i="685"/>
  <c r="L90" i="685"/>
  <c r="J90" i="685"/>
  <c r="BE88" i="685"/>
  <c r="BD88" i="685"/>
  <c r="BC88" i="685"/>
  <c r="BB88" i="685"/>
  <c r="BA88" i="685"/>
  <c r="AZ88" i="685"/>
  <c r="AY88" i="685"/>
  <c r="AX88" i="685"/>
  <c r="AW88" i="685"/>
  <c r="AV88" i="685"/>
  <c r="AU88" i="685"/>
  <c r="AT88" i="685"/>
  <c r="AS88" i="685"/>
  <c r="AR88" i="685"/>
  <c r="AQ88" i="685"/>
  <c r="AP88" i="685"/>
  <c r="AO88" i="685"/>
  <c r="AN88" i="685"/>
  <c r="AM88" i="685"/>
  <c r="AL88" i="685"/>
  <c r="AK88" i="685"/>
  <c r="AJ88" i="685"/>
  <c r="AI88" i="685"/>
  <c r="AH88" i="685"/>
  <c r="AG88" i="685"/>
  <c r="AF88" i="685"/>
  <c r="AE88" i="685"/>
  <c r="AD88" i="685"/>
  <c r="AC88" i="685"/>
  <c r="AB88" i="685"/>
  <c r="AA88" i="685"/>
  <c r="L88" i="685"/>
  <c r="J88" i="685"/>
  <c r="BE86" i="685"/>
  <c r="BD86" i="685"/>
  <c r="BC86" i="685"/>
  <c r="BB86" i="685"/>
  <c r="BA86" i="685"/>
  <c r="AZ86" i="685"/>
  <c r="AY86" i="685"/>
  <c r="AX86" i="685"/>
  <c r="AW86" i="685"/>
  <c r="AV86" i="685"/>
  <c r="AU86" i="685"/>
  <c r="AT86" i="685"/>
  <c r="AS86" i="685"/>
  <c r="AR86" i="685"/>
  <c r="AQ86" i="685"/>
  <c r="AP86" i="685"/>
  <c r="AO86" i="685"/>
  <c r="AN86" i="685"/>
  <c r="AM86" i="685"/>
  <c r="AL86" i="685"/>
  <c r="AK86" i="685"/>
  <c r="AJ86" i="685"/>
  <c r="AI86" i="685"/>
  <c r="AH86" i="685"/>
  <c r="AG86" i="685"/>
  <c r="AF86" i="685"/>
  <c r="AE86" i="685"/>
  <c r="AD86" i="685"/>
  <c r="AC86" i="685"/>
  <c r="AB86" i="685"/>
  <c r="AA86" i="685"/>
  <c r="L86" i="685"/>
  <c r="J86" i="685"/>
  <c r="BE84" i="685"/>
  <c r="BD84" i="685"/>
  <c r="BC84" i="685"/>
  <c r="BB84" i="685"/>
  <c r="BA84" i="685"/>
  <c r="AZ84" i="685"/>
  <c r="AY84" i="685"/>
  <c r="AX84" i="685"/>
  <c r="AW84" i="685"/>
  <c r="AV84" i="685"/>
  <c r="AU84" i="685"/>
  <c r="AT84" i="685"/>
  <c r="AS84" i="685"/>
  <c r="AR84" i="685"/>
  <c r="AQ84" i="685"/>
  <c r="AP84" i="685"/>
  <c r="AO84" i="685"/>
  <c r="AN84" i="685"/>
  <c r="AM84" i="685"/>
  <c r="AL84" i="685"/>
  <c r="AK84" i="685"/>
  <c r="AJ84" i="685"/>
  <c r="AI84" i="685"/>
  <c r="AH84" i="685"/>
  <c r="AG84" i="685"/>
  <c r="AF84" i="685"/>
  <c r="AE84" i="685"/>
  <c r="AD84" i="685"/>
  <c r="AC84" i="685"/>
  <c r="AB84" i="685"/>
  <c r="AA84" i="685"/>
  <c r="L84" i="685"/>
  <c r="J84" i="685"/>
  <c r="BE82" i="685"/>
  <c r="BD82" i="685"/>
  <c r="BC82" i="685"/>
  <c r="BB82" i="685"/>
  <c r="BA82" i="685"/>
  <c r="AZ82" i="685"/>
  <c r="AY82" i="685"/>
  <c r="AX82" i="685"/>
  <c r="AW82" i="685"/>
  <c r="AV82" i="685"/>
  <c r="AU82" i="685"/>
  <c r="AT82" i="685"/>
  <c r="AS82" i="685"/>
  <c r="AR82" i="685"/>
  <c r="AQ82" i="685"/>
  <c r="AP82" i="685"/>
  <c r="AO82" i="685"/>
  <c r="AN82" i="685"/>
  <c r="AM82" i="685"/>
  <c r="AL82" i="685"/>
  <c r="AK82" i="685"/>
  <c r="AJ82" i="685"/>
  <c r="AI82" i="685"/>
  <c r="AH82" i="685"/>
  <c r="AG82" i="685"/>
  <c r="AF82" i="685"/>
  <c r="AE82" i="685"/>
  <c r="AD82" i="685"/>
  <c r="AC82" i="685"/>
  <c r="AB82" i="685"/>
  <c r="AA82" i="685"/>
  <c r="L82" i="685"/>
  <c r="J82" i="685"/>
  <c r="BE80" i="685"/>
  <c r="BD80" i="685"/>
  <c r="BC80" i="685"/>
  <c r="BB80" i="685"/>
  <c r="BA80" i="685"/>
  <c r="AZ80" i="685"/>
  <c r="AY80" i="685"/>
  <c r="AX80" i="685"/>
  <c r="AW80" i="685"/>
  <c r="AV80" i="685"/>
  <c r="AU80" i="685"/>
  <c r="AT80" i="685"/>
  <c r="AS80" i="685"/>
  <c r="AR80" i="685"/>
  <c r="AQ80" i="685"/>
  <c r="AP80" i="685"/>
  <c r="AO80" i="685"/>
  <c r="AN80" i="685"/>
  <c r="AM80" i="685"/>
  <c r="AL80" i="685"/>
  <c r="AK80" i="685"/>
  <c r="AJ80" i="685"/>
  <c r="AI80" i="685"/>
  <c r="AH80" i="685"/>
  <c r="AG80" i="685"/>
  <c r="AF80" i="685"/>
  <c r="AE80" i="685"/>
  <c r="AD80" i="685"/>
  <c r="AC80" i="685"/>
  <c r="AB80" i="685"/>
  <c r="AA80" i="685"/>
  <c r="L80" i="685"/>
  <c r="J80" i="685"/>
  <c r="BE78" i="685"/>
  <c r="BD78" i="685"/>
  <c r="BC78" i="685"/>
  <c r="BB78" i="685"/>
  <c r="BA78" i="685"/>
  <c r="AZ78" i="685"/>
  <c r="AY78" i="685"/>
  <c r="AX78" i="685"/>
  <c r="AW78" i="685"/>
  <c r="AV78" i="685"/>
  <c r="AU78" i="685"/>
  <c r="AT78" i="685"/>
  <c r="AS78" i="685"/>
  <c r="AR78" i="685"/>
  <c r="AQ78" i="685"/>
  <c r="AP78" i="685"/>
  <c r="AO78" i="685"/>
  <c r="AN78" i="685"/>
  <c r="AM78" i="685"/>
  <c r="AL78" i="685"/>
  <c r="AK78" i="685"/>
  <c r="AJ78" i="685"/>
  <c r="AI78" i="685"/>
  <c r="AH78" i="685"/>
  <c r="AG78" i="685"/>
  <c r="AF78" i="685"/>
  <c r="AE78" i="685"/>
  <c r="AD78" i="685"/>
  <c r="AC78" i="685"/>
  <c r="AB78" i="685"/>
  <c r="AA78" i="685"/>
  <c r="L78" i="685"/>
  <c r="J78" i="685"/>
  <c r="BE76" i="685"/>
  <c r="BD76" i="685"/>
  <c r="BC76" i="685"/>
  <c r="BB76" i="685"/>
  <c r="BA76" i="685"/>
  <c r="AZ76" i="685"/>
  <c r="AY76" i="685"/>
  <c r="AX76" i="685"/>
  <c r="AW76" i="685"/>
  <c r="AV76" i="685"/>
  <c r="AU76" i="685"/>
  <c r="AT76" i="685"/>
  <c r="AS76" i="685"/>
  <c r="AR76" i="685"/>
  <c r="AQ76" i="685"/>
  <c r="AP76" i="685"/>
  <c r="AO76" i="685"/>
  <c r="AN76" i="685"/>
  <c r="AM76" i="685"/>
  <c r="AL76" i="685"/>
  <c r="AK76" i="685"/>
  <c r="AJ76" i="685"/>
  <c r="AI76" i="685"/>
  <c r="AH76" i="685"/>
  <c r="AG76" i="685"/>
  <c r="AF76" i="685"/>
  <c r="AE76" i="685"/>
  <c r="AD76" i="685"/>
  <c r="AC76" i="685"/>
  <c r="AB76" i="685"/>
  <c r="AA76" i="685"/>
  <c r="L76" i="685"/>
  <c r="J76" i="685"/>
  <c r="BE74" i="685"/>
  <c r="BD74" i="685"/>
  <c r="BC74" i="685"/>
  <c r="BB74" i="685"/>
  <c r="BA74" i="685"/>
  <c r="AZ74" i="685"/>
  <c r="AY74" i="685"/>
  <c r="AX74" i="685"/>
  <c r="AW74" i="685"/>
  <c r="AV74" i="685"/>
  <c r="AU74" i="685"/>
  <c r="AT74" i="685"/>
  <c r="AS74" i="685"/>
  <c r="AR74" i="685"/>
  <c r="AQ74" i="685"/>
  <c r="AP74" i="685"/>
  <c r="AO74" i="685"/>
  <c r="AN74" i="685"/>
  <c r="AM74" i="685"/>
  <c r="AL74" i="685"/>
  <c r="AK74" i="685"/>
  <c r="AJ74" i="685"/>
  <c r="AI74" i="685"/>
  <c r="AH74" i="685"/>
  <c r="AG74" i="685"/>
  <c r="AF74" i="685"/>
  <c r="AE74" i="685"/>
  <c r="AD74" i="685"/>
  <c r="AC74" i="685"/>
  <c r="AB74" i="685"/>
  <c r="AA74" i="685"/>
  <c r="L74" i="685"/>
  <c r="J74" i="685"/>
  <c r="BE72" i="685"/>
  <c r="BD72" i="685"/>
  <c r="BC72" i="685"/>
  <c r="BB72" i="685"/>
  <c r="BA72" i="685"/>
  <c r="AZ72" i="685"/>
  <c r="AY72" i="685"/>
  <c r="AX72" i="685"/>
  <c r="AW72" i="685"/>
  <c r="AV72" i="685"/>
  <c r="AU72" i="685"/>
  <c r="AT72" i="685"/>
  <c r="AS72" i="685"/>
  <c r="AR72" i="685"/>
  <c r="AQ72" i="685"/>
  <c r="AP72" i="685"/>
  <c r="AO72" i="685"/>
  <c r="AN72" i="685"/>
  <c r="AM72" i="685"/>
  <c r="AL72" i="685"/>
  <c r="AK72" i="685"/>
  <c r="AJ72" i="685"/>
  <c r="AI72" i="685"/>
  <c r="AH72" i="685"/>
  <c r="AG72" i="685"/>
  <c r="AF72" i="685"/>
  <c r="AE72" i="685"/>
  <c r="AD72" i="685"/>
  <c r="AC72" i="685"/>
  <c r="AB72" i="685"/>
  <c r="AA72" i="685"/>
  <c r="L72" i="685"/>
  <c r="J72" i="685"/>
  <c r="BE70" i="685"/>
  <c r="BD70" i="685"/>
  <c r="BC70" i="685"/>
  <c r="BB70" i="685"/>
  <c r="BA70" i="685"/>
  <c r="AZ70" i="685"/>
  <c r="AY70" i="685"/>
  <c r="AX70" i="685"/>
  <c r="AW70" i="685"/>
  <c r="AV70" i="685"/>
  <c r="AU70" i="685"/>
  <c r="AT70" i="685"/>
  <c r="AS70" i="685"/>
  <c r="AR70" i="685"/>
  <c r="AQ70" i="685"/>
  <c r="AP70" i="685"/>
  <c r="AO70" i="685"/>
  <c r="AN70" i="685"/>
  <c r="AM70" i="685"/>
  <c r="AL70" i="685"/>
  <c r="AK70" i="685"/>
  <c r="AJ70" i="685"/>
  <c r="AI70" i="685"/>
  <c r="AH70" i="685"/>
  <c r="AG70" i="685"/>
  <c r="AF70" i="685"/>
  <c r="AE70" i="685"/>
  <c r="BF70" i="685" s="1"/>
  <c r="BH70" i="685" s="1"/>
  <c r="AD70" i="685"/>
  <c r="AC70" i="685"/>
  <c r="AB70" i="685"/>
  <c r="AA70" i="685"/>
  <c r="L70" i="685"/>
  <c r="J70" i="685"/>
  <c r="BE68" i="685"/>
  <c r="BD68" i="685"/>
  <c r="BC68" i="685"/>
  <c r="BB68" i="685"/>
  <c r="BA68" i="685"/>
  <c r="AZ68" i="685"/>
  <c r="AY68" i="685"/>
  <c r="AX68" i="685"/>
  <c r="AW68" i="685"/>
  <c r="AV68" i="685"/>
  <c r="AU68" i="685"/>
  <c r="AT68" i="685"/>
  <c r="AS68" i="685"/>
  <c r="AR68" i="685"/>
  <c r="AQ68" i="685"/>
  <c r="AP68" i="685"/>
  <c r="AO68" i="685"/>
  <c r="AN68" i="685"/>
  <c r="AM68" i="685"/>
  <c r="AL68" i="685"/>
  <c r="AK68" i="685"/>
  <c r="AJ68" i="685"/>
  <c r="AI68" i="685"/>
  <c r="AH68" i="685"/>
  <c r="AG68" i="685"/>
  <c r="AF68" i="685"/>
  <c r="BF68" i="685" s="1"/>
  <c r="BH68" i="685" s="1"/>
  <c r="AE68" i="685"/>
  <c r="AD68" i="685"/>
  <c r="AC68" i="685"/>
  <c r="AB68" i="685"/>
  <c r="AA68" i="685"/>
  <c r="L68" i="685"/>
  <c r="J68" i="685"/>
  <c r="BE66" i="685"/>
  <c r="BD66" i="685"/>
  <c r="BC66" i="685"/>
  <c r="BB66" i="685"/>
  <c r="BA66" i="685"/>
  <c r="AZ66" i="685"/>
  <c r="AY66" i="685"/>
  <c r="AX66" i="685"/>
  <c r="AW66" i="685"/>
  <c r="AV66" i="685"/>
  <c r="AU66" i="685"/>
  <c r="AT66" i="685"/>
  <c r="AS66" i="685"/>
  <c r="AR66" i="685"/>
  <c r="AQ66" i="685"/>
  <c r="AP66" i="685"/>
  <c r="AO66" i="685"/>
  <c r="AN66" i="685"/>
  <c r="AM66" i="685"/>
  <c r="AL66" i="685"/>
  <c r="AK66" i="685"/>
  <c r="AJ66" i="685"/>
  <c r="AI66" i="685"/>
  <c r="AH66" i="685"/>
  <c r="AG66" i="685"/>
  <c r="AF66" i="685"/>
  <c r="AE66" i="685"/>
  <c r="AD66" i="685"/>
  <c r="AC66" i="685"/>
  <c r="AB66" i="685"/>
  <c r="AA66" i="685"/>
  <c r="L66" i="685"/>
  <c r="J66" i="685"/>
  <c r="BE64" i="685"/>
  <c r="BD64" i="685"/>
  <c r="BC64" i="685"/>
  <c r="BB64" i="685"/>
  <c r="BA64" i="685"/>
  <c r="AZ64" i="685"/>
  <c r="AY64" i="685"/>
  <c r="AX64" i="685"/>
  <c r="AW64" i="685"/>
  <c r="AV64" i="685"/>
  <c r="AU64" i="685"/>
  <c r="AT64" i="685"/>
  <c r="AS64" i="685"/>
  <c r="AR64" i="685"/>
  <c r="AQ64" i="685"/>
  <c r="AP64" i="685"/>
  <c r="AO64" i="685"/>
  <c r="AN64" i="685"/>
  <c r="AM64" i="685"/>
  <c r="AL64" i="685"/>
  <c r="AK64" i="685"/>
  <c r="AJ64" i="685"/>
  <c r="AI64" i="685"/>
  <c r="AH64" i="685"/>
  <c r="AG64" i="685"/>
  <c r="AF64" i="685"/>
  <c r="AE64" i="685"/>
  <c r="AD64" i="685"/>
  <c r="AC64" i="685"/>
  <c r="AB64" i="685"/>
  <c r="AA64" i="685"/>
  <c r="L64" i="685"/>
  <c r="J64" i="685"/>
  <c r="BE62" i="685"/>
  <c r="BD62" i="685"/>
  <c r="BC62" i="685"/>
  <c r="BB62" i="685"/>
  <c r="BA62" i="685"/>
  <c r="AZ62" i="685"/>
  <c r="AY62" i="685"/>
  <c r="AX62" i="685"/>
  <c r="AW62" i="685"/>
  <c r="AV62" i="685"/>
  <c r="AU62" i="685"/>
  <c r="AT62" i="685"/>
  <c r="AS62" i="685"/>
  <c r="AR62" i="685"/>
  <c r="AQ62" i="685"/>
  <c r="AP62" i="685"/>
  <c r="AO62" i="685"/>
  <c r="AN62" i="685"/>
  <c r="AM62" i="685"/>
  <c r="AL62" i="685"/>
  <c r="AK62" i="685"/>
  <c r="AJ62" i="685"/>
  <c r="AI62" i="685"/>
  <c r="AH62" i="685"/>
  <c r="AG62" i="685"/>
  <c r="AF62" i="685"/>
  <c r="AE62" i="685"/>
  <c r="AD62" i="685"/>
  <c r="AC62" i="685"/>
  <c r="AB62" i="685"/>
  <c r="AA62" i="685"/>
  <c r="L62" i="685"/>
  <c r="J62" i="685"/>
  <c r="BE60" i="685"/>
  <c r="BD60" i="685"/>
  <c r="BC60" i="685"/>
  <c r="BB60" i="685"/>
  <c r="BA60" i="685"/>
  <c r="AZ60" i="685"/>
  <c r="AY60" i="685"/>
  <c r="AX60" i="685"/>
  <c r="AW60" i="685"/>
  <c r="AV60" i="685"/>
  <c r="AU60" i="685"/>
  <c r="AT60" i="685"/>
  <c r="AS60" i="685"/>
  <c r="AR60" i="685"/>
  <c r="AQ60" i="685"/>
  <c r="AP60" i="685"/>
  <c r="AO60" i="685"/>
  <c r="AN60" i="685"/>
  <c r="AM60" i="685"/>
  <c r="AL60" i="685"/>
  <c r="AK60" i="685"/>
  <c r="AJ60" i="685"/>
  <c r="AI60" i="685"/>
  <c r="AH60" i="685"/>
  <c r="AG60" i="685"/>
  <c r="AF60" i="685"/>
  <c r="AE60" i="685"/>
  <c r="AD60" i="685"/>
  <c r="AC60" i="685"/>
  <c r="AB60" i="685"/>
  <c r="AA60" i="685"/>
  <c r="L60" i="685"/>
  <c r="J60" i="685"/>
  <c r="BE58" i="685"/>
  <c r="BD58" i="685"/>
  <c r="BC58" i="685"/>
  <c r="BB58" i="685"/>
  <c r="BA58" i="685"/>
  <c r="AZ58" i="685"/>
  <c r="AY58" i="685"/>
  <c r="AX58" i="685"/>
  <c r="AW58" i="685"/>
  <c r="AV58" i="685"/>
  <c r="AU58" i="685"/>
  <c r="AT58" i="685"/>
  <c r="AS58" i="685"/>
  <c r="AR58" i="685"/>
  <c r="AQ58" i="685"/>
  <c r="AP58" i="685"/>
  <c r="AO58" i="685"/>
  <c r="AN58" i="685"/>
  <c r="AM58" i="685"/>
  <c r="AL58" i="685"/>
  <c r="AK58" i="685"/>
  <c r="AJ58" i="685"/>
  <c r="AI58" i="685"/>
  <c r="AH58" i="685"/>
  <c r="AG58" i="685"/>
  <c r="AF58" i="685"/>
  <c r="AE58" i="685"/>
  <c r="AD58" i="685"/>
  <c r="AC58" i="685"/>
  <c r="AB58" i="685"/>
  <c r="AA58" i="685"/>
  <c r="L58" i="685"/>
  <c r="J58" i="685"/>
  <c r="BE56" i="685"/>
  <c r="BD56" i="685"/>
  <c r="BC56" i="685"/>
  <c r="BB56" i="685"/>
  <c r="BA56" i="685"/>
  <c r="AZ56" i="685"/>
  <c r="AY56" i="685"/>
  <c r="AX56" i="685"/>
  <c r="AW56" i="685"/>
  <c r="AV56" i="685"/>
  <c r="AU56" i="685"/>
  <c r="AT56" i="685"/>
  <c r="AS56" i="685"/>
  <c r="AR56" i="685"/>
  <c r="AQ56" i="685"/>
  <c r="AP56" i="685"/>
  <c r="AO56" i="685"/>
  <c r="AN56" i="685"/>
  <c r="AM56" i="685"/>
  <c r="AL56" i="685"/>
  <c r="AK56" i="685"/>
  <c r="AJ56" i="685"/>
  <c r="AI56" i="685"/>
  <c r="AH56" i="685"/>
  <c r="AG56" i="685"/>
  <c r="AF56" i="685"/>
  <c r="AE56" i="685"/>
  <c r="AD56" i="685"/>
  <c r="AC56" i="685"/>
  <c r="AB56" i="685"/>
  <c r="AA56" i="685"/>
  <c r="L56" i="685"/>
  <c r="J56" i="685"/>
  <c r="BE54" i="685"/>
  <c r="BD54" i="685"/>
  <c r="BC54" i="685"/>
  <c r="BB54" i="685"/>
  <c r="BA54" i="685"/>
  <c r="AZ54" i="685"/>
  <c r="AY54" i="685"/>
  <c r="AX54" i="685"/>
  <c r="AW54" i="685"/>
  <c r="AV54" i="685"/>
  <c r="AU54" i="685"/>
  <c r="AT54" i="685"/>
  <c r="AS54" i="685"/>
  <c r="AR54" i="685"/>
  <c r="AQ54" i="685"/>
  <c r="AP54" i="685"/>
  <c r="AO54" i="685"/>
  <c r="AN54" i="685"/>
  <c r="AM54" i="685"/>
  <c r="AL54" i="685"/>
  <c r="AK54" i="685"/>
  <c r="AJ54" i="685"/>
  <c r="AI54" i="685"/>
  <c r="AH54" i="685"/>
  <c r="AG54" i="685"/>
  <c r="AF54" i="685"/>
  <c r="AE54" i="685"/>
  <c r="BF54" i="685" s="1"/>
  <c r="BH54" i="685" s="1"/>
  <c r="AD54" i="685"/>
  <c r="AC54" i="685"/>
  <c r="AB54" i="685"/>
  <c r="AA54" i="685"/>
  <c r="L54" i="685"/>
  <c r="J54" i="685"/>
  <c r="BE52" i="685"/>
  <c r="BD52" i="685"/>
  <c r="BC52" i="685"/>
  <c r="BB52" i="685"/>
  <c r="BA52" i="685"/>
  <c r="AZ52" i="685"/>
  <c r="AY52" i="685"/>
  <c r="AX52" i="685"/>
  <c r="AW52" i="685"/>
  <c r="AV52" i="685"/>
  <c r="AU52" i="685"/>
  <c r="AT52" i="685"/>
  <c r="AS52" i="685"/>
  <c r="AR52" i="685"/>
  <c r="AQ52" i="685"/>
  <c r="AP52" i="685"/>
  <c r="AO52" i="685"/>
  <c r="AN52" i="685"/>
  <c r="AM52" i="685"/>
  <c r="AL52" i="685"/>
  <c r="AK52" i="685"/>
  <c r="AJ52" i="685"/>
  <c r="AI52" i="685"/>
  <c r="AH52" i="685"/>
  <c r="AG52" i="685"/>
  <c r="AF52" i="685"/>
  <c r="AE52" i="685"/>
  <c r="AD52" i="685"/>
  <c r="AC52" i="685"/>
  <c r="AB52" i="685"/>
  <c r="AA52" i="685"/>
  <c r="L52" i="685"/>
  <c r="J52" i="685"/>
  <c r="BE50" i="685"/>
  <c r="BD50" i="685"/>
  <c r="BC50" i="685"/>
  <c r="BB50" i="685"/>
  <c r="BA50" i="685"/>
  <c r="AZ50" i="685"/>
  <c r="AY50" i="685"/>
  <c r="AX50" i="685"/>
  <c r="AW50" i="685"/>
  <c r="AV50" i="685"/>
  <c r="AU50" i="685"/>
  <c r="AT50" i="685"/>
  <c r="AS50" i="685"/>
  <c r="AR50" i="685"/>
  <c r="AQ50" i="685"/>
  <c r="AP50" i="685"/>
  <c r="AO50" i="685"/>
  <c r="AN50" i="685"/>
  <c r="AM50" i="685"/>
  <c r="AL50" i="685"/>
  <c r="AK50" i="685"/>
  <c r="AJ50" i="685"/>
  <c r="AI50" i="685"/>
  <c r="AH50" i="685"/>
  <c r="AG50" i="685"/>
  <c r="AF50" i="685"/>
  <c r="AE50" i="685"/>
  <c r="AD50" i="685"/>
  <c r="AC50" i="685"/>
  <c r="AB50" i="685"/>
  <c r="AA50" i="685"/>
  <c r="L50" i="685"/>
  <c r="J50" i="685"/>
  <c r="BE48" i="685"/>
  <c r="BD48" i="685"/>
  <c r="BC48" i="685"/>
  <c r="BB48" i="685"/>
  <c r="BA48" i="685"/>
  <c r="AZ48" i="685"/>
  <c r="AY48" i="685"/>
  <c r="AX48" i="685"/>
  <c r="AW48" i="685"/>
  <c r="AV48" i="685"/>
  <c r="AU48" i="685"/>
  <c r="AT48" i="685"/>
  <c r="AS48" i="685"/>
  <c r="AR48" i="685"/>
  <c r="AQ48" i="685"/>
  <c r="AP48" i="685"/>
  <c r="AO48" i="685"/>
  <c r="AN48" i="685"/>
  <c r="AM48" i="685"/>
  <c r="AL48" i="685"/>
  <c r="AK48" i="685"/>
  <c r="AJ48" i="685"/>
  <c r="AI48" i="685"/>
  <c r="AH48" i="685"/>
  <c r="AG48" i="685"/>
  <c r="AF48" i="685"/>
  <c r="AE48" i="685"/>
  <c r="AD48" i="685"/>
  <c r="AC48" i="685"/>
  <c r="AB48" i="685"/>
  <c r="AA48" i="685"/>
  <c r="L48" i="685"/>
  <c r="J48" i="685"/>
  <c r="BE46" i="685"/>
  <c r="BD46" i="685"/>
  <c r="BC46" i="685"/>
  <c r="BB46" i="685"/>
  <c r="BA46" i="685"/>
  <c r="AZ46" i="685"/>
  <c r="AY46" i="685"/>
  <c r="AX46" i="685"/>
  <c r="AW46" i="685"/>
  <c r="AV46" i="685"/>
  <c r="AU46" i="685"/>
  <c r="AT46" i="685"/>
  <c r="AS46" i="685"/>
  <c r="AR46" i="685"/>
  <c r="AQ46" i="685"/>
  <c r="AP46" i="685"/>
  <c r="AO46" i="685"/>
  <c r="AN46" i="685"/>
  <c r="AM46" i="685"/>
  <c r="AL46" i="685"/>
  <c r="AK46" i="685"/>
  <c r="AJ46" i="685"/>
  <c r="AI46" i="685"/>
  <c r="AH46" i="685"/>
  <c r="AG46" i="685"/>
  <c r="AF46" i="685"/>
  <c r="AE46" i="685"/>
  <c r="AD46" i="685"/>
  <c r="AC46" i="685"/>
  <c r="AB46" i="685"/>
  <c r="AA46" i="685"/>
  <c r="L46" i="685"/>
  <c r="J46" i="685"/>
  <c r="BE44" i="685"/>
  <c r="BD44" i="685"/>
  <c r="BC44" i="685"/>
  <c r="BB44" i="685"/>
  <c r="BA44" i="685"/>
  <c r="AZ44" i="685"/>
  <c r="AY44" i="685"/>
  <c r="AX44" i="685"/>
  <c r="AW44" i="685"/>
  <c r="AV44" i="685"/>
  <c r="AU44" i="685"/>
  <c r="AT44" i="685"/>
  <c r="AS44" i="685"/>
  <c r="AR44" i="685"/>
  <c r="AQ44" i="685"/>
  <c r="AP44" i="685"/>
  <c r="AO44" i="685"/>
  <c r="AN44" i="685"/>
  <c r="AM44" i="685"/>
  <c r="AL44" i="685"/>
  <c r="AK44" i="685"/>
  <c r="AJ44" i="685"/>
  <c r="AI44" i="685"/>
  <c r="AH44" i="685"/>
  <c r="AG44" i="685"/>
  <c r="AF44" i="685"/>
  <c r="AE44" i="685"/>
  <c r="AD44" i="685"/>
  <c r="AC44" i="685"/>
  <c r="AB44" i="685"/>
  <c r="AA44" i="685"/>
  <c r="L44" i="685"/>
  <c r="J44" i="685"/>
  <c r="BE42" i="685"/>
  <c r="BD42" i="685"/>
  <c r="BC42" i="685"/>
  <c r="BB42" i="685"/>
  <c r="BA42" i="685"/>
  <c r="AZ42" i="685"/>
  <c r="AY42" i="685"/>
  <c r="AX42" i="685"/>
  <c r="AW42" i="685"/>
  <c r="AV42" i="685"/>
  <c r="AU42" i="685"/>
  <c r="AT42" i="685"/>
  <c r="AS42" i="685"/>
  <c r="AR42" i="685"/>
  <c r="AQ42" i="685"/>
  <c r="AP42" i="685"/>
  <c r="AO42" i="685"/>
  <c r="AN42" i="685"/>
  <c r="AM42" i="685"/>
  <c r="AL42" i="685"/>
  <c r="AK42" i="685"/>
  <c r="AJ42" i="685"/>
  <c r="AI42" i="685"/>
  <c r="AH42" i="685"/>
  <c r="AG42" i="685"/>
  <c r="AF42" i="685"/>
  <c r="AE42" i="685"/>
  <c r="AD42" i="685"/>
  <c r="AC42" i="685"/>
  <c r="AB42" i="685"/>
  <c r="AA42" i="685"/>
  <c r="L42" i="685"/>
  <c r="J42" i="685"/>
  <c r="BE40" i="685"/>
  <c r="BD40" i="685"/>
  <c r="BC40" i="685"/>
  <c r="BB40" i="685"/>
  <c r="BA40" i="685"/>
  <c r="AZ40" i="685"/>
  <c r="AY40" i="685"/>
  <c r="AX40" i="685"/>
  <c r="AW40" i="685"/>
  <c r="AV40" i="685"/>
  <c r="AU40" i="685"/>
  <c r="AT40" i="685"/>
  <c r="AS40" i="685"/>
  <c r="AR40" i="685"/>
  <c r="AQ40" i="685"/>
  <c r="AP40" i="685"/>
  <c r="AO40" i="685"/>
  <c r="AN40" i="685"/>
  <c r="AM40" i="685"/>
  <c r="AL40" i="685"/>
  <c r="AK40" i="685"/>
  <c r="AJ40" i="685"/>
  <c r="AI40" i="685"/>
  <c r="AH40" i="685"/>
  <c r="AG40" i="685"/>
  <c r="AF40" i="685"/>
  <c r="AE40" i="685"/>
  <c r="AD40" i="685"/>
  <c r="AC40" i="685"/>
  <c r="AB40" i="685"/>
  <c r="AA40" i="685"/>
  <c r="L40" i="685"/>
  <c r="J40" i="685"/>
  <c r="BE38" i="685"/>
  <c r="BD38" i="685"/>
  <c r="BC38" i="685"/>
  <c r="BB38" i="685"/>
  <c r="BA38" i="685"/>
  <c r="AZ38" i="685"/>
  <c r="AY38" i="685"/>
  <c r="AX38" i="685"/>
  <c r="AW38" i="685"/>
  <c r="AV38" i="685"/>
  <c r="AU38" i="685"/>
  <c r="AT38" i="685"/>
  <c r="AS38" i="685"/>
  <c r="AR38" i="685"/>
  <c r="AQ38" i="685"/>
  <c r="AP38" i="685"/>
  <c r="AO38" i="685"/>
  <c r="AN38" i="685"/>
  <c r="AM38" i="685"/>
  <c r="AL38" i="685"/>
  <c r="AK38" i="685"/>
  <c r="AJ38" i="685"/>
  <c r="AI38" i="685"/>
  <c r="AH38" i="685"/>
  <c r="AG38" i="685"/>
  <c r="AF38" i="685"/>
  <c r="AE38" i="685"/>
  <c r="BF38" i="685" s="1"/>
  <c r="BH38" i="685" s="1"/>
  <c r="AD38" i="685"/>
  <c r="AC38" i="685"/>
  <c r="AB38" i="685"/>
  <c r="AA38" i="685"/>
  <c r="L38" i="685"/>
  <c r="J38" i="685"/>
  <c r="BE36" i="685"/>
  <c r="BD36" i="685"/>
  <c r="BC36" i="685"/>
  <c r="BB36" i="685"/>
  <c r="BA36" i="685"/>
  <c r="AZ36" i="685"/>
  <c r="AY36" i="685"/>
  <c r="AX36" i="685"/>
  <c r="AW36" i="685"/>
  <c r="AV36" i="685"/>
  <c r="AU36" i="685"/>
  <c r="AT36" i="685"/>
  <c r="AS36" i="685"/>
  <c r="AR36" i="685"/>
  <c r="AQ36" i="685"/>
  <c r="AP36" i="685"/>
  <c r="AO36" i="685"/>
  <c r="AN36" i="685"/>
  <c r="AM36" i="685"/>
  <c r="AL36" i="685"/>
  <c r="AK36" i="685"/>
  <c r="AJ36" i="685"/>
  <c r="AI36" i="685"/>
  <c r="AH36" i="685"/>
  <c r="AG36" i="685"/>
  <c r="AF36" i="685"/>
  <c r="AE36" i="685"/>
  <c r="AD36" i="685"/>
  <c r="AC36" i="685"/>
  <c r="AB36" i="685"/>
  <c r="AA36" i="685"/>
  <c r="L36" i="685"/>
  <c r="J36" i="685"/>
  <c r="BE34" i="685"/>
  <c r="BD34" i="685"/>
  <c r="BC34" i="685"/>
  <c r="BB34" i="685"/>
  <c r="BA34" i="685"/>
  <c r="AZ34" i="685"/>
  <c r="AY34" i="685"/>
  <c r="AX34" i="685"/>
  <c r="AW34" i="685"/>
  <c r="AV34" i="685"/>
  <c r="AU34" i="685"/>
  <c r="AT34" i="685"/>
  <c r="AS34" i="685"/>
  <c r="AR34" i="685"/>
  <c r="AQ34" i="685"/>
  <c r="AP34" i="685"/>
  <c r="AO34" i="685"/>
  <c r="AN34" i="685"/>
  <c r="AM34" i="685"/>
  <c r="AL34" i="685"/>
  <c r="AK34" i="685"/>
  <c r="AJ34" i="685"/>
  <c r="AI34" i="685"/>
  <c r="AH34" i="685"/>
  <c r="AG34" i="685"/>
  <c r="AF34" i="685"/>
  <c r="AE34" i="685"/>
  <c r="AD34" i="685"/>
  <c r="AC34" i="685"/>
  <c r="AB34" i="685"/>
  <c r="AA34" i="685"/>
  <c r="L34" i="685"/>
  <c r="J34" i="685"/>
  <c r="BE32" i="685"/>
  <c r="BD32" i="685"/>
  <c r="BC32" i="685"/>
  <c r="BB32" i="685"/>
  <c r="BA32" i="685"/>
  <c r="AZ32" i="685"/>
  <c r="AY32" i="685"/>
  <c r="AX32" i="685"/>
  <c r="AW32" i="685"/>
  <c r="AV32" i="685"/>
  <c r="AU32" i="685"/>
  <c r="AT32" i="685"/>
  <c r="AS32" i="685"/>
  <c r="AR32" i="685"/>
  <c r="AQ32" i="685"/>
  <c r="AP32" i="685"/>
  <c r="AO32" i="685"/>
  <c r="AN32" i="685"/>
  <c r="AM32" i="685"/>
  <c r="AL32" i="685"/>
  <c r="AK32" i="685"/>
  <c r="AJ32" i="685"/>
  <c r="AI32" i="685"/>
  <c r="AH32" i="685"/>
  <c r="AG32" i="685"/>
  <c r="AF32" i="685"/>
  <c r="AE32" i="685"/>
  <c r="AD32" i="685"/>
  <c r="AC32" i="685"/>
  <c r="AB32" i="685"/>
  <c r="AA32" i="685"/>
  <c r="L32" i="685"/>
  <c r="J32" i="685"/>
  <c r="BE30" i="685"/>
  <c r="BD30" i="685"/>
  <c r="BC30" i="685"/>
  <c r="BB30" i="685"/>
  <c r="BA30" i="685"/>
  <c r="AZ30" i="685"/>
  <c r="AY30" i="685"/>
  <c r="AX30" i="685"/>
  <c r="AW30" i="685"/>
  <c r="AV30" i="685"/>
  <c r="AU30" i="685"/>
  <c r="AT30" i="685"/>
  <c r="AS30" i="685"/>
  <c r="AR30" i="685"/>
  <c r="AQ30" i="685"/>
  <c r="AP30" i="685"/>
  <c r="AO30" i="685"/>
  <c r="AN30" i="685"/>
  <c r="AM30" i="685"/>
  <c r="AL30" i="685"/>
  <c r="AK30" i="685"/>
  <c r="AJ30" i="685"/>
  <c r="AI30" i="685"/>
  <c r="AH30" i="685"/>
  <c r="AG30" i="685"/>
  <c r="AF30" i="685"/>
  <c r="AE30" i="685"/>
  <c r="AD30" i="685"/>
  <c r="AC30" i="685"/>
  <c r="AB30" i="685"/>
  <c r="AA30" i="685"/>
  <c r="L30" i="685"/>
  <c r="J30" i="685"/>
  <c r="BE28" i="685"/>
  <c r="BD28" i="685"/>
  <c r="BC28" i="685"/>
  <c r="BB28" i="685"/>
  <c r="BA28" i="685"/>
  <c r="AZ28" i="685"/>
  <c r="AY28" i="685"/>
  <c r="AX28" i="685"/>
  <c r="AW28" i="685"/>
  <c r="AV28" i="685"/>
  <c r="AU28" i="685"/>
  <c r="AT28" i="685"/>
  <c r="AS28" i="685"/>
  <c r="AR28" i="685"/>
  <c r="AQ28" i="685"/>
  <c r="AP28" i="685"/>
  <c r="AO28" i="685"/>
  <c r="AN28" i="685"/>
  <c r="AM28" i="685"/>
  <c r="AL28" i="685"/>
  <c r="AK28" i="685"/>
  <c r="AJ28" i="685"/>
  <c r="AI28" i="685"/>
  <c r="AH28" i="685"/>
  <c r="AG28" i="685"/>
  <c r="AF28" i="685"/>
  <c r="AE28" i="685"/>
  <c r="AD28" i="685"/>
  <c r="AC28" i="685"/>
  <c r="AB28" i="685"/>
  <c r="AA28" i="685"/>
  <c r="L28" i="685"/>
  <c r="J28" i="685"/>
  <c r="BE26" i="685"/>
  <c r="BD26" i="685"/>
  <c r="BC26" i="685"/>
  <c r="BB26" i="685"/>
  <c r="BA26" i="685"/>
  <c r="AZ26" i="685"/>
  <c r="AY26" i="685"/>
  <c r="AX26" i="685"/>
  <c r="AW26" i="685"/>
  <c r="AV26" i="685"/>
  <c r="AU26" i="685"/>
  <c r="AT26" i="685"/>
  <c r="AS26" i="685"/>
  <c r="AR26" i="685"/>
  <c r="AQ26" i="685"/>
  <c r="AP26" i="685"/>
  <c r="AO26" i="685"/>
  <c r="AN26" i="685"/>
  <c r="AM26" i="685"/>
  <c r="AL26" i="685"/>
  <c r="AK26" i="685"/>
  <c r="AJ26" i="685"/>
  <c r="AI26" i="685"/>
  <c r="AH26" i="685"/>
  <c r="AG26" i="685"/>
  <c r="AF26" i="685"/>
  <c r="AE26" i="685"/>
  <c r="AD26" i="685"/>
  <c r="AC26" i="685"/>
  <c r="AB26" i="685"/>
  <c r="AA26" i="685"/>
  <c r="L26" i="685"/>
  <c r="J26" i="685"/>
  <c r="BE24" i="685"/>
  <c r="BD24" i="685"/>
  <c r="BC24" i="685"/>
  <c r="BB24" i="685"/>
  <c r="BA24" i="685"/>
  <c r="AZ24" i="685"/>
  <c r="AY24" i="685"/>
  <c r="AX24" i="685"/>
  <c r="AW24" i="685"/>
  <c r="AV24" i="685"/>
  <c r="AU24" i="685"/>
  <c r="AT24" i="685"/>
  <c r="AS24" i="685"/>
  <c r="AR24" i="685"/>
  <c r="AQ24" i="685"/>
  <c r="AP24" i="685"/>
  <c r="AO24" i="685"/>
  <c r="AN24" i="685"/>
  <c r="AM24" i="685"/>
  <c r="AL24" i="685"/>
  <c r="AK24" i="685"/>
  <c r="AJ24" i="685"/>
  <c r="AI24" i="685"/>
  <c r="AH24" i="685"/>
  <c r="AG24" i="685"/>
  <c r="AF24" i="685"/>
  <c r="AE24" i="685"/>
  <c r="AD24" i="685"/>
  <c r="AC24" i="685"/>
  <c r="AB24" i="685"/>
  <c r="AA24" i="685"/>
  <c r="L24" i="685"/>
  <c r="J24" i="685"/>
  <c r="BE22" i="685"/>
  <c r="BD22" i="685"/>
  <c r="BC22" i="685"/>
  <c r="BB22" i="685"/>
  <c r="BA22" i="685"/>
  <c r="AZ22" i="685"/>
  <c r="AY22" i="685"/>
  <c r="AX22" i="685"/>
  <c r="AW22" i="685"/>
  <c r="AV22" i="685"/>
  <c r="AU22" i="685"/>
  <c r="AT22" i="685"/>
  <c r="AS22" i="685"/>
  <c r="AR22" i="685"/>
  <c r="AQ22" i="685"/>
  <c r="AP22" i="685"/>
  <c r="AO22" i="685"/>
  <c r="AN22" i="685"/>
  <c r="AM22" i="685"/>
  <c r="AL22" i="685"/>
  <c r="AK22" i="685"/>
  <c r="AJ22" i="685"/>
  <c r="AI22" i="685"/>
  <c r="AH22" i="685"/>
  <c r="AG22" i="685"/>
  <c r="AF22" i="685"/>
  <c r="AE22" i="685"/>
  <c r="BF22" i="685" s="1"/>
  <c r="BH22" i="685" s="1"/>
  <c r="AD22" i="685"/>
  <c r="AC22" i="685"/>
  <c r="AB22" i="685"/>
  <c r="AA22" i="685"/>
  <c r="L22" i="685"/>
  <c r="J22" i="685"/>
  <c r="BE20" i="685"/>
  <c r="BD20" i="685"/>
  <c r="BC20" i="685"/>
  <c r="BB20" i="685"/>
  <c r="BA20" i="685"/>
  <c r="AZ20" i="685"/>
  <c r="AY20" i="685"/>
  <c r="AX20" i="685"/>
  <c r="AW20" i="685"/>
  <c r="AV20" i="685"/>
  <c r="AU20" i="685"/>
  <c r="AT20" i="685"/>
  <c r="AS20" i="685"/>
  <c r="AR20" i="685"/>
  <c r="AQ20" i="685"/>
  <c r="AP20" i="685"/>
  <c r="AO20" i="685"/>
  <c r="AN20" i="685"/>
  <c r="AM20" i="685"/>
  <c r="AL20" i="685"/>
  <c r="AK20" i="685"/>
  <c r="AJ20" i="685"/>
  <c r="AI20" i="685"/>
  <c r="AH20" i="685"/>
  <c r="AG20" i="685"/>
  <c r="AF20" i="685"/>
  <c r="AE20" i="685"/>
  <c r="AD20" i="685"/>
  <c r="AC20" i="685"/>
  <c r="AB20" i="685"/>
  <c r="AA20" i="685"/>
  <c r="L20" i="685"/>
  <c r="J20" i="685"/>
  <c r="BE18" i="685"/>
  <c r="BD18" i="685"/>
  <c r="BC18" i="685"/>
  <c r="BB18" i="685"/>
  <c r="BA18" i="685"/>
  <c r="AZ18" i="685"/>
  <c r="AY18" i="685"/>
  <c r="AX18" i="685"/>
  <c r="AW18" i="685"/>
  <c r="AV18" i="685"/>
  <c r="AU18" i="685"/>
  <c r="AT18" i="685"/>
  <c r="AS18" i="685"/>
  <c r="AR18" i="685"/>
  <c r="AQ18" i="685"/>
  <c r="AP18" i="685"/>
  <c r="AO18" i="685"/>
  <c r="AN18" i="685"/>
  <c r="AM18" i="685"/>
  <c r="AL18" i="685"/>
  <c r="AK18" i="685"/>
  <c r="AJ18" i="685"/>
  <c r="AI18" i="685"/>
  <c r="AH18" i="685"/>
  <c r="AG18" i="685"/>
  <c r="AF18" i="685"/>
  <c r="AE18" i="685"/>
  <c r="AD18" i="685"/>
  <c r="AC18" i="685"/>
  <c r="AB18" i="685"/>
  <c r="AA18" i="685"/>
  <c r="L18" i="685"/>
  <c r="J18" i="685"/>
  <c r="B17" i="685"/>
  <c r="B19" i="685" s="1"/>
  <c r="B21" i="685" s="1"/>
  <c r="B23" i="685" s="1"/>
  <c r="B25" i="685" s="1"/>
  <c r="B27" i="685" s="1"/>
  <c r="B29" i="685" s="1"/>
  <c r="B31" i="685" s="1"/>
  <c r="B33" i="685" s="1"/>
  <c r="B35" i="685" s="1"/>
  <c r="B37" i="685" s="1"/>
  <c r="B39" i="685" s="1"/>
  <c r="B41" i="685" s="1"/>
  <c r="B43" i="685" s="1"/>
  <c r="B45" i="685" s="1"/>
  <c r="B47" i="685" s="1"/>
  <c r="B49" i="685" s="1"/>
  <c r="B51" i="685" s="1"/>
  <c r="B53" i="685" s="1"/>
  <c r="B55" i="685" s="1"/>
  <c r="B57" i="685" s="1"/>
  <c r="B59" i="685" s="1"/>
  <c r="B61" i="685" s="1"/>
  <c r="B63" i="685" s="1"/>
  <c r="B65" i="685" s="1"/>
  <c r="B67" i="685" s="1"/>
  <c r="B69" i="685" s="1"/>
  <c r="B71" i="685" s="1"/>
  <c r="B73" i="685" s="1"/>
  <c r="B75" i="685" s="1"/>
  <c r="B77" i="685" s="1"/>
  <c r="B79" i="685" s="1"/>
  <c r="B81" i="685" s="1"/>
  <c r="B83" i="685" s="1"/>
  <c r="B85" i="685" s="1"/>
  <c r="B87" i="685" s="1"/>
  <c r="B89" i="685" s="1"/>
  <c r="B91" i="685" s="1"/>
  <c r="B93" i="685" s="1"/>
  <c r="B95" i="685" s="1"/>
  <c r="B97" i="685" s="1"/>
  <c r="B99" i="685" s="1"/>
  <c r="B101" i="685" s="1"/>
  <c r="B103" i="685" s="1"/>
  <c r="B105" i="685" s="1"/>
  <c r="B107" i="685" s="1"/>
  <c r="B109" i="685" s="1"/>
  <c r="B111" i="685" s="1"/>
  <c r="B113" i="685" s="1"/>
  <c r="B115" i="685" s="1"/>
  <c r="B117" i="685" s="1"/>
  <c r="B119" i="685" s="1"/>
  <c r="B121" i="685" s="1"/>
  <c r="B123" i="685" s="1"/>
  <c r="B125" i="685" s="1"/>
  <c r="B127" i="685" s="1"/>
  <c r="B129" i="685" s="1"/>
  <c r="B131" i="685" s="1"/>
  <c r="B133" i="685" s="1"/>
  <c r="B135" i="685" s="1"/>
  <c r="B137" i="685" s="1"/>
  <c r="B139" i="685" s="1"/>
  <c r="B141" i="685" s="1"/>
  <c r="B143" i="685" s="1"/>
  <c r="B145" i="685" s="1"/>
  <c r="B147" i="685" s="1"/>
  <c r="B149" i="685" s="1"/>
  <c r="B151" i="685" s="1"/>
  <c r="B153" i="685" s="1"/>
  <c r="B155" i="685" s="1"/>
  <c r="B157" i="685" s="1"/>
  <c r="B159" i="685" s="1"/>
  <c r="B161" i="685" s="1"/>
  <c r="B163" i="685" s="1"/>
  <c r="B165" i="685" s="1"/>
  <c r="B167" i="685" s="1"/>
  <c r="B169" i="685" s="1"/>
  <c r="B171" i="685" s="1"/>
  <c r="B173" i="685" s="1"/>
  <c r="B175" i="685" s="1"/>
  <c r="B177" i="685" s="1"/>
  <c r="B179" i="685" s="1"/>
  <c r="B181" i="685" s="1"/>
  <c r="B183" i="685" s="1"/>
  <c r="B185" i="685" s="1"/>
  <c r="B187" i="685" s="1"/>
  <c r="B189" i="685" s="1"/>
  <c r="B191" i="685" s="1"/>
  <c r="B193" i="685" s="1"/>
  <c r="B195" i="685" s="1"/>
  <c r="B197" i="685" s="1"/>
  <c r="B199" i="685" s="1"/>
  <c r="B201" i="685" s="1"/>
  <c r="B203" i="685" s="1"/>
  <c r="B205" i="685" s="1"/>
  <c r="B207" i="685" s="1"/>
  <c r="B209" i="685" s="1"/>
  <c r="B211" i="685" s="1"/>
  <c r="B213" i="685" s="1"/>
  <c r="B215" i="685" s="1"/>
  <c r="AQ16" i="685"/>
  <c r="AH16" i="685"/>
  <c r="BB15" i="685"/>
  <c r="BB16" i="685" s="1"/>
  <c r="AX15" i="685"/>
  <c r="AX16" i="685" s="1"/>
  <c r="AV15" i="685"/>
  <c r="AV16" i="685" s="1"/>
  <c r="AT15" i="685"/>
  <c r="AT16" i="685" s="1"/>
  <c r="AQ15" i="685"/>
  <c r="AM15" i="685"/>
  <c r="AM16" i="685" s="1"/>
  <c r="AK15" i="685"/>
  <c r="AK16" i="685" s="1"/>
  <c r="AJ15" i="685"/>
  <c r="AJ16" i="685" s="1"/>
  <c r="AH15" i="685"/>
  <c r="AB15" i="685"/>
  <c r="AB16" i="685" s="1"/>
  <c r="BE14" i="685"/>
  <c r="BE15" i="685" s="1"/>
  <c r="BE16" i="685" s="1"/>
  <c r="BD14" i="685"/>
  <c r="BD15" i="685" s="1"/>
  <c r="BD16" i="685" s="1"/>
  <c r="BC14" i="685"/>
  <c r="BC15" i="685" s="1"/>
  <c r="BC16" i="685" s="1"/>
  <c r="BF12" i="685"/>
  <c r="AJ2" i="685"/>
  <c r="AS15" i="685" s="1"/>
  <c r="AS16" i="685" s="1"/>
  <c r="AA255" i="684"/>
  <c r="AF250" i="684"/>
  <c r="P250" i="684"/>
  <c r="P249" i="684"/>
  <c r="R247" i="684"/>
  <c r="K249" i="684" s="1"/>
  <c r="AM245" i="684"/>
  <c r="AJ245" i="684"/>
  <c r="AH245" i="684"/>
  <c r="W245" i="684"/>
  <c r="K255" i="684" s="1"/>
  <c r="T245" i="684"/>
  <c r="K250" i="684" s="1"/>
  <c r="U250" i="684" s="1"/>
  <c r="P255" i="684" s="1"/>
  <c r="U255" i="684" s="1"/>
  <c r="R245" i="684"/>
  <c r="K236" i="684"/>
  <c r="AA231" i="684"/>
  <c r="P231" i="684"/>
  <c r="P230" i="684"/>
  <c r="K230" i="684"/>
  <c r="AH228" i="684"/>
  <c r="AF249" i="684" s="1"/>
  <c r="AM226" i="684"/>
  <c r="AA236" i="684" s="1"/>
  <c r="AJ226" i="684"/>
  <c r="AH226" i="684"/>
  <c r="W226" i="684"/>
  <c r="T226" i="684"/>
  <c r="K231" i="684" s="1"/>
  <c r="R226" i="684"/>
  <c r="BA216" i="684"/>
  <c r="AZ216" i="684"/>
  <c r="AY216" i="684"/>
  <c r="AX216" i="684"/>
  <c r="AW216" i="684"/>
  <c r="AV216" i="684"/>
  <c r="AU216" i="684"/>
  <c r="AT216" i="684"/>
  <c r="AS216" i="684"/>
  <c r="AR216" i="684"/>
  <c r="AQ216" i="684"/>
  <c r="AP216" i="684"/>
  <c r="AO216" i="684"/>
  <c r="AN216" i="684"/>
  <c r="AM216" i="684"/>
  <c r="AL216" i="684"/>
  <c r="AK216" i="684"/>
  <c r="AJ216" i="684"/>
  <c r="AI216" i="684"/>
  <c r="AH216" i="684"/>
  <c r="AG216" i="684"/>
  <c r="AF216" i="684"/>
  <c r="AE216" i="684"/>
  <c r="AD216" i="684"/>
  <c r="AC216" i="684"/>
  <c r="AB216" i="684"/>
  <c r="AA216" i="684"/>
  <c r="Z216" i="684"/>
  <c r="Y216" i="684"/>
  <c r="X216" i="684"/>
  <c r="W216" i="684"/>
  <c r="H216" i="684"/>
  <c r="F216" i="684"/>
  <c r="BA214" i="684"/>
  <c r="AZ214" i="684"/>
  <c r="AY214" i="684"/>
  <c r="AX214" i="684"/>
  <c r="AW214" i="684"/>
  <c r="AV214" i="684"/>
  <c r="AU214" i="684"/>
  <c r="AT214" i="684"/>
  <c r="AS214" i="684"/>
  <c r="AR214" i="684"/>
  <c r="AQ214" i="684"/>
  <c r="AP214" i="684"/>
  <c r="AO214" i="684"/>
  <c r="AN214" i="684"/>
  <c r="AM214" i="684"/>
  <c r="AL214" i="684"/>
  <c r="AK214" i="684"/>
  <c r="AJ214" i="684"/>
  <c r="AI214" i="684"/>
  <c r="AH214" i="684"/>
  <c r="AG214" i="684"/>
  <c r="AF214" i="684"/>
  <c r="AE214" i="684"/>
  <c r="AD214" i="684"/>
  <c r="AC214" i="684"/>
  <c r="AB214" i="684"/>
  <c r="AA214" i="684"/>
  <c r="Z214" i="684"/>
  <c r="Y214" i="684"/>
  <c r="X214" i="684"/>
  <c r="W214" i="684"/>
  <c r="H214" i="684"/>
  <c r="F214" i="684"/>
  <c r="BA212" i="684"/>
  <c r="AZ212" i="684"/>
  <c r="AY212" i="684"/>
  <c r="AX212" i="684"/>
  <c r="AW212" i="684"/>
  <c r="AV212" i="684"/>
  <c r="AU212" i="684"/>
  <c r="AT212" i="684"/>
  <c r="AS212" i="684"/>
  <c r="AR212" i="684"/>
  <c r="AQ212" i="684"/>
  <c r="AP212" i="684"/>
  <c r="AO212" i="684"/>
  <c r="AN212" i="684"/>
  <c r="AM212" i="684"/>
  <c r="AL212" i="684"/>
  <c r="AK212" i="684"/>
  <c r="AJ212" i="684"/>
  <c r="AI212" i="684"/>
  <c r="AH212" i="684"/>
  <c r="AG212" i="684"/>
  <c r="AF212" i="684"/>
  <c r="AE212" i="684"/>
  <c r="AD212" i="684"/>
  <c r="AC212" i="684"/>
  <c r="AB212" i="684"/>
  <c r="AA212" i="684"/>
  <c r="Z212" i="684"/>
  <c r="Y212" i="684"/>
  <c r="X212" i="684"/>
  <c r="W212" i="684"/>
  <c r="H212" i="684"/>
  <c r="F212" i="684"/>
  <c r="BA210" i="684"/>
  <c r="AZ210" i="684"/>
  <c r="AY210" i="684"/>
  <c r="AX210" i="684"/>
  <c r="AW210" i="684"/>
  <c r="AV210" i="684"/>
  <c r="AU210" i="684"/>
  <c r="AT210" i="684"/>
  <c r="AS210" i="684"/>
  <c r="AR210" i="684"/>
  <c r="AQ210" i="684"/>
  <c r="AP210" i="684"/>
  <c r="AO210" i="684"/>
  <c r="AN210" i="684"/>
  <c r="AM210" i="684"/>
  <c r="AL210" i="684"/>
  <c r="AK210" i="684"/>
  <c r="AJ210" i="684"/>
  <c r="AI210" i="684"/>
  <c r="AH210" i="684"/>
  <c r="AG210" i="684"/>
  <c r="AF210" i="684"/>
  <c r="AE210" i="684"/>
  <c r="AD210" i="684"/>
  <c r="AC210" i="684"/>
  <c r="AB210" i="684"/>
  <c r="AA210" i="684"/>
  <c r="Z210" i="684"/>
  <c r="Y210" i="684"/>
  <c r="X210" i="684"/>
  <c r="W210" i="684"/>
  <c r="H210" i="684"/>
  <c r="F210" i="684"/>
  <c r="BA208" i="684"/>
  <c r="AZ208" i="684"/>
  <c r="AY208" i="684"/>
  <c r="AX208" i="684"/>
  <c r="AW208" i="684"/>
  <c r="AV208" i="684"/>
  <c r="AU208" i="684"/>
  <c r="AT208" i="684"/>
  <c r="AS208" i="684"/>
  <c r="AR208" i="684"/>
  <c r="AQ208" i="684"/>
  <c r="AP208" i="684"/>
  <c r="AO208" i="684"/>
  <c r="AN208" i="684"/>
  <c r="AM208" i="684"/>
  <c r="AL208" i="684"/>
  <c r="AK208" i="684"/>
  <c r="AJ208" i="684"/>
  <c r="AI208" i="684"/>
  <c r="AH208" i="684"/>
  <c r="AG208" i="684"/>
  <c r="AF208" i="684"/>
  <c r="AE208" i="684"/>
  <c r="AD208" i="684"/>
  <c r="AC208" i="684"/>
  <c r="AB208" i="684"/>
  <c r="AA208" i="684"/>
  <c r="Z208" i="684"/>
  <c r="Y208" i="684"/>
  <c r="X208" i="684"/>
  <c r="W208" i="684"/>
  <c r="H208" i="684"/>
  <c r="F208" i="684"/>
  <c r="BA206" i="684"/>
  <c r="AZ206" i="684"/>
  <c r="AY206" i="684"/>
  <c r="AX206" i="684"/>
  <c r="AW206" i="684"/>
  <c r="AV206" i="684"/>
  <c r="AU206" i="684"/>
  <c r="AT206" i="684"/>
  <c r="AS206" i="684"/>
  <c r="AR206" i="684"/>
  <c r="AQ206" i="684"/>
  <c r="AP206" i="684"/>
  <c r="AO206" i="684"/>
  <c r="AN206" i="684"/>
  <c r="AM206" i="684"/>
  <c r="AL206" i="684"/>
  <c r="AK206" i="684"/>
  <c r="AJ206" i="684"/>
  <c r="AI206" i="684"/>
  <c r="AH206" i="684"/>
  <c r="AG206" i="684"/>
  <c r="AF206" i="684"/>
  <c r="AE206" i="684"/>
  <c r="AD206" i="684"/>
  <c r="AC206" i="684"/>
  <c r="AB206" i="684"/>
  <c r="AA206" i="684"/>
  <c r="Z206" i="684"/>
  <c r="Y206" i="684"/>
  <c r="X206" i="684"/>
  <c r="W206" i="684"/>
  <c r="H206" i="684"/>
  <c r="F206" i="684"/>
  <c r="BA204" i="684"/>
  <c r="AZ204" i="684"/>
  <c r="AY204" i="684"/>
  <c r="AX204" i="684"/>
  <c r="AW204" i="684"/>
  <c r="AV204" i="684"/>
  <c r="AU204" i="684"/>
  <c r="AT204" i="684"/>
  <c r="AS204" i="684"/>
  <c r="AR204" i="684"/>
  <c r="AQ204" i="684"/>
  <c r="AP204" i="684"/>
  <c r="AO204" i="684"/>
  <c r="AN204" i="684"/>
  <c r="AM204" i="684"/>
  <c r="AL204" i="684"/>
  <c r="AK204" i="684"/>
  <c r="AJ204" i="684"/>
  <c r="AI204" i="684"/>
  <c r="AH204" i="684"/>
  <c r="AG204" i="684"/>
  <c r="AF204" i="684"/>
  <c r="AE204" i="684"/>
  <c r="AD204" i="684"/>
  <c r="AC204" i="684"/>
  <c r="BB204" i="684" s="1"/>
  <c r="BD204" i="684" s="1"/>
  <c r="AB204" i="684"/>
  <c r="AA204" i="684"/>
  <c r="Z204" i="684"/>
  <c r="Y204" i="684"/>
  <c r="X204" i="684"/>
  <c r="W204" i="684"/>
  <c r="H204" i="684"/>
  <c r="F204" i="684"/>
  <c r="BA202" i="684"/>
  <c r="AZ202" i="684"/>
  <c r="AY202" i="684"/>
  <c r="AX202" i="684"/>
  <c r="AW202" i="684"/>
  <c r="AV202" i="684"/>
  <c r="AU202" i="684"/>
  <c r="AT202" i="684"/>
  <c r="AS202" i="684"/>
  <c r="AR202" i="684"/>
  <c r="AQ202" i="684"/>
  <c r="AP202" i="684"/>
  <c r="AO202" i="684"/>
  <c r="AN202" i="684"/>
  <c r="AM202" i="684"/>
  <c r="AL202" i="684"/>
  <c r="AK202" i="684"/>
  <c r="AJ202" i="684"/>
  <c r="AI202" i="684"/>
  <c r="AH202" i="684"/>
  <c r="AG202" i="684"/>
  <c r="AF202" i="684"/>
  <c r="AE202" i="684"/>
  <c r="AD202" i="684"/>
  <c r="BB202" i="684" s="1"/>
  <c r="BD202" i="684" s="1"/>
  <c r="AC202" i="684"/>
  <c r="AB202" i="684"/>
  <c r="AA202" i="684"/>
  <c r="Z202" i="684"/>
  <c r="Y202" i="684"/>
  <c r="X202" i="684"/>
  <c r="W202" i="684"/>
  <c r="H202" i="684"/>
  <c r="F202" i="684"/>
  <c r="BA200" i="684"/>
  <c r="AZ200" i="684"/>
  <c r="AY200" i="684"/>
  <c r="AX200" i="684"/>
  <c r="AW200" i="684"/>
  <c r="AV200" i="684"/>
  <c r="AU200" i="684"/>
  <c r="AT200" i="684"/>
  <c r="AS200" i="684"/>
  <c r="AR200" i="684"/>
  <c r="AQ200" i="684"/>
  <c r="AP200" i="684"/>
  <c r="AO200" i="684"/>
  <c r="AN200" i="684"/>
  <c r="AM200" i="684"/>
  <c r="AL200" i="684"/>
  <c r="AK200" i="684"/>
  <c r="AJ200" i="684"/>
  <c r="AI200" i="684"/>
  <c r="AH200" i="684"/>
  <c r="AG200" i="684"/>
  <c r="AF200" i="684"/>
  <c r="AE200" i="684"/>
  <c r="AD200" i="684"/>
  <c r="AC200" i="684"/>
  <c r="AB200" i="684"/>
  <c r="AA200" i="684"/>
  <c r="Z200" i="684"/>
  <c r="Y200" i="684"/>
  <c r="X200" i="684"/>
  <c r="W200" i="684"/>
  <c r="H200" i="684"/>
  <c r="F200" i="684"/>
  <c r="BA198" i="684"/>
  <c r="AZ198" i="684"/>
  <c r="AY198" i="684"/>
  <c r="AX198" i="684"/>
  <c r="AW198" i="684"/>
  <c r="AV198" i="684"/>
  <c r="AU198" i="684"/>
  <c r="AT198" i="684"/>
  <c r="AS198" i="684"/>
  <c r="AR198" i="684"/>
  <c r="AQ198" i="684"/>
  <c r="AP198" i="684"/>
  <c r="AO198" i="684"/>
  <c r="AN198" i="684"/>
  <c r="AM198" i="684"/>
  <c r="AL198" i="684"/>
  <c r="AK198" i="684"/>
  <c r="AJ198" i="684"/>
  <c r="AI198" i="684"/>
  <c r="AH198" i="684"/>
  <c r="AG198" i="684"/>
  <c r="AF198" i="684"/>
  <c r="AE198" i="684"/>
  <c r="AD198" i="684"/>
  <c r="AC198" i="684"/>
  <c r="AB198" i="684"/>
  <c r="AA198" i="684"/>
  <c r="Z198" i="684"/>
  <c r="Y198" i="684"/>
  <c r="X198" i="684"/>
  <c r="W198" i="684"/>
  <c r="H198" i="684"/>
  <c r="F198" i="684"/>
  <c r="BA196" i="684"/>
  <c r="AZ196" i="684"/>
  <c r="AY196" i="684"/>
  <c r="AX196" i="684"/>
  <c r="AW196" i="684"/>
  <c r="AV196" i="684"/>
  <c r="AU196" i="684"/>
  <c r="AT196" i="684"/>
  <c r="AS196" i="684"/>
  <c r="AR196" i="684"/>
  <c r="AQ196" i="684"/>
  <c r="AP196" i="684"/>
  <c r="AO196" i="684"/>
  <c r="AN196" i="684"/>
  <c r="AM196" i="684"/>
  <c r="AL196" i="684"/>
  <c r="AK196" i="684"/>
  <c r="AJ196" i="684"/>
  <c r="AI196" i="684"/>
  <c r="AH196" i="684"/>
  <c r="AG196" i="684"/>
  <c r="AF196" i="684"/>
  <c r="AE196" i="684"/>
  <c r="AD196" i="684"/>
  <c r="AC196" i="684"/>
  <c r="AB196" i="684"/>
  <c r="AA196" i="684"/>
  <c r="Z196" i="684"/>
  <c r="Y196" i="684"/>
  <c r="X196" i="684"/>
  <c r="W196" i="684"/>
  <c r="H196" i="684"/>
  <c r="F196" i="684"/>
  <c r="BA194" i="684"/>
  <c r="AZ194" i="684"/>
  <c r="AY194" i="684"/>
  <c r="AX194" i="684"/>
  <c r="AW194" i="684"/>
  <c r="AV194" i="684"/>
  <c r="AU194" i="684"/>
  <c r="AT194" i="684"/>
  <c r="AS194" i="684"/>
  <c r="AR194" i="684"/>
  <c r="AQ194" i="684"/>
  <c r="AP194" i="684"/>
  <c r="AO194" i="684"/>
  <c r="AN194" i="684"/>
  <c r="AM194" i="684"/>
  <c r="AL194" i="684"/>
  <c r="AK194" i="684"/>
  <c r="AJ194" i="684"/>
  <c r="AI194" i="684"/>
  <c r="AH194" i="684"/>
  <c r="AG194" i="684"/>
  <c r="AF194" i="684"/>
  <c r="AE194" i="684"/>
  <c r="AD194" i="684"/>
  <c r="AC194" i="684"/>
  <c r="AB194" i="684"/>
  <c r="AA194" i="684"/>
  <c r="Z194" i="684"/>
  <c r="Y194" i="684"/>
  <c r="X194" i="684"/>
  <c r="W194" i="684"/>
  <c r="H194" i="684"/>
  <c r="F194" i="684"/>
  <c r="BA192" i="684"/>
  <c r="AZ192" i="684"/>
  <c r="AY192" i="684"/>
  <c r="AX192" i="684"/>
  <c r="AW192" i="684"/>
  <c r="AV192" i="684"/>
  <c r="AU192" i="684"/>
  <c r="AT192" i="684"/>
  <c r="AS192" i="684"/>
  <c r="AR192" i="684"/>
  <c r="AQ192" i="684"/>
  <c r="AP192" i="684"/>
  <c r="AO192" i="684"/>
  <c r="AN192" i="684"/>
  <c r="AM192" i="684"/>
  <c r="AL192" i="684"/>
  <c r="AK192" i="684"/>
  <c r="AJ192" i="684"/>
  <c r="AI192" i="684"/>
  <c r="AH192" i="684"/>
  <c r="AG192" i="684"/>
  <c r="AF192" i="684"/>
  <c r="AE192" i="684"/>
  <c r="AD192" i="684"/>
  <c r="AC192" i="684"/>
  <c r="AB192" i="684"/>
  <c r="AA192" i="684"/>
  <c r="Z192" i="684"/>
  <c r="Y192" i="684"/>
  <c r="X192" i="684"/>
  <c r="W192" i="684"/>
  <c r="H192" i="684"/>
  <c r="F192" i="684"/>
  <c r="BA190" i="684"/>
  <c r="AZ190" i="684"/>
  <c r="AY190" i="684"/>
  <c r="AX190" i="684"/>
  <c r="AW190" i="684"/>
  <c r="AV190" i="684"/>
  <c r="AU190" i="684"/>
  <c r="AT190" i="684"/>
  <c r="AS190" i="684"/>
  <c r="AR190" i="684"/>
  <c r="AQ190" i="684"/>
  <c r="AP190" i="684"/>
  <c r="AO190" i="684"/>
  <c r="AN190" i="684"/>
  <c r="AM190" i="684"/>
  <c r="AL190" i="684"/>
  <c r="AK190" i="684"/>
  <c r="AJ190" i="684"/>
  <c r="AI190" i="684"/>
  <c r="AH190" i="684"/>
  <c r="AG190" i="684"/>
  <c r="AF190" i="684"/>
  <c r="AE190" i="684"/>
  <c r="AD190" i="684"/>
  <c r="AC190" i="684"/>
  <c r="AB190" i="684"/>
  <c r="AA190" i="684"/>
  <c r="Z190" i="684"/>
  <c r="Y190" i="684"/>
  <c r="X190" i="684"/>
  <c r="W190" i="684"/>
  <c r="H190" i="684"/>
  <c r="F190" i="684"/>
  <c r="BA188" i="684"/>
  <c r="AZ188" i="684"/>
  <c r="AY188" i="684"/>
  <c r="AX188" i="684"/>
  <c r="AW188" i="684"/>
  <c r="AV188" i="684"/>
  <c r="AU188" i="684"/>
  <c r="AT188" i="684"/>
  <c r="AS188" i="684"/>
  <c r="AR188" i="684"/>
  <c r="AQ188" i="684"/>
  <c r="AP188" i="684"/>
  <c r="AO188" i="684"/>
  <c r="AN188" i="684"/>
  <c r="AM188" i="684"/>
  <c r="AL188" i="684"/>
  <c r="AK188" i="684"/>
  <c r="AJ188" i="684"/>
  <c r="AI188" i="684"/>
  <c r="AH188" i="684"/>
  <c r="AG188" i="684"/>
  <c r="AF188" i="684"/>
  <c r="AE188" i="684"/>
  <c r="AD188" i="684"/>
  <c r="AC188" i="684"/>
  <c r="AB188" i="684"/>
  <c r="AA188" i="684"/>
  <c r="Z188" i="684"/>
  <c r="Y188" i="684"/>
  <c r="X188" i="684"/>
  <c r="W188" i="684"/>
  <c r="H188" i="684"/>
  <c r="F188" i="684"/>
  <c r="BA186" i="684"/>
  <c r="AZ186" i="684"/>
  <c r="AY186" i="684"/>
  <c r="AX186" i="684"/>
  <c r="AW186" i="684"/>
  <c r="AV186" i="684"/>
  <c r="AU186" i="684"/>
  <c r="AT186" i="684"/>
  <c r="AS186" i="684"/>
  <c r="AR186" i="684"/>
  <c r="AQ186" i="684"/>
  <c r="AP186" i="684"/>
  <c r="AO186" i="684"/>
  <c r="AN186" i="684"/>
  <c r="AM186" i="684"/>
  <c r="AL186" i="684"/>
  <c r="AK186" i="684"/>
  <c r="AJ186" i="684"/>
  <c r="AI186" i="684"/>
  <c r="AH186" i="684"/>
  <c r="AG186" i="684"/>
  <c r="AF186" i="684"/>
  <c r="AE186" i="684"/>
  <c r="AD186" i="684"/>
  <c r="BB186" i="684" s="1"/>
  <c r="BD186" i="684" s="1"/>
  <c r="AC186" i="684"/>
  <c r="AB186" i="684"/>
  <c r="AA186" i="684"/>
  <c r="Z186" i="684"/>
  <c r="Y186" i="684"/>
  <c r="X186" i="684"/>
  <c r="W186" i="684"/>
  <c r="H186" i="684"/>
  <c r="F186" i="684"/>
  <c r="BA184" i="684"/>
  <c r="AZ184" i="684"/>
  <c r="AY184" i="684"/>
  <c r="AX184" i="684"/>
  <c r="AW184" i="684"/>
  <c r="AV184" i="684"/>
  <c r="AU184" i="684"/>
  <c r="AT184" i="684"/>
  <c r="AS184" i="684"/>
  <c r="AR184" i="684"/>
  <c r="AQ184" i="684"/>
  <c r="AP184" i="684"/>
  <c r="AO184" i="684"/>
  <c r="AN184" i="684"/>
  <c r="AM184" i="684"/>
  <c r="AL184" i="684"/>
  <c r="AK184" i="684"/>
  <c r="AJ184" i="684"/>
  <c r="AI184" i="684"/>
  <c r="AH184" i="684"/>
  <c r="AG184" i="684"/>
  <c r="AF184" i="684"/>
  <c r="AE184" i="684"/>
  <c r="AD184" i="684"/>
  <c r="AC184" i="684"/>
  <c r="AB184" i="684"/>
  <c r="AA184" i="684"/>
  <c r="Z184" i="684"/>
  <c r="Y184" i="684"/>
  <c r="X184" i="684"/>
  <c r="W184" i="684"/>
  <c r="H184" i="684"/>
  <c r="F184" i="684"/>
  <c r="BA182" i="684"/>
  <c r="AZ182" i="684"/>
  <c r="AY182" i="684"/>
  <c r="AX182" i="684"/>
  <c r="AW182" i="684"/>
  <c r="AV182" i="684"/>
  <c r="AU182" i="684"/>
  <c r="AT182" i="684"/>
  <c r="AS182" i="684"/>
  <c r="AR182" i="684"/>
  <c r="AQ182" i="684"/>
  <c r="AP182" i="684"/>
  <c r="AO182" i="684"/>
  <c r="AN182" i="684"/>
  <c r="AM182" i="684"/>
  <c r="AL182" i="684"/>
  <c r="AK182" i="684"/>
  <c r="AJ182" i="684"/>
  <c r="AI182" i="684"/>
  <c r="AH182" i="684"/>
  <c r="AG182" i="684"/>
  <c r="AF182" i="684"/>
  <c r="AE182" i="684"/>
  <c r="AD182" i="684"/>
  <c r="AC182" i="684"/>
  <c r="AB182" i="684"/>
  <c r="AA182" i="684"/>
  <c r="Z182" i="684"/>
  <c r="Y182" i="684"/>
  <c r="X182" i="684"/>
  <c r="W182" i="684"/>
  <c r="H182" i="684"/>
  <c r="F182" i="684"/>
  <c r="BA180" i="684"/>
  <c r="AZ180" i="684"/>
  <c r="AY180" i="684"/>
  <c r="AX180" i="684"/>
  <c r="AW180" i="684"/>
  <c r="AV180" i="684"/>
  <c r="AU180" i="684"/>
  <c r="AT180" i="684"/>
  <c r="AS180" i="684"/>
  <c r="AR180" i="684"/>
  <c r="AQ180" i="684"/>
  <c r="AP180" i="684"/>
  <c r="AO180" i="684"/>
  <c r="AN180" i="684"/>
  <c r="AM180" i="684"/>
  <c r="AL180" i="684"/>
  <c r="AK180" i="684"/>
  <c r="AJ180" i="684"/>
  <c r="AI180" i="684"/>
  <c r="AH180" i="684"/>
  <c r="AG180" i="684"/>
  <c r="AF180" i="684"/>
  <c r="AE180" i="684"/>
  <c r="AD180" i="684"/>
  <c r="AC180" i="684"/>
  <c r="AB180" i="684"/>
  <c r="AA180" i="684"/>
  <c r="Z180" i="684"/>
  <c r="Y180" i="684"/>
  <c r="X180" i="684"/>
  <c r="W180" i="684"/>
  <c r="H180" i="684"/>
  <c r="F180" i="684"/>
  <c r="BA178" i="684"/>
  <c r="AZ178" i="684"/>
  <c r="AY178" i="684"/>
  <c r="AX178" i="684"/>
  <c r="AW178" i="684"/>
  <c r="AV178" i="684"/>
  <c r="AU178" i="684"/>
  <c r="AT178" i="684"/>
  <c r="AS178" i="684"/>
  <c r="AR178" i="684"/>
  <c r="AQ178" i="684"/>
  <c r="AP178" i="684"/>
  <c r="AO178" i="684"/>
  <c r="AN178" i="684"/>
  <c r="AM178" i="684"/>
  <c r="AL178" i="684"/>
  <c r="AK178" i="684"/>
  <c r="AJ178" i="684"/>
  <c r="AI178" i="684"/>
  <c r="AH178" i="684"/>
  <c r="AG178" i="684"/>
  <c r="AF178" i="684"/>
  <c r="AE178" i="684"/>
  <c r="AD178" i="684"/>
  <c r="AC178" i="684"/>
  <c r="AB178" i="684"/>
  <c r="AA178" i="684"/>
  <c r="Z178" i="684"/>
  <c r="Y178" i="684"/>
  <c r="X178" i="684"/>
  <c r="W178" i="684"/>
  <c r="H178" i="684"/>
  <c r="F178" i="684"/>
  <c r="BA176" i="684"/>
  <c r="AZ176" i="684"/>
  <c r="AY176" i="684"/>
  <c r="AX176" i="684"/>
  <c r="AW176" i="684"/>
  <c r="AV176" i="684"/>
  <c r="AU176" i="684"/>
  <c r="AT176" i="684"/>
  <c r="AS176" i="684"/>
  <c r="AR176" i="684"/>
  <c r="AQ176" i="684"/>
  <c r="AP176" i="684"/>
  <c r="AO176" i="684"/>
  <c r="AN176" i="684"/>
  <c r="AM176" i="684"/>
  <c r="AL176" i="684"/>
  <c r="AK176" i="684"/>
  <c r="AJ176" i="684"/>
  <c r="AI176" i="684"/>
  <c r="AH176" i="684"/>
  <c r="AG176" i="684"/>
  <c r="AF176" i="684"/>
  <c r="AE176" i="684"/>
  <c r="AD176" i="684"/>
  <c r="AC176" i="684"/>
  <c r="AB176" i="684"/>
  <c r="AA176" i="684"/>
  <c r="Z176" i="684"/>
  <c r="Y176" i="684"/>
  <c r="X176" i="684"/>
  <c r="W176" i="684"/>
  <c r="H176" i="684"/>
  <c r="F176" i="684"/>
  <c r="BA174" i="684"/>
  <c r="AZ174" i="684"/>
  <c r="AY174" i="684"/>
  <c r="AX174" i="684"/>
  <c r="AW174" i="684"/>
  <c r="AV174" i="684"/>
  <c r="AU174" i="684"/>
  <c r="AT174" i="684"/>
  <c r="AS174" i="684"/>
  <c r="AR174" i="684"/>
  <c r="AQ174" i="684"/>
  <c r="AP174" i="684"/>
  <c r="AO174" i="684"/>
  <c r="AN174" i="684"/>
  <c r="AM174" i="684"/>
  <c r="AL174" i="684"/>
  <c r="AK174" i="684"/>
  <c r="AJ174" i="684"/>
  <c r="AI174" i="684"/>
  <c r="AH174" i="684"/>
  <c r="AG174" i="684"/>
  <c r="AF174" i="684"/>
  <c r="AE174" i="684"/>
  <c r="AD174" i="684"/>
  <c r="AC174" i="684"/>
  <c r="AB174" i="684"/>
  <c r="AA174" i="684"/>
  <c r="Z174" i="684"/>
  <c r="Y174" i="684"/>
  <c r="X174" i="684"/>
  <c r="W174" i="684"/>
  <c r="H174" i="684"/>
  <c r="F174" i="684"/>
  <c r="BA172" i="684"/>
  <c r="AZ172" i="684"/>
  <c r="AY172" i="684"/>
  <c r="AX172" i="684"/>
  <c r="AW172" i="684"/>
  <c r="AV172" i="684"/>
  <c r="AU172" i="684"/>
  <c r="AT172" i="684"/>
  <c r="AS172" i="684"/>
  <c r="AR172" i="684"/>
  <c r="AQ172" i="684"/>
  <c r="AP172" i="684"/>
  <c r="AO172" i="684"/>
  <c r="AN172" i="684"/>
  <c r="AM172" i="684"/>
  <c r="AL172" i="684"/>
  <c r="AK172" i="684"/>
  <c r="AJ172" i="684"/>
  <c r="AI172" i="684"/>
  <c r="AH172" i="684"/>
  <c r="AG172" i="684"/>
  <c r="AF172" i="684"/>
  <c r="AE172" i="684"/>
  <c r="AD172" i="684"/>
  <c r="AC172" i="684"/>
  <c r="BB172" i="684" s="1"/>
  <c r="BD172" i="684" s="1"/>
  <c r="AB172" i="684"/>
  <c r="AA172" i="684"/>
  <c r="Z172" i="684"/>
  <c r="Y172" i="684"/>
  <c r="X172" i="684"/>
  <c r="W172" i="684"/>
  <c r="H172" i="684"/>
  <c r="F172" i="684"/>
  <c r="BA170" i="684"/>
  <c r="AZ170" i="684"/>
  <c r="AY170" i="684"/>
  <c r="AX170" i="684"/>
  <c r="AW170" i="684"/>
  <c r="AV170" i="684"/>
  <c r="AU170" i="684"/>
  <c r="AT170" i="684"/>
  <c r="AS170" i="684"/>
  <c r="AR170" i="684"/>
  <c r="AQ170" i="684"/>
  <c r="AP170" i="684"/>
  <c r="AO170" i="684"/>
  <c r="AN170" i="684"/>
  <c r="AM170" i="684"/>
  <c r="AL170" i="684"/>
  <c r="AK170" i="684"/>
  <c r="AJ170" i="684"/>
  <c r="AI170" i="684"/>
  <c r="AH170" i="684"/>
  <c r="AG170" i="684"/>
  <c r="AF170" i="684"/>
  <c r="AE170" i="684"/>
  <c r="AD170" i="684"/>
  <c r="BB170" i="684" s="1"/>
  <c r="BD170" i="684" s="1"/>
  <c r="AC170" i="684"/>
  <c r="AB170" i="684"/>
  <c r="AA170" i="684"/>
  <c r="Z170" i="684"/>
  <c r="Y170" i="684"/>
  <c r="X170" i="684"/>
  <c r="W170" i="684"/>
  <c r="H170" i="684"/>
  <c r="F170" i="684"/>
  <c r="BA168" i="684"/>
  <c r="AZ168" i="684"/>
  <c r="AY168" i="684"/>
  <c r="AX168" i="684"/>
  <c r="AW168" i="684"/>
  <c r="AV168" i="684"/>
  <c r="AU168" i="684"/>
  <c r="AT168" i="684"/>
  <c r="AS168" i="684"/>
  <c r="AR168" i="684"/>
  <c r="AQ168" i="684"/>
  <c r="AP168" i="684"/>
  <c r="AO168" i="684"/>
  <c r="AN168" i="684"/>
  <c r="AM168" i="684"/>
  <c r="AL168" i="684"/>
  <c r="AK168" i="684"/>
  <c r="AJ168" i="684"/>
  <c r="AI168" i="684"/>
  <c r="AH168" i="684"/>
  <c r="AG168" i="684"/>
  <c r="AF168" i="684"/>
  <c r="AE168" i="684"/>
  <c r="AD168" i="684"/>
  <c r="AC168" i="684"/>
  <c r="AB168" i="684"/>
  <c r="AA168" i="684"/>
  <c r="Z168" i="684"/>
  <c r="Y168" i="684"/>
  <c r="X168" i="684"/>
  <c r="W168" i="684"/>
  <c r="H168" i="684"/>
  <c r="F168" i="684"/>
  <c r="BA166" i="684"/>
  <c r="AZ166" i="684"/>
  <c r="AY166" i="684"/>
  <c r="AX166" i="684"/>
  <c r="AW166" i="684"/>
  <c r="AV166" i="684"/>
  <c r="AU166" i="684"/>
  <c r="AT166" i="684"/>
  <c r="AS166" i="684"/>
  <c r="AR166" i="684"/>
  <c r="AQ166" i="684"/>
  <c r="AP166" i="684"/>
  <c r="AO166" i="684"/>
  <c r="AN166" i="684"/>
  <c r="AM166" i="684"/>
  <c r="AL166" i="684"/>
  <c r="AK166" i="684"/>
  <c r="AJ166" i="684"/>
  <c r="AI166" i="684"/>
  <c r="AH166" i="684"/>
  <c r="AG166" i="684"/>
  <c r="AF166" i="684"/>
  <c r="AE166" i="684"/>
  <c r="AD166" i="684"/>
  <c r="AC166" i="684"/>
  <c r="AB166" i="684"/>
  <c r="AA166" i="684"/>
  <c r="Z166" i="684"/>
  <c r="Y166" i="684"/>
  <c r="X166" i="684"/>
  <c r="W166" i="684"/>
  <c r="H166" i="684"/>
  <c r="F166" i="684"/>
  <c r="BA164" i="684"/>
  <c r="AZ164" i="684"/>
  <c r="AY164" i="684"/>
  <c r="AX164" i="684"/>
  <c r="AW164" i="684"/>
  <c r="AV164" i="684"/>
  <c r="AU164" i="684"/>
  <c r="AT164" i="684"/>
  <c r="AS164" i="684"/>
  <c r="AR164" i="684"/>
  <c r="AQ164" i="684"/>
  <c r="AP164" i="684"/>
  <c r="AO164" i="684"/>
  <c r="AN164" i="684"/>
  <c r="AM164" i="684"/>
  <c r="AL164" i="684"/>
  <c r="AK164" i="684"/>
  <c r="AJ164" i="684"/>
  <c r="AI164" i="684"/>
  <c r="AH164" i="684"/>
  <c r="AG164" i="684"/>
  <c r="AF164" i="684"/>
  <c r="AE164" i="684"/>
  <c r="AD164" i="684"/>
  <c r="AC164" i="684"/>
  <c r="AB164" i="684"/>
  <c r="AA164" i="684"/>
  <c r="Z164" i="684"/>
  <c r="Y164" i="684"/>
  <c r="X164" i="684"/>
  <c r="W164" i="684"/>
  <c r="H164" i="684"/>
  <c r="F164" i="684"/>
  <c r="BA162" i="684"/>
  <c r="AZ162" i="684"/>
  <c r="AY162" i="684"/>
  <c r="AX162" i="684"/>
  <c r="AW162" i="684"/>
  <c r="AV162" i="684"/>
  <c r="AU162" i="684"/>
  <c r="AT162" i="684"/>
  <c r="AS162" i="684"/>
  <c r="AR162" i="684"/>
  <c r="AQ162" i="684"/>
  <c r="AP162" i="684"/>
  <c r="AO162" i="684"/>
  <c r="AN162" i="684"/>
  <c r="AM162" i="684"/>
  <c r="AL162" i="684"/>
  <c r="AK162" i="684"/>
  <c r="AJ162" i="684"/>
  <c r="AI162" i="684"/>
  <c r="AH162" i="684"/>
  <c r="AG162" i="684"/>
  <c r="AF162" i="684"/>
  <c r="AE162" i="684"/>
  <c r="AD162" i="684"/>
  <c r="AC162" i="684"/>
  <c r="AB162" i="684"/>
  <c r="AA162" i="684"/>
  <c r="Z162" i="684"/>
  <c r="Y162" i="684"/>
  <c r="X162" i="684"/>
  <c r="W162" i="684"/>
  <c r="H162" i="684"/>
  <c r="F162" i="684"/>
  <c r="BA160" i="684"/>
  <c r="AZ160" i="684"/>
  <c r="AY160" i="684"/>
  <c r="AX160" i="684"/>
  <c r="AW160" i="684"/>
  <c r="AV160" i="684"/>
  <c r="AU160" i="684"/>
  <c r="AT160" i="684"/>
  <c r="AS160" i="684"/>
  <c r="AR160" i="684"/>
  <c r="AQ160" i="684"/>
  <c r="AP160" i="684"/>
  <c r="AO160" i="684"/>
  <c r="AN160" i="684"/>
  <c r="AM160" i="684"/>
  <c r="AL160" i="684"/>
  <c r="AK160" i="684"/>
  <c r="AJ160" i="684"/>
  <c r="AI160" i="684"/>
  <c r="AH160" i="684"/>
  <c r="AG160" i="684"/>
  <c r="AF160" i="684"/>
  <c r="AE160" i="684"/>
  <c r="AD160" i="684"/>
  <c r="AC160" i="684"/>
  <c r="AB160" i="684"/>
  <c r="AA160" i="684"/>
  <c r="Z160" i="684"/>
  <c r="Y160" i="684"/>
  <c r="X160" i="684"/>
  <c r="W160" i="684"/>
  <c r="H160" i="684"/>
  <c r="F160" i="684"/>
  <c r="BA158" i="684"/>
  <c r="AZ158" i="684"/>
  <c r="AY158" i="684"/>
  <c r="AX158" i="684"/>
  <c r="AW158" i="684"/>
  <c r="AV158" i="684"/>
  <c r="AU158" i="684"/>
  <c r="AT158" i="684"/>
  <c r="AS158" i="684"/>
  <c r="AR158" i="684"/>
  <c r="AQ158" i="684"/>
  <c r="AP158" i="684"/>
  <c r="AO158" i="684"/>
  <c r="AN158" i="684"/>
  <c r="AM158" i="684"/>
  <c r="AL158" i="684"/>
  <c r="AK158" i="684"/>
  <c r="AJ158" i="684"/>
  <c r="AI158" i="684"/>
  <c r="AH158" i="684"/>
  <c r="AG158" i="684"/>
  <c r="AF158" i="684"/>
  <c r="AE158" i="684"/>
  <c r="AD158" i="684"/>
  <c r="AC158" i="684"/>
  <c r="AB158" i="684"/>
  <c r="AA158" i="684"/>
  <c r="Z158" i="684"/>
  <c r="Y158" i="684"/>
  <c r="X158" i="684"/>
  <c r="W158" i="684"/>
  <c r="H158" i="684"/>
  <c r="F158" i="684"/>
  <c r="BA156" i="684"/>
  <c r="AZ156" i="684"/>
  <c r="AY156" i="684"/>
  <c r="AX156" i="684"/>
  <c r="AW156" i="684"/>
  <c r="AV156" i="684"/>
  <c r="AU156" i="684"/>
  <c r="AT156" i="684"/>
  <c r="AS156" i="684"/>
  <c r="AR156" i="684"/>
  <c r="AQ156" i="684"/>
  <c r="AP156" i="684"/>
  <c r="AO156" i="684"/>
  <c r="AN156" i="684"/>
  <c r="AM156" i="684"/>
  <c r="AL156" i="684"/>
  <c r="AK156" i="684"/>
  <c r="AJ156" i="684"/>
  <c r="AI156" i="684"/>
  <c r="AH156" i="684"/>
  <c r="AG156" i="684"/>
  <c r="AF156" i="684"/>
  <c r="AE156" i="684"/>
  <c r="AD156" i="684"/>
  <c r="AC156" i="684"/>
  <c r="AB156" i="684"/>
  <c r="AA156" i="684"/>
  <c r="Z156" i="684"/>
  <c r="Y156" i="684"/>
  <c r="X156" i="684"/>
  <c r="W156" i="684"/>
  <c r="H156" i="684"/>
  <c r="F156" i="684"/>
  <c r="BA154" i="684"/>
  <c r="AZ154" i="684"/>
  <c r="AY154" i="684"/>
  <c r="AX154" i="684"/>
  <c r="AW154" i="684"/>
  <c r="AV154" i="684"/>
  <c r="AU154" i="684"/>
  <c r="AT154" i="684"/>
  <c r="AS154" i="684"/>
  <c r="AR154" i="684"/>
  <c r="AQ154" i="684"/>
  <c r="AP154" i="684"/>
  <c r="AO154" i="684"/>
  <c r="AN154" i="684"/>
  <c r="AM154" i="684"/>
  <c r="AL154" i="684"/>
  <c r="AK154" i="684"/>
  <c r="AJ154" i="684"/>
  <c r="AI154" i="684"/>
  <c r="AH154" i="684"/>
  <c r="AG154" i="684"/>
  <c r="AF154" i="684"/>
  <c r="AE154" i="684"/>
  <c r="AD154" i="684"/>
  <c r="BB154" i="684" s="1"/>
  <c r="BD154" i="684" s="1"/>
  <c r="AC154" i="684"/>
  <c r="AB154" i="684"/>
  <c r="AA154" i="684"/>
  <c r="Z154" i="684"/>
  <c r="Y154" i="684"/>
  <c r="X154" i="684"/>
  <c r="W154" i="684"/>
  <c r="H154" i="684"/>
  <c r="F154" i="684"/>
  <c r="BA152" i="684"/>
  <c r="AZ152" i="684"/>
  <c r="AY152" i="684"/>
  <c r="AX152" i="684"/>
  <c r="AW152" i="684"/>
  <c r="AV152" i="684"/>
  <c r="AU152" i="684"/>
  <c r="AT152" i="684"/>
  <c r="AS152" i="684"/>
  <c r="AR152" i="684"/>
  <c r="AQ152" i="684"/>
  <c r="AP152" i="684"/>
  <c r="AO152" i="684"/>
  <c r="AN152" i="684"/>
  <c r="AM152" i="684"/>
  <c r="AL152" i="684"/>
  <c r="AK152" i="684"/>
  <c r="AJ152" i="684"/>
  <c r="AI152" i="684"/>
  <c r="AH152" i="684"/>
  <c r="AG152" i="684"/>
  <c r="AF152" i="684"/>
  <c r="AE152" i="684"/>
  <c r="AD152" i="684"/>
  <c r="AC152" i="684"/>
  <c r="AB152" i="684"/>
  <c r="AA152" i="684"/>
  <c r="Z152" i="684"/>
  <c r="Y152" i="684"/>
  <c r="X152" i="684"/>
  <c r="W152" i="684"/>
  <c r="H152" i="684"/>
  <c r="F152" i="684"/>
  <c r="BA150" i="684"/>
  <c r="AZ150" i="684"/>
  <c r="AY150" i="684"/>
  <c r="AX150" i="684"/>
  <c r="AW150" i="684"/>
  <c r="AV150" i="684"/>
  <c r="AU150" i="684"/>
  <c r="AT150" i="684"/>
  <c r="AS150" i="684"/>
  <c r="AR150" i="684"/>
  <c r="AQ150" i="684"/>
  <c r="AP150" i="684"/>
  <c r="AO150" i="684"/>
  <c r="AN150" i="684"/>
  <c r="AM150" i="684"/>
  <c r="AL150" i="684"/>
  <c r="AK150" i="684"/>
  <c r="AJ150" i="684"/>
  <c r="AI150" i="684"/>
  <c r="AH150" i="684"/>
  <c r="AG150" i="684"/>
  <c r="AF150" i="684"/>
  <c r="AE150" i="684"/>
  <c r="AD150" i="684"/>
  <c r="AC150" i="684"/>
  <c r="AB150" i="684"/>
  <c r="AA150" i="684"/>
  <c r="Z150" i="684"/>
  <c r="Y150" i="684"/>
  <c r="X150" i="684"/>
  <c r="W150" i="684"/>
  <c r="H150" i="684"/>
  <c r="F150" i="684"/>
  <c r="BA148" i="684"/>
  <c r="AZ148" i="684"/>
  <c r="AY148" i="684"/>
  <c r="AX148" i="684"/>
  <c r="AW148" i="684"/>
  <c r="AV148" i="684"/>
  <c r="AU148" i="684"/>
  <c r="AT148" i="684"/>
  <c r="AS148" i="684"/>
  <c r="AR148" i="684"/>
  <c r="AQ148" i="684"/>
  <c r="AP148" i="684"/>
  <c r="AO148" i="684"/>
  <c r="AN148" i="684"/>
  <c r="AM148" i="684"/>
  <c r="AL148" i="684"/>
  <c r="AK148" i="684"/>
  <c r="AJ148" i="684"/>
  <c r="AI148" i="684"/>
  <c r="AH148" i="684"/>
  <c r="AG148" i="684"/>
  <c r="AF148" i="684"/>
  <c r="AE148" i="684"/>
  <c r="AD148" i="684"/>
  <c r="AC148" i="684"/>
  <c r="AB148" i="684"/>
  <c r="AA148" i="684"/>
  <c r="Z148" i="684"/>
  <c r="Y148" i="684"/>
  <c r="X148" i="684"/>
  <c r="W148" i="684"/>
  <c r="H148" i="684"/>
  <c r="F148" i="684"/>
  <c r="BA146" i="684"/>
  <c r="AZ146" i="684"/>
  <c r="AY146" i="684"/>
  <c r="AX146" i="684"/>
  <c r="AW146" i="684"/>
  <c r="AV146" i="684"/>
  <c r="AU146" i="684"/>
  <c r="AT146" i="684"/>
  <c r="AS146" i="684"/>
  <c r="AR146" i="684"/>
  <c r="AQ146" i="684"/>
  <c r="AP146" i="684"/>
  <c r="AO146" i="684"/>
  <c r="AN146" i="684"/>
  <c r="AM146" i="684"/>
  <c r="AL146" i="684"/>
  <c r="AK146" i="684"/>
  <c r="AJ146" i="684"/>
  <c r="AI146" i="684"/>
  <c r="AH146" i="684"/>
  <c r="AG146" i="684"/>
  <c r="AF146" i="684"/>
  <c r="AE146" i="684"/>
  <c r="AD146" i="684"/>
  <c r="AC146" i="684"/>
  <c r="AB146" i="684"/>
  <c r="AA146" i="684"/>
  <c r="Z146" i="684"/>
  <c r="Y146" i="684"/>
  <c r="X146" i="684"/>
  <c r="W146" i="684"/>
  <c r="H146" i="684"/>
  <c r="F146" i="684"/>
  <c r="BA144" i="684"/>
  <c r="AZ144" i="684"/>
  <c r="AY144" i="684"/>
  <c r="AX144" i="684"/>
  <c r="AW144" i="684"/>
  <c r="AV144" i="684"/>
  <c r="AU144" i="684"/>
  <c r="AT144" i="684"/>
  <c r="AS144" i="684"/>
  <c r="AR144" i="684"/>
  <c r="AQ144" i="684"/>
  <c r="AP144" i="684"/>
  <c r="AO144" i="684"/>
  <c r="AN144" i="684"/>
  <c r="AM144" i="684"/>
  <c r="AL144" i="684"/>
  <c r="AK144" i="684"/>
  <c r="AJ144" i="684"/>
  <c r="AI144" i="684"/>
  <c r="AH144" i="684"/>
  <c r="AG144" i="684"/>
  <c r="AF144" i="684"/>
  <c r="AE144" i="684"/>
  <c r="AD144" i="684"/>
  <c r="AC144" i="684"/>
  <c r="AB144" i="684"/>
  <c r="AA144" i="684"/>
  <c r="Z144" i="684"/>
  <c r="Y144" i="684"/>
  <c r="X144" i="684"/>
  <c r="W144" i="684"/>
  <c r="H144" i="684"/>
  <c r="F144" i="684"/>
  <c r="BA142" i="684"/>
  <c r="AZ142" i="684"/>
  <c r="AY142" i="684"/>
  <c r="AX142" i="684"/>
  <c r="AW142" i="684"/>
  <c r="AV142" i="684"/>
  <c r="AU142" i="684"/>
  <c r="AT142" i="684"/>
  <c r="AS142" i="684"/>
  <c r="AR142" i="684"/>
  <c r="AQ142" i="684"/>
  <c r="AP142" i="684"/>
  <c r="AO142" i="684"/>
  <c r="AN142" i="684"/>
  <c r="AM142" i="684"/>
  <c r="AL142" i="684"/>
  <c r="AK142" i="684"/>
  <c r="AJ142" i="684"/>
  <c r="AI142" i="684"/>
  <c r="AH142" i="684"/>
  <c r="AG142" i="684"/>
  <c r="AF142" i="684"/>
  <c r="AE142" i="684"/>
  <c r="AD142" i="684"/>
  <c r="AC142" i="684"/>
  <c r="AB142" i="684"/>
  <c r="AA142" i="684"/>
  <c r="Z142" i="684"/>
  <c r="Y142" i="684"/>
  <c r="X142" i="684"/>
  <c r="W142" i="684"/>
  <c r="H142" i="684"/>
  <c r="F142" i="684"/>
  <c r="BA140" i="684"/>
  <c r="AZ140" i="684"/>
  <c r="AY140" i="684"/>
  <c r="AX140" i="684"/>
  <c r="AW140" i="684"/>
  <c r="AV140" i="684"/>
  <c r="AU140" i="684"/>
  <c r="AT140" i="684"/>
  <c r="AS140" i="684"/>
  <c r="AR140" i="684"/>
  <c r="AQ140" i="684"/>
  <c r="AP140" i="684"/>
  <c r="AO140" i="684"/>
  <c r="AN140" i="684"/>
  <c r="AM140" i="684"/>
  <c r="AL140" i="684"/>
  <c r="AK140" i="684"/>
  <c r="AJ140" i="684"/>
  <c r="AI140" i="684"/>
  <c r="AH140" i="684"/>
  <c r="AG140" i="684"/>
  <c r="AF140" i="684"/>
  <c r="AE140" i="684"/>
  <c r="AD140" i="684"/>
  <c r="AC140" i="684"/>
  <c r="AB140" i="684"/>
  <c r="AA140" i="684"/>
  <c r="Z140" i="684"/>
  <c r="Y140" i="684"/>
  <c r="X140" i="684"/>
  <c r="W140" i="684"/>
  <c r="H140" i="684"/>
  <c r="F140" i="684"/>
  <c r="BA138" i="684"/>
  <c r="AZ138" i="684"/>
  <c r="AY138" i="684"/>
  <c r="AX138" i="684"/>
  <c r="AW138" i="684"/>
  <c r="AV138" i="684"/>
  <c r="AU138" i="684"/>
  <c r="AT138" i="684"/>
  <c r="AS138" i="684"/>
  <c r="AR138" i="684"/>
  <c r="AQ138" i="684"/>
  <c r="AP138" i="684"/>
  <c r="AO138" i="684"/>
  <c r="AN138" i="684"/>
  <c r="AM138" i="684"/>
  <c r="AL138" i="684"/>
  <c r="AK138" i="684"/>
  <c r="AJ138" i="684"/>
  <c r="AI138" i="684"/>
  <c r="AH138" i="684"/>
  <c r="AG138" i="684"/>
  <c r="AF138" i="684"/>
  <c r="AE138" i="684"/>
  <c r="AD138" i="684"/>
  <c r="BB138" i="684" s="1"/>
  <c r="BD138" i="684" s="1"/>
  <c r="AC138" i="684"/>
  <c r="AB138" i="684"/>
  <c r="AA138" i="684"/>
  <c r="Z138" i="684"/>
  <c r="Y138" i="684"/>
  <c r="X138" i="684"/>
  <c r="W138" i="684"/>
  <c r="H138" i="684"/>
  <c r="F138" i="684"/>
  <c r="BA136" i="684"/>
  <c r="AZ136" i="684"/>
  <c r="AY136" i="684"/>
  <c r="AX136" i="684"/>
  <c r="AW136" i="684"/>
  <c r="AV136" i="684"/>
  <c r="AU136" i="684"/>
  <c r="AT136" i="684"/>
  <c r="AS136" i="684"/>
  <c r="AR136" i="684"/>
  <c r="AQ136" i="684"/>
  <c r="AP136" i="684"/>
  <c r="AO136" i="684"/>
  <c r="AN136" i="684"/>
  <c r="AM136" i="684"/>
  <c r="AL136" i="684"/>
  <c r="AK136" i="684"/>
  <c r="AJ136" i="684"/>
  <c r="AI136" i="684"/>
  <c r="AH136" i="684"/>
  <c r="AG136" i="684"/>
  <c r="AF136" i="684"/>
  <c r="AE136" i="684"/>
  <c r="AD136" i="684"/>
  <c r="AC136" i="684"/>
  <c r="AB136" i="684"/>
  <c r="AA136" i="684"/>
  <c r="Z136" i="684"/>
  <c r="Y136" i="684"/>
  <c r="X136" i="684"/>
  <c r="W136" i="684"/>
  <c r="H136" i="684"/>
  <c r="F136" i="684"/>
  <c r="BA134" i="684"/>
  <c r="AZ134" i="684"/>
  <c r="AY134" i="684"/>
  <c r="AX134" i="684"/>
  <c r="AW134" i="684"/>
  <c r="AV134" i="684"/>
  <c r="AU134" i="684"/>
  <c r="AT134" i="684"/>
  <c r="AS134" i="684"/>
  <c r="AR134" i="684"/>
  <c r="AQ134" i="684"/>
  <c r="AP134" i="684"/>
  <c r="AO134" i="684"/>
  <c r="AN134" i="684"/>
  <c r="AM134" i="684"/>
  <c r="AL134" i="684"/>
  <c r="AK134" i="684"/>
  <c r="AJ134" i="684"/>
  <c r="AI134" i="684"/>
  <c r="AH134" i="684"/>
  <c r="AG134" i="684"/>
  <c r="AF134" i="684"/>
  <c r="AE134" i="684"/>
  <c r="AD134" i="684"/>
  <c r="AC134" i="684"/>
  <c r="AB134" i="684"/>
  <c r="AA134" i="684"/>
  <c r="Z134" i="684"/>
  <c r="Y134" i="684"/>
  <c r="X134" i="684"/>
  <c r="W134" i="684"/>
  <c r="H134" i="684"/>
  <c r="F134" i="684"/>
  <c r="BA132" i="684"/>
  <c r="AZ132" i="684"/>
  <c r="AY132" i="684"/>
  <c r="AX132" i="684"/>
  <c r="AW132" i="684"/>
  <c r="AV132" i="684"/>
  <c r="AU132" i="684"/>
  <c r="AT132" i="684"/>
  <c r="AS132" i="684"/>
  <c r="AR132" i="684"/>
  <c r="AQ132" i="684"/>
  <c r="AP132" i="684"/>
  <c r="AO132" i="684"/>
  <c r="AN132" i="684"/>
  <c r="AM132" i="684"/>
  <c r="AL132" i="684"/>
  <c r="AK132" i="684"/>
  <c r="AJ132" i="684"/>
  <c r="AI132" i="684"/>
  <c r="AH132" i="684"/>
  <c r="AG132" i="684"/>
  <c r="AF132" i="684"/>
  <c r="AE132" i="684"/>
  <c r="AD132" i="684"/>
  <c r="AC132" i="684"/>
  <c r="AB132" i="684"/>
  <c r="AA132" i="684"/>
  <c r="Z132" i="684"/>
  <c r="Y132" i="684"/>
  <c r="X132" i="684"/>
  <c r="W132" i="684"/>
  <c r="H132" i="684"/>
  <c r="F132" i="684"/>
  <c r="BA130" i="684"/>
  <c r="AZ130" i="684"/>
  <c r="AY130" i="684"/>
  <c r="AX130" i="684"/>
  <c r="AW130" i="684"/>
  <c r="AV130" i="684"/>
  <c r="AU130" i="684"/>
  <c r="AT130" i="684"/>
  <c r="AS130" i="684"/>
  <c r="AR130" i="684"/>
  <c r="AQ130" i="684"/>
  <c r="AP130" i="684"/>
  <c r="AO130" i="684"/>
  <c r="AN130" i="684"/>
  <c r="AM130" i="684"/>
  <c r="AL130" i="684"/>
  <c r="AK130" i="684"/>
  <c r="AJ130" i="684"/>
  <c r="AI130" i="684"/>
  <c r="AH130" i="684"/>
  <c r="AG130" i="684"/>
  <c r="AF130" i="684"/>
  <c r="AE130" i="684"/>
  <c r="AD130" i="684"/>
  <c r="AC130" i="684"/>
  <c r="AB130" i="684"/>
  <c r="AA130" i="684"/>
  <c r="Z130" i="684"/>
  <c r="Y130" i="684"/>
  <c r="X130" i="684"/>
  <c r="W130" i="684"/>
  <c r="H130" i="684"/>
  <c r="F130" i="684"/>
  <c r="BA128" i="684"/>
  <c r="AZ128" i="684"/>
  <c r="AY128" i="684"/>
  <c r="AX128" i="684"/>
  <c r="AW128" i="684"/>
  <c r="AV128" i="684"/>
  <c r="AU128" i="684"/>
  <c r="AT128" i="684"/>
  <c r="AS128" i="684"/>
  <c r="AR128" i="684"/>
  <c r="AQ128" i="684"/>
  <c r="AP128" i="684"/>
  <c r="AO128" i="684"/>
  <c r="AN128" i="684"/>
  <c r="AM128" i="684"/>
  <c r="AL128" i="684"/>
  <c r="AK128" i="684"/>
  <c r="AJ128" i="684"/>
  <c r="AI128" i="684"/>
  <c r="AH128" i="684"/>
  <c r="AG128" i="684"/>
  <c r="AF128" i="684"/>
  <c r="AE128" i="684"/>
  <c r="AD128" i="684"/>
  <c r="AC128" i="684"/>
  <c r="AB128" i="684"/>
  <c r="AA128" i="684"/>
  <c r="Z128" i="684"/>
  <c r="Y128" i="684"/>
  <c r="X128" i="684"/>
  <c r="W128" i="684"/>
  <c r="H128" i="684"/>
  <c r="F128" i="684"/>
  <c r="BA126" i="684"/>
  <c r="AZ126" i="684"/>
  <c r="AY126" i="684"/>
  <c r="AX126" i="684"/>
  <c r="AW126" i="684"/>
  <c r="AV126" i="684"/>
  <c r="AU126" i="684"/>
  <c r="AT126" i="684"/>
  <c r="AS126" i="684"/>
  <c r="AR126" i="684"/>
  <c r="AQ126" i="684"/>
  <c r="AP126" i="684"/>
  <c r="AO126" i="684"/>
  <c r="AN126" i="684"/>
  <c r="AM126" i="684"/>
  <c r="AL126" i="684"/>
  <c r="AK126" i="684"/>
  <c r="AJ126" i="684"/>
  <c r="AI126" i="684"/>
  <c r="AH126" i="684"/>
  <c r="AG126" i="684"/>
  <c r="AF126" i="684"/>
  <c r="AE126" i="684"/>
  <c r="AD126" i="684"/>
  <c r="AC126" i="684"/>
  <c r="AB126" i="684"/>
  <c r="AA126" i="684"/>
  <c r="Z126" i="684"/>
  <c r="Y126" i="684"/>
  <c r="X126" i="684"/>
  <c r="W126" i="684"/>
  <c r="H126" i="684"/>
  <c r="F126" i="684"/>
  <c r="BA124" i="684"/>
  <c r="AZ124" i="684"/>
  <c r="AY124" i="684"/>
  <c r="AX124" i="684"/>
  <c r="AW124" i="684"/>
  <c r="AV124" i="684"/>
  <c r="AU124" i="684"/>
  <c r="AT124" i="684"/>
  <c r="AS124" i="684"/>
  <c r="AR124" i="684"/>
  <c r="AQ124" i="684"/>
  <c r="AP124" i="684"/>
  <c r="AO124" i="684"/>
  <c r="AN124" i="684"/>
  <c r="AM124" i="684"/>
  <c r="AL124" i="684"/>
  <c r="AK124" i="684"/>
  <c r="AJ124" i="684"/>
  <c r="AI124" i="684"/>
  <c r="AH124" i="684"/>
  <c r="AG124" i="684"/>
  <c r="AF124" i="684"/>
  <c r="AE124" i="684"/>
  <c r="AD124" i="684"/>
  <c r="AC124" i="684"/>
  <c r="AB124" i="684"/>
  <c r="AA124" i="684"/>
  <c r="Z124" i="684"/>
  <c r="Y124" i="684"/>
  <c r="X124" i="684"/>
  <c r="W124" i="684"/>
  <c r="H124" i="684"/>
  <c r="F124" i="684"/>
  <c r="BA122" i="684"/>
  <c r="AZ122" i="684"/>
  <c r="AY122" i="684"/>
  <c r="AX122" i="684"/>
  <c r="AW122" i="684"/>
  <c r="AV122" i="684"/>
  <c r="AU122" i="684"/>
  <c r="AT122" i="684"/>
  <c r="AS122" i="684"/>
  <c r="AR122" i="684"/>
  <c r="AQ122" i="684"/>
  <c r="AP122" i="684"/>
  <c r="AO122" i="684"/>
  <c r="AN122" i="684"/>
  <c r="AM122" i="684"/>
  <c r="AL122" i="684"/>
  <c r="AK122" i="684"/>
  <c r="AJ122" i="684"/>
  <c r="AI122" i="684"/>
  <c r="AH122" i="684"/>
  <c r="AG122" i="684"/>
  <c r="AF122" i="684"/>
  <c r="AE122" i="684"/>
  <c r="AD122" i="684"/>
  <c r="BB122" i="684" s="1"/>
  <c r="BD122" i="684" s="1"/>
  <c r="AC122" i="684"/>
  <c r="AB122" i="684"/>
  <c r="AA122" i="684"/>
  <c r="Z122" i="684"/>
  <c r="Y122" i="684"/>
  <c r="X122" i="684"/>
  <c r="W122" i="684"/>
  <c r="H122" i="684"/>
  <c r="F122" i="684"/>
  <c r="BA120" i="684"/>
  <c r="AZ120" i="684"/>
  <c r="AY120" i="684"/>
  <c r="AX120" i="684"/>
  <c r="AW120" i="684"/>
  <c r="AV120" i="684"/>
  <c r="AU120" i="684"/>
  <c r="AT120" i="684"/>
  <c r="AS120" i="684"/>
  <c r="AR120" i="684"/>
  <c r="AQ120" i="684"/>
  <c r="AP120" i="684"/>
  <c r="AO120" i="684"/>
  <c r="AN120" i="684"/>
  <c r="AM120" i="684"/>
  <c r="AL120" i="684"/>
  <c r="AK120" i="684"/>
  <c r="AJ120" i="684"/>
  <c r="AI120" i="684"/>
  <c r="AH120" i="684"/>
  <c r="AG120" i="684"/>
  <c r="AF120" i="684"/>
  <c r="AE120" i="684"/>
  <c r="AD120" i="684"/>
  <c r="AC120" i="684"/>
  <c r="AB120" i="684"/>
  <c r="AA120" i="684"/>
  <c r="Z120" i="684"/>
  <c r="Y120" i="684"/>
  <c r="X120" i="684"/>
  <c r="W120" i="684"/>
  <c r="H120" i="684"/>
  <c r="F120" i="684"/>
  <c r="BA118" i="684"/>
  <c r="AZ118" i="684"/>
  <c r="AY118" i="684"/>
  <c r="AX118" i="684"/>
  <c r="AW118" i="684"/>
  <c r="AV118" i="684"/>
  <c r="AU118" i="684"/>
  <c r="AT118" i="684"/>
  <c r="AS118" i="684"/>
  <c r="AR118" i="684"/>
  <c r="AQ118" i="684"/>
  <c r="AP118" i="684"/>
  <c r="AO118" i="684"/>
  <c r="AN118" i="684"/>
  <c r="AM118" i="684"/>
  <c r="AL118" i="684"/>
  <c r="AK118" i="684"/>
  <c r="AJ118" i="684"/>
  <c r="AI118" i="684"/>
  <c r="AH118" i="684"/>
  <c r="AG118" i="684"/>
  <c r="AF118" i="684"/>
  <c r="AE118" i="684"/>
  <c r="AD118" i="684"/>
  <c r="AC118" i="684"/>
  <c r="AB118" i="684"/>
  <c r="AA118" i="684"/>
  <c r="Z118" i="684"/>
  <c r="Y118" i="684"/>
  <c r="X118" i="684"/>
  <c r="W118" i="684"/>
  <c r="H118" i="684"/>
  <c r="F118" i="684"/>
  <c r="BA116" i="684"/>
  <c r="AZ116" i="684"/>
  <c r="AY116" i="684"/>
  <c r="AX116" i="684"/>
  <c r="AW116" i="684"/>
  <c r="AV116" i="684"/>
  <c r="AU116" i="684"/>
  <c r="AT116" i="684"/>
  <c r="AS116" i="684"/>
  <c r="AR116" i="684"/>
  <c r="AQ116" i="684"/>
  <c r="AP116" i="684"/>
  <c r="AO116" i="684"/>
  <c r="AN116" i="684"/>
  <c r="AM116" i="684"/>
  <c r="AL116" i="684"/>
  <c r="AK116" i="684"/>
  <c r="AJ116" i="684"/>
  <c r="AI116" i="684"/>
  <c r="AH116" i="684"/>
  <c r="AG116" i="684"/>
  <c r="AF116" i="684"/>
  <c r="AE116" i="684"/>
  <c r="AD116" i="684"/>
  <c r="AC116" i="684"/>
  <c r="AB116" i="684"/>
  <c r="AA116" i="684"/>
  <c r="Z116" i="684"/>
  <c r="Y116" i="684"/>
  <c r="X116" i="684"/>
  <c r="W116" i="684"/>
  <c r="H116" i="684"/>
  <c r="F116" i="684"/>
  <c r="BA114" i="684"/>
  <c r="AZ114" i="684"/>
  <c r="AY114" i="684"/>
  <c r="AX114" i="684"/>
  <c r="AW114" i="684"/>
  <c r="AV114" i="684"/>
  <c r="AU114" i="684"/>
  <c r="AT114" i="684"/>
  <c r="AS114" i="684"/>
  <c r="AR114" i="684"/>
  <c r="AQ114" i="684"/>
  <c r="AP114" i="684"/>
  <c r="AO114" i="684"/>
  <c r="AN114" i="684"/>
  <c r="AM114" i="684"/>
  <c r="AL114" i="684"/>
  <c r="AK114" i="684"/>
  <c r="AJ114" i="684"/>
  <c r="AI114" i="684"/>
  <c r="AH114" i="684"/>
  <c r="AG114" i="684"/>
  <c r="AF114" i="684"/>
  <c r="AE114" i="684"/>
  <c r="AD114" i="684"/>
  <c r="AC114" i="684"/>
  <c r="AB114" i="684"/>
  <c r="AA114" i="684"/>
  <c r="Z114" i="684"/>
  <c r="Y114" i="684"/>
  <c r="X114" i="684"/>
  <c r="W114" i="684"/>
  <c r="H114" i="684"/>
  <c r="F114" i="684"/>
  <c r="BA112" i="684"/>
  <c r="AZ112" i="684"/>
  <c r="AY112" i="684"/>
  <c r="AX112" i="684"/>
  <c r="AW112" i="684"/>
  <c r="AV112" i="684"/>
  <c r="AU112" i="684"/>
  <c r="AT112" i="684"/>
  <c r="AS112" i="684"/>
  <c r="AR112" i="684"/>
  <c r="AQ112" i="684"/>
  <c r="AP112" i="684"/>
  <c r="AO112" i="684"/>
  <c r="AN112" i="684"/>
  <c r="AM112" i="684"/>
  <c r="AL112" i="684"/>
  <c r="AK112" i="684"/>
  <c r="AJ112" i="684"/>
  <c r="AI112" i="684"/>
  <c r="AH112" i="684"/>
  <c r="AG112" i="684"/>
  <c r="AF112" i="684"/>
  <c r="AE112" i="684"/>
  <c r="AD112" i="684"/>
  <c r="AC112" i="684"/>
  <c r="AB112" i="684"/>
  <c r="AA112" i="684"/>
  <c r="Z112" i="684"/>
  <c r="Y112" i="684"/>
  <c r="X112" i="684"/>
  <c r="W112" i="684"/>
  <c r="H112" i="684"/>
  <c r="F112" i="684"/>
  <c r="BA110" i="684"/>
  <c r="AZ110" i="684"/>
  <c r="AY110" i="684"/>
  <c r="AX110" i="684"/>
  <c r="AW110" i="684"/>
  <c r="AV110" i="684"/>
  <c r="AU110" i="684"/>
  <c r="AT110" i="684"/>
  <c r="AS110" i="684"/>
  <c r="AR110" i="684"/>
  <c r="AQ110" i="684"/>
  <c r="AP110" i="684"/>
  <c r="AO110" i="684"/>
  <c r="AN110" i="684"/>
  <c r="AM110" i="684"/>
  <c r="AL110" i="684"/>
  <c r="AK110" i="684"/>
  <c r="AJ110" i="684"/>
  <c r="AI110" i="684"/>
  <c r="AH110" i="684"/>
  <c r="AG110" i="684"/>
  <c r="AF110" i="684"/>
  <c r="AE110" i="684"/>
  <c r="AD110" i="684"/>
  <c r="AC110" i="684"/>
  <c r="AB110" i="684"/>
  <c r="AA110" i="684"/>
  <c r="Z110" i="684"/>
  <c r="Y110" i="684"/>
  <c r="X110" i="684"/>
  <c r="W110" i="684"/>
  <c r="H110" i="684"/>
  <c r="F110" i="684"/>
  <c r="BA108" i="684"/>
  <c r="AZ108" i="684"/>
  <c r="AY108" i="684"/>
  <c r="AX108" i="684"/>
  <c r="AW108" i="684"/>
  <c r="AV108" i="684"/>
  <c r="AU108" i="684"/>
  <c r="AT108" i="684"/>
  <c r="AS108" i="684"/>
  <c r="AR108" i="684"/>
  <c r="AQ108" i="684"/>
  <c r="AP108" i="684"/>
  <c r="AO108" i="684"/>
  <c r="AN108" i="684"/>
  <c r="AM108" i="684"/>
  <c r="AL108" i="684"/>
  <c r="AK108" i="684"/>
  <c r="AJ108" i="684"/>
  <c r="AI108" i="684"/>
  <c r="AH108" i="684"/>
  <c r="AG108" i="684"/>
  <c r="AF108" i="684"/>
  <c r="AE108" i="684"/>
  <c r="AD108" i="684"/>
  <c r="AC108" i="684"/>
  <c r="AB108" i="684"/>
  <c r="AA108" i="684"/>
  <c r="Z108" i="684"/>
  <c r="Y108" i="684"/>
  <c r="X108" i="684"/>
  <c r="W108" i="684"/>
  <c r="H108" i="684"/>
  <c r="F108" i="684"/>
  <c r="BA106" i="684"/>
  <c r="AZ106" i="684"/>
  <c r="AY106" i="684"/>
  <c r="AX106" i="684"/>
  <c r="AW106" i="684"/>
  <c r="AV106" i="684"/>
  <c r="AU106" i="684"/>
  <c r="AT106" i="684"/>
  <c r="AS106" i="684"/>
  <c r="AR106" i="684"/>
  <c r="AQ106" i="684"/>
  <c r="AP106" i="684"/>
  <c r="AO106" i="684"/>
  <c r="AN106" i="684"/>
  <c r="AM106" i="684"/>
  <c r="AL106" i="684"/>
  <c r="AK106" i="684"/>
  <c r="AJ106" i="684"/>
  <c r="AI106" i="684"/>
  <c r="AH106" i="684"/>
  <c r="AG106" i="684"/>
  <c r="AF106" i="684"/>
  <c r="AE106" i="684"/>
  <c r="AD106" i="684"/>
  <c r="BB106" i="684" s="1"/>
  <c r="BD106" i="684" s="1"/>
  <c r="AC106" i="684"/>
  <c r="AB106" i="684"/>
  <c r="AA106" i="684"/>
  <c r="Z106" i="684"/>
  <c r="Y106" i="684"/>
  <c r="X106" i="684"/>
  <c r="W106" i="684"/>
  <c r="H106" i="684"/>
  <c r="F106" i="684"/>
  <c r="BA104" i="684"/>
  <c r="AZ104" i="684"/>
  <c r="AY104" i="684"/>
  <c r="AX104" i="684"/>
  <c r="AW104" i="684"/>
  <c r="AV104" i="684"/>
  <c r="AU104" i="684"/>
  <c r="AT104" i="684"/>
  <c r="AS104" i="684"/>
  <c r="AR104" i="684"/>
  <c r="AQ104" i="684"/>
  <c r="AP104" i="684"/>
  <c r="AO104" i="684"/>
  <c r="AN104" i="684"/>
  <c r="AM104" i="684"/>
  <c r="AL104" i="684"/>
  <c r="AK104" i="684"/>
  <c r="AJ104" i="684"/>
  <c r="AI104" i="684"/>
  <c r="AH104" i="684"/>
  <c r="AG104" i="684"/>
  <c r="AF104" i="684"/>
  <c r="AE104" i="684"/>
  <c r="AD104" i="684"/>
  <c r="AC104" i="684"/>
  <c r="AB104" i="684"/>
  <c r="AA104" i="684"/>
  <c r="Z104" i="684"/>
  <c r="Y104" i="684"/>
  <c r="X104" i="684"/>
  <c r="W104" i="684"/>
  <c r="H104" i="684"/>
  <c r="F104" i="684"/>
  <c r="BA102" i="684"/>
  <c r="AZ102" i="684"/>
  <c r="AY102" i="684"/>
  <c r="AX102" i="684"/>
  <c r="AW102" i="684"/>
  <c r="AV102" i="684"/>
  <c r="AU102" i="684"/>
  <c r="AT102" i="684"/>
  <c r="AS102" i="684"/>
  <c r="AR102" i="684"/>
  <c r="AQ102" i="684"/>
  <c r="AP102" i="684"/>
  <c r="AO102" i="684"/>
  <c r="AN102" i="684"/>
  <c r="AM102" i="684"/>
  <c r="AL102" i="684"/>
  <c r="AK102" i="684"/>
  <c r="AJ102" i="684"/>
  <c r="AI102" i="684"/>
  <c r="AH102" i="684"/>
  <c r="AG102" i="684"/>
  <c r="AF102" i="684"/>
  <c r="AE102" i="684"/>
  <c r="AD102" i="684"/>
  <c r="AC102" i="684"/>
  <c r="AB102" i="684"/>
  <c r="AA102" i="684"/>
  <c r="Z102" i="684"/>
  <c r="Y102" i="684"/>
  <c r="X102" i="684"/>
  <c r="W102" i="684"/>
  <c r="H102" i="684"/>
  <c r="F102" i="684"/>
  <c r="BA100" i="684"/>
  <c r="AZ100" i="684"/>
  <c r="AY100" i="684"/>
  <c r="AX100" i="684"/>
  <c r="AW100" i="684"/>
  <c r="AV100" i="684"/>
  <c r="AU100" i="684"/>
  <c r="AT100" i="684"/>
  <c r="AS100" i="684"/>
  <c r="AR100" i="684"/>
  <c r="AQ100" i="684"/>
  <c r="AP100" i="684"/>
  <c r="AO100" i="684"/>
  <c r="AN100" i="684"/>
  <c r="AM100" i="684"/>
  <c r="AL100" i="684"/>
  <c r="AK100" i="684"/>
  <c r="AJ100" i="684"/>
  <c r="AI100" i="684"/>
  <c r="AH100" i="684"/>
  <c r="AG100" i="684"/>
  <c r="AF100" i="684"/>
  <c r="AE100" i="684"/>
  <c r="AD100" i="684"/>
  <c r="AC100" i="684"/>
  <c r="AB100" i="684"/>
  <c r="AA100" i="684"/>
  <c r="Z100" i="684"/>
  <c r="Y100" i="684"/>
  <c r="X100" i="684"/>
  <c r="W100" i="684"/>
  <c r="H100" i="684"/>
  <c r="F100" i="684"/>
  <c r="BA98" i="684"/>
  <c r="AZ98" i="684"/>
  <c r="AY98" i="684"/>
  <c r="AX98" i="684"/>
  <c r="AW98" i="684"/>
  <c r="AV98" i="684"/>
  <c r="AU98" i="684"/>
  <c r="AT98" i="684"/>
  <c r="AS98" i="684"/>
  <c r="AR98" i="684"/>
  <c r="AQ98" i="684"/>
  <c r="AP98" i="684"/>
  <c r="AO98" i="684"/>
  <c r="AN98" i="684"/>
  <c r="AM98" i="684"/>
  <c r="AL98" i="684"/>
  <c r="AK98" i="684"/>
  <c r="AJ98" i="684"/>
  <c r="AI98" i="684"/>
  <c r="AH98" i="684"/>
  <c r="AG98" i="684"/>
  <c r="AF98" i="684"/>
  <c r="AE98" i="684"/>
  <c r="AD98" i="684"/>
  <c r="AC98" i="684"/>
  <c r="AB98" i="684"/>
  <c r="AA98" i="684"/>
  <c r="Z98" i="684"/>
  <c r="Y98" i="684"/>
  <c r="X98" i="684"/>
  <c r="W98" i="684"/>
  <c r="H98" i="684"/>
  <c r="F98" i="684"/>
  <c r="BA96" i="684"/>
  <c r="AZ96" i="684"/>
  <c r="AY96" i="684"/>
  <c r="AX96" i="684"/>
  <c r="AW96" i="684"/>
  <c r="AV96" i="684"/>
  <c r="AU96" i="684"/>
  <c r="AT96" i="684"/>
  <c r="AS96" i="684"/>
  <c r="AR96" i="684"/>
  <c r="AQ96" i="684"/>
  <c r="AP96" i="684"/>
  <c r="AO96" i="684"/>
  <c r="AN96" i="684"/>
  <c r="AM96" i="684"/>
  <c r="AL96" i="684"/>
  <c r="AK96" i="684"/>
  <c r="AJ96" i="684"/>
  <c r="AI96" i="684"/>
  <c r="AH96" i="684"/>
  <c r="AG96" i="684"/>
  <c r="AF96" i="684"/>
  <c r="AE96" i="684"/>
  <c r="AD96" i="684"/>
  <c r="AC96" i="684"/>
  <c r="AB96" i="684"/>
  <c r="AA96" i="684"/>
  <c r="Z96" i="684"/>
  <c r="Y96" i="684"/>
  <c r="X96" i="684"/>
  <c r="W96" i="684"/>
  <c r="H96" i="684"/>
  <c r="F96" i="684"/>
  <c r="BA94" i="684"/>
  <c r="AZ94" i="684"/>
  <c r="AY94" i="684"/>
  <c r="AX94" i="684"/>
  <c r="AW94" i="684"/>
  <c r="AV94" i="684"/>
  <c r="AU94" i="684"/>
  <c r="AT94" i="684"/>
  <c r="AS94" i="684"/>
  <c r="AR94" i="684"/>
  <c r="AQ94" i="684"/>
  <c r="AP94" i="684"/>
  <c r="AO94" i="684"/>
  <c r="AN94" i="684"/>
  <c r="AM94" i="684"/>
  <c r="AL94" i="684"/>
  <c r="AK94" i="684"/>
  <c r="AJ94" i="684"/>
  <c r="AI94" i="684"/>
  <c r="AH94" i="684"/>
  <c r="AG94" i="684"/>
  <c r="AF94" i="684"/>
  <c r="AE94" i="684"/>
  <c r="AD94" i="684"/>
  <c r="AC94" i="684"/>
  <c r="AB94" i="684"/>
  <c r="AA94" i="684"/>
  <c r="Z94" i="684"/>
  <c r="Y94" i="684"/>
  <c r="X94" i="684"/>
  <c r="W94" i="684"/>
  <c r="H94" i="684"/>
  <c r="F94" i="684"/>
  <c r="BA92" i="684"/>
  <c r="AZ92" i="684"/>
  <c r="AY92" i="684"/>
  <c r="AX92" i="684"/>
  <c r="AW92" i="684"/>
  <c r="AV92" i="684"/>
  <c r="AU92" i="684"/>
  <c r="AT92" i="684"/>
  <c r="AS92" i="684"/>
  <c r="AR92" i="684"/>
  <c r="AQ92" i="684"/>
  <c r="AP92" i="684"/>
  <c r="AO92" i="684"/>
  <c r="AN92" i="684"/>
  <c r="AM92" i="684"/>
  <c r="AL92" i="684"/>
  <c r="AK92" i="684"/>
  <c r="AJ92" i="684"/>
  <c r="AI92" i="684"/>
  <c r="AH92" i="684"/>
  <c r="AG92" i="684"/>
  <c r="AF92" i="684"/>
  <c r="AE92" i="684"/>
  <c r="AD92" i="684"/>
  <c r="AC92" i="684"/>
  <c r="AB92" i="684"/>
  <c r="AA92" i="684"/>
  <c r="Z92" i="684"/>
  <c r="Y92" i="684"/>
  <c r="X92" i="684"/>
  <c r="W92" i="684"/>
  <c r="H92" i="684"/>
  <c r="F92" i="684"/>
  <c r="BA90" i="684"/>
  <c r="AZ90" i="684"/>
  <c r="AY90" i="684"/>
  <c r="AX90" i="684"/>
  <c r="AW90" i="684"/>
  <c r="AV90" i="684"/>
  <c r="AU90" i="684"/>
  <c r="AT90" i="684"/>
  <c r="AS90" i="684"/>
  <c r="AR90" i="684"/>
  <c r="AQ90" i="684"/>
  <c r="AP90" i="684"/>
  <c r="AO90" i="684"/>
  <c r="AN90" i="684"/>
  <c r="AM90" i="684"/>
  <c r="AL90" i="684"/>
  <c r="AK90" i="684"/>
  <c r="AJ90" i="684"/>
  <c r="AI90" i="684"/>
  <c r="AH90" i="684"/>
  <c r="AG90" i="684"/>
  <c r="AF90" i="684"/>
  <c r="AE90" i="684"/>
  <c r="AD90" i="684"/>
  <c r="BB90" i="684" s="1"/>
  <c r="BD90" i="684" s="1"/>
  <c r="AC90" i="684"/>
  <c r="AB90" i="684"/>
  <c r="AA90" i="684"/>
  <c r="Z90" i="684"/>
  <c r="Y90" i="684"/>
  <c r="X90" i="684"/>
  <c r="W90" i="684"/>
  <c r="H90" i="684"/>
  <c r="F90" i="684"/>
  <c r="BA88" i="684"/>
  <c r="AZ88" i="684"/>
  <c r="AY88" i="684"/>
  <c r="AX88" i="684"/>
  <c r="AW88" i="684"/>
  <c r="AV88" i="684"/>
  <c r="AU88" i="684"/>
  <c r="AT88" i="684"/>
  <c r="AS88" i="684"/>
  <c r="AR88" i="684"/>
  <c r="AQ88" i="684"/>
  <c r="AP88" i="684"/>
  <c r="AO88" i="684"/>
  <c r="AN88" i="684"/>
  <c r="AM88" i="684"/>
  <c r="AL88" i="684"/>
  <c r="AK88" i="684"/>
  <c r="AJ88" i="684"/>
  <c r="AI88" i="684"/>
  <c r="AH88" i="684"/>
  <c r="AG88" i="684"/>
  <c r="AF88" i="684"/>
  <c r="AE88" i="684"/>
  <c r="AD88" i="684"/>
  <c r="AC88" i="684"/>
  <c r="AB88" i="684"/>
  <c r="AA88" i="684"/>
  <c r="Z88" i="684"/>
  <c r="Y88" i="684"/>
  <c r="X88" i="684"/>
  <c r="W88" i="684"/>
  <c r="H88" i="684"/>
  <c r="F88" i="684"/>
  <c r="BA86" i="684"/>
  <c r="AZ86" i="684"/>
  <c r="AY86" i="684"/>
  <c r="AX86" i="684"/>
  <c r="AW86" i="684"/>
  <c r="AV86" i="684"/>
  <c r="AU86" i="684"/>
  <c r="AT86" i="684"/>
  <c r="AS86" i="684"/>
  <c r="AR86" i="684"/>
  <c r="AQ86" i="684"/>
  <c r="AP86" i="684"/>
  <c r="AO86" i="684"/>
  <c r="AN86" i="684"/>
  <c r="AM86" i="684"/>
  <c r="AL86" i="684"/>
  <c r="AK86" i="684"/>
  <c r="AJ86" i="684"/>
  <c r="AI86" i="684"/>
  <c r="AH86" i="684"/>
  <c r="AG86" i="684"/>
  <c r="AF86" i="684"/>
  <c r="AE86" i="684"/>
  <c r="AD86" i="684"/>
  <c r="AC86" i="684"/>
  <c r="AB86" i="684"/>
  <c r="AA86" i="684"/>
  <c r="Z86" i="684"/>
  <c r="Y86" i="684"/>
  <c r="X86" i="684"/>
  <c r="W86" i="684"/>
  <c r="H86" i="684"/>
  <c r="F86" i="684"/>
  <c r="BA84" i="684"/>
  <c r="AZ84" i="684"/>
  <c r="AY84" i="684"/>
  <c r="AX84" i="684"/>
  <c r="AW84" i="684"/>
  <c r="AV84" i="684"/>
  <c r="AU84" i="684"/>
  <c r="AT84" i="684"/>
  <c r="AS84" i="684"/>
  <c r="AR84" i="684"/>
  <c r="AQ84" i="684"/>
  <c r="AP84" i="684"/>
  <c r="AO84" i="684"/>
  <c r="AN84" i="684"/>
  <c r="AM84" i="684"/>
  <c r="AL84" i="684"/>
  <c r="AK84" i="684"/>
  <c r="AJ84" i="684"/>
  <c r="AI84" i="684"/>
  <c r="AH84" i="684"/>
  <c r="AG84" i="684"/>
  <c r="AF84" i="684"/>
  <c r="AE84" i="684"/>
  <c r="AD84" i="684"/>
  <c r="AC84" i="684"/>
  <c r="AB84" i="684"/>
  <c r="AA84" i="684"/>
  <c r="Z84" i="684"/>
  <c r="Y84" i="684"/>
  <c r="X84" i="684"/>
  <c r="W84" i="684"/>
  <c r="H84" i="684"/>
  <c r="F84" i="684"/>
  <c r="BA82" i="684"/>
  <c r="AZ82" i="684"/>
  <c r="AY82" i="684"/>
  <c r="AX82" i="684"/>
  <c r="AW82" i="684"/>
  <c r="AV82" i="684"/>
  <c r="AU82" i="684"/>
  <c r="AT82" i="684"/>
  <c r="AS82" i="684"/>
  <c r="AR82" i="684"/>
  <c r="AQ82" i="684"/>
  <c r="AP82" i="684"/>
  <c r="AO82" i="684"/>
  <c r="AN82" i="684"/>
  <c r="AM82" i="684"/>
  <c r="AL82" i="684"/>
  <c r="AK82" i="684"/>
  <c r="AJ82" i="684"/>
  <c r="AI82" i="684"/>
  <c r="AH82" i="684"/>
  <c r="AG82" i="684"/>
  <c r="AF82" i="684"/>
  <c r="AE82" i="684"/>
  <c r="AD82" i="684"/>
  <c r="AC82" i="684"/>
  <c r="AB82" i="684"/>
  <c r="AA82" i="684"/>
  <c r="Z82" i="684"/>
  <c r="Y82" i="684"/>
  <c r="X82" i="684"/>
  <c r="W82" i="684"/>
  <c r="H82" i="684"/>
  <c r="F82" i="684"/>
  <c r="BA80" i="684"/>
  <c r="AZ80" i="684"/>
  <c r="AY80" i="684"/>
  <c r="AX80" i="684"/>
  <c r="AW80" i="684"/>
  <c r="AV80" i="684"/>
  <c r="AU80" i="684"/>
  <c r="AT80" i="684"/>
  <c r="AS80" i="684"/>
  <c r="AR80" i="684"/>
  <c r="AQ80" i="684"/>
  <c r="AP80" i="684"/>
  <c r="AO80" i="684"/>
  <c r="AN80" i="684"/>
  <c r="AM80" i="684"/>
  <c r="AL80" i="684"/>
  <c r="AK80" i="684"/>
  <c r="AJ80" i="684"/>
  <c r="AI80" i="684"/>
  <c r="AH80" i="684"/>
  <c r="AG80" i="684"/>
  <c r="AF80" i="684"/>
  <c r="AE80" i="684"/>
  <c r="AD80" i="684"/>
  <c r="AC80" i="684"/>
  <c r="AB80" i="684"/>
  <c r="AA80" i="684"/>
  <c r="Z80" i="684"/>
  <c r="Y80" i="684"/>
  <c r="X80" i="684"/>
  <c r="W80" i="684"/>
  <c r="H80" i="684"/>
  <c r="F80" i="684"/>
  <c r="BA78" i="684"/>
  <c r="AZ78" i="684"/>
  <c r="AY78" i="684"/>
  <c r="AX78" i="684"/>
  <c r="AW78" i="684"/>
  <c r="AV78" i="684"/>
  <c r="AU78" i="684"/>
  <c r="AT78" i="684"/>
  <c r="AS78" i="684"/>
  <c r="AR78" i="684"/>
  <c r="AQ78" i="684"/>
  <c r="AP78" i="684"/>
  <c r="AO78" i="684"/>
  <c r="AN78" i="684"/>
  <c r="AM78" i="684"/>
  <c r="AL78" i="684"/>
  <c r="AK78" i="684"/>
  <c r="AJ78" i="684"/>
  <c r="AI78" i="684"/>
  <c r="AH78" i="684"/>
  <c r="AG78" i="684"/>
  <c r="AF78" i="684"/>
  <c r="AE78" i="684"/>
  <c r="AD78" i="684"/>
  <c r="AC78" i="684"/>
  <c r="AB78" i="684"/>
  <c r="AA78" i="684"/>
  <c r="Z78" i="684"/>
  <c r="Y78" i="684"/>
  <c r="X78" i="684"/>
  <c r="W78" i="684"/>
  <c r="H78" i="684"/>
  <c r="F78" i="684"/>
  <c r="BA76" i="684"/>
  <c r="AZ76" i="684"/>
  <c r="AY76" i="684"/>
  <c r="AX76" i="684"/>
  <c r="AW76" i="684"/>
  <c r="AV76" i="684"/>
  <c r="AU76" i="684"/>
  <c r="AT76" i="684"/>
  <c r="AS76" i="684"/>
  <c r="AR76" i="684"/>
  <c r="AQ76" i="684"/>
  <c r="AP76" i="684"/>
  <c r="AO76" i="684"/>
  <c r="AN76" i="684"/>
  <c r="AM76" i="684"/>
  <c r="AL76" i="684"/>
  <c r="AK76" i="684"/>
  <c r="AJ76" i="684"/>
  <c r="AI76" i="684"/>
  <c r="AH76" i="684"/>
  <c r="AG76" i="684"/>
  <c r="AF76" i="684"/>
  <c r="AE76" i="684"/>
  <c r="AD76" i="684"/>
  <c r="AC76" i="684"/>
  <c r="AB76" i="684"/>
  <c r="AA76" i="684"/>
  <c r="Z76" i="684"/>
  <c r="Y76" i="684"/>
  <c r="X76" i="684"/>
  <c r="W76" i="684"/>
  <c r="H76" i="684"/>
  <c r="F76" i="684"/>
  <c r="BA74" i="684"/>
  <c r="AZ74" i="684"/>
  <c r="AY74" i="684"/>
  <c r="AX74" i="684"/>
  <c r="AW74" i="684"/>
  <c r="AV74" i="684"/>
  <c r="AU74" i="684"/>
  <c r="AT74" i="684"/>
  <c r="AS74" i="684"/>
  <c r="AR74" i="684"/>
  <c r="AQ74" i="684"/>
  <c r="AP74" i="684"/>
  <c r="AO74" i="684"/>
  <c r="AN74" i="684"/>
  <c r="AM74" i="684"/>
  <c r="AL74" i="684"/>
  <c r="AK74" i="684"/>
  <c r="AJ74" i="684"/>
  <c r="AI74" i="684"/>
  <c r="AH74" i="684"/>
  <c r="AG74" i="684"/>
  <c r="AF74" i="684"/>
  <c r="AE74" i="684"/>
  <c r="AD74" i="684"/>
  <c r="BB74" i="684" s="1"/>
  <c r="BD74" i="684" s="1"/>
  <c r="AC74" i="684"/>
  <c r="AB74" i="684"/>
  <c r="AA74" i="684"/>
  <c r="Z74" i="684"/>
  <c r="Y74" i="684"/>
  <c r="X74" i="684"/>
  <c r="W74" i="684"/>
  <c r="H74" i="684"/>
  <c r="F74" i="684"/>
  <c r="BA72" i="684"/>
  <c r="AZ72" i="684"/>
  <c r="AY72" i="684"/>
  <c r="AX72" i="684"/>
  <c r="AW72" i="684"/>
  <c r="AV72" i="684"/>
  <c r="AU72" i="684"/>
  <c r="AT72" i="684"/>
  <c r="AS72" i="684"/>
  <c r="AR72" i="684"/>
  <c r="AQ72" i="684"/>
  <c r="AP72" i="684"/>
  <c r="AO72" i="684"/>
  <c r="AN72" i="684"/>
  <c r="AM72" i="684"/>
  <c r="AL72" i="684"/>
  <c r="AK72" i="684"/>
  <c r="AJ72" i="684"/>
  <c r="AI72" i="684"/>
  <c r="AH72" i="684"/>
  <c r="AG72" i="684"/>
  <c r="AF72" i="684"/>
  <c r="AE72" i="684"/>
  <c r="AD72" i="684"/>
  <c r="AC72" i="684"/>
  <c r="AB72" i="684"/>
  <c r="AA72" i="684"/>
  <c r="Z72" i="684"/>
  <c r="Y72" i="684"/>
  <c r="X72" i="684"/>
  <c r="W72" i="684"/>
  <c r="H72" i="684"/>
  <c r="F72" i="684"/>
  <c r="BA70" i="684"/>
  <c r="AZ70" i="684"/>
  <c r="AY70" i="684"/>
  <c r="AX70" i="684"/>
  <c r="AW70" i="684"/>
  <c r="AV70" i="684"/>
  <c r="AU70" i="684"/>
  <c r="AT70" i="684"/>
  <c r="AS70" i="684"/>
  <c r="AR70" i="684"/>
  <c r="AQ70" i="684"/>
  <c r="AP70" i="684"/>
  <c r="AO70" i="684"/>
  <c r="AN70" i="684"/>
  <c r="AM70" i="684"/>
  <c r="AL70" i="684"/>
  <c r="AK70" i="684"/>
  <c r="AJ70" i="684"/>
  <c r="AI70" i="684"/>
  <c r="AH70" i="684"/>
  <c r="AG70" i="684"/>
  <c r="AF70" i="684"/>
  <c r="AE70" i="684"/>
  <c r="AD70" i="684"/>
  <c r="AC70" i="684"/>
  <c r="AB70" i="684"/>
  <c r="AA70" i="684"/>
  <c r="Z70" i="684"/>
  <c r="Y70" i="684"/>
  <c r="X70" i="684"/>
  <c r="W70" i="684"/>
  <c r="H70" i="684"/>
  <c r="F70" i="684"/>
  <c r="BA68" i="684"/>
  <c r="AZ68" i="684"/>
  <c r="AY68" i="684"/>
  <c r="AX68" i="684"/>
  <c r="AW68" i="684"/>
  <c r="AV68" i="684"/>
  <c r="AU68" i="684"/>
  <c r="AT68" i="684"/>
  <c r="AS68" i="684"/>
  <c r="AR68" i="684"/>
  <c r="AQ68" i="684"/>
  <c r="AP68" i="684"/>
  <c r="AO68" i="684"/>
  <c r="AN68" i="684"/>
  <c r="AM68" i="684"/>
  <c r="AL68" i="684"/>
  <c r="AK68" i="684"/>
  <c r="AJ68" i="684"/>
  <c r="AI68" i="684"/>
  <c r="AH68" i="684"/>
  <c r="AG68" i="684"/>
  <c r="AF68" i="684"/>
  <c r="AE68" i="684"/>
  <c r="AD68" i="684"/>
  <c r="AC68" i="684"/>
  <c r="AB68" i="684"/>
  <c r="AA68" i="684"/>
  <c r="Z68" i="684"/>
  <c r="Y68" i="684"/>
  <c r="X68" i="684"/>
  <c r="W68" i="684"/>
  <c r="H68" i="684"/>
  <c r="F68" i="684"/>
  <c r="BA66" i="684"/>
  <c r="AZ66" i="684"/>
  <c r="AY66" i="684"/>
  <c r="AX66" i="684"/>
  <c r="AW66" i="684"/>
  <c r="AV66" i="684"/>
  <c r="AU66" i="684"/>
  <c r="AT66" i="684"/>
  <c r="AS66" i="684"/>
  <c r="AR66" i="684"/>
  <c r="AQ66" i="684"/>
  <c r="AP66" i="684"/>
  <c r="AO66" i="684"/>
  <c r="AN66" i="684"/>
  <c r="AM66" i="684"/>
  <c r="AL66" i="684"/>
  <c r="AK66" i="684"/>
  <c r="AJ66" i="684"/>
  <c r="AI66" i="684"/>
  <c r="AH66" i="684"/>
  <c r="AG66" i="684"/>
  <c r="AF66" i="684"/>
  <c r="AE66" i="684"/>
  <c r="AD66" i="684"/>
  <c r="AC66" i="684"/>
  <c r="AB66" i="684"/>
  <c r="AA66" i="684"/>
  <c r="Z66" i="684"/>
  <c r="Y66" i="684"/>
  <c r="X66" i="684"/>
  <c r="W66" i="684"/>
  <c r="H66" i="684"/>
  <c r="F66" i="684"/>
  <c r="BA64" i="684"/>
  <c r="AZ64" i="684"/>
  <c r="AY64" i="684"/>
  <c r="AX64" i="684"/>
  <c r="AW64" i="684"/>
  <c r="AV64" i="684"/>
  <c r="AU64" i="684"/>
  <c r="AT64" i="684"/>
  <c r="AS64" i="684"/>
  <c r="AR64" i="684"/>
  <c r="AQ64" i="684"/>
  <c r="AP64" i="684"/>
  <c r="AO64" i="684"/>
  <c r="AN64" i="684"/>
  <c r="AM64" i="684"/>
  <c r="AL64" i="684"/>
  <c r="AK64" i="684"/>
  <c r="AJ64" i="684"/>
  <c r="AI64" i="684"/>
  <c r="AH64" i="684"/>
  <c r="AG64" i="684"/>
  <c r="AF64" i="684"/>
  <c r="AE64" i="684"/>
  <c r="AD64" i="684"/>
  <c r="AC64" i="684"/>
  <c r="AB64" i="684"/>
  <c r="AA64" i="684"/>
  <c r="Z64" i="684"/>
  <c r="Y64" i="684"/>
  <c r="X64" i="684"/>
  <c r="W64" i="684"/>
  <c r="H64" i="684"/>
  <c r="F64" i="684"/>
  <c r="BA62" i="684"/>
  <c r="AZ62" i="684"/>
  <c r="AY62" i="684"/>
  <c r="AX62" i="684"/>
  <c r="AW62" i="684"/>
  <c r="AV62" i="684"/>
  <c r="AU62" i="684"/>
  <c r="AT62" i="684"/>
  <c r="AS62" i="684"/>
  <c r="AR62" i="684"/>
  <c r="AQ62" i="684"/>
  <c r="AP62" i="684"/>
  <c r="AO62" i="684"/>
  <c r="AN62" i="684"/>
  <c r="AM62" i="684"/>
  <c r="AL62" i="684"/>
  <c r="AK62" i="684"/>
  <c r="AJ62" i="684"/>
  <c r="AI62" i="684"/>
  <c r="AH62" i="684"/>
  <c r="AG62" i="684"/>
  <c r="AF62" i="684"/>
  <c r="AE62" i="684"/>
  <c r="AD62" i="684"/>
  <c r="AC62" i="684"/>
  <c r="AB62" i="684"/>
  <c r="AA62" i="684"/>
  <c r="Z62" i="684"/>
  <c r="Y62" i="684"/>
  <c r="X62" i="684"/>
  <c r="W62" i="684"/>
  <c r="H62" i="684"/>
  <c r="F62" i="684"/>
  <c r="BA60" i="684"/>
  <c r="AZ60" i="684"/>
  <c r="AY60" i="684"/>
  <c r="AX60" i="684"/>
  <c r="AW60" i="684"/>
  <c r="AV60" i="684"/>
  <c r="AU60" i="684"/>
  <c r="AT60" i="684"/>
  <c r="AS60" i="684"/>
  <c r="AR60" i="684"/>
  <c r="AQ60" i="684"/>
  <c r="AP60" i="684"/>
  <c r="AO60" i="684"/>
  <c r="AN60" i="684"/>
  <c r="AM60" i="684"/>
  <c r="AL60" i="684"/>
  <c r="AK60" i="684"/>
  <c r="AJ60" i="684"/>
  <c r="AI60" i="684"/>
  <c r="AH60" i="684"/>
  <c r="AG60" i="684"/>
  <c r="AF60" i="684"/>
  <c r="AE60" i="684"/>
  <c r="AD60" i="684"/>
  <c r="AC60" i="684"/>
  <c r="AB60" i="684"/>
  <c r="AA60" i="684"/>
  <c r="Z60" i="684"/>
  <c r="Y60" i="684"/>
  <c r="X60" i="684"/>
  <c r="W60" i="684"/>
  <c r="H60" i="684"/>
  <c r="F60" i="684"/>
  <c r="BA58" i="684"/>
  <c r="AZ58" i="684"/>
  <c r="AY58" i="684"/>
  <c r="AX58" i="684"/>
  <c r="AW58" i="684"/>
  <c r="AV58" i="684"/>
  <c r="AU58" i="684"/>
  <c r="AT58" i="684"/>
  <c r="AS58" i="684"/>
  <c r="AR58" i="684"/>
  <c r="AQ58" i="684"/>
  <c r="AP58" i="684"/>
  <c r="AO58" i="684"/>
  <c r="AN58" i="684"/>
  <c r="AM58" i="684"/>
  <c r="AL58" i="684"/>
  <c r="AK58" i="684"/>
  <c r="AJ58" i="684"/>
  <c r="AI58" i="684"/>
  <c r="AH58" i="684"/>
  <c r="AG58" i="684"/>
  <c r="AF58" i="684"/>
  <c r="AE58" i="684"/>
  <c r="AD58" i="684"/>
  <c r="BB58" i="684" s="1"/>
  <c r="BD58" i="684" s="1"/>
  <c r="AC58" i="684"/>
  <c r="AB58" i="684"/>
  <c r="AA58" i="684"/>
  <c r="Z58" i="684"/>
  <c r="Y58" i="684"/>
  <c r="X58" i="684"/>
  <c r="W58" i="684"/>
  <c r="H58" i="684"/>
  <c r="F58" i="684"/>
  <c r="BA56" i="684"/>
  <c r="AZ56" i="684"/>
  <c r="AY56" i="684"/>
  <c r="AX56" i="684"/>
  <c r="AW56" i="684"/>
  <c r="AV56" i="684"/>
  <c r="AU56" i="684"/>
  <c r="AT56" i="684"/>
  <c r="AS56" i="684"/>
  <c r="AR56" i="684"/>
  <c r="AQ56" i="684"/>
  <c r="AP56" i="684"/>
  <c r="AO56" i="684"/>
  <c r="AN56" i="684"/>
  <c r="AM56" i="684"/>
  <c r="AL56" i="684"/>
  <c r="AK56" i="684"/>
  <c r="AJ56" i="684"/>
  <c r="AI56" i="684"/>
  <c r="AH56" i="684"/>
  <c r="AG56" i="684"/>
  <c r="AF56" i="684"/>
  <c r="AE56" i="684"/>
  <c r="AD56" i="684"/>
  <c r="AC56" i="684"/>
  <c r="AB56" i="684"/>
  <c r="AA56" i="684"/>
  <c r="Z56" i="684"/>
  <c r="Y56" i="684"/>
  <c r="X56" i="684"/>
  <c r="W56" i="684"/>
  <c r="H56" i="684"/>
  <c r="F56" i="684"/>
  <c r="BA54" i="684"/>
  <c r="AZ54" i="684"/>
  <c r="AY54" i="684"/>
  <c r="AX54" i="684"/>
  <c r="AW54" i="684"/>
  <c r="AV54" i="684"/>
  <c r="AU54" i="684"/>
  <c r="AT54" i="684"/>
  <c r="AS54" i="684"/>
  <c r="AR54" i="684"/>
  <c r="AQ54" i="684"/>
  <c r="AP54" i="684"/>
  <c r="AO54" i="684"/>
  <c r="AN54" i="684"/>
  <c r="AM54" i="684"/>
  <c r="AL54" i="684"/>
  <c r="AK54" i="684"/>
  <c r="AJ54" i="684"/>
  <c r="AI54" i="684"/>
  <c r="AH54" i="684"/>
  <c r="AG54" i="684"/>
  <c r="AF54" i="684"/>
  <c r="AE54" i="684"/>
  <c r="AD54" i="684"/>
  <c r="AC54" i="684"/>
  <c r="AB54" i="684"/>
  <c r="AA54" i="684"/>
  <c r="Z54" i="684"/>
  <c r="Y54" i="684"/>
  <c r="X54" i="684"/>
  <c r="W54" i="684"/>
  <c r="H54" i="684"/>
  <c r="F54" i="684"/>
  <c r="BA52" i="684"/>
  <c r="AZ52" i="684"/>
  <c r="AY52" i="684"/>
  <c r="AX52" i="684"/>
  <c r="AW52" i="684"/>
  <c r="AV52" i="684"/>
  <c r="AU52" i="684"/>
  <c r="AT52" i="684"/>
  <c r="AS52" i="684"/>
  <c r="AR52" i="684"/>
  <c r="AQ52" i="684"/>
  <c r="AP52" i="684"/>
  <c r="AO52" i="684"/>
  <c r="AN52" i="684"/>
  <c r="AM52" i="684"/>
  <c r="AL52" i="684"/>
  <c r="AK52" i="684"/>
  <c r="AJ52" i="684"/>
  <c r="AI52" i="684"/>
  <c r="AH52" i="684"/>
  <c r="AG52" i="684"/>
  <c r="AF52" i="684"/>
  <c r="AE52" i="684"/>
  <c r="AD52" i="684"/>
  <c r="AC52" i="684"/>
  <c r="AB52" i="684"/>
  <c r="AA52" i="684"/>
  <c r="Z52" i="684"/>
  <c r="Y52" i="684"/>
  <c r="X52" i="684"/>
  <c r="W52" i="684"/>
  <c r="H52" i="684"/>
  <c r="F52" i="684"/>
  <c r="BA50" i="684"/>
  <c r="AZ50" i="684"/>
  <c r="AY50" i="684"/>
  <c r="AX50" i="684"/>
  <c r="AW50" i="684"/>
  <c r="AV50" i="684"/>
  <c r="AU50" i="684"/>
  <c r="AT50" i="684"/>
  <c r="AS50" i="684"/>
  <c r="AR50" i="684"/>
  <c r="AQ50" i="684"/>
  <c r="AP50" i="684"/>
  <c r="AO50" i="684"/>
  <c r="AN50" i="684"/>
  <c r="AM50" i="684"/>
  <c r="AL50" i="684"/>
  <c r="AK50" i="684"/>
  <c r="AJ50" i="684"/>
  <c r="AI50" i="684"/>
  <c r="AH50" i="684"/>
  <c r="AG50" i="684"/>
  <c r="AF50" i="684"/>
  <c r="AE50" i="684"/>
  <c r="AD50" i="684"/>
  <c r="AC50" i="684"/>
  <c r="AB50" i="684"/>
  <c r="AA50" i="684"/>
  <c r="Z50" i="684"/>
  <c r="Y50" i="684"/>
  <c r="X50" i="684"/>
  <c r="W50" i="684"/>
  <c r="H50" i="684"/>
  <c r="F50" i="684"/>
  <c r="BA48" i="684"/>
  <c r="AZ48" i="684"/>
  <c r="AY48" i="684"/>
  <c r="AX48" i="684"/>
  <c r="AW48" i="684"/>
  <c r="AV48" i="684"/>
  <c r="AU48" i="684"/>
  <c r="AT48" i="684"/>
  <c r="AS48" i="684"/>
  <c r="AR48" i="684"/>
  <c r="AQ48" i="684"/>
  <c r="AP48" i="684"/>
  <c r="AO48" i="684"/>
  <c r="AN48" i="684"/>
  <c r="AM48" i="684"/>
  <c r="AL48" i="684"/>
  <c r="AK48" i="684"/>
  <c r="AJ48" i="684"/>
  <c r="AI48" i="684"/>
  <c r="AH48" i="684"/>
  <c r="AG48" i="684"/>
  <c r="AF48" i="684"/>
  <c r="AE48" i="684"/>
  <c r="AD48" i="684"/>
  <c r="AC48" i="684"/>
  <c r="AB48" i="684"/>
  <c r="AA48" i="684"/>
  <c r="Z48" i="684"/>
  <c r="Y48" i="684"/>
  <c r="X48" i="684"/>
  <c r="W48" i="684"/>
  <c r="H48" i="684"/>
  <c r="F48" i="684"/>
  <c r="BA46" i="684"/>
  <c r="AZ46" i="684"/>
  <c r="AY46" i="684"/>
  <c r="AX46" i="684"/>
  <c r="AW46" i="684"/>
  <c r="AV46" i="684"/>
  <c r="AU46" i="684"/>
  <c r="AT46" i="684"/>
  <c r="AS46" i="684"/>
  <c r="AR46" i="684"/>
  <c r="AQ46" i="684"/>
  <c r="AP46" i="684"/>
  <c r="AO46" i="684"/>
  <c r="AN46" i="684"/>
  <c r="AM46" i="684"/>
  <c r="AL46" i="684"/>
  <c r="AK46" i="684"/>
  <c r="AJ46" i="684"/>
  <c r="AI46" i="684"/>
  <c r="AH46" i="684"/>
  <c r="AG46" i="684"/>
  <c r="AF46" i="684"/>
  <c r="AE46" i="684"/>
  <c r="AD46" i="684"/>
  <c r="AC46" i="684"/>
  <c r="AB46" i="684"/>
  <c r="AA46" i="684"/>
  <c r="Z46" i="684"/>
  <c r="Y46" i="684"/>
  <c r="X46" i="684"/>
  <c r="W46" i="684"/>
  <c r="H46" i="684"/>
  <c r="F46" i="684"/>
  <c r="BA44" i="684"/>
  <c r="AZ44" i="684"/>
  <c r="AY44" i="684"/>
  <c r="AX44" i="684"/>
  <c r="AW44" i="684"/>
  <c r="AV44" i="684"/>
  <c r="AU44" i="684"/>
  <c r="AT44" i="684"/>
  <c r="AS44" i="684"/>
  <c r="AR44" i="684"/>
  <c r="AQ44" i="684"/>
  <c r="AP44" i="684"/>
  <c r="AO44" i="684"/>
  <c r="AN44" i="684"/>
  <c r="AM44" i="684"/>
  <c r="AL44" i="684"/>
  <c r="AK44" i="684"/>
  <c r="AJ44" i="684"/>
  <c r="AI44" i="684"/>
  <c r="AH44" i="684"/>
  <c r="AG44" i="684"/>
  <c r="AF44" i="684"/>
  <c r="AE44" i="684"/>
  <c r="AD44" i="684"/>
  <c r="AC44" i="684"/>
  <c r="AB44" i="684"/>
  <c r="AA44" i="684"/>
  <c r="Z44" i="684"/>
  <c r="Y44" i="684"/>
  <c r="X44" i="684"/>
  <c r="W44" i="684"/>
  <c r="H44" i="684"/>
  <c r="F44" i="684"/>
  <c r="BA42" i="684"/>
  <c r="AZ42" i="684"/>
  <c r="AY42" i="684"/>
  <c r="AX42" i="684"/>
  <c r="AW42" i="684"/>
  <c r="AV42" i="684"/>
  <c r="AU42" i="684"/>
  <c r="AT42" i="684"/>
  <c r="AS42" i="684"/>
  <c r="AR42" i="684"/>
  <c r="AQ42" i="684"/>
  <c r="AP42" i="684"/>
  <c r="AO42" i="684"/>
  <c r="AN42" i="684"/>
  <c r="AM42" i="684"/>
  <c r="AL42" i="684"/>
  <c r="AK42" i="684"/>
  <c r="AJ42" i="684"/>
  <c r="AI42" i="684"/>
  <c r="AH42" i="684"/>
  <c r="AG42" i="684"/>
  <c r="AF42" i="684"/>
  <c r="AE42" i="684"/>
  <c r="AD42" i="684"/>
  <c r="BB42" i="684" s="1"/>
  <c r="BD42" i="684" s="1"/>
  <c r="AC42" i="684"/>
  <c r="AB42" i="684"/>
  <c r="AA42" i="684"/>
  <c r="Z42" i="684"/>
  <c r="Y42" i="684"/>
  <c r="X42" i="684"/>
  <c r="W42" i="684"/>
  <c r="H42" i="684"/>
  <c r="F42" i="684"/>
  <c r="BA40" i="684"/>
  <c r="AZ40" i="684"/>
  <c r="AY40" i="684"/>
  <c r="AX40" i="684"/>
  <c r="AW40" i="684"/>
  <c r="AV40" i="684"/>
  <c r="AU40" i="684"/>
  <c r="AT40" i="684"/>
  <c r="AS40" i="684"/>
  <c r="AR40" i="684"/>
  <c r="AQ40" i="684"/>
  <c r="AP40" i="684"/>
  <c r="AO40" i="684"/>
  <c r="AN40" i="684"/>
  <c r="AM40" i="684"/>
  <c r="AL40" i="684"/>
  <c r="AK40" i="684"/>
  <c r="AJ40" i="684"/>
  <c r="AI40" i="684"/>
  <c r="AH40" i="684"/>
  <c r="AG40" i="684"/>
  <c r="AF40" i="684"/>
  <c r="AE40" i="684"/>
  <c r="AD40" i="684"/>
  <c r="AC40" i="684"/>
  <c r="AB40" i="684"/>
  <c r="AA40" i="684"/>
  <c r="Z40" i="684"/>
  <c r="Y40" i="684"/>
  <c r="X40" i="684"/>
  <c r="W40" i="684"/>
  <c r="H40" i="684"/>
  <c r="F40" i="684"/>
  <c r="BA38" i="684"/>
  <c r="AZ38" i="684"/>
  <c r="AY38" i="684"/>
  <c r="AX38" i="684"/>
  <c r="AW38" i="684"/>
  <c r="AV38" i="684"/>
  <c r="AU38" i="684"/>
  <c r="AT38" i="684"/>
  <c r="AS38" i="684"/>
  <c r="AR38" i="684"/>
  <c r="AQ38" i="684"/>
  <c r="AP38" i="684"/>
  <c r="AO38" i="684"/>
  <c r="AN38" i="684"/>
  <c r="AM38" i="684"/>
  <c r="AL38" i="684"/>
  <c r="AK38" i="684"/>
  <c r="AJ38" i="684"/>
  <c r="AI38" i="684"/>
  <c r="AH38" i="684"/>
  <c r="AG38" i="684"/>
  <c r="AF38" i="684"/>
  <c r="AE38" i="684"/>
  <c r="AD38" i="684"/>
  <c r="AC38" i="684"/>
  <c r="AB38" i="684"/>
  <c r="AA38" i="684"/>
  <c r="Z38" i="684"/>
  <c r="Y38" i="684"/>
  <c r="X38" i="684"/>
  <c r="W38" i="684"/>
  <c r="H38" i="684"/>
  <c r="F38" i="684"/>
  <c r="BA36" i="684"/>
  <c r="AZ36" i="684"/>
  <c r="AY36" i="684"/>
  <c r="AX36" i="684"/>
  <c r="AW36" i="684"/>
  <c r="AV36" i="684"/>
  <c r="AU36" i="684"/>
  <c r="AT36" i="684"/>
  <c r="AS36" i="684"/>
  <c r="AR36" i="684"/>
  <c r="AQ36" i="684"/>
  <c r="AP36" i="684"/>
  <c r="AO36" i="684"/>
  <c r="AN36" i="684"/>
  <c r="AM36" i="684"/>
  <c r="AL36" i="684"/>
  <c r="AK36" i="684"/>
  <c r="AJ36" i="684"/>
  <c r="AI36" i="684"/>
  <c r="AH36" i="684"/>
  <c r="AG36" i="684"/>
  <c r="AF36" i="684"/>
  <c r="AE36" i="684"/>
  <c r="AD36" i="684"/>
  <c r="AC36" i="684"/>
  <c r="AB36" i="684"/>
  <c r="AA36" i="684"/>
  <c r="Z36" i="684"/>
  <c r="Y36" i="684"/>
  <c r="X36" i="684"/>
  <c r="W36" i="684"/>
  <c r="H36" i="684"/>
  <c r="F36" i="684"/>
  <c r="BA34" i="684"/>
  <c r="AZ34" i="684"/>
  <c r="AY34" i="684"/>
  <c r="AX34" i="684"/>
  <c r="AW34" i="684"/>
  <c r="AV34" i="684"/>
  <c r="AU34" i="684"/>
  <c r="AT34" i="684"/>
  <c r="AS34" i="684"/>
  <c r="AR34" i="684"/>
  <c r="AQ34" i="684"/>
  <c r="AP34" i="684"/>
  <c r="AO34" i="684"/>
  <c r="AN34" i="684"/>
  <c r="AM34" i="684"/>
  <c r="AL34" i="684"/>
  <c r="AK34" i="684"/>
  <c r="AJ34" i="684"/>
  <c r="AI34" i="684"/>
  <c r="AH34" i="684"/>
  <c r="AG34" i="684"/>
  <c r="AF34" i="684"/>
  <c r="AE34" i="684"/>
  <c r="AD34" i="684"/>
  <c r="AC34" i="684"/>
  <c r="AB34" i="684"/>
  <c r="AA34" i="684"/>
  <c r="Z34" i="684"/>
  <c r="Y34" i="684"/>
  <c r="X34" i="684"/>
  <c r="W34" i="684"/>
  <c r="H34" i="684"/>
  <c r="F34" i="684"/>
  <c r="BA32" i="684"/>
  <c r="AZ32" i="684"/>
  <c r="AY32" i="684"/>
  <c r="AX32" i="684"/>
  <c r="AW32" i="684"/>
  <c r="AV32" i="684"/>
  <c r="AU32" i="684"/>
  <c r="AT32" i="684"/>
  <c r="AS32" i="684"/>
  <c r="AR32" i="684"/>
  <c r="AQ32" i="684"/>
  <c r="AP32" i="684"/>
  <c r="AO32" i="684"/>
  <c r="AN32" i="684"/>
  <c r="AM32" i="684"/>
  <c r="AL32" i="684"/>
  <c r="AK32" i="684"/>
  <c r="AJ32" i="684"/>
  <c r="AI32" i="684"/>
  <c r="AH32" i="684"/>
  <c r="AG32" i="684"/>
  <c r="AF32" i="684"/>
  <c r="AE32" i="684"/>
  <c r="AD32" i="684"/>
  <c r="AC32" i="684"/>
  <c r="AB32" i="684"/>
  <c r="AA32" i="684"/>
  <c r="Z32" i="684"/>
  <c r="Y32" i="684"/>
  <c r="X32" i="684"/>
  <c r="W32" i="684"/>
  <c r="H32" i="684"/>
  <c r="F32" i="684"/>
  <c r="BA30" i="684"/>
  <c r="AZ30" i="684"/>
  <c r="AY30" i="684"/>
  <c r="AX30" i="684"/>
  <c r="AW30" i="684"/>
  <c r="AV30" i="684"/>
  <c r="AU30" i="684"/>
  <c r="AT30" i="684"/>
  <c r="AS30" i="684"/>
  <c r="AR30" i="684"/>
  <c r="AQ30" i="684"/>
  <c r="AP30" i="684"/>
  <c r="AO30" i="684"/>
  <c r="AN30" i="684"/>
  <c r="AM30" i="684"/>
  <c r="AL30" i="684"/>
  <c r="AK30" i="684"/>
  <c r="AJ30" i="684"/>
  <c r="AI30" i="684"/>
  <c r="AH30" i="684"/>
  <c r="AG30" i="684"/>
  <c r="AF30" i="684"/>
  <c r="AE30" i="684"/>
  <c r="AD30" i="684"/>
  <c r="AC30" i="684"/>
  <c r="AB30" i="684"/>
  <c r="AA30" i="684"/>
  <c r="Z30" i="684"/>
  <c r="Y30" i="684"/>
  <c r="X30" i="684"/>
  <c r="W30" i="684"/>
  <c r="H30" i="684"/>
  <c r="F30" i="684"/>
  <c r="BA28" i="684"/>
  <c r="AZ28" i="684"/>
  <c r="AY28" i="684"/>
  <c r="AX28" i="684"/>
  <c r="AW28" i="684"/>
  <c r="AV28" i="684"/>
  <c r="AU28" i="684"/>
  <c r="AT28" i="684"/>
  <c r="AS28" i="684"/>
  <c r="AR28" i="684"/>
  <c r="AQ28" i="684"/>
  <c r="AP28" i="684"/>
  <c r="AO28" i="684"/>
  <c r="AN28" i="684"/>
  <c r="AM28" i="684"/>
  <c r="AL28" i="684"/>
  <c r="AK28" i="684"/>
  <c r="AJ28" i="684"/>
  <c r="AI28" i="684"/>
  <c r="AH28" i="684"/>
  <c r="AG28" i="684"/>
  <c r="AF28" i="684"/>
  <c r="AE28" i="684"/>
  <c r="AD28" i="684"/>
  <c r="AC28" i="684"/>
  <c r="AB28" i="684"/>
  <c r="AA28" i="684"/>
  <c r="Z28" i="684"/>
  <c r="Y28" i="684"/>
  <c r="X28" i="684"/>
  <c r="W28" i="684"/>
  <c r="H28" i="684"/>
  <c r="F28" i="684"/>
  <c r="BA26" i="684"/>
  <c r="AZ26" i="684"/>
  <c r="AY26" i="684"/>
  <c r="AX26" i="684"/>
  <c r="AW26" i="684"/>
  <c r="AV26" i="684"/>
  <c r="AU26" i="684"/>
  <c r="AT26" i="684"/>
  <c r="AS26" i="684"/>
  <c r="AR26" i="684"/>
  <c r="AQ26" i="684"/>
  <c r="AP26" i="684"/>
  <c r="AO26" i="684"/>
  <c r="AN26" i="684"/>
  <c r="AM26" i="684"/>
  <c r="AL26" i="684"/>
  <c r="AK26" i="684"/>
  <c r="AJ26" i="684"/>
  <c r="AI26" i="684"/>
  <c r="AH26" i="684"/>
  <c r="AG26" i="684"/>
  <c r="AF26" i="684"/>
  <c r="AE26" i="684"/>
  <c r="AD26" i="684"/>
  <c r="BB26" i="684" s="1"/>
  <c r="BD26" i="684" s="1"/>
  <c r="AC26" i="684"/>
  <c r="AB26" i="684"/>
  <c r="AA26" i="684"/>
  <c r="Z26" i="684"/>
  <c r="Y26" i="684"/>
  <c r="X26" i="684"/>
  <c r="W26" i="684"/>
  <c r="H26" i="684"/>
  <c r="F26" i="684"/>
  <c r="M223" i="684" s="1"/>
  <c r="BA24" i="684"/>
  <c r="AZ24" i="684"/>
  <c r="AY24" i="684"/>
  <c r="AX24" i="684"/>
  <c r="AW24" i="684"/>
  <c r="AV24" i="684"/>
  <c r="AU24" i="684"/>
  <c r="AT24" i="684"/>
  <c r="AS24" i="684"/>
  <c r="AR24" i="684"/>
  <c r="AQ24" i="684"/>
  <c r="AP24" i="684"/>
  <c r="AO24" i="684"/>
  <c r="AN24" i="684"/>
  <c r="AM24" i="684"/>
  <c r="AL24" i="684"/>
  <c r="AK24" i="684"/>
  <c r="AJ24" i="684"/>
  <c r="AI24" i="684"/>
  <c r="AH24" i="684"/>
  <c r="AG24" i="684"/>
  <c r="AF24" i="684"/>
  <c r="AE24" i="684"/>
  <c r="AD24" i="684"/>
  <c r="AC24" i="684"/>
  <c r="AB24" i="684"/>
  <c r="AA24" i="684"/>
  <c r="Z24" i="684"/>
  <c r="Y24" i="684"/>
  <c r="X24" i="684"/>
  <c r="W24" i="684"/>
  <c r="H24" i="684"/>
  <c r="F24" i="684"/>
  <c r="BA22" i="684"/>
  <c r="AZ22" i="684"/>
  <c r="AY22" i="684"/>
  <c r="AX22" i="684"/>
  <c r="AW22" i="684"/>
  <c r="AV22" i="684"/>
  <c r="AU22" i="684"/>
  <c r="AT22" i="684"/>
  <c r="AS22" i="684"/>
  <c r="AR22" i="684"/>
  <c r="AQ22" i="684"/>
  <c r="AP22" i="684"/>
  <c r="AO22" i="684"/>
  <c r="AN22" i="684"/>
  <c r="AM22" i="684"/>
  <c r="AL22" i="684"/>
  <c r="AK22" i="684"/>
  <c r="AJ22" i="684"/>
  <c r="AI22" i="684"/>
  <c r="AH22" i="684"/>
  <c r="AG22" i="684"/>
  <c r="AF22" i="684"/>
  <c r="AE22" i="684"/>
  <c r="AD22" i="684"/>
  <c r="AC22" i="684"/>
  <c r="AB22" i="684"/>
  <c r="AA22" i="684"/>
  <c r="Z22" i="684"/>
  <c r="Y22" i="684"/>
  <c r="X22" i="684"/>
  <c r="W22" i="684"/>
  <c r="H22" i="684"/>
  <c r="F22" i="684"/>
  <c r="BA20" i="684"/>
  <c r="AZ20" i="684"/>
  <c r="AY20" i="684"/>
  <c r="AX20" i="684"/>
  <c r="AW20" i="684"/>
  <c r="AV20" i="684"/>
  <c r="AU20" i="684"/>
  <c r="AT20" i="684"/>
  <c r="AS20" i="684"/>
  <c r="AR20" i="684"/>
  <c r="AQ20" i="684"/>
  <c r="AP20" i="684"/>
  <c r="AO20" i="684"/>
  <c r="AN20" i="684"/>
  <c r="AM20" i="684"/>
  <c r="AL20" i="684"/>
  <c r="AK20" i="684"/>
  <c r="AJ20" i="684"/>
  <c r="AI20" i="684"/>
  <c r="AH20" i="684"/>
  <c r="AG20" i="684"/>
  <c r="AF20" i="684"/>
  <c r="AE20" i="684"/>
  <c r="AD20" i="684"/>
  <c r="AC20" i="684"/>
  <c r="AB20" i="684"/>
  <c r="AA20" i="684"/>
  <c r="Z20" i="684"/>
  <c r="Y20" i="684"/>
  <c r="X20" i="684"/>
  <c r="W20" i="684"/>
  <c r="H20" i="684"/>
  <c r="F20" i="684"/>
  <c r="BA18" i="684"/>
  <c r="AZ18" i="684"/>
  <c r="AY18" i="684"/>
  <c r="AX18" i="684"/>
  <c r="AW18" i="684"/>
  <c r="AV18" i="684"/>
  <c r="AU18" i="684"/>
  <c r="AT18" i="684"/>
  <c r="AS18" i="684"/>
  <c r="AR18" i="684"/>
  <c r="AQ18" i="684"/>
  <c r="AP18" i="684"/>
  <c r="AO18" i="684"/>
  <c r="AN18" i="684"/>
  <c r="AM18" i="684"/>
  <c r="AL18" i="684"/>
  <c r="AK18" i="684"/>
  <c r="AJ18" i="684"/>
  <c r="AI18" i="684"/>
  <c r="AH18" i="684"/>
  <c r="AG18" i="684"/>
  <c r="AF18" i="684"/>
  <c r="AE18" i="684"/>
  <c r="AD18" i="684"/>
  <c r="AC18" i="684"/>
  <c r="AB18" i="684"/>
  <c r="AA18" i="684"/>
  <c r="Z18" i="684"/>
  <c r="Y18" i="684"/>
  <c r="X18" i="684"/>
  <c r="W18" i="684"/>
  <c r="H18" i="684"/>
  <c r="F18" i="684"/>
  <c r="B17" i="684"/>
  <c r="B19" i="684" s="1"/>
  <c r="B21" i="684" s="1"/>
  <c r="B23" i="684" s="1"/>
  <c r="B25" i="684" s="1"/>
  <c r="B27" i="684" s="1"/>
  <c r="B29" i="684" s="1"/>
  <c r="B31" i="684" s="1"/>
  <c r="B33" i="684" s="1"/>
  <c r="B35" i="684" s="1"/>
  <c r="B37" i="684" s="1"/>
  <c r="B39" i="684" s="1"/>
  <c r="B41" i="684" s="1"/>
  <c r="B43" i="684" s="1"/>
  <c r="B45" i="684" s="1"/>
  <c r="B47" i="684" s="1"/>
  <c r="B49" i="684" s="1"/>
  <c r="B51" i="684" s="1"/>
  <c r="B53" i="684" s="1"/>
  <c r="B55" i="684" s="1"/>
  <c r="B57" i="684" s="1"/>
  <c r="B59" i="684" s="1"/>
  <c r="B61" i="684" s="1"/>
  <c r="B63" i="684" s="1"/>
  <c r="B65" i="684" s="1"/>
  <c r="B67" i="684" s="1"/>
  <c r="B69" i="684" s="1"/>
  <c r="B71" i="684" s="1"/>
  <c r="B73" i="684" s="1"/>
  <c r="B75" i="684" s="1"/>
  <c r="B77" i="684" s="1"/>
  <c r="B79" i="684" s="1"/>
  <c r="B81" i="684" s="1"/>
  <c r="B83" i="684" s="1"/>
  <c r="B85" i="684" s="1"/>
  <c r="B87" i="684" s="1"/>
  <c r="B89" i="684" s="1"/>
  <c r="B91" i="684" s="1"/>
  <c r="B93" i="684" s="1"/>
  <c r="B95" i="684" s="1"/>
  <c r="B97" i="684" s="1"/>
  <c r="B99" i="684" s="1"/>
  <c r="B101" i="684" s="1"/>
  <c r="B103" i="684" s="1"/>
  <c r="B105" i="684" s="1"/>
  <c r="B107" i="684" s="1"/>
  <c r="B109" i="684" s="1"/>
  <c r="B111" i="684" s="1"/>
  <c r="B113" i="684" s="1"/>
  <c r="B115" i="684" s="1"/>
  <c r="B117" i="684" s="1"/>
  <c r="B119" i="684" s="1"/>
  <c r="B121" i="684" s="1"/>
  <c r="B123" i="684" s="1"/>
  <c r="B125" i="684" s="1"/>
  <c r="B127" i="684" s="1"/>
  <c r="B129" i="684" s="1"/>
  <c r="B131" i="684" s="1"/>
  <c r="B133" i="684" s="1"/>
  <c r="B135" i="684" s="1"/>
  <c r="B137" i="684" s="1"/>
  <c r="B139" i="684" s="1"/>
  <c r="B141" i="684" s="1"/>
  <c r="B143" i="684" s="1"/>
  <c r="B145" i="684" s="1"/>
  <c r="B147" i="684" s="1"/>
  <c r="B149" i="684" s="1"/>
  <c r="B151" i="684" s="1"/>
  <c r="B153" i="684" s="1"/>
  <c r="B155" i="684" s="1"/>
  <c r="B157" i="684" s="1"/>
  <c r="B159" i="684" s="1"/>
  <c r="B161" i="684" s="1"/>
  <c r="B163" i="684" s="1"/>
  <c r="B165" i="684" s="1"/>
  <c r="B167" i="684" s="1"/>
  <c r="B169" i="684" s="1"/>
  <c r="B171" i="684" s="1"/>
  <c r="B173" i="684" s="1"/>
  <c r="B175" i="684" s="1"/>
  <c r="B177" i="684" s="1"/>
  <c r="B179" i="684" s="1"/>
  <c r="B181" i="684" s="1"/>
  <c r="B183" i="684" s="1"/>
  <c r="B185" i="684" s="1"/>
  <c r="B187" i="684" s="1"/>
  <c r="B189" i="684" s="1"/>
  <c r="B191" i="684" s="1"/>
  <c r="B193" i="684" s="1"/>
  <c r="B195" i="684" s="1"/>
  <c r="B197" i="684" s="1"/>
  <c r="B199" i="684" s="1"/>
  <c r="B201" i="684" s="1"/>
  <c r="B203" i="684" s="1"/>
  <c r="B205" i="684" s="1"/>
  <c r="B207" i="684" s="1"/>
  <c r="B209" i="684" s="1"/>
  <c r="B211" i="684" s="1"/>
  <c r="B213" i="684" s="1"/>
  <c r="B215" i="684" s="1"/>
  <c r="AZ16" i="684"/>
  <c r="AY16" i="684"/>
  <c r="BA15" i="684"/>
  <c r="BA16" i="684" s="1"/>
  <c r="BA14" i="684"/>
  <c r="AZ14" i="684"/>
  <c r="AZ15" i="684" s="1"/>
  <c r="AY14" i="684"/>
  <c r="AY15" i="684" s="1"/>
  <c r="BB12" i="684"/>
  <c r="AF2" i="684"/>
  <c r="AN15" i="684" s="1"/>
  <c r="AN16" i="684" s="1"/>
  <c r="D47" i="683"/>
  <c r="L46" i="683"/>
  <c r="L45" i="683"/>
  <c r="D44" i="683"/>
  <c r="L43" i="683"/>
  <c r="L42" i="683"/>
  <c r="L44" i="683" s="1"/>
  <c r="D41" i="683"/>
  <c r="L40" i="683"/>
  <c r="L39" i="683"/>
  <c r="D38" i="683"/>
  <c r="D37" i="683"/>
  <c r="D36" i="683"/>
  <c r="D35" i="683"/>
  <c r="D34" i="683"/>
  <c r="D33" i="683"/>
  <c r="D32" i="683"/>
  <c r="D31" i="683"/>
  <c r="D30" i="683"/>
  <c r="D29" i="683"/>
  <c r="D28" i="683"/>
  <c r="D27" i="683"/>
  <c r="D26" i="683"/>
  <c r="D25" i="683"/>
  <c r="D24" i="683"/>
  <c r="D23" i="683"/>
  <c r="L22" i="683"/>
  <c r="D22" i="683"/>
  <c r="L21" i="683"/>
  <c r="D21" i="683"/>
  <c r="L20" i="683"/>
  <c r="D20" i="683"/>
  <c r="L19" i="683"/>
  <c r="D19" i="683"/>
  <c r="L18" i="683"/>
  <c r="D18" i="683"/>
  <c r="L17" i="683"/>
  <c r="D17" i="683"/>
  <c r="L16" i="683"/>
  <c r="D16" i="683"/>
  <c r="L15" i="683"/>
  <c r="D15" i="683"/>
  <c r="L14" i="683"/>
  <c r="AU72" i="682" s="1"/>
  <c r="D14" i="683"/>
  <c r="L13" i="683"/>
  <c r="D13" i="683"/>
  <c r="L12" i="683"/>
  <c r="D12" i="683"/>
  <c r="L11" i="683"/>
  <c r="D11" i="683"/>
  <c r="L10" i="683"/>
  <c r="D10" i="683"/>
  <c r="L9" i="683"/>
  <c r="AX72" i="682" s="1"/>
  <c r="D9" i="683"/>
  <c r="L8" i="683"/>
  <c r="D8" i="683"/>
  <c r="L7" i="683"/>
  <c r="AR32" i="682" s="1"/>
  <c r="D7" i="683"/>
  <c r="L6" i="683"/>
  <c r="AH70" i="682" s="1"/>
  <c r="D6" i="683"/>
  <c r="P110" i="682"/>
  <c r="AF109" i="682"/>
  <c r="P109" i="682"/>
  <c r="K109" i="682"/>
  <c r="AH107" i="682"/>
  <c r="AA109" i="682" s="1"/>
  <c r="R107" i="682"/>
  <c r="AM105" i="682"/>
  <c r="AA115" i="682" s="1"/>
  <c r="AJ105" i="682"/>
  <c r="AH105" i="682"/>
  <c r="W105" i="682"/>
  <c r="K115" i="682" s="1"/>
  <c r="T105" i="682"/>
  <c r="K110" i="682" s="1"/>
  <c r="R105" i="682"/>
  <c r="AF91" i="682"/>
  <c r="P91" i="682"/>
  <c r="P90" i="682"/>
  <c r="K90" i="682"/>
  <c r="AH88" i="682"/>
  <c r="AM86" i="682"/>
  <c r="AA96" i="682" s="1"/>
  <c r="AJ86" i="682"/>
  <c r="AH86" i="682"/>
  <c r="W86" i="682"/>
  <c r="K96" i="682" s="1"/>
  <c r="T86" i="682"/>
  <c r="K91" i="682" s="1"/>
  <c r="U91" i="682" s="1"/>
  <c r="P96" i="682" s="1"/>
  <c r="R86" i="682"/>
  <c r="BA76" i="682"/>
  <c r="AZ76" i="682"/>
  <c r="AY76" i="682"/>
  <c r="AX76" i="682"/>
  <c r="AW76" i="682"/>
  <c r="AV76" i="682"/>
  <c r="AU76" i="682"/>
  <c r="AT76" i="682"/>
  <c r="AS76" i="682"/>
  <c r="AR76" i="682"/>
  <c r="AQ76" i="682"/>
  <c r="AP76" i="682"/>
  <c r="AO76" i="682"/>
  <c r="AN76" i="682"/>
  <c r="AM76" i="682"/>
  <c r="AL76" i="682"/>
  <c r="AK76" i="682"/>
  <c r="AJ76" i="682"/>
  <c r="AI76" i="682"/>
  <c r="AH76" i="682"/>
  <c r="AG76" i="682"/>
  <c r="AF76" i="682"/>
  <c r="AE76" i="682"/>
  <c r="AD76" i="682"/>
  <c r="AC76" i="682"/>
  <c r="AB76" i="682"/>
  <c r="AA76" i="682"/>
  <c r="Z76" i="682"/>
  <c r="Y76" i="682"/>
  <c r="X76" i="682"/>
  <c r="W76" i="682"/>
  <c r="H76" i="682"/>
  <c r="F76" i="682"/>
  <c r="BA74" i="682"/>
  <c r="AZ74" i="682"/>
  <c r="AY74" i="682"/>
  <c r="AX74" i="682"/>
  <c r="AW74" i="682"/>
  <c r="AV74" i="682"/>
  <c r="AU74" i="682"/>
  <c r="AT74" i="682"/>
  <c r="AS74" i="682"/>
  <c r="AR74" i="682"/>
  <c r="AQ74" i="682"/>
  <c r="AP74" i="682"/>
  <c r="AO74" i="682"/>
  <c r="AN74" i="682"/>
  <c r="AM74" i="682"/>
  <c r="AL74" i="682"/>
  <c r="AK74" i="682"/>
  <c r="AJ74" i="682"/>
  <c r="AI74" i="682"/>
  <c r="AH74" i="682"/>
  <c r="AG74" i="682"/>
  <c r="AF74" i="682"/>
  <c r="AE74" i="682"/>
  <c r="AD74" i="682"/>
  <c r="AC74" i="682"/>
  <c r="AB74" i="682"/>
  <c r="AA74" i="682"/>
  <c r="Z74" i="682"/>
  <c r="Y74" i="682"/>
  <c r="X74" i="682"/>
  <c r="W74" i="682"/>
  <c r="H74" i="682"/>
  <c r="F74" i="682"/>
  <c r="BA72" i="682"/>
  <c r="AZ72" i="682"/>
  <c r="AY72" i="682"/>
  <c r="AW72" i="682"/>
  <c r="AT72" i="682"/>
  <c r="AS72" i="682"/>
  <c r="AR72" i="682"/>
  <c r="AQ72" i="682"/>
  <c r="AP72" i="682"/>
  <c r="AO72" i="682"/>
  <c r="AL72" i="682"/>
  <c r="AK72" i="682"/>
  <c r="AJ72" i="682"/>
  <c r="AI72" i="682"/>
  <c r="AH72" i="682"/>
  <c r="AG72" i="682"/>
  <c r="AD72" i="682"/>
  <c r="AC72" i="682"/>
  <c r="AA72" i="682"/>
  <c r="Y72" i="682"/>
  <c r="X72" i="682"/>
  <c r="H72" i="682"/>
  <c r="F72" i="682"/>
  <c r="BA70" i="682"/>
  <c r="AZ70" i="682"/>
  <c r="AY70" i="682"/>
  <c r="AX70" i="682"/>
  <c r="AW70" i="682"/>
  <c r="AV70" i="682"/>
  <c r="AS70" i="682"/>
  <c r="AR70" i="682"/>
  <c r="AQ70" i="682"/>
  <c r="AP70" i="682"/>
  <c r="AN70" i="682"/>
  <c r="AK70" i="682"/>
  <c r="AJ70" i="682"/>
  <c r="AI70" i="682"/>
  <c r="AF70" i="682"/>
  <c r="AE70" i="682"/>
  <c r="AC70" i="682"/>
  <c r="AB70" i="682"/>
  <c r="AA70" i="682"/>
  <c r="Z70" i="682"/>
  <c r="X70" i="682"/>
  <c r="H70" i="682"/>
  <c r="F70" i="682"/>
  <c r="BA68" i="682"/>
  <c r="AZ68" i="682"/>
  <c r="AY68" i="682"/>
  <c r="AW68" i="682"/>
  <c r="AV68" i="682"/>
  <c r="AU68" i="682"/>
  <c r="AR68" i="682"/>
  <c r="AQ68" i="682"/>
  <c r="AN68" i="682"/>
  <c r="AM68" i="682"/>
  <c r="AL68" i="682"/>
  <c r="AJ68" i="682"/>
  <c r="AI68" i="682"/>
  <c r="AH68" i="682"/>
  <c r="AG68" i="682"/>
  <c r="AF68" i="682"/>
  <c r="AE68" i="682"/>
  <c r="AD68" i="682"/>
  <c r="AB68" i="682"/>
  <c r="AA68" i="682"/>
  <c r="Z68" i="682"/>
  <c r="Y68" i="682"/>
  <c r="W68" i="682"/>
  <c r="H68" i="682"/>
  <c r="F68" i="682"/>
  <c r="BA66" i="682"/>
  <c r="AZ66" i="682"/>
  <c r="AY66" i="682"/>
  <c r="AX66" i="682"/>
  <c r="AW66" i="682"/>
  <c r="AU66" i="682"/>
  <c r="AQ66" i="682"/>
  <c r="AP66" i="682"/>
  <c r="AO66" i="682"/>
  <c r="AN66" i="682"/>
  <c r="AM66" i="682"/>
  <c r="AI66" i="682"/>
  <c r="AH66" i="682"/>
  <c r="AG66" i="682"/>
  <c r="AF66" i="682"/>
  <c r="AE66" i="682"/>
  <c r="AA66" i="682"/>
  <c r="Z66" i="682"/>
  <c r="Y66" i="682"/>
  <c r="X66" i="682"/>
  <c r="W66" i="682"/>
  <c r="H66" i="682"/>
  <c r="F66" i="682"/>
  <c r="BA64" i="682"/>
  <c r="AZ64" i="682"/>
  <c r="AY64" i="682"/>
  <c r="AX64" i="682"/>
  <c r="AW64" i="682"/>
  <c r="AV64" i="682"/>
  <c r="AU64" i="682"/>
  <c r="AT64" i="682"/>
  <c r="AS64" i="682"/>
  <c r="AR64" i="682"/>
  <c r="AQ64" i="682"/>
  <c r="AP64" i="682"/>
  <c r="AN64" i="682"/>
  <c r="AL64" i="682"/>
  <c r="AK64" i="682"/>
  <c r="AI64" i="682"/>
  <c r="AH64" i="682"/>
  <c r="AG64" i="682"/>
  <c r="AF64" i="682"/>
  <c r="AD64" i="682"/>
  <c r="AC64" i="682"/>
  <c r="AB64" i="682"/>
  <c r="AA64" i="682"/>
  <c r="Z64" i="682"/>
  <c r="Y64" i="682"/>
  <c r="W64" i="682"/>
  <c r="H64" i="682"/>
  <c r="F64" i="682"/>
  <c r="BA62" i="682"/>
  <c r="AZ62" i="682"/>
  <c r="AY62" i="682"/>
  <c r="AX62" i="682"/>
  <c r="AW62" i="682"/>
  <c r="AV62" i="682"/>
  <c r="AU62" i="682"/>
  <c r="AT62" i="682"/>
  <c r="AR62" i="682"/>
  <c r="AP62" i="682"/>
  <c r="AO62" i="682"/>
  <c r="AN62" i="682"/>
  <c r="AM62" i="682"/>
  <c r="AL62" i="682"/>
  <c r="AK62" i="682"/>
  <c r="AJ62" i="682"/>
  <c r="AH62" i="682"/>
  <c r="AG62" i="682"/>
  <c r="AE62" i="682"/>
  <c r="AD62" i="682"/>
  <c r="AB62" i="682"/>
  <c r="Z62" i="682"/>
  <c r="Y62" i="682"/>
  <c r="X62" i="682"/>
  <c r="H62" i="682"/>
  <c r="F62" i="682"/>
  <c r="BA60" i="682"/>
  <c r="AZ60" i="682"/>
  <c r="AY60" i="682"/>
  <c r="AW60" i="682"/>
  <c r="AV60" i="682"/>
  <c r="AT60" i="682"/>
  <c r="AS60" i="682"/>
  <c r="AO60" i="682"/>
  <c r="AN60" i="682"/>
  <c r="AM60" i="682"/>
  <c r="AL60" i="682"/>
  <c r="AJ60" i="682"/>
  <c r="AI60" i="682"/>
  <c r="AG60" i="682"/>
  <c r="AF60" i="682"/>
  <c r="AE60" i="682"/>
  <c r="AC60" i="682"/>
  <c r="AA60" i="682"/>
  <c r="Y60" i="682"/>
  <c r="X60" i="682"/>
  <c r="W60" i="682"/>
  <c r="H60" i="682"/>
  <c r="F60" i="682"/>
  <c r="BA58" i="682"/>
  <c r="AZ58" i="682"/>
  <c r="AY58" i="682"/>
  <c r="AX58" i="682"/>
  <c r="AV58" i="682"/>
  <c r="AU58" i="682"/>
  <c r="AS58" i="682"/>
  <c r="AR58" i="682"/>
  <c r="AQ58" i="682"/>
  <c r="AP58" i="682"/>
  <c r="AN58" i="682"/>
  <c r="AM58" i="682"/>
  <c r="AK58" i="682"/>
  <c r="AJ58" i="682"/>
  <c r="AH58" i="682"/>
  <c r="AF58" i="682"/>
  <c r="AE58" i="682"/>
  <c r="AD58" i="682"/>
  <c r="AB58" i="682"/>
  <c r="Z58" i="682"/>
  <c r="X58" i="682"/>
  <c r="W58" i="682"/>
  <c r="H58" i="682"/>
  <c r="F58" i="682"/>
  <c r="BA56" i="682"/>
  <c r="AZ56" i="682"/>
  <c r="AY56" i="682"/>
  <c r="AU56" i="682"/>
  <c r="AT56" i="682"/>
  <c r="AS56" i="682"/>
  <c r="AR56" i="682"/>
  <c r="AQ56" i="682"/>
  <c r="AM56" i="682"/>
  <c r="AL56" i="682"/>
  <c r="AK56" i="682"/>
  <c r="AJ56" i="682"/>
  <c r="AI56" i="682"/>
  <c r="AH56" i="682"/>
  <c r="AE56" i="682"/>
  <c r="AD56" i="682"/>
  <c r="AC56" i="682"/>
  <c r="AB56" i="682"/>
  <c r="AA56" i="682"/>
  <c r="Y56" i="682"/>
  <c r="W56" i="682"/>
  <c r="H56" i="682"/>
  <c r="F56" i="682"/>
  <c r="BA54" i="682"/>
  <c r="AZ54" i="682"/>
  <c r="AY54" i="682"/>
  <c r="AX54" i="682"/>
  <c r="AV54" i="682"/>
  <c r="AU54" i="682"/>
  <c r="AT54" i="682"/>
  <c r="AS54" i="682"/>
  <c r="AP54" i="682"/>
  <c r="AN54" i="682"/>
  <c r="AM54" i="682"/>
  <c r="AL54" i="682"/>
  <c r="AK54" i="682"/>
  <c r="AH54" i="682"/>
  <c r="AG54" i="682"/>
  <c r="AF54" i="682"/>
  <c r="AE54" i="682"/>
  <c r="AD54" i="682"/>
  <c r="AB54" i="682"/>
  <c r="AA54" i="682"/>
  <c r="Z54" i="682"/>
  <c r="Y54" i="682"/>
  <c r="X54" i="682"/>
  <c r="W54" i="682"/>
  <c r="H54" i="682"/>
  <c r="F54" i="682"/>
  <c r="BA52" i="682"/>
  <c r="AZ52" i="682"/>
  <c r="AY52" i="682"/>
  <c r="AX52" i="682"/>
  <c r="AW52" i="682"/>
  <c r="AT52" i="682"/>
  <c r="AS52" i="682"/>
  <c r="AR52" i="682"/>
  <c r="AQ52" i="682"/>
  <c r="AP52" i="682"/>
  <c r="AO52" i="682"/>
  <c r="AL52" i="682"/>
  <c r="AK52" i="682"/>
  <c r="AJ52" i="682"/>
  <c r="AI52" i="682"/>
  <c r="AH52" i="682"/>
  <c r="AG52" i="682"/>
  <c r="AD52" i="682"/>
  <c r="AC52" i="682"/>
  <c r="AB52" i="682"/>
  <c r="Y52" i="682"/>
  <c r="X52" i="682"/>
  <c r="H52" i="682"/>
  <c r="F52" i="682"/>
  <c r="BA50" i="682"/>
  <c r="AZ50" i="682"/>
  <c r="AY50" i="682"/>
  <c r="AX50" i="682"/>
  <c r="AW50" i="682"/>
  <c r="AV50" i="682"/>
  <c r="AS50" i="682"/>
  <c r="AR50" i="682"/>
  <c r="AQ50" i="682"/>
  <c r="AP50" i="682"/>
  <c r="AN50" i="682"/>
  <c r="AK50" i="682"/>
  <c r="AJ50" i="682"/>
  <c r="AI50" i="682"/>
  <c r="AH50" i="682"/>
  <c r="AF50" i="682"/>
  <c r="AE50" i="682"/>
  <c r="AC50" i="682"/>
  <c r="AB50" i="682"/>
  <c r="AA50" i="682"/>
  <c r="Z50" i="682"/>
  <c r="X50" i="682"/>
  <c r="H50" i="682"/>
  <c r="F50" i="682"/>
  <c r="BA48" i="682"/>
  <c r="AZ48" i="682"/>
  <c r="AY48" i="682"/>
  <c r="AW48" i="682"/>
  <c r="AV48" i="682"/>
  <c r="AU48" i="682"/>
  <c r="AR48" i="682"/>
  <c r="AQ48" i="682"/>
  <c r="AN48" i="682"/>
  <c r="AM48" i="682"/>
  <c r="AL48" i="682"/>
  <c r="AK48" i="682"/>
  <c r="AJ48" i="682"/>
  <c r="AI48" i="682"/>
  <c r="AH48" i="682"/>
  <c r="AG48" i="682"/>
  <c r="AF48" i="682"/>
  <c r="AE48" i="682"/>
  <c r="AD48" i="682"/>
  <c r="AB48" i="682"/>
  <c r="AA48" i="682"/>
  <c r="Z48" i="682"/>
  <c r="Y48" i="682"/>
  <c r="W48" i="682"/>
  <c r="H48" i="682"/>
  <c r="F48" i="682"/>
  <c r="BA46" i="682"/>
  <c r="AZ46" i="682"/>
  <c r="AY46" i="682"/>
  <c r="AX46" i="682"/>
  <c r="AW46" i="682"/>
  <c r="AU46" i="682"/>
  <c r="AQ46" i="682"/>
  <c r="AP46" i="682"/>
  <c r="AO46" i="682"/>
  <c r="AN46" i="682"/>
  <c r="AM46" i="682"/>
  <c r="AI46" i="682"/>
  <c r="AH46" i="682"/>
  <c r="AG46" i="682"/>
  <c r="AF46" i="682"/>
  <c r="AE46" i="682"/>
  <c r="AA46" i="682"/>
  <c r="Z46" i="682"/>
  <c r="Y46" i="682"/>
  <c r="X46" i="682"/>
  <c r="W46" i="682"/>
  <c r="H46" i="682"/>
  <c r="F46" i="682"/>
  <c r="BA44" i="682"/>
  <c r="AZ44" i="682"/>
  <c r="AY44" i="682"/>
  <c r="AX44" i="682"/>
  <c r="AV44" i="682"/>
  <c r="AU44" i="682"/>
  <c r="AT44" i="682"/>
  <c r="AS44" i="682"/>
  <c r="AR44" i="682"/>
  <c r="AQ44" i="682"/>
  <c r="AP44" i="682"/>
  <c r="AL44" i="682"/>
  <c r="AK44" i="682"/>
  <c r="AI44" i="682"/>
  <c r="AH44" i="682"/>
  <c r="AG44" i="682"/>
  <c r="AF44" i="682"/>
  <c r="AD44" i="682"/>
  <c r="AC44" i="682"/>
  <c r="AB44" i="682"/>
  <c r="AA44" i="682"/>
  <c r="Z44" i="682"/>
  <c r="Y44" i="682"/>
  <c r="W44" i="682"/>
  <c r="H44" i="682"/>
  <c r="F44" i="682"/>
  <c r="BA42" i="682"/>
  <c r="AZ42" i="682"/>
  <c r="AY42" i="682"/>
  <c r="AX42" i="682"/>
  <c r="AW42" i="682"/>
  <c r="AV42" i="682"/>
  <c r="AU42" i="682"/>
  <c r="AT42" i="682"/>
  <c r="AR42" i="682"/>
  <c r="AP42" i="682"/>
  <c r="AO42" i="682"/>
  <c r="AN42" i="682"/>
  <c r="AM42" i="682"/>
  <c r="AL42" i="682"/>
  <c r="AK42" i="682"/>
  <c r="AJ42" i="682"/>
  <c r="AH42" i="682"/>
  <c r="AG42" i="682"/>
  <c r="AE42" i="682"/>
  <c r="AD42" i="682"/>
  <c r="AB42" i="682"/>
  <c r="Z42" i="682"/>
  <c r="Y42" i="682"/>
  <c r="X42" i="682"/>
  <c r="H42" i="682"/>
  <c r="F42" i="682"/>
  <c r="BA40" i="682"/>
  <c r="AZ40" i="682"/>
  <c r="AY40" i="682"/>
  <c r="AX40" i="682"/>
  <c r="AW40" i="682"/>
  <c r="AV40" i="682"/>
  <c r="AT40" i="682"/>
  <c r="AS40" i="682"/>
  <c r="AO40" i="682"/>
  <c r="AN40" i="682"/>
  <c r="AM40" i="682"/>
  <c r="AL40" i="682"/>
  <c r="AJ40" i="682"/>
  <c r="AI40" i="682"/>
  <c r="AG40" i="682"/>
  <c r="AF40" i="682"/>
  <c r="AE40" i="682"/>
  <c r="AD40" i="682"/>
  <c r="AC40" i="682"/>
  <c r="AA40" i="682"/>
  <c r="Y40" i="682"/>
  <c r="X40" i="682"/>
  <c r="W40" i="682"/>
  <c r="H40" i="682"/>
  <c r="F40" i="682"/>
  <c r="BA38" i="682"/>
  <c r="AZ38" i="682"/>
  <c r="AY38" i="682"/>
  <c r="AX38" i="682"/>
  <c r="AV38" i="682"/>
  <c r="AU38" i="682"/>
  <c r="AT38" i="682"/>
  <c r="AS38" i="682"/>
  <c r="AR38" i="682"/>
  <c r="AQ38" i="682"/>
  <c r="AP38" i="682"/>
  <c r="AN38" i="682"/>
  <c r="AM38" i="682"/>
  <c r="AK38" i="682"/>
  <c r="AJ38" i="682"/>
  <c r="AH38" i="682"/>
  <c r="AF38" i="682"/>
  <c r="AE38" i="682"/>
  <c r="AD38" i="682"/>
  <c r="AB38" i="682"/>
  <c r="Z38" i="682"/>
  <c r="X38" i="682"/>
  <c r="W38" i="682"/>
  <c r="H38" i="682"/>
  <c r="F38" i="682"/>
  <c r="BA36" i="682"/>
  <c r="AZ36" i="682"/>
  <c r="AY36" i="682"/>
  <c r="AV36" i="682"/>
  <c r="AU36" i="682"/>
  <c r="AT36" i="682"/>
  <c r="AS36" i="682"/>
  <c r="AR36" i="682"/>
  <c r="AQ36" i="682"/>
  <c r="AM36" i="682"/>
  <c r="AL36" i="682"/>
  <c r="AK36" i="682"/>
  <c r="AJ36" i="682"/>
  <c r="AI36" i="682"/>
  <c r="AE36" i="682"/>
  <c r="AD36" i="682"/>
  <c r="AC36" i="682"/>
  <c r="AB36" i="682"/>
  <c r="AA36" i="682"/>
  <c r="Z36" i="682"/>
  <c r="W36" i="682"/>
  <c r="H36" i="682"/>
  <c r="F36" i="682"/>
  <c r="BA34" i="682"/>
  <c r="AZ34" i="682"/>
  <c r="AY34" i="682"/>
  <c r="AX34" i="682"/>
  <c r="AW34" i="682"/>
  <c r="AT34" i="682"/>
  <c r="AS34" i="682"/>
  <c r="AQ34" i="682"/>
  <c r="AP34" i="682"/>
  <c r="AM34" i="682"/>
  <c r="AL34" i="682"/>
  <c r="AJ34" i="682"/>
  <c r="AI34" i="682"/>
  <c r="AF34" i="682"/>
  <c r="AD34" i="682"/>
  <c r="AC34" i="682"/>
  <c r="AB34" i="682"/>
  <c r="Y34" i="682"/>
  <c r="W34" i="682"/>
  <c r="H34" i="682"/>
  <c r="F34" i="682"/>
  <c r="BA32" i="682"/>
  <c r="AZ32" i="682"/>
  <c r="AY32" i="682"/>
  <c r="AU32" i="682"/>
  <c r="AT32" i="682"/>
  <c r="AN32" i="682"/>
  <c r="AM32" i="682"/>
  <c r="AL32" i="682"/>
  <c r="AG32" i="682"/>
  <c r="AF32" i="682"/>
  <c r="AD32" i="682"/>
  <c r="AC32" i="682"/>
  <c r="AB32" i="682"/>
  <c r="Z32" i="682"/>
  <c r="Y32" i="682"/>
  <c r="X32" i="682"/>
  <c r="H32" i="682"/>
  <c r="F32" i="682"/>
  <c r="BA30" i="682"/>
  <c r="AZ30" i="682"/>
  <c r="AY30" i="682"/>
  <c r="AV30" i="682"/>
  <c r="AU30" i="682"/>
  <c r="AS30" i="682"/>
  <c r="AO30" i="682"/>
  <c r="AN30" i="682"/>
  <c r="AK30" i="682"/>
  <c r="AH30" i="682"/>
  <c r="AG30" i="682"/>
  <c r="AF30" i="682"/>
  <c r="AE30" i="682"/>
  <c r="AD30" i="682"/>
  <c r="AA30" i="682"/>
  <c r="Z30" i="682"/>
  <c r="W30" i="682"/>
  <c r="H30" i="682"/>
  <c r="F30" i="682"/>
  <c r="BA28" i="682"/>
  <c r="AZ28" i="682"/>
  <c r="AY28" i="682"/>
  <c r="AV28" i="682"/>
  <c r="AU28" i="682"/>
  <c r="AT28" i="682"/>
  <c r="AN28" i="682"/>
  <c r="AM28" i="682"/>
  <c r="AH28" i="682"/>
  <c r="AG28" i="682"/>
  <c r="AF28" i="682"/>
  <c r="Z28" i="682"/>
  <c r="Y28" i="682"/>
  <c r="W28" i="682"/>
  <c r="H28" i="682"/>
  <c r="F28" i="682"/>
  <c r="BA26" i="682"/>
  <c r="AZ26" i="682"/>
  <c r="AY26" i="682"/>
  <c r="AV26" i="682"/>
  <c r="AU26" i="682"/>
  <c r="AT26" i="682"/>
  <c r="AO26" i="682"/>
  <c r="AN26" i="682"/>
  <c r="AM26" i="682"/>
  <c r="AI26" i="682"/>
  <c r="AH26" i="682"/>
  <c r="AG26" i="682"/>
  <c r="AF26" i="682"/>
  <c r="AA26" i="682"/>
  <c r="Z26" i="682"/>
  <c r="Y26" i="682"/>
  <c r="X26" i="682"/>
  <c r="W26" i="682"/>
  <c r="H26" i="682"/>
  <c r="F26" i="682"/>
  <c r="BA24" i="682"/>
  <c r="AZ24" i="682"/>
  <c r="AY24" i="682"/>
  <c r="AW24" i="682"/>
  <c r="AV24" i="682"/>
  <c r="AU24" i="682"/>
  <c r="AT24" i="682"/>
  <c r="AQ24" i="682"/>
  <c r="AN24" i="682"/>
  <c r="AM24" i="682"/>
  <c r="AJ24" i="682"/>
  <c r="AI24" i="682"/>
  <c r="AG24" i="682"/>
  <c r="AF24" i="682"/>
  <c r="AA24" i="682"/>
  <c r="Z24" i="682"/>
  <c r="Y24" i="682"/>
  <c r="X24" i="682"/>
  <c r="H24" i="682"/>
  <c r="F24" i="682"/>
  <c r="BA22" i="682"/>
  <c r="AZ22" i="682"/>
  <c r="AY22" i="682"/>
  <c r="AX22" i="682"/>
  <c r="AW22" i="682"/>
  <c r="AS22" i="682"/>
  <c r="AR22" i="682"/>
  <c r="AQ22" i="682"/>
  <c r="AL22" i="682"/>
  <c r="AK22" i="682"/>
  <c r="AJ22" i="682"/>
  <c r="AI22" i="682"/>
  <c r="AG22" i="682"/>
  <c r="AE22" i="682"/>
  <c r="AD22" i="682"/>
  <c r="AC22" i="682"/>
  <c r="AB22" i="682"/>
  <c r="AA22" i="682"/>
  <c r="Z22" i="682"/>
  <c r="X22" i="682"/>
  <c r="W22" i="682"/>
  <c r="H22" i="682"/>
  <c r="F22" i="682"/>
  <c r="BA20" i="682"/>
  <c r="AZ20" i="682"/>
  <c r="AY20" i="682"/>
  <c r="AV20" i="682"/>
  <c r="AU20" i="682"/>
  <c r="AS20" i="682"/>
  <c r="AR20" i="682"/>
  <c r="AQ20" i="682"/>
  <c r="AP20" i="682"/>
  <c r="AO20" i="682"/>
  <c r="AN20" i="682"/>
  <c r="AJ20" i="682"/>
  <c r="AI20" i="682"/>
  <c r="AH20" i="682"/>
  <c r="AG20" i="682"/>
  <c r="AC20" i="682"/>
  <c r="AA20" i="682"/>
  <c r="Z20" i="682"/>
  <c r="H20" i="682"/>
  <c r="F20" i="682"/>
  <c r="BA18" i="682"/>
  <c r="AZ18" i="682"/>
  <c r="AY18" i="682"/>
  <c r="AV18" i="682"/>
  <c r="AU18" i="682"/>
  <c r="AT18" i="682"/>
  <c r="AS18" i="682"/>
  <c r="AR18" i="682"/>
  <c r="AQ18" i="682"/>
  <c r="AO18" i="682"/>
  <c r="AN18" i="682"/>
  <c r="AK18" i="682"/>
  <c r="AJ18" i="682"/>
  <c r="AI18" i="682"/>
  <c r="AH18" i="682"/>
  <c r="AG18" i="682"/>
  <c r="AE18" i="682"/>
  <c r="AB18" i="682"/>
  <c r="AA18" i="682"/>
  <c r="Z18" i="682"/>
  <c r="W18" i="682"/>
  <c r="H18" i="682"/>
  <c r="F18" i="682"/>
  <c r="B17" i="682"/>
  <c r="B19" i="682" s="1"/>
  <c r="B21" i="682" s="1"/>
  <c r="B23" i="682" s="1"/>
  <c r="B25" i="682" s="1"/>
  <c r="B27" i="682" s="1"/>
  <c r="B29" i="682" s="1"/>
  <c r="B31" i="682" s="1"/>
  <c r="B33" i="682" s="1"/>
  <c r="B35" i="682" s="1"/>
  <c r="B37" i="682" s="1"/>
  <c r="B39" i="682" s="1"/>
  <c r="B41" i="682" s="1"/>
  <c r="B43" i="682" s="1"/>
  <c r="B45" i="682" s="1"/>
  <c r="B47" i="682" s="1"/>
  <c r="B49" i="682" s="1"/>
  <c r="B51" i="682" s="1"/>
  <c r="B53" i="682" s="1"/>
  <c r="B55" i="682" s="1"/>
  <c r="B57" i="682" s="1"/>
  <c r="B59" i="682" s="1"/>
  <c r="B61" i="682" s="1"/>
  <c r="B63" i="682" s="1"/>
  <c r="B65" i="682" s="1"/>
  <c r="B67" i="682" s="1"/>
  <c r="B69" i="682" s="1"/>
  <c r="B71" i="682" s="1"/>
  <c r="B73" i="682" s="1"/>
  <c r="B75" i="682" s="1"/>
  <c r="AP15" i="682"/>
  <c r="AP16" i="682" s="1"/>
  <c r="BA14" i="682"/>
  <c r="BA15" i="682" s="1"/>
  <c r="BA16" i="682" s="1"/>
  <c r="AZ14" i="682"/>
  <c r="AZ15" i="682" s="1"/>
  <c r="AZ16" i="682" s="1"/>
  <c r="AY14" i="682"/>
  <c r="AY15" i="682" s="1"/>
  <c r="AY16" i="682" s="1"/>
  <c r="BB12" i="682"/>
  <c r="AF2" i="682"/>
  <c r="AN15" i="682" s="1"/>
  <c r="AN16" i="682" s="1"/>
  <c r="AU40" i="682" l="1"/>
  <c r="AB46" i="682"/>
  <c r="AD50" i="682"/>
  <c r="AJ54" i="682"/>
  <c r="Y58" i="682"/>
  <c r="AU60" i="682"/>
  <c r="AD20" i="682"/>
  <c r="AX20" i="682"/>
  <c r="Y22" i="682"/>
  <c r="AH22" i="682"/>
  <c r="AH24" i="682"/>
  <c r="AR24" i="682"/>
  <c r="AE26" i="682"/>
  <c r="AP26" i="682"/>
  <c r="AD28" i="682"/>
  <c r="AO28" i="682"/>
  <c r="AL30" i="682"/>
  <c r="AW30" i="682"/>
  <c r="AJ32" i="682"/>
  <c r="AB40" i="682"/>
  <c r="AK40" i="682"/>
  <c r="W42" i="682"/>
  <c r="AJ44" i="682"/>
  <c r="AS48" i="682"/>
  <c r="Z52" i="682"/>
  <c r="AN56" i="682"/>
  <c r="AI58" i="682"/>
  <c r="AA91" i="682"/>
  <c r="AA90" i="682"/>
  <c r="AF15" i="682"/>
  <c r="AF16" i="682" s="1"/>
  <c r="AM15" i="682"/>
  <c r="AM16" i="682" s="1"/>
  <c r="AE15" i="682"/>
  <c r="AE16" i="682" s="1"/>
  <c r="AX15" i="682"/>
  <c r="AX16" i="682" s="1"/>
  <c r="AD15" i="682"/>
  <c r="AD16" i="682" s="1"/>
  <c r="AC15" i="682"/>
  <c r="AC16" i="682" s="1"/>
  <c r="AX56" i="682"/>
  <c r="AB60" i="682"/>
  <c r="AK60" i="682"/>
  <c r="W62" i="682"/>
  <c r="AO15" i="682"/>
  <c r="AO16" i="682" s="1"/>
  <c r="AQ26" i="682"/>
  <c r="AE28" i="682"/>
  <c r="AP28" i="682"/>
  <c r="AC30" i="682"/>
  <c r="AM30" i="682"/>
  <c r="AK32" i="682"/>
  <c r="AV32" i="682"/>
  <c r="AA34" i="682"/>
  <c r="AK34" i="682"/>
  <c r="AU34" i="682"/>
  <c r="AI42" i="682"/>
  <c r="AT48" i="682"/>
  <c r="AA52" i="682"/>
  <c r="AW54" i="682"/>
  <c r="X56" i="682"/>
  <c r="AG56" i="682"/>
  <c r="AA58" i="682"/>
  <c r="AT58" i="682"/>
  <c r="AM64" i="682"/>
  <c r="AS66" i="682"/>
  <c r="Z72" i="682"/>
  <c r="BB24" i="684"/>
  <c r="BD24" i="684" s="1"/>
  <c r="AQ15" i="682"/>
  <c r="AQ16" i="682" s="1"/>
  <c r="M83" i="682"/>
  <c r="AA38" i="682"/>
  <c r="AL38" i="682"/>
  <c r="AN44" i="682"/>
  <c r="AW44" i="682"/>
  <c r="AM52" i="682"/>
  <c r="AU52" i="682"/>
  <c r="Z56" i="682"/>
  <c r="AA62" i="682"/>
  <c r="AJ66" i="682"/>
  <c r="X68" i="682"/>
  <c r="AB72" i="682"/>
  <c r="L41" i="683"/>
  <c r="BB28" i="684"/>
  <c r="BD28" i="684" s="1"/>
  <c r="BB44" i="684"/>
  <c r="BD44" i="684" s="1"/>
  <c r="BB60" i="684"/>
  <c r="BD60" i="684" s="1"/>
  <c r="BB76" i="684"/>
  <c r="BD76" i="684" s="1"/>
  <c r="BB30" i="684"/>
  <c r="BD30" i="684" s="1"/>
  <c r="BB46" i="684"/>
  <c r="BD46" i="684" s="1"/>
  <c r="BB62" i="684"/>
  <c r="BD62" i="684" s="1"/>
  <c r="BB78" i="684"/>
  <c r="BD78" i="684" s="1"/>
  <c r="AI242" i="685"/>
  <c r="AG242" i="685"/>
  <c r="AC68" i="682"/>
  <c r="AW58" i="682"/>
  <c r="AV56" i="682"/>
  <c r="AB66" i="682"/>
  <c r="AI62" i="682"/>
  <c r="AX60" i="682"/>
  <c r="AA42" i="682"/>
  <c r="AP40" i="682"/>
  <c r="AH40" i="682"/>
  <c r="Z40" i="682"/>
  <c r="Y38" i="682"/>
  <c r="X36" i="682"/>
  <c r="AD70" i="682"/>
  <c r="W72" i="682"/>
  <c r="W52" i="682"/>
  <c r="AG38" i="682"/>
  <c r="AN36" i="682"/>
  <c r="AL70" i="682"/>
  <c r="AK68" i="682"/>
  <c r="Z15" i="682"/>
  <c r="Z16" i="682" s="1"/>
  <c r="AR15" i="682"/>
  <c r="AR16" i="682" s="1"/>
  <c r="AP60" i="682"/>
  <c r="AM72" i="682"/>
  <c r="AL18" i="682"/>
  <c r="AT20" i="682"/>
  <c r="AB24" i="682"/>
  <c r="AX24" i="682"/>
  <c r="X28" i="682"/>
  <c r="AW28" i="682"/>
  <c r="AT30" i="682"/>
  <c r="AW38" i="682"/>
  <c r="X44" i="682"/>
  <c r="AJ46" i="682"/>
  <c r="AT46" i="682"/>
  <c r="AU50" i="682"/>
  <c r="Z60" i="682"/>
  <c r="AT68" i="682"/>
  <c r="AC241" i="684"/>
  <c r="AP68" i="682"/>
  <c r="AG70" i="682"/>
  <c r="Y70" i="682"/>
  <c r="AX68" i="682"/>
  <c r="AV66" i="682"/>
  <c r="AS62" i="682"/>
  <c r="AI54" i="682"/>
  <c r="AG50" i="682"/>
  <c r="Y50" i="682"/>
  <c r="AX48" i="682"/>
  <c r="AP48" i="682"/>
  <c r="X48" i="682"/>
  <c r="AM44" i="682"/>
  <c r="AI38" i="682"/>
  <c r="AH36" i="682"/>
  <c r="Y36" i="682"/>
  <c r="AL66" i="682"/>
  <c r="AJ64" i="682"/>
  <c r="AV46" i="682"/>
  <c r="AX36" i="682"/>
  <c r="AP36" i="682"/>
  <c r="AG36" i="682"/>
  <c r="AN72" i="682"/>
  <c r="AU70" i="682"/>
  <c r="AM70" i="682"/>
  <c r="W70" i="682"/>
  <c r="AT66" i="682"/>
  <c r="AK66" i="682"/>
  <c r="AL58" i="682"/>
  <c r="AM50" i="682"/>
  <c r="W50" i="682"/>
  <c r="AL46" i="682"/>
  <c r="AD46" i="682"/>
  <c r="AS42" i="682"/>
  <c r="AW36" i="682"/>
  <c r="AV72" i="682"/>
  <c r="AS46" i="682"/>
  <c r="AT50" i="682"/>
  <c r="AN52" i="682"/>
  <c r="AV52" i="682"/>
  <c r="AH60" i="682"/>
  <c r="X64" i="682"/>
  <c r="AS68" i="682"/>
  <c r="AH34" i="682"/>
  <c r="Z34" i="682"/>
  <c r="AQ32" i="682"/>
  <c r="AI32" i="682"/>
  <c r="AA32" i="682"/>
  <c r="AR30" i="682"/>
  <c r="AJ30" i="682"/>
  <c r="AB30" i="682"/>
  <c r="BB30" i="682" s="1"/>
  <c r="BD30" i="682" s="1"/>
  <c r="AS28" i="682"/>
  <c r="AK28" i="682"/>
  <c r="AC28" i="682"/>
  <c r="AL26" i="682"/>
  <c r="AD26" i="682"/>
  <c r="AE24" i="682"/>
  <c r="BB24" i="682" s="1"/>
  <c r="BD24" i="682" s="1"/>
  <c r="W24" i="682"/>
  <c r="AV22" i="682"/>
  <c r="AN22" i="682"/>
  <c r="AF22" i="682"/>
  <c r="AW20" i="682"/>
  <c r="Y20" i="682"/>
  <c r="AX18" i="682"/>
  <c r="AP18" i="682"/>
  <c r="AO34" i="682"/>
  <c r="AG34" i="682"/>
  <c r="BB34" i="682" s="1"/>
  <c r="BD34" i="682" s="1"/>
  <c r="AX32" i="682"/>
  <c r="AP32" i="682"/>
  <c r="AH32" i="682"/>
  <c r="AQ30" i="682"/>
  <c r="AI30" i="682"/>
  <c r="AR28" i="682"/>
  <c r="BB28" i="682" s="1"/>
  <c r="BD28" i="682" s="1"/>
  <c r="AJ28" i="682"/>
  <c r="AB28" i="682"/>
  <c r="AS26" i="682"/>
  <c r="AK26" i="682"/>
  <c r="AC26" i="682"/>
  <c r="AL24" i="682"/>
  <c r="AD24" i="682"/>
  <c r="AU22" i="682"/>
  <c r="BB22" i="682" s="1"/>
  <c r="BD22" i="682" s="1"/>
  <c r="AM22" i="682"/>
  <c r="AF20" i="682"/>
  <c r="X20" i="682"/>
  <c r="AW18" i="682"/>
  <c r="Y18" i="682"/>
  <c r="AR26" i="682"/>
  <c r="AB26" i="682"/>
  <c r="AK24" i="682"/>
  <c r="AT22" i="682"/>
  <c r="AM20" i="682"/>
  <c r="W20" i="682"/>
  <c r="AF18" i="682"/>
  <c r="AV34" i="682"/>
  <c r="AN34" i="682"/>
  <c r="X34" i="682"/>
  <c r="AW32" i="682"/>
  <c r="AO32" i="682"/>
  <c r="AX30" i="682"/>
  <c r="AP30" i="682"/>
  <c r="AQ28" i="682"/>
  <c r="AI28" i="682"/>
  <c r="AA28" i="682"/>
  <c r="AJ26" i="682"/>
  <c r="AS24" i="682"/>
  <c r="AC24" i="682"/>
  <c r="AE20" i="682"/>
  <c r="X18" i="682"/>
  <c r="AA15" i="682"/>
  <c r="AA16" i="682" s="1"/>
  <c r="AC18" i="682"/>
  <c r="AK20" i="682"/>
  <c r="AO22" i="682"/>
  <c r="AO24" i="682"/>
  <c r="AW26" i="682"/>
  <c r="AL28" i="682"/>
  <c r="X30" i="682"/>
  <c r="AE32" i="682"/>
  <c r="AE34" i="682"/>
  <c r="AB15" i="682"/>
  <c r="AB16" i="682" s="1"/>
  <c r="AD18" i="682"/>
  <c r="AM18" i="682"/>
  <c r="BB18" i="682" s="1"/>
  <c r="BD18" i="682" s="1"/>
  <c r="AB20" i="682"/>
  <c r="AL20" i="682"/>
  <c r="AP22" i="682"/>
  <c r="AP24" i="682"/>
  <c r="AX26" i="682"/>
  <c r="AX28" i="682"/>
  <c r="Y30" i="682"/>
  <c r="W32" i="682"/>
  <c r="BB32" i="682" s="1"/>
  <c r="BD32" i="682" s="1"/>
  <c r="AS32" i="682"/>
  <c r="AR34" i="682"/>
  <c r="AK46" i="682"/>
  <c r="AL50" i="682"/>
  <c r="AW56" i="682"/>
  <c r="AG58" i="682"/>
  <c r="AT70" i="682"/>
  <c r="BB92" i="684"/>
  <c r="BD92" i="684" s="1"/>
  <c r="BB108" i="684"/>
  <c r="BD108" i="684" s="1"/>
  <c r="BB124" i="684"/>
  <c r="BD124" i="684" s="1"/>
  <c r="BB140" i="684"/>
  <c r="BD140" i="684" s="1"/>
  <c r="BB156" i="684"/>
  <c r="BD156" i="684" s="1"/>
  <c r="BB174" i="684"/>
  <c r="BD174" i="684" s="1"/>
  <c r="BB188" i="684"/>
  <c r="BD188" i="684" s="1"/>
  <c r="BB190" i="684"/>
  <c r="BD190" i="684" s="1"/>
  <c r="AE224" i="684"/>
  <c r="AF231" i="684"/>
  <c r="AK231" i="684" s="1"/>
  <c r="AF236" i="684" s="1"/>
  <c r="AK236" i="684" s="1"/>
  <c r="AA15" i="685"/>
  <c r="AA16" i="685" s="1"/>
  <c r="AL15" i="685"/>
  <c r="AL16" i="685" s="1"/>
  <c r="AW15" i="685"/>
  <c r="AW16" i="685" s="1"/>
  <c r="BF24" i="685"/>
  <c r="BH24" i="685" s="1"/>
  <c r="BF40" i="685"/>
  <c r="BH40" i="685" s="1"/>
  <c r="BF56" i="685"/>
  <c r="BH56" i="685" s="1"/>
  <c r="BF66" i="685"/>
  <c r="BH66" i="685" s="1"/>
  <c r="BF72" i="685"/>
  <c r="BH72" i="685" s="1"/>
  <c r="BF100" i="685"/>
  <c r="BH100" i="685" s="1"/>
  <c r="BF104" i="685"/>
  <c r="BH104" i="685" s="1"/>
  <c r="BF114" i="685"/>
  <c r="BH114" i="685" s="1"/>
  <c r="BF120" i="685"/>
  <c r="BH120" i="685" s="1"/>
  <c r="BF152" i="685"/>
  <c r="BH152" i="685" s="1"/>
  <c r="BF162" i="685"/>
  <c r="BH162" i="685" s="1"/>
  <c r="BF168" i="685"/>
  <c r="BH168" i="685" s="1"/>
  <c r="BF200" i="685"/>
  <c r="BH200" i="685" s="1"/>
  <c r="BF210" i="685"/>
  <c r="BH210" i="685" s="1"/>
  <c r="BF216" i="685"/>
  <c r="BH216" i="685" s="1"/>
  <c r="BB94" i="684"/>
  <c r="BD94" i="684" s="1"/>
  <c r="BB110" i="684"/>
  <c r="BD110" i="684" s="1"/>
  <c r="BB126" i="684"/>
  <c r="BD126" i="684" s="1"/>
  <c r="BB142" i="684"/>
  <c r="BD142" i="684" s="1"/>
  <c r="BB158" i="684"/>
  <c r="BD158" i="684" s="1"/>
  <c r="BB160" i="684"/>
  <c r="BD160" i="684" s="1"/>
  <c r="BB192" i="684"/>
  <c r="BD192" i="684" s="1"/>
  <c r="BB206" i="684"/>
  <c r="BD206" i="684" s="1"/>
  <c r="BB208" i="684"/>
  <c r="BD208" i="684" s="1"/>
  <c r="M225" i="684"/>
  <c r="BF26" i="685"/>
  <c r="BH26" i="685" s="1"/>
  <c r="BF42" i="685"/>
  <c r="BH42" i="685" s="1"/>
  <c r="BF58" i="685"/>
  <c r="BH58" i="685" s="1"/>
  <c r="BF74" i="685"/>
  <c r="BH74" i="685" s="1"/>
  <c r="BF106" i="685"/>
  <c r="BH106" i="685" s="1"/>
  <c r="BF122" i="685"/>
  <c r="BH122" i="685" s="1"/>
  <c r="BF154" i="685"/>
  <c r="BH154" i="685" s="1"/>
  <c r="BF170" i="685"/>
  <c r="BH170" i="685" s="1"/>
  <c r="BF202" i="685"/>
  <c r="BH202" i="685" s="1"/>
  <c r="AJ249" i="685"/>
  <c r="BB48" i="684"/>
  <c r="BD48" i="684" s="1"/>
  <c r="BB80" i="684"/>
  <c r="BD80" i="684" s="1"/>
  <c r="BB96" i="684"/>
  <c r="BD96" i="684" s="1"/>
  <c r="BB112" i="684"/>
  <c r="BD112" i="684" s="1"/>
  <c r="BB128" i="684"/>
  <c r="BD128" i="684" s="1"/>
  <c r="BB144" i="684"/>
  <c r="BD144" i="684" s="1"/>
  <c r="BB176" i="684"/>
  <c r="BD176" i="684" s="1"/>
  <c r="O225" i="684"/>
  <c r="AH247" i="684"/>
  <c r="AA249" i="684" s="1"/>
  <c r="AC15" i="685"/>
  <c r="AC16" i="685" s="1"/>
  <c r="AN15" i="685"/>
  <c r="AN16" i="685" s="1"/>
  <c r="AY15" i="685"/>
  <c r="AY16" i="685" s="1"/>
  <c r="BF28" i="685"/>
  <c r="BH28" i="685" s="1"/>
  <c r="BF44" i="685"/>
  <c r="BH44" i="685" s="1"/>
  <c r="BF60" i="685"/>
  <c r="BH60" i="685" s="1"/>
  <c r="BF86" i="685"/>
  <c r="BH86" i="685" s="1"/>
  <c r="BF88" i="685"/>
  <c r="BH88" i="685" s="1"/>
  <c r="BF102" i="685"/>
  <c r="BH102" i="685" s="1"/>
  <c r="BF108" i="685"/>
  <c r="BH108" i="685" s="1"/>
  <c r="BF134" i="685"/>
  <c r="BH134" i="685" s="1"/>
  <c r="BF136" i="685"/>
  <c r="BH136" i="685" s="1"/>
  <c r="BF150" i="685"/>
  <c r="BH150" i="685" s="1"/>
  <c r="BF156" i="685"/>
  <c r="BH156" i="685" s="1"/>
  <c r="BF172" i="685"/>
  <c r="BH172" i="685" s="1"/>
  <c r="BF182" i="685"/>
  <c r="BH182" i="685" s="1"/>
  <c r="BF198" i="685"/>
  <c r="BH198" i="685" s="1"/>
  <c r="BF204" i="685"/>
  <c r="BH204" i="685" s="1"/>
  <c r="BB32" i="684"/>
  <c r="BD32" i="684" s="1"/>
  <c r="BB64" i="684"/>
  <c r="BD64" i="684" s="1"/>
  <c r="BB18" i="684"/>
  <c r="BD18" i="684" s="1"/>
  <c r="BB34" i="684"/>
  <c r="BD34" i="684" s="1"/>
  <c r="BB50" i="684"/>
  <c r="BD50" i="684" s="1"/>
  <c r="BB66" i="684"/>
  <c r="BD66" i="684" s="1"/>
  <c r="BB82" i="684"/>
  <c r="BD82" i="684" s="1"/>
  <c r="BB98" i="684"/>
  <c r="BD98" i="684" s="1"/>
  <c r="BB114" i="684"/>
  <c r="BD114" i="684" s="1"/>
  <c r="BB130" i="684"/>
  <c r="BD130" i="684" s="1"/>
  <c r="BB146" i="684"/>
  <c r="BD146" i="684" s="1"/>
  <c r="BB162" i="684"/>
  <c r="BD162" i="684" s="1"/>
  <c r="BB178" i="684"/>
  <c r="BD178" i="684" s="1"/>
  <c r="BB180" i="684"/>
  <c r="BD180" i="684" s="1"/>
  <c r="BB194" i="684"/>
  <c r="BD194" i="684" s="1"/>
  <c r="BB196" i="684"/>
  <c r="BD196" i="684" s="1"/>
  <c r="BB210" i="684"/>
  <c r="BD210" i="684" s="1"/>
  <c r="BI8" i="685"/>
  <c r="AD15" i="685"/>
  <c r="AD16" i="685" s="1"/>
  <c r="AO15" i="685"/>
  <c r="AO16" i="685" s="1"/>
  <c r="AZ15" i="685"/>
  <c r="AZ16" i="685" s="1"/>
  <c r="BF30" i="685"/>
  <c r="BH30" i="685" s="1"/>
  <c r="BF46" i="685"/>
  <c r="BH46" i="685" s="1"/>
  <c r="BF92" i="685"/>
  <c r="BH92" i="685" s="1"/>
  <c r="BF94" i="685"/>
  <c r="BH94" i="685" s="1"/>
  <c r="BF140" i="685"/>
  <c r="BH140" i="685" s="1"/>
  <c r="BF142" i="685"/>
  <c r="BH142" i="685" s="1"/>
  <c r="BF184" i="685"/>
  <c r="BH184" i="685" s="1"/>
  <c r="BF188" i="685"/>
  <c r="BH188" i="685" s="1"/>
  <c r="BF190" i="685"/>
  <c r="BH190" i="685" s="1"/>
  <c r="BB20" i="684"/>
  <c r="BD20" i="684" s="1"/>
  <c r="BB36" i="684"/>
  <c r="BD36" i="684" s="1"/>
  <c r="BB52" i="684"/>
  <c r="BD52" i="684" s="1"/>
  <c r="BB68" i="684"/>
  <c r="BD68" i="684" s="1"/>
  <c r="BB84" i="684"/>
  <c r="BD84" i="684" s="1"/>
  <c r="BB100" i="684"/>
  <c r="BD100" i="684" s="1"/>
  <c r="BB116" i="684"/>
  <c r="BD116" i="684" s="1"/>
  <c r="BB132" i="684"/>
  <c r="BD132" i="684" s="1"/>
  <c r="BB148" i="684"/>
  <c r="BD148" i="684" s="1"/>
  <c r="BB164" i="684"/>
  <c r="BD164" i="684" s="1"/>
  <c r="BB166" i="684"/>
  <c r="BD166" i="684" s="1"/>
  <c r="BB198" i="684"/>
  <c r="BD198" i="684" s="1"/>
  <c r="BB212" i="684"/>
  <c r="BD212" i="684" s="1"/>
  <c r="U231" i="684"/>
  <c r="P236" i="684" s="1"/>
  <c r="U236" i="684" s="1"/>
  <c r="AA230" i="684"/>
  <c r="AE15" i="685"/>
  <c r="AE16" i="685" s="1"/>
  <c r="AP15" i="685"/>
  <c r="AP16" i="685" s="1"/>
  <c r="BA15" i="685"/>
  <c r="BA16" i="685" s="1"/>
  <c r="BF32" i="685"/>
  <c r="BH32" i="685" s="1"/>
  <c r="BF48" i="685"/>
  <c r="BH48" i="685" s="1"/>
  <c r="BF76" i="685"/>
  <c r="BH76" i="685" s="1"/>
  <c r="BF80" i="685"/>
  <c r="BH80" i="685" s="1"/>
  <c r="BF90" i="685"/>
  <c r="BH90" i="685" s="1"/>
  <c r="BF96" i="685"/>
  <c r="BH96" i="685" s="1"/>
  <c r="BF124" i="685"/>
  <c r="BH124" i="685" s="1"/>
  <c r="BF128" i="685"/>
  <c r="BH128" i="685" s="1"/>
  <c r="BF138" i="685"/>
  <c r="BH138" i="685" s="1"/>
  <c r="BF144" i="685"/>
  <c r="BH144" i="685" s="1"/>
  <c r="BF176" i="685"/>
  <c r="BH176" i="685" s="1"/>
  <c r="BF186" i="685"/>
  <c r="BH186" i="685" s="1"/>
  <c r="BF192" i="685"/>
  <c r="BH192" i="685" s="1"/>
  <c r="AE244" i="684"/>
  <c r="BB22" i="684"/>
  <c r="BD22" i="684" s="1"/>
  <c r="BB38" i="684"/>
  <c r="BD38" i="684" s="1"/>
  <c r="BB54" i="684"/>
  <c r="BD54" i="684" s="1"/>
  <c r="BB70" i="684"/>
  <c r="BD70" i="684" s="1"/>
  <c r="BB86" i="684"/>
  <c r="BD86" i="684" s="1"/>
  <c r="BB102" i="684"/>
  <c r="BD102" i="684" s="1"/>
  <c r="BB118" i="684"/>
  <c r="BD118" i="684" s="1"/>
  <c r="BB134" i="684"/>
  <c r="BD134" i="684" s="1"/>
  <c r="BB150" i="684"/>
  <c r="BD150" i="684" s="1"/>
  <c r="BB168" i="684"/>
  <c r="BD168" i="684" s="1"/>
  <c r="BB182" i="684"/>
  <c r="BD182" i="684" s="1"/>
  <c r="BB184" i="684"/>
  <c r="BD184" i="684" s="1"/>
  <c r="BB214" i="684"/>
  <c r="BD214" i="684" s="1"/>
  <c r="BB216" i="684"/>
  <c r="BD216" i="684" s="1"/>
  <c r="AF230" i="684"/>
  <c r="BF18" i="685"/>
  <c r="BH18" i="685" s="1"/>
  <c r="BF34" i="685"/>
  <c r="BH34" i="685" s="1"/>
  <c r="BF50" i="685"/>
  <c r="BH50" i="685" s="1"/>
  <c r="BF82" i="685"/>
  <c r="BH82" i="685" s="1"/>
  <c r="BF98" i="685"/>
  <c r="BH98" i="685" s="1"/>
  <c r="BF130" i="685"/>
  <c r="BH130" i="685" s="1"/>
  <c r="BF146" i="685"/>
  <c r="BH146" i="685" s="1"/>
  <c r="BF178" i="685"/>
  <c r="BH178" i="685" s="1"/>
  <c r="BF194" i="685"/>
  <c r="BH194" i="685" s="1"/>
  <c r="BF206" i="685"/>
  <c r="BH206" i="685" s="1"/>
  <c r="BB40" i="684"/>
  <c r="BD40" i="684" s="1"/>
  <c r="BB56" i="684"/>
  <c r="BD56" i="684" s="1"/>
  <c r="BB72" i="684"/>
  <c r="BD72" i="684" s="1"/>
  <c r="BB88" i="684"/>
  <c r="BD88" i="684" s="1"/>
  <c r="BB104" i="684"/>
  <c r="BD104" i="684" s="1"/>
  <c r="BB120" i="684"/>
  <c r="BD120" i="684" s="1"/>
  <c r="BB136" i="684"/>
  <c r="BD136" i="684" s="1"/>
  <c r="BB152" i="684"/>
  <c r="BD152" i="684" s="1"/>
  <c r="BB200" i="684"/>
  <c r="BD200" i="684" s="1"/>
  <c r="M222" i="684"/>
  <c r="AA250" i="684"/>
  <c r="AK250" i="684" s="1"/>
  <c r="AF255" i="684" s="1"/>
  <c r="BF20" i="685"/>
  <c r="BH20" i="685" s="1"/>
  <c r="BF36" i="685"/>
  <c r="BH36" i="685" s="1"/>
  <c r="BF52" i="685"/>
  <c r="BH52" i="685" s="1"/>
  <c r="BF62" i="685"/>
  <c r="BH62" i="685" s="1"/>
  <c r="BF64" i="685"/>
  <c r="BH64" i="685" s="1"/>
  <c r="BF78" i="685"/>
  <c r="BH78" i="685" s="1"/>
  <c r="BF84" i="685"/>
  <c r="BH84" i="685" s="1"/>
  <c r="BF110" i="685"/>
  <c r="BH110" i="685" s="1"/>
  <c r="BF112" i="685"/>
  <c r="BH112" i="685" s="1"/>
  <c r="BF126" i="685"/>
  <c r="BH126" i="685" s="1"/>
  <c r="BF132" i="685"/>
  <c r="BH132" i="685" s="1"/>
  <c r="BF148" i="685"/>
  <c r="BH148" i="685" s="1"/>
  <c r="BF158" i="685"/>
  <c r="BH158" i="685" s="1"/>
  <c r="BF160" i="685"/>
  <c r="BH160" i="685" s="1"/>
  <c r="BF174" i="685"/>
  <c r="BH174" i="685" s="1"/>
  <c r="BF180" i="685"/>
  <c r="BH180" i="685" s="1"/>
  <c r="BF196" i="685"/>
  <c r="BH196" i="685" s="1"/>
  <c r="L41" i="686"/>
  <c r="BB20" i="682"/>
  <c r="BD20" i="682" s="1"/>
  <c r="L47" i="683"/>
  <c r="AF15" i="684"/>
  <c r="AF16" i="684" s="1"/>
  <c r="AL15" i="684"/>
  <c r="AL16" i="684" s="1"/>
  <c r="AM15" i="684"/>
  <c r="AM16" i="684" s="1"/>
  <c r="AA15" i="684"/>
  <c r="AA16" i="684" s="1"/>
  <c r="AP15" i="684"/>
  <c r="AP16" i="684" s="1"/>
  <c r="AD15" i="684"/>
  <c r="AD16" i="684" s="1"/>
  <c r="BE8" i="684"/>
  <c r="AV15" i="684"/>
  <c r="AV16" i="684" s="1"/>
  <c r="AH15" i="684"/>
  <c r="AH16" i="684" s="1"/>
  <c r="AU15" i="684"/>
  <c r="AU16" i="684" s="1"/>
  <c r="AG15" i="684"/>
  <c r="AG16" i="684" s="1"/>
  <c r="AS15" i="684"/>
  <c r="AS16" i="684" s="1"/>
  <c r="AE15" i="684"/>
  <c r="AE16" i="684" s="1"/>
  <c r="AR15" i="684"/>
  <c r="AR16" i="684" s="1"/>
  <c r="AC15" i="684"/>
  <c r="AC16" i="684" s="1"/>
  <c r="AK15" i="684"/>
  <c r="AK16" i="684" s="1"/>
  <c r="W15" i="684"/>
  <c r="W16" i="684" s="1"/>
  <c r="AI15" i="684"/>
  <c r="AI16" i="684" s="1"/>
  <c r="AX15" i="684"/>
  <c r="AX16" i="684" s="1"/>
  <c r="AJ15" i="684"/>
  <c r="AJ16" i="684" s="1"/>
  <c r="AW15" i="684"/>
  <c r="AW16" i="684" s="1"/>
  <c r="AO15" i="684"/>
  <c r="AO16" i="684" s="1"/>
  <c r="AE85" i="682"/>
  <c r="AC83" i="682"/>
  <c r="AE84" i="682"/>
  <c r="AC84" i="682"/>
  <c r="AE102" i="682"/>
  <c r="O102" i="682"/>
  <c r="M84" i="682"/>
  <c r="M102" i="682"/>
  <c r="O104" i="682"/>
  <c r="AC85" i="682"/>
  <c r="M104" i="682"/>
  <c r="O85" i="682"/>
  <c r="M85" i="682"/>
  <c r="O83" i="682"/>
  <c r="AQ15" i="684"/>
  <c r="AQ16" i="684" s="1"/>
  <c r="AE83" i="682"/>
  <c r="AC102" i="682"/>
  <c r="AT15" i="684"/>
  <c r="AT16" i="684" s="1"/>
  <c r="BB76" i="682"/>
  <c r="BD76" i="682" s="1"/>
  <c r="BB26" i="682"/>
  <c r="BD26" i="682" s="1"/>
  <c r="AE104" i="682"/>
  <c r="O84" i="682"/>
  <c r="X15" i="684"/>
  <c r="X16" i="684" s="1"/>
  <c r="AC104" i="682"/>
  <c r="BB74" i="682"/>
  <c r="BD74" i="682" s="1"/>
  <c r="Y15" i="684"/>
  <c r="Y16" i="684" s="1"/>
  <c r="Z15" i="684"/>
  <c r="Z16" i="684" s="1"/>
  <c r="AU15" i="682"/>
  <c r="AU16" i="682" s="1"/>
  <c r="AI15" i="682"/>
  <c r="AI16" i="682" s="1"/>
  <c r="W15" i="682"/>
  <c r="W16" i="682" s="1"/>
  <c r="AT15" i="682"/>
  <c r="AT16" i="682" s="1"/>
  <c r="AH15" i="682"/>
  <c r="AH16" i="682" s="1"/>
  <c r="AS15" i="682"/>
  <c r="AS16" i="682" s="1"/>
  <c r="AW15" i="682"/>
  <c r="AW16" i="682" s="1"/>
  <c r="AK15" i="682"/>
  <c r="AK16" i="682" s="1"/>
  <c r="Y15" i="682"/>
  <c r="Y16" i="682" s="1"/>
  <c r="AV15" i="682"/>
  <c r="AV16" i="682" s="1"/>
  <c r="AJ15" i="682"/>
  <c r="AJ16" i="682" s="1"/>
  <c r="X15" i="682"/>
  <c r="X16" i="682" s="1"/>
  <c r="AG15" i="682"/>
  <c r="AG16" i="682" s="1"/>
  <c r="BE8" i="682"/>
  <c r="AL15" i="682"/>
  <c r="AL16" i="682" s="1"/>
  <c r="U96" i="682"/>
  <c r="AK91" i="682"/>
  <c r="AF96" i="682" s="1"/>
  <c r="AK96" i="682" s="1"/>
  <c r="U110" i="682"/>
  <c r="P115" i="682" s="1"/>
  <c r="U115" i="682" s="1"/>
  <c r="AB15" i="684"/>
  <c r="AB16" i="684" s="1"/>
  <c r="AQ40" i="682"/>
  <c r="BB40" i="682" s="1"/>
  <c r="BD40" i="682" s="1"/>
  <c r="AQ42" i="682"/>
  <c r="AE44" i="682"/>
  <c r="AE52" i="682"/>
  <c r="AQ54" i="682"/>
  <c r="AQ60" i="682"/>
  <c r="AQ62" i="682"/>
  <c r="AE64" i="682"/>
  <c r="AE72" i="682"/>
  <c r="BB72" i="682" s="1"/>
  <c r="BD72" i="682" s="1"/>
  <c r="AA110" i="682"/>
  <c r="AF90" i="682"/>
  <c r="O224" i="684"/>
  <c r="AC242" i="684"/>
  <c r="AF36" i="682"/>
  <c r="AR40" i="682"/>
  <c r="AF42" i="682"/>
  <c r="AR46" i="682"/>
  <c r="AF52" i="682"/>
  <c r="AR54" i="682"/>
  <c r="AF56" i="682"/>
  <c r="BB56" i="682" s="1"/>
  <c r="BD56" i="682" s="1"/>
  <c r="AR60" i="682"/>
  <c r="AF62" i="682"/>
  <c r="AR66" i="682"/>
  <c r="AF72" i="682"/>
  <c r="AC224" i="684"/>
  <c r="AE243" i="684"/>
  <c r="S222" i="685"/>
  <c r="AJ231" i="685"/>
  <c r="AJ250" i="685"/>
  <c r="AE250" i="685"/>
  <c r="AJ230" i="685"/>
  <c r="AE230" i="685"/>
  <c r="M244" i="684"/>
  <c r="AG222" i="685"/>
  <c r="O244" i="684"/>
  <c r="AK255" i="684"/>
  <c r="AG224" i="685"/>
  <c r="AC244" i="684"/>
  <c r="S225" i="685"/>
  <c r="AE225" i="684"/>
  <c r="AG225" i="685"/>
  <c r="AO231" i="685"/>
  <c r="AJ236" i="685" s="1"/>
  <c r="AO236" i="685" s="1"/>
  <c r="M243" i="684"/>
  <c r="AE242" i="684"/>
  <c r="AC225" i="684"/>
  <c r="AC222" i="684"/>
  <c r="AC243" i="684"/>
  <c r="O223" i="684"/>
  <c r="O243" i="684"/>
  <c r="O222" i="684"/>
  <c r="M241" i="684"/>
  <c r="Y236" i="685"/>
  <c r="AE222" i="684"/>
  <c r="O241" i="684"/>
  <c r="AC223" i="684"/>
  <c r="AE241" i="684"/>
  <c r="AO36" i="682"/>
  <c r="AC38" i="682"/>
  <c r="AO38" i="682"/>
  <c r="BB38" i="682" s="1"/>
  <c r="BD38" i="682" s="1"/>
  <c r="AC42" i="682"/>
  <c r="AO44" i="682"/>
  <c r="AC46" i="682"/>
  <c r="AC48" i="682"/>
  <c r="BB48" i="682" s="1"/>
  <c r="BD48" i="682" s="1"/>
  <c r="AO48" i="682"/>
  <c r="AO50" i="682"/>
  <c r="BB50" i="682" s="1"/>
  <c r="BD50" i="682" s="1"/>
  <c r="AC54" i="682"/>
  <c r="AO54" i="682"/>
  <c r="AO56" i="682"/>
  <c r="AC58" i="682"/>
  <c r="BB58" i="682" s="1"/>
  <c r="BD58" i="682" s="1"/>
  <c r="AO58" i="682"/>
  <c r="AC62" i="682"/>
  <c r="BB62" i="682" s="1"/>
  <c r="BD62" i="682" s="1"/>
  <c r="AO64" i="682"/>
  <c r="AC66" i="682"/>
  <c r="AO68" i="682"/>
  <c r="AO70" i="682"/>
  <c r="BB70" i="682" s="1"/>
  <c r="BD70" i="682" s="1"/>
  <c r="AF110" i="682"/>
  <c r="AE223" i="684"/>
  <c r="M242" i="684"/>
  <c r="Y255" i="685"/>
  <c r="S243" i="685"/>
  <c r="Q223" i="685"/>
  <c r="Q243" i="685"/>
  <c r="AI225" i="685"/>
  <c r="AI222" i="685"/>
  <c r="S242" i="685"/>
  <c r="Q225" i="685"/>
  <c r="Q222" i="685"/>
  <c r="Q242" i="685"/>
  <c r="AI224" i="685"/>
  <c r="AI244" i="685"/>
  <c r="AI241" i="685"/>
  <c r="AI245" i="685" s="1"/>
  <c r="AG244" i="685"/>
  <c r="AG241" i="685"/>
  <c r="S224" i="685"/>
  <c r="S244" i="685"/>
  <c r="S241" i="685"/>
  <c r="Q224" i="685"/>
  <c r="Q244" i="685"/>
  <c r="Q241" i="685"/>
  <c r="Q245" i="685" s="1"/>
  <c r="AI223" i="685"/>
  <c r="AI243" i="685"/>
  <c r="AG223" i="685"/>
  <c r="AG243" i="685"/>
  <c r="S223" i="685"/>
  <c r="AP56" i="682"/>
  <c r="AD60" i="682"/>
  <c r="AD66" i="682"/>
  <c r="M224" i="684"/>
  <c r="M226" i="684" s="1"/>
  <c r="O242" i="684"/>
  <c r="AI15" i="685"/>
  <c r="AI16" i="685" s="1"/>
  <c r="AU15" i="685"/>
  <c r="AU16" i="685" s="1"/>
  <c r="AF15" i="685"/>
  <c r="AF16" i="685" s="1"/>
  <c r="AR15" i="685"/>
  <c r="AR16" i="685" s="1"/>
  <c r="AG15" i="685"/>
  <c r="AG16" i="685" s="1"/>
  <c r="AE101" i="682" l="1"/>
  <c r="BB44" i="682"/>
  <c r="BB60" i="682"/>
  <c r="BD60" i="682" s="1"/>
  <c r="BB68" i="682"/>
  <c r="BD68" i="682" s="1"/>
  <c r="BB54" i="682"/>
  <c r="O226" i="684"/>
  <c r="BB66" i="682"/>
  <c r="BD66" i="682" s="1"/>
  <c r="O82" i="682"/>
  <c r="O86" i="682" s="1"/>
  <c r="BB64" i="682"/>
  <c r="BD64" i="682" s="1"/>
  <c r="AE82" i="682"/>
  <c r="AE86" i="682" s="1"/>
  <c r="Q226" i="685"/>
  <c r="BB46" i="682"/>
  <c r="BD46" i="682" s="1"/>
  <c r="O245" i="684"/>
  <c r="AO250" i="685"/>
  <c r="AJ255" i="685" s="1"/>
  <c r="AO255" i="685" s="1"/>
  <c r="BB36" i="682"/>
  <c r="AC245" i="684"/>
  <c r="AE226" i="684"/>
  <c r="BB42" i="682"/>
  <c r="BD42" i="682" s="1"/>
  <c r="BB52" i="682"/>
  <c r="BD52" i="682" s="1"/>
  <c r="BD44" i="682"/>
  <c r="O103" i="682" s="1"/>
  <c r="M103" i="682"/>
  <c r="BD36" i="682"/>
  <c r="O101" i="682" s="1"/>
  <c r="M101" i="682"/>
  <c r="BD54" i="682"/>
  <c r="AE103" i="682" s="1"/>
  <c r="AE105" i="682" s="1"/>
  <c r="AC103" i="682"/>
  <c r="M245" i="684"/>
  <c r="AG226" i="685"/>
  <c r="AE245" i="684"/>
  <c r="AK110" i="682"/>
  <c r="AF115" i="682" s="1"/>
  <c r="AK115" i="682" s="1"/>
  <c r="M82" i="682"/>
  <c r="M86" i="682" s="1"/>
  <c r="AC82" i="682"/>
  <c r="AC86" i="682" s="1"/>
  <c r="S245" i="685"/>
  <c r="AI226" i="685"/>
  <c r="AC101" i="682"/>
  <c r="S226" i="685"/>
  <c r="AC226" i="684"/>
  <c r="AG245" i="685"/>
  <c r="M105" i="682" l="1"/>
  <c r="O105" i="682"/>
  <c r="AC105" i="682"/>
  <c r="M40" i="608" l="1"/>
  <c r="R31" i="608"/>
  <c r="R30" i="608"/>
  <c r="L26" i="608"/>
  <c r="L25" i="608"/>
  <c r="R19" i="608"/>
  <c r="R18" i="608"/>
  <c r="L14" i="608"/>
  <c r="L13" i="608"/>
  <c r="W56" i="607"/>
  <c r="W55" i="607"/>
  <c r="W54" i="607"/>
  <c r="W53" i="607"/>
  <c r="W52" i="607"/>
  <c r="W51" i="607"/>
  <c r="W50" i="607"/>
  <c r="W37" i="607"/>
  <c r="W36" i="607"/>
  <c r="W35" i="607"/>
  <c r="W34" i="607"/>
  <c r="W33" i="607"/>
  <c r="W32" i="607"/>
  <c r="W31" i="607"/>
  <c r="W38" i="607" l="1"/>
  <c r="C41" i="607" s="1"/>
  <c r="Q41" i="607" s="1"/>
  <c r="W57" i="607"/>
  <c r="C60" i="607" s="1"/>
  <c r="Q60" i="607" s="1"/>
  <c r="U21" i="573" l="1"/>
  <c r="T21" i="573"/>
  <c r="M36" i="547"/>
  <c r="M37" i="547" s="1"/>
  <c r="F36" i="547"/>
  <c r="F37" i="547" s="1"/>
  <c r="U37" i="547" s="1"/>
  <c r="M28" i="547"/>
  <c r="M29" i="547" s="1"/>
  <c r="F28" i="547"/>
  <c r="F29" i="547" s="1"/>
  <c r="U29" i="547" s="1"/>
  <c r="R30" i="546"/>
  <c r="R20" i="546"/>
  <c r="M36" i="545"/>
  <c r="M37" i="545" s="1"/>
  <c r="F36" i="545"/>
  <c r="F37" i="545" s="1"/>
  <c r="U37" i="545" s="1"/>
  <c r="M28" i="545"/>
  <c r="M29" i="545" s="1"/>
  <c r="F28" i="545"/>
  <c r="F29" i="545" s="1"/>
  <c r="U29" i="545" s="1"/>
  <c r="Y62" i="530"/>
  <c r="U24" i="528"/>
  <c r="T24" i="528"/>
  <c r="U53" i="527"/>
  <c r="T53" i="527"/>
  <c r="U21" i="527"/>
  <c r="T21" i="527"/>
  <c r="M38" i="525"/>
  <c r="F38" i="525"/>
  <c r="F40" i="525" s="1"/>
  <c r="M23" i="525"/>
  <c r="F23" i="525"/>
  <c r="F25" i="525" s="1"/>
  <c r="AA41" i="524"/>
  <c r="T41" i="524"/>
  <c r="M41" i="524"/>
  <c r="F41" i="524"/>
  <c r="F46" i="524" s="1"/>
  <c r="AA28" i="524"/>
  <c r="T28" i="524"/>
  <c r="M28" i="524"/>
  <c r="F30" i="524" s="1"/>
  <c r="F28" i="524"/>
  <c r="F33" i="524" s="1"/>
  <c r="E51" i="519"/>
  <c r="P50" i="519"/>
  <c r="M50" i="519"/>
  <c r="E50" i="519"/>
  <c r="E49" i="519"/>
  <c r="P48" i="519"/>
  <c r="M48" i="519"/>
  <c r="E48" i="519"/>
  <c r="E47" i="519"/>
  <c r="P46" i="519"/>
  <c r="M46" i="519"/>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M16" i="519"/>
  <c r="E16" i="519"/>
  <c r="P15" i="519"/>
  <c r="M15" i="519"/>
  <c r="J55" i="519" s="1"/>
  <c r="M53" i="519" l="1"/>
  <c r="M54" i="519" s="1"/>
  <c r="P55" i="519" s="1"/>
  <c r="F43" i="524"/>
  <c r="P53" i="519"/>
  <c r="P54" i="519" s="1"/>
  <c r="M39" i="519"/>
  <c r="M40" i="519" s="1"/>
  <c r="P41" i="519" s="1"/>
  <c r="P39" i="519"/>
  <c r="P40" i="519" s="1"/>
  <c r="J41" i="519"/>
</calcChain>
</file>

<file path=xl/sharedStrings.xml><?xml version="1.0" encoding="utf-8"?>
<sst xmlns="http://schemas.openxmlformats.org/spreadsheetml/2006/main" count="24078" uniqueCount="3700">
  <si>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9"/>
  </si>
  <si>
    <t>事 業 所 番 号</t>
  </si>
  <si>
    <t>提供サービス</t>
    <phoneticPr fontId="9"/>
  </si>
  <si>
    <t>施設等の区分</t>
  </si>
  <si>
    <t>人員配置区分</t>
  </si>
  <si>
    <t>そ　 　　の　 　　他　　 　該　　 　当　　 　す 　　　る 　　　体 　　　制 　　　等</t>
    <phoneticPr fontId="9"/>
  </si>
  <si>
    <t>LIFEへの登録</t>
    <rPh sb="6" eb="8">
      <t>トウロク</t>
    </rPh>
    <phoneticPr fontId="9"/>
  </si>
  <si>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</si>
  <si>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</si>
  <si>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</si>
  <si>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</si>
  <si>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</si>
  <si>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</si>
  <si>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</si>
  <si>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</si>
  <si>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</si>
  <si>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</si>
  <si>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</si>
  <si>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</si>
  <si>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</si>
  <si>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</si>
  <si>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9"/>
  </si>
  <si>
    <t>１ 減算型</t>
    <phoneticPr fontId="9"/>
  </si>
  <si>
    <t>２ 基準型</t>
    <phoneticPr fontId="9"/>
  </si>
  <si>
    <t>１ なし</t>
    <phoneticPr fontId="9"/>
  </si>
  <si>
    <t>２ 加算Ⅰ</t>
    <phoneticPr fontId="9"/>
  </si>
  <si>
    <t>３ 加算Ⅱ</t>
    <phoneticPr fontId="9"/>
  </si>
  <si>
    <t>４ 加算Ⅲ</t>
    <phoneticPr fontId="9"/>
  </si>
  <si>
    <t>２ あり</t>
    <phoneticPr fontId="9"/>
  </si>
  <si>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9"/>
  </si>
  <si>
    <t>１　非該当</t>
    <phoneticPr fontId="9"/>
  </si>
  <si>
    <t>２　該当</t>
  </si>
  <si>
    <t>訪問介護</t>
  </si>
  <si>
    <t>同一建物減算（同一敷地内建物等に居住する者への提供割合90％以上）</t>
    <rPh sb="0" eb="2">
      <t>ドウイツ</t>
    </rPh>
    <rPh sb="2" eb="4">
      <t>タテモノ</t>
    </rPh>
    <rPh sb="4" eb="6">
      <t>ゲンサン</t>
    </rPh>
    <rPh sb="25" eb="27">
      <t>ワリアイ</t>
    </rPh>
    <rPh sb="30" eb="32">
      <t>イジョウ</t>
    </rPh>
    <phoneticPr fontId="9"/>
  </si>
  <si>
    <t>特別地域加算</t>
    <phoneticPr fontId="1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</si>
  <si>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</si>
  <si>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口腔連携強化加算</t>
    <rPh sb="0" eb="2">
      <t>コウクウ</t>
    </rPh>
    <rPh sb="2" eb="4">
      <t>レンケイ</t>
    </rPh>
    <rPh sb="4" eb="6">
      <t>キョウカ</t>
    </rPh>
    <rPh sb="6" eb="8">
      <t>カサン</t>
    </rPh>
    <phoneticPr fontId="9"/>
  </si>
  <si>
    <t>認知症専門ケア加算</t>
    <rPh sb="0" eb="3">
      <t>ニンチショウ</t>
    </rPh>
    <rPh sb="3" eb="5">
      <t>センモン</t>
    </rPh>
    <rPh sb="7" eb="9">
      <t>カサン</t>
    </rPh>
    <phoneticPr fontId="9"/>
  </si>
  <si>
    <t>介護職員処遇改善加算</t>
    <rPh sb="0" eb="2">
      <t>カイゴ</t>
    </rPh>
    <rPh sb="2" eb="4">
      <t>ショクイン</t>
    </rPh>
    <rPh sb="4" eb="6">
      <t>ショグウ</t>
    </rPh>
    <rPh sb="6" eb="8">
      <t>カイゼン</t>
    </rPh>
    <rPh sb="8" eb="10">
      <t>カサン</t>
    </rPh>
    <phoneticPr fontId="9"/>
  </si>
  <si>
    <t>６ 加算Ⅰ</t>
    <phoneticPr fontId="9"/>
  </si>
  <si>
    <t>５ 加算Ⅱ</t>
    <phoneticPr fontId="9"/>
  </si>
  <si>
    <t>２ 加算Ⅲ</t>
    <phoneticPr fontId="9"/>
  </si>
  <si>
    <t>介護職員等特定処遇改善加算</t>
    <phoneticPr fontId="9"/>
  </si>
  <si>
    <t>１ なし</t>
  </si>
  <si>
    <t>２ 加算Ⅰ</t>
  </si>
  <si>
    <t>３ 加算Ⅱ</t>
  </si>
  <si>
    <t>介護職員等ベースアップ等支援加算</t>
    <phoneticPr fontId="9"/>
  </si>
  <si>
    <t>特別地域加算</t>
    <rPh sb="0" eb="2">
      <t>トクベツ</t>
    </rPh>
    <rPh sb="2" eb="4">
      <t>チイキ</t>
    </rPh>
    <rPh sb="4" eb="6">
      <t>カサン</t>
    </rPh>
    <phoneticPr fontId="10"/>
  </si>
  <si>
    <t>４ 加算Ⅰ</t>
    <phoneticPr fontId="9"/>
  </si>
  <si>
    <t>５ 加算Ⅲ</t>
    <phoneticPr fontId="9"/>
  </si>
  <si>
    <t>１　訪問看護ステーション</t>
  </si>
  <si>
    <t>訪問看護</t>
  </si>
  <si>
    <t>２　病院又は診療所</t>
  </si>
  <si>
    <t>１ 対応不可</t>
    <rPh sb="2" eb="4">
      <t>タイオウ</t>
    </rPh>
    <rPh sb="4" eb="6">
      <t>フカ</t>
    </rPh>
    <phoneticPr fontId="9"/>
  </si>
  <si>
    <t>２ 対応可</t>
    <phoneticPr fontId="9"/>
  </si>
  <si>
    <t>３ 加算Ⅰ</t>
    <phoneticPr fontId="9"/>
  </si>
  <si>
    <t>２ 加算Ⅱ</t>
    <phoneticPr fontId="9"/>
  </si>
  <si>
    <t>特別地域加算</t>
    <rPh sb="0" eb="2">
      <t>トクベツ</t>
    </rPh>
    <rPh sb="2" eb="4">
      <t>チイキ</t>
    </rPh>
    <rPh sb="4" eb="6">
      <t>カサン</t>
    </rPh>
    <phoneticPr fontId="9"/>
  </si>
  <si>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9"/>
  </si>
  <si>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9"/>
  </si>
  <si>
    <t>２　介護老人保健施設</t>
  </si>
  <si>
    <t>３　介護医療院</t>
  </si>
  <si>
    <t>４ 加算Ⅱ</t>
    <phoneticPr fontId="9"/>
  </si>
  <si>
    <t>職員の欠員による減算の状況</t>
  </si>
  <si>
    <t>２ 看護職員</t>
    <rPh sb="2" eb="4">
      <t>カンゴ</t>
    </rPh>
    <rPh sb="4" eb="6">
      <t>ショクイン</t>
    </rPh>
    <phoneticPr fontId="9"/>
  </si>
  <si>
    <t>３ 介護職員</t>
    <rPh sb="2" eb="4">
      <t>カイゴ</t>
    </rPh>
    <rPh sb="4" eb="6">
      <t>ショクイン</t>
    </rPh>
    <phoneticPr fontId="9"/>
  </si>
  <si>
    <t>業務継続計画策定の有無</t>
    <phoneticPr fontId="9"/>
  </si>
  <si>
    <t>感染症又は災害の発生を理由とする利用者数の減少が一定以上生じている場合の対応</t>
    <phoneticPr fontId="9"/>
  </si>
  <si>
    <t>時間延長サービス体制</t>
  </si>
  <si>
    <t>共生型サービスの提供
（生活介護事業所）</t>
    <rPh sb="0" eb="3">
      <t>キョウセイガタ</t>
    </rPh>
    <rPh sb="8" eb="10">
      <t>テイキョウ</t>
    </rPh>
    <rPh sb="16" eb="18">
      <t>ジギョウ</t>
    </rPh>
    <rPh sb="18" eb="19">
      <t>ショ</t>
    </rPh>
    <phoneticPr fontId="9"/>
  </si>
  <si>
    <t>共生型サービスの提供
（自立訓練事業所）</t>
    <rPh sb="0" eb="3">
      <t>キョウセイガタ</t>
    </rPh>
    <rPh sb="8" eb="10">
      <t>テイキョウ</t>
    </rPh>
    <rPh sb="16" eb="19">
      <t>ジギョウショ</t>
    </rPh>
    <phoneticPr fontId="9"/>
  </si>
  <si>
    <t>共生型サービスの提供
（児童発達支援事業所）</t>
    <rPh sb="0" eb="3">
      <t>キョウセイガタ</t>
    </rPh>
    <rPh sb="8" eb="10">
      <t>テイキョウ</t>
    </rPh>
    <rPh sb="18" eb="20">
      <t>ジギョウ</t>
    </rPh>
    <rPh sb="20" eb="21">
      <t>ショ</t>
    </rPh>
    <phoneticPr fontId="9"/>
  </si>
  <si>
    <t>共生型サービスの提供
（放課後等デイサービス事業所）</t>
    <rPh sb="0" eb="3">
      <t>キョウセイガタ</t>
    </rPh>
    <rPh sb="8" eb="10">
      <t>テイキョウ</t>
    </rPh>
    <rPh sb="22" eb="25">
      <t>ジギョウショ</t>
    </rPh>
    <phoneticPr fontId="9"/>
  </si>
  <si>
    <t>通所介護</t>
  </si>
  <si>
    <t>生活相談員配置等加算</t>
    <rPh sb="7" eb="8">
      <t>トウ</t>
    </rPh>
    <phoneticPr fontId="9"/>
  </si>
  <si>
    <t>入浴介助加算</t>
    <phoneticPr fontId="9"/>
  </si>
  <si>
    <t>生活機能向上連携加算</t>
    <rPh sb="0" eb="2">
      <t>セイカツ</t>
    </rPh>
    <rPh sb="2" eb="4">
      <t>キノウ</t>
    </rPh>
    <rPh sb="4" eb="6">
      <t>コウジョウ</t>
    </rPh>
    <rPh sb="6" eb="8">
      <t>レンケイ</t>
    </rPh>
    <rPh sb="8" eb="10">
      <t>カサン</t>
    </rPh>
    <phoneticPr fontId="9"/>
  </si>
  <si>
    <t>２ 加算Ⅰイ</t>
    <phoneticPr fontId="9"/>
  </si>
  <si>
    <t>３ 加算Ⅰロ</t>
    <phoneticPr fontId="9"/>
  </si>
  <si>
    <t>認知症加算</t>
    <rPh sb="0" eb="3">
      <t>ニンチショウ</t>
    </rPh>
    <rPh sb="3" eb="5">
      <t>カサン</t>
    </rPh>
    <phoneticPr fontId="9"/>
  </si>
  <si>
    <t>若年性認知症利用者受入加算</t>
    <rPh sb="6" eb="9">
      <t>リヨウシャ</t>
    </rPh>
    <rPh sb="9" eb="11">
      <t>ウケイレ</t>
    </rPh>
    <rPh sb="11" eb="13">
      <t>カサン</t>
    </rPh>
    <phoneticPr fontId="9"/>
  </si>
  <si>
    <t>栄養アセスメント・栄養改善体制</t>
    <phoneticPr fontId="9"/>
  </si>
  <si>
    <t>口腔機能向上加算</t>
    <rPh sb="6" eb="8">
      <t>カサン</t>
    </rPh>
    <phoneticPr fontId="9"/>
  </si>
  <si>
    <t>科学的介護推進体制加算</t>
    <rPh sb="0" eb="3">
      <t>カガクテキ</t>
    </rPh>
    <rPh sb="3" eb="5">
      <t>カイゴ</t>
    </rPh>
    <rPh sb="5" eb="7">
      <t>スイシン</t>
    </rPh>
    <rPh sb="7" eb="9">
      <t>タイセイ</t>
    </rPh>
    <rPh sb="9" eb="11">
      <t>カサン</t>
    </rPh>
    <phoneticPr fontId="9"/>
  </si>
  <si>
    <t>サービス提供体制強化加算</t>
    <rPh sb="4" eb="6">
      <t>テイキョウ</t>
    </rPh>
    <rPh sb="6" eb="8">
      <t>タイセイ</t>
    </rPh>
    <rPh sb="8" eb="10">
      <t>キョウカ</t>
    </rPh>
    <rPh sb="10" eb="12">
      <t>カサン</t>
    </rPh>
    <phoneticPr fontId="9"/>
  </si>
  <si>
    <t>７ 加算Ⅲ</t>
    <phoneticPr fontId="9"/>
  </si>
  <si>
    <t>職員の欠員による減算の状況</t>
    <phoneticPr fontId="9"/>
  </si>
  <si>
    <t>２ 医師</t>
    <rPh sb="2" eb="4">
      <t>イシ</t>
    </rPh>
    <phoneticPr fontId="9"/>
  </si>
  <si>
    <t>３ 看護職員</t>
    <rPh sb="2" eb="4">
      <t>カンゴ</t>
    </rPh>
    <rPh sb="4" eb="6">
      <t>ショクイン</t>
    </rPh>
    <phoneticPr fontId="9"/>
  </si>
  <si>
    <t>４ 介護職員</t>
    <rPh sb="2" eb="4">
      <t>カイゴ</t>
    </rPh>
    <rPh sb="4" eb="6">
      <t>ショクイン</t>
    </rPh>
    <phoneticPr fontId="9"/>
  </si>
  <si>
    <t>５ 理学療法士</t>
    <rPh sb="2" eb="4">
      <t>リガク</t>
    </rPh>
    <rPh sb="4" eb="7">
      <t>リョウホウシ</t>
    </rPh>
    <phoneticPr fontId="9"/>
  </si>
  <si>
    <t>６ 作業療法士</t>
    <rPh sb="2" eb="4">
      <t>サギョウ</t>
    </rPh>
    <rPh sb="4" eb="7">
      <t>リョウホウシ</t>
    </rPh>
    <phoneticPr fontId="9"/>
  </si>
  <si>
    <t>７ 言語聴覚士</t>
    <rPh sb="2" eb="4">
      <t>ゲンゴ</t>
    </rPh>
    <rPh sb="4" eb="7">
      <t>チョウカクシ</t>
    </rPh>
    <phoneticPr fontId="9"/>
  </si>
  <si>
    <t>中重度者ケア体制加算</t>
    <phoneticPr fontId="9"/>
  </si>
  <si>
    <t>５ 加算Ⅰ</t>
    <phoneticPr fontId="9"/>
  </si>
  <si>
    <t>６ 加算Ⅲ</t>
    <phoneticPr fontId="9"/>
  </si>
  <si>
    <t>夜間勤務条件基準</t>
    <phoneticPr fontId="9"/>
  </si>
  <si>
    <t>１ 基準型</t>
    <rPh sb="2" eb="4">
      <t>キジュン</t>
    </rPh>
    <rPh sb="4" eb="5">
      <t>ガタ</t>
    </rPh>
    <phoneticPr fontId="9"/>
  </si>
  <si>
    <t>６ 減算型</t>
    <rPh sb="2" eb="4">
      <t>ゲンサン</t>
    </rPh>
    <rPh sb="4" eb="5">
      <t>ガタ</t>
    </rPh>
    <phoneticPr fontId="9"/>
  </si>
  <si>
    <t>ユニットケア体制</t>
    <rPh sb="6" eb="8">
      <t>タイセイ</t>
    </rPh>
    <phoneticPr fontId="9"/>
  </si>
  <si>
    <t>共生型サービスの提供
（短期入所事業所）</t>
    <rPh sb="0" eb="3">
      <t>キョウセイガタ</t>
    </rPh>
    <rPh sb="8" eb="10">
      <t>テイキョウ</t>
    </rPh>
    <rPh sb="12" eb="14">
      <t>タンキ</t>
    </rPh>
    <rPh sb="14" eb="16">
      <t>ニュウショ</t>
    </rPh>
    <rPh sb="16" eb="19">
      <t>ジギョウショ</t>
    </rPh>
    <phoneticPr fontId="9"/>
  </si>
  <si>
    <t>生活相談員配置等加算</t>
    <rPh sb="0" eb="2">
      <t>セイカツ</t>
    </rPh>
    <rPh sb="2" eb="5">
      <t>ソウダンイン</t>
    </rPh>
    <rPh sb="5" eb="7">
      <t>ハイチ</t>
    </rPh>
    <rPh sb="7" eb="8">
      <t>トウ</t>
    </rPh>
    <rPh sb="8" eb="10">
      <t>カサン</t>
    </rPh>
    <phoneticPr fontId="9"/>
  </si>
  <si>
    <t>生活機能向上連携加算</t>
    <phoneticPr fontId="9"/>
  </si>
  <si>
    <t>機能訓練指導体制</t>
  </si>
  <si>
    <t>個別機能訓練体制</t>
    <rPh sb="0" eb="2">
      <t>コベツ</t>
    </rPh>
    <rPh sb="2" eb="4">
      <t>キノウ</t>
    </rPh>
    <rPh sb="4" eb="6">
      <t>クンレン</t>
    </rPh>
    <rPh sb="6" eb="8">
      <t>タイセイ</t>
    </rPh>
    <phoneticPr fontId="9"/>
  </si>
  <si>
    <t>１　単独型</t>
  </si>
  <si>
    <t>夜勤職員配置加算</t>
    <rPh sb="0" eb="2">
      <t>ヤキン</t>
    </rPh>
    <rPh sb="2" eb="4">
      <t>ショクイン</t>
    </rPh>
    <rPh sb="4" eb="6">
      <t>ハイチ</t>
    </rPh>
    <rPh sb="6" eb="8">
      <t>カサン</t>
    </rPh>
    <phoneticPr fontId="9"/>
  </si>
  <si>
    <t>２ 加算Ⅰ・加算Ⅱ</t>
    <rPh sb="6" eb="8">
      <t>カサン</t>
    </rPh>
    <phoneticPr fontId="9"/>
  </si>
  <si>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</si>
  <si>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9"/>
  </si>
  <si>
    <t>３　単独型ユニット型</t>
  </si>
  <si>
    <t>４　併設型・空床型ユニット型</t>
  </si>
  <si>
    <t>送迎体制</t>
  </si>
  <si>
    <t>療養食加算</t>
    <rPh sb="0" eb="2">
      <t>リョウヨウ</t>
    </rPh>
    <rPh sb="2" eb="3">
      <t>ショク</t>
    </rPh>
    <rPh sb="3" eb="5">
      <t>カサン</t>
    </rPh>
    <phoneticPr fontId="9"/>
  </si>
  <si>
    <t>生産性向上推進体制加算</t>
    <phoneticPr fontId="9"/>
  </si>
  <si>
    <t>サービス提供体制強化加算
（単独型）</t>
    <rPh sb="4" eb="6">
      <t>テイキョウ</t>
    </rPh>
    <rPh sb="6" eb="8">
      <t>タイセイ</t>
    </rPh>
    <rPh sb="8" eb="10">
      <t>キョウカ</t>
    </rPh>
    <rPh sb="10" eb="12">
      <t>カサン</t>
    </rPh>
    <rPh sb="14" eb="17">
      <t>タンドクガタ</t>
    </rPh>
    <phoneticPr fontId="9"/>
  </si>
  <si>
    <t>６ 加算Ⅰ</t>
    <rPh sb="2" eb="4">
      <t>カサン</t>
    </rPh>
    <phoneticPr fontId="9"/>
  </si>
  <si>
    <t>５ 加算Ⅱ</t>
    <rPh sb="2" eb="4">
      <t>カサン</t>
    </rPh>
    <phoneticPr fontId="9"/>
  </si>
  <si>
    <t>７ 加算Ⅲ</t>
    <rPh sb="2" eb="4">
      <t>カサン</t>
    </rPh>
    <phoneticPr fontId="9"/>
  </si>
  <si>
    <t>併設本体施設における介護職員等特定処遇改善加算Ⅰの届出状況</t>
    <phoneticPr fontId="9"/>
  </si>
  <si>
    <t>夜間勤務条件基準</t>
  </si>
  <si>
    <t>在宅復帰・在宅療養支援機能加算</t>
    <phoneticPr fontId="9"/>
  </si>
  <si>
    <t>短期入所療養介護</t>
    <phoneticPr fontId="9"/>
  </si>
  <si>
    <t>１　介護老人保健施設（Ⅰ）</t>
  </si>
  <si>
    <t>１　基本型</t>
  </si>
  <si>
    <t>２　ユニット型介護老人保健施設（Ⅰ）</t>
  </si>
  <si>
    <t>２　在宅強化型</t>
  </si>
  <si>
    <t>認知症専門ケア加算</t>
    <phoneticPr fontId="9"/>
  </si>
  <si>
    <t>ﾘﾊﾋﾞﾘﾃｰｼｮﾝ提供体制</t>
    <rPh sb="10" eb="12">
      <t>テイキョウ</t>
    </rPh>
    <rPh sb="12" eb="14">
      <t>タイセイ</t>
    </rPh>
    <phoneticPr fontId="9"/>
  </si>
  <si>
    <t>１ 言語聴覚療法</t>
    <rPh sb="2" eb="4">
      <t>ゲンゴ</t>
    </rPh>
    <rPh sb="4" eb="6">
      <t>チョウカク</t>
    </rPh>
    <rPh sb="6" eb="8">
      <t>リョウホウ</t>
    </rPh>
    <phoneticPr fontId="9"/>
  </si>
  <si>
    <t>２ 精神科作業療法</t>
    <rPh sb="2" eb="5">
      <t>セイシンカ</t>
    </rPh>
    <rPh sb="5" eb="7">
      <t>サギョウ</t>
    </rPh>
    <rPh sb="7" eb="9">
      <t>リョウホウ</t>
    </rPh>
    <phoneticPr fontId="9"/>
  </si>
  <si>
    <t>３ その他</t>
    <rPh sb="4" eb="5">
      <t>タ</t>
    </rPh>
    <phoneticPr fontId="9"/>
  </si>
  <si>
    <t>特別療養費加算項目</t>
    <rPh sb="0" eb="2">
      <t>トクベツ</t>
    </rPh>
    <rPh sb="2" eb="4">
      <t>リョウヨウ</t>
    </rPh>
    <rPh sb="4" eb="5">
      <t>ヒ</t>
    </rPh>
    <rPh sb="5" eb="7">
      <t>カサン</t>
    </rPh>
    <rPh sb="7" eb="9">
      <t>コウモク</t>
    </rPh>
    <phoneticPr fontId="9"/>
  </si>
  <si>
    <t>１ 重症皮膚潰瘍管理指導</t>
    <phoneticPr fontId="9"/>
  </si>
  <si>
    <t>２ 薬剤管理指導</t>
    <phoneticPr fontId="9"/>
  </si>
  <si>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</si>
  <si>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</si>
  <si>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</si>
  <si>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</si>
  <si>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</si>
  <si>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</si>
  <si>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9"/>
  </si>
  <si>
    <t>３ 加算型Ⅱ</t>
    <rPh sb="2" eb="4">
      <t>カサン</t>
    </rPh>
    <rPh sb="4" eb="5">
      <t>ガタ</t>
    </rPh>
    <phoneticPr fontId="9"/>
  </si>
  <si>
    <t>７ 加算型Ⅲ</t>
    <rPh sb="2" eb="4">
      <t>カサン</t>
    </rPh>
    <rPh sb="4" eb="5">
      <t>ガタ</t>
    </rPh>
    <phoneticPr fontId="9"/>
  </si>
  <si>
    <t>５ 加算型Ⅳ</t>
    <rPh sb="2" eb="4">
      <t>カサン</t>
    </rPh>
    <rPh sb="4" eb="5">
      <t>ガタ</t>
    </rPh>
    <phoneticPr fontId="9"/>
  </si>
  <si>
    <t>療養環境基準</t>
    <phoneticPr fontId="9"/>
  </si>
  <si>
    <t>２ 減算型</t>
    <rPh sb="2" eb="4">
      <t>ゲンサン</t>
    </rPh>
    <rPh sb="4" eb="5">
      <t>ガタ</t>
    </rPh>
    <phoneticPr fontId="9"/>
  </si>
  <si>
    <t>２　Ⅰ型（療養機能</t>
  </si>
  <si>
    <t>医師の配置基準</t>
  </si>
  <si>
    <t>１ 基準</t>
    <rPh sb="2" eb="4">
      <t>キジュン</t>
    </rPh>
    <phoneticPr fontId="9"/>
  </si>
  <si>
    <t>２ 医療法施行規則第49条適用</t>
    <rPh sb="2" eb="4">
      <t>イリョウ</t>
    </rPh>
    <rPh sb="4" eb="5">
      <t>ホウ</t>
    </rPh>
    <rPh sb="5" eb="7">
      <t>シコウ</t>
    </rPh>
    <rPh sb="7" eb="9">
      <t>キソク</t>
    </rPh>
    <rPh sb="9" eb="10">
      <t>ダイ</t>
    </rPh>
    <rPh sb="12" eb="13">
      <t>ジョウ</t>
    </rPh>
    <rPh sb="13" eb="15">
      <t>テキヨウ</t>
    </rPh>
    <phoneticPr fontId="9"/>
  </si>
  <si>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</si>
  <si>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</si>
  <si>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</si>
  <si>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</si>
  <si>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</si>
  <si>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</si>
  <si>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</si>
  <si>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</si>
  <si>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</si>
  <si>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9"/>
  </si>
  <si>
    <t>　　強化型）</t>
  </si>
  <si>
    <t>ﾘﾊﾋﾞﾘﾃｰｼｮﾝ提供体制</t>
    <phoneticPr fontId="9"/>
  </si>
  <si>
    <t>２ 理学療法Ⅰ</t>
    <rPh sb="2" eb="4">
      <t>リガク</t>
    </rPh>
    <rPh sb="4" eb="6">
      <t>リョウホウ</t>
    </rPh>
    <phoneticPr fontId="9"/>
  </si>
  <si>
    <t>３ 作業療法</t>
    <rPh sb="2" eb="4">
      <t>サギョウ</t>
    </rPh>
    <rPh sb="4" eb="6">
      <t>リョウホウ</t>
    </rPh>
    <phoneticPr fontId="9"/>
  </si>
  <si>
    <t>４ 言語聴覚療法</t>
    <rPh sb="2" eb="4">
      <t>ゲンゴ</t>
    </rPh>
    <rPh sb="4" eb="6">
      <t>チョウカク</t>
    </rPh>
    <rPh sb="6" eb="8">
      <t>リョウホウ</t>
    </rPh>
    <phoneticPr fontId="9"/>
  </si>
  <si>
    <t>４　Ⅲ型</t>
  </si>
  <si>
    <t>５ 精神科作業療法</t>
    <rPh sb="2" eb="5">
      <t>セイシンカ</t>
    </rPh>
    <rPh sb="5" eb="7">
      <t>サギョウ</t>
    </rPh>
    <rPh sb="7" eb="9">
      <t>リョウホウ</t>
    </rPh>
    <phoneticPr fontId="9"/>
  </si>
  <si>
    <t>６ その他</t>
    <rPh sb="4" eb="5">
      <t>タ</t>
    </rPh>
    <phoneticPr fontId="9"/>
  </si>
  <si>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</si>
  <si>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</si>
  <si>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</si>
  <si>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</si>
  <si>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</si>
  <si>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</si>
  <si>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</si>
  <si>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</si>
  <si>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</si>
  <si>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</si>
  <si>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</si>
  <si>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</si>
  <si>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9"/>
  </si>
  <si>
    <t>食堂の有無</t>
    <rPh sb="0" eb="2">
      <t>ショクドウ</t>
    </rPh>
    <rPh sb="3" eb="5">
      <t>ウム</t>
    </rPh>
    <phoneticPr fontId="9"/>
  </si>
  <si>
    <t>１　Ⅰ型（療養機能</t>
  </si>
  <si>
    <t>２　診療所型</t>
  </si>
  <si>
    <t>３　Ⅰ型（療養機能</t>
  </si>
  <si>
    <t>　　強化型Ａ）</t>
    <phoneticPr fontId="9"/>
  </si>
  <si>
    <t>４　Ⅰ型（療養機能</t>
  </si>
  <si>
    <t>２　Ⅱ型</t>
  </si>
  <si>
    <t>７　ユニット型診療所型</t>
  </si>
  <si>
    <t>特定診療費項目</t>
    <phoneticPr fontId="9"/>
  </si>
  <si>
    <t>介護職員処遇改善加算</t>
    <rPh sb="0" eb="2">
      <t>カイゴ</t>
    </rPh>
    <rPh sb="2" eb="4">
      <t>ショクイン</t>
    </rPh>
    <rPh sb="4" eb="6">
      <t>ショグウ</t>
    </rPh>
    <rPh sb="6" eb="8">
      <t>カイゼン</t>
    </rPh>
    <rPh sb="8" eb="10">
      <t>カサン</t>
    </rPh>
    <phoneticPr fontId="10"/>
  </si>
  <si>
    <t>３ 薬剤師</t>
    <rPh sb="2" eb="5">
      <t>ヤクザイシ</t>
    </rPh>
    <phoneticPr fontId="9"/>
  </si>
  <si>
    <t>４ 看護職員</t>
    <rPh sb="2" eb="4">
      <t>カンゴ</t>
    </rPh>
    <rPh sb="4" eb="6">
      <t>ショクイン</t>
    </rPh>
    <phoneticPr fontId="9"/>
  </si>
  <si>
    <t>５ 介護職員</t>
    <rPh sb="2" eb="4">
      <t>カイゴ</t>
    </rPh>
    <rPh sb="4" eb="6">
      <t>ショクイン</t>
    </rPh>
    <phoneticPr fontId="9"/>
  </si>
  <si>
    <t>療養環境基準（廊下）</t>
    <rPh sb="7" eb="9">
      <t>ロウカ</t>
    </rPh>
    <phoneticPr fontId="9"/>
  </si>
  <si>
    <t>療養環境基準（療養室）</t>
    <rPh sb="7" eb="10">
      <t>リョウヨウシツ</t>
    </rPh>
    <phoneticPr fontId="9"/>
  </si>
  <si>
    <t>１　Ⅰ型（Ⅰ）</t>
  </si>
  <si>
    <t>２　Ⅰ型（Ⅱ）</t>
  </si>
  <si>
    <t xml:space="preserve">３　Ⅰ型（Ⅲ） </t>
  </si>
  <si>
    <t>特別診療費項目</t>
    <rPh sb="0" eb="1">
      <t>トク</t>
    </rPh>
    <rPh sb="1" eb="2">
      <t>ベツ</t>
    </rPh>
    <phoneticPr fontId="9"/>
  </si>
  <si>
    <t>２　Ⅱ型（Ⅱ）</t>
  </si>
  <si>
    <t>３　Ⅱ型（Ⅲ）</t>
  </si>
  <si>
    <t>１　Ⅰ型</t>
  </si>
  <si>
    <t>６　ユニット型特別介護医療院</t>
  </si>
  <si>
    <t>身体拘束廃止取組の有無</t>
    <phoneticPr fontId="9"/>
  </si>
  <si>
    <t>２ 基準型</t>
    <rPh sb="2" eb="4">
      <t>キジュン</t>
    </rPh>
    <rPh sb="4" eb="5">
      <t>ガタ</t>
    </rPh>
    <phoneticPr fontId="9"/>
  </si>
  <si>
    <t>個別機能訓練加算</t>
    <rPh sb="0" eb="2">
      <t>コベツ</t>
    </rPh>
    <rPh sb="6" eb="8">
      <t>カサン</t>
    </rPh>
    <phoneticPr fontId="9"/>
  </si>
  <si>
    <t>１　一般型</t>
  </si>
  <si>
    <t>２　外部サービス</t>
  </si>
  <si>
    <t>３ 加算Ⅰ</t>
    <rPh sb="2" eb="4">
      <t>カサン</t>
    </rPh>
    <phoneticPr fontId="9"/>
  </si>
  <si>
    <t>　　利用型</t>
  </si>
  <si>
    <t>若年性認知症入居者受入加算</t>
    <phoneticPr fontId="9"/>
  </si>
  <si>
    <t>看取り介護加算</t>
    <rPh sb="0" eb="2">
      <t>ミト</t>
    </rPh>
    <rPh sb="3" eb="5">
      <t>カイゴ</t>
    </rPh>
    <rPh sb="5" eb="7">
      <t>カサン</t>
    </rPh>
    <phoneticPr fontId="9"/>
  </si>
  <si>
    <t>サービス提供体制強化加算</t>
    <phoneticPr fontId="9"/>
  </si>
  <si>
    <t>特別地域加算</t>
  </si>
  <si>
    <t>福祉用具貸与</t>
  </si>
  <si>
    <t>２　該当</t>
    <phoneticPr fontId="9"/>
  </si>
  <si>
    <t>安全管理体制</t>
    <rPh sb="0" eb="2">
      <t>アンゼン</t>
    </rPh>
    <rPh sb="2" eb="4">
      <t>カンリ</t>
    </rPh>
    <rPh sb="4" eb="6">
      <t>タイセイ</t>
    </rPh>
    <phoneticPr fontId="9"/>
  </si>
  <si>
    <t>栄養ケア・マネジメントの
実施の有無</t>
    <rPh sb="0" eb="2">
      <t>エイヨウ</t>
    </rPh>
    <rPh sb="13" eb="15">
      <t>ジッシ</t>
    </rPh>
    <rPh sb="16" eb="18">
      <t>ウム</t>
    </rPh>
    <phoneticPr fontId="9"/>
  </si>
  <si>
    <t>日常生活継続支援加算</t>
    <rPh sb="0" eb="2">
      <t>ニチジョウ</t>
    </rPh>
    <rPh sb="2" eb="4">
      <t>セイカツ</t>
    </rPh>
    <rPh sb="4" eb="6">
      <t>ケイゾク</t>
    </rPh>
    <rPh sb="6" eb="8">
      <t>シエン</t>
    </rPh>
    <rPh sb="8" eb="10">
      <t>カサン</t>
    </rPh>
    <phoneticPr fontId="9"/>
  </si>
  <si>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9"/>
  </si>
  <si>
    <t>看護体制加算Ⅰ</t>
    <rPh sb="0" eb="2">
      <t>カンゴ</t>
    </rPh>
    <rPh sb="2" eb="4">
      <t>タイセイ</t>
    </rPh>
    <rPh sb="4" eb="6">
      <t>カサン</t>
    </rPh>
    <phoneticPr fontId="9"/>
  </si>
  <si>
    <t>看護体制加算Ⅱ</t>
    <rPh sb="0" eb="2">
      <t>カンゴ</t>
    </rPh>
    <rPh sb="2" eb="4">
      <t>タイセイ</t>
    </rPh>
    <rPh sb="4" eb="6">
      <t>カサン</t>
    </rPh>
    <phoneticPr fontId="9"/>
  </si>
  <si>
    <t>３ 加算Ⅲ・加算Ⅳ</t>
    <rPh sb="6" eb="8">
      <t>カサン</t>
    </rPh>
    <phoneticPr fontId="9"/>
  </si>
  <si>
    <t>準ユニットケア体制</t>
    <rPh sb="0" eb="1">
      <t>ジュン</t>
    </rPh>
    <rPh sb="7" eb="9">
      <t>タイセイ</t>
    </rPh>
    <phoneticPr fontId="9"/>
  </si>
  <si>
    <t>５ 加算Ⅲ</t>
    <rPh sb="2" eb="4">
      <t>カサン</t>
    </rPh>
    <phoneticPr fontId="9"/>
  </si>
  <si>
    <t>常勤専従医師配置</t>
  </si>
  <si>
    <t>精神科医師定期的療養指導</t>
  </si>
  <si>
    <t>栄養マネジメント強化体制</t>
    <rPh sb="0" eb="2">
      <t>エイヨウ</t>
    </rPh>
    <rPh sb="8" eb="10">
      <t>キョウカ</t>
    </rPh>
    <rPh sb="10" eb="12">
      <t>タイセイ</t>
    </rPh>
    <phoneticPr fontId="9"/>
  </si>
  <si>
    <t>配置医師緊急時対応加算</t>
    <rPh sb="6" eb="7">
      <t>ジ</t>
    </rPh>
    <phoneticPr fontId="9"/>
  </si>
  <si>
    <t>看取り介護体制</t>
    <rPh sb="0" eb="2">
      <t>ミト</t>
    </rPh>
    <rPh sb="3" eb="5">
      <t>カイゴ</t>
    </rPh>
    <rPh sb="5" eb="7">
      <t>タイセイ</t>
    </rPh>
    <phoneticPr fontId="9"/>
  </si>
  <si>
    <t>在宅・入所相互利用体制</t>
    <rPh sb="0" eb="2">
      <t>ザイタク</t>
    </rPh>
    <rPh sb="3" eb="5">
      <t>ニュウショ</t>
    </rPh>
    <rPh sb="5" eb="7">
      <t>ソウゴ</t>
    </rPh>
    <rPh sb="7" eb="9">
      <t>リヨウ</t>
    </rPh>
    <rPh sb="9" eb="11">
      <t>タイセイ</t>
    </rPh>
    <phoneticPr fontId="9"/>
  </si>
  <si>
    <t>認知症チームケア推進加算</t>
    <phoneticPr fontId="9"/>
  </si>
  <si>
    <t>褥瘡マネジメント加算</t>
    <phoneticPr fontId="9"/>
  </si>
  <si>
    <t>排せつ支援加算</t>
    <rPh sb="0" eb="1">
      <t>ハイ</t>
    </rPh>
    <rPh sb="3" eb="5">
      <t>シエン</t>
    </rPh>
    <rPh sb="5" eb="7">
      <t>カサン</t>
    </rPh>
    <phoneticPr fontId="9"/>
  </si>
  <si>
    <t>自立支援促進加算</t>
    <rPh sb="0" eb="2">
      <t>ジリツ</t>
    </rPh>
    <rPh sb="2" eb="4">
      <t>シエン</t>
    </rPh>
    <rPh sb="4" eb="6">
      <t>ソクシン</t>
    </rPh>
    <rPh sb="6" eb="8">
      <t>カサン</t>
    </rPh>
    <phoneticPr fontId="9"/>
  </si>
  <si>
    <t>安全対策体制</t>
    <rPh sb="0" eb="2">
      <t>アンゼン</t>
    </rPh>
    <rPh sb="2" eb="4">
      <t>タイサク</t>
    </rPh>
    <rPh sb="4" eb="6">
      <t>タイセイ</t>
    </rPh>
    <phoneticPr fontId="9"/>
  </si>
  <si>
    <t>ターミナルケア体制</t>
    <rPh sb="7" eb="9">
      <t>タイセイ</t>
    </rPh>
    <phoneticPr fontId="9"/>
  </si>
  <si>
    <t>療養体制維持特別加算Ⅱ</t>
    <rPh sb="0" eb="10">
      <t>リョウヨウタイセイイジトクベツカサン</t>
    </rPh>
    <phoneticPr fontId="9"/>
  </si>
  <si>
    <t>療養環境基準</t>
  </si>
  <si>
    <t>□</t>
    <phoneticPr fontId="9"/>
  </si>
  <si>
    <t>若年性認知症入所者受入加算</t>
    <rPh sb="0" eb="3">
      <t>ジャクネンセイ</t>
    </rPh>
    <rPh sb="3" eb="6">
      <t>ニンチショウ</t>
    </rPh>
    <rPh sb="6" eb="9">
      <t>ニュウショシャ</t>
    </rPh>
    <rPh sb="9" eb="11">
      <t>ウケイレ</t>
    </rPh>
    <rPh sb="11" eb="13">
      <t>カサン</t>
    </rPh>
    <phoneticPr fontId="9"/>
  </si>
  <si>
    <r>
      <t>介 護 給 付 費 算 定 に 係 る 体 制 等 状 況 一 覧 表</t>
    </r>
    <r>
      <rPr>
        <sz val="14"/>
        <rFont val="HGSｺﾞｼｯｸM"/>
        <family val="3"/>
        <charset val="128"/>
      </rPr>
      <t>（主たる事業所の所在地以外の場所で一部実施する場合の出張所等の状況）</t>
    </r>
    <phoneticPr fontId="9"/>
  </si>
  <si>
    <t>提供サービス</t>
  </si>
  <si>
    <t>１　病院又は診療所</t>
  </si>
  <si>
    <t>個別機能訓練加算</t>
    <phoneticPr fontId="9"/>
  </si>
  <si>
    <t>ADL維持等加算〔申出〕の有無</t>
    <phoneticPr fontId="9"/>
  </si>
  <si>
    <t>備考　１　この表は、事業所所在地以外の場所で一部事業を実施する出張所等がある場合について記載することとし、複数出張所等を有する場合は出張所ごとに提出してください。</t>
    <phoneticPr fontId="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</si>
  <si>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9"/>
  </si>
  <si>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</si>
  <si>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9"/>
  </si>
  <si>
    <t>　　　８　人員配置に係る届出については、勤務体制がわかる書類（「従業者の勤務の体制及び勤務形態一覧表」（別紙７）又はこれに準じた勤務割表等）を添付してください。</t>
    <phoneticPr fontId="9"/>
  </si>
  <si>
    <t>　　　９ 「割引｣を｢あり｣と記載する場合は「指定居宅サービス事業所等による介護給付費の割引に係る割引率の設定について」（別紙５）を添付してください。</t>
    <rPh sb="33" eb="34">
      <t>ショ</t>
    </rPh>
    <phoneticPr fontId="9"/>
  </si>
  <si>
    <t>　　　13「その他該当する体制等」欄で人員配置に係る加算（減算）の届出については、それぞれ加算（減算）の要件となる職員の配置状況や勤務体制がわかる書類を添付してください。</t>
    <phoneticPr fontId="9"/>
  </si>
  <si>
    <t>　　　　　　（例）－「機能訓練指導体制」…機能訓練指導員、「リハビリテーションの加算状況」…リハビリテーション従事者、</t>
    <phoneticPr fontId="9"/>
  </si>
  <si>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</si>
  <si>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9"/>
  </si>
  <si>
    <t>　　　20 「送迎体制」については、実際に利用者の送迎が可能な場合に記載してください。</t>
    <phoneticPr fontId="9"/>
  </si>
  <si>
    <t>　　　27「特定診療費項目」「リハビリテーション提供体制」については、これらに相当する診療報酬の算定のために届け出た届出書の写しを添付してください。</t>
    <phoneticPr fontId="9"/>
  </si>
  <si>
    <t>　　　28 「職員の欠員による減算の状況」については、以下の要領で記載してください。</t>
    <phoneticPr fontId="9"/>
  </si>
  <si>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9"/>
  </si>
  <si>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</si>
  <si>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9"/>
  </si>
  <si>
    <t>　　　　　　　　　　ただし、事業所・施設が以下の地域に所在する場合は、「その他該当する体制等」欄のみ選択する。（人員配置区分欄の変更は行わない。）</t>
  </si>
  <si>
    <t>　　　　　　　　　　＜厚生労働大臣が定める地域＞</t>
    <rPh sb="13" eb="15">
      <t>ロウドウ</t>
    </rPh>
    <phoneticPr fontId="9"/>
  </si>
  <si>
    <t>　　　　　　　　　　　厚生労働大臣が定める地域は、人口５万人未満の市町村であって次に掲げる地域をその区域内に有する市町村の区域とする。</t>
    <rPh sb="13" eb="15">
      <t>ロウドウ</t>
    </rPh>
    <phoneticPr fontId="9"/>
  </si>
  <si>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</si>
  <si>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</si>
  <si>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</si>
  <si>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9"/>
  </si>
  <si>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9"/>
  </si>
  <si>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</si>
  <si>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</si>
  <si>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9"/>
  </si>
  <si>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9"/>
  </si>
  <si>
    <t>備考　１　この表は、事業所所在地以外の場所で一部事業を実施する出張所等がある場合について記載することとし、複数出張所等を有する場合は出張所ごとに提出してください。</t>
  </si>
  <si>
    <t>（別紙１－２）</t>
    <phoneticPr fontId="9"/>
  </si>
  <si>
    <t>介 護 給 付 費 算 定 に 係 る 体 制 等 状 況 一 覧 表 （介護予防サービス）</t>
    <rPh sb="37" eb="38">
      <t>スケ</t>
    </rPh>
    <rPh sb="38" eb="39">
      <t>ユズル</t>
    </rPh>
    <rPh sb="39" eb="40">
      <t>ヨ</t>
    </rPh>
    <rPh sb="40" eb="41">
      <t>ボウ</t>
    </rPh>
    <phoneticPr fontId="9"/>
  </si>
  <si>
    <t>そ　 　　の　 　　他　　 　該　　 　当　　 　す 　　　る 　　　体 　　　制 　　　等</t>
  </si>
  <si>
    <t>介護予防訪問入浴介護</t>
    <rPh sb="0" eb="2">
      <t>カイゴ</t>
    </rPh>
    <rPh sb="2" eb="4">
      <t>ヨボウ</t>
    </rPh>
    <phoneticPr fontId="9"/>
  </si>
  <si>
    <t>介護予防訪問看護</t>
    <rPh sb="0" eb="2">
      <t>カイゴ</t>
    </rPh>
    <rPh sb="2" eb="4">
      <t>ヨボウ</t>
    </rPh>
    <phoneticPr fontId="9"/>
  </si>
  <si>
    <t>緊急時介護予防訪問看護加算</t>
    <rPh sb="3" eb="5">
      <t>カイゴ</t>
    </rPh>
    <rPh sb="5" eb="7">
      <t>ヨボウ</t>
    </rPh>
    <phoneticPr fontId="9"/>
  </si>
  <si>
    <t>特別管理体制</t>
    <phoneticPr fontId="9"/>
  </si>
  <si>
    <t>看護体制強化加算</t>
    <rPh sb="0" eb="2">
      <t>カンゴ</t>
    </rPh>
    <rPh sb="2" eb="4">
      <t>タイセイ</t>
    </rPh>
    <rPh sb="4" eb="6">
      <t>キョウカ</t>
    </rPh>
    <rPh sb="6" eb="8">
      <t>カサン</t>
    </rPh>
    <phoneticPr fontId="9"/>
  </si>
  <si>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9"/>
  </si>
  <si>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</si>
  <si>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9"/>
  </si>
  <si>
    <t>リハビリテーション</t>
  </si>
  <si>
    <t>２ あり</t>
  </si>
  <si>
    <t>介護予防</t>
    <phoneticPr fontId="9"/>
  </si>
  <si>
    <t>居宅療養管理指導</t>
    <phoneticPr fontId="9"/>
  </si>
  <si>
    <t>生活行為向上ﾘﾊﾋﾞﾘﾃｰｼｮﾝ実施加算</t>
    <rPh sb="0" eb="2">
      <t>セイカツ</t>
    </rPh>
    <rPh sb="2" eb="4">
      <t>コウイ</t>
    </rPh>
    <rPh sb="4" eb="6">
      <t>コウジョウ</t>
    </rPh>
    <rPh sb="16" eb="18">
      <t>ジッシ</t>
    </rPh>
    <rPh sb="18" eb="20">
      <t>カサン</t>
    </rPh>
    <phoneticPr fontId="9"/>
  </si>
  <si>
    <t>若年性認知症利用者受入加算</t>
    <rPh sb="0" eb="3">
      <t>ジャクネンセイ</t>
    </rPh>
    <rPh sb="3" eb="6">
      <t>ニンチショウ</t>
    </rPh>
    <rPh sb="6" eb="9">
      <t>リヨウシャ</t>
    </rPh>
    <rPh sb="9" eb="11">
      <t>ウケイレ</t>
    </rPh>
    <rPh sb="11" eb="13">
      <t>カサン</t>
    </rPh>
    <phoneticPr fontId="9"/>
  </si>
  <si>
    <t>運動器機能向上体制</t>
    <rPh sb="7" eb="9">
      <t>タイセイ</t>
    </rPh>
    <phoneticPr fontId="9"/>
  </si>
  <si>
    <t>介護予防通所</t>
  </si>
  <si>
    <t>選択的サービス複数実施加算</t>
    <rPh sb="0" eb="3">
      <t>センタクテキ</t>
    </rPh>
    <rPh sb="7" eb="9">
      <t>フクスウ</t>
    </rPh>
    <rPh sb="9" eb="11">
      <t>ジッシ</t>
    </rPh>
    <rPh sb="11" eb="13">
      <t>カサン</t>
    </rPh>
    <phoneticPr fontId="9"/>
  </si>
  <si>
    <t>介護予防短期入所生活介護</t>
    <rPh sb="0" eb="2">
      <t>カイゴ</t>
    </rPh>
    <rPh sb="2" eb="4">
      <t>ヨボウ</t>
    </rPh>
    <phoneticPr fontId="9"/>
  </si>
  <si>
    <t>サービス提供体制強化加算
（併設型、空床型）</t>
    <rPh sb="4" eb="6">
      <t>テイキョウ</t>
    </rPh>
    <rPh sb="6" eb="8">
      <t>タイセイ</t>
    </rPh>
    <rPh sb="8" eb="10">
      <t>キョウカ</t>
    </rPh>
    <rPh sb="10" eb="12">
      <t>カサン</t>
    </rPh>
    <rPh sb="18" eb="20">
      <t>クウショウ</t>
    </rPh>
    <rPh sb="20" eb="21">
      <t>ガタ</t>
    </rPh>
    <phoneticPr fontId="9"/>
  </si>
  <si>
    <t>介護予防短期入所療養介護</t>
    <rPh sb="0" eb="2">
      <t>カイゴ</t>
    </rPh>
    <rPh sb="2" eb="4">
      <t>ヨボウ</t>
    </rPh>
    <phoneticPr fontId="9"/>
  </si>
  <si>
    <t>療養体制維持特別加算Ⅰ</t>
    <rPh sb="0" eb="10">
      <t>リョウヨウタイセイイジトクベツカサン</t>
    </rPh>
    <phoneticPr fontId="9"/>
  </si>
  <si>
    <t>介護予防短期入所療養介護</t>
    <phoneticPr fontId="9"/>
  </si>
  <si>
    <t>１　病院療養型</t>
    <phoneticPr fontId="9"/>
  </si>
  <si>
    <t>６　ユニット型病院療養型</t>
    <phoneticPr fontId="9"/>
  </si>
  <si>
    <t>介護予防短期入所療養介護</t>
  </si>
  <si>
    <t>２　診療所型</t>
    <phoneticPr fontId="9"/>
  </si>
  <si>
    <t xml:space="preserve">１　Ⅰ型（Ⅰ） </t>
  </si>
  <si>
    <t>2B</t>
    <phoneticPr fontId="9"/>
  </si>
  <si>
    <t>１　Ⅰ型介護医療院</t>
    <phoneticPr fontId="9"/>
  </si>
  <si>
    <t xml:space="preserve">１　Ⅱ型（Ⅰ） </t>
  </si>
  <si>
    <t>２　Ⅱ型介護医療院</t>
    <phoneticPr fontId="9"/>
  </si>
  <si>
    <t>３　特別介護医療院</t>
    <rPh sb="2" eb="4">
      <t>トクベツ</t>
    </rPh>
    <rPh sb="4" eb="6">
      <t>カイゴ</t>
    </rPh>
    <rPh sb="6" eb="8">
      <t>イリョウ</t>
    </rPh>
    <rPh sb="8" eb="9">
      <t>イン</t>
    </rPh>
    <phoneticPr fontId="9"/>
  </si>
  <si>
    <t>４　ユニット型Ⅰ型介護医療院</t>
    <phoneticPr fontId="9"/>
  </si>
  <si>
    <t>５　ユニット型Ⅱ型介護医療院</t>
    <phoneticPr fontId="9"/>
  </si>
  <si>
    <t>介護予防特定施設入居者</t>
  </si>
  <si>
    <t>１　有料老人ホーム</t>
  </si>
  <si>
    <t>生活介護</t>
  </si>
  <si>
    <t>２　軽費老人ホーム</t>
  </si>
  <si>
    <t>３　養護老人ホーム</t>
  </si>
  <si>
    <t>１　なし</t>
    <phoneticPr fontId="9"/>
  </si>
  <si>
    <t>介護予防福祉用具貸与</t>
  </si>
  <si>
    <t>介護予防支援</t>
    <rPh sb="0" eb="2">
      <t>カイゴ</t>
    </rPh>
    <rPh sb="2" eb="4">
      <t>ヨボウ</t>
    </rPh>
    <rPh sb="4" eb="6">
      <t>シエン</t>
    </rPh>
    <phoneticPr fontId="9"/>
  </si>
  <si>
    <t>１　地域包括支援センター</t>
    <phoneticPr fontId="9"/>
  </si>
  <si>
    <t>特別地域加算</t>
    <phoneticPr fontId="9"/>
  </si>
  <si>
    <t>２　居宅介護支援事業者</t>
    <phoneticPr fontId="9"/>
  </si>
  <si>
    <t>介護予防訪問看護</t>
  </si>
  <si>
    <t>備考　（別紙１－２）介護予防サービス</t>
    <rPh sb="0" eb="2">
      <t>ビコウ</t>
    </rPh>
    <rPh sb="10" eb="12">
      <t>カイゴ</t>
    </rPh>
    <rPh sb="12" eb="14">
      <t>ヨボウ</t>
    </rPh>
    <phoneticPr fontId="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</si>
  <si>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9"/>
  </si>
  <si>
    <t>　　　６　人員配置に係る届出については、勤務体制がわかる書類（「従業者の勤務の体制及び勤務形態一覧表」（別紙７）又はこれに準じた勤務割表等）を添付してください。</t>
    <phoneticPr fontId="9"/>
  </si>
  <si>
    <t>　　　７ 「割引｣を｢あり｣と記載する場合は「指定居宅サービス事業所等による介護給付費の割引に係る割引率の設定について」（別紙５）を添付してください。</t>
    <rPh sb="33" eb="34">
      <t>ショ</t>
    </rPh>
    <phoneticPr fontId="9"/>
  </si>
  <si>
    <t>　　　11　「その他該当する体制等」欄で人員配置に係る加算（減算）の届出については、それぞれ加算（減算）の要件となる職員の配置状況や勤務体制がわかる書類を添付してください。</t>
    <phoneticPr fontId="9"/>
  </si>
  <si>
    <t>　　　　　　「医師の配置」…医師、「夜間勤務条件基準」…夜勤を行う看護師（准看護師）と介護職員の配置状況　等</t>
  </si>
  <si>
    <t>　　　12 「送迎体制」については、実際に利用者の送迎が可能な場合に記載してください。</t>
    <phoneticPr fontId="9"/>
  </si>
  <si>
    <t>　　　15 「特定診療費項目」「リハビリテーション提供体制」については、これらに相当する診療報酬の算定のために届け出た届出書の写しを添付してください。</t>
    <phoneticPr fontId="9"/>
  </si>
  <si>
    <t>　　　16 「職員の欠員による減算の状況」については、以下の要領で記載してください。</t>
    <phoneticPr fontId="9"/>
  </si>
  <si>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9"/>
  </si>
  <si>
    <t>　　　　　　　　選択する。（（１）が優先する。）</t>
    <phoneticPr fontId="9"/>
  </si>
  <si>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9"/>
  </si>
  <si>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9"/>
  </si>
  <si>
    <t>備考　（別紙１－２）介護予防サービス　サテライト事業所</t>
    <rPh sb="0" eb="2">
      <t>ビコウ</t>
    </rPh>
    <rPh sb="10" eb="12">
      <t>カイゴ</t>
    </rPh>
    <rPh sb="12" eb="14">
      <t>ヨボウ</t>
    </rPh>
    <rPh sb="24" eb="27">
      <t>ジギョウショ</t>
    </rPh>
    <phoneticPr fontId="9"/>
  </si>
  <si>
    <t>（別紙１－３）</t>
    <phoneticPr fontId="9"/>
  </si>
  <si>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9"/>
  </si>
  <si>
    <t>事 業 所 番 号</t>
    <phoneticPr fontId="9"/>
  </si>
  <si>
    <t>緊急時訪問看護加算</t>
    <rPh sb="0" eb="3">
      <t>キンキュウジ</t>
    </rPh>
    <rPh sb="3" eb="5">
      <t>ホウモン</t>
    </rPh>
    <rPh sb="5" eb="7">
      <t>カンゴ</t>
    </rPh>
    <rPh sb="7" eb="9">
      <t>カサン</t>
    </rPh>
    <phoneticPr fontId="9"/>
  </si>
  <si>
    <t>定期巡回・随時対応型</t>
    <phoneticPr fontId="9"/>
  </si>
  <si>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</si>
  <si>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</si>
  <si>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</si>
  <si>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</si>
  <si>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9"/>
  </si>
  <si>
    <t>24時間通報対応加算</t>
    <rPh sb="2" eb="4">
      <t>ジカン</t>
    </rPh>
    <rPh sb="4" eb="6">
      <t>ツウホウ</t>
    </rPh>
    <rPh sb="6" eb="8">
      <t>タイオウ</t>
    </rPh>
    <rPh sb="8" eb="10">
      <t>カサン</t>
    </rPh>
    <phoneticPr fontId="9"/>
  </si>
  <si>
    <t>夜間対応型訪問介護</t>
  </si>
  <si>
    <t>６ 加算Ⅰ（イの場合）</t>
    <rPh sb="8" eb="10">
      <t>バアイ</t>
    </rPh>
    <phoneticPr fontId="9"/>
  </si>
  <si>
    <t>４ 加算Ⅱ（イ場合）</t>
    <rPh sb="7" eb="9">
      <t>バアイ</t>
    </rPh>
    <phoneticPr fontId="9"/>
  </si>
  <si>
    <t>７ 加算Ⅲ（イの場合）</t>
    <phoneticPr fontId="9"/>
  </si>
  <si>
    <t>８ 加算Ⅰ（ロの場合）</t>
    <phoneticPr fontId="9"/>
  </si>
  <si>
    <t>５ 加算Ⅱ（ロの場合）</t>
    <phoneticPr fontId="9"/>
  </si>
  <si>
    <t>９ 加算Ⅲ（ロの場合）</t>
    <phoneticPr fontId="9"/>
  </si>
  <si>
    <t>時間延長サービス体制</t>
    <phoneticPr fontId="9"/>
  </si>
  <si>
    <t>重度者ケア体制加算</t>
    <rPh sb="0" eb="2">
      <t>ジュウド</t>
    </rPh>
    <rPh sb="2" eb="3">
      <t>シャ</t>
    </rPh>
    <rPh sb="5" eb="7">
      <t>タイセイ</t>
    </rPh>
    <rPh sb="7" eb="9">
      <t>カサン</t>
    </rPh>
    <phoneticPr fontId="9"/>
  </si>
  <si>
    <t>地域密着型通所介護</t>
    <rPh sb="0" eb="2">
      <t>チイキ</t>
    </rPh>
    <rPh sb="2" eb="5">
      <t>ミッチャクガタ</t>
    </rPh>
    <rPh sb="5" eb="7">
      <t>ツウショ</t>
    </rPh>
    <rPh sb="7" eb="9">
      <t>カイゴ</t>
    </rPh>
    <phoneticPr fontId="9"/>
  </si>
  <si>
    <t>１　地域密着型通所介護事業所</t>
  </si>
  <si>
    <t>２　療養通所介護事業所</t>
  </si>
  <si>
    <t>３　療養通所介護事業所（短期利用型）</t>
    <phoneticPr fontId="9"/>
  </si>
  <si>
    <t>５ 加算Ⅱ（イの場合）</t>
    <rPh sb="8" eb="10">
      <t>バアイ</t>
    </rPh>
    <phoneticPr fontId="9"/>
  </si>
  <si>
    <t>８ 加算Ⅲイ（ロの場合）</t>
    <phoneticPr fontId="9"/>
  </si>
  <si>
    <t>９ 加算Ⅲイ（ハの場合）</t>
    <phoneticPr fontId="9"/>
  </si>
  <si>
    <t>４ 加算Ⅲロ（ロの場合）</t>
    <phoneticPr fontId="9"/>
  </si>
  <si>
    <t>Ａ 加算Ⅲロ（ハの場合）</t>
    <phoneticPr fontId="9"/>
  </si>
  <si>
    <t>認知症対応型通所介護</t>
    <phoneticPr fontId="9"/>
  </si>
  <si>
    <t>２　併設型</t>
  </si>
  <si>
    <t>３　共用型</t>
  </si>
  <si>
    <t>ADL維持等加算〔申出〕の有無</t>
    <rPh sb="3" eb="5">
      <t>イジ</t>
    </rPh>
    <rPh sb="5" eb="6">
      <t>トウ</t>
    </rPh>
    <rPh sb="6" eb="8">
      <t>カサン</t>
    </rPh>
    <rPh sb="9" eb="11">
      <t>モウシデ</t>
    </rPh>
    <rPh sb="13" eb="15">
      <t>ウム</t>
    </rPh>
    <phoneticPr fontId="9"/>
  </si>
  <si>
    <t>職員の欠員による減算の状況</t>
    <rPh sb="0" eb="2">
      <t>ショクイン</t>
    </rPh>
    <rPh sb="3" eb="5">
      <t>ケツイン</t>
    </rPh>
    <rPh sb="8" eb="10">
      <t>ゲンサン</t>
    </rPh>
    <rPh sb="11" eb="13">
      <t>ジョウキョウ</t>
    </rPh>
    <phoneticPr fontId="9"/>
  </si>
  <si>
    <t>若年性認知症利用者受入加算</t>
    <phoneticPr fontId="9"/>
  </si>
  <si>
    <t>看護職員配置加算</t>
    <rPh sb="0" eb="2">
      <t>カンゴ</t>
    </rPh>
    <rPh sb="2" eb="4">
      <t>ショクイン</t>
    </rPh>
    <rPh sb="4" eb="6">
      <t>ハイチ</t>
    </rPh>
    <rPh sb="6" eb="8">
      <t>カサン</t>
    </rPh>
    <phoneticPr fontId="9"/>
  </si>
  <si>
    <t>小規模多機能型居宅介護</t>
    <rPh sb="0" eb="3">
      <t>ショウキボ</t>
    </rPh>
    <rPh sb="3" eb="6">
      <t>タキノウ</t>
    </rPh>
    <rPh sb="6" eb="7">
      <t>ガタ</t>
    </rPh>
    <rPh sb="7" eb="9">
      <t>キョタク</t>
    </rPh>
    <rPh sb="9" eb="11">
      <t>カイゴ</t>
    </rPh>
    <phoneticPr fontId="9"/>
  </si>
  <si>
    <t>１　小規模多機能型居宅介護事業所</t>
  </si>
  <si>
    <t>看取り連携体制加算</t>
    <rPh sb="0" eb="2">
      <t>ミト</t>
    </rPh>
    <rPh sb="7" eb="9">
      <t>カサン</t>
    </rPh>
    <phoneticPr fontId="9"/>
  </si>
  <si>
    <t>２　サテライト型小規模多機能型</t>
  </si>
  <si>
    <t>訪問体制強化加算</t>
    <rPh sb="0" eb="2">
      <t>ホウモン</t>
    </rPh>
    <rPh sb="2" eb="4">
      <t>タイセイ</t>
    </rPh>
    <rPh sb="4" eb="6">
      <t>キョウカ</t>
    </rPh>
    <rPh sb="6" eb="8">
      <t>カサン</t>
    </rPh>
    <phoneticPr fontId="9"/>
  </si>
  <si>
    <t>　　居宅介護事業所</t>
  </si>
  <si>
    <t>小規模多機能型居宅介護</t>
  </si>
  <si>
    <t>（短期利用型）</t>
    <phoneticPr fontId="9"/>
  </si>
  <si>
    <t>２ 介護従業者</t>
    <rPh sb="2" eb="4">
      <t>カイゴ</t>
    </rPh>
    <rPh sb="4" eb="7">
      <t>ジュウギョウシャ</t>
    </rPh>
    <phoneticPr fontId="9"/>
  </si>
  <si>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9"/>
  </si>
  <si>
    <t>夜間支援体制加算</t>
    <rPh sb="0" eb="2">
      <t>ヤカン</t>
    </rPh>
    <rPh sb="2" eb="4">
      <t>シエン</t>
    </rPh>
    <rPh sb="4" eb="6">
      <t>タイセイ</t>
    </rPh>
    <rPh sb="6" eb="8">
      <t>カサン</t>
    </rPh>
    <phoneticPr fontId="9"/>
  </si>
  <si>
    <t>利用者の入院期間中の体制</t>
    <rPh sb="0" eb="3">
      <t>リヨウシャ</t>
    </rPh>
    <rPh sb="4" eb="6">
      <t>ニュウイン</t>
    </rPh>
    <rPh sb="6" eb="8">
      <t>キカン</t>
    </rPh>
    <rPh sb="8" eb="9">
      <t>チュウ</t>
    </rPh>
    <rPh sb="10" eb="12">
      <t>タイセイ</t>
    </rPh>
    <phoneticPr fontId="9"/>
  </si>
  <si>
    <t>認知症対応型</t>
    <phoneticPr fontId="9"/>
  </si>
  <si>
    <t>共同生活介護</t>
    <phoneticPr fontId="9"/>
  </si>
  <si>
    <t>医療連携体制加算Ⅱ</t>
    <rPh sb="6" eb="8">
      <t>カサン</t>
    </rPh>
    <phoneticPr fontId="9"/>
  </si>
  <si>
    <t>３　 サテライト型Ⅰ型</t>
  </si>
  <si>
    <t>４ 　サテライト型Ⅱ型</t>
  </si>
  <si>
    <t>（短期利用型）</t>
  </si>
  <si>
    <t>入居継続支援加算</t>
    <phoneticPr fontId="9"/>
  </si>
  <si>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9"/>
  </si>
  <si>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</si>
  <si>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</si>
  <si>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</si>
  <si>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</si>
  <si>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</si>
  <si>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</si>
  <si>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9"/>
  </si>
  <si>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</si>
  <si>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</si>
  <si>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</si>
  <si>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</si>
  <si>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</si>
  <si>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</si>
  <si>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</si>
  <si>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</si>
  <si>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</si>
  <si>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</si>
  <si>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</si>
  <si>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9"/>
  </si>
  <si>
    <t>小規模拠点集合体制</t>
    <rPh sb="0" eb="3">
      <t>ショウキボ</t>
    </rPh>
    <rPh sb="3" eb="5">
      <t>キョテン</t>
    </rPh>
    <rPh sb="5" eb="7">
      <t>シュウゴウ</t>
    </rPh>
    <rPh sb="7" eb="9">
      <t>タイセイ</t>
    </rPh>
    <phoneticPr fontId="9"/>
  </si>
  <si>
    <t>訪問看護体制減算</t>
    <rPh sb="0" eb="2">
      <t>ホウモン</t>
    </rPh>
    <rPh sb="2" eb="4">
      <t>カンゴ</t>
    </rPh>
    <rPh sb="4" eb="6">
      <t>タイセイ</t>
    </rPh>
    <rPh sb="6" eb="8">
      <t>ゲンザン</t>
    </rPh>
    <phoneticPr fontId="9"/>
  </si>
  <si>
    <t>サテライト体制</t>
    <rPh sb="5" eb="7">
      <t>タイセイ</t>
    </rPh>
    <phoneticPr fontId="9"/>
  </si>
  <si>
    <t>複合型サービス</t>
  </si>
  <si>
    <t>１　看護小規模多機能型居宅介護事業所</t>
  </si>
  <si>
    <t>専門管理加算</t>
    <rPh sb="0" eb="2">
      <t>センモン</t>
    </rPh>
    <rPh sb="2" eb="4">
      <t>カンリ</t>
    </rPh>
    <rPh sb="4" eb="6">
      <t>カサン</t>
    </rPh>
    <phoneticPr fontId="10"/>
  </si>
  <si>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</si>
  <si>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</si>
  <si>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</si>
  <si>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10"/>
  </si>
  <si>
    <t>居宅介護・短期利用型）</t>
  </si>
  <si>
    <t>介護予防認知症対応型</t>
  </si>
  <si>
    <t>介護予防小規模多機能型</t>
    <phoneticPr fontId="9"/>
  </si>
  <si>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</si>
  <si>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</si>
  <si>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</si>
  <si>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</si>
  <si>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9"/>
  </si>
  <si>
    <t>共同生活介護</t>
  </si>
  <si>
    <t>定期巡回・随時対応型</t>
  </si>
  <si>
    <t>地域密着型通所介護</t>
    <phoneticPr fontId="9"/>
  </si>
  <si>
    <t>１　地域密着型通所介護事業所</t>
    <phoneticPr fontId="9"/>
  </si>
  <si>
    <t>１　小規模多機能型居宅介護事業所　</t>
  </si>
  <si>
    <t>看取り連携体制加算</t>
    <rPh sb="0" eb="2">
      <t>ミト</t>
    </rPh>
    <rPh sb="3" eb="5">
      <t>レンケイ</t>
    </rPh>
    <rPh sb="5" eb="7">
      <t>タイセイ</t>
    </rPh>
    <rPh sb="7" eb="9">
      <t>カサン</t>
    </rPh>
    <phoneticPr fontId="9"/>
  </si>
  <si>
    <t>　　居宅介護事業所</t>
    <phoneticPr fontId="9"/>
  </si>
  <si>
    <t>　　</t>
    <phoneticPr fontId="9"/>
  </si>
  <si>
    <t>褥瘡マネジメント加算</t>
    <rPh sb="0" eb="2">
      <t>ジョクソウ</t>
    </rPh>
    <rPh sb="8" eb="10">
      <t>カサン</t>
    </rPh>
    <phoneticPr fontId="9"/>
  </si>
  <si>
    <t>複合型サービス</t>
    <phoneticPr fontId="9"/>
  </si>
  <si>
    <t>（看護小規模多機能型</t>
    <phoneticPr fontId="9"/>
  </si>
  <si>
    <t>居宅介護・短期利用型）</t>
    <phoneticPr fontId="9"/>
  </si>
  <si>
    <t>１　介護予防小規模多機能型居宅介護事業所　</t>
  </si>
  <si>
    <t>居宅介護</t>
    <phoneticPr fontId="9"/>
  </si>
  <si>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9"/>
  </si>
  <si>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9"/>
  </si>
  <si>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</si>
  <si>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9"/>
  </si>
  <si>
    <t>　　　10　「その他該当する体制等」欄で人員配置に係る加算（減算）の届出については、それぞれ加算（減算）の要件となる職員の配置状況や勤務体制がわかる書類を添付してください。</t>
    <phoneticPr fontId="9"/>
  </si>
  <si>
    <t>　　　　　　（例）－「機能訓練指導体制」…機能訓練指導員、「夜間勤務条件基準」…夜勤を行う看護師（准看護師）と介護職員の配置状況　等</t>
    <phoneticPr fontId="9"/>
  </si>
  <si>
    <t>　　　11 「時間延長サービス体制」については、実際に利用者に対して延長サービスを行うことが可能な場合に記載してください。</t>
    <phoneticPr fontId="9"/>
  </si>
  <si>
    <t>　　　24 「職員の欠員による減算の状況」については、以下の要領で記載してください。</t>
    <phoneticPr fontId="9"/>
  </si>
  <si>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9"/>
  </si>
  <si>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9"/>
  </si>
  <si>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9"/>
  </si>
  <si>
    <t>（別紙１－４）</t>
    <phoneticPr fontId="9"/>
  </si>
  <si>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9"/>
  </si>
  <si>
    <t>事 業 所 番 号</t>
    <rPh sb="0" eb="1">
      <t>コト</t>
    </rPh>
    <rPh sb="2" eb="3">
      <t>ゴウ</t>
    </rPh>
    <rPh sb="4" eb="5">
      <t>ショ</t>
    </rPh>
    <rPh sb="6" eb="7">
      <t>バン</t>
    </rPh>
    <rPh sb="8" eb="9">
      <t>ゴウ</t>
    </rPh>
    <phoneticPr fontId="9"/>
  </si>
  <si>
    <t>高齢者虐待防止措置実施の有無</t>
  </si>
  <si>
    <t>１ 非該当</t>
    <phoneticPr fontId="9"/>
  </si>
  <si>
    <t>２ 該当</t>
    <phoneticPr fontId="9"/>
  </si>
  <si>
    <t>A2</t>
    <phoneticPr fontId="9"/>
  </si>
  <si>
    <t>訪問型サービス（独自）</t>
  </si>
  <si>
    <t>生活機能向上グループ活動加算</t>
    <rPh sb="0" eb="2">
      <t>セイカツ</t>
    </rPh>
    <rPh sb="2" eb="4">
      <t>キノウ</t>
    </rPh>
    <rPh sb="4" eb="6">
      <t>コウジョウ</t>
    </rPh>
    <rPh sb="10" eb="12">
      <t>カツドウ</t>
    </rPh>
    <rPh sb="12" eb="14">
      <t>カサン</t>
    </rPh>
    <phoneticPr fontId="9"/>
  </si>
  <si>
    <t>A6</t>
    <phoneticPr fontId="9"/>
  </si>
  <si>
    <t>通所型サービス（独自）</t>
    <rPh sb="0" eb="2">
      <t>ツウショ</t>
    </rPh>
    <rPh sb="2" eb="3">
      <t>ガタ</t>
    </rPh>
    <rPh sb="8" eb="10">
      <t>ドクジ</t>
    </rPh>
    <phoneticPr fontId="9"/>
  </si>
  <si>
    <t>備考　１ 「割引｣を｢あり｣と記載する場合は「介護予防・日常生活支援総合事業者による事業費の割引に係る割引率の設定について」（別紙37）を添付してください。</t>
    <phoneticPr fontId="9"/>
  </si>
  <si>
    <t>　　　２ 「サービス提供体制強化加算」については、「サービス提供体制強化加算に関する届出書」（別紙38）を添付してください。</t>
    <phoneticPr fontId="9"/>
  </si>
  <si>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9"/>
  </si>
  <si>
    <t>通所型サービス（独自）</t>
  </si>
  <si>
    <t>栄養アセスメント・栄養改善体制</t>
    <rPh sb="0" eb="2">
      <t>エイヨウ</t>
    </rPh>
    <rPh sb="11" eb="13">
      <t>カイゼン</t>
    </rPh>
    <rPh sb="13" eb="15">
      <t>タイセイ</t>
    </rPh>
    <phoneticPr fontId="9"/>
  </si>
  <si>
    <t>（別紙２）</t>
    <rPh sb="1" eb="3">
      <t>ベッシ</t>
    </rPh>
    <phoneticPr fontId="9"/>
  </si>
  <si>
    <t>受付番号</t>
    <phoneticPr fontId="9"/>
  </si>
  <si>
    <t>介護給付費算定に係る体制等に関する届出書＜指定事業者用＞</t>
    <phoneticPr fontId="9"/>
  </si>
  <si>
    <t>令和</t>
    <rPh sb="0" eb="2">
      <t>レイワ</t>
    </rPh>
    <phoneticPr fontId="9"/>
  </si>
  <si>
    <t>年</t>
    <rPh sb="0" eb="1">
      <t>ネン</t>
    </rPh>
    <phoneticPr fontId="9"/>
  </si>
  <si>
    <t>月</t>
    <rPh sb="0" eb="1">
      <t>ゲツ</t>
    </rPh>
    <phoneticPr fontId="9"/>
  </si>
  <si>
    <t>日</t>
    <rPh sb="0" eb="1">
      <t>ヒ</t>
    </rPh>
    <phoneticPr fontId="9"/>
  </si>
  <si>
    <t>知事</t>
    <rPh sb="0" eb="2">
      <t>チジ</t>
    </rPh>
    <phoneticPr fontId="9"/>
  </si>
  <si>
    <t>殿</t>
    <rPh sb="0" eb="1">
      <t>ドノ</t>
    </rPh>
    <phoneticPr fontId="9"/>
  </si>
  <si>
    <t>所在地</t>
    <phoneticPr fontId="9"/>
  </si>
  <si>
    <t>名　称</t>
    <phoneticPr fontId="9"/>
  </si>
  <si>
    <t>このことについて、関係書類を添えて以下のとおり届け出ます。</t>
    <phoneticPr fontId="9"/>
  </si>
  <si>
    <t>事業所所在地市町村番号</t>
    <phoneticPr fontId="9"/>
  </si>
  <si>
    <t>届　出　者</t>
    <phoneticPr fontId="9"/>
  </si>
  <si>
    <t>フリガナ</t>
  </si>
  <si>
    <t>名　　称</t>
    <phoneticPr fontId="9"/>
  </si>
  <si>
    <t>主たる事務所の所在地</t>
    <phoneticPr fontId="9"/>
  </si>
  <si>
    <t>(郵便番号</t>
    <phoneticPr fontId="9"/>
  </si>
  <si>
    <t>ー</t>
    <phoneticPr fontId="9"/>
  </si>
  <si>
    <t>）</t>
    <phoneticPr fontId="9"/>
  </si>
  <si>
    <t>　　　　　</t>
    <phoneticPr fontId="9"/>
  </si>
  <si>
    <t>県</t>
    <rPh sb="0" eb="1">
      <t>ケン</t>
    </rPh>
    <phoneticPr fontId="9"/>
  </si>
  <si>
    <t>群市</t>
    <rPh sb="0" eb="1">
      <t>グン</t>
    </rPh>
    <rPh sb="1" eb="2">
      <t>シ</t>
    </rPh>
    <phoneticPr fontId="9"/>
  </si>
  <si>
    <t>　(ビルの名称等)</t>
    <phoneticPr fontId="9"/>
  </si>
  <si>
    <t>連 絡 先</t>
    <phoneticPr fontId="9"/>
  </si>
  <si>
    <t>電話番号</t>
  </si>
  <si>
    <t>FAX番号</t>
  </si>
  <si>
    <t>法人の種別</t>
    <phoneticPr fontId="9"/>
  </si>
  <si>
    <t>法人所轄庁</t>
  </si>
  <si>
    <t>代表者の職・氏名</t>
    <phoneticPr fontId="9"/>
  </si>
  <si>
    <t>職名</t>
  </si>
  <si>
    <t>氏名</t>
  </si>
  <si>
    <t>代表者の住所</t>
  </si>
  <si>
    <t>事業所・施設の状況</t>
  </si>
  <si>
    <t>フリガナ</t>
    <phoneticPr fontId="9"/>
  </si>
  <si>
    <t>事業所・施設の名称</t>
    <phoneticPr fontId="9"/>
  </si>
  <si>
    <t>主たる事業所・施設の所在地</t>
    <phoneticPr fontId="9"/>
  </si>
  <si>
    <t>主たる事業所の所在地以外の場所で一部実施する場合の出張所等の所在地</t>
    <phoneticPr fontId="9"/>
  </si>
  <si>
    <t>管理者の氏名</t>
  </si>
  <si>
    <t>管理者の住所</t>
  </si>
  <si>
    <t>届出を行う事業所・施設の種類</t>
  </si>
  <si>
    <t>同一所在地において行う　　　　　　　　　　　　　　　事業等の種類</t>
    <phoneticPr fontId="9"/>
  </si>
  <si>
    <t>実施事業</t>
  </si>
  <si>
    <t>指定（許可）</t>
    <rPh sb="0" eb="2">
      <t>シテイ</t>
    </rPh>
    <rPh sb="3" eb="5">
      <t>キョカ</t>
    </rPh>
    <phoneticPr fontId="9"/>
  </si>
  <si>
    <t>異動等の区分</t>
  </si>
  <si>
    <t>異動（予定）</t>
    <phoneticPr fontId="9"/>
  </si>
  <si>
    <t>異動項目</t>
    <phoneticPr fontId="9"/>
  </si>
  <si>
    <t>年月日</t>
    <rPh sb="0" eb="3">
      <t>ネンガッピ</t>
    </rPh>
    <phoneticPr fontId="9"/>
  </si>
  <si>
    <t>(※変更の場合)</t>
    <rPh sb="2" eb="4">
      <t>ヘンコウ</t>
    </rPh>
    <rPh sb="5" eb="7">
      <t>バアイ</t>
    </rPh>
    <phoneticPr fontId="9"/>
  </si>
  <si>
    <t>指定居宅サービス</t>
  </si>
  <si>
    <t>1新規</t>
  </si>
  <si>
    <t>2変更</t>
    <phoneticPr fontId="9"/>
  </si>
  <si>
    <t>3終了</t>
    <phoneticPr fontId="9"/>
  </si>
  <si>
    <t>訪問入浴介護</t>
  </si>
  <si>
    <t>訪問ﾘﾊﾋﾞﾘﾃｰｼｮﾝ</t>
    <phoneticPr fontId="9"/>
  </si>
  <si>
    <t>居宅療養管理指導</t>
  </si>
  <si>
    <t>通所ﾘﾊﾋﾞﾘﾃｰｼｮﾝ</t>
    <phoneticPr fontId="9"/>
  </si>
  <si>
    <t>短期入所生活介護</t>
  </si>
  <si>
    <t>短期入所療養介護</t>
  </si>
  <si>
    <t>特定施設入居者生活介護</t>
    <rPh sb="5" eb="6">
      <t>キョ</t>
    </rPh>
    <phoneticPr fontId="9"/>
  </si>
  <si>
    <t>介護予防訪問ﾘﾊﾋﾞﾘﾃｰｼｮﾝ</t>
    <rPh sb="0" eb="2">
      <t>カイゴ</t>
    </rPh>
    <rPh sb="2" eb="4">
      <t>ヨボウ</t>
    </rPh>
    <phoneticPr fontId="9"/>
  </si>
  <si>
    <t>介護予防居宅療養管理指導</t>
    <rPh sb="0" eb="2">
      <t>カイゴ</t>
    </rPh>
    <rPh sb="2" eb="4">
      <t>ヨボウ</t>
    </rPh>
    <phoneticPr fontId="9"/>
  </si>
  <si>
    <t>介護予防通所ﾘﾊﾋﾞﾘﾃｰｼｮﾝ</t>
    <rPh sb="0" eb="2">
      <t>カイゴ</t>
    </rPh>
    <rPh sb="2" eb="4">
      <t>ヨボウ</t>
    </rPh>
    <phoneticPr fontId="9"/>
  </si>
  <si>
    <t>介護予防特定施設入居者生活介護</t>
    <rPh sb="0" eb="2">
      <t>カイゴ</t>
    </rPh>
    <rPh sb="2" eb="4">
      <t>ヨボウ</t>
    </rPh>
    <rPh sb="9" eb="10">
      <t>キョ</t>
    </rPh>
    <phoneticPr fontId="9"/>
  </si>
  <si>
    <t>介護予防福祉用具貸与</t>
    <rPh sb="0" eb="2">
      <t>カイゴ</t>
    </rPh>
    <rPh sb="2" eb="4">
      <t>ヨボウ</t>
    </rPh>
    <phoneticPr fontId="9"/>
  </si>
  <si>
    <t>施設</t>
  </si>
  <si>
    <t>介護老人保健施設</t>
  </si>
  <si>
    <t>介護医療院</t>
    <rPh sb="0" eb="2">
      <t>カイゴ</t>
    </rPh>
    <rPh sb="2" eb="4">
      <t>イリョウ</t>
    </rPh>
    <rPh sb="4" eb="5">
      <t>イン</t>
    </rPh>
    <phoneticPr fontId="9"/>
  </si>
  <si>
    <t>介護保険事業所番号</t>
  </si>
  <si>
    <t>医療機関コード等</t>
    <rPh sb="0" eb="2">
      <t>イリョウ</t>
    </rPh>
    <rPh sb="2" eb="4">
      <t>キカン</t>
    </rPh>
    <rPh sb="7" eb="8">
      <t>トウ</t>
    </rPh>
    <phoneticPr fontId="9"/>
  </si>
  <si>
    <t>特記事項</t>
  </si>
  <si>
    <t>変　更　前</t>
    <phoneticPr fontId="9"/>
  </si>
  <si>
    <t>変　更　後</t>
    <rPh sb="4" eb="5">
      <t>ゴ</t>
    </rPh>
    <phoneticPr fontId="9"/>
  </si>
  <si>
    <t>関係書類</t>
  </si>
  <si>
    <t>別添のとおり</t>
  </si>
  <si>
    <t>備考1　「受付番号」「事業所所在市町村番号」欄には記載しないでください。</t>
    <phoneticPr fontId="9"/>
  </si>
  <si>
    <t>　　2　「法人の種別」欄は、申請者が法人である場合に、「社会福祉法人」「医療法人」「社団法人」「財団法人」</t>
    <phoneticPr fontId="9"/>
  </si>
  <si>
    <t>　　　「株式会社」「有限会社」等の別を記入してください。</t>
    <phoneticPr fontId="9"/>
  </si>
  <si>
    <t>　　3　「法人所轄庁」欄は、申請者が認可法人である場合に、その主務官庁の名称を記載してください。</t>
    <phoneticPr fontId="9"/>
  </si>
  <si>
    <t>　　4　「実施事業」欄は、該当する欄に「〇」を記入してください。</t>
    <phoneticPr fontId="9"/>
  </si>
  <si>
    <t>　　5　「異動等の区分」欄には、今回届出を行う事業所・施設について該当する数字の横の□を■にしてください。</t>
    <rPh sb="40" eb="41">
      <t>ヨコ</t>
    </rPh>
    <phoneticPr fontId="9"/>
  </si>
  <si>
    <t>　　6　「異動項目」欄には、(別紙1，1－2)「介護給付費算定に係る体制等状況一覧表」に掲げる項目（施設等の区分、</t>
    <phoneticPr fontId="9"/>
  </si>
  <si>
    <t>人員配置区分、その他該当する体制等、割引）を記載してください。</t>
    <phoneticPr fontId="9"/>
  </si>
  <si>
    <t>　　7　「特記事項」欄には、異動の状況について具体的に記載してください。</t>
    <phoneticPr fontId="9"/>
  </si>
  <si>
    <t>　　8　「主たる事業所の所在地以外の場所で一部実施する場合の出張所等の所在地」について、複数の出張所等を有する場合は、</t>
    <phoneticPr fontId="9"/>
  </si>
  <si>
    <t>　　　適宜欄を補正して、全ての出張所等の状況について記載してください。</t>
    <phoneticPr fontId="9"/>
  </si>
  <si>
    <t>（別紙３）</t>
    <rPh sb="1" eb="3">
      <t>ベッシ</t>
    </rPh>
    <phoneticPr fontId="9"/>
  </si>
  <si>
    <t>介護給付費算定に係る体制等に関する進達書＜基準該当事業者用＞</t>
    <rPh sb="17" eb="19">
      <t>シンタツ</t>
    </rPh>
    <rPh sb="21" eb="23">
      <t>キジュン</t>
    </rPh>
    <rPh sb="23" eb="25">
      <t>ガイトウ</t>
    </rPh>
    <rPh sb="25" eb="28">
      <t>ジギョウシャ</t>
    </rPh>
    <phoneticPr fontId="9"/>
  </si>
  <si>
    <t>市町村長名</t>
    <rPh sb="0" eb="3">
      <t>シチョウソン</t>
    </rPh>
    <rPh sb="3" eb="4">
      <t>チョウ</t>
    </rPh>
    <rPh sb="4" eb="5">
      <t>メイ</t>
    </rPh>
    <phoneticPr fontId="9"/>
  </si>
  <si>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9"/>
  </si>
  <si>
    <t>　(ビルの名称等)</t>
  </si>
  <si>
    <t>法人である場合その種別</t>
    <rPh sb="5" eb="7">
      <t>バアイ</t>
    </rPh>
    <phoneticPr fontId="9"/>
  </si>
  <si>
    <t>代表者の職・氏名</t>
  </si>
  <si>
    <t>事業所の状況</t>
    <phoneticPr fontId="9"/>
  </si>
  <si>
    <t>主たる事業所の所在地</t>
    <rPh sb="3" eb="6">
      <t>ジギョウショ</t>
    </rPh>
    <phoneticPr fontId="9"/>
  </si>
  <si>
    <t>主たる事業所の所在地以外の場所で一部実施する場合の出張所等の所在地</t>
  </si>
  <si>
    <t>届出を行う事業所の状況</t>
    <rPh sb="9" eb="11">
      <t>ジョウキョウ</t>
    </rPh>
    <phoneticPr fontId="9"/>
  </si>
  <si>
    <t>登録年</t>
    <rPh sb="0" eb="2">
      <t>トウロク</t>
    </rPh>
    <rPh sb="2" eb="3">
      <t>ネン</t>
    </rPh>
    <phoneticPr fontId="9"/>
  </si>
  <si>
    <t>市町村が定める率</t>
    <rPh sb="0" eb="3">
      <t>シチョウソン</t>
    </rPh>
    <rPh sb="4" eb="5">
      <t>サダ</t>
    </rPh>
    <rPh sb="7" eb="8">
      <t>リツ</t>
    </rPh>
    <phoneticPr fontId="9"/>
  </si>
  <si>
    <t>月日</t>
    <rPh sb="0" eb="2">
      <t>ガッピ</t>
    </rPh>
    <phoneticPr fontId="9"/>
  </si>
  <si>
    <t>(市町村記載)</t>
    <rPh sb="1" eb="4">
      <t>シチョウソン</t>
    </rPh>
    <rPh sb="4" eb="6">
      <t>キサイ</t>
    </rPh>
    <phoneticPr fontId="9"/>
  </si>
  <si>
    <t>基準該当居宅サービス</t>
    <phoneticPr fontId="9"/>
  </si>
  <si>
    <t>％</t>
    <phoneticPr fontId="9"/>
  </si>
  <si>
    <t>居宅介護支援</t>
    <rPh sb="0" eb="2">
      <t>キョタク</t>
    </rPh>
    <rPh sb="2" eb="4">
      <t>カイゴ</t>
    </rPh>
    <rPh sb="4" eb="6">
      <t>シエン</t>
    </rPh>
    <phoneticPr fontId="9"/>
  </si>
  <si>
    <t>基準該当事業所番号</t>
    <rPh sb="0" eb="2">
      <t>キジュン</t>
    </rPh>
    <rPh sb="2" eb="4">
      <t>ガイトウ</t>
    </rPh>
    <rPh sb="4" eb="7">
      <t>ジギョウショ</t>
    </rPh>
    <rPh sb="7" eb="9">
      <t>バンゴウ</t>
    </rPh>
    <phoneticPr fontId="9"/>
  </si>
  <si>
    <t>登録を受けている市町村</t>
    <rPh sb="0" eb="2">
      <t>トウロク</t>
    </rPh>
    <rPh sb="3" eb="4">
      <t>ウ</t>
    </rPh>
    <rPh sb="8" eb="11">
      <t>シチョウソン</t>
    </rPh>
    <phoneticPr fontId="9"/>
  </si>
  <si>
    <t>（指定を受けている場合）</t>
    <rPh sb="1" eb="3">
      <t>シテイ</t>
    </rPh>
    <rPh sb="4" eb="5">
      <t>ウ</t>
    </rPh>
    <rPh sb="9" eb="11">
      <t>バアイ</t>
    </rPh>
    <phoneticPr fontId="9"/>
  </si>
  <si>
    <t>既に指定等を受けている事業</t>
    <rPh sb="0" eb="1">
      <t>スデ</t>
    </rPh>
    <rPh sb="2" eb="4">
      <t>シテイ</t>
    </rPh>
    <rPh sb="4" eb="5">
      <t>トウ</t>
    </rPh>
    <rPh sb="6" eb="7">
      <t>ウ</t>
    </rPh>
    <rPh sb="11" eb="13">
      <t>ジギョウ</t>
    </rPh>
    <phoneticPr fontId="9"/>
  </si>
  <si>
    <t>備考1　「受付番号」欄には記載しないでください。</t>
    <rPh sb="7" eb="9">
      <t>バンゴウ</t>
    </rPh>
    <phoneticPr fontId="9"/>
  </si>
  <si>
    <t>　　2　「法人である場合その種別」欄は、申請者が法人である場合に、「社会福祉法人」「医療法人」「社団法人」</t>
    <rPh sb="10" eb="12">
      <t>バアイ</t>
    </rPh>
    <phoneticPr fontId="9"/>
  </si>
  <si>
    <t>　　　「財団法人」「株式会社」「有限会社」等の別を記入してください。</t>
    <rPh sb="7" eb="8">
      <t>ジン</t>
    </rPh>
    <rPh sb="10" eb="12">
      <t>カブシキ</t>
    </rPh>
    <rPh sb="12" eb="14">
      <t>カイシャ</t>
    </rPh>
    <phoneticPr fontId="9"/>
  </si>
  <si>
    <t>　　5　「異動等の区分」欄には、今回届出を行う事業所について該当する数字の横の□を■にしてください。</t>
    <phoneticPr fontId="9"/>
  </si>
  <si>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9"/>
  </si>
  <si>
    <t>　　8　「特記事項」欄には、異動の状況について具体的に記載してください。</t>
    <phoneticPr fontId="9"/>
  </si>
  <si>
    <t>　　9　「主たる事業所の所在地以外の場所で一部実施する場合の出張所等の所在地」について、複数の出張所等を有する場合は、</t>
    <phoneticPr fontId="9"/>
  </si>
  <si>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</si>
  <si>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</si>
  <si>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</si>
  <si>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</si>
  <si>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</si>
  <si>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</si>
  <si>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</si>
  <si>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</si>
  <si>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9"/>
  </si>
  <si>
    <t>介護給付費算定に係る体制等に関する進達書</t>
    <rPh sb="17" eb="19">
      <t>シンタツ</t>
    </rPh>
    <phoneticPr fontId="9"/>
  </si>
  <si>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9"/>
  </si>
  <si>
    <t>指定年</t>
    <rPh sb="0" eb="2">
      <t>シテイ</t>
    </rPh>
    <rPh sb="2" eb="3">
      <t>ネン</t>
    </rPh>
    <phoneticPr fontId="9"/>
  </si>
  <si>
    <t>市町村が定める単位の有無</t>
    <rPh sb="0" eb="3">
      <t>シチョウソン</t>
    </rPh>
    <rPh sb="4" eb="5">
      <t>サダ</t>
    </rPh>
    <rPh sb="7" eb="9">
      <t>タンイ</t>
    </rPh>
    <rPh sb="10" eb="12">
      <t>ウム</t>
    </rPh>
    <phoneticPr fontId="9"/>
  </si>
  <si>
    <t>地域密着型サービス</t>
    <phoneticPr fontId="9"/>
  </si>
  <si>
    <t>夜間対応型訪問介護</t>
    <rPh sb="0" eb="2">
      <t>ヤカン</t>
    </rPh>
    <rPh sb="2" eb="5">
      <t>タイオウガタ</t>
    </rPh>
    <phoneticPr fontId="9"/>
  </si>
  <si>
    <t>1 有</t>
    <rPh sb="2" eb="3">
      <t>ア</t>
    </rPh>
    <phoneticPr fontId="9"/>
  </si>
  <si>
    <t>地域密着型通所介護</t>
    <rPh sb="0" eb="2">
      <t>チイキ</t>
    </rPh>
    <rPh sb="2" eb="4">
      <t>ミッチャク</t>
    </rPh>
    <rPh sb="4" eb="5">
      <t>ガタ</t>
    </rPh>
    <rPh sb="5" eb="7">
      <t>ツウショ</t>
    </rPh>
    <rPh sb="7" eb="9">
      <t>カイゴ</t>
    </rPh>
    <phoneticPr fontId="9"/>
  </si>
  <si>
    <t>療養通所介護</t>
    <rPh sb="0" eb="2">
      <t>リョウヨウ</t>
    </rPh>
    <rPh sb="2" eb="4">
      <t>ツウショ</t>
    </rPh>
    <rPh sb="4" eb="6">
      <t>カイゴ</t>
    </rPh>
    <phoneticPr fontId="9"/>
  </si>
  <si>
    <t>認知症対応型通所介護</t>
    <rPh sb="0" eb="3">
      <t>ニンチショウ</t>
    </rPh>
    <rPh sb="3" eb="6">
      <t>タイオウガタ</t>
    </rPh>
    <rPh sb="6" eb="8">
      <t>ツウショ</t>
    </rPh>
    <rPh sb="8" eb="10">
      <t>カイゴ</t>
    </rPh>
    <phoneticPr fontId="9"/>
  </si>
  <si>
    <t>認知症対応型共同生活介護</t>
    <rPh sb="0" eb="3">
      <t>ニンチショウ</t>
    </rPh>
    <rPh sb="3" eb="6">
      <t>タイオウガタ</t>
    </rPh>
    <rPh sb="6" eb="8">
      <t>キョウドウ</t>
    </rPh>
    <rPh sb="8" eb="10">
      <t>セイカツ</t>
    </rPh>
    <rPh sb="10" eb="12">
      <t>カイゴ</t>
    </rPh>
    <phoneticPr fontId="9"/>
  </si>
  <si>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9"/>
  </si>
  <si>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9"/>
  </si>
  <si>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9"/>
  </si>
  <si>
    <t>複合型サービス</t>
    <rPh sb="0" eb="3">
      <t>フクゴウガタ</t>
    </rPh>
    <phoneticPr fontId="9"/>
  </si>
  <si>
    <t>介護予防認知症対応型通所介護</t>
    <rPh sb="0" eb="2">
      <t>カイゴ</t>
    </rPh>
    <rPh sb="2" eb="4">
      <t>ヨボウ</t>
    </rPh>
    <rPh sb="4" eb="7">
      <t>ニンチショウ</t>
    </rPh>
    <rPh sb="7" eb="10">
      <t>タイオウガタ</t>
    </rPh>
    <rPh sb="10" eb="12">
      <t>ツウショ</t>
    </rPh>
    <phoneticPr fontId="9"/>
  </si>
  <si>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9"/>
  </si>
  <si>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9"/>
  </si>
  <si>
    <t>居宅介護支援</t>
    <rPh sb="0" eb="2">
      <t>キョタク</t>
    </rPh>
    <phoneticPr fontId="9"/>
  </si>
  <si>
    <t>介護予防支援</t>
    <rPh sb="0" eb="2">
      <t>カイゴ</t>
    </rPh>
    <rPh sb="2" eb="4">
      <t>ヨボウ</t>
    </rPh>
    <phoneticPr fontId="9"/>
  </si>
  <si>
    <t>地域密着型サービス事業所番号等</t>
    <rPh sb="0" eb="2">
      <t>チイキ</t>
    </rPh>
    <rPh sb="2" eb="5">
      <t>ミッチャクガタ</t>
    </rPh>
    <rPh sb="9" eb="12">
      <t>ジギョウショ</t>
    </rPh>
    <rPh sb="12" eb="14">
      <t>バンゴウ</t>
    </rPh>
    <rPh sb="14" eb="15">
      <t>トウ</t>
    </rPh>
    <phoneticPr fontId="9"/>
  </si>
  <si>
    <t>指定を受けている市町村</t>
    <rPh sb="0" eb="2">
      <t>シテイ</t>
    </rPh>
    <rPh sb="3" eb="4">
      <t>ウ</t>
    </rPh>
    <rPh sb="8" eb="11">
      <t>シチョウソン</t>
    </rPh>
    <phoneticPr fontId="9"/>
  </si>
  <si>
    <t>　　3　「法人所轄庁」欄、申請者が認可法人である場合に、その主務官庁の名称を記載してください。</t>
    <phoneticPr fontId="9"/>
  </si>
  <si>
    <t>　　6　「異動項目」欄には、(別紙1－３)「介護給付費算定に係る体制等状況一覧表」に掲げる項目（施設等の区分、</t>
    <phoneticPr fontId="9"/>
  </si>
  <si>
    <t>　　8　「主たる事業所の所在地以外の場所で一部実施する場合の出張所等の所在地」について、複数の出張所等を</t>
    <phoneticPr fontId="9"/>
  </si>
  <si>
    <t>（別紙４）</t>
    <phoneticPr fontId="9"/>
  </si>
  <si>
    <t>市町村名</t>
    <rPh sb="0" eb="3">
      <t>シチョウソン</t>
    </rPh>
    <rPh sb="3" eb="4">
      <t>メイ</t>
    </rPh>
    <phoneticPr fontId="9"/>
  </si>
  <si>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9"/>
  </si>
  <si>
    <t>このことについて、上限の率を下記のとおり設定しましたのでお知らせします。</t>
    <phoneticPr fontId="9"/>
  </si>
  <si>
    <t>記</t>
  </si>
  <si>
    <t>　1　全国共通の介護報酬額に対して定める率</t>
    <phoneticPr fontId="9"/>
  </si>
  <si>
    <t>項　　　目</t>
    <phoneticPr fontId="9"/>
  </si>
  <si>
    <t>サービスの種類</t>
  </si>
  <si>
    <t>全国共通の介護報酬額に対して定める率</t>
    <phoneticPr fontId="9"/>
  </si>
  <si>
    <t xml:space="preserve"> 特例居宅介護サービス費</t>
    <phoneticPr fontId="9"/>
  </si>
  <si>
    <t xml:space="preserve"> 訪問介護</t>
    <phoneticPr fontId="9"/>
  </si>
  <si>
    <t>％</t>
  </si>
  <si>
    <t xml:space="preserve"> 訪問入浴介護</t>
    <phoneticPr fontId="9"/>
  </si>
  <si>
    <t xml:space="preserve"> 通所介護</t>
    <phoneticPr fontId="9"/>
  </si>
  <si>
    <t xml:space="preserve"> 短期入所生活介護</t>
    <phoneticPr fontId="9"/>
  </si>
  <si>
    <t xml:space="preserve"> 福祉用具貸与</t>
    <phoneticPr fontId="9"/>
  </si>
  <si>
    <t xml:space="preserve"> 特例介護予防サービス費</t>
    <phoneticPr fontId="9"/>
  </si>
  <si>
    <t xml:space="preserve"> 介護予防訪問入浴介護</t>
    <rPh sb="1" eb="3">
      <t>カイゴ</t>
    </rPh>
    <rPh sb="3" eb="5">
      <t>ヨボウ</t>
    </rPh>
    <phoneticPr fontId="9"/>
  </si>
  <si>
    <t xml:space="preserve"> 介護予防短期入所生活介護</t>
    <rPh sb="1" eb="3">
      <t>カイゴ</t>
    </rPh>
    <rPh sb="3" eb="5">
      <t>ヨボウ</t>
    </rPh>
    <phoneticPr fontId="9"/>
  </si>
  <si>
    <t xml:space="preserve"> 介護予防福祉用具貸与</t>
    <rPh sb="1" eb="3">
      <t>カイゴ</t>
    </rPh>
    <rPh sb="3" eb="5">
      <t>ヨボウ</t>
    </rPh>
    <phoneticPr fontId="9"/>
  </si>
  <si>
    <t xml:space="preserve"> 特例居宅介護サービス計画費</t>
    <phoneticPr fontId="9"/>
  </si>
  <si>
    <t xml:space="preserve"> 特例介護予防サービス計画費</t>
    <rPh sb="3" eb="5">
      <t>カイゴ</t>
    </rPh>
    <rPh sb="5" eb="7">
      <t>ヨボウ</t>
    </rPh>
    <phoneticPr fontId="9"/>
  </si>
  <si>
    <t>　2　適用開始年月日　</t>
    <rPh sb="3" eb="5">
      <t>テキヨウ</t>
    </rPh>
    <rPh sb="5" eb="7">
      <t>カイシ</t>
    </rPh>
    <rPh sb="7" eb="10">
      <t>ネンガッピ</t>
    </rPh>
    <phoneticPr fontId="9"/>
  </si>
  <si>
    <t>月</t>
    <rPh sb="0" eb="1">
      <t>ガツ</t>
    </rPh>
    <phoneticPr fontId="9"/>
  </si>
  <si>
    <t>日</t>
    <rPh sb="0" eb="1">
      <t>ニチ</t>
    </rPh>
    <phoneticPr fontId="9"/>
  </si>
  <si>
    <t>（別紙５）</t>
    <phoneticPr fontId="9"/>
  </si>
  <si>
    <t>事業所・施設名</t>
    <rPh sb="0" eb="3">
      <t>ジギョウショ</t>
    </rPh>
    <rPh sb="4" eb="6">
      <t>シセツ</t>
    </rPh>
    <rPh sb="6" eb="7">
      <t>メイ</t>
    </rPh>
    <phoneticPr fontId="9"/>
  </si>
  <si>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9"/>
  </si>
  <si>
    <t>　1　割引率等</t>
    <rPh sb="3" eb="6">
      <t>ワリビキリツ</t>
    </rPh>
    <rPh sb="6" eb="7">
      <t>トウ</t>
    </rPh>
    <phoneticPr fontId="9"/>
  </si>
  <si>
    <t>事業所番号</t>
    <rPh sb="0" eb="3">
      <t>ジギョウショ</t>
    </rPh>
    <rPh sb="3" eb="5">
      <t>バンゴウ</t>
    </rPh>
    <phoneticPr fontId="9"/>
  </si>
  <si>
    <t>サービスの種類</t>
    <rPh sb="5" eb="7">
      <t>シュルイ</t>
    </rPh>
    <phoneticPr fontId="9"/>
  </si>
  <si>
    <t>割引率</t>
    <rPh sb="0" eb="2">
      <t>ワリビキ</t>
    </rPh>
    <rPh sb="2" eb="3">
      <t>リツ</t>
    </rPh>
    <phoneticPr fontId="9"/>
  </si>
  <si>
    <t>適用条件</t>
    <rPh sb="0" eb="2">
      <t>テキヨウ</t>
    </rPh>
    <rPh sb="2" eb="4">
      <t>ジョウケン</t>
    </rPh>
    <phoneticPr fontId="9"/>
  </si>
  <si>
    <t>（例）10</t>
    <rPh sb="1" eb="2">
      <t>レイ</t>
    </rPh>
    <phoneticPr fontId="9"/>
  </si>
  <si>
    <t>　（例）毎日　午後２時から午後４時まで</t>
    <rPh sb="2" eb="3">
      <t>レイ</t>
    </rPh>
    <rPh sb="4" eb="6">
      <t>マイニチ</t>
    </rPh>
    <rPh sb="7" eb="9">
      <t>ゴゴ</t>
    </rPh>
    <rPh sb="10" eb="11">
      <t>ジ</t>
    </rPh>
    <rPh sb="13" eb="15">
      <t>ゴゴ</t>
    </rPh>
    <rPh sb="16" eb="17">
      <t>ジ</t>
    </rPh>
    <phoneticPr fontId="9"/>
  </si>
  <si>
    <t>特定施設入居者生活介護</t>
    <rPh sb="0" eb="2">
      <t>トクテイ</t>
    </rPh>
    <rPh sb="2" eb="4">
      <t>シセツ</t>
    </rPh>
    <rPh sb="4" eb="7">
      <t>ニュウキョシャ</t>
    </rPh>
    <rPh sb="7" eb="9">
      <t>セイカツ</t>
    </rPh>
    <rPh sb="9" eb="11">
      <t>カイゴ</t>
    </rPh>
    <phoneticPr fontId="9"/>
  </si>
  <si>
    <t>介護老人福祉施設</t>
    <rPh sb="0" eb="2">
      <t>カイゴ</t>
    </rPh>
    <rPh sb="2" eb="4">
      <t>ロウジン</t>
    </rPh>
    <rPh sb="4" eb="6">
      <t>フクシ</t>
    </rPh>
    <rPh sb="6" eb="8">
      <t>シセツ</t>
    </rPh>
    <phoneticPr fontId="9"/>
  </si>
  <si>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9"/>
  </si>
  <si>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9"/>
  </si>
  <si>
    <t>　　記載してください。</t>
    <phoneticPr fontId="9"/>
  </si>
  <si>
    <t>　2　適用開始年月日</t>
    <rPh sb="3" eb="5">
      <t>テキヨウ</t>
    </rPh>
    <rPh sb="5" eb="7">
      <t>カイシ</t>
    </rPh>
    <rPh sb="7" eb="10">
      <t>ネンガッピ</t>
    </rPh>
    <phoneticPr fontId="9"/>
  </si>
  <si>
    <t>（別紙５ー２）</t>
    <phoneticPr fontId="9"/>
  </si>
  <si>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9"/>
  </si>
  <si>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9"/>
  </si>
  <si>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9"/>
  </si>
  <si>
    <t>介護予防認知症対応型
通所介護</t>
    <rPh sb="0" eb="2">
      <t>カイゴ</t>
    </rPh>
    <rPh sb="2" eb="4">
      <t>ヨボウ</t>
    </rPh>
    <rPh sb="4" eb="7">
      <t>ニンチショウ</t>
    </rPh>
    <rPh sb="7" eb="10">
      <t>タイオウガタ</t>
    </rPh>
    <rPh sb="11" eb="13">
      <t>ツウショ</t>
    </rPh>
    <rPh sb="13" eb="15">
      <t>カイゴ</t>
    </rPh>
    <phoneticPr fontId="9"/>
  </si>
  <si>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9"/>
  </si>
  <si>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9"/>
  </si>
  <si>
    <t>（別紙６）</t>
    <phoneticPr fontId="9"/>
  </si>
  <si>
    <t>　平面図</t>
    <rPh sb="1" eb="4">
      <t>ヘイメンズ</t>
    </rPh>
    <phoneticPr fontId="9"/>
  </si>
  <si>
    <t>　事業所・施設の名称</t>
    <rPh sb="1" eb="4">
      <t>ジギョウショ</t>
    </rPh>
    <rPh sb="5" eb="7">
      <t>シセツ</t>
    </rPh>
    <rPh sb="8" eb="10">
      <t>メイショウ</t>
    </rPh>
    <phoneticPr fontId="9"/>
  </si>
  <si>
    <t>「該当する体制等　ー　　　　　　　　」</t>
    <rPh sb="1" eb="3">
      <t>ガイトウ</t>
    </rPh>
    <rPh sb="5" eb="7">
      <t>タイセイ</t>
    </rPh>
    <rPh sb="7" eb="8">
      <t>トウ</t>
    </rPh>
    <phoneticPr fontId="9"/>
  </si>
  <si>
    <t>展示コーナー</t>
    <rPh sb="0" eb="2">
      <t>テンジ</t>
    </rPh>
    <phoneticPr fontId="9"/>
  </si>
  <si>
    <t xml:space="preserve"> 調理室</t>
    <rPh sb="1" eb="4">
      <t>チョウリシツ</t>
    </rPh>
    <phoneticPr fontId="9"/>
  </si>
  <si>
    <t xml:space="preserve"> 談話室</t>
    <rPh sb="1" eb="4">
      <t>ダンワシツ</t>
    </rPh>
    <phoneticPr fontId="9"/>
  </si>
  <si>
    <t xml:space="preserve"> 相談室</t>
    <rPh sb="1" eb="3">
      <t>ソウダン</t>
    </rPh>
    <rPh sb="3" eb="4">
      <t>シツ</t>
    </rPh>
    <phoneticPr fontId="9"/>
  </si>
  <si>
    <t>　診察室</t>
    <rPh sb="1" eb="4">
      <t>シンサツシツ</t>
    </rPh>
    <phoneticPr fontId="9"/>
  </si>
  <si>
    <t>㎡</t>
    <phoneticPr fontId="9"/>
  </si>
  <si>
    <t>玄関ホール</t>
    <rPh sb="0" eb="2">
      <t>ゲンカン</t>
    </rPh>
    <phoneticPr fontId="9"/>
  </si>
  <si>
    <t>　調剤室</t>
    <rPh sb="1" eb="3">
      <t>チョウザイ</t>
    </rPh>
    <rPh sb="3" eb="4">
      <t>シツ</t>
    </rPh>
    <phoneticPr fontId="9"/>
  </si>
  <si>
    <t>機能訓練室</t>
    <rPh sb="0" eb="2">
      <t>キノウ</t>
    </rPh>
    <rPh sb="2" eb="4">
      <t>クンレン</t>
    </rPh>
    <rPh sb="4" eb="5">
      <t>シツ</t>
    </rPh>
    <phoneticPr fontId="9"/>
  </si>
  <si>
    <t>（食堂兼用）</t>
    <rPh sb="1" eb="3">
      <t>ショクドウ</t>
    </rPh>
    <rPh sb="3" eb="5">
      <t>ケンヨウ</t>
    </rPh>
    <phoneticPr fontId="9"/>
  </si>
  <si>
    <t xml:space="preserve"> 便所</t>
    <rPh sb="1" eb="3">
      <t>ベンジョ</t>
    </rPh>
    <phoneticPr fontId="9"/>
  </si>
  <si>
    <t>浴室</t>
    <rPh sb="0" eb="2">
      <t>ヨクシツ</t>
    </rPh>
    <phoneticPr fontId="9"/>
  </si>
  <si>
    <t>事務室</t>
    <rPh sb="0" eb="3">
      <t>ジムシツ</t>
    </rPh>
    <phoneticPr fontId="9"/>
  </si>
  <si>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9"/>
  </si>
  <si>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9"/>
  </si>
  <si>
    <t>（別紙７）</t>
    <phoneticPr fontId="9"/>
  </si>
  <si>
    <t>従業者の勤務の体制及び勤務形態一覧表　（　　　　年　　　月分）</t>
    <phoneticPr fontId="9"/>
  </si>
  <si>
    <t>サービス種類（　　　　　　　　　　　　　　　　　　　　　）</t>
    <phoneticPr fontId="9"/>
  </si>
  <si>
    <t>事業所・施設名（　　　　　　　　　　　　　　　　　　　　）</t>
    <phoneticPr fontId="9"/>
  </si>
  <si>
    <t>「人員配置区分―　　型」又は「該当する体制等―　　　　　」</t>
    <phoneticPr fontId="9"/>
  </si>
  <si>
    <t>［入所（利用）定員（見込）数等　　　　　名］</t>
    <phoneticPr fontId="9"/>
  </si>
  <si>
    <t>職　種</t>
    <phoneticPr fontId="9"/>
  </si>
  <si>
    <t>勤務　　　　　　　　　　形態</t>
    <phoneticPr fontId="9"/>
  </si>
  <si>
    <t>氏　名</t>
    <phoneticPr fontId="9"/>
  </si>
  <si>
    <t>第1週</t>
  </si>
  <si>
    <t>第2週</t>
  </si>
  <si>
    <t>第3週</t>
  </si>
  <si>
    <t>第4週</t>
  </si>
  <si>
    <t>4週の　　　　　　　　　　合計</t>
    <phoneticPr fontId="9"/>
  </si>
  <si>
    <t>週平均　　　　　　　　　の勤務　　　　　　　　　　　　　時間</t>
    <phoneticPr fontId="9"/>
  </si>
  <si>
    <t>常勤換　　　　　　　　　算後の　　　　　　　　　　　　人数　</t>
    <rPh sb="27" eb="29">
      <t>ニンズウ</t>
    </rPh>
    <phoneticPr fontId="9"/>
  </si>
  <si>
    <t>＊</t>
  </si>
  <si>
    <t>（記載例―1）</t>
    <phoneticPr fontId="9"/>
  </si>
  <si>
    <t>①</t>
  </si>
  <si>
    <t>③</t>
  </si>
  <si>
    <t>②</t>
  </si>
  <si>
    <t>④</t>
  </si>
  <si>
    <t>（記載例―2）</t>
    <phoneticPr fontId="9"/>
  </si>
  <si>
    <t>ab</t>
  </si>
  <si>
    <t>cd</t>
  </si>
  <si>
    <t>e</t>
  </si>
  <si>
    <t>（再掲）
夜勤職員</t>
    <rPh sb="1" eb="3">
      <t>サイケイ</t>
    </rPh>
    <rPh sb="5" eb="7">
      <t>ヤキン</t>
    </rPh>
    <rPh sb="7" eb="9">
      <t>ショクイン</t>
    </rPh>
    <phoneticPr fontId="9"/>
  </si>
  <si>
    <t>１日の夜勤の合計時間</t>
    <rPh sb="1" eb="2">
      <t>ニチ</t>
    </rPh>
    <rPh sb="3" eb="5">
      <t>ヤキン</t>
    </rPh>
    <rPh sb="6" eb="8">
      <t>ゴウケイ</t>
    </rPh>
    <rPh sb="8" eb="10">
      <t>ジカン</t>
    </rPh>
    <phoneticPr fontId="9"/>
  </si>
  <si>
    <t>常勤換算後の人数
（16h換算）</t>
    <rPh sb="0" eb="2">
      <t>ジョウキン</t>
    </rPh>
    <rPh sb="2" eb="4">
      <t>カンザン</t>
    </rPh>
    <rPh sb="4" eb="5">
      <t>ウシ</t>
    </rPh>
    <rPh sb="6" eb="8">
      <t>ニンズウ</t>
    </rPh>
    <rPh sb="13" eb="15">
      <t>カンザン</t>
    </rPh>
    <phoneticPr fontId="9"/>
  </si>
  <si>
    <t>＜配置状況＞</t>
  </si>
  <si>
    <t>看護職員：介護職員</t>
  </si>
  <si>
    <t>　（　　　　：　　　　)</t>
    <phoneticPr fontId="9"/>
  </si>
  <si>
    <t>看護師：准看護師　(日中)</t>
    <rPh sb="2" eb="3">
      <t>シ</t>
    </rPh>
    <rPh sb="7" eb="8">
      <t>シ</t>
    </rPh>
    <phoneticPr fontId="9"/>
  </si>
  <si>
    <t>看護師：准看護師 （夜間）</t>
    <rPh sb="2" eb="3">
      <t>シ</t>
    </rPh>
    <rPh sb="7" eb="8">
      <t>シ</t>
    </rPh>
    <rPh sb="10" eb="12">
      <t>ヤカン</t>
    </rPh>
    <phoneticPr fontId="9"/>
  </si>
  <si>
    <t>備考1　＊欄には、当該月の曜日を記入してください。</t>
    <phoneticPr fontId="9"/>
  </si>
  <si>
    <t>　　2　「人員配置区分」又は「該当する体制等」欄には、別紙「介護給付費算定に係る体制等状況一覧表」に掲げる人員配置区分の類型又は該当する</t>
    <phoneticPr fontId="9"/>
  </si>
  <si>
    <t>　　　体制加算の内容をそのまま記載してください。</t>
    <phoneticPr fontId="9"/>
  </si>
  <si>
    <t>　　3　届出を行う従業者について、4週間分の勤務すべき時間数を記入してください。勤務時間ごとあるいはサービス提供時間単位ごとに区分して</t>
    <phoneticPr fontId="9"/>
  </si>
  <si>
    <t>　　　番号を付し、その番号を記入してください。</t>
    <phoneticPr fontId="9"/>
  </si>
  <si>
    <t>　　　　（記載例1―勤務時間 ①8：30～17：00、②16：30～1：00、③0：30～9：00、④休日）</t>
    <phoneticPr fontId="9"/>
  </si>
  <si>
    <t>　　　　（記載例2―サービス提供時間 a 9：00～12：00、b 13：00～16：00、c 10：30～13：30、d 14：30～17：30、e 休日）</t>
    <phoneticPr fontId="9"/>
  </si>
  <si>
    <t>　　　　　※複数単位実施の場合、その全てを記入のこと。</t>
    <phoneticPr fontId="9"/>
  </si>
  <si>
    <t>　　4　届出する従業者の職種ごとに下記の勤務形態の区分の順にまとめて記載し、「週平均の勤務時間」については、職種ごとのAの小計と、</t>
    <phoneticPr fontId="9"/>
  </si>
  <si>
    <t>　　　Ｂ～Ｄまでを加えた数の小計の行を挿入してください。</t>
    <phoneticPr fontId="9"/>
  </si>
  <si>
    <t>　　　　　勤務形態の区分　Ａ：常勤で専従　Ｂ：常勤で兼務　Ｃ：常勤以外で専従　Ｄ：常勤以外で兼務</t>
    <phoneticPr fontId="9"/>
  </si>
  <si>
    <t>　　5　常勤換算が必要なものについては、Ａ～Ｄの「週平均の勤務時間」をすべて足し、常勤の従業者が週に勤務すべき時間数で割って、</t>
    <phoneticPr fontId="9"/>
  </si>
  <si>
    <t>　　　「常勤換算後の人数」を算出してください。</t>
    <phoneticPr fontId="9"/>
  </si>
  <si>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9"/>
  </si>
  <si>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9"/>
  </si>
  <si>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9"/>
  </si>
  <si>
    <t>　　7　算出にあたっては、小数点以下第2位を切り捨ててください。</t>
    <phoneticPr fontId="9"/>
  </si>
  <si>
    <t>　　8　当該事業所・施設に係る組織体制図を添付してください。</t>
    <phoneticPr fontId="9"/>
  </si>
  <si>
    <t>　　9　各事業所・施設において使用している勤務割表等（変更の届出の場合は変更後の予定勤務割表等）により、届出の対象となる従業者の職種、</t>
    <phoneticPr fontId="9"/>
  </si>
  <si>
    <t>　　　勤務形態、氏名、当該業務の勤務時間及び看護職員と介護職員の配置状況(関係する場合)が確認できる場合はその書類をもって添付書類として</t>
    <phoneticPr fontId="9"/>
  </si>
  <si>
    <t>　　　差し支えありません。</t>
    <phoneticPr fontId="9"/>
  </si>
  <si>
    <t>介護職員</t>
  </si>
  <si>
    <t>前年度（３月を除く）</t>
  </si>
  <si>
    <t>令和　　年</t>
    <rPh sb="0" eb="2">
      <t>レイワ</t>
    </rPh>
    <rPh sb="4" eb="5">
      <t>ネン</t>
    </rPh>
    <phoneticPr fontId="9"/>
  </si>
  <si>
    <t>5月</t>
  </si>
  <si>
    <t>6月</t>
  </si>
  <si>
    <t>7月</t>
  </si>
  <si>
    <t>8月</t>
  </si>
  <si>
    <t>9月</t>
  </si>
  <si>
    <t>10月</t>
  </si>
  <si>
    <t>11月</t>
  </si>
  <si>
    <t>12月</t>
  </si>
  <si>
    <t>1月</t>
  </si>
  <si>
    <t>2月</t>
  </si>
  <si>
    <t>（別紙７ー３）</t>
    <rPh sb="1" eb="3">
      <t>ベッシ</t>
    </rPh>
    <phoneticPr fontId="9"/>
  </si>
  <si>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9"/>
  </si>
  <si>
    <t>事 業 所 名</t>
    <phoneticPr fontId="9"/>
  </si>
  <si>
    <t>異動等区分</t>
  </si>
  <si>
    <t>1　新規</t>
    <phoneticPr fontId="9"/>
  </si>
  <si>
    <t>2　変更</t>
    <phoneticPr fontId="9"/>
  </si>
  <si>
    <t>3　終了</t>
    <phoneticPr fontId="9"/>
  </si>
  <si>
    <t>施 設 種 別</t>
    <rPh sb="0" eb="1">
      <t>シ</t>
    </rPh>
    <rPh sb="2" eb="3">
      <t>セツ</t>
    </rPh>
    <rPh sb="4" eb="5">
      <t>タネ</t>
    </rPh>
    <rPh sb="6" eb="7">
      <t>ベツ</t>
    </rPh>
    <phoneticPr fontId="9"/>
  </si>
  <si>
    <t>1　介護老人福祉施設</t>
    <phoneticPr fontId="9"/>
  </si>
  <si>
    <t>2　地域密着型介護老人福祉施設</t>
  </si>
  <si>
    <t>3　短期入所生活介護</t>
  </si>
  <si>
    <t>有</t>
    <rPh sb="0" eb="1">
      <t>ア</t>
    </rPh>
    <phoneticPr fontId="9"/>
  </si>
  <si>
    <t>・</t>
    <phoneticPr fontId="9"/>
  </si>
  <si>
    <t>無</t>
    <rPh sb="0" eb="1">
      <t>ナ</t>
    </rPh>
    <phoneticPr fontId="9"/>
  </si>
  <si>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9"/>
  </si>
  <si>
    <t xml:space="preserve">② 夜勤職員全員がインカム等のICTを使用 </t>
    <rPh sb="2" eb="4">
      <t>ヤキン</t>
    </rPh>
    <rPh sb="4" eb="6">
      <t>ショクイン</t>
    </rPh>
    <rPh sb="6" eb="8">
      <t>ゼンイン</t>
    </rPh>
    <rPh sb="13" eb="14">
      <t>トウ</t>
    </rPh>
    <rPh sb="19" eb="21">
      <t>シヨウ</t>
    </rPh>
    <phoneticPr fontId="9"/>
  </si>
  <si>
    <t>③ 導入機器</t>
    <rPh sb="2" eb="4">
      <t>ドウニュウ</t>
    </rPh>
    <rPh sb="4" eb="6">
      <t>キキ</t>
    </rPh>
    <phoneticPr fontId="9"/>
  </si>
  <si>
    <t>　</t>
    <phoneticPr fontId="9"/>
  </si>
  <si>
    <t>名　称</t>
    <rPh sb="0" eb="1">
      <t>ナ</t>
    </rPh>
    <rPh sb="2" eb="3">
      <t>ショウ</t>
    </rPh>
    <phoneticPr fontId="9"/>
  </si>
  <si>
    <t>製造事業者</t>
    <rPh sb="0" eb="2">
      <t>セイゾウ</t>
    </rPh>
    <rPh sb="2" eb="5">
      <t>ジギョウシャ</t>
    </rPh>
    <phoneticPr fontId="9"/>
  </si>
  <si>
    <t>用　途</t>
    <rPh sb="0" eb="1">
      <t>ヨウ</t>
    </rPh>
    <rPh sb="2" eb="3">
      <t>ト</t>
    </rPh>
    <phoneticPr fontId="9"/>
  </si>
  <si>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9"/>
  </si>
  <si>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9"/>
  </si>
  <si>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9"/>
  </si>
  <si>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9"/>
  </si>
  <si>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9"/>
  </si>
  <si>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9"/>
  </si>
  <si>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9"/>
  </si>
  <si>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9"/>
  </si>
  <si>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9"/>
  </si>
  <si>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9"/>
  </si>
  <si>
    <t>（別紙14）</t>
    <phoneticPr fontId="9"/>
  </si>
  <si>
    <t>事 業 所 名</t>
  </si>
  <si>
    <t>異動等区分</t>
    <phoneticPr fontId="9"/>
  </si>
  <si>
    <t>施設等の区分</t>
    <phoneticPr fontId="9"/>
  </si>
  <si>
    <t>1　(介護予防）訪問看護事業所（訪問看護ステーション）</t>
    <phoneticPr fontId="9"/>
  </si>
  <si>
    <t>2　(介護予防）訪問看護事業所（病院又は診療所）</t>
    <phoneticPr fontId="9"/>
  </si>
  <si>
    <t>3　定期巡回・随時対応型訪問介護看護事業所</t>
    <phoneticPr fontId="9"/>
  </si>
  <si>
    <t>4　看護小規模多機能型居宅介護事業所</t>
    <phoneticPr fontId="9"/>
  </si>
  <si>
    <t>届 出 項 目</t>
    <phoneticPr fontId="9"/>
  </si>
  <si>
    <t>1　緊急時（介護予防）訪問看護加算</t>
    <phoneticPr fontId="9"/>
  </si>
  <si>
    <t>2　緊急時対応加算</t>
    <rPh sb="2" eb="5">
      <t>キンキュウジ</t>
    </rPh>
    <rPh sb="5" eb="7">
      <t>タイオウ</t>
    </rPh>
    <rPh sb="7" eb="9">
      <t>カサン</t>
    </rPh>
    <phoneticPr fontId="9"/>
  </si>
  <si>
    <t>3　特別管理加算に係る体制</t>
    <phoneticPr fontId="9"/>
  </si>
  <si>
    <t>4　ターミナルケア体制</t>
    <phoneticPr fontId="9"/>
  </si>
  <si>
    <t xml:space="preserve"> 1　緊急時（介護予防）訪問看護加算又は緊急時対応加算に係る届出内容</t>
    <rPh sb="18" eb="19">
      <t>マタ</t>
    </rPh>
    <rPh sb="20" eb="23">
      <t>キンキュウジ</t>
    </rPh>
    <rPh sb="23" eb="25">
      <t>タイオウ</t>
    </rPh>
    <rPh sb="25" eb="27">
      <t>カサン</t>
    </rPh>
    <phoneticPr fontId="9"/>
  </si>
  <si>
    <t>①　連絡相談を担当する職員 （</t>
    <phoneticPr fontId="9"/>
  </si>
  <si>
    <t>　）人</t>
    <rPh sb="2" eb="3">
      <t>ニン</t>
    </rPh>
    <phoneticPr fontId="9"/>
  </si>
  <si>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</si>
  <si>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</si>
  <si>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</si>
  <si>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</si>
  <si>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</si>
  <si>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9"/>
  </si>
  <si>
    <t>・</t>
  </si>
  <si>
    <t>　保健師、看護師以外の職員</t>
    <rPh sb="1" eb="4">
      <t>ホケンシ</t>
    </rPh>
    <rPh sb="5" eb="8">
      <t>カンゴシ</t>
    </rPh>
    <rPh sb="8" eb="10">
      <t>イガイ</t>
    </rPh>
    <rPh sb="11" eb="13">
      <t>ショクイン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</si>
  <si>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</si>
  <si>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</si>
  <si>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2">
      <t>ゲンゴ</t>
    </rPh>
    <rPh sb="2" eb="5">
      <t>チョウカクシ</t>
    </rPh>
    <phoneticPr fontId="9"/>
  </si>
  <si>
    <t>事務職員</t>
    <rPh sb="0" eb="2">
      <t>ジム</t>
    </rPh>
    <rPh sb="2" eb="4">
      <t>ショクイン</t>
    </rPh>
    <phoneticPr fontId="9"/>
  </si>
  <si>
    <t>その他</t>
    <rPh sb="2" eb="3">
      <t>タ</t>
    </rPh>
    <phoneticPr fontId="9"/>
  </si>
  <si>
    <t>②　連絡方法</t>
    <phoneticPr fontId="9"/>
  </si>
  <si>
    <t>③　連絡先電話番号</t>
    <phoneticPr fontId="9"/>
  </si>
  <si>
    <t>（</t>
    <phoneticPr fontId="9"/>
  </si>
  <si>
    <t xml:space="preserve"> 2　看護師等以外の職員が利用者又は家族等からの電話連絡を受ける場合に必要な</t>
    <rPh sb="29" eb="30">
      <t>ウ</t>
    </rPh>
    <rPh sb="32" eb="34">
      <t>バアイ</t>
    </rPh>
    <rPh sb="35" eb="37">
      <t>ヒツヨウ</t>
    </rPh>
    <phoneticPr fontId="9"/>
  </si>
  <si>
    <t>体制　※ (介護予防）訪問看護事業所のみ</t>
    <rPh sb="0" eb="2">
      <t>タイセイ</t>
    </rPh>
    <phoneticPr fontId="9"/>
  </si>
  <si>
    <t>①　看護師等以外の職員が利用者又はその家族等からの電話等による連絡及び</t>
    <phoneticPr fontId="9"/>
  </si>
  <si>
    <t>マニュアル添付</t>
    <rPh sb="5" eb="7">
      <t>テンプ</t>
    </rPh>
    <phoneticPr fontId="9"/>
  </si>
  <si>
    <t>　 相談に対応する際のマニュアルが整備されていること。</t>
    <phoneticPr fontId="9"/>
  </si>
  <si>
    <t>②　緊急の訪問看護の必要性の判断を保健師又は看護師が速やかに行え
る連絡</t>
    <phoneticPr fontId="9"/>
  </si>
  <si>
    <t xml:space="preserve">    体制及び緊急の訪問看護が可能な体制が整備されているこ
と。</t>
    <phoneticPr fontId="9"/>
  </si>
  <si>
    <t>③　当該訪問看護ステーションの管理者は、連絡相談を担当する看護師
等以外の</t>
    <phoneticPr fontId="9"/>
  </si>
  <si>
    <t xml:space="preserve">    職員の勤務体制及び勤務状況を明らかにすること。</t>
    <phoneticPr fontId="9"/>
  </si>
  <si>
    <t>④　看護師等以外の職員は、電話等により連絡及び相談を受けた際に、保
健師</t>
    <phoneticPr fontId="9"/>
  </si>
  <si>
    <t xml:space="preserve">    又は看護師へ報告すること。報告を受けた保健師又は看護師は、当該報告</t>
    <phoneticPr fontId="9"/>
  </si>
  <si>
    <t xml:space="preserve">    内容等を訪問看護記録書に記録すること。</t>
    <phoneticPr fontId="9"/>
  </si>
  <si>
    <t>⑤　①から④について、利用者及び家族等に説明し、同意を得ること。</t>
    <phoneticPr fontId="9"/>
  </si>
  <si>
    <t>3　緊急時（介護予防）訪問看護加算（Ⅰ）に係る届出内容（①又は②は必須項目）</t>
    <rPh sb="29" eb="30">
      <t>マタ</t>
    </rPh>
    <rPh sb="33" eb="35">
      <t>ヒッス</t>
    </rPh>
    <rPh sb="35" eb="37">
      <t>コウモク</t>
    </rPh>
    <phoneticPr fontId="9"/>
  </si>
  <si>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9"/>
  </si>
  <si>
    <t>①　夜間対応した翌日の勤務間隔の確保</t>
    <phoneticPr fontId="9"/>
  </si>
  <si>
    <t>②　夜間対応に係る勤務の連続回数が２連続（２回）まで</t>
    <rPh sb="9" eb="11">
      <t>キンム</t>
    </rPh>
    <rPh sb="14" eb="16">
      <t>カイスウ</t>
    </rPh>
    <rPh sb="18" eb="20">
      <t>レンゾク</t>
    </rPh>
    <phoneticPr fontId="9"/>
  </si>
  <si>
    <t>③　夜間対応後の暦日の休日確保</t>
    <phoneticPr fontId="9"/>
  </si>
  <si>
    <t>④　夜間勤務のニーズを踏まえた勤務体制の工夫</t>
    <phoneticPr fontId="9"/>
  </si>
  <si>
    <t>⑤　ICT、AI、IoT等の活用による業務負担軽減</t>
    <rPh sb="12" eb="13">
      <t>トウ</t>
    </rPh>
    <phoneticPr fontId="9"/>
  </si>
  <si>
    <t>⑥　電話等による連絡及び相談を担当する者に対する支援体制の確保</t>
    <phoneticPr fontId="9"/>
  </si>
  <si>
    <t>備考　緊急時の（介護予防）訪問看護、特別管理、ターミナルケアのそれぞれについて、体制を</t>
    <rPh sb="8" eb="10">
      <t>カイゴ</t>
    </rPh>
    <rPh sb="10" eb="12">
      <t>ヨボウ</t>
    </rPh>
    <phoneticPr fontId="9"/>
  </si>
  <si>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9"/>
  </si>
  <si>
    <t>　　場合には、２の①の「マニュアル」も添付してください。</t>
    <rPh sb="2" eb="4">
      <t>バアイ</t>
    </rPh>
    <rPh sb="19" eb="21">
      <t>テンプ</t>
    </rPh>
    <phoneticPr fontId="9"/>
  </si>
  <si>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9"/>
  </si>
  <si>
    <t>①　24時間常時連絡できる体制を整備している。</t>
    <phoneticPr fontId="9"/>
  </si>
  <si>
    <t>②　当該加算に対応可能な職員体制・勤務体制を整備している。</t>
    <phoneticPr fontId="9"/>
  </si>
  <si>
    <t>③　病状の変化、医療器具に係る取扱い等において医療機関等との密接な</t>
    <phoneticPr fontId="9"/>
  </si>
  <si>
    <t>　連携体制を整備している。</t>
    <phoneticPr fontId="9"/>
  </si>
  <si>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9"/>
  </si>
  <si>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9"/>
  </si>
  <si>
    <t>（別紙17）</t>
    <phoneticPr fontId="9"/>
  </si>
  <si>
    <t>看護体制強化加算に係る届出書（(介護予防)訪問看護事業所）</t>
    <rPh sb="16" eb="18">
      <t>カイゴ</t>
    </rPh>
    <rPh sb="18" eb="20">
      <t>ヨボウ</t>
    </rPh>
    <phoneticPr fontId="9"/>
  </si>
  <si>
    <t>○　訪問看護事業所</t>
    <phoneticPr fontId="9"/>
  </si>
  <si>
    <t>１  看護体制強化加算（Ⅰ）</t>
    <phoneticPr fontId="9"/>
  </si>
  <si>
    <t>２  看護体制強化加算（Ⅱ）　</t>
    <phoneticPr fontId="9"/>
  </si>
  <si>
    <t>１　緊急時訪問
      看護加算の
      算定状況</t>
    <rPh sb="2" eb="5">
      <t>キンキュウジ</t>
    </rPh>
    <rPh sb="5" eb="7">
      <t>ホウモン</t>
    </rPh>
    <rPh sb="14" eb="16">
      <t>カンゴ</t>
    </rPh>
    <rPh sb="16" eb="18">
      <t>カサン</t>
    </rPh>
    <rPh sb="26" eb="28">
      <t>サンテイ</t>
    </rPh>
    <rPh sb="28" eb="30">
      <t>ジョウキョウ</t>
    </rPh>
    <phoneticPr fontId="9"/>
  </si>
  <si>
    <t>①</t>
    <phoneticPr fontId="9"/>
  </si>
  <si>
    <t>前６か月間の実利用者の総数</t>
    <phoneticPr fontId="9"/>
  </si>
  <si>
    <t>人</t>
    <rPh sb="0" eb="1">
      <t>ニン</t>
    </rPh>
    <phoneticPr fontId="9"/>
  </si>
  <si>
    <t>②</t>
    <phoneticPr fontId="9"/>
  </si>
  <si>
    <t>①のうち緊急時訪問看護加算を算定した実利用者数</t>
    <phoneticPr fontId="9"/>
  </si>
  <si>
    <t>→</t>
    <phoneticPr fontId="9"/>
  </si>
  <si>
    <t>①に占める②の割合が
５０％以上</t>
    <rPh sb="2" eb="3">
      <t>シ</t>
    </rPh>
    <rPh sb="7" eb="8">
      <t>ワリ</t>
    </rPh>
    <rPh sb="8" eb="9">
      <t>ゴウ</t>
    </rPh>
    <rPh sb="14" eb="16">
      <t>イジョウ</t>
    </rPh>
    <phoneticPr fontId="9"/>
  </si>
  <si>
    <t>２　特別管理
      加算の算定
      状況</t>
    <phoneticPr fontId="9"/>
  </si>
  <si>
    <t>①のうち特別管理加算(Ⅰ)又は(Ⅱ)を算定した実利用者数</t>
    <phoneticPr fontId="9"/>
  </si>
  <si>
    <t>①に占める②の割合が
２０％以上</t>
    <rPh sb="2" eb="3">
      <t>シ</t>
    </rPh>
    <rPh sb="7" eb="8">
      <t>ワリ</t>
    </rPh>
    <rPh sb="8" eb="9">
      <t>ゴウ</t>
    </rPh>
    <rPh sb="14" eb="16">
      <t>イジョウ</t>
    </rPh>
    <phoneticPr fontId="9"/>
  </si>
  <si>
    <t>３　ターミナル
      ケア加算の
      算定状況</t>
    <rPh sb="16" eb="18">
      <t>カサン</t>
    </rPh>
    <rPh sb="26" eb="28">
      <t>サンテイ</t>
    </rPh>
    <rPh sb="28" eb="30">
      <t>ジョウキョウ</t>
    </rPh>
    <phoneticPr fontId="9"/>
  </si>
  <si>
    <t>前１２か月間のターミナルケア加算の算定人数</t>
    <phoneticPr fontId="9"/>
  </si>
  <si>
    <t>1人以上</t>
    <rPh sb="1" eb="4">
      <t>ニンイジョウ</t>
    </rPh>
    <phoneticPr fontId="9"/>
  </si>
  <si>
    <t>5人以上</t>
    <rPh sb="1" eb="4">
      <t>ニンイジョウ</t>
    </rPh>
    <phoneticPr fontId="9"/>
  </si>
  <si>
    <t>４　看護職員の
      割合</t>
    <rPh sb="2" eb="4">
      <t>カンゴ</t>
    </rPh>
    <rPh sb="4" eb="6">
      <t>ショクイン</t>
    </rPh>
    <rPh sb="14" eb="16">
      <t>ワリアイ</t>
    </rPh>
    <phoneticPr fontId="9"/>
  </si>
  <si>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9"/>
  </si>
  <si>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9"/>
  </si>
  <si>
    <t>①に占める②の割合が
６０％以上</t>
    <rPh sb="2" eb="3">
      <t>シ</t>
    </rPh>
    <rPh sb="7" eb="8">
      <t>ワリ</t>
    </rPh>
    <rPh sb="8" eb="9">
      <t>ゴウ</t>
    </rPh>
    <rPh sb="14" eb="16">
      <t>イジョウ</t>
    </rPh>
    <phoneticPr fontId="9"/>
  </si>
  <si>
    <t>○　介護予防訪問看護事業所</t>
    <phoneticPr fontId="9"/>
  </si>
  <si>
    <t>１  看護体制強化加算</t>
    <phoneticPr fontId="9"/>
  </si>
  <si>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9"/>
  </si>
  <si>
    <t>①のうち緊急時介護予防訪問看護加算を算定した実利用者数</t>
    <phoneticPr fontId="9"/>
  </si>
  <si>
    <t>２　特別管理
      加算の
      算定状況</t>
    <rPh sb="2" eb="4">
      <t>トクベツ</t>
    </rPh>
    <rPh sb="4" eb="6">
      <t>カンリ</t>
    </rPh>
    <rPh sb="13" eb="14">
      <t>カ</t>
    </rPh>
    <rPh sb="14" eb="15">
      <t>サン</t>
    </rPh>
    <rPh sb="23" eb="25">
      <t>サンテイ</t>
    </rPh>
    <rPh sb="25" eb="27">
      <t>ジョウキョウ</t>
    </rPh>
    <phoneticPr fontId="9"/>
  </si>
  <si>
    <t>３　看護職員の
      割合</t>
    <rPh sb="2" eb="4">
      <t>カンゴ</t>
    </rPh>
    <rPh sb="4" eb="6">
      <t>ショクイン</t>
    </rPh>
    <rPh sb="14" eb="16">
      <t>ワリアイ</t>
    </rPh>
    <phoneticPr fontId="9"/>
  </si>
  <si>
    <t>備考　看護体制強化加算に係る体制を敷いている場合について提出してください。</t>
    <phoneticPr fontId="9"/>
  </si>
  <si>
    <t>（別紙49）</t>
    <phoneticPr fontId="9"/>
  </si>
  <si>
    <t>看護体制及びサテライト体制に係る届出書（看護小規模多機能型居宅介護事業所）</t>
    <rPh sb="4" eb="5">
      <t>オヨ</t>
    </rPh>
    <rPh sb="11" eb="13">
      <t>タイセイ</t>
    </rPh>
    <phoneticPr fontId="9"/>
  </si>
  <si>
    <t>届出項目</t>
    <rPh sb="0" eb="2">
      <t>トドケデ</t>
    </rPh>
    <rPh sb="2" eb="4">
      <t>コウモク</t>
    </rPh>
    <phoneticPr fontId="9"/>
  </si>
  <si>
    <t>３  訪問看護体制減算</t>
    <phoneticPr fontId="9"/>
  </si>
  <si>
    <t>４  サテライト体制未整備減算</t>
    <phoneticPr fontId="9"/>
  </si>
  <si>
    <t>○　看護体制強化加算に係る届出内容</t>
    <phoneticPr fontId="9"/>
  </si>
  <si>
    <t>前３か月間の実利用者の総数</t>
    <phoneticPr fontId="9"/>
  </si>
  <si>
    <t>①のうち主治の医師の指示に基づき看護サービスを提供した実利用者数</t>
    <phoneticPr fontId="9"/>
  </si>
  <si>
    <t>①に占める②の割合が
８０％以上</t>
    <rPh sb="2" eb="3">
      <t>シ</t>
    </rPh>
    <rPh sb="7" eb="8">
      <t>ワリ</t>
    </rPh>
    <rPh sb="8" eb="9">
      <t>ゴウ</t>
    </rPh>
    <rPh sb="14" eb="16">
      <t>イジョウ</t>
    </rPh>
    <phoneticPr fontId="9"/>
  </si>
  <si>
    <t>１人以上</t>
    <rPh sb="1" eb="2">
      <t>ニン</t>
    </rPh>
    <rPh sb="2" eb="4">
      <t>イジョウ</t>
    </rPh>
    <phoneticPr fontId="9"/>
  </si>
  <si>
    <t>５　登録特定行為事業者又は登録喀痰吸引等事業者として届出がなされている</t>
    <phoneticPr fontId="9"/>
  </si>
  <si>
    <t>○　訪問看護体制減算に係る届出内容</t>
    <phoneticPr fontId="9"/>
  </si>
  <si>
    <t>①に占める②の割合が
３０％未満</t>
    <rPh sb="2" eb="3">
      <t>シ</t>
    </rPh>
    <rPh sb="7" eb="8">
      <t>ワリ</t>
    </rPh>
    <rPh sb="8" eb="9">
      <t>ゴウ</t>
    </rPh>
    <rPh sb="14" eb="16">
      <t>ミマン</t>
    </rPh>
    <phoneticPr fontId="9"/>
  </si>
  <si>
    <t>①に占める②の割合が
５％未満</t>
    <rPh sb="2" eb="3">
      <t>シ</t>
    </rPh>
    <rPh sb="7" eb="8">
      <t>ワリ</t>
    </rPh>
    <rPh sb="8" eb="9">
      <t>ゴウ</t>
    </rPh>
    <rPh sb="13" eb="15">
      <t>ミマン</t>
    </rPh>
    <phoneticPr fontId="9"/>
  </si>
  <si>
    <t>○　サテライト体制未整備減算に係る届出内容</t>
    <rPh sb="7" eb="9">
      <t>タイセイ</t>
    </rPh>
    <rPh sb="9" eb="12">
      <t>ミセイビ</t>
    </rPh>
    <phoneticPr fontId="9"/>
  </si>
  <si>
    <t>サテライト型看護小規模多機能型居宅介護事業所の本体事業所における訪問看護体制減算の届出</t>
    <rPh sb="41" eb="43">
      <t>トドケデ</t>
    </rPh>
    <phoneticPr fontId="9"/>
  </si>
  <si>
    <t>サテライト型看護小規模多機能型居宅介護事業所における訪問看護体制減算の届出</t>
    <rPh sb="35" eb="37">
      <t>トドケデ</t>
    </rPh>
    <phoneticPr fontId="9"/>
  </si>
  <si>
    <t>（別紙15）</t>
    <phoneticPr fontId="9"/>
  </si>
  <si>
    <t>専門管理加算に係る届出書</t>
    <rPh sb="0" eb="2">
      <t>センモン</t>
    </rPh>
    <rPh sb="2" eb="4">
      <t>カンリ</t>
    </rPh>
    <rPh sb="4" eb="6">
      <t>カサン</t>
    </rPh>
    <rPh sb="7" eb="8">
      <t>カカ</t>
    </rPh>
    <rPh sb="9" eb="12">
      <t>トドケデショ</t>
    </rPh>
    <phoneticPr fontId="9"/>
  </si>
  <si>
    <t>3　看護小規模多機能型居宅介護事業所</t>
    <phoneticPr fontId="9"/>
  </si>
  <si>
    <t>届 出 事 項</t>
    <rPh sb="4" eb="5">
      <t>コト</t>
    </rPh>
    <rPh sb="6" eb="7">
      <t>コウ</t>
    </rPh>
    <phoneticPr fontId="9"/>
  </si>
  <si>
    <t>1　緩和ケア</t>
    <rPh sb="2" eb="4">
      <t>カンワ</t>
    </rPh>
    <phoneticPr fontId="9"/>
  </si>
  <si>
    <t>2　褥瘡ケア</t>
    <rPh sb="2" eb="4">
      <t>ジョクソウ</t>
    </rPh>
    <phoneticPr fontId="9"/>
  </si>
  <si>
    <t>3　人工肛門ケア及び人工膀胱ケア</t>
    <rPh sb="2" eb="4">
      <t>ジンコウ</t>
    </rPh>
    <rPh sb="4" eb="6">
      <t>コウモン</t>
    </rPh>
    <rPh sb="8" eb="9">
      <t>オヨ</t>
    </rPh>
    <rPh sb="10" eb="12">
      <t>ジンコウ</t>
    </rPh>
    <rPh sb="12" eb="14">
      <t>ボウコウ</t>
    </rPh>
    <phoneticPr fontId="9"/>
  </si>
  <si>
    <t>4　特定行為</t>
    <rPh sb="2" eb="4">
      <t>トクテイ</t>
    </rPh>
    <rPh sb="4" eb="6">
      <t>コウイ</t>
    </rPh>
    <phoneticPr fontId="9"/>
  </si>
  <si>
    <t>専門管理加算に係る届出内容</t>
    <rPh sb="0" eb="2">
      <t>センモン</t>
    </rPh>
    <rPh sb="2" eb="4">
      <t>カンリ</t>
    </rPh>
    <rPh sb="4" eb="6">
      <t>カサン</t>
    </rPh>
    <phoneticPr fontId="9"/>
  </si>
  <si>
    <t>1　緩和ケアに関する専門研修</t>
    <rPh sb="2" eb="4">
      <t>カンワ</t>
    </rPh>
    <rPh sb="7" eb="8">
      <t>カン</t>
    </rPh>
    <rPh sb="10" eb="12">
      <t>センモン</t>
    </rPh>
    <rPh sb="12" eb="14">
      <t>ケンシュウ</t>
    </rPh>
    <phoneticPr fontId="9"/>
  </si>
  <si>
    <t>氏名</t>
    <rPh sb="0" eb="2">
      <t>シメイ</t>
    </rPh>
    <phoneticPr fontId="9"/>
  </si>
  <si>
    <t>2　褥瘡ケアに関する専門研修</t>
    <rPh sb="2" eb="4">
      <t>ジョクソウ</t>
    </rPh>
    <rPh sb="7" eb="8">
      <t>カン</t>
    </rPh>
    <rPh sb="10" eb="12">
      <t>センモン</t>
    </rPh>
    <rPh sb="12" eb="14">
      <t>ケンシュウ</t>
    </rPh>
    <phoneticPr fontId="9"/>
  </si>
  <si>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9"/>
  </si>
  <si>
    <t>4　特定行為研修</t>
    <rPh sb="2" eb="4">
      <t>トクテイ</t>
    </rPh>
    <rPh sb="4" eb="6">
      <t>コウイ</t>
    </rPh>
    <rPh sb="6" eb="8">
      <t>ケンシュウ</t>
    </rPh>
    <phoneticPr fontId="9"/>
  </si>
  <si>
    <t>　　敷いている場合について提出してください。</t>
    <phoneticPr fontId="9"/>
  </si>
  <si>
    <t>（別紙16）</t>
    <phoneticPr fontId="9"/>
  </si>
  <si>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9"/>
  </si>
  <si>
    <t>届 出 項 目</t>
    <rPh sb="0" eb="1">
      <t>トドケ</t>
    </rPh>
    <rPh sb="2" eb="3">
      <t>デ</t>
    </rPh>
    <rPh sb="4" eb="5">
      <t>コウ</t>
    </rPh>
    <rPh sb="6" eb="7">
      <t>メ</t>
    </rPh>
    <phoneticPr fontId="9"/>
  </si>
  <si>
    <t>遠隔死亡診断補助加算</t>
    <rPh sb="0" eb="2">
      <t>エンカク</t>
    </rPh>
    <rPh sb="2" eb="4">
      <t>シボウ</t>
    </rPh>
    <rPh sb="4" eb="6">
      <t>シンダン</t>
    </rPh>
    <rPh sb="6" eb="8">
      <t>ホジョ</t>
    </rPh>
    <rPh sb="8" eb="10">
      <t>カサン</t>
    </rPh>
    <phoneticPr fontId="9"/>
  </si>
  <si>
    <t>遠隔死亡診断補助加算に係る届出内容</t>
    <rPh sb="0" eb="2">
      <t>エンカク</t>
    </rPh>
    <rPh sb="2" eb="4">
      <t>シボウ</t>
    </rPh>
    <rPh sb="4" eb="6">
      <t>シンダン</t>
    </rPh>
    <rPh sb="6" eb="8">
      <t>ホジョ</t>
    </rPh>
    <rPh sb="8" eb="10">
      <t>カサン</t>
    </rPh>
    <phoneticPr fontId="9"/>
  </si>
  <si>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9"/>
  </si>
  <si>
    <t>１　特定施設入居者生活介護</t>
    <phoneticPr fontId="9"/>
  </si>
  <si>
    <t>２　地域密着型特定施設入居者生活介護</t>
    <phoneticPr fontId="9"/>
  </si>
  <si>
    <t>４．届 出 項 目</t>
    <rPh sb="2" eb="3">
      <t>トドケ</t>
    </rPh>
    <rPh sb="4" eb="5">
      <t>デ</t>
    </rPh>
    <rPh sb="6" eb="7">
      <t>コウ</t>
    </rPh>
    <rPh sb="8" eb="9">
      <t>メ</t>
    </rPh>
    <phoneticPr fontId="9"/>
  </si>
  <si>
    <t>１　夜間看護体制加算（Ⅰ）</t>
    <rPh sb="2" eb="4">
      <t>ヤカン</t>
    </rPh>
    <rPh sb="4" eb="6">
      <t>カンゴ</t>
    </rPh>
    <rPh sb="6" eb="10">
      <t>タイセイカサン</t>
    </rPh>
    <phoneticPr fontId="9"/>
  </si>
  <si>
    <t>２　夜間看護体制加算（Ⅱ）</t>
    <rPh sb="2" eb="4">
      <t>ヤカン</t>
    </rPh>
    <rPh sb="4" eb="6">
      <t>カンゴ</t>
    </rPh>
    <rPh sb="6" eb="10">
      <t>タイセイカサン</t>
    </rPh>
    <phoneticPr fontId="9"/>
  </si>
  <si>
    <t xml:space="preserve"> ５．夜間看護体制加算（Ⅰ）に係る届出内容</t>
    <rPh sb="3" eb="5">
      <t>ヤカン</t>
    </rPh>
    <rPh sb="7" eb="9">
      <t>タイセイ</t>
    </rPh>
    <rPh sb="15" eb="16">
      <t>カカ</t>
    </rPh>
    <rPh sb="17" eb="19">
      <t>トドケデ</t>
    </rPh>
    <rPh sb="19" eb="21">
      <t>ナイヨウ</t>
    </rPh>
    <phoneticPr fontId="9"/>
  </si>
  <si>
    <t>看護職員の状況</t>
    <rPh sb="0" eb="2">
      <t>カンゴ</t>
    </rPh>
    <rPh sb="2" eb="4">
      <t>ショクイン</t>
    </rPh>
    <rPh sb="5" eb="7">
      <t>ジョウキョウ</t>
    </rPh>
    <phoneticPr fontId="9"/>
  </si>
  <si>
    <t>　保健師</t>
    <phoneticPr fontId="9"/>
  </si>
  <si>
    <t>　常勤</t>
    <phoneticPr fontId="9"/>
  </si>
  <si>
    <t>　看護師</t>
    <phoneticPr fontId="9"/>
  </si>
  <si>
    <t>　准看護師</t>
    <rPh sb="1" eb="2">
      <t>ジュン</t>
    </rPh>
    <phoneticPr fontId="9"/>
  </si>
  <si>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9"/>
  </si>
  <si>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9"/>
  </si>
  <si>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9"/>
  </si>
  <si>
    <t xml:space="preserve"> ６．夜間看護体制加算（Ⅱ）に係る届出内容</t>
    <rPh sb="3" eb="5">
      <t>ヤカン</t>
    </rPh>
    <rPh sb="7" eb="9">
      <t>タイセイ</t>
    </rPh>
    <rPh sb="15" eb="16">
      <t>カカ</t>
    </rPh>
    <rPh sb="17" eb="19">
      <t>トドケデ</t>
    </rPh>
    <rPh sb="19" eb="21">
      <t>ナイヨウ</t>
    </rPh>
    <phoneticPr fontId="9"/>
  </si>
  <si>
    <t>　24時間常時連絡できる体制を整備している。</t>
    <phoneticPr fontId="9"/>
  </si>
  <si>
    <t>（別紙24）</t>
    <phoneticPr fontId="9"/>
  </si>
  <si>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9"/>
  </si>
  <si>
    <t>1　看護体制加算（Ⅰ）</t>
    <phoneticPr fontId="9"/>
  </si>
  <si>
    <t>2　看護体制加算（Ⅱ）</t>
    <phoneticPr fontId="9"/>
  </si>
  <si>
    <t>3　看護体制加算（Ⅲ）イ</t>
    <phoneticPr fontId="9"/>
  </si>
  <si>
    <t>4　看護体制加算（Ⅲ）ロ</t>
    <phoneticPr fontId="9"/>
  </si>
  <si>
    <t>5　看護体制加算（Ⅳ）イ</t>
    <phoneticPr fontId="9"/>
  </si>
  <si>
    <t>6　看護体制加算（Ⅳ）ロ</t>
    <phoneticPr fontId="9"/>
  </si>
  <si>
    <t xml:space="preserve"> 看護体制加算に係る届出内容</t>
    <rPh sb="1" eb="3">
      <t>カンゴ</t>
    </rPh>
    <rPh sb="3" eb="5">
      <t>タイセイ</t>
    </rPh>
    <phoneticPr fontId="9"/>
  </si>
  <si>
    <t>定員及び利用者数の状況</t>
    <rPh sb="0" eb="2">
      <t>テイイン</t>
    </rPh>
    <rPh sb="2" eb="3">
      <t>オヨ</t>
    </rPh>
    <rPh sb="4" eb="7">
      <t>リヨウシャ</t>
    </rPh>
    <rPh sb="7" eb="8">
      <t>スウ</t>
    </rPh>
    <rPh sb="9" eb="11">
      <t>ジョウキョウ</t>
    </rPh>
    <phoneticPr fontId="9"/>
  </si>
  <si>
    <t>　定員</t>
    <rPh sb="1" eb="3">
      <t>テイイン</t>
    </rPh>
    <phoneticPr fontId="9"/>
  </si>
  <si>
    <t>　利用者数</t>
    <rPh sb="1" eb="3">
      <t>リヨウ</t>
    </rPh>
    <rPh sb="3" eb="4">
      <t>シャ</t>
    </rPh>
    <rPh sb="4" eb="5">
      <t>スウ</t>
    </rPh>
    <phoneticPr fontId="9"/>
  </si>
  <si>
    <t>常勤</t>
    <phoneticPr fontId="9"/>
  </si>
  <si>
    <t>　看護職員（看護師・准看護師）</t>
    <rPh sb="1" eb="3">
      <t>カンゴ</t>
    </rPh>
    <rPh sb="3" eb="5">
      <t>ショクイン</t>
    </rPh>
    <rPh sb="6" eb="9">
      <t>カンゴシ</t>
    </rPh>
    <rPh sb="10" eb="11">
      <t>ジュン</t>
    </rPh>
    <phoneticPr fontId="9"/>
  </si>
  <si>
    <t>常勤換算</t>
  </si>
  <si>
    <t>連携する病院・診療所・訪問看護ステーション</t>
    <rPh sb="0" eb="2">
      <t>レンケイ</t>
    </rPh>
    <rPh sb="4" eb="6">
      <t>ビョウイン</t>
    </rPh>
    <rPh sb="7" eb="10">
      <t>シンリョウジョ</t>
    </rPh>
    <rPh sb="11" eb="13">
      <t>ホウモン</t>
    </rPh>
    <rPh sb="13" eb="15">
      <t>カンゴ</t>
    </rPh>
    <phoneticPr fontId="9"/>
  </si>
  <si>
    <t>病院・診療所・訪問看護ステーション名</t>
    <rPh sb="0" eb="2">
      <t>ビョウイン</t>
    </rPh>
    <rPh sb="3" eb="6">
      <t>シンリョウジョ</t>
    </rPh>
    <rPh sb="7" eb="9">
      <t>ホウモン</t>
    </rPh>
    <rPh sb="9" eb="11">
      <t>カンゴ</t>
    </rPh>
    <rPh sb="17" eb="18">
      <t>メイ</t>
    </rPh>
    <phoneticPr fontId="9"/>
  </si>
  <si>
    <t>中重度者の受入状況</t>
    <rPh sb="0" eb="4">
      <t>チュウジュウドシャ</t>
    </rPh>
    <rPh sb="5" eb="6">
      <t>ウ</t>
    </rPh>
    <rPh sb="6" eb="7">
      <t>イ</t>
    </rPh>
    <rPh sb="7" eb="9">
      <t>ジョウキョウ</t>
    </rPh>
    <phoneticPr fontId="9"/>
  </si>
  <si>
    <t>［</t>
    <phoneticPr fontId="9"/>
  </si>
  <si>
    <t>前年度</t>
    <rPh sb="0" eb="3">
      <t>ゼンネンド</t>
    </rPh>
    <phoneticPr fontId="9"/>
  </si>
  <si>
    <t>前三月</t>
    <rPh sb="0" eb="1">
      <t>ゼン</t>
    </rPh>
    <rPh sb="1" eb="3">
      <t>サンガツ</t>
    </rPh>
    <phoneticPr fontId="9"/>
  </si>
  <si>
    <t>］における（[　]はいずれかの□を■にする）</t>
    <phoneticPr fontId="9"/>
  </si>
  <si>
    <t xml:space="preserve"> 利用者の総数のうち、要介護３、要介護４又は要介護５の利用者の</t>
    <phoneticPr fontId="9"/>
  </si>
  <si>
    <t xml:space="preserve"> 占める割合が70％以上</t>
    <phoneticPr fontId="9"/>
  </si>
  <si>
    <t>備考　看護体制について、体制を整備している場合について提出してください。</t>
    <rPh sb="3" eb="5">
      <t>カンゴ</t>
    </rPh>
    <rPh sb="5" eb="7">
      <t>タイセイ</t>
    </rPh>
    <rPh sb="15" eb="17">
      <t>セイビ</t>
    </rPh>
    <phoneticPr fontId="9"/>
  </si>
  <si>
    <t>看護体制加算に係る届出書</t>
    <rPh sb="0" eb="2">
      <t>カンゴ</t>
    </rPh>
    <rPh sb="2" eb="4">
      <t>タイセイ</t>
    </rPh>
    <rPh sb="4" eb="6">
      <t>カサン</t>
    </rPh>
    <rPh sb="7" eb="8">
      <t>カカ</t>
    </rPh>
    <rPh sb="9" eb="12">
      <t>トドケデショ</t>
    </rPh>
    <phoneticPr fontId="9"/>
  </si>
  <si>
    <t>2　地域密着型介護老人福祉施設</t>
    <phoneticPr fontId="9"/>
  </si>
  <si>
    <t>1　看護体制加算（Ⅰ）イ</t>
    <phoneticPr fontId="9"/>
  </si>
  <si>
    <t>2　看護体制加算（Ⅰ）ロ</t>
    <phoneticPr fontId="9"/>
  </si>
  <si>
    <t>3　看護体制加算（Ⅱ）イ</t>
    <phoneticPr fontId="9"/>
  </si>
  <si>
    <t>4　看護体制加算（Ⅱ）ロ</t>
    <phoneticPr fontId="9"/>
  </si>
  <si>
    <t xml:space="preserve"> 看護体制加算に関する届出内容</t>
    <rPh sb="1" eb="3">
      <t>カンゴ</t>
    </rPh>
    <rPh sb="3" eb="5">
      <t>タイセイ</t>
    </rPh>
    <rPh sb="8" eb="9">
      <t>カン</t>
    </rPh>
    <phoneticPr fontId="9"/>
  </si>
  <si>
    <t>定員及び入所者の状況</t>
    <rPh sb="0" eb="2">
      <t>テイイン</t>
    </rPh>
    <rPh sb="2" eb="3">
      <t>オヨ</t>
    </rPh>
    <rPh sb="4" eb="7">
      <t>ニュウショシャ</t>
    </rPh>
    <rPh sb="8" eb="10">
      <t>ジョウキョウ</t>
    </rPh>
    <phoneticPr fontId="9"/>
  </si>
  <si>
    <t>　入所者数</t>
    <rPh sb="1" eb="4">
      <t>ニュウショシャ</t>
    </rPh>
    <rPh sb="4" eb="5">
      <t>スウ</t>
    </rPh>
    <phoneticPr fontId="9"/>
  </si>
  <si>
    <t>　保 健 師</t>
    <rPh sb="1" eb="2">
      <t>タモツ</t>
    </rPh>
    <rPh sb="3" eb="4">
      <t>ケン</t>
    </rPh>
    <rPh sb="5" eb="6">
      <t>シ</t>
    </rPh>
    <phoneticPr fontId="9"/>
  </si>
  <si>
    <t>　常勤換算</t>
    <rPh sb="3" eb="5">
      <t>カンサン</t>
    </rPh>
    <phoneticPr fontId="9"/>
  </si>
  <si>
    <t>　看 護 師</t>
    <phoneticPr fontId="9"/>
  </si>
  <si>
    <t>（別紙33）</t>
    <phoneticPr fontId="9"/>
  </si>
  <si>
    <t>看取り介護体制に係る届出書</t>
    <rPh sb="0" eb="2">
      <t>ミト</t>
    </rPh>
    <rPh sb="3" eb="5">
      <t>カイゴ</t>
    </rPh>
    <rPh sb="5" eb="7">
      <t>タイセイ</t>
    </rPh>
    <rPh sb="8" eb="9">
      <t>カカ</t>
    </rPh>
    <rPh sb="10" eb="13">
      <t>トドケデショ</t>
    </rPh>
    <phoneticPr fontId="9"/>
  </si>
  <si>
    <t xml:space="preserve"> 看取り介護体制に関する届出内容</t>
    <rPh sb="1" eb="3">
      <t>ミト</t>
    </rPh>
    <rPh sb="4" eb="6">
      <t>カイゴ</t>
    </rPh>
    <rPh sb="6" eb="8">
      <t>タイセイ</t>
    </rPh>
    <rPh sb="9" eb="10">
      <t>カン</t>
    </rPh>
    <phoneticPr fontId="9"/>
  </si>
  <si>
    <t>　①　24時間常時連絡できる体制を整備している。</t>
    <phoneticPr fontId="9"/>
  </si>
  <si>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9"/>
  </si>
  <si>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9"/>
  </si>
  <si>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9"/>
  </si>
  <si>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9"/>
  </si>
  <si>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9"/>
  </si>
  <si>
    <t>1 特定施設入居者生活介護</t>
    <phoneticPr fontId="9"/>
  </si>
  <si>
    <t>2 地域密着型特定施設入居者生活介護</t>
    <phoneticPr fontId="9"/>
  </si>
  <si>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9"/>
  </si>
  <si>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9"/>
  </si>
  <si>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9"/>
  </si>
  <si>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9"/>
  </si>
  <si>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9"/>
  </si>
  <si>
    <t>　⑤　夜間看護体制加算の届出をしている。</t>
    <rPh sb="3" eb="5">
      <t>ヤカン</t>
    </rPh>
    <rPh sb="5" eb="7">
      <t>カンゴ</t>
    </rPh>
    <rPh sb="7" eb="9">
      <t>タイセイ</t>
    </rPh>
    <rPh sb="9" eb="11">
      <t>カサン</t>
    </rPh>
    <rPh sb="12" eb="14">
      <t>トドケデ</t>
    </rPh>
    <phoneticPr fontId="9"/>
  </si>
  <si>
    <t>（別紙43）</t>
    <phoneticPr fontId="9"/>
  </si>
  <si>
    <t>看取り連携体制加算に係る届出書</t>
    <rPh sb="0" eb="2">
      <t>ミト</t>
    </rPh>
    <rPh sb="3" eb="5">
      <t>レンケイ</t>
    </rPh>
    <rPh sb="5" eb="7">
      <t>タイセイ</t>
    </rPh>
    <rPh sb="7" eb="9">
      <t>カサン</t>
    </rPh>
    <rPh sb="10" eb="11">
      <t>カカ</t>
    </rPh>
    <rPh sb="12" eb="15">
      <t>トドケデショ</t>
    </rPh>
    <phoneticPr fontId="9"/>
  </si>
  <si>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9"/>
  </si>
  <si>
    <t>事業所等の区分</t>
    <rPh sb="0" eb="3">
      <t>ジギョウショ</t>
    </rPh>
    <phoneticPr fontId="9"/>
  </si>
  <si>
    <t>1　訪問入浴介護事業所</t>
    <rPh sb="2" eb="11">
      <t>ホウモンニュウヨクカイゴジギョウショ</t>
    </rPh>
    <phoneticPr fontId="9"/>
  </si>
  <si>
    <t>2　短期入所生活介護事業所</t>
    <rPh sb="2" eb="13">
      <t>タンキニュウショセイカツカイゴジギョウショ</t>
    </rPh>
    <phoneticPr fontId="9"/>
  </si>
  <si>
    <t>3　小規模多機能型居宅介護事業所</t>
    <rPh sb="2" eb="5">
      <t>ショウキボ</t>
    </rPh>
    <rPh sb="5" eb="9">
      <t>タキノウガタ</t>
    </rPh>
    <rPh sb="9" eb="11">
      <t>キョタク</t>
    </rPh>
    <rPh sb="11" eb="13">
      <t>カイゴ</t>
    </rPh>
    <rPh sb="13" eb="16">
      <t>ジギョウショ</t>
    </rPh>
    <phoneticPr fontId="9"/>
  </si>
  <si>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9"/>
  </si>
  <si>
    <t>訪問入浴
介護</t>
    <rPh sb="0" eb="2">
      <t>ホウモン</t>
    </rPh>
    <rPh sb="2" eb="4">
      <t>ニュウヨク</t>
    </rPh>
    <rPh sb="5" eb="7">
      <t>カイゴ</t>
    </rPh>
    <phoneticPr fontId="9"/>
  </si>
  <si>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9"/>
  </si>
  <si>
    <t>看取り期における対応方針を定め、利用開始の際に、利用者又はその家族等に対して、当該対応方針の内容を説明し、同意を得ている。</t>
    <phoneticPr fontId="9"/>
  </si>
  <si>
    <t>③</t>
    <phoneticPr fontId="9"/>
  </si>
  <si>
    <t>看取りに関する職員研修を行っている。</t>
    <rPh sb="0" eb="2">
      <t>ミト</t>
    </rPh>
    <rPh sb="4" eb="5">
      <t>カン</t>
    </rPh>
    <rPh sb="7" eb="9">
      <t>ショクイン</t>
    </rPh>
    <rPh sb="9" eb="11">
      <t>ケンシュウ</t>
    </rPh>
    <rPh sb="12" eb="13">
      <t>オコナ</t>
    </rPh>
    <phoneticPr fontId="9"/>
  </si>
  <si>
    <t>④</t>
    <phoneticPr fontId="9"/>
  </si>
  <si>
    <t>「人生の最終段階における医療・ケアの決定プロセスに関するガイドライン」等の内容に沿った取組を行っている。</t>
    <phoneticPr fontId="9"/>
  </si>
  <si>
    <t>短期入所
生活介護</t>
    <rPh sb="0" eb="2">
      <t>タンキ</t>
    </rPh>
    <rPh sb="2" eb="4">
      <t>ニュウショ</t>
    </rPh>
    <rPh sb="5" eb="7">
      <t>セイカツ</t>
    </rPh>
    <rPh sb="7" eb="9">
      <t>カイゴ</t>
    </rPh>
    <phoneticPr fontId="9"/>
  </si>
  <si>
    <t>看護体制加算（Ⅱ）又は（Ⅳ）イ若しくはロを算定している。</t>
    <rPh sb="2" eb="4">
      <t>タイセイ</t>
    </rPh>
    <rPh sb="9" eb="10">
      <t>マタ</t>
    </rPh>
    <rPh sb="15" eb="16">
      <t>モ</t>
    </rPh>
    <phoneticPr fontId="9"/>
  </si>
  <si>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9"/>
  </si>
  <si>
    <t>看取り期における対応方針を定め、利用開始の際に、登録者又はその家族等に当該方針の内容を説明し、同意を得ている。</t>
    <phoneticPr fontId="9"/>
  </si>
  <si>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9"/>
  </si>
  <si>
    <t>⑤</t>
    <phoneticPr fontId="9"/>
  </si>
  <si>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9"/>
  </si>
  <si>
    <t>⑥</t>
    <phoneticPr fontId="9"/>
  </si>
  <si>
    <t>小規模多機能型居宅介護</t>
    <rPh sb="0" eb="11">
      <t>ショウキボタキノウガタキョタクカイゴ</t>
    </rPh>
    <phoneticPr fontId="9"/>
  </si>
  <si>
    <t>看護職員配置加算（Ⅰ）を算定している。</t>
    <phoneticPr fontId="9"/>
  </si>
  <si>
    <t>看護師により24時間連絡できる体制を確保している。</t>
    <phoneticPr fontId="9"/>
  </si>
  <si>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</si>
  <si>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9"/>
  </si>
  <si>
    <t>　　速やかに提出すること。</t>
    <rPh sb="2" eb="3">
      <t>スミ</t>
    </rPh>
    <rPh sb="6" eb="8">
      <t>テイシュツ</t>
    </rPh>
    <phoneticPr fontId="9"/>
  </si>
  <si>
    <t>（別紙47）</t>
    <phoneticPr fontId="9"/>
  </si>
  <si>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9"/>
  </si>
  <si>
    <t>看取り介護加算に係る届出内容</t>
    <rPh sb="0" eb="2">
      <t>ミト</t>
    </rPh>
    <rPh sb="3" eb="5">
      <t>カイゴ</t>
    </rPh>
    <rPh sb="5" eb="7">
      <t>カサン</t>
    </rPh>
    <rPh sb="8" eb="9">
      <t>カカワ</t>
    </rPh>
    <rPh sb="10" eb="12">
      <t>トドケデ</t>
    </rPh>
    <rPh sb="12" eb="14">
      <t>ナイヨウ</t>
    </rPh>
    <phoneticPr fontId="9"/>
  </si>
  <si>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9"/>
  </si>
  <si>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9"/>
  </si>
  <si>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9"/>
  </si>
  <si>
    <t>※</t>
    <phoneticPr fontId="9"/>
  </si>
  <si>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9"/>
  </si>
  <si>
    <t>備考</t>
    <phoneticPr fontId="9"/>
  </si>
  <si>
    <t>要件を満たすことが分かる根拠書類を準備し、指定権者からの求めがあった場合には、速やかに提出すること。</t>
    <phoneticPr fontId="9"/>
  </si>
  <si>
    <t>（別紙9）</t>
    <phoneticPr fontId="9"/>
  </si>
  <si>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9"/>
  </si>
  <si>
    <t>事 業 所 名</t>
    <rPh sb="0" eb="1">
      <t>コト</t>
    </rPh>
    <rPh sb="2" eb="3">
      <t>ギョウ</t>
    </rPh>
    <rPh sb="4" eb="5">
      <t>ショ</t>
    </rPh>
    <rPh sb="6" eb="7">
      <t>メイ</t>
    </rPh>
    <phoneticPr fontId="9"/>
  </si>
  <si>
    <t>異動等区分</t>
    <rPh sb="0" eb="2">
      <t>イドウ</t>
    </rPh>
    <rPh sb="2" eb="3">
      <t>トウ</t>
    </rPh>
    <rPh sb="3" eb="5">
      <t>クブン</t>
    </rPh>
    <phoneticPr fontId="9"/>
  </si>
  <si>
    <t>1　特定事業所加算(Ⅰ)</t>
    <phoneticPr fontId="9"/>
  </si>
  <si>
    <t>2　特定事業所加算(Ⅱ)</t>
    <phoneticPr fontId="9"/>
  </si>
  <si>
    <t>3　特定事業所加算(Ⅲ)</t>
    <phoneticPr fontId="9"/>
  </si>
  <si>
    <t>4　特定事業所加算(Ⅳ)</t>
    <phoneticPr fontId="9"/>
  </si>
  <si>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9"/>
  </si>
  <si>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9"/>
  </si>
  <si>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9"/>
  </si>
  <si>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9"/>
  </si>
  <si>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9"/>
  </si>
  <si>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9"/>
  </si>
  <si>
    <t>(9) 看取りに関する職員研修を行っている。</t>
    <phoneticPr fontId="9"/>
  </si>
  <si>
    <t>「病院等」は「病院、診療所若しくは指定訪問看護ステーション」を指す。</t>
    <phoneticPr fontId="9"/>
  </si>
  <si>
    <t>(1)　訪問介護員等要件について</t>
    <rPh sb="4" eb="6">
      <t>ホウモン</t>
    </rPh>
    <rPh sb="6" eb="9">
      <t>カイゴイン</t>
    </rPh>
    <rPh sb="9" eb="10">
      <t>トウ</t>
    </rPh>
    <rPh sb="10" eb="12">
      <t>ヨウケン</t>
    </rPh>
    <phoneticPr fontId="9"/>
  </si>
  <si>
    <t>　下表の①については必ず記載すること。②・③についてはいずれかを記載することで可。</t>
    <rPh sb="1" eb="3">
      <t>カヒョウ</t>
    </rPh>
    <rPh sb="10" eb="11">
      <t>カナラ</t>
    </rPh>
    <rPh sb="12" eb="14">
      <t>キサイ</t>
    </rPh>
    <rPh sb="32" eb="34">
      <t>キサイ</t>
    </rPh>
    <phoneticPr fontId="9"/>
  </si>
  <si>
    <t>］における一月当たりの実績の平均</t>
    <phoneticPr fontId="9"/>
  </si>
  <si>
    <t>（[　]はいずれかの□を■にする）</t>
    <phoneticPr fontId="9"/>
  </si>
  <si>
    <t>常勤換算
職員数</t>
    <rPh sb="0" eb="2">
      <t>ジョウキン</t>
    </rPh>
    <rPh sb="2" eb="4">
      <t>カンサン</t>
    </rPh>
    <rPh sb="5" eb="8">
      <t>ショクインスウ</t>
    </rPh>
    <phoneticPr fontId="9"/>
  </si>
  <si>
    <t>　訪問介護員等の総数（常勤換算）</t>
    <rPh sb="1" eb="3">
      <t>ホウモン</t>
    </rPh>
    <rPh sb="3" eb="6">
      <t>カイゴイン</t>
    </rPh>
    <rPh sb="6" eb="7">
      <t>トウ</t>
    </rPh>
    <rPh sb="8" eb="10">
      <t>ソウスウ</t>
    </rPh>
    <rPh sb="11" eb="13">
      <t>ジョウキン</t>
    </rPh>
    <rPh sb="13" eb="15">
      <t>カンザン</t>
    </rPh>
    <phoneticPr fontId="9"/>
  </si>
  <si>
    <t>　①のうち介護福祉士の総数
（常勤換算）</t>
    <rPh sb="5" eb="7">
      <t>カイゴ</t>
    </rPh>
    <rPh sb="7" eb="10">
      <t>フクシシ</t>
    </rPh>
    <rPh sb="11" eb="13">
      <t>ソウスウ</t>
    </rPh>
    <rPh sb="15" eb="17">
      <t>ジョウキン</t>
    </rPh>
    <rPh sb="17" eb="19">
      <t>カンザン</t>
    </rPh>
    <phoneticPr fontId="9"/>
  </si>
  <si>
    <t>①に占める②の
割合が３０％以上</t>
    <rPh sb="2" eb="3">
      <t>シ</t>
    </rPh>
    <rPh sb="9" eb="10">
      <t>ゴウ</t>
    </rPh>
    <rPh sb="14" eb="16">
      <t>イジョウ</t>
    </rPh>
    <phoneticPr fontId="9"/>
  </si>
  <si>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9"/>
  </si>
  <si>
    <t>①に占める③の
割合が５０％以上</t>
    <rPh sb="2" eb="3">
      <t>シ</t>
    </rPh>
    <rPh sb="9" eb="10">
      <t>ゴウ</t>
    </rPh>
    <rPh sb="14" eb="16">
      <t>イジョウ</t>
    </rPh>
    <phoneticPr fontId="9"/>
  </si>
  <si>
    <t>(2)　サービス提供責任者要件について</t>
    <rPh sb="8" eb="10">
      <t>テイキョウ</t>
    </rPh>
    <rPh sb="10" eb="13">
      <t>セキニンシャ</t>
    </rPh>
    <rPh sb="13" eb="15">
      <t>ヨウケン</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</si>
  <si>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</si>
  <si>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</si>
  <si>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</si>
  <si>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</si>
  <si>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</si>
  <si>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t>
    <phoneticPr fontId="9"/>
  </si>
  <si>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9"/>
  </si>
  <si>
    <t>(3)勤続年数要件について</t>
    <rPh sb="2" eb="3">
      <t>キンゾク</t>
    </rPh>
    <rPh sb="3" eb="5">
      <t>ネンスウ</t>
    </rPh>
    <rPh sb="7" eb="9">
      <t>ヨウケン</t>
    </rPh>
    <phoneticPr fontId="9"/>
  </si>
  <si>
    <t>　訪問介護員等の総数（常勤換算）</t>
    <rPh sb="1" eb="3">
      <t>ホウモン</t>
    </rPh>
    <rPh sb="3" eb="5">
      <t>カイゴ</t>
    </rPh>
    <rPh sb="5" eb="6">
      <t>イン</t>
    </rPh>
    <rPh sb="6" eb="7">
      <t>トウ</t>
    </rPh>
    <rPh sb="8" eb="10">
      <t>ソウスウ</t>
    </rPh>
    <rPh sb="11" eb="13">
      <t>ジョウキン</t>
    </rPh>
    <rPh sb="13" eb="15">
      <t>カンサン</t>
    </rPh>
    <phoneticPr fontId="9"/>
  </si>
  <si>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9"/>
  </si>
  <si>
    <t>①に占める②の
割合が30％以上</t>
    <rPh sb="2" eb="3">
      <t>シ</t>
    </rPh>
    <rPh sb="8" eb="10">
      <t>ワリアイ</t>
    </rPh>
    <rPh sb="14" eb="16">
      <t>イジョウ</t>
    </rPh>
    <phoneticPr fontId="9"/>
  </si>
  <si>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9"/>
  </si>
  <si>
    <t>②　看取り期の利用者への対応実績が１人以上</t>
    <rPh sb="2" eb="4">
      <t>ミト</t>
    </rPh>
    <rPh sb="5" eb="6">
      <t>キ</t>
    </rPh>
    <rPh sb="12" eb="14">
      <t>タイオウ</t>
    </rPh>
    <rPh sb="14" eb="16">
      <t>ジッセキ</t>
    </rPh>
    <phoneticPr fontId="9"/>
  </si>
  <si>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9"/>
  </si>
  <si>
    <t>　書類も提出してください。</t>
    <rPh sb="4" eb="6">
      <t>テイシュツ</t>
    </rPh>
    <phoneticPr fontId="9"/>
  </si>
  <si>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9"/>
  </si>
  <si>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9"/>
  </si>
  <si>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9"/>
  </si>
  <si>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9"/>
  </si>
  <si>
    <t>（別紙9－2）</t>
    <phoneticPr fontId="9"/>
  </si>
  <si>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9"/>
  </si>
  <si>
    <t>○体制要件</t>
    <rPh sb="1" eb="3">
      <t>タイセイ</t>
    </rPh>
    <rPh sb="3" eb="5">
      <t>ヨウケン</t>
    </rPh>
    <phoneticPr fontId="9"/>
  </si>
  <si>
    <t>(6)　通常の事業の実施地域内であって中山間地域等に居住する利用者（※）に対して、継続的にサービスを提供している。</t>
    <rPh sb="26" eb="28">
      <t>キョジュウ</t>
    </rPh>
    <rPh sb="30" eb="32">
      <t>リヨウ</t>
    </rPh>
    <phoneticPr fontId="9"/>
  </si>
  <si>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9"/>
  </si>
  <si>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9"/>
  </si>
  <si>
    <t>①における前年度または前三月の平均人数</t>
    <rPh sb="5" eb="8">
      <t>ゼンネンド</t>
    </rPh>
    <rPh sb="11" eb="12">
      <t>マエ</t>
    </rPh>
    <rPh sb="12" eb="13">
      <t>サン</t>
    </rPh>
    <rPh sb="13" eb="14">
      <t>ツキ</t>
    </rPh>
    <rPh sb="15" eb="17">
      <t>ヘイキン</t>
    </rPh>
    <rPh sb="17" eb="19">
      <t>ニンズウ</t>
    </rPh>
    <phoneticPr fontId="9"/>
  </si>
  <si>
    <t>平均１人以上</t>
    <rPh sb="0" eb="2">
      <t>ヘイキン</t>
    </rPh>
    <rPh sb="3" eb="4">
      <t>ニン</t>
    </rPh>
    <rPh sb="4" eb="6">
      <t>イジョウ</t>
    </rPh>
    <phoneticPr fontId="9"/>
  </si>
  <si>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9"/>
  </si>
  <si>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9"/>
  </si>
  <si>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9"/>
  </si>
  <si>
    <t>（別紙9－3）</t>
    <phoneticPr fontId="9"/>
  </si>
  <si>
    <t>令和</t>
    <phoneticPr fontId="9"/>
  </si>
  <si>
    <t>年</t>
    <phoneticPr fontId="9"/>
  </si>
  <si>
    <t>月</t>
    <phoneticPr fontId="9"/>
  </si>
  <si>
    <t>日</t>
    <phoneticPr fontId="9"/>
  </si>
  <si>
    <t>重度要介護者等対応要件の割合に関する計算書（特定事業所加算（Ⅰ）・（Ⅲ））</t>
    <phoneticPr fontId="9"/>
  </si>
  <si>
    <t>事業所名</t>
    <phoneticPr fontId="9"/>
  </si>
  <si>
    <t>事業所番号</t>
    <phoneticPr fontId="9"/>
  </si>
  <si>
    <t>１．要介護４または要介護５である者、認知症高齢者の日常生活自立度（Ⅲ、Ⅳ、M）である者、たんの吸引等を必要とする者等の割合の算出基準</t>
    <phoneticPr fontId="9"/>
  </si>
  <si>
    <t>利用実人員数</t>
    <phoneticPr fontId="9"/>
  </si>
  <si>
    <t>訪問回数</t>
    <phoneticPr fontId="9"/>
  </si>
  <si>
    <t>２．算定期間</t>
    <phoneticPr fontId="9"/>
  </si>
  <si>
    <t>ア．前年度（３月を除く）の実績の平均</t>
    <phoneticPr fontId="9"/>
  </si>
  <si>
    <t>イ．届出日の属する月の前３月</t>
    <phoneticPr fontId="9"/>
  </si>
  <si>
    <t>ア．前年度（３月を除く）の実績の平均</t>
  </si>
  <si>
    <t>①利用者／訪問回数の総数
（要支援者は含めない）</t>
    <phoneticPr fontId="9"/>
  </si>
  <si>
    <t>②要介護４または要介護５の
利用者数／訪問回数</t>
    <phoneticPr fontId="9"/>
  </si>
  <si>
    <t>③認知症高齢者の日常生活自立度Ⅲ、ⅣまたはMに該当する
利用者数／訪問回数</t>
    <phoneticPr fontId="9"/>
  </si>
  <si>
    <t>④喀痰吸引等を必要とする
利用者数／訪問回数</t>
    <phoneticPr fontId="9"/>
  </si>
  <si>
    <t>人/回</t>
    <phoneticPr fontId="9"/>
  </si>
  <si>
    <t>合計</t>
    <phoneticPr fontId="9"/>
  </si>
  <si>
    <t>⑤重度要介護者等数/訪問回数
（②＋③＋④）</t>
    <phoneticPr fontId="9"/>
  </si>
  <si>
    <t>⑥割合
（⑤÷①）</t>
    <phoneticPr fontId="9"/>
  </si>
  <si>
    <t>イ．届出日の属する月の前３月</t>
  </si>
  <si>
    <t>月</t>
  </si>
  <si>
    <t>・本資料は特定事業所加算（Ⅰ）・（Ⅲ）に係る届出書を補完する資料としてご使用ください。</t>
    <phoneticPr fontId="9"/>
  </si>
  <si>
    <t>・「１．要介護４または要介護５である者、認知症高齢者の日常生活自立度（Ⅲ、Ⅳ、M）である者、たんの吸引等を必要とする者等の割合の算出基準」で、</t>
    <phoneticPr fontId="9"/>
  </si>
  <si>
    <t>　「利用実人員数」または「訪問回数」のいずれかを選択してください。</t>
    <phoneticPr fontId="9"/>
  </si>
  <si>
    <t>・「２．算定期間」でアまたはイの算定期間を選択してください。</t>
    <phoneticPr fontId="9"/>
  </si>
  <si>
    <t>　前年度の実績が６月に満たない事業所（新たに事業を開始し、又は再開した事業所）　については、前年度の実績（ア）による届出はできません。</t>
    <phoneticPr fontId="9"/>
  </si>
  <si>
    <t>・具体的な計算方法については、「平成２４年度介護報酬改定に関するＱ＆Ａ(Vol.1)（平成24年3月16日）」問15をご参照ください。</t>
    <phoneticPr fontId="9"/>
  </si>
  <si>
    <t>（別紙35）</t>
    <phoneticPr fontId="9"/>
  </si>
  <si>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9"/>
  </si>
  <si>
    <t>届出項目</t>
    <phoneticPr fontId="9"/>
  </si>
  <si>
    <t>4　特定事業所医療介護連携加算</t>
    <rPh sb="2" eb="4">
      <t>トクテイ</t>
    </rPh>
    <rPh sb="4" eb="7">
      <t>ジギョウショ</t>
    </rPh>
    <rPh sb="7" eb="9">
      <t>イリョウ</t>
    </rPh>
    <rPh sb="9" eb="11">
      <t>カイゴ</t>
    </rPh>
    <rPh sb="11" eb="13">
      <t>レンケイ</t>
    </rPh>
    <rPh sb="13" eb="15">
      <t>カサン</t>
    </rPh>
    <phoneticPr fontId="9"/>
  </si>
  <si>
    <t>5　ターミナルケアマネジメント加算</t>
    <rPh sb="15" eb="17">
      <t>カサン</t>
    </rPh>
    <phoneticPr fontId="9"/>
  </si>
  <si>
    <t>１．特定事業所加算(Ⅰ)～(Ⅲ)に係る届出内容</t>
    <rPh sb="2" eb="4">
      <t>トクテイ</t>
    </rPh>
    <rPh sb="4" eb="7">
      <t>ジギョウショ</t>
    </rPh>
    <rPh sb="7" eb="9">
      <t>カサン</t>
    </rPh>
    <rPh sb="17" eb="18">
      <t>カカ</t>
    </rPh>
    <rPh sb="19" eb="21">
      <t>トドケデ</t>
    </rPh>
    <rPh sb="21" eb="23">
      <t>ナイヨウ</t>
    </rPh>
    <phoneticPr fontId="9"/>
  </si>
  <si>
    <t xml:space="preserve"> </t>
    <phoneticPr fontId="9"/>
  </si>
  <si>
    <t>主任介護支援専門員</t>
  </si>
  <si>
    <t>　常勤専従</t>
    <rPh sb="1" eb="3">
      <t>ジョウキン</t>
    </rPh>
    <rPh sb="3" eb="5">
      <t>センジュウ</t>
    </rPh>
    <phoneticPr fontId="9"/>
  </si>
  <si>
    <t>介護支援専門員</t>
    <rPh sb="0" eb="2">
      <t>カイゴ</t>
    </rPh>
    <rPh sb="2" eb="4">
      <t>シエン</t>
    </rPh>
    <rPh sb="4" eb="7">
      <t>センモンイン</t>
    </rPh>
    <phoneticPr fontId="9"/>
  </si>
  <si>
    <t xml:space="preserve">         を目的とした会議を定期的に開催している。</t>
    <rPh sb="10" eb="12">
      <t>モクテキ</t>
    </rPh>
    <rPh sb="15" eb="17">
      <t>カイギ</t>
    </rPh>
    <rPh sb="18" eb="21">
      <t>テイキテキ</t>
    </rPh>
    <rPh sb="22" eb="24">
      <t>カイサイ</t>
    </rPh>
    <phoneticPr fontId="9"/>
  </si>
  <si>
    <t xml:space="preserve">  </t>
    <phoneticPr fontId="9"/>
  </si>
  <si>
    <t>　      割合が４０％以上</t>
    <rPh sb="7" eb="9">
      <t>ワリアイ</t>
    </rPh>
    <rPh sb="13" eb="15">
      <t>イジョウ</t>
    </rPh>
    <phoneticPr fontId="9"/>
  </si>
  <si>
    <t>　      ケースを受託する体制を整備している。</t>
    <rPh sb="11" eb="13">
      <t>ジュタク</t>
    </rPh>
    <rPh sb="15" eb="17">
      <t>タイセイ</t>
    </rPh>
    <rPh sb="18" eb="20">
      <t>セイビ</t>
    </rPh>
    <phoneticPr fontId="9"/>
  </si>
  <si>
    <t>　　　する実習」等に協力又は協力体制の確保の有無</t>
    <phoneticPr fontId="9"/>
  </si>
  <si>
    <t>　　　等を実施している。</t>
    <phoneticPr fontId="9"/>
  </si>
  <si>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9"/>
  </si>
  <si>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9"/>
  </si>
  <si>
    <t>(1) 　退院・退所加算の算定に係る病院又は診療所等との連携回数の合計が年間</t>
    <rPh sb="5" eb="7">
      <t>タイイン</t>
    </rPh>
    <rPh sb="8" eb="12">
      <t>タイショカサン</t>
    </rPh>
    <rPh sb="13" eb="15">
      <t>サンテイ</t>
    </rPh>
    <rPh sb="36" eb="38">
      <t>ネンカン</t>
    </rPh>
    <phoneticPr fontId="9"/>
  </si>
  <si>
    <t>　  　３５回以上である。</t>
    <phoneticPr fontId="9"/>
  </si>
  <si>
    <t>※　令和７年３月31日までの間は、５回以上算定している場合に有にチェック</t>
    <rPh sb="18" eb="19">
      <t>カイ</t>
    </rPh>
    <rPh sb="19" eb="21">
      <t>イジョウ</t>
    </rPh>
    <rPh sb="21" eb="23">
      <t>サンテイ</t>
    </rPh>
    <rPh sb="27" eb="29">
      <t>バアイ</t>
    </rPh>
    <rPh sb="30" eb="31">
      <t>アリ</t>
    </rPh>
    <phoneticPr fontId="9"/>
  </si>
  <si>
    <t>　すること。</t>
    <phoneticPr fontId="9"/>
  </si>
  <si>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9"/>
  </si>
  <si>
    <t>　算定回数に３を乗じた数に令和６年４月から令和７年２月までの間における</t>
    <phoneticPr fontId="9"/>
  </si>
  <si>
    <t>　算定回数を加えた数が15以上である場合に有にチェックすること。</t>
    <rPh sb="13" eb="15">
      <t>イジョウ</t>
    </rPh>
    <rPh sb="18" eb="20">
      <t>バアイ</t>
    </rPh>
    <rPh sb="21" eb="22">
      <t>アリ</t>
    </rPh>
    <phoneticPr fontId="9"/>
  </si>
  <si>
    <t>(3) 　特定事業所加算(Ⅰ)、(Ⅱ)又は(Ⅲ)を算定している。</t>
    <rPh sb="5" eb="7">
      <t>トクテイ</t>
    </rPh>
    <rPh sb="7" eb="10">
      <t>ジギョウショ</t>
    </rPh>
    <rPh sb="10" eb="12">
      <t>カサン</t>
    </rPh>
    <rPh sb="19" eb="20">
      <t>マタ</t>
    </rPh>
    <rPh sb="25" eb="27">
      <t>サンテイ</t>
    </rPh>
    <phoneticPr fontId="9"/>
  </si>
  <si>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9"/>
  </si>
  <si>
    <t>　提出してください。</t>
    <rPh sb="1" eb="3">
      <t>テイシュツ</t>
    </rPh>
    <phoneticPr fontId="9"/>
  </si>
  <si>
    <t>３．ターミナルケアマネジメント加算に係る届出内容</t>
    <rPh sb="15" eb="17">
      <t>カサン</t>
    </rPh>
    <rPh sb="18" eb="19">
      <t>カカ</t>
    </rPh>
    <rPh sb="20" eb="22">
      <t>トドケデ</t>
    </rPh>
    <rPh sb="22" eb="24">
      <t>ナイヨウ</t>
    </rPh>
    <phoneticPr fontId="9"/>
  </si>
  <si>
    <t>(1) 　ターミナルケアマネジメントを受けることに同意した利用者について、24</t>
    <rPh sb="19" eb="20">
      <t>ウ</t>
    </rPh>
    <rPh sb="25" eb="27">
      <t>ドウイ</t>
    </rPh>
    <rPh sb="29" eb="32">
      <t>リヨウシャ</t>
    </rPh>
    <phoneticPr fontId="9"/>
  </si>
  <si>
    <t>　     時間連絡できる体制を確保しており、かつ、必要に応じて指定居宅介護支援</t>
    <phoneticPr fontId="9"/>
  </si>
  <si>
    <t xml:space="preserve">     　を行うことができる体制を整備している。</t>
    <phoneticPr fontId="9"/>
  </si>
  <si>
    <t>栄養マネジメント体制に関する届出書</t>
    <rPh sb="0" eb="2">
      <t>エイヨウ</t>
    </rPh>
    <rPh sb="8" eb="10">
      <t>タイセイ</t>
    </rPh>
    <rPh sb="11" eb="12">
      <t>カン</t>
    </rPh>
    <rPh sb="14" eb="17">
      <t>トドケデショ</t>
    </rPh>
    <phoneticPr fontId="9"/>
  </si>
  <si>
    <t>事業所名</t>
    <rPh sb="0" eb="3">
      <t>ジギョウショ</t>
    </rPh>
    <rPh sb="3" eb="4">
      <t>メイ</t>
    </rPh>
    <phoneticPr fontId="9"/>
  </si>
  <si>
    <t>異動区分</t>
    <rPh sb="0" eb="2">
      <t>イドウ</t>
    </rPh>
    <rPh sb="2" eb="4">
      <t>クブン</t>
    </rPh>
    <phoneticPr fontId="9"/>
  </si>
  <si>
    <t>施設種別</t>
    <rPh sb="0" eb="2">
      <t>シセツ</t>
    </rPh>
    <rPh sb="2" eb="4">
      <t>シュベツ</t>
    </rPh>
    <phoneticPr fontId="9"/>
  </si>
  <si>
    <t>1　介護老人福祉施設</t>
    <rPh sb="2" eb="4">
      <t>カイゴ</t>
    </rPh>
    <rPh sb="4" eb="6">
      <t>ロウジン</t>
    </rPh>
    <rPh sb="6" eb="8">
      <t>フクシ</t>
    </rPh>
    <rPh sb="8" eb="10">
      <t>シセツ</t>
    </rPh>
    <phoneticPr fontId="9"/>
  </si>
  <si>
    <t>2　介護老人保健施設</t>
    <rPh sb="2" eb="4">
      <t>カイゴ</t>
    </rPh>
    <rPh sb="4" eb="6">
      <t>ロウジン</t>
    </rPh>
    <rPh sb="6" eb="8">
      <t>ホケン</t>
    </rPh>
    <rPh sb="8" eb="10">
      <t>シセツ</t>
    </rPh>
    <phoneticPr fontId="9"/>
  </si>
  <si>
    <t>3　地域密着型介護老人福祉施設</t>
    <rPh sb="2" eb="4">
      <t>チイキ</t>
    </rPh>
    <rPh sb="4" eb="7">
      <t>ミッチャクガタ</t>
    </rPh>
    <rPh sb="7" eb="9">
      <t>カイゴ</t>
    </rPh>
    <rPh sb="9" eb="11">
      <t>ロウジン</t>
    </rPh>
    <rPh sb="11" eb="13">
      <t>フクシ</t>
    </rPh>
    <rPh sb="13" eb="15">
      <t>シセツ</t>
    </rPh>
    <phoneticPr fontId="9"/>
  </si>
  <si>
    <t>4　介護医療院</t>
    <rPh sb="2" eb="4">
      <t>カイゴ</t>
    </rPh>
    <rPh sb="4" eb="6">
      <t>イリョウ</t>
    </rPh>
    <rPh sb="6" eb="7">
      <t>イン</t>
    </rPh>
    <phoneticPr fontId="9"/>
  </si>
  <si>
    <t>栄養マネジメントの状況</t>
    <rPh sb="0" eb="2">
      <t>エイヨウ</t>
    </rPh>
    <rPh sb="9" eb="11">
      <t>ジョウキョウ</t>
    </rPh>
    <phoneticPr fontId="9"/>
  </si>
  <si>
    <t>１．基本サービス（栄養ケア・マネジメントの実施）</t>
    <rPh sb="2" eb="4">
      <t>キホン</t>
    </rPh>
    <rPh sb="9" eb="11">
      <t>エイヨウ</t>
    </rPh>
    <rPh sb="21" eb="23">
      <t>ジッシ</t>
    </rPh>
    <phoneticPr fontId="9"/>
  </si>
  <si>
    <t>栄養マネジメントに関わる者（注）</t>
    <rPh sb="0" eb="2">
      <t>エイヨウ</t>
    </rPh>
    <rPh sb="9" eb="10">
      <t>カカ</t>
    </rPh>
    <rPh sb="12" eb="13">
      <t>モノ</t>
    </rPh>
    <rPh sb="14" eb="15">
      <t>チュウ</t>
    </rPh>
    <phoneticPr fontId="9"/>
  </si>
  <si>
    <t>職　種</t>
    <rPh sb="0" eb="1">
      <t>ショク</t>
    </rPh>
    <rPh sb="2" eb="3">
      <t>タネ</t>
    </rPh>
    <phoneticPr fontId="9"/>
  </si>
  <si>
    <t>氏　名</t>
    <rPh sb="0" eb="1">
      <t>シ</t>
    </rPh>
    <rPh sb="2" eb="3">
      <t>メイ</t>
    </rPh>
    <phoneticPr fontId="9"/>
  </si>
  <si>
    <t>医　　　師</t>
    <rPh sb="0" eb="1">
      <t>イ</t>
    </rPh>
    <rPh sb="4" eb="5">
      <t>シ</t>
    </rPh>
    <phoneticPr fontId="9"/>
  </si>
  <si>
    <t>歯科医師</t>
    <rPh sb="0" eb="2">
      <t>シカ</t>
    </rPh>
    <rPh sb="2" eb="4">
      <t>イシ</t>
    </rPh>
    <phoneticPr fontId="9"/>
  </si>
  <si>
    <t>管 理 栄 養 士</t>
    <rPh sb="0" eb="1">
      <t>カン</t>
    </rPh>
    <rPh sb="2" eb="3">
      <t>リ</t>
    </rPh>
    <rPh sb="4" eb="5">
      <t>エイ</t>
    </rPh>
    <rPh sb="6" eb="7">
      <t>オサム</t>
    </rPh>
    <rPh sb="8" eb="9">
      <t>シ</t>
    </rPh>
    <phoneticPr fontId="9"/>
  </si>
  <si>
    <t>看　護　師</t>
    <rPh sb="0" eb="1">
      <t>ミ</t>
    </rPh>
    <rPh sb="2" eb="3">
      <t>ユズル</t>
    </rPh>
    <rPh sb="4" eb="5">
      <t>シ</t>
    </rPh>
    <phoneticPr fontId="9"/>
  </si>
  <si>
    <t>２．栄養マネジメント強化加算</t>
    <rPh sb="2" eb="4">
      <t>エイヨウ</t>
    </rPh>
    <rPh sb="10" eb="12">
      <t>キョウカ</t>
    </rPh>
    <rPh sb="12" eb="14">
      <t>カサン</t>
    </rPh>
    <phoneticPr fontId="9"/>
  </si>
  <si>
    <t>ａ．入所者数</t>
    <rPh sb="2" eb="5">
      <t>ニュウショシャ</t>
    </rPh>
    <rPh sb="5" eb="6">
      <t>スウ</t>
    </rPh>
    <phoneticPr fontId="9"/>
  </si>
  <si>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9"/>
  </si>
  <si>
    <t>入所者数を
50で除した
数以上</t>
    <rPh sb="0" eb="3">
      <t>ニュウショシャ</t>
    </rPh>
    <rPh sb="3" eb="4">
      <t>スウ</t>
    </rPh>
    <rPh sb="9" eb="10">
      <t>ジョ</t>
    </rPh>
    <rPh sb="13" eb="14">
      <t>カズ</t>
    </rPh>
    <rPh sb="14" eb="16">
      <t>イジョウ</t>
    </rPh>
    <phoneticPr fontId="9"/>
  </si>
  <si>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9"/>
  </si>
  <si>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9"/>
  </si>
  <si>
    <t>注　「栄養マネジメントに関わる者」には、共同で栄養ケア計画を作成している者の職種及び氏名を記入してください。</t>
    <rPh sb="0" eb="1">
      <t>チュウ</t>
    </rPh>
    <phoneticPr fontId="9"/>
  </si>
  <si>
    <t>※　要件を満たすことが分かる根拠書類を準備し、指定権者からの求めがあった場合には、速やかに提出してください。</t>
    <rPh sb="16" eb="18">
      <t>ショルイ</t>
    </rPh>
    <phoneticPr fontId="9"/>
  </si>
  <si>
    <t>サービス提供体制強化加算に関する届出書</t>
    <rPh sb="4" eb="6">
      <t>テイキョウ</t>
    </rPh>
    <rPh sb="6" eb="8">
      <t>タイセイ</t>
    </rPh>
    <rPh sb="8" eb="10">
      <t>キョウカ</t>
    </rPh>
    <rPh sb="10" eb="12">
      <t>カサン</t>
    </rPh>
    <rPh sb="13" eb="14">
      <t>カン</t>
    </rPh>
    <rPh sb="16" eb="19">
      <t>トドケデショ</t>
    </rPh>
    <phoneticPr fontId="9"/>
  </si>
  <si>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9"/>
  </si>
  <si>
    <t>1　事 業 所 名</t>
    <phoneticPr fontId="9"/>
  </si>
  <si>
    <t>2　異 動 区 分</t>
    <rPh sb="2" eb="3">
      <t>イ</t>
    </rPh>
    <rPh sb="4" eb="5">
      <t>ドウ</t>
    </rPh>
    <rPh sb="6" eb="7">
      <t>ク</t>
    </rPh>
    <rPh sb="8" eb="9">
      <t>ブン</t>
    </rPh>
    <phoneticPr fontId="9"/>
  </si>
  <si>
    <t>3　施 設 種 別</t>
    <rPh sb="2" eb="3">
      <t>シ</t>
    </rPh>
    <rPh sb="4" eb="5">
      <t>セツ</t>
    </rPh>
    <rPh sb="6" eb="7">
      <t>シュ</t>
    </rPh>
    <rPh sb="8" eb="9">
      <t>ベツ</t>
    </rPh>
    <phoneticPr fontId="9"/>
  </si>
  <si>
    <t>1　（介護予防）訪問入浴介護</t>
    <rPh sb="3" eb="5">
      <t>カイゴ</t>
    </rPh>
    <rPh sb="5" eb="7">
      <t>ヨボウ</t>
    </rPh>
    <rPh sb="8" eb="10">
      <t>ホウモン</t>
    </rPh>
    <rPh sb="10" eb="12">
      <t>ニュウヨク</t>
    </rPh>
    <rPh sb="12" eb="14">
      <t>カイゴ</t>
    </rPh>
    <phoneticPr fontId="9"/>
  </si>
  <si>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9"/>
  </si>
  <si>
    <t>3　夜間対応型訪問介護</t>
    <rPh sb="2" eb="4">
      <t>ヤカン</t>
    </rPh>
    <rPh sb="4" eb="7">
      <t>タイオウガタ</t>
    </rPh>
    <rPh sb="7" eb="9">
      <t>ホウモン</t>
    </rPh>
    <rPh sb="9" eb="11">
      <t>カイゴ</t>
    </rPh>
    <phoneticPr fontId="9"/>
  </si>
  <si>
    <t>4　届 出 項 目</t>
    <rPh sb="2" eb="3">
      <t>トド</t>
    </rPh>
    <rPh sb="4" eb="5">
      <t>デ</t>
    </rPh>
    <rPh sb="6" eb="7">
      <t>コウ</t>
    </rPh>
    <rPh sb="8" eb="9">
      <t>メ</t>
    </rPh>
    <phoneticPr fontId="9"/>
  </si>
  <si>
    <t>1 サービス提供体制強化加算（Ⅰ）</t>
    <rPh sb="6" eb="8">
      <t>テイキョウ</t>
    </rPh>
    <rPh sb="8" eb="10">
      <t>タイセイ</t>
    </rPh>
    <rPh sb="10" eb="12">
      <t>キョウカ</t>
    </rPh>
    <rPh sb="12" eb="14">
      <t>カサン</t>
    </rPh>
    <phoneticPr fontId="9"/>
  </si>
  <si>
    <t>2 サービス提供体制強化加算（Ⅱ）</t>
    <rPh sb="6" eb="8">
      <t>テイキョウ</t>
    </rPh>
    <rPh sb="8" eb="10">
      <t>タイセイ</t>
    </rPh>
    <rPh sb="10" eb="12">
      <t>キョウカ</t>
    </rPh>
    <rPh sb="12" eb="14">
      <t>カサン</t>
    </rPh>
    <phoneticPr fontId="9"/>
  </si>
  <si>
    <t>3 サービス提供体制強化加算（Ⅲ）</t>
    <rPh sb="6" eb="8">
      <t>テイキョウ</t>
    </rPh>
    <rPh sb="8" eb="10">
      <t>タイセイ</t>
    </rPh>
    <rPh sb="10" eb="12">
      <t>キョウカ</t>
    </rPh>
    <rPh sb="12" eb="14">
      <t>カサン</t>
    </rPh>
    <phoneticPr fontId="9"/>
  </si>
  <si>
    <t>5　研修等に
     関する状況</t>
    <rPh sb="2" eb="5">
      <t>ケンシュウトウ</t>
    </rPh>
    <rPh sb="12" eb="13">
      <t>カン</t>
    </rPh>
    <rPh sb="15" eb="17">
      <t>ジョウキョウ</t>
    </rPh>
    <phoneticPr fontId="9"/>
  </si>
  <si>
    <t>①　研修計画を作成し、当該計画に従い、研修（外部における研修を
　含む）を実施又は実施を予定していること。</t>
    <phoneticPr fontId="9"/>
  </si>
  <si>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9"/>
  </si>
  <si>
    <t>③　健康診断等を定期的に実施すること。</t>
    <rPh sb="2" eb="4">
      <t>ケンコウ</t>
    </rPh>
    <rPh sb="4" eb="6">
      <t>シンダン</t>
    </rPh>
    <rPh sb="6" eb="7">
      <t>トウ</t>
    </rPh>
    <rPh sb="8" eb="11">
      <t>テイキテキ</t>
    </rPh>
    <rPh sb="12" eb="14">
      <t>ジッシ</t>
    </rPh>
    <phoneticPr fontId="9"/>
  </si>
  <si>
    <t>6　介護職員等の状況</t>
    <rPh sb="2" eb="4">
      <t>カイゴ</t>
    </rPh>
    <rPh sb="4" eb="6">
      <t>ショクイン</t>
    </rPh>
    <rPh sb="6" eb="7">
      <t>トウ</t>
    </rPh>
    <rPh sb="8" eb="10">
      <t>ジョウキョウ</t>
    </rPh>
    <phoneticPr fontId="9"/>
  </si>
  <si>
    <t>（１）サービス提供体制強化加算（Ⅰ）</t>
    <rPh sb="7" eb="9">
      <t>テイキョウ</t>
    </rPh>
    <rPh sb="9" eb="11">
      <t>タイセイ</t>
    </rPh>
    <rPh sb="11" eb="13">
      <t>キョウカ</t>
    </rPh>
    <rPh sb="13" eb="15">
      <t>カサン</t>
    </rPh>
    <phoneticPr fontId="9"/>
  </si>
  <si>
    <t>介護福祉士等の
状況</t>
    <rPh sb="0" eb="2">
      <t>カイゴ</t>
    </rPh>
    <rPh sb="2" eb="5">
      <t>フクシシ</t>
    </rPh>
    <rPh sb="5" eb="6">
      <t>トウ</t>
    </rPh>
    <rPh sb="8" eb="10">
      <t>ジョウキョウ</t>
    </rPh>
    <phoneticPr fontId="9"/>
  </si>
  <si>
    <t>①に占める②の割合が60％以上</t>
    <rPh sb="2" eb="3">
      <t>シ</t>
    </rPh>
    <rPh sb="7" eb="9">
      <t>ワリアイ</t>
    </rPh>
    <rPh sb="13" eb="15">
      <t>イジョウ</t>
    </rPh>
    <phoneticPr fontId="9"/>
  </si>
  <si>
    <t>介護職員の総数（常勤換算）</t>
    <rPh sb="0" eb="2">
      <t>カイゴ</t>
    </rPh>
    <rPh sb="2" eb="4">
      <t>ショクイン</t>
    </rPh>
    <rPh sb="5" eb="7">
      <t>ソウスウ</t>
    </rPh>
    <rPh sb="8" eb="10">
      <t>ジョウキン</t>
    </rPh>
    <rPh sb="10" eb="12">
      <t>カンサン</t>
    </rPh>
    <phoneticPr fontId="9"/>
  </si>
  <si>
    <t>①のうち介護福祉士の総数（常勤換算）</t>
    <rPh sb="4" eb="6">
      <t>カイゴ</t>
    </rPh>
    <rPh sb="6" eb="9">
      <t>フクシシ</t>
    </rPh>
    <rPh sb="10" eb="12">
      <t>ソウスウ</t>
    </rPh>
    <rPh sb="13" eb="15">
      <t>ジョウキン</t>
    </rPh>
    <rPh sb="15" eb="17">
      <t>カンサン</t>
    </rPh>
    <phoneticPr fontId="9"/>
  </si>
  <si>
    <t>又は</t>
    <rPh sb="0" eb="1">
      <t>マタ</t>
    </rPh>
    <phoneticPr fontId="9"/>
  </si>
  <si>
    <t>①に占める③の割合が25％以上</t>
    <rPh sb="2" eb="3">
      <t>シ</t>
    </rPh>
    <rPh sb="7" eb="9">
      <t>ワリアイ</t>
    </rPh>
    <rPh sb="13" eb="15">
      <t>イジョウ</t>
    </rPh>
    <phoneticPr fontId="9"/>
  </si>
  <si>
    <t>①のうち勤続年数10年以上の介護福祉士の総数（常勤換算）</t>
    <rPh sb="4" eb="6">
      <t>キンゾク</t>
    </rPh>
    <rPh sb="6" eb="8">
      <t>ネンスウ</t>
    </rPh>
    <rPh sb="10" eb="13">
      <t>ネンイジョウ</t>
    </rPh>
    <rPh sb="14" eb="16">
      <t>カイゴ</t>
    </rPh>
    <rPh sb="16" eb="19">
      <t>フクシシ</t>
    </rPh>
    <phoneticPr fontId="9"/>
  </si>
  <si>
    <t>（２）サービス提供体制強化加算（Ⅱ）</t>
    <rPh sb="7" eb="9">
      <t>テイキョウ</t>
    </rPh>
    <rPh sb="9" eb="11">
      <t>タイセイ</t>
    </rPh>
    <rPh sb="11" eb="13">
      <t>キョウカ</t>
    </rPh>
    <rPh sb="13" eb="15">
      <t>カサン</t>
    </rPh>
    <phoneticPr fontId="9"/>
  </si>
  <si>
    <t>①に占める②の割合が40％以上</t>
    <rPh sb="2" eb="3">
      <t>シ</t>
    </rPh>
    <rPh sb="7" eb="9">
      <t>ワリアイ</t>
    </rPh>
    <rPh sb="13" eb="15">
      <t>イジョウ</t>
    </rPh>
    <phoneticPr fontId="9"/>
  </si>
  <si>
    <t>①に占める③の割合が60％以上</t>
    <rPh sb="2" eb="3">
      <t>シ</t>
    </rPh>
    <rPh sb="7" eb="9">
      <t>ワリアイ</t>
    </rPh>
    <rPh sb="13" eb="15">
      <t>イジョウ</t>
    </rPh>
    <phoneticPr fontId="9"/>
  </si>
  <si>
    <t>①のうち介護福祉士、実務者研修修了者等の総数（常勤換算）</t>
    <rPh sb="18" eb="19">
      <t>トウ</t>
    </rPh>
    <phoneticPr fontId="9"/>
  </si>
  <si>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9"/>
  </si>
  <si>
    <t>　　※介護福祉士等の状況、常勤職員の状況、勤続年数の状況のうち、いずれか１つを満たすこと。</t>
    <phoneticPr fontId="9"/>
  </si>
  <si>
    <t>①に占める②の割合が30％以上</t>
    <rPh sb="2" eb="3">
      <t>シ</t>
    </rPh>
    <rPh sb="7" eb="9">
      <t>ワリアイ</t>
    </rPh>
    <rPh sb="13" eb="15">
      <t>イジョウ</t>
    </rPh>
    <phoneticPr fontId="9"/>
  </si>
  <si>
    <t>①に占める③の割合が50％以上</t>
    <rPh sb="2" eb="3">
      <t>シ</t>
    </rPh>
    <rPh sb="7" eb="9">
      <t>ワリアイ</t>
    </rPh>
    <rPh sb="13" eb="15">
      <t>イジョウ</t>
    </rPh>
    <phoneticPr fontId="9"/>
  </si>
  <si>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9"/>
  </si>
  <si>
    <t>従業者の総数（常勤換算）</t>
    <rPh sb="0" eb="3">
      <t>ジュウギョウシャ</t>
    </rPh>
    <rPh sb="4" eb="6">
      <t>ソウスウ</t>
    </rPh>
    <rPh sb="7" eb="9">
      <t>ジョウキン</t>
    </rPh>
    <rPh sb="9" eb="11">
      <t>カンサン</t>
    </rPh>
    <phoneticPr fontId="9"/>
  </si>
  <si>
    <t>①のうち常勤の者の総数（常勤換算）</t>
    <rPh sb="4" eb="6">
      <t>ジョウキン</t>
    </rPh>
    <phoneticPr fontId="9"/>
  </si>
  <si>
    <t>勤続年数の状況</t>
    <rPh sb="0" eb="2">
      <t>キンゾク</t>
    </rPh>
    <rPh sb="2" eb="4">
      <t>ネンスウ</t>
    </rPh>
    <rPh sb="5" eb="7">
      <t>ジョウキョウ</t>
    </rPh>
    <phoneticPr fontId="9"/>
  </si>
  <si>
    <t>①のうち勤続年数７年以上の者の総数
　（常勤換算）</t>
    <phoneticPr fontId="9"/>
  </si>
  <si>
    <t>備考１</t>
    <rPh sb="0" eb="2">
      <t>ビコウ</t>
    </rPh>
    <phoneticPr fontId="9"/>
  </si>
  <si>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9"/>
  </si>
  <si>
    <t>備考２</t>
    <phoneticPr fontId="9"/>
  </si>
  <si>
    <t>「実務者研修修了者等」には「旧介護職員基礎研修課程修了者」を含む。</t>
    <rPh sb="1" eb="4">
      <t>ジツムシャ</t>
    </rPh>
    <rPh sb="4" eb="6">
      <t>ケンシュウ</t>
    </rPh>
    <rPh sb="6" eb="9">
      <t>シュウリョウシャ</t>
    </rPh>
    <rPh sb="9" eb="10">
      <t>トウ</t>
    </rPh>
    <rPh sb="30" eb="31">
      <t>フク</t>
    </rPh>
    <phoneticPr fontId="9"/>
  </si>
  <si>
    <t>備考３</t>
    <phoneticPr fontId="9"/>
  </si>
  <si>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9"/>
  </si>
  <si>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9"/>
  </si>
  <si>
    <t>1　（介護予防）訪問看護</t>
    <rPh sb="3" eb="5">
      <t>カイゴ</t>
    </rPh>
    <rPh sb="5" eb="7">
      <t>ヨボウ</t>
    </rPh>
    <rPh sb="8" eb="10">
      <t>ホウモン</t>
    </rPh>
    <rPh sb="10" eb="12">
      <t>カンゴ</t>
    </rPh>
    <phoneticPr fontId="9"/>
  </si>
  <si>
    <t>2　（介護予防）訪問リハビリテーション</t>
    <rPh sb="3" eb="5">
      <t>カイゴ</t>
    </rPh>
    <rPh sb="5" eb="7">
      <t>ヨボウ</t>
    </rPh>
    <rPh sb="8" eb="10">
      <t>ホウモン</t>
    </rPh>
    <phoneticPr fontId="9"/>
  </si>
  <si>
    <t>3　療養通所介護</t>
    <rPh sb="2" eb="4">
      <t>リョウヨウ</t>
    </rPh>
    <rPh sb="4" eb="6">
      <t>ツウショ</t>
    </rPh>
    <rPh sb="6" eb="8">
      <t>カイゴ</t>
    </rPh>
    <phoneticPr fontId="9"/>
  </si>
  <si>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</si>
  <si>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</si>
  <si>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9"/>
  </si>
  <si>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9"/>
  </si>
  <si>
    <t>6　勤続年数の状況</t>
    <rPh sb="2" eb="4">
      <t>キンゾク</t>
    </rPh>
    <rPh sb="4" eb="6">
      <t>ネンスウ</t>
    </rPh>
    <rPh sb="7" eb="9">
      <t>ジョウキョウ</t>
    </rPh>
    <phoneticPr fontId="9"/>
  </si>
  <si>
    <t>訪問看護</t>
    <rPh sb="0" eb="2">
      <t>ホウモン</t>
    </rPh>
    <rPh sb="2" eb="4">
      <t>カンゴ</t>
    </rPh>
    <phoneticPr fontId="9"/>
  </si>
  <si>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9"/>
  </si>
  <si>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9"/>
  </si>
  <si>
    <t>訪問リハ</t>
    <rPh sb="0" eb="2">
      <t>ホウモン</t>
    </rPh>
    <phoneticPr fontId="9"/>
  </si>
  <si>
    <t>①に占める②の者が１名以上</t>
    <rPh sb="2" eb="3">
      <t>シ</t>
    </rPh>
    <rPh sb="7" eb="8">
      <t>モノ</t>
    </rPh>
    <rPh sb="10" eb="11">
      <t>メイ</t>
    </rPh>
    <rPh sb="11" eb="13">
      <t>イジョウ</t>
    </rPh>
    <phoneticPr fontId="9"/>
  </si>
  <si>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9"/>
  </si>
  <si>
    <t>①のうち勤続年数７年以上の者の総数</t>
    <rPh sb="4" eb="6">
      <t>キンゾク</t>
    </rPh>
    <rPh sb="6" eb="8">
      <t>ネンスウ</t>
    </rPh>
    <rPh sb="9" eb="12">
      <t>ネンイジョウ</t>
    </rPh>
    <rPh sb="13" eb="14">
      <t>モノ</t>
    </rPh>
    <rPh sb="15" eb="17">
      <t>ソウスウ</t>
    </rPh>
    <phoneticPr fontId="9"/>
  </si>
  <si>
    <t>療養通所
介護</t>
    <rPh sb="0" eb="2">
      <t>リョウヨウ</t>
    </rPh>
    <rPh sb="2" eb="4">
      <t>ツウショ</t>
    </rPh>
    <rPh sb="5" eb="7">
      <t>カイゴ</t>
    </rPh>
    <phoneticPr fontId="9"/>
  </si>
  <si>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9"/>
  </si>
  <si>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9"/>
  </si>
  <si>
    <t>①のうち勤続年数３年以上の者の総数</t>
    <rPh sb="4" eb="6">
      <t>キンゾク</t>
    </rPh>
    <rPh sb="6" eb="8">
      <t>ネンスウ</t>
    </rPh>
    <rPh sb="9" eb="12">
      <t>ネンイジョウ</t>
    </rPh>
    <rPh sb="13" eb="14">
      <t>モノ</t>
    </rPh>
    <rPh sb="15" eb="17">
      <t>ソウスウ</t>
    </rPh>
    <phoneticPr fontId="9"/>
  </si>
  <si>
    <t xml:space="preserve">備考
</t>
    <rPh sb="0" eb="2">
      <t>ビコウ</t>
    </rPh>
    <phoneticPr fontId="9"/>
  </si>
  <si>
    <t>5　介護職員等の状況</t>
    <rPh sb="2" eb="4">
      <t>カイゴ</t>
    </rPh>
    <rPh sb="4" eb="6">
      <t>ショクイン</t>
    </rPh>
    <rPh sb="6" eb="7">
      <t>トウ</t>
    </rPh>
    <rPh sb="8" eb="10">
      <t>ジョウキョウ</t>
    </rPh>
    <phoneticPr fontId="9"/>
  </si>
  <si>
    <t>①に占める②の割合が70％以上</t>
    <rPh sb="2" eb="3">
      <t>シ</t>
    </rPh>
    <rPh sb="7" eb="9">
      <t>ワリアイ</t>
    </rPh>
    <rPh sb="13" eb="15">
      <t>イジョウ</t>
    </rPh>
    <phoneticPr fontId="9"/>
  </si>
  <si>
    <t>①に占める②の割合が50％以上</t>
    <rPh sb="2" eb="3">
      <t>シ</t>
    </rPh>
    <rPh sb="7" eb="9">
      <t>ワリアイ</t>
    </rPh>
    <rPh sb="13" eb="15">
      <t>イジョウ</t>
    </rPh>
    <phoneticPr fontId="9"/>
  </si>
  <si>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9"/>
  </si>
  <si>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9"/>
  </si>
  <si>
    <t>①のうち勤続年数７年以上の者の総数（常勤換算）</t>
    <phoneticPr fontId="9"/>
  </si>
  <si>
    <t>備考</t>
    <rPh sb="0" eb="2">
      <t>ビコウ</t>
    </rPh>
    <phoneticPr fontId="9"/>
  </si>
  <si>
    <t>7　介護医療院</t>
    <rPh sb="2" eb="4">
      <t>カイゴ</t>
    </rPh>
    <rPh sb="4" eb="6">
      <t>イリョウ</t>
    </rPh>
    <rPh sb="6" eb="7">
      <t>イン</t>
    </rPh>
    <phoneticPr fontId="9"/>
  </si>
  <si>
    <t>サービスの質の向上に資する
取組の状況</t>
    <rPh sb="5" eb="6">
      <t>シツ</t>
    </rPh>
    <rPh sb="7" eb="9">
      <t>コウジョウ</t>
    </rPh>
    <rPh sb="10" eb="11">
      <t>シ</t>
    </rPh>
    <rPh sb="14" eb="15">
      <t>ト</t>
    </rPh>
    <rPh sb="15" eb="16">
      <t>ク</t>
    </rPh>
    <rPh sb="17" eb="19">
      <t>ジョウキョウ</t>
    </rPh>
    <phoneticPr fontId="9"/>
  </si>
  <si>
    <t>常勤職員の
状況</t>
    <rPh sb="0" eb="2">
      <t>ジョウキン</t>
    </rPh>
    <rPh sb="2" eb="4">
      <t>ショクイン</t>
    </rPh>
    <rPh sb="6" eb="8">
      <t>ジョウキョウ</t>
    </rPh>
    <phoneticPr fontId="9"/>
  </si>
  <si>
    <t>①に占める②の割合が75％以上</t>
    <rPh sb="2" eb="3">
      <t>シ</t>
    </rPh>
    <rPh sb="7" eb="9">
      <t>ワリアイ</t>
    </rPh>
    <rPh sb="13" eb="15">
      <t>イジョウ</t>
    </rPh>
    <phoneticPr fontId="9"/>
  </si>
  <si>
    <t>看護・介護職員の総数（常勤換算）</t>
    <rPh sb="0" eb="2">
      <t>カンゴ</t>
    </rPh>
    <rPh sb="3" eb="5">
      <t>カイゴ</t>
    </rPh>
    <rPh sb="5" eb="7">
      <t>ショクイン</t>
    </rPh>
    <rPh sb="8" eb="10">
      <t>ソウスウ</t>
    </rPh>
    <rPh sb="11" eb="13">
      <t>ジョウキン</t>
    </rPh>
    <rPh sb="13" eb="15">
      <t>カンサン</t>
    </rPh>
    <phoneticPr fontId="9"/>
  </si>
  <si>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9"/>
  </si>
  <si>
    <t>備考２</t>
    <rPh sb="0" eb="2">
      <t>ビコウ</t>
    </rPh>
    <phoneticPr fontId="9"/>
  </si>
  <si>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9"/>
  </si>
  <si>
    <t>1（介護予防）小規模多機能型居宅介護</t>
    <rPh sb="2" eb="4">
      <t>カイゴ</t>
    </rPh>
    <rPh sb="4" eb="6">
      <t>ヨボウ</t>
    </rPh>
    <rPh sb="7" eb="10">
      <t>ショウキボ</t>
    </rPh>
    <rPh sb="10" eb="14">
      <t>タキノウガタ</t>
    </rPh>
    <rPh sb="14" eb="16">
      <t>キョタク</t>
    </rPh>
    <rPh sb="16" eb="18">
      <t>カイゴ</t>
    </rPh>
    <phoneticPr fontId="9"/>
  </si>
  <si>
    <t>2　看護小規模多機能型居宅介護</t>
    <rPh sb="2" eb="4">
      <t>カンゴ</t>
    </rPh>
    <rPh sb="4" eb="7">
      <t>ショウキボ</t>
    </rPh>
    <rPh sb="7" eb="10">
      <t>タキノウ</t>
    </rPh>
    <rPh sb="10" eb="11">
      <t>ガタ</t>
    </rPh>
    <rPh sb="11" eb="13">
      <t>キョタク</t>
    </rPh>
    <rPh sb="13" eb="15">
      <t>カイゴ</t>
    </rPh>
    <phoneticPr fontId="9"/>
  </si>
  <si>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9"/>
  </si>
  <si>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9"/>
  </si>
  <si>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9"/>
  </si>
  <si>
    <t>従業者の総数（常勤換算）</t>
    <rPh sb="0" eb="3">
      <t>ジュウギョウシャ</t>
    </rPh>
    <rPh sb="2" eb="3">
      <t>モノ</t>
    </rPh>
    <rPh sb="4" eb="6">
      <t>ソウスウ</t>
    </rPh>
    <rPh sb="7" eb="9">
      <t>ジョウキン</t>
    </rPh>
    <rPh sb="9" eb="11">
      <t>カンサン</t>
    </rPh>
    <phoneticPr fontId="9"/>
  </si>
  <si>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9"/>
  </si>
  <si>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9"/>
  </si>
  <si>
    <t>1　（介護予防）特定施設入居者生活介護</t>
    <phoneticPr fontId="9"/>
  </si>
  <si>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9"/>
  </si>
  <si>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9"/>
  </si>
  <si>
    <t>　※（介護予防）特定施設入居者生活介護、地域密着型特定施設入居者生活介護は記載</t>
    <rPh sb="37" eb="39">
      <t>キサイ</t>
    </rPh>
    <phoneticPr fontId="9"/>
  </si>
  <si>
    <t xml:space="preserve"> 　　※介護福祉士等の状況、常勤職員の状況、勤続年数の状況のうち、いずれか１つを満たすこと。</t>
    <phoneticPr fontId="9"/>
  </si>
  <si>
    <t>（別紙28）</t>
    <phoneticPr fontId="9"/>
  </si>
  <si>
    <t>１　事  業  所  名</t>
    <phoneticPr fontId="9"/>
  </si>
  <si>
    <t>２　異  動  区  分</t>
    <rPh sb="2" eb="3">
      <t>イ</t>
    </rPh>
    <rPh sb="5" eb="6">
      <t>ドウ</t>
    </rPh>
    <rPh sb="8" eb="9">
      <t>ク</t>
    </rPh>
    <rPh sb="11" eb="12">
      <t>ブン</t>
    </rPh>
    <phoneticPr fontId="9"/>
  </si>
  <si>
    <t>３　人員配置区分</t>
    <rPh sb="2" eb="4">
      <t>ジンイン</t>
    </rPh>
    <rPh sb="4" eb="6">
      <t>ハイチ</t>
    </rPh>
    <rPh sb="6" eb="8">
      <t>クブン</t>
    </rPh>
    <phoneticPr fontId="9"/>
  </si>
  <si>
    <t>1　介護老人保健施設（在宅強化型）</t>
    <rPh sb="2" eb="4">
      <t>カイゴ</t>
    </rPh>
    <rPh sb="4" eb="6">
      <t>ロウジン</t>
    </rPh>
    <rPh sb="6" eb="8">
      <t>ホケン</t>
    </rPh>
    <rPh sb="8" eb="10">
      <t>シセツ</t>
    </rPh>
    <rPh sb="11" eb="13">
      <t>ザイタク</t>
    </rPh>
    <rPh sb="13" eb="15">
      <t>キョウカ</t>
    </rPh>
    <rPh sb="15" eb="16">
      <t>ガタ</t>
    </rPh>
    <phoneticPr fontId="9"/>
  </si>
  <si>
    <t>2　介護老人保健施設（基本型）</t>
    <rPh sb="2" eb="4">
      <t>カイゴ</t>
    </rPh>
    <rPh sb="4" eb="6">
      <t>ロウジン</t>
    </rPh>
    <rPh sb="6" eb="8">
      <t>ホケン</t>
    </rPh>
    <rPh sb="8" eb="10">
      <t>シセツ</t>
    </rPh>
    <rPh sb="11" eb="13">
      <t>キホン</t>
    </rPh>
    <rPh sb="13" eb="14">
      <t>ガタ</t>
    </rPh>
    <phoneticPr fontId="9"/>
  </si>
  <si>
    <t>４　届  出  項  目</t>
    <rPh sb="2" eb="3">
      <t>トドケ</t>
    </rPh>
    <rPh sb="5" eb="6">
      <t>デ</t>
    </rPh>
    <rPh sb="8" eb="9">
      <t>コウ</t>
    </rPh>
    <rPh sb="11" eb="12">
      <t>モク</t>
    </rPh>
    <phoneticPr fontId="9"/>
  </si>
  <si>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9"/>
  </si>
  <si>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9"/>
  </si>
  <si>
    <t>５　在宅復帰・在宅療養支援に関する状況</t>
    <phoneticPr fontId="9"/>
  </si>
  <si>
    <t>在宅復帰・在宅療養支援等指標</t>
    <phoneticPr fontId="9"/>
  </si>
  <si>
    <t xml:space="preserve"> A　在宅復帰率</t>
    <rPh sb="3" eb="5">
      <t>ザイタク</t>
    </rPh>
    <rPh sb="5" eb="7">
      <t>フッキ</t>
    </rPh>
    <rPh sb="7" eb="8">
      <t>リツ</t>
    </rPh>
    <phoneticPr fontId="9"/>
  </si>
  <si>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9"/>
  </si>
  <si>
    <t>　①÷（②ー③）×１００
（注５）</t>
    <phoneticPr fontId="9"/>
  </si>
  <si>
    <t>５０％超</t>
    <rPh sb="3" eb="4">
      <t>チョウ</t>
    </rPh>
    <phoneticPr fontId="9"/>
  </si>
  <si>
    <t>前６月間における退所者の延数
（注３,４）</t>
    <rPh sb="0" eb="1">
      <t>ゼン</t>
    </rPh>
    <rPh sb="2" eb="3">
      <t>ガツ</t>
    </rPh>
    <rPh sb="3" eb="4">
      <t>カン</t>
    </rPh>
    <rPh sb="8" eb="10">
      <t>タイショ</t>
    </rPh>
    <rPh sb="10" eb="11">
      <t>シャ</t>
    </rPh>
    <rPh sb="12" eb="13">
      <t>ノベ</t>
    </rPh>
    <rPh sb="13" eb="14">
      <t>スウ</t>
    </rPh>
    <phoneticPr fontId="9"/>
  </si>
  <si>
    <t>３０％超５０％以下</t>
    <rPh sb="3" eb="4">
      <t>チョウ</t>
    </rPh>
    <rPh sb="7" eb="9">
      <t>イカ</t>
    </rPh>
    <phoneticPr fontId="9"/>
  </si>
  <si>
    <t>前６月間における死亡した者の総数
（注３）</t>
    <rPh sb="0" eb="1">
      <t>ゼン</t>
    </rPh>
    <rPh sb="2" eb="3">
      <t>ガツ</t>
    </rPh>
    <rPh sb="3" eb="4">
      <t>カン</t>
    </rPh>
    <rPh sb="8" eb="10">
      <t>シボウ</t>
    </rPh>
    <rPh sb="12" eb="13">
      <t>モノ</t>
    </rPh>
    <phoneticPr fontId="9"/>
  </si>
  <si>
    <t>３０％以下</t>
    <rPh sb="3" eb="5">
      <t>イカ</t>
    </rPh>
    <phoneticPr fontId="9"/>
  </si>
  <si>
    <t xml:space="preserve"> B　ベッド回転率</t>
    <rPh sb="6" eb="9">
      <t>カイテンリツ</t>
    </rPh>
    <phoneticPr fontId="9"/>
  </si>
  <si>
    <t>直近３月間の延入所者数（注６）</t>
    <phoneticPr fontId="9"/>
  </si>
  <si>
    <t>　30.4÷①×(②＋③)÷２×100</t>
    <phoneticPr fontId="9"/>
  </si>
  <si>
    <t>１０％以上</t>
    <rPh sb="3" eb="5">
      <t>イジョウ</t>
    </rPh>
    <phoneticPr fontId="9"/>
  </si>
  <si>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9"/>
  </si>
  <si>
    <t>５％以上１０％未満</t>
    <rPh sb="2" eb="4">
      <t>イジョウ</t>
    </rPh>
    <rPh sb="7" eb="9">
      <t>ミマン</t>
    </rPh>
    <phoneticPr fontId="9"/>
  </si>
  <si>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9"/>
  </si>
  <si>
    <t>５％未満</t>
    <rPh sb="2" eb="4">
      <t>ミマン</t>
    </rPh>
    <phoneticPr fontId="9"/>
  </si>
  <si>
    <t xml:space="preserve"> C　入所前後訪問指導割合</t>
    <rPh sb="11" eb="13">
      <t>ワリアイ</t>
    </rPh>
    <phoneticPr fontId="9"/>
  </si>
  <si>
    <t>前３月間における新規入所者のうち、入所前後訪問指導を行った者の延数
（注９,１０,１１）</t>
    <rPh sb="8" eb="10">
      <t>シンキ</t>
    </rPh>
    <rPh sb="10" eb="12">
      <t>ニュウショ</t>
    </rPh>
    <rPh sb="17" eb="19">
      <t>ニュウショ</t>
    </rPh>
    <rPh sb="35" eb="36">
      <t>チュウ</t>
    </rPh>
    <phoneticPr fontId="9"/>
  </si>
  <si>
    <t>　①÷②×１００（注１２）</t>
    <phoneticPr fontId="9"/>
  </si>
  <si>
    <t>３０％以上</t>
    <rPh sb="3" eb="5">
      <t>イジョウ</t>
    </rPh>
    <phoneticPr fontId="9"/>
  </si>
  <si>
    <t>１０％以上３０％未満</t>
    <rPh sb="3" eb="5">
      <t>イジョウ</t>
    </rPh>
    <phoneticPr fontId="9"/>
  </si>
  <si>
    <t>前３月間における新規入所者の延数
（注１１）</t>
    <rPh sb="8" eb="10">
      <t>シンキ</t>
    </rPh>
    <rPh sb="14" eb="15">
      <t>ノ</t>
    </rPh>
    <phoneticPr fontId="9"/>
  </si>
  <si>
    <t>１０％未満</t>
    <phoneticPr fontId="9"/>
  </si>
  <si>
    <t xml:space="preserve"> D　 退所前後訪問指導割合</t>
    <rPh sb="4" eb="6">
      <t>タイショ</t>
    </rPh>
    <rPh sb="12" eb="14">
      <t>ワリアイ</t>
    </rPh>
    <phoneticPr fontId="9"/>
  </si>
  <si>
    <t>前３月間における新規退所者のうち、退所前後訪問指導を行った者の延数
（注１３,１４,１５）</t>
    <rPh sb="8" eb="10">
      <t>シンキ</t>
    </rPh>
    <phoneticPr fontId="9"/>
  </si>
  <si>
    <t>　①÷②×１００（注１６）</t>
    <phoneticPr fontId="9"/>
  </si>
  <si>
    <t>１０％以上３０％未満</t>
    <rPh sb="3" eb="5">
      <t>イジョウ</t>
    </rPh>
    <rPh sb="8" eb="10">
      <t>ミマン</t>
    </rPh>
    <phoneticPr fontId="9"/>
  </si>
  <si>
    <t>前３月間における居宅への新規退所者の延数（注１５）</t>
    <rPh sb="12" eb="14">
      <t>シンキ</t>
    </rPh>
    <rPh sb="18" eb="19">
      <t>ノ</t>
    </rPh>
    <phoneticPr fontId="9"/>
  </si>
  <si>
    <t>１０％未満</t>
    <rPh sb="3" eb="5">
      <t>ミマン</t>
    </rPh>
    <phoneticPr fontId="9"/>
  </si>
  <si>
    <t xml:space="preserve"> E　居宅サービスの実施状況</t>
    <rPh sb="3" eb="5">
      <t>キョタク</t>
    </rPh>
    <rPh sb="10" eb="12">
      <t>ジッシ</t>
    </rPh>
    <rPh sb="12" eb="14">
      <t>ジョウキョウ</t>
    </rPh>
    <phoneticPr fontId="9"/>
  </si>
  <si>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9"/>
  </si>
  <si>
    <t>３サービス</t>
    <phoneticPr fontId="9"/>
  </si>
  <si>
    <t>２サービス</t>
    <phoneticPr fontId="9"/>
  </si>
  <si>
    <t>１サービス</t>
    <phoneticPr fontId="9"/>
  </si>
  <si>
    <t>０サービス</t>
    <phoneticPr fontId="9"/>
  </si>
  <si>
    <t xml:space="preserve"> F　リハ専門職員の配置割合</t>
    <rPh sb="12" eb="14">
      <t>ワリアイ</t>
    </rPh>
    <phoneticPr fontId="9"/>
  </si>
  <si>
    <t>前３月間における理学療法士等の当該介護保健施設サービスの提供に従事する勤務延時間数（注１８）</t>
    <phoneticPr fontId="9"/>
  </si>
  <si>
    <t>時間</t>
    <rPh sb="0" eb="2">
      <t>ジカン</t>
    </rPh>
    <phoneticPr fontId="9"/>
  </si>
  <si>
    <t>　①÷②÷③×④×１００</t>
    <phoneticPr fontId="9"/>
  </si>
  <si>
    <t>５以上</t>
    <rPh sb="1" eb="3">
      <t>イジョウ</t>
    </rPh>
    <phoneticPr fontId="9"/>
  </si>
  <si>
    <t>理学療法士等が前３月間に勤務すべき時間
（注１８,１９）</t>
    <rPh sb="7" eb="8">
      <t>マエ</t>
    </rPh>
    <rPh sb="9" eb="10">
      <t>ツキ</t>
    </rPh>
    <rPh sb="10" eb="11">
      <t>カン</t>
    </rPh>
    <phoneticPr fontId="9"/>
  </si>
  <si>
    <t>３以上５未満</t>
    <rPh sb="1" eb="3">
      <t>イジョウ</t>
    </rPh>
    <rPh sb="4" eb="6">
      <t>ミマン</t>
    </rPh>
    <phoneticPr fontId="9"/>
  </si>
  <si>
    <t>算定日が属する月の前３月間における延入所者数（注２０）</t>
    <phoneticPr fontId="9"/>
  </si>
  <si>
    <t>３未満</t>
    <rPh sb="1" eb="3">
      <t>ミマン</t>
    </rPh>
    <phoneticPr fontId="9"/>
  </si>
  <si>
    <t>算定日が属する月の前３月間の日数</t>
    <phoneticPr fontId="9"/>
  </si>
  <si>
    <t xml:space="preserve"> G　支援相談員の配置割合</t>
    <rPh sb="3" eb="5">
      <t>シエン</t>
    </rPh>
    <rPh sb="5" eb="8">
      <t>ソウダンイン</t>
    </rPh>
    <rPh sb="11" eb="13">
      <t>ワリアイ</t>
    </rPh>
    <phoneticPr fontId="9"/>
  </si>
  <si>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9"/>
  </si>
  <si>
    <t>３以上</t>
    <rPh sb="1" eb="3">
      <t>イジョウ</t>
    </rPh>
    <phoneticPr fontId="9"/>
  </si>
  <si>
    <t>支援相談員が前３月間に勤務すべき時間
（注１９）</t>
    <phoneticPr fontId="9"/>
  </si>
  <si>
    <t>２以上３未満</t>
    <rPh sb="1" eb="3">
      <t>イジョウ</t>
    </rPh>
    <rPh sb="4" eb="6">
      <t>ミマン</t>
    </rPh>
    <phoneticPr fontId="9"/>
  </si>
  <si>
    <t>前３月間における延入所者数
（注２０）</t>
    <phoneticPr fontId="9"/>
  </si>
  <si>
    <t>２未満</t>
    <rPh sb="1" eb="3">
      <t>ミマン</t>
    </rPh>
    <phoneticPr fontId="9"/>
  </si>
  <si>
    <t>前３月間の延日数</t>
    <phoneticPr fontId="9"/>
  </si>
  <si>
    <t xml:space="preserve"> H　要介護４又は５の割合</t>
    <phoneticPr fontId="9"/>
  </si>
  <si>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9"/>
  </si>
  <si>
    <t>　①÷②×１００</t>
    <phoneticPr fontId="9"/>
  </si>
  <si>
    <t>５０％以上</t>
    <rPh sb="3" eb="5">
      <t>イジョウ</t>
    </rPh>
    <phoneticPr fontId="9"/>
  </si>
  <si>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9"/>
  </si>
  <si>
    <t>３５％以上５０％未満</t>
    <rPh sb="3" eb="5">
      <t>イジョウ</t>
    </rPh>
    <rPh sb="8" eb="10">
      <t>ミマン</t>
    </rPh>
    <phoneticPr fontId="9"/>
  </si>
  <si>
    <t>３５％未満</t>
    <rPh sb="3" eb="5">
      <t>ミマン</t>
    </rPh>
    <phoneticPr fontId="9"/>
  </si>
  <si>
    <t xml:space="preserve"> I　喀痰吸引の実施割合</t>
    <rPh sb="3" eb="5">
      <t>カクタン</t>
    </rPh>
    <rPh sb="5" eb="7">
      <t>キュウイン</t>
    </rPh>
    <rPh sb="8" eb="10">
      <t>ジッシ</t>
    </rPh>
    <rPh sb="10" eb="12">
      <t>ワリアイ</t>
    </rPh>
    <phoneticPr fontId="9"/>
  </si>
  <si>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9"/>
  </si>
  <si>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9"/>
  </si>
  <si>
    <t xml:space="preserve"> J　経管栄養の実施割合</t>
    <rPh sb="3" eb="7">
      <t>ケイカンエイヨウ</t>
    </rPh>
    <rPh sb="8" eb="10">
      <t>ジッシ</t>
    </rPh>
    <rPh sb="10" eb="12">
      <t>ワリアイ</t>
    </rPh>
    <phoneticPr fontId="9"/>
  </si>
  <si>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9"/>
  </si>
  <si>
    <t>上記評価項目（A～J）について、項目に応じた「在宅復帰・在宅療養支援等指標」の合計値を記入</t>
    <phoneticPr fontId="9"/>
  </si>
  <si>
    <t>合計</t>
    <rPh sb="0" eb="2">
      <t>ゴウケイ</t>
    </rPh>
    <phoneticPr fontId="9"/>
  </si>
  <si>
    <t>６　介護老人保健施設の基本サービス費に係る届出内容</t>
    <rPh sb="11" eb="13">
      <t>キホン</t>
    </rPh>
    <rPh sb="17" eb="18">
      <t>ヒ</t>
    </rPh>
    <phoneticPr fontId="9"/>
  </si>
  <si>
    <t>①　基本型</t>
    <rPh sb="2" eb="5">
      <t>キホンガタ</t>
    </rPh>
    <phoneticPr fontId="9"/>
  </si>
  <si>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9"/>
  </si>
  <si>
    <t>　退所時指導等の実施（注２５）</t>
    <phoneticPr fontId="9"/>
  </si>
  <si>
    <t>　リハビリテーションマネジメントの実施（注２６）</t>
    <phoneticPr fontId="9"/>
  </si>
  <si>
    <t>②　在宅強化型</t>
    <rPh sb="2" eb="4">
      <t>ザイタク</t>
    </rPh>
    <rPh sb="4" eb="6">
      <t>キョウカ</t>
    </rPh>
    <rPh sb="6" eb="7">
      <t>ガタ</t>
    </rPh>
    <phoneticPr fontId="9"/>
  </si>
  <si>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9"/>
  </si>
  <si>
    <t>　地域に貢献する活動の実施</t>
    <phoneticPr fontId="9"/>
  </si>
  <si>
    <t>　充実したリハビリテーションの実施（注２７）</t>
    <phoneticPr fontId="9"/>
  </si>
  <si>
    <t>７　在宅復帰・在宅療養支援機能加算に係る届出内容</t>
    <rPh sb="18" eb="19">
      <t>カカ</t>
    </rPh>
    <rPh sb="20" eb="22">
      <t>トドケデ</t>
    </rPh>
    <rPh sb="22" eb="24">
      <t>ナイヨウ</t>
    </rPh>
    <phoneticPr fontId="9"/>
  </si>
  <si>
    <t>①　在宅復帰・在宅療養支援機能加算（Ⅰ）</t>
    <rPh sb="15" eb="17">
      <t>カサン</t>
    </rPh>
    <phoneticPr fontId="9"/>
  </si>
  <si>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9"/>
  </si>
  <si>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9"/>
  </si>
  <si>
    <t>②　在宅復帰・在宅療養支援機能加算（Ⅱ）</t>
    <rPh sb="15" eb="17">
      <t>カサン</t>
    </rPh>
    <phoneticPr fontId="9"/>
  </si>
  <si>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9"/>
  </si>
  <si>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9"/>
  </si>
  <si>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9"/>
  </si>
  <si>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9"/>
  </si>
  <si>
    <t>３５％以上</t>
    <rPh sb="3" eb="5">
      <t>イジョウ</t>
    </rPh>
    <phoneticPr fontId="9"/>
  </si>
  <si>
    <t>１５％以上３５％未満</t>
    <rPh sb="3" eb="5">
      <t>イジョウ</t>
    </rPh>
    <phoneticPr fontId="9"/>
  </si>
  <si>
    <t>１５％未満</t>
    <phoneticPr fontId="9"/>
  </si>
  <si>
    <t>２サービス（訪問リハビリテーションを含む）</t>
    <rPh sb="6" eb="8">
      <t>ホウモン</t>
    </rPh>
    <rPh sb="18" eb="19">
      <t>フク</t>
    </rPh>
    <phoneticPr fontId="9"/>
  </si>
  <si>
    <t>２サービス（訪問リハビリテーションを含まない）</t>
    <rPh sb="6" eb="8">
      <t>ホウモン</t>
    </rPh>
    <rPh sb="18" eb="19">
      <t>フク</t>
    </rPh>
    <phoneticPr fontId="9"/>
  </si>
  <si>
    <t>１サービス以下</t>
    <rPh sb="5" eb="7">
      <t>イカ</t>
    </rPh>
    <phoneticPr fontId="9"/>
  </si>
  <si>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9"/>
  </si>
  <si>
    <t>理学療法士等が前３月間に勤務すべき時間（注１８,２０）</t>
    <rPh sb="7" eb="8">
      <t>マエ</t>
    </rPh>
    <rPh sb="9" eb="10">
      <t>ツキ</t>
    </rPh>
    <rPh sb="10" eb="11">
      <t>カン</t>
    </rPh>
    <phoneticPr fontId="9"/>
  </si>
  <si>
    <t>算定日が属する月の前３月間における延入所者数（注２１）</t>
    <phoneticPr fontId="9"/>
  </si>
  <si>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9"/>
  </si>
  <si>
    <t>３以上かつ社会福祉士１以上</t>
    <rPh sb="1" eb="3">
      <t>イジョウ</t>
    </rPh>
    <rPh sb="5" eb="7">
      <t>シャカイ</t>
    </rPh>
    <rPh sb="7" eb="10">
      <t>フクシシ</t>
    </rPh>
    <rPh sb="11" eb="13">
      <t>イジョウ</t>
    </rPh>
    <phoneticPr fontId="9"/>
  </si>
  <si>
    <t>支援相談員が前３月間に勤務すべき時間
（注２０）</t>
    <phoneticPr fontId="9"/>
  </si>
  <si>
    <t>前３月間における延入所者数
（注２１）</t>
    <phoneticPr fontId="9"/>
  </si>
  <si>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9"/>
  </si>
  <si>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9"/>
  </si>
  <si>
    <t>　退所時指導等の実施（注２６）</t>
    <phoneticPr fontId="9"/>
  </si>
  <si>
    <t>　リハビリテーションマネジメントの実施（注２７）</t>
    <phoneticPr fontId="9"/>
  </si>
  <si>
    <t>　医師の詳細な指示の実施（注２８）</t>
    <rPh sb="1" eb="3">
      <t>イシ</t>
    </rPh>
    <rPh sb="4" eb="6">
      <t>ショウサイ</t>
    </rPh>
    <rPh sb="7" eb="9">
      <t>シジ</t>
    </rPh>
    <phoneticPr fontId="9"/>
  </si>
  <si>
    <t>　充実したリハビリテーションの実施（注２９）</t>
    <phoneticPr fontId="9"/>
  </si>
  <si>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9"/>
  </si>
  <si>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9"/>
  </si>
  <si>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9"/>
  </si>
  <si>
    <t>1　介護老人保健施設（療養型）</t>
    <rPh sb="2" eb="4">
      <t>カイゴ</t>
    </rPh>
    <rPh sb="4" eb="6">
      <t>ロウジン</t>
    </rPh>
    <rPh sb="6" eb="8">
      <t>ホケン</t>
    </rPh>
    <rPh sb="8" eb="10">
      <t>シセツ</t>
    </rPh>
    <rPh sb="11" eb="14">
      <t>リョウヨウガタ</t>
    </rPh>
    <phoneticPr fontId="9"/>
  </si>
  <si>
    <t>４　届  出  項  目</t>
    <rPh sb="2" eb="3">
      <t>トドケ</t>
    </rPh>
    <rPh sb="5" eb="6">
      <t>デ</t>
    </rPh>
    <rPh sb="8" eb="9">
      <t>コウ</t>
    </rPh>
    <rPh sb="11" eb="12">
      <t>メ</t>
    </rPh>
    <phoneticPr fontId="9"/>
  </si>
  <si>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9"/>
  </si>
  <si>
    <t xml:space="preserve">     </t>
    <phoneticPr fontId="9"/>
  </si>
  <si>
    <t>５　介護老人保健施設（療養型）に係る届出内容</t>
    <phoneticPr fontId="9"/>
  </si>
  <si>
    <t>　①　新規入所者の状況（注）</t>
    <rPh sb="3" eb="5">
      <t>シンキ</t>
    </rPh>
    <rPh sb="5" eb="7">
      <t>ニュウショ</t>
    </rPh>
    <rPh sb="7" eb="8">
      <t>シャ</t>
    </rPh>
    <rPh sb="9" eb="11">
      <t>ジョウキョウ</t>
    </rPh>
    <rPh sb="12" eb="13">
      <t>チュウ</t>
    </rPh>
    <phoneticPr fontId="9"/>
  </si>
  <si>
    <t>　前12月の新規入所者の総数</t>
    <rPh sb="1" eb="2">
      <t>ゼン</t>
    </rPh>
    <rPh sb="4" eb="5">
      <t>ツキ</t>
    </rPh>
    <phoneticPr fontId="9"/>
  </si>
  <si>
    <t>　①のうち、医療機関を退院し入所した者の総数</t>
    <phoneticPr fontId="9"/>
  </si>
  <si>
    <t>　①のうち、自宅等から入所した者の総数</t>
    <rPh sb="8" eb="9">
      <t>トウ</t>
    </rPh>
    <phoneticPr fontId="9"/>
  </si>
  <si>
    <t>　（①に占める②の割合）－（①に占める③の割合）</t>
    <rPh sb="4" eb="5">
      <t>シ</t>
    </rPh>
    <rPh sb="9" eb="11">
      <t>ワリアイ</t>
    </rPh>
    <rPh sb="16" eb="17">
      <t>シ</t>
    </rPh>
    <rPh sb="21" eb="23">
      <t>ワリアイ</t>
    </rPh>
    <phoneticPr fontId="9"/>
  </si>
  <si>
    <t>　 ②　入所者・利用者の利用状況</t>
    <rPh sb="4" eb="7">
      <t>ニュウショシャ</t>
    </rPh>
    <rPh sb="8" eb="11">
      <t>リヨウシャ</t>
    </rPh>
    <rPh sb="12" eb="13">
      <t>リ</t>
    </rPh>
    <rPh sb="13" eb="14">
      <t>ヨウ</t>
    </rPh>
    <rPh sb="14" eb="16">
      <t>ジョウキョウ</t>
    </rPh>
    <phoneticPr fontId="9"/>
  </si>
  <si>
    <t>前々々月末</t>
    <rPh sb="0" eb="2">
      <t>ゼンゼン</t>
    </rPh>
    <rPh sb="3" eb="5">
      <t>ゲツマツ</t>
    </rPh>
    <phoneticPr fontId="9"/>
  </si>
  <si>
    <t>前々月末</t>
    <rPh sb="0" eb="2">
      <t>ゼンゼン</t>
    </rPh>
    <rPh sb="2" eb="4">
      <t>ゲツマツ</t>
    </rPh>
    <phoneticPr fontId="9"/>
  </si>
  <si>
    <t>前月末</t>
    <rPh sb="0" eb="1">
      <t>マエ</t>
    </rPh>
    <rPh sb="1" eb="3">
      <t>ゲツマツ</t>
    </rPh>
    <phoneticPr fontId="9"/>
  </si>
  <si>
    <t>平均</t>
    <rPh sb="0" eb="2">
      <t>ヘイキン</t>
    </rPh>
    <phoneticPr fontId="9"/>
  </si>
  <si>
    <t>前3月の入所者及び利用者の総数</t>
    <rPh sb="0" eb="1">
      <t>マエ</t>
    </rPh>
    <rPh sb="2" eb="3">
      <t>ツキ</t>
    </rPh>
    <rPh sb="4" eb="6">
      <t>ニュウショ</t>
    </rPh>
    <rPh sb="6" eb="7">
      <t>シャ</t>
    </rPh>
    <rPh sb="7" eb="8">
      <t>オヨ</t>
    </rPh>
    <rPh sb="9" eb="12">
      <t>リヨウシャ</t>
    </rPh>
    <rPh sb="13" eb="15">
      <t>ソウスウ</t>
    </rPh>
    <phoneticPr fontId="9"/>
  </si>
  <si>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9"/>
  </si>
  <si>
    <t>3月間の平均</t>
    <rPh sb="1" eb="2">
      <t>ツキ</t>
    </rPh>
    <rPh sb="2" eb="3">
      <t>カン</t>
    </rPh>
    <rPh sb="4" eb="6">
      <t>ヘイキン</t>
    </rPh>
    <phoneticPr fontId="9"/>
  </si>
  <si>
    <t>①に占める②の割合</t>
    <phoneticPr fontId="9"/>
  </si>
  <si>
    <t>１５％以上</t>
    <rPh sb="3" eb="5">
      <t>イジョウ</t>
    </rPh>
    <phoneticPr fontId="9"/>
  </si>
  <si>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9"/>
  </si>
  <si>
    <t>①に占める④の割合</t>
    <phoneticPr fontId="9"/>
  </si>
  <si>
    <t>２０％以上</t>
    <rPh sb="3" eb="5">
      <t>イジョウ</t>
    </rPh>
    <phoneticPr fontId="9"/>
  </si>
  <si>
    <t xml:space="preserve">　  </t>
    <phoneticPr fontId="9"/>
  </si>
  <si>
    <t>６　療養体制維持特別加算（Ⅱ）に係る届出内容</t>
    <phoneticPr fontId="9"/>
  </si>
  <si>
    <t>　①　入所者及び利用者の状況</t>
    <rPh sb="3" eb="6">
      <t>ニュウショシャ</t>
    </rPh>
    <rPh sb="6" eb="7">
      <t>オヨ</t>
    </rPh>
    <rPh sb="8" eb="11">
      <t>リヨウシャ</t>
    </rPh>
    <rPh sb="12" eb="14">
      <t>ジョウキョウ</t>
    </rPh>
    <phoneticPr fontId="9"/>
  </si>
  <si>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9"/>
  </si>
  <si>
    <t>かつ</t>
    <phoneticPr fontId="9"/>
  </si>
  <si>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9"/>
  </si>
  <si>
    <t>１　事  業  所  名</t>
  </si>
  <si>
    <t>1　新規</t>
  </si>
  <si>
    <t>2　変更</t>
  </si>
  <si>
    <t>3　終了</t>
  </si>
  <si>
    <t>３　人員配置区分（注１）</t>
    <rPh sb="2" eb="4">
      <t>ジンイン</t>
    </rPh>
    <rPh sb="4" eb="6">
      <t>ハイチ</t>
    </rPh>
    <rPh sb="6" eb="8">
      <t>クブン</t>
    </rPh>
    <rPh sb="9" eb="10">
      <t>チュウ</t>
    </rPh>
    <phoneticPr fontId="9"/>
  </si>
  <si>
    <t xml:space="preserve"> </t>
  </si>
  <si>
    <t>　①　重度者の割合</t>
    <rPh sb="3" eb="5">
      <t>ジュウド</t>
    </rPh>
    <rPh sb="5" eb="6">
      <t>シャ</t>
    </rPh>
    <rPh sb="7" eb="9">
      <t>ワリアイ</t>
    </rPh>
    <phoneticPr fontId="9"/>
  </si>
  <si>
    <t>前３月間の入院患者等の総数</t>
    <rPh sb="0" eb="1">
      <t>ゼン</t>
    </rPh>
    <rPh sb="2" eb="3">
      <t>ガツ</t>
    </rPh>
    <rPh sb="3" eb="4">
      <t>カン</t>
    </rPh>
    <rPh sb="5" eb="7">
      <t>ニュウイン</t>
    </rPh>
    <rPh sb="7" eb="9">
      <t>カンジャ</t>
    </rPh>
    <rPh sb="9" eb="10">
      <t>トウ</t>
    </rPh>
    <rPh sb="11" eb="13">
      <t>ソウスウ</t>
    </rPh>
    <phoneticPr fontId="9"/>
  </si>
  <si>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</si>
  <si>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</si>
  <si>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</si>
  <si>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</si>
  <si>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</si>
  <si>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</si>
  <si>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9"/>
  </si>
  <si>
    <t>（人員配置区分５のみ）</t>
  </si>
  <si>
    <t>　②　医療処置の実施状況</t>
    <rPh sb="3" eb="5">
      <t>イリョウ</t>
    </rPh>
    <rPh sb="5" eb="7">
      <t>ショチ</t>
    </rPh>
    <rPh sb="8" eb="10">
      <t>ジッシ</t>
    </rPh>
    <rPh sb="10" eb="12">
      <t>ジョウキョウ</t>
    </rPh>
    <phoneticPr fontId="9"/>
  </si>
  <si>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9"/>
  </si>
  <si>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9"/>
  </si>
  <si>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9"/>
  </si>
  <si>
    <t>②から④の和</t>
    <rPh sb="5" eb="6">
      <t>ワ</t>
    </rPh>
    <phoneticPr fontId="9"/>
  </si>
  <si>
    <t>⑥</t>
  </si>
  <si>
    <t>①に占める⑤の割合</t>
  </si>
  <si>
    <t>（人員配置区分２，３）</t>
  </si>
  <si>
    <t>　③　ターミナルケアの
　　実施状況</t>
    <rPh sb="14" eb="16">
      <t>ジッシ</t>
    </rPh>
    <rPh sb="16" eb="18">
      <t>ジョウキョウ</t>
    </rPh>
    <phoneticPr fontId="9"/>
  </si>
  <si>
    <t>前３月間の入院患者延日数</t>
    <rPh sb="0" eb="1">
      <t>ゼン</t>
    </rPh>
    <rPh sb="2" eb="3">
      <t>ガツ</t>
    </rPh>
    <rPh sb="3" eb="4">
      <t>カン</t>
    </rPh>
    <rPh sb="5" eb="7">
      <t>ニュウイン</t>
    </rPh>
    <rPh sb="7" eb="9">
      <t>カンジャ</t>
    </rPh>
    <rPh sb="9" eb="10">
      <t>ノブ</t>
    </rPh>
    <rPh sb="10" eb="12">
      <t>ニッスウ</t>
    </rPh>
    <phoneticPr fontId="9"/>
  </si>
  <si>
    <t>前３月間のターミナルケアの対象者延日数</t>
    <rPh sb="0" eb="1">
      <t>ゼン</t>
    </rPh>
    <rPh sb="2" eb="3">
      <t>ガツ</t>
    </rPh>
    <rPh sb="3" eb="4">
      <t>カン</t>
    </rPh>
    <rPh sb="13" eb="16">
      <t>タイショウシャ</t>
    </rPh>
    <rPh sb="16" eb="17">
      <t>ノブ</t>
    </rPh>
    <rPh sb="17" eb="19">
      <t>ニッスウ</t>
    </rPh>
    <phoneticPr fontId="9"/>
  </si>
  <si>
    <t>①に占める②の割合（注７）</t>
    <rPh sb="2" eb="3">
      <t>シ</t>
    </rPh>
    <rPh sb="7" eb="9">
      <t>ワリアイ</t>
    </rPh>
    <rPh sb="10" eb="11">
      <t>チュウ</t>
    </rPh>
    <phoneticPr fontId="9"/>
  </si>
  <si>
    <t>　５％以上</t>
    <rPh sb="3" eb="5">
      <t>イジョウ</t>
    </rPh>
    <phoneticPr fontId="9"/>
  </si>
  <si>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</si>
  <si>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</si>
  <si>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</si>
  <si>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</si>
  <si>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9"/>
  </si>
  <si>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9"/>
  </si>
  <si>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</si>
  <si>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</si>
  <si>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9"/>
  </si>
  <si>
    <t>１　Ⅰ型介護医療院サービス費Ⅰ（（ユニット型）Ⅰ型療養床、看護6:1、介護4:1）(併設型小規模介護医療院）</t>
    <phoneticPr fontId="9"/>
  </si>
  <si>
    <t>２　Ⅰ型介護医療院サービス費Ⅱ（（ユニット型）Ⅰ型療養床、看護6:1、介護4:1）(併設型小規模介護医療院）</t>
    <phoneticPr fontId="9"/>
  </si>
  <si>
    <t>３　Ⅰ型介護医療院サービス費Ⅲ（Ⅰ型療養床、看護6:1、介護5:1）</t>
  </si>
  <si>
    <t>４　介護医療院（Ⅰ型）に係る届出内容</t>
    <rPh sb="2" eb="4">
      <t>カイゴ</t>
    </rPh>
    <rPh sb="4" eb="7">
      <t>イリョウイン</t>
    </rPh>
    <rPh sb="9" eb="10">
      <t>ガタ</t>
    </rPh>
    <phoneticPr fontId="9"/>
  </si>
  <si>
    <t>前３月間の入所者等の総数</t>
    <rPh sb="0" eb="1">
      <t>ゼン</t>
    </rPh>
    <rPh sb="2" eb="3">
      <t>ガツ</t>
    </rPh>
    <rPh sb="3" eb="4">
      <t>カン</t>
    </rPh>
    <rPh sb="5" eb="8">
      <t>ニュウショシャ</t>
    </rPh>
    <rPh sb="8" eb="9">
      <t>トウ</t>
    </rPh>
    <rPh sb="10" eb="12">
      <t>ソウスウ</t>
    </rPh>
    <phoneticPr fontId="9"/>
  </si>
  <si>
    <t>①のうち、重篤な身体疾患を有する者の数（注１）</t>
    <phoneticPr fontId="9"/>
  </si>
  <si>
    <t>①のうち、身体合併症を有する認知症高齢者の数（注１）</t>
    <phoneticPr fontId="9"/>
  </si>
  <si>
    <t>②と③の和</t>
    <phoneticPr fontId="9"/>
  </si>
  <si>
    <t>（人員配置区分１～３）</t>
    <phoneticPr fontId="9"/>
  </si>
  <si>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9"/>
  </si>
  <si>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9"/>
  </si>
  <si>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9"/>
  </si>
  <si>
    <t>①に占める⑤の割合</t>
    <phoneticPr fontId="9"/>
  </si>
  <si>
    <t>（人員配置区分１のみ）</t>
    <phoneticPr fontId="9"/>
  </si>
  <si>
    <t>（人員配置区分２，３）</t>
    <phoneticPr fontId="9"/>
  </si>
  <si>
    <t>前３月間の入所者延日数</t>
    <rPh sb="0" eb="1">
      <t>ゼン</t>
    </rPh>
    <rPh sb="2" eb="3">
      <t>ガツ</t>
    </rPh>
    <rPh sb="3" eb="4">
      <t>カン</t>
    </rPh>
    <rPh sb="5" eb="8">
      <t>ニュウショシャ</t>
    </rPh>
    <rPh sb="8" eb="9">
      <t>ノブ</t>
    </rPh>
    <rPh sb="9" eb="11">
      <t>ニッスウ</t>
    </rPh>
    <phoneticPr fontId="9"/>
  </si>
  <si>
    <t>①に占める②の割合</t>
    <rPh sb="2" eb="3">
      <t>シ</t>
    </rPh>
    <rPh sb="7" eb="9">
      <t>ワリアイ</t>
    </rPh>
    <phoneticPr fontId="9"/>
  </si>
  <si>
    <t>　④　生活機能を維持改善するリハビリテーションの実施</t>
    <phoneticPr fontId="9"/>
  </si>
  <si>
    <t>　⑤　地域に貢献する活動の実施</t>
    <phoneticPr fontId="9"/>
  </si>
  <si>
    <t>　　（平成30年度中に限り、平成31年度中において実施する見込み）</t>
    <phoneticPr fontId="9"/>
  </si>
  <si>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9"/>
  </si>
  <si>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9"/>
  </si>
  <si>
    <t>注１： ②及び③のいずれにも該当する者については、いずれか一方についてのみ含めること。</t>
    <phoneticPr fontId="9"/>
  </si>
  <si>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9"/>
  </si>
  <si>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9"/>
  </si>
  <si>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9"/>
  </si>
  <si>
    <t>注５：自ら実施する者は除く。</t>
    <phoneticPr fontId="9"/>
  </si>
  <si>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</si>
  <si>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</si>
  <si>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</si>
  <si>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9"/>
  </si>
  <si>
    <t>（医療処置の実施状況）</t>
    <phoneticPr fontId="9"/>
  </si>
  <si>
    <t>　前３月間の入所者等の総数</t>
    <rPh sb="1" eb="2">
      <t>ゼン</t>
    </rPh>
    <rPh sb="3" eb="4">
      <t>ガツ</t>
    </rPh>
    <rPh sb="4" eb="5">
      <t>カン</t>
    </rPh>
    <rPh sb="6" eb="9">
      <t>ニュウショシャ</t>
    </rPh>
    <rPh sb="9" eb="10">
      <t>トウ</t>
    </rPh>
    <rPh sb="11" eb="13">
      <t>ソウスウ</t>
    </rPh>
    <phoneticPr fontId="9"/>
  </si>
  <si>
    <t>　①のうち、日常生活自立度のランクＭに該当する入所者等</t>
    <phoneticPr fontId="9"/>
  </si>
  <si>
    <t>　①に占める②の割合（注４）</t>
    <phoneticPr fontId="9"/>
  </si>
  <si>
    <t>　①のうち、日常生活自立度のランクⅣ又はＭに該当する入所者及び利用者</t>
    <phoneticPr fontId="9"/>
  </si>
  <si>
    <t>　①に占める④の割合（注５）</t>
    <phoneticPr fontId="9"/>
  </si>
  <si>
    <t>（重度者の割合）</t>
    <phoneticPr fontId="9"/>
  </si>
  <si>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9"/>
  </si>
  <si>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9"/>
  </si>
  <si>
    <t>　②と③の和</t>
    <rPh sb="5" eb="6">
      <t>ワ</t>
    </rPh>
    <phoneticPr fontId="9"/>
  </si>
  <si>
    <t>　①に占める④の割合（注６）</t>
    <phoneticPr fontId="9"/>
  </si>
  <si>
    <t>「医療処置の実施状況」における③の割合が２０％以上、⑤の割合が２５％以上、「重度者の割合」における⑤の割合が
１５％以上のいずれかを満たす</t>
    <rPh sb="66" eb="67">
      <t>ミ</t>
    </rPh>
    <phoneticPr fontId="9"/>
  </si>
  <si>
    <t>　ターミナルケアの実施体制</t>
    <rPh sb="9" eb="11">
      <t>ジッシ</t>
    </rPh>
    <rPh sb="11" eb="13">
      <t>タイセイ</t>
    </rPh>
    <phoneticPr fontId="9"/>
  </si>
  <si>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9"/>
  </si>
  <si>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9"/>
  </si>
  <si>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9"/>
  </si>
  <si>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9"/>
  </si>
  <si>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9"/>
  </si>
  <si>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9"/>
  </si>
  <si>
    <t>（別紙13）</t>
    <phoneticPr fontId="9"/>
  </si>
  <si>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9"/>
  </si>
  <si>
    <t xml:space="preserve">   3　施設等の区分</t>
    <phoneticPr fontId="9"/>
  </si>
  <si>
    <t>1　訪問看護事業所（訪問看護ステーション）</t>
    <phoneticPr fontId="9"/>
  </si>
  <si>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</si>
  <si>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9"/>
  </si>
  <si>
    <t>（別紙8）</t>
    <phoneticPr fontId="9"/>
  </si>
  <si>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9"/>
  </si>
  <si>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9"/>
  </si>
  <si>
    <t>　できる体制にあること。</t>
    <rPh sb="4" eb="6">
      <t>タイセイ</t>
    </rPh>
    <phoneticPr fontId="9"/>
  </si>
  <si>
    <t>連絡方法</t>
    <rPh sb="0" eb="2">
      <t>レンラク</t>
    </rPh>
    <rPh sb="2" eb="4">
      <t>ホウホウ</t>
    </rPh>
    <phoneticPr fontId="9"/>
  </si>
  <si>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9"/>
  </si>
  <si>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9"/>
  </si>
  <si>
    <t>　　している。</t>
    <phoneticPr fontId="9"/>
  </si>
  <si>
    <t>実施予定年月日</t>
    <rPh sb="0" eb="2">
      <t>ジッシ</t>
    </rPh>
    <rPh sb="2" eb="4">
      <t>ヨテイ</t>
    </rPh>
    <rPh sb="4" eb="7">
      <t>ネンガッピ</t>
    </rPh>
    <phoneticPr fontId="9"/>
  </si>
  <si>
    <t>（別紙36）</t>
    <phoneticPr fontId="9"/>
  </si>
  <si>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9"/>
  </si>
  <si>
    <t>3　施 設 種 別</t>
    <rPh sb="2" eb="3">
      <t>シ</t>
    </rPh>
    <rPh sb="4" eb="5">
      <t>セツ</t>
    </rPh>
    <rPh sb="6" eb="7">
      <t>タネ</t>
    </rPh>
    <rPh sb="8" eb="9">
      <t>ベツ</t>
    </rPh>
    <phoneticPr fontId="9"/>
  </si>
  <si>
    <t>4　届 出 項 目</t>
    <rPh sb="2" eb="3">
      <t>トドケ</t>
    </rPh>
    <rPh sb="4" eb="5">
      <t>デ</t>
    </rPh>
    <rPh sb="6" eb="7">
      <t>コウ</t>
    </rPh>
    <rPh sb="8" eb="9">
      <t>モク</t>
    </rPh>
    <phoneticPr fontId="9"/>
  </si>
  <si>
    <t>1　日常生活継続支援加算（Ⅰ）</t>
    <phoneticPr fontId="9"/>
  </si>
  <si>
    <t>2　日常生活継続支援加算（Ⅱ）</t>
    <phoneticPr fontId="9"/>
  </si>
  <si>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9"/>
  </si>
  <si>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9"/>
  </si>
  <si>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9"/>
  </si>
  <si>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9"/>
  </si>
  <si>
    <t>①に占める②の割合が
７０％以上</t>
    <rPh sb="2" eb="3">
      <t>シ</t>
    </rPh>
    <rPh sb="7" eb="8">
      <t>ワリ</t>
    </rPh>
    <rPh sb="8" eb="9">
      <t>ゴウ</t>
    </rPh>
    <rPh sb="14" eb="16">
      <t>イジョウ</t>
    </rPh>
    <phoneticPr fontId="9"/>
  </si>
  <si>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9"/>
  </si>
  <si>
    <t>①に占める③の割合が
６５％以上</t>
    <rPh sb="2" eb="3">
      <t>シ</t>
    </rPh>
    <rPh sb="7" eb="8">
      <t>ワリ</t>
    </rPh>
    <rPh sb="8" eb="9">
      <t>ゴウ</t>
    </rPh>
    <rPh sb="14" eb="16">
      <t>イジョウ</t>
    </rPh>
    <phoneticPr fontId="9"/>
  </si>
  <si>
    <t>入所者総数</t>
    <rPh sb="0" eb="2">
      <t>ニュウショ</t>
    </rPh>
    <rPh sb="2" eb="3">
      <t>シャ</t>
    </rPh>
    <rPh sb="3" eb="5">
      <t>ソウスウ</t>
    </rPh>
    <phoneticPr fontId="9"/>
  </si>
  <si>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9"/>
  </si>
  <si>
    <t>④に占める⑤の割合が
１５％以上</t>
    <rPh sb="2" eb="3">
      <t>シ</t>
    </rPh>
    <rPh sb="7" eb="8">
      <t>ワリ</t>
    </rPh>
    <rPh sb="8" eb="9">
      <t>ゴウ</t>
    </rPh>
    <rPh sb="14" eb="16">
      <t>イジョウ</t>
    </rPh>
    <phoneticPr fontId="9"/>
  </si>
  <si>
    <t>介護福祉士の割合</t>
    <rPh sb="0" eb="2">
      <t>カイゴ</t>
    </rPh>
    <rPh sb="2" eb="5">
      <t>フクシシ</t>
    </rPh>
    <rPh sb="6" eb="8">
      <t>ワリアイ</t>
    </rPh>
    <phoneticPr fontId="9"/>
  </si>
  <si>
    <t>介護福祉士数</t>
    <rPh sb="0" eb="2">
      <t>カイゴ</t>
    </rPh>
    <rPh sb="2" eb="5">
      <t>フクシシ</t>
    </rPh>
    <rPh sb="5" eb="6">
      <t>スウ</t>
    </rPh>
    <phoneticPr fontId="9"/>
  </si>
  <si>
    <t>　常勤換算</t>
    <rPh sb="1" eb="3">
      <t>ジョウキン</t>
    </rPh>
    <rPh sb="3" eb="5">
      <t>カンサン</t>
    </rPh>
    <phoneticPr fontId="9"/>
  </si>
  <si>
    <t>介護福祉士数：入所者数が１：６以上</t>
    <rPh sb="0" eb="2">
      <t>カイゴ</t>
    </rPh>
    <rPh sb="2" eb="5">
      <t>フクシシ</t>
    </rPh>
    <rPh sb="5" eb="6">
      <t>スウ</t>
    </rPh>
    <rPh sb="7" eb="10">
      <t>ニュウショシャ</t>
    </rPh>
    <rPh sb="10" eb="11">
      <t>スウ</t>
    </rPh>
    <rPh sb="15" eb="17">
      <t>イジョウ</t>
    </rPh>
    <phoneticPr fontId="9"/>
  </si>
  <si>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9"/>
  </si>
  <si>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9"/>
  </si>
  <si>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9"/>
  </si>
  <si>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9"/>
  </si>
  <si>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9"/>
  </si>
  <si>
    <t>①に占める②の割合が７０％以上</t>
    <rPh sb="2" eb="3">
      <t>シ</t>
    </rPh>
    <rPh sb="7" eb="8">
      <t>ワリ</t>
    </rPh>
    <rPh sb="8" eb="9">
      <t>ゴウ</t>
    </rPh>
    <rPh sb="13" eb="15">
      <t>イジョウ</t>
    </rPh>
    <phoneticPr fontId="9"/>
  </si>
  <si>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9"/>
  </si>
  <si>
    <t>①に占める③の割合が６５％以上</t>
    <rPh sb="2" eb="3">
      <t>シ</t>
    </rPh>
    <rPh sb="7" eb="8">
      <t>ワリ</t>
    </rPh>
    <rPh sb="8" eb="9">
      <t>ゴウ</t>
    </rPh>
    <rPh sb="13" eb="15">
      <t>イジョウ</t>
    </rPh>
    <phoneticPr fontId="9"/>
  </si>
  <si>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9"/>
  </si>
  <si>
    <t>介護福祉士数：入所者数が１：７以上</t>
    <rPh sb="0" eb="2">
      <t>カイゴ</t>
    </rPh>
    <rPh sb="2" eb="5">
      <t>フクシシ</t>
    </rPh>
    <rPh sb="5" eb="6">
      <t>スウ</t>
    </rPh>
    <rPh sb="7" eb="10">
      <t>ニュウショシャ</t>
    </rPh>
    <rPh sb="10" eb="11">
      <t>スウ</t>
    </rPh>
    <rPh sb="15" eb="17">
      <t>イジョウ</t>
    </rPh>
    <phoneticPr fontId="9"/>
  </si>
  <si>
    <t>以下の①から④の取組をすべて実施していること。</t>
    <rPh sb="0" eb="2">
      <t>イカ</t>
    </rPh>
    <rPh sb="8" eb="10">
      <t>トリクミ</t>
    </rPh>
    <rPh sb="14" eb="16">
      <t>ジッシ</t>
    </rPh>
    <phoneticPr fontId="9"/>
  </si>
  <si>
    <t>　6　テクノロ
　　ジーの使用
　　状況</t>
    <rPh sb="13" eb="15">
      <t>シヨウ</t>
    </rPh>
    <rPh sb="18" eb="20">
      <t>ジョウキョウ</t>
    </rPh>
    <phoneticPr fontId="9"/>
  </si>
  <si>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9"/>
  </si>
  <si>
    <t>　ⅰ 入所者全員に見守り機器を使用</t>
    <rPh sb="3" eb="6">
      <t>ニュウショシャ</t>
    </rPh>
    <rPh sb="6" eb="8">
      <t>ゼンイン</t>
    </rPh>
    <rPh sb="9" eb="11">
      <t>ミマモ</t>
    </rPh>
    <rPh sb="12" eb="14">
      <t>キキ</t>
    </rPh>
    <rPh sb="15" eb="17">
      <t>シヨウ</t>
    </rPh>
    <phoneticPr fontId="9"/>
  </si>
  <si>
    <t>　ⅱ 職員全員がインカムを使用</t>
    <rPh sb="3" eb="5">
      <t>ショクイン</t>
    </rPh>
    <rPh sb="5" eb="7">
      <t>ゼンイン</t>
    </rPh>
    <rPh sb="13" eb="15">
      <t>シヨウ</t>
    </rPh>
    <phoneticPr fontId="9"/>
  </si>
  <si>
    <t>　ⅲ 介護記録ソフト、スマートフォン等のICTを使用</t>
    <rPh sb="3" eb="5">
      <t>カイゴ</t>
    </rPh>
    <rPh sb="5" eb="7">
      <t>キロク</t>
    </rPh>
    <rPh sb="18" eb="19">
      <t>トウ</t>
    </rPh>
    <rPh sb="24" eb="26">
      <t>シヨウ</t>
    </rPh>
    <phoneticPr fontId="9"/>
  </si>
  <si>
    <t>　ⅳ 移乗支援機器を使用</t>
    <rPh sb="3" eb="5">
      <t>イジョウ</t>
    </rPh>
    <rPh sb="5" eb="7">
      <t>シエン</t>
    </rPh>
    <rPh sb="7" eb="9">
      <t>キキ</t>
    </rPh>
    <rPh sb="10" eb="12">
      <t>シヨウ</t>
    </rPh>
    <phoneticPr fontId="9"/>
  </si>
  <si>
    <t>　（導入機器）</t>
    <rPh sb="2" eb="4">
      <t>ドウニュウ</t>
    </rPh>
    <rPh sb="4" eb="6">
      <t>キキ</t>
    </rPh>
    <phoneticPr fontId="9"/>
  </si>
  <si>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9"/>
  </si>
  <si>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9"/>
  </si>
  <si>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9"/>
  </si>
  <si>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9"/>
  </si>
  <si>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9"/>
  </si>
  <si>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9"/>
  </si>
  <si>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9"/>
  </si>
  <si>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9"/>
  </si>
  <si>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9"/>
  </si>
  <si>
    <t>（別紙19）</t>
    <phoneticPr fontId="9"/>
  </si>
  <si>
    <t>3　届 出 項 目</t>
    <rPh sb="2" eb="3">
      <t>トドケ</t>
    </rPh>
    <rPh sb="4" eb="5">
      <t>デ</t>
    </rPh>
    <rPh sb="6" eb="7">
      <t>コウ</t>
    </rPh>
    <rPh sb="8" eb="9">
      <t>モク</t>
    </rPh>
    <phoneticPr fontId="9"/>
  </si>
  <si>
    <t>1　移行支援加算</t>
    <phoneticPr fontId="9"/>
  </si>
  <si>
    <t>①　終了者数の状況</t>
    <phoneticPr fontId="9"/>
  </si>
  <si>
    <t>評価対象期間の訪問リハビリテーション終了者数</t>
    <phoneticPr fontId="9"/>
  </si>
  <si>
    <t>①のうち、指定通所介護等を実施した者の数（注１）</t>
    <rPh sb="5" eb="7">
      <t>シテイ</t>
    </rPh>
    <rPh sb="7" eb="9">
      <t>ツウショ</t>
    </rPh>
    <rPh sb="9" eb="12">
      <t>カイゴナド</t>
    </rPh>
    <rPh sb="13" eb="15">
      <t>ジッシ</t>
    </rPh>
    <phoneticPr fontId="9"/>
  </si>
  <si>
    <t>５％超</t>
    <rPh sb="2" eb="3">
      <t>チョウ</t>
    </rPh>
    <phoneticPr fontId="9"/>
  </si>
  <si>
    <t>②　事業所の利用状況</t>
    <phoneticPr fontId="9"/>
  </si>
  <si>
    <t>評価対象期間の利用者延月数</t>
    <phoneticPr fontId="9"/>
  </si>
  <si>
    <t>月</t>
    <rPh sb="0" eb="1">
      <t>ツキ</t>
    </rPh>
    <phoneticPr fontId="9"/>
  </si>
  <si>
    <t>評価対象期間の新規利用者数</t>
    <phoneticPr fontId="9"/>
  </si>
  <si>
    <t>評価対象期間の新規終了者数（注２）</t>
    <phoneticPr fontId="9"/>
  </si>
  <si>
    <t>12×（②＋③）÷２÷①</t>
    <phoneticPr fontId="9"/>
  </si>
  <si>
    <t>２５％以上</t>
    <rPh sb="3" eb="5">
      <t>イジョウ</t>
    </rPh>
    <phoneticPr fontId="9"/>
  </si>
  <si>
    <t>注１：</t>
    <phoneticPr fontId="9"/>
  </si>
  <si>
    <t>注２：</t>
    <phoneticPr fontId="9"/>
  </si>
  <si>
    <t>　※　各要件を満たす場合については、それぞれ根拠となる（要件を満たすことがわかる）書類も
　　提出してください。</t>
    <phoneticPr fontId="9"/>
  </si>
  <si>
    <t>（別紙23）</t>
    <phoneticPr fontId="9"/>
  </si>
  <si>
    <t>評価対象期間の通所リハビリテーション終了者数</t>
    <phoneticPr fontId="9"/>
  </si>
  <si>
    <t>①のうち、指定通所介護等を実施した者の数（注１）</t>
    <phoneticPr fontId="9"/>
  </si>
  <si>
    <t>３％超</t>
    <rPh sb="2" eb="3">
      <t>チョウ</t>
    </rPh>
    <phoneticPr fontId="9"/>
  </si>
  <si>
    <t>２７％以上</t>
    <rPh sb="3" eb="5">
      <t>イジョウ</t>
    </rPh>
    <phoneticPr fontId="9"/>
  </si>
  <si>
    <t>（別紙31）</t>
    <phoneticPr fontId="9"/>
  </si>
  <si>
    <t>1 　特定施設入居者生活介護</t>
    <phoneticPr fontId="9"/>
  </si>
  <si>
    <t>2 　地域密着型特定施設入居者生活介護</t>
    <phoneticPr fontId="9"/>
  </si>
  <si>
    <t>4　届 出 区 分</t>
    <rPh sb="2" eb="3">
      <t>トドケ</t>
    </rPh>
    <rPh sb="4" eb="5">
      <t>デ</t>
    </rPh>
    <rPh sb="6" eb="7">
      <t>ク</t>
    </rPh>
    <rPh sb="8" eb="9">
      <t>ブン</t>
    </rPh>
    <phoneticPr fontId="9"/>
  </si>
  <si>
    <t>1　入居継続支援加算（Ⅰ）</t>
    <phoneticPr fontId="9"/>
  </si>
  <si>
    <t>2　入居継続支援加算（Ⅱ）</t>
    <phoneticPr fontId="9"/>
  </si>
  <si>
    <t>入居者の状況及び介護福祉士の状況
　</t>
    <rPh sb="4" eb="5">
      <t>ジョウ</t>
    </rPh>
    <rPh sb="6" eb="7">
      <t>オヨ</t>
    </rPh>
    <rPh sb="8" eb="10">
      <t>カイゴ</t>
    </rPh>
    <rPh sb="10" eb="11">
      <t>フク</t>
    </rPh>
    <rPh sb="14" eb="15">
      <t>ジョウ</t>
    </rPh>
    <rPh sb="15" eb="16">
      <t>キョウ</t>
    </rPh>
    <phoneticPr fontId="9"/>
  </si>
  <si>
    <t>入居者の状況</t>
    <rPh sb="0" eb="3">
      <t>ニュウキョシャ</t>
    </rPh>
    <rPh sb="4" eb="6">
      <t>ジョウキョウ</t>
    </rPh>
    <phoneticPr fontId="9"/>
  </si>
  <si>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9"/>
  </si>
  <si>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9"/>
  </si>
  <si>
    <t>　介護福祉士数</t>
    <phoneticPr fontId="9"/>
  </si>
  <si>
    <t>事業所の状況</t>
    <rPh sb="0" eb="3">
      <t>ジギョウショ</t>
    </rPh>
    <rPh sb="4" eb="6">
      <t>ジョウキョウ</t>
    </rPh>
    <phoneticPr fontId="9"/>
  </si>
  <si>
    <t>　人員基準欠如に該当していない。</t>
    <phoneticPr fontId="9"/>
  </si>
  <si>
    <t>①に占める③の割合が
５％以上</t>
    <rPh sb="2" eb="3">
      <t>シ</t>
    </rPh>
    <rPh sb="7" eb="8">
      <t>ワリ</t>
    </rPh>
    <rPh sb="8" eb="9">
      <t>ゴウ</t>
    </rPh>
    <rPh sb="13" eb="15">
      <t>イジョウ</t>
    </rPh>
    <phoneticPr fontId="9"/>
  </si>
  <si>
    <t>※④は、③が「有」の場合に届け出ること。</t>
    <rPh sb="7" eb="8">
      <t>ア</t>
    </rPh>
    <rPh sb="10" eb="12">
      <t>バアイ</t>
    </rPh>
    <rPh sb="13" eb="14">
      <t>トド</t>
    </rPh>
    <rPh sb="15" eb="16">
      <t>デ</t>
    </rPh>
    <phoneticPr fontId="9"/>
  </si>
  <si>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9"/>
  </si>
  <si>
    <t>　5-1　入居継続支援加算（Ⅰ）に係る届出</t>
    <rPh sb="5" eb="7">
      <t>ニュウキョ</t>
    </rPh>
    <rPh sb="7" eb="9">
      <t>ケイゾク</t>
    </rPh>
    <rPh sb="9" eb="11">
      <t>シエン</t>
    </rPh>
    <rPh sb="11" eb="13">
      <t>カサン</t>
    </rPh>
    <rPh sb="17" eb="18">
      <t>カカ</t>
    </rPh>
    <rPh sb="19" eb="21">
      <t>トドケデ</t>
    </rPh>
    <phoneticPr fontId="9"/>
  </si>
  <si>
    <t>入居者（要介護）総数</t>
    <rPh sb="0" eb="2">
      <t>ニュウキョ</t>
    </rPh>
    <rPh sb="2" eb="3">
      <t>シャ</t>
    </rPh>
    <rPh sb="4" eb="7">
      <t>ヨウカイゴ</t>
    </rPh>
    <rPh sb="8" eb="10">
      <t>ソウスウ</t>
    </rPh>
    <phoneticPr fontId="9"/>
  </si>
  <si>
    <t>①に占める②の割合が
１５％以上</t>
    <rPh sb="2" eb="3">
      <t>シ</t>
    </rPh>
    <rPh sb="7" eb="8">
      <t>ワリ</t>
    </rPh>
    <rPh sb="8" eb="9">
      <t>ゴウ</t>
    </rPh>
    <rPh sb="14" eb="16">
      <t>イジョウ</t>
    </rPh>
    <phoneticPr fontId="9"/>
  </si>
  <si>
    <t>①に占める③の割合が
１５％以上</t>
    <rPh sb="2" eb="3">
      <t>シ</t>
    </rPh>
    <rPh sb="7" eb="8">
      <t>ワリ</t>
    </rPh>
    <rPh sb="8" eb="9">
      <t>ゴウ</t>
    </rPh>
    <rPh sb="14" eb="16">
      <t>イジョウ</t>
    </rPh>
    <phoneticPr fontId="9"/>
  </si>
  <si>
    <t>介護福祉士数：入所者数が
１：７以上</t>
    <rPh sb="0" eb="2">
      <t>カイゴ</t>
    </rPh>
    <rPh sb="2" eb="5">
      <t>フクシシ</t>
    </rPh>
    <rPh sb="5" eb="6">
      <t>スウ</t>
    </rPh>
    <rPh sb="7" eb="10">
      <t>ニュウショシャ</t>
    </rPh>
    <rPh sb="10" eb="11">
      <t>スウ</t>
    </rPh>
    <rPh sb="16" eb="18">
      <t>イジョウ</t>
    </rPh>
    <phoneticPr fontId="9"/>
  </si>
  <si>
    <t>　5-2　入居継続支援加算（Ⅱ）に係る届出</t>
    <rPh sb="5" eb="7">
      <t>ニュウキョ</t>
    </rPh>
    <rPh sb="7" eb="9">
      <t>ケイゾク</t>
    </rPh>
    <rPh sb="9" eb="11">
      <t>シエン</t>
    </rPh>
    <rPh sb="11" eb="13">
      <t>カサン</t>
    </rPh>
    <rPh sb="17" eb="18">
      <t>カカ</t>
    </rPh>
    <rPh sb="19" eb="21">
      <t>トドケデ</t>
    </rPh>
    <phoneticPr fontId="9"/>
  </si>
  <si>
    <t>①に占める②の割合が５％以上</t>
    <rPh sb="2" eb="3">
      <t>シ</t>
    </rPh>
    <rPh sb="7" eb="8">
      <t>ワリ</t>
    </rPh>
    <rPh sb="8" eb="9">
      <t>ゴウ</t>
    </rPh>
    <rPh sb="12" eb="14">
      <t>イジョウ</t>
    </rPh>
    <phoneticPr fontId="9"/>
  </si>
  <si>
    <t>　5　テクノロ
　　ジーの使用
　　状況</t>
    <rPh sb="13" eb="15">
      <t>シヨウ</t>
    </rPh>
    <rPh sb="18" eb="20">
      <t>ジョウキョウ</t>
    </rPh>
    <phoneticPr fontId="9"/>
  </si>
  <si>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9"/>
  </si>
  <si>
    <t>　ⅰ  利用者の安全並びに介護サービスの質の確保及び職員の負担軽減に資する方策を検討するための委員会の設置</t>
    <rPh sb="34" eb="35">
      <t>シ</t>
    </rPh>
    <phoneticPr fontId="9"/>
  </si>
  <si>
    <t>　ⅱ 職員に対する十分な休憩時間の確保等の勤務・雇用条件への配慮</t>
    <phoneticPr fontId="9"/>
  </si>
  <si>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9"/>
  </si>
  <si>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9"/>
  </si>
  <si>
    <t>（別紙38）</t>
    <rPh sb="1" eb="3">
      <t>ベッシ</t>
    </rPh>
    <phoneticPr fontId="9"/>
  </si>
  <si>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9"/>
  </si>
  <si>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9"/>
  </si>
  <si>
    <t>配置医師名</t>
    <rPh sb="0" eb="2">
      <t>ハイチ</t>
    </rPh>
    <rPh sb="2" eb="4">
      <t>イシ</t>
    </rPh>
    <rPh sb="4" eb="5">
      <t>メイ</t>
    </rPh>
    <phoneticPr fontId="9"/>
  </si>
  <si>
    <t>連携する協力医療機関</t>
    <rPh sb="0" eb="2">
      <t>レンケイ</t>
    </rPh>
    <rPh sb="4" eb="6">
      <t>キョウリョク</t>
    </rPh>
    <rPh sb="6" eb="8">
      <t>イリョウ</t>
    </rPh>
    <rPh sb="8" eb="10">
      <t>キカン</t>
    </rPh>
    <phoneticPr fontId="9"/>
  </si>
  <si>
    <t>協力医療機関名</t>
    <rPh sb="0" eb="2">
      <t>キョウリョク</t>
    </rPh>
    <rPh sb="2" eb="4">
      <t>イリョウ</t>
    </rPh>
    <rPh sb="4" eb="6">
      <t>キカン</t>
    </rPh>
    <rPh sb="6" eb="7">
      <t>メイ</t>
    </rPh>
    <phoneticPr fontId="9"/>
  </si>
  <si>
    <t>医療機関コード</t>
    <phoneticPr fontId="9"/>
  </si>
  <si>
    <t>　①　看護体制加算（Ⅱ）を算定している。</t>
    <rPh sb="3" eb="5">
      <t>カンゴ</t>
    </rPh>
    <rPh sb="5" eb="7">
      <t>タイセイ</t>
    </rPh>
    <rPh sb="7" eb="9">
      <t>カサン</t>
    </rPh>
    <rPh sb="13" eb="15">
      <t>サンテイ</t>
    </rPh>
    <phoneticPr fontId="9"/>
  </si>
  <si>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9"/>
  </si>
  <si>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9"/>
  </si>
  <si>
    <t>　④　②及び③の内容について届出を行っている。</t>
    <rPh sb="4" eb="5">
      <t>オヨ</t>
    </rPh>
    <rPh sb="8" eb="10">
      <t>ナイヨウ</t>
    </rPh>
    <rPh sb="14" eb="16">
      <t>トドケデ</t>
    </rPh>
    <rPh sb="17" eb="18">
      <t>オコナ</t>
    </rPh>
    <phoneticPr fontId="9"/>
  </si>
  <si>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9"/>
  </si>
  <si>
    <t>（別紙26）</t>
    <phoneticPr fontId="9"/>
  </si>
  <si>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9"/>
  </si>
  <si>
    <t>3　短期入所生活介護</t>
    <phoneticPr fontId="9"/>
  </si>
  <si>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9"/>
  </si>
  <si>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9"/>
  </si>
  <si>
    <t>① 入所（利用）者数</t>
    <rPh sb="2" eb="4">
      <t>ニュウショ</t>
    </rPh>
    <rPh sb="5" eb="7">
      <t>リヨウ</t>
    </rPh>
    <rPh sb="8" eb="9">
      <t>シャ</t>
    </rPh>
    <rPh sb="9" eb="10">
      <t>スウ</t>
    </rPh>
    <phoneticPr fontId="9"/>
  </si>
  <si>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9"/>
  </si>
  <si>
    <t>③ ①に占める②の割合</t>
    <rPh sb="4" eb="5">
      <t>シ</t>
    </rPh>
    <rPh sb="9" eb="11">
      <t>ワリアイ</t>
    </rPh>
    <phoneticPr fontId="9"/>
  </si>
  <si>
    <t>→　</t>
    <phoneticPr fontId="9"/>
  </si>
  <si>
    <t>④ 導入機器</t>
    <rPh sb="2" eb="4">
      <t>ドウニュウ</t>
    </rPh>
    <rPh sb="4" eb="6">
      <t>キキ</t>
    </rPh>
    <phoneticPr fontId="9"/>
  </si>
  <si>
    <t>⑤ 導入機器の継続的な使用（９週間以上）</t>
    <rPh sb="7" eb="9">
      <t>ケイゾク</t>
    </rPh>
    <rPh sb="9" eb="10">
      <t>テキ</t>
    </rPh>
    <rPh sb="11" eb="13">
      <t>シヨウ</t>
    </rPh>
    <rPh sb="15" eb="17">
      <t>シュウカン</t>
    </rPh>
    <rPh sb="17" eb="19">
      <t>イジョウ</t>
    </rPh>
    <phoneticPr fontId="9"/>
  </si>
  <si>
    <t>⑥ 導入機器を安全かつ有効に活用するための委員会における、ヒヤリハット・
   介護事故が減少していることの確認、必要な分析・検討等</t>
    <phoneticPr fontId="9"/>
  </si>
  <si>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9"/>
  </si>
  <si>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9"/>
  </si>
  <si>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9"/>
  </si>
  <si>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9"/>
  </si>
  <si>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9"/>
  </si>
  <si>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9"/>
  </si>
  <si>
    <t>　　　根拠書類を準備し、指定権者からの求めがあった場合には、速やかに提出すること。</t>
    <phoneticPr fontId="9"/>
  </si>
  <si>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9"/>
  </si>
  <si>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9"/>
  </si>
  <si>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9"/>
  </si>
  <si>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9"/>
  </si>
  <si>
    <t>１　介護老人福祉施設</t>
    <phoneticPr fontId="9"/>
  </si>
  <si>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9"/>
  </si>
  <si>
    <t>３　介護老人保健施設</t>
    <phoneticPr fontId="9"/>
  </si>
  <si>
    <t>４　看護小規模多機能型居宅介護</t>
    <phoneticPr fontId="9"/>
  </si>
  <si>
    <t>褥瘡マネジメントの状況</t>
    <rPh sb="0" eb="2">
      <t>ジョクソウ</t>
    </rPh>
    <rPh sb="9" eb="11">
      <t>ジョウキョウ</t>
    </rPh>
    <phoneticPr fontId="9"/>
  </si>
  <si>
    <t>褥瘡マネジメントに関わる者</t>
    <rPh sb="0" eb="2">
      <t>ジョクソウ</t>
    </rPh>
    <rPh sb="9" eb="10">
      <t>カカ</t>
    </rPh>
    <rPh sb="12" eb="13">
      <t>モノ</t>
    </rPh>
    <phoneticPr fontId="9"/>
  </si>
  <si>
    <t>看　護　師</t>
    <phoneticPr fontId="9"/>
  </si>
  <si>
    <t>管 理 栄 養 士</t>
    <phoneticPr fontId="9"/>
  </si>
  <si>
    <t>（別紙30）</t>
    <phoneticPr fontId="9"/>
  </si>
  <si>
    <t>１　重度認知症疾患療養体制加算（Ⅰ）</t>
    <phoneticPr fontId="9"/>
  </si>
  <si>
    <t>２　重度認知症疾患療養体制加算（Ⅱ）</t>
    <phoneticPr fontId="9"/>
  </si>
  <si>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9"/>
  </si>
  <si>
    <t>　①　体制</t>
    <rPh sb="3" eb="5">
      <t>タイセイ</t>
    </rPh>
    <phoneticPr fontId="9"/>
  </si>
  <si>
    <t>看護職員の数が、常勤換算方法で、４：１以上であること（注１）</t>
    <rPh sb="8" eb="10">
      <t>ジョウキン</t>
    </rPh>
    <rPh sb="10" eb="12">
      <t>カンザン</t>
    </rPh>
    <rPh sb="12" eb="14">
      <t>ホウホウ</t>
    </rPh>
    <rPh sb="19" eb="21">
      <t>イジョウ</t>
    </rPh>
    <phoneticPr fontId="9"/>
  </si>
  <si>
    <t>専任の精神保健福祉士の数（注２）</t>
    <rPh sb="0" eb="2">
      <t>センニン</t>
    </rPh>
    <rPh sb="3" eb="5">
      <t>セイシン</t>
    </rPh>
    <rPh sb="5" eb="7">
      <t>ホケン</t>
    </rPh>
    <rPh sb="7" eb="10">
      <t>フクシシ</t>
    </rPh>
    <rPh sb="11" eb="12">
      <t>カズ</t>
    </rPh>
    <rPh sb="13" eb="14">
      <t>チュウ</t>
    </rPh>
    <phoneticPr fontId="9"/>
  </si>
  <si>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9"/>
  </si>
  <si>
    <t>　②　入所者の状況</t>
    <phoneticPr fontId="9"/>
  </si>
  <si>
    <t>当該介護医療院における入所者等の数</t>
    <rPh sb="11" eb="14">
      <t>ニュウショシャ</t>
    </rPh>
    <rPh sb="14" eb="15">
      <t>トウ</t>
    </rPh>
    <rPh sb="16" eb="17">
      <t>カズ</t>
    </rPh>
    <phoneticPr fontId="9"/>
  </si>
  <si>
    <t>①のうち、認知症の者の数（注３）</t>
    <rPh sb="5" eb="8">
      <t>ニンチショウ</t>
    </rPh>
    <rPh sb="9" eb="10">
      <t>モノ</t>
    </rPh>
    <rPh sb="11" eb="12">
      <t>カズ</t>
    </rPh>
    <rPh sb="13" eb="14">
      <t>チュウ</t>
    </rPh>
    <phoneticPr fontId="9"/>
  </si>
  <si>
    <t>１００％</t>
    <phoneticPr fontId="9"/>
  </si>
  <si>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9"/>
  </si>
  <si>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9"/>
  </si>
  <si>
    <t>④に占める⑤の割合</t>
    <rPh sb="2" eb="3">
      <t>シ</t>
    </rPh>
    <rPh sb="7" eb="9">
      <t>ワリアイ</t>
    </rPh>
    <phoneticPr fontId="9"/>
  </si>
  <si>
    <t>　③　連携状況</t>
    <rPh sb="3" eb="5">
      <t>レンケイ</t>
    </rPh>
    <rPh sb="5" eb="7">
      <t>ジョウキョウ</t>
    </rPh>
    <phoneticPr fontId="9"/>
  </si>
  <si>
    <t>連携する精神科病院の名称</t>
    <rPh sb="10" eb="12">
      <t>メイショウ</t>
    </rPh>
    <phoneticPr fontId="9"/>
  </si>
  <si>
    <t>　④　身体拘束廃止未実施減算</t>
    <rPh sb="3" eb="5">
      <t>シンタイ</t>
    </rPh>
    <rPh sb="5" eb="7">
      <t>コウソク</t>
    </rPh>
    <rPh sb="7" eb="9">
      <t>ハイシ</t>
    </rPh>
    <rPh sb="9" eb="12">
      <t>ミジッシ</t>
    </rPh>
    <rPh sb="12" eb="14">
      <t>ゲンサン</t>
    </rPh>
    <phoneticPr fontId="9"/>
  </si>
  <si>
    <t>前３月間における身体拘束廃止未実施減算の算定実績</t>
    <rPh sb="12" eb="14">
      <t>ハイシ</t>
    </rPh>
    <rPh sb="14" eb="17">
      <t>ミジッシ</t>
    </rPh>
    <rPh sb="17" eb="19">
      <t>ゲンサン</t>
    </rPh>
    <rPh sb="20" eb="22">
      <t>サンテイ</t>
    </rPh>
    <rPh sb="22" eb="24">
      <t>ジッセキ</t>
    </rPh>
    <phoneticPr fontId="9"/>
  </si>
  <si>
    <t>有・無</t>
    <rPh sb="0" eb="1">
      <t>ウ</t>
    </rPh>
    <rPh sb="2" eb="3">
      <t>ム</t>
    </rPh>
    <phoneticPr fontId="9"/>
  </si>
  <si>
    <t>全て「無」の場合、右の「有」を「■」にしてください。</t>
    <rPh sb="0" eb="1">
      <t>スベ</t>
    </rPh>
    <rPh sb="3" eb="4">
      <t>ナ</t>
    </rPh>
    <rPh sb="6" eb="8">
      <t>バアイ</t>
    </rPh>
    <rPh sb="9" eb="10">
      <t>ミギ</t>
    </rPh>
    <rPh sb="12" eb="13">
      <t>ア</t>
    </rPh>
    <phoneticPr fontId="9"/>
  </si>
  <si>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9"/>
  </si>
  <si>
    <t>看護職員の数が、常勤換算方法で、４：１以上であること</t>
    <rPh sb="8" eb="10">
      <t>ジョウキン</t>
    </rPh>
    <rPh sb="10" eb="12">
      <t>カンザン</t>
    </rPh>
    <rPh sb="12" eb="14">
      <t>ホウホウ</t>
    </rPh>
    <rPh sb="19" eb="21">
      <t>イジョウ</t>
    </rPh>
    <phoneticPr fontId="9"/>
  </si>
  <si>
    <t>専従の精神保健福祉士の数（注２）</t>
    <rPh sb="0" eb="2">
      <t>センジュウ</t>
    </rPh>
    <rPh sb="3" eb="5">
      <t>セイシン</t>
    </rPh>
    <rPh sb="5" eb="7">
      <t>ホケン</t>
    </rPh>
    <rPh sb="7" eb="10">
      <t>フクシシ</t>
    </rPh>
    <rPh sb="11" eb="12">
      <t>カズ</t>
    </rPh>
    <phoneticPr fontId="9"/>
  </si>
  <si>
    <t>専従の作業療法士の総数</t>
    <rPh sb="3" eb="5">
      <t>サギョウ</t>
    </rPh>
    <rPh sb="5" eb="8">
      <t>リョウホウシ</t>
    </rPh>
    <rPh sb="9" eb="11">
      <t>ソウスウ</t>
    </rPh>
    <phoneticPr fontId="9"/>
  </si>
  <si>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9"/>
  </si>
  <si>
    <t>　③　入所者の状況</t>
    <rPh sb="3" eb="6">
      <t>ニュウショシャ</t>
    </rPh>
    <rPh sb="7" eb="9">
      <t>ジョウキョウ</t>
    </rPh>
    <phoneticPr fontId="9"/>
  </si>
  <si>
    <t>当該介護医療院における入所者等の総数</t>
    <rPh sb="11" eb="14">
      <t>ニュウショシャ</t>
    </rPh>
    <rPh sb="14" eb="15">
      <t>トウ</t>
    </rPh>
    <rPh sb="16" eb="18">
      <t>ソウスウ</t>
    </rPh>
    <phoneticPr fontId="9"/>
  </si>
  <si>
    <t>①のうち、認知症の者の数（注３）</t>
    <rPh sb="5" eb="8">
      <t>ニンチショウ</t>
    </rPh>
    <rPh sb="9" eb="10">
      <t>モノ</t>
    </rPh>
    <rPh sb="11" eb="12">
      <t>カズ</t>
    </rPh>
    <phoneticPr fontId="9"/>
  </si>
  <si>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9"/>
  </si>
  <si>
    <t>　④　連携状況</t>
    <rPh sb="3" eb="5">
      <t>レンケイ</t>
    </rPh>
    <rPh sb="5" eb="7">
      <t>ジョウキョウ</t>
    </rPh>
    <phoneticPr fontId="9"/>
  </si>
  <si>
    <t>　⑤　身体拘束廃止未実施減算</t>
    <rPh sb="3" eb="5">
      <t>シンタイ</t>
    </rPh>
    <rPh sb="5" eb="7">
      <t>コウソク</t>
    </rPh>
    <rPh sb="7" eb="9">
      <t>ハイシ</t>
    </rPh>
    <rPh sb="9" eb="12">
      <t>ミジッシ</t>
    </rPh>
    <rPh sb="12" eb="14">
      <t>ゲンサン</t>
    </rPh>
    <phoneticPr fontId="9"/>
  </si>
  <si>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9"/>
  </si>
  <si>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9"/>
  </si>
  <si>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9"/>
  </si>
  <si>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9"/>
  </si>
  <si>
    <t>認知症専門ケア加算に係る届出書</t>
    <rPh sb="0" eb="3">
      <t>ニンチショウ</t>
    </rPh>
    <rPh sb="3" eb="5">
      <t>センモン</t>
    </rPh>
    <rPh sb="7" eb="9">
      <t>カサン</t>
    </rPh>
    <rPh sb="10" eb="11">
      <t>カカ</t>
    </rPh>
    <rPh sb="12" eb="15">
      <t>トドケデショ</t>
    </rPh>
    <phoneticPr fontId="9"/>
  </si>
  <si>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9"/>
  </si>
  <si>
    <t>１　新規</t>
    <phoneticPr fontId="9"/>
  </si>
  <si>
    <t>２　変更</t>
    <phoneticPr fontId="9"/>
  </si>
  <si>
    <t>３　終了</t>
    <phoneticPr fontId="9"/>
  </si>
  <si>
    <t>施 設 種 別</t>
    <rPh sb="0" eb="1">
      <t>セ</t>
    </rPh>
    <rPh sb="2" eb="3">
      <t>セツ</t>
    </rPh>
    <rPh sb="4" eb="5">
      <t>シュ</t>
    </rPh>
    <rPh sb="6" eb="7">
      <t>ベツ</t>
    </rPh>
    <phoneticPr fontId="9"/>
  </si>
  <si>
    <t>１　訪問介護</t>
    <phoneticPr fontId="9"/>
  </si>
  <si>
    <t>２（介護予防）訪問入浴介護　</t>
  </si>
  <si>
    <t>３　定期巡回・随時対応型訪問介護看護</t>
    <phoneticPr fontId="9"/>
  </si>
  <si>
    <t>４　夜間対応型訪問介護　</t>
    <phoneticPr fontId="9"/>
  </si>
  <si>
    <t>１　認知症専門ケア加算（Ⅰ）　　　</t>
    <phoneticPr fontId="9"/>
  </si>
  <si>
    <t>２　認知症専門ケア加算（Ⅱ）</t>
  </si>
  <si>
    <t>１．認知症専門ケア加算（Ⅰ）に係る届出内容</t>
    <rPh sb="15" eb="16">
      <t>カカ</t>
    </rPh>
    <rPh sb="17" eb="18">
      <t>トド</t>
    </rPh>
    <rPh sb="18" eb="19">
      <t>デ</t>
    </rPh>
    <rPh sb="19" eb="21">
      <t>ナイヨウ</t>
    </rPh>
    <phoneticPr fontId="9"/>
  </si>
  <si>
    <t>(1)</t>
    <phoneticPr fontId="9"/>
  </si>
  <si>
    <t>の割合が50％以上である</t>
  </si>
  <si>
    <t>①　利用者の総数　注</t>
    <rPh sb="2" eb="5">
      <t>リヨウシャ</t>
    </rPh>
    <rPh sb="6" eb="8">
      <t>ソウスウ</t>
    </rPh>
    <rPh sb="7" eb="8">
      <t>スウ</t>
    </rPh>
    <rPh sb="9" eb="10">
      <t>チュウ</t>
    </rPh>
    <phoneticPr fontId="9"/>
  </si>
  <si>
    <t>人</t>
    <rPh sb="0" eb="1">
      <t>ヒト</t>
    </rPh>
    <phoneticPr fontId="9"/>
  </si>
  <si>
    <t>③　②÷①×100</t>
    <phoneticPr fontId="9"/>
  </si>
  <si>
    <t>注　届出日の属する月の前３月間の利用実人員数又は利用延べ人数の平均で算定。</t>
    <rPh sb="14" eb="15">
      <t>カン</t>
    </rPh>
    <phoneticPr fontId="9"/>
  </si>
  <si>
    <t>(2)</t>
    <phoneticPr fontId="9"/>
  </si>
  <si>
    <t>Ⅳ又はMに該当する者の数に応じて必要数以上配置し、チームとして専門的な</t>
    <phoneticPr fontId="9"/>
  </si>
  <si>
    <t>認知症ケアを実施している</t>
    <rPh sb="0" eb="3">
      <t>ニンチショウ</t>
    </rPh>
    <rPh sb="6" eb="8">
      <t>ジッシ</t>
    </rPh>
    <phoneticPr fontId="9"/>
  </si>
  <si>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9"/>
  </si>
  <si>
    <t>【参考】</t>
    <rPh sb="1" eb="3">
      <t>サンコウ</t>
    </rPh>
    <phoneticPr fontId="9"/>
  </si>
  <si>
    <t>研修修了者の必要数</t>
    <rPh sb="0" eb="2">
      <t>ケンシュウ</t>
    </rPh>
    <rPh sb="2" eb="5">
      <t>シュウリョウシャ</t>
    </rPh>
    <rPh sb="6" eb="9">
      <t>ヒツヨウスウ</t>
    </rPh>
    <phoneticPr fontId="9"/>
  </si>
  <si>
    <t>20人未満</t>
    <rPh sb="2" eb="3">
      <t>ニン</t>
    </rPh>
    <rPh sb="3" eb="5">
      <t>ミマン</t>
    </rPh>
    <phoneticPr fontId="9"/>
  </si>
  <si>
    <t>１以上</t>
    <rPh sb="1" eb="3">
      <t>イジョウ</t>
    </rPh>
    <phoneticPr fontId="9"/>
  </si>
  <si>
    <t>20以上30未満</t>
    <rPh sb="2" eb="4">
      <t>イジョウ</t>
    </rPh>
    <rPh sb="6" eb="8">
      <t>ミマン</t>
    </rPh>
    <phoneticPr fontId="9"/>
  </si>
  <si>
    <t>２以上</t>
    <rPh sb="1" eb="3">
      <t>イジョウ</t>
    </rPh>
    <phoneticPr fontId="9"/>
  </si>
  <si>
    <t>30以上40未満</t>
    <rPh sb="2" eb="4">
      <t>イジョウ</t>
    </rPh>
    <rPh sb="6" eb="8">
      <t>ミマン</t>
    </rPh>
    <phoneticPr fontId="9"/>
  </si>
  <si>
    <t>40以上50未満</t>
    <rPh sb="2" eb="4">
      <t>イジョウ</t>
    </rPh>
    <rPh sb="6" eb="8">
      <t>ミマン</t>
    </rPh>
    <phoneticPr fontId="9"/>
  </si>
  <si>
    <t>４以上</t>
    <rPh sb="1" eb="3">
      <t>イジョウ</t>
    </rPh>
    <phoneticPr fontId="9"/>
  </si>
  <si>
    <t>50以上60未満</t>
    <rPh sb="2" eb="4">
      <t>イジョウ</t>
    </rPh>
    <rPh sb="6" eb="8">
      <t>ミマン</t>
    </rPh>
    <phoneticPr fontId="9"/>
  </si>
  <si>
    <t>60以上70未満</t>
    <rPh sb="2" eb="4">
      <t>イジョウ</t>
    </rPh>
    <rPh sb="6" eb="8">
      <t>ミマン</t>
    </rPh>
    <phoneticPr fontId="9"/>
  </si>
  <si>
    <t>６以上</t>
    <rPh sb="1" eb="3">
      <t>イジョウ</t>
    </rPh>
    <phoneticPr fontId="9"/>
  </si>
  <si>
    <t>～</t>
    <phoneticPr fontId="9"/>
  </si>
  <si>
    <t>(3)</t>
    <phoneticPr fontId="9"/>
  </si>
  <si>
    <t>従業者に対して、認知症ケアに関する留意事項の伝達又は技術的指導に係る会議を</t>
    <phoneticPr fontId="9"/>
  </si>
  <si>
    <t>定期的に開催している</t>
    <phoneticPr fontId="9"/>
  </si>
  <si>
    <t>２．認知症専門ケア加算（Ⅱ）に係る届出内容</t>
    <rPh sb="15" eb="16">
      <t>カカ</t>
    </rPh>
    <rPh sb="17" eb="18">
      <t>トド</t>
    </rPh>
    <rPh sb="18" eb="19">
      <t>デ</t>
    </rPh>
    <rPh sb="19" eb="21">
      <t>ナイヨウ</t>
    </rPh>
    <phoneticPr fontId="9"/>
  </si>
  <si>
    <t>利用者の総数のうち、日常生活自立度のランクⅢ、Ⅳ又はＭに該当する者</t>
    <rPh sb="14" eb="17">
      <t>ジリツド</t>
    </rPh>
    <rPh sb="24" eb="25">
      <t>マタ</t>
    </rPh>
    <rPh sb="28" eb="30">
      <t>ガイトウ</t>
    </rPh>
    <rPh sb="32" eb="33">
      <t>シャ</t>
    </rPh>
    <phoneticPr fontId="9"/>
  </si>
  <si>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9"/>
  </si>
  <si>
    <t>認知症介護の指導に係る専門的な研修を修了している者を１名以上配置し、</t>
    <phoneticPr fontId="9"/>
  </si>
  <si>
    <t>事業所全体の認知症ケアの指導等を実施している</t>
    <rPh sb="0" eb="3">
      <t>ジギョウショ</t>
    </rPh>
    <phoneticPr fontId="9"/>
  </si>
  <si>
    <t>(4)</t>
    <phoneticPr fontId="9"/>
  </si>
  <si>
    <t>事業所において介護職員、看護職員ごとの認知症ケアに関する研修計画を</t>
    <phoneticPr fontId="9"/>
  </si>
  <si>
    <t>作成し、当該計画に従い、研修を実施又は実施を予定している</t>
    <phoneticPr fontId="9"/>
  </si>
  <si>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9"/>
  </si>
  <si>
    <t>すること。</t>
  </si>
  <si>
    <t>備考２　「認知症介護に係る専門的な研修」とは、認知症介護実践リーダー研修及び認知症看護に係る適切な</t>
    <rPh sb="0" eb="2">
      <t>ビコウ</t>
    </rPh>
    <phoneticPr fontId="9"/>
  </si>
  <si>
    <t>研修を、「認知症介護の指導に係る専門的な研修」とは、認知症介護指導者養成研修及び認知症看護に係る</t>
    <phoneticPr fontId="9"/>
  </si>
  <si>
    <t>適切な研修を指す。</t>
    <phoneticPr fontId="9"/>
  </si>
  <si>
    <t>※認知症看護に係る適切な研修：</t>
    <rPh sb="1" eb="4">
      <t>ニンチショウ</t>
    </rPh>
    <rPh sb="4" eb="6">
      <t>カンゴ</t>
    </rPh>
    <rPh sb="7" eb="8">
      <t>カカ</t>
    </rPh>
    <rPh sb="9" eb="11">
      <t>テキセツ</t>
    </rPh>
    <rPh sb="12" eb="14">
      <t>ケンシュウ</t>
    </rPh>
    <phoneticPr fontId="9"/>
  </si>
  <si>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</si>
  <si>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9"/>
  </si>
  <si>
    <t>　「精神看護」の専門看護師教育課程</t>
    <phoneticPr fontId="9"/>
  </si>
  <si>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9"/>
  </si>
  <si>
    <t>　（認定証が発行されている者に限る）</t>
    <phoneticPr fontId="9"/>
  </si>
  <si>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9"/>
  </si>
  <si>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9"/>
  </si>
  <si>
    <t>護に係る専門的な研修」及び「認知症介護の指導に係る専門的な研修」の修了者をそれぞれ１名配置したこ</t>
    <phoneticPr fontId="9"/>
  </si>
  <si>
    <t>とになる。</t>
    <phoneticPr fontId="9"/>
  </si>
  <si>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9"/>
  </si>
  <si>
    <t>１（介護予防）短期入所生活介護　</t>
    <rPh sb="2" eb="4">
      <t>カイゴ</t>
    </rPh>
    <rPh sb="4" eb="6">
      <t>ヨボウ</t>
    </rPh>
    <phoneticPr fontId="9"/>
  </si>
  <si>
    <t>２（介護予防）短期入所療養介護</t>
    <phoneticPr fontId="9"/>
  </si>
  <si>
    <t>３（介護予防）特定施設入居者生活介護　</t>
    <rPh sb="2" eb="4">
      <t>カイゴ</t>
    </rPh>
    <rPh sb="4" eb="6">
      <t>ヨボウ</t>
    </rPh>
    <phoneticPr fontId="9"/>
  </si>
  <si>
    <t>４（介護予防）認知症対応型共同生活介護</t>
    <phoneticPr fontId="9"/>
  </si>
  <si>
    <t>５　地域密着型特定施設入居者生活介護　</t>
    <phoneticPr fontId="9"/>
  </si>
  <si>
    <t>６　地域密着型介護老人福祉施設入所者生活介護　</t>
    <phoneticPr fontId="9"/>
  </si>
  <si>
    <t>７　介護老人福祉施設</t>
    <phoneticPr fontId="9"/>
  </si>
  <si>
    <t>８　介護老人保健施設</t>
    <phoneticPr fontId="9"/>
  </si>
  <si>
    <t>９　介護医療院</t>
    <phoneticPr fontId="9"/>
  </si>
  <si>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9"/>
  </si>
  <si>
    <t>①　利用者又は入所者の総数　注</t>
    <rPh sb="2" eb="5">
      <t>リヨウシャ</t>
    </rPh>
    <rPh sb="5" eb="6">
      <t>マタ</t>
    </rPh>
    <rPh sb="7" eb="10">
      <t>ニュウショシャ</t>
    </rPh>
    <rPh sb="11" eb="13">
      <t>ソウスウ</t>
    </rPh>
    <rPh sb="12" eb="13">
      <t>スウ</t>
    </rPh>
    <rPh sb="14" eb="15">
      <t>チュウ</t>
    </rPh>
    <phoneticPr fontId="9"/>
  </si>
  <si>
    <t>注　届出日の属する月の前３月の各月末時点の利用者又は入所者の数（訪問サービスでは</t>
    <rPh sb="24" eb="25">
      <t>マタ</t>
    </rPh>
    <rPh sb="26" eb="29">
      <t>ニュウショシャ</t>
    </rPh>
    <rPh sb="32" eb="34">
      <t>ホウモン</t>
    </rPh>
    <phoneticPr fontId="9"/>
  </si>
  <si>
    <t>前３月間の利用実人員数又は利用延べ人数）の平均で算定。</t>
    <phoneticPr fontId="9"/>
  </si>
  <si>
    <t>認知症介護に係る専門的な研修を修了している者を、日常生活自立度のランクⅢ、</t>
    <phoneticPr fontId="9"/>
  </si>
  <si>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9"/>
  </si>
  <si>
    <t>認知症専門ケア加算（Ⅰ）の基準のいずれにも該当している</t>
    <phoneticPr fontId="9"/>
  </si>
  <si>
    <t>※認知症専門ケア加算（Ⅰ）に係る届出内容(1)～(3)も記入すること。</t>
    <rPh sb="14" eb="15">
      <t>カカ</t>
    </rPh>
    <rPh sb="16" eb="18">
      <t>トドケデ</t>
    </rPh>
    <rPh sb="18" eb="20">
      <t>ナイヨウ</t>
    </rPh>
    <rPh sb="28" eb="30">
      <t>キニュウ</t>
    </rPh>
    <phoneticPr fontId="9"/>
  </si>
  <si>
    <t>事業所又は施設全体の認知症ケアの指導等を実施している</t>
    <rPh sb="0" eb="3">
      <t>ジギョウショ</t>
    </rPh>
    <rPh sb="3" eb="4">
      <t>マタ</t>
    </rPh>
    <phoneticPr fontId="9"/>
  </si>
  <si>
    <t>事業所又は施設において介護職員、看護職員ごとの認知症ケアに関する研修計画を</t>
    <rPh sb="3" eb="4">
      <t>マタ</t>
    </rPh>
    <rPh sb="5" eb="7">
      <t>シセツ</t>
    </rPh>
    <phoneticPr fontId="9"/>
  </si>
  <si>
    <t>（別紙20）</t>
    <phoneticPr fontId="9"/>
  </si>
  <si>
    <t>生活相談員配置等加算に係る届出書</t>
    <rPh sb="0" eb="2">
      <t>セイカツ</t>
    </rPh>
    <rPh sb="2" eb="5">
      <t>ソウダンイン</t>
    </rPh>
    <rPh sb="5" eb="8">
      <t>ハイチトウ</t>
    </rPh>
    <rPh sb="8" eb="10">
      <t>カサン</t>
    </rPh>
    <rPh sb="11" eb="12">
      <t>カカ</t>
    </rPh>
    <rPh sb="13" eb="16">
      <t>トドケデショ</t>
    </rPh>
    <phoneticPr fontId="9"/>
  </si>
  <si>
    <t>1　通所介護事業所</t>
    <rPh sb="2" eb="4">
      <t>ツウショ</t>
    </rPh>
    <rPh sb="4" eb="6">
      <t>カイゴ</t>
    </rPh>
    <rPh sb="6" eb="9">
      <t>ジギョウショ</t>
    </rPh>
    <phoneticPr fontId="9"/>
  </si>
  <si>
    <t>2　地域密着型通所介護事業所</t>
    <rPh sb="2" eb="4">
      <t>チイキ</t>
    </rPh>
    <rPh sb="4" eb="7">
      <t>ミッチャクガタ</t>
    </rPh>
    <rPh sb="7" eb="9">
      <t>ツウショ</t>
    </rPh>
    <rPh sb="9" eb="11">
      <t>カイゴ</t>
    </rPh>
    <rPh sb="11" eb="14">
      <t>ジギョウショ</t>
    </rPh>
    <phoneticPr fontId="9"/>
  </si>
  <si>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9"/>
  </si>
  <si>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9"/>
  </si>
  <si>
    <t>通所介護</t>
    <rPh sb="0" eb="2">
      <t>ツウショ</t>
    </rPh>
    <rPh sb="2" eb="4">
      <t>カイゴ</t>
    </rPh>
    <phoneticPr fontId="9"/>
  </si>
  <si>
    <t>共生型通所介護費を算定している。</t>
    <rPh sb="7" eb="8">
      <t>ヒ</t>
    </rPh>
    <rPh sb="9" eb="11">
      <t>サンテイ</t>
    </rPh>
    <phoneticPr fontId="9"/>
  </si>
  <si>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9"/>
  </si>
  <si>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9"/>
  </si>
  <si>
    <t>地域密着型
通所介護</t>
    <rPh sb="0" eb="2">
      <t>チイキ</t>
    </rPh>
    <rPh sb="2" eb="5">
      <t>ミッチャクガタ</t>
    </rPh>
    <rPh sb="6" eb="8">
      <t>ツウショ</t>
    </rPh>
    <rPh sb="8" eb="10">
      <t>カイゴ</t>
    </rPh>
    <phoneticPr fontId="9"/>
  </si>
  <si>
    <t>共生型地域密着型通所介護費を算定している。</t>
    <rPh sb="3" eb="8">
      <t>チイキミッチャクガタ</t>
    </rPh>
    <rPh sb="12" eb="13">
      <t>ヒ</t>
    </rPh>
    <rPh sb="14" eb="16">
      <t>サンテイ</t>
    </rPh>
    <phoneticPr fontId="9"/>
  </si>
  <si>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9"/>
  </si>
  <si>
    <t>(介護予防)
短期入所
生活介護</t>
    <rPh sb="1" eb="3">
      <t>カイゴ</t>
    </rPh>
    <rPh sb="3" eb="5">
      <t>ヨボウ</t>
    </rPh>
    <rPh sb="7" eb="9">
      <t>タンキ</t>
    </rPh>
    <rPh sb="9" eb="11">
      <t>ニュウショ</t>
    </rPh>
    <rPh sb="12" eb="14">
      <t>セイカツ</t>
    </rPh>
    <rPh sb="14" eb="16">
      <t>カイゴ</t>
    </rPh>
    <phoneticPr fontId="9"/>
  </si>
  <si>
    <t>共生型短期入所生活介護費を算定している。</t>
    <rPh sb="3" eb="5">
      <t>タンキ</t>
    </rPh>
    <rPh sb="5" eb="7">
      <t>ニュウショ</t>
    </rPh>
    <rPh sb="7" eb="9">
      <t>セイカツ</t>
    </rPh>
    <rPh sb="11" eb="12">
      <t>ヒ</t>
    </rPh>
    <rPh sb="13" eb="15">
      <t>サンテイ</t>
    </rPh>
    <phoneticPr fontId="9"/>
  </si>
  <si>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9"/>
  </si>
  <si>
    <t>（別紙21）</t>
    <phoneticPr fontId="9"/>
  </si>
  <si>
    <t>中重度者ケア体制加算に係る届出書</t>
    <rPh sb="0" eb="4">
      <t>チュウジュウドシャ</t>
    </rPh>
    <rPh sb="6" eb="8">
      <t>タイセイ</t>
    </rPh>
    <rPh sb="8" eb="10">
      <t>カサン</t>
    </rPh>
    <rPh sb="11" eb="12">
      <t>カカ</t>
    </rPh>
    <rPh sb="13" eb="16">
      <t>トドケデショ</t>
    </rPh>
    <phoneticPr fontId="9"/>
  </si>
  <si>
    <t>3　通所リハビリテーション事業所</t>
    <rPh sb="2" eb="4">
      <t>ツウショ</t>
    </rPh>
    <rPh sb="13" eb="16">
      <t>ジギョウショ</t>
    </rPh>
    <phoneticPr fontId="9"/>
  </si>
  <si>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9"/>
  </si>
  <si>
    <t>指定居宅サービス等基準第93条第１項第２号又は第３号に規定する看護職員又は介護職員の員数に加え、看護職員又は介護職員を常勤換算方法で２以上確保している。</t>
    <phoneticPr fontId="9"/>
  </si>
  <si>
    <t>指定通所介護事業所における前年度又は算定日が属する月の前３月間の利用者の総数のうち、要介護状態区分が要介護３、要介護４又は要介護５である者の占める割合が100分の30以上である。</t>
    <phoneticPr fontId="9"/>
  </si>
  <si>
    <t>指定通所介護を行う時間帯を通じて専ら当該指定通所介護の提供に当たる看護職員を１名以上配置している。</t>
    <phoneticPr fontId="9"/>
  </si>
  <si>
    <t>共生型通所介護費を算定していない。</t>
    <rPh sb="0" eb="3">
      <t>キョウセイガタ</t>
    </rPh>
    <rPh sb="3" eb="5">
      <t>ツウショ</t>
    </rPh>
    <rPh sb="5" eb="8">
      <t>カイゴヒ</t>
    </rPh>
    <rPh sb="9" eb="11">
      <t>サンテイ</t>
    </rPh>
    <phoneticPr fontId="9"/>
  </si>
  <si>
    <t>地域密着型
通所介護</t>
    <rPh sb="0" eb="5">
      <t>チイキミッチャクガタ</t>
    </rPh>
    <rPh sb="6" eb="8">
      <t>ツウショ</t>
    </rPh>
    <rPh sb="8" eb="10">
      <t>カイゴ</t>
    </rPh>
    <phoneticPr fontId="9"/>
  </si>
  <si>
    <t>指定地域密着型サービス基準第20条第１項第２号又は第３号に規定する看護職員又は介護職員の員数に加え、看護職員又は介護職員を常勤換算方法で２以上確保している。</t>
    <phoneticPr fontId="9"/>
  </si>
  <si>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9"/>
  </si>
  <si>
    <t>指定地域密着型通所介護を行う時間帯を通じて専ら当該指定地域密着型通所介護の提供に当たる看護職員を１名以上配置している。</t>
    <phoneticPr fontId="9"/>
  </si>
  <si>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9"/>
  </si>
  <si>
    <t>通所
リハビリ
テーション</t>
    <rPh sb="0" eb="2">
      <t>ツウショ</t>
    </rPh>
    <phoneticPr fontId="9"/>
  </si>
  <si>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9"/>
  </si>
  <si>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9"/>
  </si>
  <si>
    <t>指定通所リハビリテーションを行う時間帯を通じて専ら当該指定通所リハビリテーションの提供に当たる看護職員を１名以上配置している。</t>
    <rPh sb="2" eb="4">
      <t>ツウショ</t>
    </rPh>
    <rPh sb="29" eb="31">
      <t>ツウショ</t>
    </rPh>
    <phoneticPr fontId="9"/>
  </si>
  <si>
    <t>（別紙22）</t>
    <phoneticPr fontId="9"/>
  </si>
  <si>
    <t>認知症加算に係る届出書</t>
    <rPh sb="0" eb="3">
      <t>ニンチショウ</t>
    </rPh>
    <rPh sb="3" eb="5">
      <t>カサン</t>
    </rPh>
    <rPh sb="6" eb="7">
      <t>カカ</t>
    </rPh>
    <rPh sb="8" eb="11">
      <t>トドケデショ</t>
    </rPh>
    <phoneticPr fontId="9"/>
  </si>
  <si>
    <t>（通所介護、地域密着型通所介護）</t>
    <rPh sb="1" eb="3">
      <t>ツウショ</t>
    </rPh>
    <rPh sb="3" eb="5">
      <t>カイゴ</t>
    </rPh>
    <rPh sb="6" eb="8">
      <t>チイキ</t>
    </rPh>
    <rPh sb="8" eb="11">
      <t>ミッチャクガタ</t>
    </rPh>
    <rPh sb="11" eb="13">
      <t>ツウショ</t>
    </rPh>
    <rPh sb="13" eb="15">
      <t>カイゴ</t>
    </rPh>
    <phoneticPr fontId="9"/>
  </si>
  <si>
    <t>認知症加算に係る届出内容</t>
    <rPh sb="0" eb="3">
      <t>ニンチショウ</t>
    </rPh>
    <rPh sb="3" eb="5">
      <t>カサン</t>
    </rPh>
    <rPh sb="6" eb="7">
      <t>カカワ</t>
    </rPh>
    <rPh sb="8" eb="10">
      <t>トドケデ</t>
    </rPh>
    <rPh sb="10" eb="12">
      <t>ナイヨウ</t>
    </rPh>
    <phoneticPr fontId="9"/>
  </si>
  <si>
    <t>①　利用者総数　</t>
    <rPh sb="2" eb="5">
      <t>リヨウシャ</t>
    </rPh>
    <rPh sb="5" eb="7">
      <t>ソウスウ</t>
    </rPh>
    <rPh sb="6" eb="7">
      <t>スウ</t>
    </rPh>
    <phoneticPr fontId="9"/>
  </si>
  <si>
    <t>②　対象者　</t>
    <rPh sb="2" eb="5">
      <t>タイショウシャ</t>
    </rPh>
    <phoneticPr fontId="9"/>
  </si>
  <si>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9"/>
  </si>
  <si>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9"/>
  </si>
  <si>
    <t>地域密着型
通所介護</t>
    <rPh sb="0" eb="5">
      <t>チイキミッチャクガタ</t>
    </rPh>
    <rPh sb="6" eb="10">
      <t>ツウショカイゴ</t>
    </rPh>
    <phoneticPr fontId="9"/>
  </si>
  <si>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9"/>
  </si>
  <si>
    <t>（別紙44）</t>
    <phoneticPr fontId="9"/>
  </si>
  <si>
    <t>認知症加算（Ⅰ）・（Ⅱ）に係る届出書</t>
    <rPh sb="0" eb="3">
      <t>ニンチショウ</t>
    </rPh>
    <rPh sb="3" eb="5">
      <t>カサン</t>
    </rPh>
    <rPh sb="13" eb="14">
      <t>カカ</t>
    </rPh>
    <rPh sb="15" eb="18">
      <t>トドケデショ</t>
    </rPh>
    <phoneticPr fontId="9"/>
  </si>
  <si>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9"/>
  </si>
  <si>
    <t>１．認知症加算（Ⅰ）に係る届出内容</t>
    <rPh sb="11" eb="12">
      <t>カカ</t>
    </rPh>
    <rPh sb="13" eb="14">
      <t>トド</t>
    </rPh>
    <rPh sb="14" eb="15">
      <t>デ</t>
    </rPh>
    <rPh sb="15" eb="17">
      <t>ナイヨウ</t>
    </rPh>
    <phoneticPr fontId="9"/>
  </si>
  <si>
    <t>認知症介護に係る専門的な研修を修了している者を、日常生活自立度のランクⅢ、Ⅳ又はMに該当する者の数に応じて必要数以上配置し、チームとして専門的な認知症ケアを実施している</t>
    <phoneticPr fontId="9"/>
  </si>
  <si>
    <t>従業者に対して、認知症ケアに関する留意事項の伝達又は技術的指導に係る会議を定期的に開催している</t>
    <phoneticPr fontId="9"/>
  </si>
  <si>
    <t>認知症介護の指導に係る専門的な研修を修了している者を１名以上配置し、事業所全体の認知症ケアの指導等を実施している</t>
    <phoneticPr fontId="9"/>
  </si>
  <si>
    <t>事業所において介護職員、看護職員ごとの認知症ケアに関する研修計画を作成し、当該計画に従い、研修を実施又は実施を予定している</t>
    <phoneticPr fontId="9"/>
  </si>
  <si>
    <t>２．認知症加算（Ⅱ）に係る届出内容</t>
    <rPh sb="11" eb="12">
      <t>カカ</t>
    </rPh>
    <rPh sb="13" eb="14">
      <t>トド</t>
    </rPh>
    <rPh sb="14" eb="15">
      <t>デ</t>
    </rPh>
    <rPh sb="15" eb="17">
      <t>ナイヨウ</t>
    </rPh>
    <phoneticPr fontId="9"/>
  </si>
  <si>
    <r>
      <t xml:space="preserve">認知症加算（Ⅰ）の(1)・(2)の基準のいずれにも該当している
</t>
    </r>
    <r>
      <rPr>
        <sz val="10"/>
        <rFont val="HGSｺﾞｼｯｸM"/>
        <family val="3"/>
        <charset val="128"/>
      </rPr>
      <t>※認知症加算（Ⅰ）に係る届出内容(1)・(2)も記入すること。</t>
    </r>
    <phoneticPr fontId="9"/>
  </si>
  <si>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9"/>
  </si>
  <si>
    <t>（別紙25）</t>
    <phoneticPr fontId="9"/>
  </si>
  <si>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9"/>
  </si>
  <si>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9"/>
  </si>
  <si>
    <t>看護体制加算（Ⅱ）又は（Ⅳ）を算定している。</t>
    <rPh sb="0" eb="2">
      <t>カンゴ</t>
    </rPh>
    <rPh sb="2" eb="4">
      <t>タイセイ</t>
    </rPh>
    <rPh sb="4" eb="6">
      <t>カサン</t>
    </rPh>
    <rPh sb="9" eb="10">
      <t>マタ</t>
    </rPh>
    <rPh sb="15" eb="17">
      <t>サンテイ</t>
    </rPh>
    <phoneticPr fontId="9"/>
  </si>
  <si>
    <t>利用者の急変の予測や早期発見等のため、看護職員による定期的な巡視を行っている。</t>
    <phoneticPr fontId="9"/>
  </si>
  <si>
    <t>主治の医師と連絡が取れない等の場合に備えて、あらかじめ協力医療機関を定め、緊急やむを得ない場合の対応に係る取り決めを行っている。</t>
    <phoneticPr fontId="9"/>
  </si>
  <si>
    <t>主治の医師との連携方法や搬送方法も含め、急変時の医療提供の方針について、利用者から同意を得ている。また当該同意を文書で記録している。</t>
    <phoneticPr fontId="9"/>
  </si>
  <si>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9"/>
  </si>
  <si>
    <t>在宅中重度受入加算を算定していない。</t>
    <phoneticPr fontId="9"/>
  </si>
  <si>
    <t>総合マネジメント体制強化加算に係る届出書</t>
    <rPh sb="0" eb="2">
      <t>ソウゴウ</t>
    </rPh>
    <rPh sb="8" eb="10">
      <t>タイセイ</t>
    </rPh>
    <rPh sb="10" eb="12">
      <t>キョウカ</t>
    </rPh>
    <rPh sb="12" eb="14">
      <t>カサン</t>
    </rPh>
    <rPh sb="15" eb="16">
      <t>カカ</t>
    </rPh>
    <rPh sb="17" eb="20">
      <t>トドケデショ</t>
    </rPh>
    <phoneticPr fontId="9"/>
  </si>
  <si>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9"/>
  </si>
  <si>
    <t>2　(介護予防）小規模多機能型居宅介護事業所</t>
    <rPh sb="8" eb="11">
      <t>ショウキボ</t>
    </rPh>
    <rPh sb="11" eb="15">
      <t>タキノウガタ</t>
    </rPh>
    <rPh sb="15" eb="17">
      <t>キョタク</t>
    </rPh>
    <rPh sb="17" eb="19">
      <t>カイゴ</t>
    </rPh>
    <rPh sb="19" eb="22">
      <t>ジギョウショ</t>
    </rPh>
    <phoneticPr fontId="9"/>
  </si>
  <si>
    <t>1　総合マネジメント体制強化加算（Ⅰ）</t>
    <rPh sb="2" eb="4">
      <t>ソウゴウ</t>
    </rPh>
    <rPh sb="10" eb="12">
      <t>タイセイ</t>
    </rPh>
    <rPh sb="12" eb="14">
      <t>キョウカ</t>
    </rPh>
    <rPh sb="14" eb="16">
      <t>カサン</t>
    </rPh>
    <phoneticPr fontId="9"/>
  </si>
  <si>
    <t>2　総合マネジメント体制強化加算（Ⅱ）</t>
    <phoneticPr fontId="9"/>
  </si>
  <si>
    <t>○定期巡回・随時対応型訪問介護看護</t>
    <phoneticPr fontId="9"/>
  </si>
  <si>
    <t xml:space="preserve">① </t>
    <phoneticPr fontId="9"/>
  </si>
  <si>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9"/>
  </si>
  <si>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9"/>
  </si>
  <si>
    <t>日常的に利用者と関わりのある地域住民等の相談に対応する体制を確保していること。</t>
    <phoneticPr fontId="9"/>
  </si>
  <si>
    <t>地域住民等との連携により、地域資源を効果的に活用し、利用者の状態に応じた支援を行っている。</t>
    <phoneticPr fontId="9"/>
  </si>
  <si>
    <t>事業所の
特性に
応じて
１つ以上実施している</t>
    <phoneticPr fontId="9"/>
  </si>
  <si>
    <t>障害福祉サービス事業所、児童福祉施設等と協働し、地域において世代間の交流を行っている。</t>
    <rPh sb="37" eb="38">
      <t>オコナ</t>
    </rPh>
    <phoneticPr fontId="9"/>
  </si>
  <si>
    <t xml:space="preserve">地域住民等、他事業所等と共同で事例検討会、研修会等を実施している。 </t>
    <phoneticPr fontId="9"/>
  </si>
  <si>
    <t>市町村が実施する通いの場や在宅医療・介護連携推進事業等の地域支援事業等に参加している。</t>
    <phoneticPr fontId="9"/>
  </si>
  <si>
    <t>地域住民及び利用者の住まいに関する相談に応じ、必要な支援を行っている。</t>
    <phoneticPr fontId="9"/>
  </si>
  <si>
    <t>○（介護予防）小規模多機能型居宅介護</t>
    <phoneticPr fontId="9"/>
  </si>
  <si>
    <t>利用者の心身の状況又はその家族等を取り巻く環境の変化に応じ、随時、介護支援専門員、看護師、准看護師、介護職員その他の関係者が共同し、小規模多機能型居宅介護計画の見直しを行っている。</t>
    <phoneticPr fontId="9"/>
  </si>
  <si>
    <t>利用者の地域における多様な活動が確保されるよう、日常的に地域住民等との交流を図り、利用者の状態に応じて、地域の行事や活動等に積極的に参加している。</t>
    <phoneticPr fontId="9"/>
  </si>
  <si>
    <t>必要に応じて、多様な主体が提供する生活支援のサービス（インフォーマルサービス含む）が包括的に提供されるような居宅サービス計画を作成している。</t>
    <phoneticPr fontId="9"/>
  </si>
  <si>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</si>
  <si>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9"/>
  </si>
  <si>
    <t>○看護小規模多機能型居宅介護</t>
    <phoneticPr fontId="9"/>
  </si>
  <si>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9"/>
  </si>
  <si>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9"/>
  </si>
  <si>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9"/>
  </si>
  <si>
    <t>総合マネジメント体制強化加算（Ⅰ）の基準の①～②のいずれにも該当している。</t>
    <phoneticPr fontId="9"/>
  </si>
  <si>
    <t>総合マネジメント体制強化加算（Ⅰ）の基準の①～③のいずれにも該当している。</t>
    <phoneticPr fontId="9"/>
  </si>
  <si>
    <t>（別紙42）</t>
    <phoneticPr fontId="9"/>
  </si>
  <si>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9"/>
  </si>
  <si>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9"/>
  </si>
  <si>
    <t>日中のオペレーションセンターサービスに必要な人員を確保している。</t>
    <phoneticPr fontId="9"/>
  </si>
  <si>
    <t>利用者の通報から緊急対応が必要と認められる場合に、連携する指定訪問介護事業所に速やかに連絡する体制を確保している。</t>
    <rPh sb="39" eb="40">
      <t>スミ</t>
    </rPh>
    <phoneticPr fontId="9"/>
  </si>
  <si>
    <t>　③</t>
    <phoneticPr fontId="9"/>
  </si>
  <si>
    <t>連携する全ての指定訪問介護事業所と利用者がサービスの利用に係る契約を締結している。</t>
    <phoneticPr fontId="9"/>
  </si>
  <si>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9"/>
  </si>
  <si>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9"/>
  </si>
  <si>
    <t>利用者からの通報について、通報日時、通報内容、具体的対応の内容について、記録を行う。</t>
    <phoneticPr fontId="9"/>
  </si>
  <si>
    <t>連携する指定訪問介護事業所</t>
    <rPh sb="0" eb="2">
      <t>レンケイ</t>
    </rPh>
    <rPh sb="4" eb="6">
      <t>シテイ</t>
    </rPh>
    <rPh sb="6" eb="8">
      <t>ホウモン</t>
    </rPh>
    <rPh sb="8" eb="10">
      <t>カイゴ</t>
    </rPh>
    <rPh sb="10" eb="12">
      <t>ジギョウ</t>
    </rPh>
    <rPh sb="12" eb="13">
      <t>ジョ</t>
    </rPh>
    <phoneticPr fontId="9"/>
  </si>
  <si>
    <t>事業所名</t>
    <rPh sb="0" eb="2">
      <t>ジギョウ</t>
    </rPh>
    <rPh sb="2" eb="3">
      <t>ショ</t>
    </rPh>
    <rPh sb="3" eb="4">
      <t>メイ</t>
    </rPh>
    <phoneticPr fontId="9"/>
  </si>
  <si>
    <t>（別紙45）</t>
    <phoneticPr fontId="9"/>
  </si>
  <si>
    <t>訪問体制強化加算に係る届出書</t>
    <rPh sb="0" eb="2">
      <t>ホウモン</t>
    </rPh>
    <rPh sb="2" eb="4">
      <t>タイセイ</t>
    </rPh>
    <rPh sb="4" eb="6">
      <t>キョウカ</t>
    </rPh>
    <rPh sb="6" eb="8">
      <t>カサン</t>
    </rPh>
    <rPh sb="9" eb="10">
      <t>カカ</t>
    </rPh>
    <rPh sb="11" eb="14">
      <t>トドケデショ</t>
    </rPh>
    <phoneticPr fontId="9"/>
  </si>
  <si>
    <t>1　小規模多機能型居宅介護事業所</t>
    <rPh sb="2" eb="5">
      <t>ショウキボ</t>
    </rPh>
    <rPh sb="5" eb="9">
      <t>タキノウガタ</t>
    </rPh>
    <rPh sb="9" eb="11">
      <t>キョタク</t>
    </rPh>
    <rPh sb="11" eb="13">
      <t>カイゴ</t>
    </rPh>
    <rPh sb="13" eb="16">
      <t>ジギョウショ</t>
    </rPh>
    <phoneticPr fontId="9"/>
  </si>
  <si>
    <t>2　看護小規模多機能型居宅介護事業所</t>
    <phoneticPr fontId="9"/>
  </si>
  <si>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9"/>
  </si>
  <si>
    <t>職員配置の状況</t>
    <rPh sb="0" eb="2">
      <t>ショクイン</t>
    </rPh>
    <rPh sb="2" eb="4">
      <t>ハイチ</t>
    </rPh>
    <rPh sb="5" eb="7">
      <t>ジョウキョウ</t>
    </rPh>
    <phoneticPr fontId="9"/>
  </si>
  <si>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9"/>
  </si>
  <si>
    <t>事業所の
状況</t>
    <rPh sb="0" eb="3">
      <t>ジギョウショ</t>
    </rPh>
    <rPh sb="5" eb="7">
      <t>ジョウキョウ</t>
    </rPh>
    <phoneticPr fontId="9"/>
  </si>
  <si>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9"/>
  </si>
  <si>
    <t>サービス提供の状況</t>
    <rPh sb="4" eb="6">
      <t>テイキョウ</t>
    </rPh>
    <rPh sb="7" eb="9">
      <t>ジョウキョウ</t>
    </rPh>
    <phoneticPr fontId="9"/>
  </si>
  <si>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9"/>
  </si>
  <si>
    <t>　訪問回数が１月当たり延べ200回以上である。</t>
    <rPh sb="1" eb="3">
      <t>ホウモン</t>
    </rPh>
    <rPh sb="3" eb="5">
      <t>カイスウ</t>
    </rPh>
    <rPh sb="7" eb="8">
      <t>ツキ</t>
    </rPh>
    <rPh sb="8" eb="9">
      <t>ア</t>
    </rPh>
    <rPh sb="11" eb="12">
      <t>ノ</t>
    </rPh>
    <rPh sb="16" eb="17">
      <t>カイ</t>
    </rPh>
    <rPh sb="17" eb="19">
      <t>イジョウ</t>
    </rPh>
    <phoneticPr fontId="9"/>
  </si>
  <si>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9"/>
  </si>
  <si>
    <t>　①に占める②の割合が50％以上</t>
    <rPh sb="3" eb="4">
      <t>シ</t>
    </rPh>
    <rPh sb="8" eb="10">
      <t>ワリアイ</t>
    </rPh>
    <rPh sb="14" eb="16">
      <t>イジョウ</t>
    </rPh>
    <phoneticPr fontId="9"/>
  </si>
  <si>
    <t>登録者の総数</t>
    <rPh sb="0" eb="3">
      <t>トウロクシャ</t>
    </rPh>
    <rPh sb="4" eb="6">
      <t>ソウスウ</t>
    </rPh>
    <phoneticPr fontId="9"/>
  </si>
  <si>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9"/>
  </si>
  <si>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9"/>
  </si>
  <si>
    <t>（別紙46）</t>
    <phoneticPr fontId="9"/>
  </si>
  <si>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9"/>
  </si>
  <si>
    <t>1　夜間支援体制加算（Ⅰ）</t>
    <rPh sb="2" eb="4">
      <t>ヤカン</t>
    </rPh>
    <rPh sb="4" eb="6">
      <t>シエン</t>
    </rPh>
    <rPh sb="6" eb="8">
      <t>タイセイ</t>
    </rPh>
    <rPh sb="8" eb="10">
      <t>カサン</t>
    </rPh>
    <phoneticPr fontId="9"/>
  </si>
  <si>
    <t>2　夜間支援体制加算（Ⅱ）</t>
    <rPh sb="2" eb="4">
      <t>ヤカン</t>
    </rPh>
    <rPh sb="4" eb="6">
      <t>シエン</t>
    </rPh>
    <rPh sb="6" eb="8">
      <t>タイセイ</t>
    </rPh>
    <rPh sb="8" eb="10">
      <t>カサン</t>
    </rPh>
    <phoneticPr fontId="9"/>
  </si>
  <si>
    <t>１　夜間支援体制加算に係る届出内容</t>
    <rPh sb="2" eb="4">
      <t>ヤカン</t>
    </rPh>
    <rPh sb="4" eb="6">
      <t>シエン</t>
    </rPh>
    <phoneticPr fontId="9"/>
  </si>
  <si>
    <t>① 共同生活住居の数</t>
    <rPh sb="2" eb="4">
      <t>キョウドウ</t>
    </rPh>
    <rPh sb="4" eb="6">
      <t>セイカツ</t>
    </rPh>
    <rPh sb="6" eb="8">
      <t>ジュウキョ</t>
    </rPh>
    <rPh sb="9" eb="10">
      <t>カズ</t>
    </rPh>
    <phoneticPr fontId="9"/>
  </si>
  <si>
    <t>ユニット</t>
    <phoneticPr fontId="9"/>
  </si>
  <si>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9"/>
  </si>
  <si>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9"/>
  </si>
  <si>
    <t>④ ③へ加配をしている。</t>
    <phoneticPr fontId="9"/>
  </si>
  <si>
    <t>イ</t>
    <phoneticPr fontId="9"/>
  </si>
  <si>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9"/>
  </si>
  <si>
    <t>ロ</t>
    <phoneticPr fontId="9"/>
  </si>
  <si>
    <t>ハ</t>
    <phoneticPr fontId="9"/>
  </si>
  <si>
    <t>事業所内で宿直勤務に当たる者が１以上</t>
    <rPh sb="0" eb="3">
      <t>ジギョウショ</t>
    </rPh>
    <rPh sb="3" eb="4">
      <t>ナイ</t>
    </rPh>
    <rPh sb="5" eb="7">
      <t>シュクチョク</t>
    </rPh>
    <rPh sb="7" eb="9">
      <t>キンム</t>
    </rPh>
    <rPh sb="10" eb="11">
      <t>ア</t>
    </rPh>
    <rPh sb="13" eb="14">
      <t>モノ</t>
    </rPh>
    <phoneticPr fontId="9"/>
  </si>
  <si>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9"/>
  </si>
  <si>
    <t>① 利用者数</t>
    <rPh sb="2" eb="4">
      <t>リヨウ</t>
    </rPh>
    <rPh sb="4" eb="5">
      <t>シャ</t>
    </rPh>
    <rPh sb="5" eb="6">
      <t>スウ</t>
    </rPh>
    <phoneticPr fontId="9"/>
  </si>
  <si>
    <t>（別紙48）</t>
    <phoneticPr fontId="9"/>
  </si>
  <si>
    <t>指針整備等の
状況</t>
    <rPh sb="0" eb="2">
      <t>シシン</t>
    </rPh>
    <rPh sb="2" eb="4">
      <t>セイビ</t>
    </rPh>
    <rPh sb="4" eb="5">
      <t>トウ</t>
    </rPh>
    <rPh sb="7" eb="9">
      <t>ジョウキョウ</t>
    </rPh>
    <phoneticPr fontId="9"/>
  </si>
  <si>
    <t>利用者が重度化した場合の対応に係る指針を定めている。</t>
    <rPh sb="0" eb="3">
      <t>リヨウシャ</t>
    </rPh>
    <phoneticPr fontId="9"/>
  </si>
  <si>
    <t>①で定めた指針の内容を、入居に際して利用者又はその家族等に説明し同意を得ている。</t>
    <rPh sb="2" eb="3">
      <t>サダ</t>
    </rPh>
    <rPh sb="27" eb="28">
      <t>トウ</t>
    </rPh>
    <phoneticPr fontId="9"/>
  </si>
  <si>
    <t>看護体制の
状況</t>
    <rPh sb="0" eb="2">
      <t>カンゴ</t>
    </rPh>
    <rPh sb="2" eb="4">
      <t>タイセイ</t>
    </rPh>
    <rPh sb="6" eb="8">
      <t>ジョウキョウ</t>
    </rPh>
    <phoneticPr fontId="9"/>
  </si>
  <si>
    <t>事業所の職員として看護師を常勤換算方法で１名以上配置している。</t>
    <rPh sb="9" eb="12">
      <t>カンゴシ</t>
    </rPh>
    <rPh sb="21" eb="22">
      <t>メイ</t>
    </rPh>
    <rPh sb="24" eb="26">
      <t>ハイチ</t>
    </rPh>
    <phoneticPr fontId="9"/>
  </si>
  <si>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9"/>
  </si>
  <si>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9"/>
  </si>
  <si>
    <t>看護師により24時間連絡できる体制を確保している。</t>
    <rPh sb="0" eb="3">
      <t>カンゴシ</t>
    </rPh>
    <rPh sb="8" eb="10">
      <t>ジカン</t>
    </rPh>
    <rPh sb="10" eb="12">
      <t>レンラク</t>
    </rPh>
    <rPh sb="15" eb="17">
      <t>タイセイ</t>
    </rPh>
    <rPh sb="18" eb="20">
      <t>カクホ</t>
    </rPh>
    <phoneticPr fontId="9"/>
  </si>
  <si>
    <t>※１</t>
    <phoneticPr fontId="9"/>
  </si>
  <si>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9"/>
  </si>
  <si>
    <t>※２</t>
    <phoneticPr fontId="9"/>
  </si>
  <si>
    <t>（別紙48－2）</t>
    <phoneticPr fontId="9"/>
  </si>
  <si>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9"/>
  </si>
  <si>
    <t>医療連携体制加算（Ⅱ）に係る届出内容</t>
    <rPh sb="0" eb="2">
      <t>イリョウ</t>
    </rPh>
    <rPh sb="2" eb="4">
      <t>レンケイ</t>
    </rPh>
    <rPh sb="4" eb="6">
      <t>タイセイ</t>
    </rPh>
    <rPh sb="6" eb="8">
      <t>カサン</t>
    </rPh>
    <phoneticPr fontId="9"/>
  </si>
  <si>
    <t>算定日の属する月の前３月間において、下記いずれかに該当する状態の利用者が１人以上である。</t>
    <phoneticPr fontId="9"/>
  </si>
  <si>
    <t>　（ア）喀痰吸引を実施している状態</t>
    <rPh sb="4" eb="6">
      <t>カクタン</t>
    </rPh>
    <rPh sb="6" eb="8">
      <t>キュウイン</t>
    </rPh>
    <rPh sb="9" eb="11">
      <t>ジッシ</t>
    </rPh>
    <rPh sb="15" eb="17">
      <t>ジョウタイ</t>
    </rPh>
    <phoneticPr fontId="9"/>
  </si>
  <si>
    <t>　（イ）呼吸障害等により人工呼吸器を使用している状態</t>
    <phoneticPr fontId="9"/>
  </si>
  <si>
    <t>　（ウ）中心静脈注射を実施している状態</t>
    <rPh sb="4" eb="6">
      <t>チュウシン</t>
    </rPh>
    <rPh sb="6" eb="8">
      <t>ジョウミャク</t>
    </rPh>
    <rPh sb="8" eb="10">
      <t>チュウシャ</t>
    </rPh>
    <rPh sb="11" eb="13">
      <t>ジッシシ</t>
    </rPh>
    <rPh sb="13" eb="19">
      <t>テイルジョウタイ</t>
    </rPh>
    <phoneticPr fontId="9"/>
  </si>
  <si>
    <t>　（エ）人工腎臓を実施している状態</t>
    <phoneticPr fontId="9"/>
  </si>
  <si>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9"/>
  </si>
  <si>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9"/>
  </si>
  <si>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9"/>
  </si>
  <si>
    <t>　（ク）褥瘡に対する治療を実施している状態</t>
    <rPh sb="4" eb="6">
      <t>ジョクソウ</t>
    </rPh>
    <rPh sb="7" eb="8">
      <t>タイ</t>
    </rPh>
    <rPh sb="10" eb="12">
      <t>チリョウ</t>
    </rPh>
    <rPh sb="13" eb="15">
      <t>ジッシ</t>
    </rPh>
    <rPh sb="19" eb="21">
      <t>ジョウタイ</t>
    </rPh>
    <phoneticPr fontId="9"/>
  </si>
  <si>
    <t>　（ケ）気管切開が行われている状態</t>
    <rPh sb="4" eb="6">
      <t>キカン</t>
    </rPh>
    <rPh sb="6" eb="8">
      <t>セッカイ</t>
    </rPh>
    <rPh sb="9" eb="10">
      <t>オコナ</t>
    </rPh>
    <rPh sb="15" eb="17">
      <t>ジョウタイ</t>
    </rPh>
    <phoneticPr fontId="9"/>
  </si>
  <si>
    <t>　（コ）留置カテーテルを使用している状態</t>
    <rPh sb="4" eb="6">
      <t>リュウチ</t>
    </rPh>
    <rPh sb="12" eb="14">
      <t>シヨウ</t>
    </rPh>
    <rPh sb="18" eb="20">
      <t>ジョウタイ</t>
    </rPh>
    <phoneticPr fontId="9"/>
  </si>
  <si>
    <t>　（サ）インスリン注射を実施している状態</t>
    <rPh sb="9" eb="11">
      <t>チュウシャ</t>
    </rPh>
    <rPh sb="12" eb="14">
      <t>ジッシ</t>
    </rPh>
    <rPh sb="18" eb="20">
      <t>ジョウタイ</t>
    </rPh>
    <phoneticPr fontId="9"/>
  </si>
  <si>
    <t>（別紙50）</t>
    <rPh sb="1" eb="3">
      <t>ベッシ</t>
    </rPh>
    <phoneticPr fontId="9"/>
  </si>
  <si>
    <t>介護予防・日常生活支援総合事業費算定に係る体制等に関する届出書＜指定事業者用＞</t>
    <phoneticPr fontId="9"/>
  </si>
  <si>
    <t>　　市町村長</t>
    <phoneticPr fontId="9"/>
  </si>
  <si>
    <t>届　出　者</t>
    <rPh sb="0" eb="1">
      <t>トドケ</t>
    </rPh>
    <rPh sb="2" eb="3">
      <t>デ</t>
    </rPh>
    <phoneticPr fontId="9"/>
  </si>
  <si>
    <t>主たる事務所の所在地</t>
  </si>
  <si>
    <t>法人の種別</t>
  </si>
  <si>
    <t>主たる事業所・施設の　　　　　　　　　所在地</t>
    <phoneticPr fontId="9"/>
  </si>
  <si>
    <t>訪問型サービス（独自）</t>
    <phoneticPr fontId="9"/>
  </si>
  <si>
    <t>訪問型サービス（独自・定率）</t>
    <rPh sb="11" eb="13">
      <t>テイリツ</t>
    </rPh>
    <phoneticPr fontId="9"/>
  </si>
  <si>
    <t>訪問型サービス（独自・定額）</t>
    <rPh sb="11" eb="13">
      <t>テイガク</t>
    </rPh>
    <phoneticPr fontId="9"/>
  </si>
  <si>
    <t>通所型サービス（独自）</t>
    <rPh sb="0" eb="2">
      <t>ツウショ</t>
    </rPh>
    <phoneticPr fontId="9"/>
  </si>
  <si>
    <t>通所型サービス（独自・定率）</t>
    <rPh sb="0" eb="2">
      <t>ツウショ</t>
    </rPh>
    <rPh sb="2" eb="3">
      <t>カタ</t>
    </rPh>
    <rPh sb="11" eb="13">
      <t>テイリツ</t>
    </rPh>
    <phoneticPr fontId="9"/>
  </si>
  <si>
    <t>通所型サービス（独自・定額）</t>
    <rPh sb="11" eb="13">
      <t>テイガク</t>
    </rPh>
    <phoneticPr fontId="9"/>
  </si>
  <si>
    <t>　　5　「異動等の区分」欄には、今回届出を行う事業所・施設について該当する数字の横の□</t>
    <rPh sb="40" eb="41">
      <t>ヨコ</t>
    </rPh>
    <phoneticPr fontId="9"/>
  </si>
  <si>
    <t>　　6　「異動項目」欄には、(別紙1-4)「介護予防・日常生活支援総合事業費算定に係る体制等状況一覧表」に掲げる項目</t>
    <phoneticPr fontId="9"/>
  </si>
  <si>
    <t>　　　を記載してください。</t>
    <phoneticPr fontId="9"/>
  </si>
  <si>
    <t>（別紙51）</t>
    <rPh sb="1" eb="3">
      <t>ベッシ</t>
    </rPh>
    <phoneticPr fontId="9"/>
  </si>
  <si>
    <t>市町村長</t>
    <rPh sb="0" eb="1">
      <t>シ</t>
    </rPh>
    <rPh sb="1" eb="2">
      <t>マチ</t>
    </rPh>
    <rPh sb="2" eb="3">
      <t>ムラ</t>
    </rPh>
    <rPh sb="3" eb="4">
      <t>チョウ</t>
    </rPh>
    <phoneticPr fontId="9"/>
  </si>
  <si>
    <t xml:space="preserve">事業所・施設名 </t>
    <rPh sb="0" eb="3">
      <t>ジギョウショ</t>
    </rPh>
    <rPh sb="4" eb="6">
      <t>シセツ</t>
    </rPh>
    <rPh sb="6" eb="7">
      <t>メイ</t>
    </rPh>
    <phoneticPr fontId="9"/>
  </si>
  <si>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9"/>
  </si>
  <si>
    <t>訪問型サービス（独自／定率）</t>
    <phoneticPr fontId="9"/>
  </si>
  <si>
    <t>通所型サービス（独自）</t>
    <phoneticPr fontId="9"/>
  </si>
  <si>
    <t>通所型サービス（独自／定率）</t>
    <phoneticPr fontId="9"/>
  </si>
  <si>
    <t>その他サービス（配食／定率）</t>
    <rPh sb="2" eb="3">
      <t>タ</t>
    </rPh>
    <rPh sb="8" eb="9">
      <t>ハイ</t>
    </rPh>
    <rPh sb="9" eb="10">
      <t>ショク</t>
    </rPh>
    <phoneticPr fontId="9"/>
  </si>
  <si>
    <t>その他サービス（見守り／定率）</t>
    <rPh sb="2" eb="3">
      <t>タ</t>
    </rPh>
    <rPh sb="8" eb="10">
      <t>ミマモ</t>
    </rPh>
    <phoneticPr fontId="9"/>
  </si>
  <si>
    <t>その他サービス（その他／定率）</t>
    <rPh sb="2" eb="3">
      <t>タ</t>
    </rPh>
    <rPh sb="10" eb="11">
      <t>タ</t>
    </rPh>
    <phoneticPr fontId="9"/>
  </si>
  <si>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9"/>
  </si>
  <si>
    <t>3　届 出 項 目</t>
    <rPh sb="2" eb="3">
      <t>トド</t>
    </rPh>
    <rPh sb="4" eb="5">
      <t>デ</t>
    </rPh>
    <rPh sb="6" eb="7">
      <t>コウ</t>
    </rPh>
    <rPh sb="8" eb="9">
      <t>メ</t>
    </rPh>
    <phoneticPr fontId="9"/>
  </si>
  <si>
    <t>１　サービス提供体制強化加算（Ⅰ）</t>
    <phoneticPr fontId="9"/>
  </si>
  <si>
    <t>２　サービス提供体制強化加算（Ⅱ）</t>
    <phoneticPr fontId="9"/>
  </si>
  <si>
    <t>３　サービス提供体制強化加算（Ⅲ）</t>
    <phoneticPr fontId="9"/>
  </si>
  <si>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9"/>
  </si>
  <si>
    <t>（別紙34）</t>
    <phoneticPr fontId="9"/>
  </si>
  <si>
    <t>1 （介護予防）特定施設入居者生活介護</t>
    <rPh sb="3" eb="5">
      <t>カイゴ</t>
    </rPh>
    <rPh sb="5" eb="7">
      <t>ヨボウ</t>
    </rPh>
    <phoneticPr fontId="9"/>
  </si>
  <si>
    <t>3 （介護予防）認知症対応型共同生活介護</t>
    <rPh sb="3" eb="5">
      <t>カイゴ</t>
    </rPh>
    <rPh sb="5" eb="7">
      <t>ヨボウ</t>
    </rPh>
    <phoneticPr fontId="9"/>
  </si>
  <si>
    <t>4　介護老人福祉施設</t>
    <rPh sb="2" eb="4">
      <t>カイゴ</t>
    </rPh>
    <rPh sb="4" eb="6">
      <t>ロウジン</t>
    </rPh>
    <rPh sb="6" eb="8">
      <t>フクシ</t>
    </rPh>
    <rPh sb="8" eb="10">
      <t>シセツ</t>
    </rPh>
    <phoneticPr fontId="9"/>
  </si>
  <si>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9"/>
  </si>
  <si>
    <t>6　介護老人保健施設</t>
    <rPh sb="2" eb="4">
      <t>カイゴ</t>
    </rPh>
    <rPh sb="4" eb="6">
      <t>ロウジン</t>
    </rPh>
    <rPh sb="6" eb="8">
      <t>ホケン</t>
    </rPh>
    <rPh sb="8" eb="10">
      <t>シセツ</t>
    </rPh>
    <phoneticPr fontId="9"/>
  </si>
  <si>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9"/>
  </si>
  <si>
    <t>2　高齢者施設等感染対策向上加算（Ⅱ）</t>
    <phoneticPr fontId="9"/>
  </si>
  <si>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</si>
  <si>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</si>
  <si>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</si>
  <si>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</si>
  <si>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</si>
  <si>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</si>
  <si>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</si>
  <si>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1 感染対策向上加算１</t>
    <rPh sb="2" eb="4">
      <t>カンセン</t>
    </rPh>
    <rPh sb="4" eb="6">
      <t>タイサク</t>
    </rPh>
    <rPh sb="6" eb="8">
      <t>コウジョウ</t>
    </rPh>
    <rPh sb="8" eb="10">
      <t>カサン</t>
    </rPh>
    <phoneticPr fontId="9"/>
  </si>
  <si>
    <t>2 感染対策向上加算２</t>
    <rPh sb="2" eb="4">
      <t>カンセン</t>
    </rPh>
    <rPh sb="4" eb="6">
      <t>タイサク</t>
    </rPh>
    <rPh sb="6" eb="8">
      <t>コウジョウ</t>
    </rPh>
    <rPh sb="8" eb="10">
      <t>カサン</t>
    </rPh>
    <phoneticPr fontId="9"/>
  </si>
  <si>
    <t>3 感染対策向上加算３</t>
    <rPh sb="2" eb="4">
      <t>カンセン</t>
    </rPh>
    <rPh sb="4" eb="6">
      <t>タイサク</t>
    </rPh>
    <rPh sb="6" eb="8">
      <t>コウジョウ</t>
    </rPh>
    <rPh sb="8" eb="10">
      <t>カサン</t>
    </rPh>
    <phoneticPr fontId="9"/>
  </si>
  <si>
    <t>4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</si>
  <si>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</si>
  <si>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t>
    <phoneticPr fontId="9"/>
  </si>
  <si>
    <t>6　高齢者施設等感染対策向上加算（Ⅱ）に係る届出</t>
    <rPh sb="20" eb="21">
      <t>カカ</t>
    </rPh>
    <rPh sb="22" eb="24">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</si>
  <si>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</si>
  <si>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実地指導を受けた日時</t>
    <rPh sb="0" eb="2">
      <t>ジッチ</t>
    </rPh>
    <rPh sb="2" eb="4">
      <t>シドウ</t>
    </rPh>
    <rPh sb="5" eb="6">
      <t>ウ</t>
    </rPh>
    <rPh sb="8" eb="10">
      <t>ニチジ</t>
    </rPh>
    <phoneticPr fontId="9"/>
  </si>
  <si>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9"/>
  </si>
  <si>
    <t>高齢者施設等感染対策向上加算（Ⅰ）及び（Ⅱ）は併算定が可能である。</t>
    <rPh sb="17" eb="18">
      <t>オヨ</t>
    </rPh>
    <rPh sb="23" eb="24">
      <t>ヘイ</t>
    </rPh>
    <rPh sb="24" eb="26">
      <t>サンテイ</t>
    </rPh>
    <rPh sb="27" eb="29">
      <t>カノウ</t>
    </rPh>
    <phoneticPr fontId="9"/>
  </si>
  <si>
    <t>備考４</t>
    <phoneticPr fontId="9"/>
  </si>
  <si>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9"/>
  </si>
  <si>
    <t>（※１）</t>
    <phoneticPr fontId="9"/>
  </si>
  <si>
    <t>研修若しくは訓練を行った医療機関又は地域の医師会のいずれかを記載してください。</t>
    <rPh sb="2" eb="3">
      <t>モ</t>
    </rPh>
    <rPh sb="16" eb="17">
      <t>マタ</t>
    </rPh>
    <rPh sb="30" eb="32">
      <t>キサイ</t>
    </rPh>
    <phoneticPr fontId="9"/>
  </si>
  <si>
    <t>（別紙10）</t>
    <rPh sb="1" eb="3">
      <t>ベッシ</t>
    </rPh>
    <phoneticPr fontId="9"/>
  </si>
  <si>
    <t>１．判定期間（※）</t>
    <rPh sb="2" eb="4">
      <t>ハンテイ</t>
    </rPh>
    <rPh sb="4" eb="6">
      <t>キカン</t>
    </rPh>
    <phoneticPr fontId="9"/>
  </si>
  <si>
    <t>年度</t>
    <rPh sb="0" eb="2">
      <t>ネンド</t>
    </rPh>
    <phoneticPr fontId="9"/>
  </si>
  <si>
    <t>前期</t>
    <rPh sb="0" eb="2">
      <t>ゼンキ</t>
    </rPh>
    <phoneticPr fontId="9"/>
  </si>
  <si>
    <t>後期</t>
    <rPh sb="0" eb="2">
      <t>コウキ</t>
    </rPh>
    <phoneticPr fontId="9"/>
  </si>
  <si>
    <t>２．判定結果</t>
    <rPh sb="2" eb="4">
      <t>ハンテイ</t>
    </rPh>
    <rPh sb="4" eb="6">
      <t>ケッカ</t>
    </rPh>
    <phoneticPr fontId="9"/>
  </si>
  <si>
    <t>非該当</t>
    <rPh sb="0" eb="3">
      <t>ヒガイトウ</t>
    </rPh>
    <phoneticPr fontId="9"/>
  </si>
  <si>
    <t>該当</t>
    <rPh sb="0" eb="2">
      <t>ガイトウ</t>
    </rPh>
    <phoneticPr fontId="9"/>
  </si>
  <si>
    <t>ア．前期</t>
    <rPh sb="2" eb="4">
      <t>ゼンキ</t>
    </rPh>
    <phoneticPr fontId="9"/>
  </si>
  <si>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9"/>
  </si>
  <si>
    <t>イ．後期</t>
    <rPh sb="2" eb="4">
      <t>コウキ</t>
    </rPh>
    <phoneticPr fontId="9"/>
  </si>
  <si>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9"/>
  </si>
  <si>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9"/>
  </si>
  <si>
    <t>（別紙27）</t>
    <phoneticPr fontId="9"/>
  </si>
  <si>
    <t>令和　　年　　月　　日</t>
    <rPh sb="4" eb="5">
      <t>ネン</t>
    </rPh>
    <rPh sb="7" eb="8">
      <t>ガツ</t>
    </rPh>
    <rPh sb="10" eb="11">
      <t>ニチ</t>
    </rPh>
    <phoneticPr fontId="9"/>
  </si>
  <si>
    <t>生産性向上推進体制加算に係る届出書</t>
    <rPh sb="0" eb="3">
      <t>セイサンセイ</t>
    </rPh>
    <rPh sb="3" eb="11">
      <t>コウジョウスイシンタイセイカサン</t>
    </rPh>
    <rPh sb="9" eb="11">
      <t>カサン</t>
    </rPh>
    <rPh sb="12" eb="13">
      <t>カカ</t>
    </rPh>
    <rPh sb="14" eb="17">
      <t>トドケデショ</t>
    </rPh>
    <phoneticPr fontId="9"/>
  </si>
  <si>
    <t>　1　新規　2　変更　3　終了</t>
    <phoneticPr fontId="9"/>
  </si>
  <si>
    <t>１　短期入所生活介護</t>
    <rPh sb="2" eb="6">
      <t>タンキニュウショ</t>
    </rPh>
    <rPh sb="6" eb="8">
      <t>セイカツ</t>
    </rPh>
    <rPh sb="8" eb="10">
      <t>カイゴ</t>
    </rPh>
    <phoneticPr fontId="9"/>
  </si>
  <si>
    <t>２　短期入所療養介護</t>
    <rPh sb="2" eb="4">
      <t>タンキ</t>
    </rPh>
    <rPh sb="4" eb="6">
      <t>ニュウショ</t>
    </rPh>
    <rPh sb="6" eb="8">
      <t>リョウヨウ</t>
    </rPh>
    <rPh sb="8" eb="10">
      <t>カイゴ</t>
    </rPh>
    <phoneticPr fontId="9"/>
  </si>
  <si>
    <t>３　特定施設入居者生活介護</t>
    <phoneticPr fontId="9"/>
  </si>
  <si>
    <t>４　小規模多機能型居宅介護</t>
    <phoneticPr fontId="9"/>
  </si>
  <si>
    <t>５　認知症対応型共同生活介護</t>
    <phoneticPr fontId="9"/>
  </si>
  <si>
    <t>６　地域密着型特定施設入居者生活介護</t>
    <rPh sb="2" eb="7">
      <t>チイキミッチャクガタ</t>
    </rPh>
    <phoneticPr fontId="9"/>
  </si>
  <si>
    <t>７　地域密着型介護老人福祉施設</t>
    <phoneticPr fontId="9"/>
  </si>
  <si>
    <t>８　看護小規模多機能型居宅介護</t>
    <phoneticPr fontId="9"/>
  </si>
  <si>
    <t>９　介護老人福祉施設</t>
    <phoneticPr fontId="9"/>
  </si>
  <si>
    <t>10　介護老人保健施設</t>
    <rPh sb="3" eb="5">
      <t>カイゴ</t>
    </rPh>
    <rPh sb="5" eb="7">
      <t>ロウジン</t>
    </rPh>
    <rPh sb="7" eb="9">
      <t>ホケン</t>
    </rPh>
    <rPh sb="9" eb="11">
      <t>シセツ</t>
    </rPh>
    <phoneticPr fontId="9"/>
  </si>
  <si>
    <t>11　介護医療院</t>
    <rPh sb="3" eb="5">
      <t>カイゴ</t>
    </rPh>
    <rPh sb="5" eb="7">
      <t>イリョウ</t>
    </rPh>
    <rPh sb="7" eb="8">
      <t>イン</t>
    </rPh>
    <phoneticPr fontId="9"/>
  </si>
  <si>
    <t>12　介護予防短期入所生活介護</t>
    <rPh sb="3" eb="5">
      <t>カイゴ</t>
    </rPh>
    <rPh sb="5" eb="7">
      <t>ヨボウ</t>
    </rPh>
    <rPh sb="7" eb="15">
      <t>タンキニュウショセイカツカイゴ</t>
    </rPh>
    <phoneticPr fontId="9"/>
  </si>
  <si>
    <t>13　介護予防短期入所療養介護</t>
    <rPh sb="3" eb="5">
      <t>カイゴ</t>
    </rPh>
    <rPh sb="5" eb="7">
      <t>ヨボウ</t>
    </rPh>
    <rPh sb="7" eb="9">
      <t>タンキ</t>
    </rPh>
    <rPh sb="9" eb="11">
      <t>ニュウショ</t>
    </rPh>
    <rPh sb="11" eb="13">
      <t>リョウヨウ</t>
    </rPh>
    <rPh sb="13" eb="15">
      <t>カイゴ</t>
    </rPh>
    <phoneticPr fontId="9"/>
  </si>
  <si>
    <t>14　介護予防特定施設入居者生活介護</t>
    <phoneticPr fontId="9"/>
  </si>
  <si>
    <t>15　介護予防小規模多機能型居宅介護</t>
    <phoneticPr fontId="9"/>
  </si>
  <si>
    <t>16　介護予防認知症対応型共同生活介護</t>
    <phoneticPr fontId="9"/>
  </si>
  <si>
    <t>届出区分</t>
    <rPh sb="0" eb="2">
      <t>トドケデ</t>
    </rPh>
    <rPh sb="2" eb="4">
      <t>クブン</t>
    </rPh>
    <phoneticPr fontId="9"/>
  </si>
  <si>
    <t>１　生産性向上推進体制加算（Ⅰ）　２　生産性向上推進体制加算（Ⅱ）</t>
    <phoneticPr fontId="9"/>
  </si>
  <si>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9"/>
  </si>
  <si>
    <t>① 加算（Ⅱ）のデータ等により業務改善の取組による成果を確認</t>
    <phoneticPr fontId="9"/>
  </si>
  <si>
    <t>② 以下のⅰ～ⅲの項目の機器をすべて使用</t>
    <rPh sb="2" eb="4">
      <t>イカ</t>
    </rPh>
    <rPh sb="9" eb="11">
      <t>コウモク</t>
    </rPh>
    <rPh sb="12" eb="14">
      <t>キキ</t>
    </rPh>
    <rPh sb="18" eb="20">
      <t>シヨウ</t>
    </rPh>
    <phoneticPr fontId="9"/>
  </si>
  <si>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9"/>
  </si>
  <si>
    <t xml:space="preserve">　ⅱ 職員全員がインカム等のICTを使用 </t>
    <rPh sb="3" eb="5">
      <t>ショクイン</t>
    </rPh>
    <rPh sb="5" eb="7">
      <t>ゼンイン</t>
    </rPh>
    <rPh sb="12" eb="13">
      <t>トウ</t>
    </rPh>
    <rPh sb="18" eb="20">
      <t>シヨウ</t>
    </rPh>
    <phoneticPr fontId="9"/>
  </si>
  <si>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9"/>
  </si>
  <si>
    <t xml:space="preserve">  資するICTを使用 </t>
    <phoneticPr fontId="9"/>
  </si>
  <si>
    <t>（導入機器）</t>
    <rPh sb="1" eb="3">
      <t>ドウニュウ</t>
    </rPh>
    <rPh sb="3" eb="5">
      <t>キキ</t>
    </rPh>
    <phoneticPr fontId="9"/>
  </si>
  <si>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9"/>
  </si>
  <si>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9"/>
  </si>
  <si>
    <t>生産性向上推進体制加算（Ⅱ）に係る届出</t>
    <rPh sb="0" eb="3">
      <t>セイサンセイ</t>
    </rPh>
    <rPh sb="3" eb="11">
      <t>コウジョウスイシンタイセイカサン</t>
    </rPh>
    <rPh sb="15" eb="16">
      <t>カカ</t>
    </rPh>
    <rPh sb="17" eb="19">
      <t>トドケデ</t>
    </rPh>
    <phoneticPr fontId="9"/>
  </si>
  <si>
    <t>① 以下のⅰ～ⅲの項目の機器のうち１つ以上を使用</t>
    <rPh sb="2" eb="4">
      <t>イカ</t>
    </rPh>
    <rPh sb="9" eb="11">
      <t>コウモク</t>
    </rPh>
    <rPh sb="12" eb="14">
      <t>キキ</t>
    </rPh>
    <rPh sb="19" eb="21">
      <t>イジョウ</t>
    </rPh>
    <rPh sb="22" eb="24">
      <t>シヨウ</t>
    </rPh>
    <phoneticPr fontId="9"/>
  </si>
  <si>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9"/>
  </si>
  <si>
    <t>　入所（利用）者数</t>
    <rPh sb="1" eb="3">
      <t>ニュウショ</t>
    </rPh>
    <rPh sb="4" eb="6">
      <t>リヨウ</t>
    </rPh>
    <rPh sb="7" eb="8">
      <t>シャ</t>
    </rPh>
    <rPh sb="8" eb="9">
      <t>スウ</t>
    </rPh>
    <phoneticPr fontId="9"/>
  </si>
  <si>
    <t>　見守り機器を導入して見守りを行っている対象者数</t>
    <phoneticPr fontId="9"/>
  </si>
  <si>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9"/>
  </si>
  <si>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9"/>
  </si>
  <si>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9"/>
  </si>
  <si>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9"/>
  </si>
  <si>
    <t>　　　指定権者からの求めがあった場合には、速やかに提出すること。</t>
    <phoneticPr fontId="9"/>
  </si>
  <si>
    <t>認知症チームケア推進加算に係る届出書</t>
    <rPh sb="13" eb="14">
      <t>カカ</t>
    </rPh>
    <rPh sb="15" eb="18">
      <t>トドケデショ</t>
    </rPh>
    <phoneticPr fontId="9"/>
  </si>
  <si>
    <t>１（介護予防）認知症対応型共同生活介護</t>
    <phoneticPr fontId="9"/>
  </si>
  <si>
    <t>２　介護老人福祉施設</t>
    <phoneticPr fontId="9"/>
  </si>
  <si>
    <t>４　介護老人保健施設</t>
    <phoneticPr fontId="9"/>
  </si>
  <si>
    <t>５　介護医療院</t>
    <phoneticPr fontId="9"/>
  </si>
  <si>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</si>
  <si>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</si>
  <si>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9"/>
  </si>
  <si>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9"/>
  </si>
  <si>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9"/>
  </si>
  <si>
    <t>注　届出日の属する月の前３月の各月末時点の利用者又は入所者の数</t>
    <rPh sb="24" eb="25">
      <t>マタ</t>
    </rPh>
    <rPh sb="26" eb="29">
      <t>ニュウショシャ</t>
    </rPh>
    <phoneticPr fontId="9"/>
  </si>
  <si>
    <t>の平均で算定。</t>
    <phoneticPr fontId="9"/>
  </si>
  <si>
    <t>認知症の行動・心理症状の予防等に資する認知症介護の指導に係る専門的な研修を修了</t>
    <phoneticPr fontId="9"/>
  </si>
  <si>
    <t>している者又は認知症介護に係る専門的な研修及び認知症の行動・心理症状の予防等に資する</t>
    <rPh sb="4" eb="5">
      <t>モノ</t>
    </rPh>
    <rPh sb="5" eb="6">
      <t>マタ</t>
    </rPh>
    <rPh sb="37" eb="38">
      <t>トウ</t>
    </rPh>
    <phoneticPr fontId="9"/>
  </si>
  <si>
    <t>ケアプログラムを含んだ研修を修了している者を必要数以上配置し、かつ、複数人の介護職員</t>
    <phoneticPr fontId="9"/>
  </si>
  <si>
    <t>からなる認知症の行動・心理症状に対応するチームを組んでいる</t>
    <phoneticPr fontId="9"/>
  </si>
  <si>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9"/>
  </si>
  <si>
    <t>専門的な研修を修了している者又は認知症介護に係る専門的な</t>
    <rPh sb="14" eb="15">
      <t>マタ</t>
    </rPh>
    <phoneticPr fontId="9"/>
  </si>
  <si>
    <t>研修及び認知症の行動・心理症状の予防に資するケアプログラムを</t>
    <phoneticPr fontId="9"/>
  </si>
  <si>
    <t>含んだ研修を修了している者の数</t>
    <phoneticPr fontId="9"/>
  </si>
  <si>
    <t>対象者に対し、個別に認知症の行動・心理症状の評価を計画的に行い、その評価に</t>
    <phoneticPr fontId="9"/>
  </si>
  <si>
    <t>基づく値を測定し、認知症の行動・心理症状の予防等に資するチームケアを実施している</t>
    <phoneticPr fontId="9"/>
  </si>
  <si>
    <t>(4）</t>
    <phoneticPr fontId="9"/>
  </si>
  <si>
    <t>認知症の行動・心理症状の予防等に資する認知症ケアについて、カンファレンスの開催、</t>
    <phoneticPr fontId="9"/>
  </si>
  <si>
    <t>計画の作成、認知症の行動・心理症状の有無及び程度についての定期的な評価、</t>
    <phoneticPr fontId="9"/>
  </si>
  <si>
    <t>ケアの振り返り、計画の見直し等を行っている</t>
    <phoneticPr fontId="9"/>
  </si>
  <si>
    <t>２．認知症チームケア推進加算（Ⅱ）に係る届出内容</t>
    <rPh sb="18" eb="19">
      <t>カカ</t>
    </rPh>
    <rPh sb="20" eb="21">
      <t>トド</t>
    </rPh>
    <rPh sb="21" eb="22">
      <t>デ</t>
    </rPh>
    <rPh sb="22" eb="24">
      <t>ナイヨウ</t>
    </rPh>
    <phoneticPr fontId="9"/>
  </si>
  <si>
    <t>認知症チームケア推進加算（Ⅰ）の（1）、（3）、（4）に該当している</t>
    <phoneticPr fontId="9"/>
  </si>
  <si>
    <t>※認知症チームケア推進加算（Ⅰ）に係る届出内容（1）、（3）、（4）も記入すること。</t>
    <rPh sb="17" eb="18">
      <t>カカ</t>
    </rPh>
    <rPh sb="19" eb="21">
      <t>トドケデ</t>
    </rPh>
    <rPh sb="21" eb="23">
      <t>ナイヨウ</t>
    </rPh>
    <rPh sb="35" eb="37">
      <t>キニュウ</t>
    </rPh>
    <phoneticPr fontId="9"/>
  </si>
  <si>
    <t>認知症の行動・心理症状の予防等に資する認知症介護に係る専門的な研修を修了している者</t>
    <phoneticPr fontId="9"/>
  </si>
  <si>
    <t>を必要数以上配置し、かつ、複数人の介護職員からなる認知症の行動・心理症状に対応する</t>
    <rPh sb="1" eb="4">
      <t>ヒツヨウスウ</t>
    </rPh>
    <rPh sb="4" eb="6">
      <t>イジョウ</t>
    </rPh>
    <rPh sb="6" eb="8">
      <t>ハイチ</t>
    </rPh>
    <rPh sb="37" eb="39">
      <t>タイオウ</t>
    </rPh>
    <phoneticPr fontId="9"/>
  </si>
  <si>
    <t>チームを組んでいる</t>
    <phoneticPr fontId="9"/>
  </si>
  <si>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9"/>
  </si>
  <si>
    <t>研修を修了している者の数</t>
    <phoneticPr fontId="9"/>
  </si>
  <si>
    <t>　要件を満たすことが分かる根拠書類を準備し、指定権者からの求めがあった場合には、速やかに提出</t>
    <phoneticPr fontId="9"/>
  </si>
  <si>
    <t>口腔連携強化加算に関する届出書</t>
    <rPh sb="0" eb="2">
      <t>コウクウ</t>
    </rPh>
    <rPh sb="2" eb="4">
      <t>レンケイ</t>
    </rPh>
    <rPh sb="4" eb="6">
      <t>キョウカ</t>
    </rPh>
    <rPh sb="6" eb="8">
      <t>カサン</t>
    </rPh>
    <rPh sb="9" eb="10">
      <t>カン</t>
    </rPh>
    <rPh sb="12" eb="15">
      <t>トドケデショ</t>
    </rPh>
    <phoneticPr fontId="9"/>
  </si>
  <si>
    <t>1　訪問介護事業所</t>
    <rPh sb="2" eb="4">
      <t>ホウモン</t>
    </rPh>
    <rPh sb="4" eb="6">
      <t>カイゴ</t>
    </rPh>
    <rPh sb="6" eb="9">
      <t>ジギョウショ</t>
    </rPh>
    <phoneticPr fontId="9"/>
  </si>
  <si>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9"/>
  </si>
  <si>
    <t>3　(介護予防）訪問リハビリテーション事業所</t>
    <rPh sb="3" eb="5">
      <t>カイゴ</t>
    </rPh>
    <rPh sb="5" eb="7">
      <t>ヨボウ</t>
    </rPh>
    <rPh sb="8" eb="10">
      <t>ホウモン</t>
    </rPh>
    <rPh sb="19" eb="22">
      <t>ジギョウショ</t>
    </rPh>
    <phoneticPr fontId="9"/>
  </si>
  <si>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9"/>
  </si>
  <si>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9"/>
  </si>
  <si>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9"/>
  </si>
  <si>
    <t>歯科医療機関との連携の状況</t>
    <rPh sb="0" eb="2">
      <t>シカ</t>
    </rPh>
    <rPh sb="2" eb="4">
      <t>イリョウ</t>
    </rPh>
    <rPh sb="4" eb="6">
      <t>キカン</t>
    </rPh>
    <rPh sb="8" eb="10">
      <t>レンケイ</t>
    </rPh>
    <rPh sb="11" eb="13">
      <t>ジョウキョウ</t>
    </rPh>
    <phoneticPr fontId="9"/>
  </si>
  <si>
    <t>１．連携歯科医療機関</t>
    <rPh sb="2" eb="4">
      <t>レンケイ</t>
    </rPh>
    <rPh sb="4" eb="6">
      <t>シカ</t>
    </rPh>
    <rPh sb="6" eb="8">
      <t>イリョウ</t>
    </rPh>
    <rPh sb="8" eb="10">
      <t>キカン</t>
    </rPh>
    <phoneticPr fontId="9"/>
  </si>
  <si>
    <t>歯科医療機関名</t>
    <rPh sb="0" eb="2">
      <t>シカ</t>
    </rPh>
    <rPh sb="2" eb="4">
      <t>イリョウ</t>
    </rPh>
    <rPh sb="4" eb="6">
      <t>キカン</t>
    </rPh>
    <rPh sb="6" eb="7">
      <t>メイ</t>
    </rPh>
    <phoneticPr fontId="9"/>
  </si>
  <si>
    <t>所在地</t>
    <rPh sb="0" eb="3">
      <t>ショザイチ</t>
    </rPh>
    <phoneticPr fontId="9"/>
  </si>
  <si>
    <t>歯科医師名</t>
    <rPh sb="0" eb="4">
      <t>シカイシ</t>
    </rPh>
    <rPh sb="4" eb="5">
      <t>メイ</t>
    </rPh>
    <phoneticPr fontId="9"/>
  </si>
  <si>
    <t>歯科訪問診療料の算定の実績</t>
    <phoneticPr fontId="9"/>
  </si>
  <si>
    <t xml:space="preserve">       　　年　　月　　日</t>
    <rPh sb="9" eb="10">
      <t>ネン</t>
    </rPh>
    <rPh sb="12" eb="13">
      <t>ガツ</t>
    </rPh>
    <rPh sb="15" eb="16">
      <t>ニチ</t>
    </rPh>
    <phoneticPr fontId="9"/>
  </si>
  <si>
    <t>連絡先電話番号</t>
    <rPh sb="0" eb="3">
      <t>レンラクサキ</t>
    </rPh>
    <rPh sb="3" eb="5">
      <t>デンワ</t>
    </rPh>
    <rPh sb="5" eb="7">
      <t>バンゴウ</t>
    </rPh>
    <phoneticPr fontId="9"/>
  </si>
  <si>
    <t>２．連携歯科医療機関</t>
    <rPh sb="2" eb="4">
      <t>レンケイ</t>
    </rPh>
    <rPh sb="4" eb="6">
      <t>シカ</t>
    </rPh>
    <rPh sb="6" eb="8">
      <t>イリョウ</t>
    </rPh>
    <rPh sb="8" eb="10">
      <t>キカン</t>
    </rPh>
    <phoneticPr fontId="9"/>
  </si>
  <si>
    <t>３．連携歯科医療機関</t>
    <rPh sb="2" eb="4">
      <t>レンケイ</t>
    </rPh>
    <rPh sb="4" eb="6">
      <t>シカ</t>
    </rPh>
    <rPh sb="6" eb="8">
      <t>イリョウ</t>
    </rPh>
    <rPh sb="8" eb="10">
      <t>キカン</t>
    </rPh>
    <phoneticPr fontId="9"/>
  </si>
  <si>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9"/>
  </si>
  <si>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9"/>
  </si>
  <si>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9"/>
  </si>
  <si>
    <t>（別紙●）</t>
    <rPh sb="1" eb="3">
      <t>ベッシ</t>
    </rPh>
    <phoneticPr fontId="9"/>
  </si>
  <si>
    <t>平成</t>
    <rPh sb="0" eb="2">
      <t>ヘイセイ</t>
    </rPh>
    <phoneticPr fontId="9"/>
  </si>
  <si>
    <t>　　知事　　殿</t>
    <phoneticPr fontId="9"/>
  </si>
  <si>
    <t>　(郵便番号　　―　　　)</t>
    <phoneticPr fontId="9"/>
  </si>
  <si>
    <t>　　　　　県　　　　郡市</t>
    <phoneticPr fontId="9"/>
  </si>
  <si>
    <t xml:space="preserve"> 1新規　2変更　3終了</t>
    <phoneticPr fontId="9"/>
  </si>
  <si>
    <t>介護予防訪問介護</t>
    <rPh sb="0" eb="2">
      <t>カイゴ</t>
    </rPh>
    <rPh sb="2" eb="4">
      <t>ヨボウ</t>
    </rPh>
    <phoneticPr fontId="9"/>
  </si>
  <si>
    <t>介護予防通所介護</t>
    <rPh sb="0" eb="2">
      <t>カイゴ</t>
    </rPh>
    <rPh sb="2" eb="4">
      <t>ヨボウ</t>
    </rPh>
    <phoneticPr fontId="9"/>
  </si>
  <si>
    <t>　　5　「異動等の区分」欄には、今回届出を行う事業所について該当する数字に「〇」を記入してください。</t>
    <phoneticPr fontId="9"/>
  </si>
  <si>
    <t>　　6　「異動項目」欄には、(別紙1，1－2)「介護給付費算定に係る体制等状況一覧表」に掲げる項目を記載してください。</t>
    <phoneticPr fontId="9"/>
  </si>
  <si>
    <t>（別紙12）</t>
    <phoneticPr fontId="9"/>
  </si>
  <si>
    <t>　　　42「ケアプランデータ連携システムの活用及び事務職員の配置の体制」については、要件を満たし、かつ居宅介護支援費（Ⅱ）を算定する場合は「２　あり」を選択してください。</t>
    <phoneticPr fontId="9"/>
  </si>
  <si>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9"/>
  </si>
  <si>
    <t>　　４　介護予防短期入所療養介護にあっては、同一の施設区分で事業の実施が複数の病棟にわたる場合は、病棟ごとに届け出てください。</t>
    <rPh sb="4" eb="6">
      <t>カイゴ</t>
    </rPh>
    <rPh sb="6" eb="8">
      <t>ヨボウ</t>
    </rPh>
    <phoneticPr fontId="9"/>
  </si>
  <si>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9"/>
  </si>
  <si>
    <t>（別紙11）</t>
    <rPh sb="1" eb="3">
      <t>ベッシ</t>
    </rPh>
    <phoneticPr fontId="9"/>
  </si>
  <si>
    <t>（別紙12-２）</t>
    <phoneticPr fontId="9"/>
  </si>
  <si>
    <t>（別紙18）</t>
    <phoneticPr fontId="9"/>
  </si>
  <si>
    <t>（別紙25－2）</t>
    <phoneticPr fontId="9"/>
  </si>
  <si>
    <t>（別紙29－2）</t>
    <phoneticPr fontId="9"/>
  </si>
  <si>
    <t>（別紙29－3）</t>
    <phoneticPr fontId="9"/>
  </si>
  <si>
    <t>（別紙29－４）</t>
    <phoneticPr fontId="9"/>
  </si>
  <si>
    <t>（別紙30－２）</t>
    <phoneticPr fontId="9"/>
  </si>
  <si>
    <t>（別紙32－２）</t>
    <rPh sb="1" eb="3">
      <t>ベッシ</t>
    </rPh>
    <phoneticPr fontId="9"/>
  </si>
  <si>
    <t>（別紙34－2）</t>
    <phoneticPr fontId="9"/>
  </si>
  <si>
    <t>（別紙37）</t>
    <phoneticPr fontId="9"/>
  </si>
  <si>
    <t>（別紙37－２）</t>
    <rPh sb="1" eb="3">
      <t>ベッシ</t>
    </rPh>
    <phoneticPr fontId="9"/>
  </si>
  <si>
    <t>（別紙39）</t>
    <rPh sb="1" eb="3">
      <t>ベッシ</t>
    </rPh>
    <phoneticPr fontId="9"/>
  </si>
  <si>
    <t>（別紙40）</t>
    <phoneticPr fontId="9"/>
  </si>
  <si>
    <t>（別紙41）</t>
    <rPh sb="1" eb="3">
      <t>ベッシ</t>
    </rPh>
    <phoneticPr fontId="9"/>
  </si>
  <si>
    <t>（別紙１4－2）</t>
    <phoneticPr fontId="9"/>
  </si>
  <si>
    <t>（別紙14－5）</t>
    <phoneticPr fontId="9"/>
  </si>
  <si>
    <t>（別紙14－6）</t>
    <phoneticPr fontId="9"/>
  </si>
  <si>
    <t>訪問リハビリテーション事業所における移行支援加算に係る届出書</t>
    <rPh sb="18" eb="20">
      <t>イコウ</t>
    </rPh>
    <rPh sb="29" eb="30">
      <t>ショ</t>
    </rPh>
    <phoneticPr fontId="9"/>
  </si>
  <si>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9"/>
  </si>
  <si>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9"/>
  </si>
  <si>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9"/>
  </si>
  <si>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9"/>
  </si>
  <si>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9"/>
  </si>
  <si>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9"/>
  </si>
  <si>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9"/>
  </si>
  <si>
    <t>（別紙14－7）</t>
    <phoneticPr fontId="9"/>
  </si>
  <si>
    <t>褥瘡マネジメント加算に関する届出書</t>
    <rPh sb="0" eb="2">
      <t>ジョクソウ</t>
    </rPh>
    <rPh sb="8" eb="10">
      <t>カサン</t>
    </rPh>
    <rPh sb="11" eb="12">
      <t>カン</t>
    </rPh>
    <rPh sb="14" eb="17">
      <t>トドケデショ</t>
    </rPh>
    <phoneticPr fontId="9"/>
  </si>
  <si>
    <t>通所リハビリテーション事業所における移行支援加算に係る届出書</t>
    <rPh sb="18" eb="20">
      <t>イコウ</t>
    </rPh>
    <rPh sb="29" eb="30">
      <t>ショ</t>
    </rPh>
    <phoneticPr fontId="9"/>
  </si>
  <si>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9"/>
  </si>
  <si>
    <t>夜間看護体制加算</t>
    <rPh sb="0" eb="2">
      <t>ヤカン</t>
    </rPh>
    <rPh sb="2" eb="4">
      <t>カンゴ</t>
    </rPh>
    <rPh sb="4" eb="6">
      <t>タイセイ</t>
    </rPh>
    <rPh sb="6" eb="8">
      <t>カサン</t>
    </rPh>
    <phoneticPr fontId="9"/>
  </si>
  <si>
    <t>高齢者施設等感染対策向上加算Ⅰ</t>
    <phoneticPr fontId="9"/>
  </si>
  <si>
    <t>高齢者施設等感染対策向上加算Ⅱ</t>
    <phoneticPr fontId="9"/>
  </si>
  <si>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9"/>
  </si>
  <si>
    <t>　 方策を検討するための委員会の設置</t>
    <phoneticPr fontId="9"/>
  </si>
  <si>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9"/>
  </si>
  <si>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9"/>
  </si>
  <si>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9"/>
  </si>
  <si>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9"/>
  </si>
  <si>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9"/>
  </si>
  <si>
    <r>
      <t>（別紙７－２</t>
    </r>
    <r>
      <rPr>
        <sz val="11"/>
        <color indexed="8"/>
        <rFont val="ＭＳ Ｐゴシック"/>
        <family val="3"/>
        <charset val="128"/>
      </rPr>
      <t>）</t>
    </r>
    <rPh sb="1" eb="3">
      <t>ベッシ</t>
    </rPh>
    <phoneticPr fontId="9"/>
  </si>
  <si>
    <t>有資格者等の割合の参考計算書</t>
    <rPh sb="0" eb="4">
      <t>ユウシカクシャ</t>
    </rPh>
    <rPh sb="4" eb="5">
      <t>トウ</t>
    </rPh>
    <rPh sb="6" eb="8">
      <t>ワリアイ</t>
    </rPh>
    <rPh sb="9" eb="11">
      <t>サンコウ</t>
    </rPh>
    <rPh sb="11" eb="14">
      <t>ケイサンショ</t>
    </rPh>
    <phoneticPr fontId="9"/>
  </si>
  <si>
    <t>サービス種類</t>
    <rPh sb="4" eb="6">
      <t>シュルイ</t>
    </rPh>
    <phoneticPr fontId="9"/>
  </si>
  <si>
    <t>１．割合を計算する職員</t>
    <rPh sb="2" eb="4">
      <t>ワリアイ</t>
    </rPh>
    <rPh sb="5" eb="7">
      <t>ケイサン</t>
    </rPh>
    <rPh sb="9" eb="11">
      <t>ショクイン</t>
    </rPh>
    <phoneticPr fontId="9"/>
  </si>
  <si>
    <t>介護福祉士</t>
    <rPh sb="0" eb="2">
      <t>カイゴ</t>
    </rPh>
    <rPh sb="2" eb="5">
      <t>フクシシ</t>
    </rPh>
    <phoneticPr fontId="9"/>
  </si>
  <si>
    <t>２．有資格者等の割合の算定期間</t>
    <rPh sb="2" eb="6">
      <t>ユウシカクシャ</t>
    </rPh>
    <rPh sb="6" eb="7">
      <t>トウ</t>
    </rPh>
    <rPh sb="8" eb="10">
      <t>ワリアイ</t>
    </rPh>
    <rPh sb="11" eb="13">
      <t>サンテイ</t>
    </rPh>
    <rPh sb="13" eb="15">
      <t>キカン</t>
    </rPh>
    <phoneticPr fontId="9"/>
  </si>
  <si>
    <t>実績月数　</t>
    <rPh sb="0" eb="2">
      <t>ジッセキ</t>
    </rPh>
    <rPh sb="2" eb="4">
      <t>ツキスウ</t>
    </rPh>
    <phoneticPr fontId="9"/>
  </si>
  <si>
    <t>３．常勤換算方法による計算</t>
    <rPh sb="2" eb="4">
      <t>ジョウキン</t>
    </rPh>
    <rPh sb="4" eb="6">
      <t>カンサン</t>
    </rPh>
    <rPh sb="6" eb="8">
      <t>ホウホウ</t>
    </rPh>
    <rPh sb="11" eb="13">
      <t>ケイサン</t>
    </rPh>
    <phoneticPr fontId="9"/>
  </si>
  <si>
    <t>前年度（３月を除く）</t>
    <rPh sb="0" eb="3">
      <t>ゼンネンド</t>
    </rPh>
    <rPh sb="5" eb="6">
      <t>ガツ</t>
    </rPh>
    <rPh sb="7" eb="8">
      <t>ノゾ</t>
    </rPh>
    <phoneticPr fontId="9"/>
  </si>
  <si>
    <t>常勤換算人数</t>
    <rPh sb="0" eb="2">
      <t>ジョウキン</t>
    </rPh>
    <rPh sb="2" eb="4">
      <t>カンサン</t>
    </rPh>
    <rPh sb="4" eb="6">
      <t>ニンズウ</t>
    </rPh>
    <phoneticPr fontId="9"/>
  </si>
  <si>
    <t>①常勤職員の
一月あたりの
勤務時間</t>
    <rPh sb="1" eb="3">
      <t>ジョウキン</t>
    </rPh>
    <rPh sb="3" eb="5">
      <t>ショクイン</t>
    </rPh>
    <rPh sb="7" eb="8">
      <t>ヒト</t>
    </rPh>
    <rPh sb="8" eb="9">
      <t>ツキ</t>
    </rPh>
    <rPh sb="14" eb="16">
      <t>キンム</t>
    </rPh>
    <rPh sb="16" eb="18">
      <t>ジカン</t>
    </rPh>
    <phoneticPr fontId="9"/>
  </si>
  <si>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9"/>
  </si>
  <si>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9"/>
  </si>
  <si>
    <t>④非常勤の職員の
勤務延時間数</t>
    <rPh sb="1" eb="4">
      <t>ヒジョウキン</t>
    </rPh>
    <rPh sb="5" eb="7">
      <t>ショクイン</t>
    </rPh>
    <rPh sb="9" eb="11">
      <t>キンム</t>
    </rPh>
    <rPh sb="11" eb="12">
      <t>ノ</t>
    </rPh>
    <rPh sb="12" eb="15">
      <t>ジカンスウ</t>
    </rPh>
    <phoneticPr fontId="9"/>
  </si>
  <si>
    <t>分子</t>
    <rPh sb="0" eb="2">
      <t>ブンシ</t>
    </rPh>
    <phoneticPr fontId="9"/>
  </si>
  <si>
    <t>分母</t>
    <rPh sb="0" eb="2">
      <t>ブンボ</t>
    </rPh>
    <phoneticPr fontId="9"/>
  </si>
  <si>
    <t>4月</t>
    <rPh sb="1" eb="2">
      <t>ガツ</t>
    </rPh>
    <phoneticPr fontId="9"/>
  </si>
  <si>
    <t>割合を計算する職員</t>
    <rPh sb="0" eb="2">
      <t>ワリアイ</t>
    </rPh>
    <rPh sb="3" eb="5">
      <t>ケイサン</t>
    </rPh>
    <rPh sb="7" eb="9">
      <t>ショクイン</t>
    </rPh>
    <phoneticPr fontId="9"/>
  </si>
  <si>
    <t>介護職員</t>
    <rPh sb="0" eb="2">
      <t>カイゴ</t>
    </rPh>
    <rPh sb="2" eb="4">
      <t>ショクイン</t>
    </rPh>
    <phoneticPr fontId="9"/>
  </si>
  <si>
    <t>勤続年数10年以上の介護福祉士</t>
    <rPh sb="0" eb="2">
      <t>キンゾク</t>
    </rPh>
    <rPh sb="2" eb="3">
      <t>ネン</t>
    </rPh>
    <rPh sb="3" eb="4">
      <t>スウ</t>
    </rPh>
    <rPh sb="6" eb="7">
      <t>ネン</t>
    </rPh>
    <rPh sb="7" eb="9">
      <t>イジョウ</t>
    </rPh>
    <rPh sb="10" eb="12">
      <t>カイゴ</t>
    </rPh>
    <rPh sb="12" eb="15">
      <t>フクシシ</t>
    </rPh>
    <phoneticPr fontId="9"/>
  </si>
  <si>
    <t>介護サービスを直接提供する職員</t>
    <rPh sb="0" eb="2">
      <t>カイゴ</t>
    </rPh>
    <rPh sb="7" eb="9">
      <t>チョクセツ</t>
    </rPh>
    <rPh sb="9" eb="11">
      <t>テイキョウ</t>
    </rPh>
    <rPh sb="13" eb="15">
      <t>ショクイン</t>
    </rPh>
    <phoneticPr fontId="9"/>
  </si>
  <si>
    <t>勤続年数７年以上の職員</t>
    <rPh sb="0" eb="2">
      <t>キンゾク</t>
    </rPh>
    <rPh sb="2" eb="4">
      <t>ネンスウ</t>
    </rPh>
    <rPh sb="5" eb="6">
      <t>ネン</t>
    </rPh>
    <rPh sb="6" eb="8">
      <t>イジョウ</t>
    </rPh>
    <rPh sb="9" eb="11">
      <t>ショクイン</t>
    </rPh>
    <phoneticPr fontId="9"/>
  </si>
  <si>
    <t>-</t>
    <phoneticPr fontId="9"/>
  </si>
  <si>
    <t>一月あたりの平均値</t>
    <rPh sb="0" eb="1">
      <t>ヒト</t>
    </rPh>
    <rPh sb="1" eb="2">
      <t>ツキ</t>
    </rPh>
    <rPh sb="6" eb="8">
      <t>ヘイキン</t>
    </rPh>
    <rPh sb="8" eb="9">
      <t>アタイ</t>
    </rPh>
    <phoneticPr fontId="9"/>
  </si>
  <si>
    <t>の割合</t>
    <rPh sb="1" eb="3">
      <t>ワリアイ</t>
    </rPh>
    <phoneticPr fontId="9"/>
  </si>
  <si>
    <t>届出日の属する月の前３月</t>
    <rPh sb="0" eb="2">
      <t>トドケデ</t>
    </rPh>
    <rPh sb="2" eb="3">
      <t>ヒ</t>
    </rPh>
    <rPh sb="4" eb="5">
      <t>ゾク</t>
    </rPh>
    <rPh sb="7" eb="8">
      <t>ツキ</t>
    </rPh>
    <rPh sb="9" eb="10">
      <t>マエ</t>
    </rPh>
    <rPh sb="11" eb="12">
      <t>ガツ</t>
    </rPh>
    <phoneticPr fontId="9"/>
  </si>
  <si>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9"/>
  </si>
  <si>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9"/>
  </si>
  <si>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9"/>
  </si>
  <si>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9"/>
  </si>
  <si>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9"/>
  </si>
  <si>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9"/>
  </si>
  <si>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9"/>
  </si>
  <si>
    <t>　実績月数を記入してください。</t>
    <rPh sb="1" eb="3">
      <t>ジッセキ</t>
    </rPh>
    <rPh sb="3" eb="5">
      <t>ツキスウ</t>
    </rPh>
    <rPh sb="6" eb="8">
      <t>キニュウ</t>
    </rPh>
    <phoneticPr fontId="9"/>
  </si>
  <si>
    <t>・「３．常勤換算方法による計算」</t>
    <rPh sb="4" eb="6">
      <t>ジョウキン</t>
    </rPh>
    <rPh sb="6" eb="8">
      <t>カンサン</t>
    </rPh>
    <rPh sb="8" eb="10">
      <t>ホウホウ</t>
    </rPh>
    <rPh sb="13" eb="15">
      <t>ケイサン</t>
    </rPh>
    <phoneticPr fontId="9"/>
  </si>
  <si>
    <t>　　常勤換算方法とは、非常勤の従業者について「事業所の従業者の勤務延時間数を当該事業所において常勤の従業者が勤務すべき時間数で</t>
    <phoneticPr fontId="9"/>
  </si>
  <si>
    <t>　除することにより、常勤の従業者の員数に換算する方法」であるため、常勤の従業者については常勤換算方法によらず、実人数で計算します。</t>
    <phoneticPr fontId="9"/>
  </si>
  <si>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9"/>
  </si>
  <si>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9"/>
  </si>
  <si>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9"/>
  </si>
  <si>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9"/>
  </si>
  <si>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9"/>
  </si>
  <si>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9"/>
  </si>
  <si>
    <t>　※「常勤・非常勤」の区分について</t>
    <rPh sb="3" eb="5">
      <t>ジョウキン</t>
    </rPh>
    <rPh sb="6" eb="9">
      <t>ヒジョウキン</t>
    </rPh>
    <rPh sb="11" eb="13">
      <t>クブン</t>
    </rPh>
    <phoneticPr fontId="9"/>
  </si>
  <si>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9"/>
  </si>
  <si>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9"/>
  </si>
  <si>
    <t>　　非正規雇用であっても、週40時間勤務する従業者は常勤扱いとなります。</t>
    <phoneticPr fontId="9"/>
  </si>
  <si>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9"/>
  </si>
  <si>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9"/>
  </si>
  <si>
    <t>　　この場合、「②常勤換算方法の対象外である常勤の職員数」の欄に１（人）として記入してください。</t>
    <rPh sb="4" eb="6">
      <t>バアイ</t>
    </rPh>
    <rPh sb="30" eb="31">
      <t>ラン</t>
    </rPh>
    <rPh sb="34" eb="35">
      <t>ニン</t>
    </rPh>
    <rPh sb="39" eb="41">
      <t>キニュウ</t>
    </rPh>
    <phoneticPr fontId="9"/>
  </si>
  <si>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9"/>
  </si>
  <si>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9"/>
  </si>
  <si>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9"/>
  </si>
  <si>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9"/>
  </si>
  <si>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9"/>
  </si>
  <si>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9"/>
  </si>
  <si>
    <r>
      <t xml:space="preserve">③割合
</t>
    </r>
    <r>
      <rPr>
        <sz val="10"/>
        <rFont val="HGSｺﾞｼｯｸM"/>
        <family val="3"/>
        <charset val="128"/>
      </rPr>
      <t>（②÷①）</t>
    </r>
    <rPh sb="1" eb="3">
      <t>ワリアイ</t>
    </rPh>
    <phoneticPr fontId="9"/>
  </si>
  <si>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9"/>
  </si>
  <si>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9"/>
  </si>
  <si>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9"/>
  </si>
  <si>
    <t>・「１．判定期間」については、該当する期間を選択してください。</t>
    <rPh sb="4" eb="6">
      <t>ハンテイ</t>
    </rPh>
    <rPh sb="6" eb="8">
      <t>キカン</t>
    </rPh>
    <rPh sb="15" eb="17">
      <t>ガイトウ</t>
    </rPh>
    <rPh sb="19" eb="21">
      <t>キカン</t>
    </rPh>
    <rPh sb="22" eb="24">
      <t>センタク</t>
    </rPh>
    <phoneticPr fontId="9"/>
  </si>
  <si>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9"/>
  </si>
  <si>
    <t>利用者の総数のうち、日常生活自立度のランクⅡ、Ⅲ、Ⅳ又はＭに該当する者</t>
    <rPh sb="14" eb="17">
      <t>ジリツド</t>
    </rPh>
    <rPh sb="26" eb="27">
      <t>マタ</t>
    </rPh>
    <rPh sb="30" eb="32">
      <t>ガイトウ</t>
    </rPh>
    <rPh sb="34" eb="35">
      <t>シャ</t>
    </rPh>
    <phoneticPr fontId="9"/>
  </si>
  <si>
    <t>認知症介護に係る専門的な研修を修了している者を、日常生活自立度のランクⅡ、Ⅲ、</t>
    <phoneticPr fontId="9"/>
  </si>
  <si>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9"/>
  </si>
  <si>
    <t>認知症専門ケア加算（Ⅰ）の(2)・(3)の基準のいずれにも該当している</t>
    <phoneticPr fontId="9"/>
  </si>
  <si>
    <t>※認知症専門ケア加算（Ⅰ）に係る届出内容(2)～(3)も記入すること。</t>
    <rPh sb="14" eb="15">
      <t>カカ</t>
    </rPh>
    <rPh sb="16" eb="18">
      <t>トドケデ</t>
    </rPh>
    <rPh sb="18" eb="20">
      <t>ナイヨウ</t>
    </rPh>
    <rPh sb="28" eb="30">
      <t>キニュウ</t>
    </rPh>
    <phoneticPr fontId="9"/>
  </si>
  <si>
    <t>の割合が20％以上である</t>
    <phoneticPr fontId="9"/>
  </si>
  <si>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9"/>
  </si>
  <si>
    <t>4　特別管理加算に係る体制の届出内容</t>
    <rPh sb="11" eb="13">
      <t>タイセイ</t>
    </rPh>
    <rPh sb="14" eb="16">
      <t>トドケデ</t>
    </rPh>
    <phoneticPr fontId="9"/>
  </si>
  <si>
    <t xml:space="preserve"> 5　ターミナルケア体制に係る届出内容</t>
    <rPh sb="10" eb="12">
      <t>タイセイ</t>
    </rPh>
    <rPh sb="15" eb="17">
      <t>トドケデ</t>
    </rPh>
    <phoneticPr fontId="9"/>
  </si>
  <si>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9"/>
  </si>
  <si>
    <t>（別紙22－2）</t>
    <rPh sb="1" eb="3">
      <t>ベッシ</t>
    </rPh>
    <phoneticPr fontId="9"/>
  </si>
  <si>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9"/>
  </si>
  <si>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9"/>
  </si>
  <si>
    <t>利用実人員数</t>
    <rPh sb="0" eb="2">
      <t>リヨウ</t>
    </rPh>
    <rPh sb="2" eb="3">
      <t>ジツ</t>
    </rPh>
    <rPh sb="3" eb="5">
      <t>ジンイン</t>
    </rPh>
    <rPh sb="5" eb="6">
      <t>スウ</t>
    </rPh>
    <phoneticPr fontId="9"/>
  </si>
  <si>
    <t>利用延人員数</t>
    <rPh sb="0" eb="2">
      <t>リヨウ</t>
    </rPh>
    <rPh sb="2" eb="5">
      <t>ノベジンイン</t>
    </rPh>
    <rPh sb="5" eb="6">
      <t>スウ</t>
    </rPh>
    <phoneticPr fontId="9"/>
  </si>
  <si>
    <t>２．算定期間</t>
    <rPh sb="2" eb="4">
      <t>サンテイ</t>
    </rPh>
    <rPh sb="4" eb="6">
      <t>キカン</t>
    </rPh>
    <phoneticPr fontId="9"/>
  </si>
  <si>
    <t>ア．前年度（３月を除く）の実績の平均</t>
    <rPh sb="2" eb="5">
      <t>ゼンネンド</t>
    </rPh>
    <rPh sb="7" eb="8">
      <t>ガツ</t>
    </rPh>
    <rPh sb="9" eb="10">
      <t>ノゾ</t>
    </rPh>
    <rPh sb="13" eb="15">
      <t>ジッセキ</t>
    </rPh>
    <rPh sb="16" eb="18">
      <t>ヘイキン</t>
    </rPh>
    <phoneticPr fontId="9"/>
  </si>
  <si>
    <t>イ．届出日の属する月の前３月</t>
    <rPh sb="2" eb="4">
      <t>トドケデ</t>
    </rPh>
    <rPh sb="4" eb="5">
      <t>ヒ</t>
    </rPh>
    <rPh sb="6" eb="7">
      <t>ゾク</t>
    </rPh>
    <rPh sb="9" eb="10">
      <t>ツキ</t>
    </rPh>
    <rPh sb="11" eb="12">
      <t>ゼン</t>
    </rPh>
    <rPh sb="13" eb="14">
      <t>ガツ</t>
    </rPh>
    <phoneticPr fontId="9"/>
  </si>
  <si>
    <t>利用者の総数
（要支援者は
含めない）</t>
    <rPh sb="0" eb="3">
      <t>リヨウシャ</t>
    </rPh>
    <rPh sb="4" eb="6">
      <t>ソウスウ</t>
    </rPh>
    <rPh sb="8" eb="11">
      <t>ヨウシエン</t>
    </rPh>
    <rPh sb="11" eb="12">
      <t>シャ</t>
    </rPh>
    <rPh sb="14" eb="15">
      <t>フク</t>
    </rPh>
    <phoneticPr fontId="9"/>
  </si>
  <si>
    <t>要介護３、要介護４
または要介護５の
利用者数</t>
    <rPh sb="0" eb="3">
      <t>ヨウカイゴ</t>
    </rPh>
    <rPh sb="5" eb="8">
      <t>ヨウカイゴ</t>
    </rPh>
    <rPh sb="13" eb="16">
      <t>ヨウカイゴ</t>
    </rPh>
    <rPh sb="19" eb="21">
      <t>リヨウ</t>
    </rPh>
    <rPh sb="21" eb="22">
      <t>シャ</t>
    </rPh>
    <rPh sb="22" eb="23">
      <t>スウ</t>
    </rPh>
    <phoneticPr fontId="9"/>
  </si>
  <si>
    <t>実績月数</t>
    <rPh sb="0" eb="2">
      <t>ジッセキ</t>
    </rPh>
    <rPh sb="2" eb="4">
      <t>ツキスウ</t>
    </rPh>
    <phoneticPr fontId="9"/>
  </si>
  <si>
    <t>割合</t>
    <rPh sb="0" eb="2">
      <t>ワリアイ</t>
    </rPh>
    <phoneticPr fontId="9"/>
  </si>
  <si>
    <t>１月あたりの
平均</t>
    <rPh sb="1" eb="2">
      <t>ツキ</t>
    </rPh>
    <rPh sb="7" eb="9">
      <t>ヘイキン</t>
    </rPh>
    <phoneticPr fontId="9"/>
  </si>
  <si>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9"/>
  </si>
  <si>
    <t>・「１．要介護３、要介護４または要介護５である者の割合の算出基準」で、</t>
    <phoneticPr fontId="9"/>
  </si>
  <si>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9"/>
  </si>
  <si>
    <t>・「２．算定期間」でアまたはイの算定期間を選択してください。</t>
    <rPh sb="4" eb="6">
      <t>サンテイ</t>
    </rPh>
    <rPh sb="6" eb="8">
      <t>キカン</t>
    </rPh>
    <rPh sb="16" eb="18">
      <t>サンテイ</t>
    </rPh>
    <rPh sb="18" eb="20">
      <t>キカン</t>
    </rPh>
    <rPh sb="21" eb="23">
      <t>センタク</t>
    </rPh>
    <phoneticPr fontId="9"/>
  </si>
  <si>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9"/>
  </si>
  <si>
    <t>　については、前年度の実績（ア）による届出はできません。</t>
    <rPh sb="7" eb="10">
      <t>ゼンネンド</t>
    </rPh>
    <rPh sb="11" eb="13">
      <t>ジッセキ</t>
    </rPh>
    <rPh sb="19" eb="21">
      <t>トドケデ</t>
    </rPh>
    <phoneticPr fontId="9"/>
  </si>
  <si>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9"/>
  </si>
  <si>
    <t>　（平成27年4月1日）」問31をご参照ください。</t>
    <rPh sb="13" eb="14">
      <t>トイ</t>
    </rPh>
    <rPh sb="18" eb="20">
      <t>サンショウ</t>
    </rPh>
    <phoneticPr fontId="9"/>
  </si>
  <si>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9"/>
  </si>
  <si>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9"/>
  </si>
  <si>
    <t>（別紙23－2）</t>
    <rPh sb="1" eb="3">
      <t>ベッシ</t>
    </rPh>
    <phoneticPr fontId="9"/>
  </si>
  <si>
    <t>利用者の割合に関する計算書（認知症加算）</t>
    <rPh sb="0" eb="3">
      <t>リヨウシャ</t>
    </rPh>
    <rPh sb="4" eb="6">
      <t>ワリアイ</t>
    </rPh>
    <rPh sb="7" eb="8">
      <t>カン</t>
    </rPh>
    <rPh sb="10" eb="13">
      <t>ケイサンショ</t>
    </rPh>
    <rPh sb="14" eb="17">
      <t>ニンチショウ</t>
    </rPh>
    <rPh sb="17" eb="19">
      <t>カサン</t>
    </rPh>
    <phoneticPr fontId="9"/>
  </si>
  <si>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9"/>
  </si>
  <si>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9"/>
  </si>
  <si>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9"/>
  </si>
  <si>
    <t>　としてご使用ください。</t>
    <phoneticPr fontId="9"/>
  </si>
  <si>
    <r>
      <t>・</t>
    </r>
    <r>
      <rPr>
        <sz val="11"/>
        <rFont val="ＭＳ Ｐゴシック"/>
        <family val="3"/>
        <charset val="128"/>
      </rPr>
      <t>「１．日常生活自立度のランクがⅢ以上の者の割合の算出基準」で、</t>
    </r>
    <phoneticPr fontId="9"/>
  </si>
  <si>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9"/>
  </si>
  <si>
    <t>４　病院又は診療所における短期入所療養介護（療養機能強化型）に係る届出内容</t>
    <phoneticPr fontId="9"/>
  </si>
  <si>
    <t>夜間看護体制加算に係る届出書</t>
    <rPh sb="0" eb="2">
      <t>ヤカン</t>
    </rPh>
    <rPh sb="2" eb="4">
      <t>カンゴ</t>
    </rPh>
    <rPh sb="4" eb="6">
      <t>タイセイ</t>
    </rPh>
    <rPh sb="6" eb="8">
      <t>カサン</t>
    </rPh>
    <rPh sb="9" eb="10">
      <t>カカ</t>
    </rPh>
    <rPh sb="11" eb="13">
      <t>トドケデ</t>
    </rPh>
    <rPh sb="13" eb="14">
      <t>ショ</t>
    </rPh>
    <phoneticPr fontId="9"/>
  </si>
  <si>
    <t>１．事 業 所 名</t>
    <phoneticPr fontId="9"/>
  </si>
  <si>
    <t>２．異 動 区 分</t>
    <rPh sb="2" eb="3">
      <t>イ</t>
    </rPh>
    <rPh sb="4" eb="5">
      <t>ドウ</t>
    </rPh>
    <rPh sb="6" eb="7">
      <t>ク</t>
    </rPh>
    <rPh sb="8" eb="9">
      <t>ブン</t>
    </rPh>
    <phoneticPr fontId="9"/>
  </si>
  <si>
    <t>３．施 設 種 別</t>
    <rPh sb="2" eb="3">
      <t>シ</t>
    </rPh>
    <rPh sb="4" eb="5">
      <t>セツ</t>
    </rPh>
    <rPh sb="6" eb="7">
      <t>タネ</t>
    </rPh>
    <rPh sb="8" eb="9">
      <t>ベツ</t>
    </rPh>
    <phoneticPr fontId="9"/>
  </si>
  <si>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</si>
  <si>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</si>
  <si>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</si>
  <si>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</si>
  <si>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</si>
  <si>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</si>
  <si>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</si>
  <si>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</si>
  <si>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</si>
  <si>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</si>
  <si>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</si>
  <si>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</si>
  <si>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</si>
  <si>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</si>
  <si>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</si>
  <si>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</si>
  <si>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9"/>
  </si>
  <si>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9"/>
  </si>
  <si>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9"/>
  </si>
  <si>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9"/>
  </si>
  <si>
    <t>2　看護小規模多機能型居宅介護事業所</t>
    <rPh sb="2" eb="4">
      <t>カンゴ</t>
    </rPh>
    <rPh sb="4" eb="7">
      <t>ショウキボ</t>
    </rPh>
    <rPh sb="7" eb="11">
      <t>タキノウガタ</t>
    </rPh>
    <rPh sb="11" eb="13">
      <t>キョタク</t>
    </rPh>
    <rPh sb="13" eb="15">
      <t>カイゴ</t>
    </rPh>
    <rPh sb="15" eb="18">
      <t>ジギョウショ</t>
    </rPh>
    <phoneticPr fontId="9"/>
  </si>
  <si>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9"/>
  </si>
  <si>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9"/>
  </si>
  <si>
    <t>1　医療連携体制加算（Ⅰ）イ</t>
    <rPh sb="2" eb="4">
      <t>イリョウ</t>
    </rPh>
    <rPh sb="4" eb="6">
      <t>レンケイ</t>
    </rPh>
    <rPh sb="6" eb="8">
      <t>タイセイ</t>
    </rPh>
    <rPh sb="8" eb="10">
      <t>カサン</t>
    </rPh>
    <phoneticPr fontId="9"/>
  </si>
  <si>
    <t>2　医療連携体制加算（Ⅰ）ロ</t>
    <rPh sb="2" eb="4">
      <t>イリョウ</t>
    </rPh>
    <rPh sb="4" eb="6">
      <t>レンケイ</t>
    </rPh>
    <rPh sb="6" eb="8">
      <t>タイセイ</t>
    </rPh>
    <rPh sb="8" eb="10">
      <t>カサン</t>
    </rPh>
    <phoneticPr fontId="9"/>
  </si>
  <si>
    <t>3　医療連携体制加算（Ⅰ）ハ</t>
    <rPh sb="2" eb="4">
      <t>イリョウ</t>
    </rPh>
    <rPh sb="4" eb="6">
      <t>レンケイ</t>
    </rPh>
    <rPh sb="6" eb="8">
      <t>タイセイ</t>
    </rPh>
    <rPh sb="8" eb="10">
      <t>カサン</t>
    </rPh>
    <phoneticPr fontId="9"/>
  </si>
  <si>
    <t>○医療連携体制加算（Ⅰ）に係る届出内容</t>
    <phoneticPr fontId="9"/>
  </si>
  <si>
    <t>・医療連携体制加算（Ⅰ）イ</t>
    <rPh sb="1" eb="3">
      <t>イリョウ</t>
    </rPh>
    <rPh sb="3" eb="5">
      <t>レンケイ</t>
    </rPh>
    <rPh sb="5" eb="7">
      <t>タイセイ</t>
    </rPh>
    <rPh sb="7" eb="9">
      <t>カサン</t>
    </rPh>
    <phoneticPr fontId="9"/>
  </si>
  <si>
    <t>・医療連携体制加算（Ⅰ）ロ</t>
    <rPh sb="1" eb="3">
      <t>イリョウ</t>
    </rPh>
    <rPh sb="3" eb="5">
      <t>レンケイ</t>
    </rPh>
    <rPh sb="5" eb="7">
      <t>タイセイ</t>
    </rPh>
    <rPh sb="7" eb="9">
      <t>カサン</t>
    </rPh>
    <phoneticPr fontId="9"/>
  </si>
  <si>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9"/>
  </si>
  <si>
    <t>・医療連携体制加算（Ⅰ）ハ</t>
    <rPh sb="1" eb="3">
      <t>イリョウ</t>
    </rPh>
    <rPh sb="3" eb="5">
      <t>レンケイ</t>
    </rPh>
    <rPh sb="5" eb="7">
      <t>タイセイ</t>
    </rPh>
    <rPh sb="7" eb="9">
      <t>カサン</t>
    </rPh>
    <phoneticPr fontId="9"/>
  </si>
  <si>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9"/>
  </si>
  <si>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9"/>
  </si>
  <si>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9"/>
  </si>
  <si>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9"/>
  </si>
  <si>
    <t>　　　　　また、「認知症チームケア推進加算」については、「認知症チームケア推進加算に係る届出書」（別紙40）を添付してください。</t>
    <phoneticPr fontId="9"/>
  </si>
  <si>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9"/>
  </si>
  <si>
    <t>　　　12 「生活相談員配置等加算」については、「生活相談員配置等加算に係る届出書」（別紙21）を添付してください。</t>
    <phoneticPr fontId="9"/>
  </si>
  <si>
    <t>　　　14 「中重度者ケア体制加算」については、「中重度者ケア体制加算に係る届出書」（別紙22）及び「利用者の割合に関する計算書」（別紙22ー2）を添付してください。</t>
    <phoneticPr fontId="9"/>
  </si>
  <si>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9"/>
  </si>
  <si>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9"/>
  </si>
  <si>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9"/>
  </si>
  <si>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9"/>
  </si>
  <si>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9"/>
  </si>
  <si>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9"/>
  </si>
  <si>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9"/>
  </si>
  <si>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9"/>
  </si>
  <si>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9"/>
  </si>
  <si>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9"/>
  </si>
  <si>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9"/>
  </si>
  <si>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9"/>
  </si>
  <si>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9"/>
  </si>
  <si>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9"/>
  </si>
  <si>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9"/>
  </si>
  <si>
    <t>　　　30 「高齢者施設等感染対策向上加算Ⅰ」 「高齢者施設等感染対策向上加算Ⅱ」については、「高齢者施設等感染対策向上加算に係る届出書」（別紙35）を添付してください。</t>
    <phoneticPr fontId="9"/>
  </si>
  <si>
    <t>　　　31 「生産性向上推進体制加算」については、「生産性向上推進体制加算に係る届出書」（別紙28）を添付してください。</t>
    <phoneticPr fontId="9"/>
  </si>
  <si>
    <t>　　　32「口腔連携強化加算」については、「口腔連携強化加算に関する届出書」（別紙11）を添付してください。</t>
    <phoneticPr fontId="9"/>
  </si>
  <si>
    <t>医療連携体制加算Ⅰ</t>
    <rPh sb="6" eb="8">
      <t>カサン</t>
    </rPh>
    <phoneticPr fontId="9"/>
  </si>
  <si>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9"/>
  </si>
  <si>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9"/>
  </si>
  <si>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9"/>
  </si>
  <si>
    <t>　　　10　「看護体制強化加算」については、「看護体制強化加算に係る届出書」（別紙19）を添付してください。</t>
    <phoneticPr fontId="9"/>
  </si>
  <si>
    <t>　　　13 「生活相談員配置等加算」については、「生活相談員配置等加算に係る届出書」（別紙21）を添付してください。</t>
    <phoneticPr fontId="9"/>
  </si>
  <si>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9"/>
  </si>
  <si>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9"/>
  </si>
  <si>
    <t>　　　17「高齢者施設等感染対策向上加算Ⅰ」 「高齢者施設等感染対策向上加算Ⅱ」については、「高齢者施設等感染対策向上加算に係る届出書」（別紙35）を添付してください。</t>
    <phoneticPr fontId="9"/>
  </si>
  <si>
    <t>　　　18「生産性向上推進体制加算」については、「生産性向上推進体制加算に係る届出書」（別紙28）を添付してください。</t>
    <phoneticPr fontId="9"/>
  </si>
  <si>
    <t xml:space="preserve">         19「口腔連携強化加算」については、「口腔連携強化加算に関する届出書」（別紙11）を添付してください。</t>
    <phoneticPr fontId="9"/>
  </si>
  <si>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9"/>
  </si>
  <si>
    <t>２ 加算Ⅱ</t>
    <rPh sb="2" eb="4">
      <t>カサン</t>
    </rPh>
    <phoneticPr fontId="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</si>
  <si>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</si>
  <si>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9"/>
  </si>
  <si>
    <t>一体的サービス提供加算</t>
    <rPh sb="0" eb="2">
      <t>イッタイ</t>
    </rPh>
    <rPh sb="2" eb="11">
      <t>テキサービステイキョウカサン</t>
    </rPh>
    <phoneticPr fontId="9"/>
  </si>
  <si>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9"/>
  </si>
  <si>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9"/>
  </si>
  <si>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9"/>
  </si>
  <si>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9"/>
  </si>
  <si>
    <t>　　　　（別紙8）を添付して下さい。</t>
    <phoneticPr fontId="9"/>
  </si>
  <si>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9"/>
  </si>
  <si>
    <t>　　　12 「看護体制強化加算」については、「看護体制強化加算に係る届出書」（別紙19）を添付してください。</t>
    <phoneticPr fontId="9"/>
  </si>
  <si>
    <t>　　　15 「生活相談員配置等加算」については、「生活相談員配置等加算に係る届出書」（別紙21）を添付してください。</t>
    <phoneticPr fontId="9"/>
  </si>
  <si>
    <t>　　　16 　「入浴介助加算」については、「浴室の平面図等」及び入浴介助加算（Ⅰ）の要件である研修を実施または、実施することが分かる資料等を添付してください。</t>
    <phoneticPr fontId="9"/>
  </si>
  <si>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9"/>
  </si>
  <si>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9"/>
  </si>
  <si>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9"/>
  </si>
  <si>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9"/>
  </si>
  <si>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9"/>
  </si>
  <si>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9"/>
  </si>
  <si>
    <t>　　　　  「看取り介護加算」については、「看取り介護体制に係る届出書」（別紙34－2）を添付してください。</t>
    <phoneticPr fontId="9"/>
  </si>
  <si>
    <t>　　　　　また、「看取り連携体制加算」については、「看取り連携体制加算に係る届出書」（別紙13）を添付してください。</t>
    <phoneticPr fontId="9"/>
  </si>
  <si>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9"/>
  </si>
  <si>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9"/>
  </si>
  <si>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9"/>
  </si>
  <si>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9"/>
  </si>
  <si>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9"/>
  </si>
  <si>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9"/>
  </si>
  <si>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9"/>
  </si>
  <si>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9"/>
  </si>
  <si>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9"/>
  </si>
  <si>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9"/>
  </si>
  <si>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9"/>
  </si>
  <si>
    <t>　　　37「高齢者施設等感染対策向上加算Ⅰ」 「高齢者施設等感染対策向上加算Ⅱ」については、「高齢者施設等感染対策向上加算に係る届出書」（別紙35）を添付してください。</t>
    <phoneticPr fontId="9"/>
  </si>
  <si>
    <t>　　　38「専門管理加算」については、「専門管理加算に係る届出書」（様式17）を添付してください。</t>
    <phoneticPr fontId="9"/>
  </si>
  <si>
    <t>　　　39「遠隔死亡診断補助加算」については、「遠隔死亡診断補助加算に係る届出書」（別紙18）を添付してください。</t>
    <phoneticPr fontId="9"/>
  </si>
  <si>
    <t>　　　40「生産性向上推進体制加算」については、「生産性向上推進体制加算に係る届出書」（別紙28）を添付してください。</t>
    <phoneticPr fontId="9"/>
  </si>
  <si>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9"/>
  </si>
  <si>
    <t>　　　43「口腔連携強化加算」については、「口腔連携強化加算に関する届出書」（別紙11）を添付してください。</t>
    <phoneticPr fontId="9"/>
  </si>
  <si>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9"/>
  </si>
  <si>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9"/>
  </si>
  <si>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9"/>
  </si>
  <si>
    <t>1　通所介護</t>
    <rPh sb="2" eb="4">
      <t>ツウショ</t>
    </rPh>
    <rPh sb="4" eb="6">
      <t>カイゴ</t>
    </rPh>
    <phoneticPr fontId="9"/>
  </si>
  <si>
    <t>2　（介護予防）通所リハビリテーション</t>
    <rPh sb="3" eb="5">
      <t>カイゴ</t>
    </rPh>
    <rPh sb="5" eb="7">
      <t>ヨボウ</t>
    </rPh>
    <rPh sb="8" eb="10">
      <t>ツウショ</t>
    </rPh>
    <phoneticPr fontId="9"/>
  </si>
  <si>
    <t>3　地域密着型通所介護</t>
    <rPh sb="2" eb="4">
      <t>チイキ</t>
    </rPh>
    <rPh sb="4" eb="7">
      <t>ミッチャクガタ</t>
    </rPh>
    <rPh sb="7" eb="9">
      <t>ツウショ</t>
    </rPh>
    <rPh sb="9" eb="11">
      <t>カイゴ</t>
    </rPh>
    <phoneticPr fontId="9"/>
  </si>
  <si>
    <t>3　（介護予防）認知症対応型通所介護</t>
    <rPh sb="3" eb="5">
      <t>カイゴ</t>
    </rPh>
    <rPh sb="5" eb="7">
      <t>ヨボウ</t>
    </rPh>
    <rPh sb="8" eb="11">
      <t>ニンチショウ</t>
    </rPh>
    <rPh sb="11" eb="14">
      <t>タイオウガタ</t>
    </rPh>
    <rPh sb="14" eb="16">
      <t>ツウショ</t>
    </rPh>
    <rPh sb="16" eb="18">
      <t>カイゴ</t>
    </rPh>
    <phoneticPr fontId="9"/>
  </si>
  <si>
    <t>（別紙１4－３）</t>
    <phoneticPr fontId="9"/>
  </si>
  <si>
    <t>1（介護予防）短期入所生活介護（</t>
    <rPh sb="2" eb="4">
      <t>カイゴ</t>
    </rPh>
    <rPh sb="4" eb="6">
      <t>ヨボウ</t>
    </rPh>
    <rPh sb="7" eb="9">
      <t>タンキ</t>
    </rPh>
    <rPh sb="9" eb="11">
      <t>ニュウショ</t>
    </rPh>
    <rPh sb="11" eb="13">
      <t>セイカツ</t>
    </rPh>
    <rPh sb="13" eb="15">
      <t>カイゴ</t>
    </rPh>
    <phoneticPr fontId="9"/>
  </si>
  <si>
    <t>ア 単独型</t>
    <rPh sb="2" eb="5">
      <t>タンドクガタ</t>
    </rPh>
    <phoneticPr fontId="9"/>
  </si>
  <si>
    <t>イ 併設型</t>
    <rPh sb="2" eb="4">
      <t>ヘイセツ</t>
    </rPh>
    <rPh sb="4" eb="5">
      <t>ガタ</t>
    </rPh>
    <phoneticPr fontId="9"/>
  </si>
  <si>
    <t>ウ 空床利用型）</t>
    <rPh sb="2" eb="4">
      <t>クウショウ</t>
    </rPh>
    <rPh sb="4" eb="6">
      <t>リヨウ</t>
    </rPh>
    <rPh sb="6" eb="7">
      <t>ガタ</t>
    </rPh>
    <phoneticPr fontId="9"/>
  </si>
  <si>
    <t>2（介護予防）短期入所療養介護</t>
    <rPh sb="2" eb="4">
      <t>カイゴ</t>
    </rPh>
    <rPh sb="4" eb="6">
      <t>ヨボウ</t>
    </rPh>
    <rPh sb="7" eb="9">
      <t>タンキ</t>
    </rPh>
    <rPh sb="9" eb="11">
      <t>ニュウショ</t>
    </rPh>
    <rPh sb="11" eb="13">
      <t>リョウヨウ</t>
    </rPh>
    <rPh sb="13" eb="15">
      <t>カイゴ</t>
    </rPh>
    <phoneticPr fontId="9"/>
  </si>
  <si>
    <t>3　介護老人福祉施設</t>
    <rPh sb="2" eb="4">
      <t>カイゴ</t>
    </rPh>
    <rPh sb="4" eb="6">
      <t>ロウジン</t>
    </rPh>
    <rPh sb="6" eb="8">
      <t>フクシ</t>
    </rPh>
    <rPh sb="8" eb="10">
      <t>シセツ</t>
    </rPh>
    <phoneticPr fontId="9"/>
  </si>
  <si>
    <t>4　地域密着型介護老人福祉施設</t>
    <rPh sb="2" eb="4">
      <t>チイキ</t>
    </rPh>
    <rPh sb="4" eb="7">
      <t>ミッチャクガタ</t>
    </rPh>
    <rPh sb="7" eb="9">
      <t>カイゴ</t>
    </rPh>
    <rPh sb="9" eb="11">
      <t>ロウジン</t>
    </rPh>
    <rPh sb="11" eb="13">
      <t>フクシ</t>
    </rPh>
    <rPh sb="13" eb="15">
      <t>シセツ</t>
    </rPh>
    <phoneticPr fontId="9"/>
  </si>
  <si>
    <t>5　介護老人保健施設</t>
    <rPh sb="2" eb="4">
      <t>カイゴ</t>
    </rPh>
    <rPh sb="4" eb="6">
      <t>ロウジン</t>
    </rPh>
    <rPh sb="6" eb="8">
      <t>ホケン</t>
    </rPh>
    <rPh sb="8" eb="10">
      <t>シセツ</t>
    </rPh>
    <phoneticPr fontId="9"/>
  </si>
  <si>
    <t>①に占める②の割合が80％以上</t>
    <rPh sb="2" eb="3">
      <t>シ</t>
    </rPh>
    <rPh sb="7" eb="9">
      <t>ワリアイ</t>
    </rPh>
    <rPh sb="13" eb="15">
      <t>イジョウ</t>
    </rPh>
    <phoneticPr fontId="9"/>
  </si>
  <si>
    <t>①に占める③の割合が35％以上</t>
    <rPh sb="2" eb="3">
      <t>シ</t>
    </rPh>
    <rPh sb="7" eb="9">
      <t>ワリアイ</t>
    </rPh>
    <rPh sb="13" eb="15">
      <t>イジョウ</t>
    </rPh>
    <phoneticPr fontId="9"/>
  </si>
  <si>
    <t>　　　 ※介護福祉士等の状況、常勤職員の状況、勤続年数の状況のうち、いずれか１つを満たすこと。</t>
    <phoneticPr fontId="9"/>
  </si>
  <si>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9"/>
  </si>
  <si>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9"/>
  </si>
  <si>
    <t>事　  業 　 所　  名</t>
    <phoneticPr fontId="9"/>
  </si>
  <si>
    <t>連 携 先 事 業 所 名</t>
    <rPh sb="0" eb="1">
      <t>レン</t>
    </rPh>
    <rPh sb="2" eb="3">
      <t>ケイ</t>
    </rPh>
    <rPh sb="4" eb="5">
      <t>サキ</t>
    </rPh>
    <rPh sb="6" eb="7">
      <t>コト</t>
    </rPh>
    <rPh sb="8" eb="9">
      <t>ゴウ</t>
    </rPh>
    <rPh sb="10" eb="11">
      <t>ショ</t>
    </rPh>
    <rPh sb="12" eb="13">
      <t>メイ</t>
    </rPh>
    <phoneticPr fontId="9"/>
  </si>
  <si>
    <t>異　動　等　区　分</t>
    <phoneticPr fontId="9"/>
  </si>
  <si>
    <t xml:space="preserve"> 特定事業所加算(A)に係る届出内容</t>
    <rPh sb="1" eb="3">
      <t>トクテイ</t>
    </rPh>
    <rPh sb="3" eb="6">
      <t>ジギョウショ</t>
    </rPh>
    <rPh sb="6" eb="8">
      <t>カサン</t>
    </rPh>
    <rPh sb="12" eb="13">
      <t>カカ</t>
    </rPh>
    <rPh sb="14" eb="16">
      <t>トドケデ</t>
    </rPh>
    <rPh sb="16" eb="18">
      <t>ナイヨウ</t>
    </rPh>
    <phoneticPr fontId="9"/>
  </si>
  <si>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9"/>
  </si>
  <si>
    <t>(2)  　介護支援専門員の配置状況</t>
    <phoneticPr fontId="9"/>
  </si>
  <si>
    <t>　非常勤</t>
    <rPh sb="1" eb="4">
      <t>ヒジョウキン</t>
    </rPh>
    <phoneticPr fontId="9"/>
  </si>
  <si>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9"/>
  </si>
  <si>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9"/>
  </si>
  <si>
    <t>(4)  　24時間常時連絡できる体制を整備している。（連携可）</t>
    <rPh sb="28" eb="30">
      <t>レンケイ</t>
    </rPh>
    <rPh sb="30" eb="31">
      <t>カ</t>
    </rPh>
    <phoneticPr fontId="9"/>
  </si>
  <si>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9"/>
  </si>
  <si>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9"/>
  </si>
  <si>
    <t>　      当該ケースを受託する体制を整備している。</t>
    <rPh sb="7" eb="9">
      <t>トウガイ</t>
    </rPh>
    <rPh sb="13" eb="15">
      <t>ジュタク</t>
    </rPh>
    <rPh sb="17" eb="19">
      <t>タイセイ</t>
    </rPh>
    <rPh sb="20" eb="22">
      <t>セイビ</t>
    </rPh>
    <phoneticPr fontId="9"/>
  </si>
  <si>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9"/>
  </si>
  <si>
    <t>(10)　介護支援専門員実務研修における科目「ケアマネジメントの</t>
    <phoneticPr fontId="9"/>
  </si>
  <si>
    <t>　　　基礎技術に関する実習」等に協力又は協力体制の確保の有無（連携可）</t>
    <phoneticPr fontId="9"/>
  </si>
  <si>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9"/>
  </si>
  <si>
    <t>　　　事例検討会、研修会等を実施している。（連携可）</t>
    <phoneticPr fontId="9"/>
  </si>
  <si>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9"/>
  </si>
  <si>
    <t>　　　作成している</t>
    <rPh sb="3" eb="5">
      <t>サクセイ</t>
    </rPh>
    <phoneticPr fontId="9"/>
  </si>
  <si>
    <t>（別紙36－2）</t>
    <phoneticPr fontId="9"/>
  </si>
  <si>
    <t>（別紙１4－４）</t>
    <phoneticPr fontId="9"/>
  </si>
  <si>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9"/>
  </si>
  <si>
    <t>6　介護医療院</t>
    <rPh sb="2" eb="4">
      <t>カイゴ</t>
    </rPh>
    <rPh sb="4" eb="6">
      <t>イリョウ</t>
    </rPh>
    <rPh sb="6" eb="7">
      <t>イン</t>
    </rPh>
    <phoneticPr fontId="9"/>
  </si>
  <si>
    <t>　※（地域密着型）介護老人福祉施設、介護老人保健施設、介護医療院は記載</t>
    <rPh sb="33" eb="35">
      <t>キサイ</t>
    </rPh>
    <phoneticPr fontId="9"/>
  </si>
  <si>
    <t>（別紙32）</t>
    <phoneticPr fontId="9"/>
  </si>
  <si>
    <t>4　入居継続支援加算（Ⅰ）に係る届出</t>
    <rPh sb="2" eb="4">
      <t>ニュウキョ</t>
    </rPh>
    <rPh sb="4" eb="6">
      <t>ケイゾク</t>
    </rPh>
    <rPh sb="6" eb="8">
      <t>シエン</t>
    </rPh>
    <rPh sb="8" eb="10">
      <t>カサン</t>
    </rPh>
    <rPh sb="14" eb="15">
      <t>カカワ</t>
    </rPh>
    <rPh sb="16" eb="18">
      <t>トドケデ</t>
    </rPh>
    <phoneticPr fontId="9"/>
  </si>
  <si>
    <t>　入居者（要介護）総数</t>
    <rPh sb="1" eb="3">
      <t>ニュウキョ</t>
    </rPh>
    <rPh sb="3" eb="4">
      <t>シャ</t>
    </rPh>
    <rPh sb="5" eb="8">
      <t>ヨウカイゴ</t>
    </rPh>
    <rPh sb="9" eb="11">
      <t>ソウスウ</t>
    </rPh>
    <phoneticPr fontId="9"/>
  </si>
  <si>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9"/>
  </si>
  <si>
    <t>①に占める②の割合が
15％以上</t>
    <rPh sb="2" eb="3">
      <t>シ</t>
    </rPh>
    <rPh sb="7" eb="8">
      <t>ワリ</t>
    </rPh>
    <rPh sb="8" eb="9">
      <t>ゴウ</t>
    </rPh>
    <rPh sb="14" eb="16">
      <t>イジョウ</t>
    </rPh>
    <phoneticPr fontId="9"/>
  </si>
  <si>
    <t>　又は</t>
    <rPh sb="1" eb="2">
      <t>マタ</t>
    </rPh>
    <phoneticPr fontId="9"/>
  </si>
  <si>
    <t>①に占める③の割合が
15％以上</t>
    <rPh sb="2" eb="3">
      <t>シ</t>
    </rPh>
    <rPh sb="7" eb="8">
      <t>ワリ</t>
    </rPh>
    <rPh sb="8" eb="9">
      <t>ゴウ</t>
    </rPh>
    <rPh sb="14" eb="16">
      <t>イジョウ</t>
    </rPh>
    <phoneticPr fontId="9"/>
  </si>
  <si>
    <t>※④は、③が「有」に該当する場合のみ届け出ること。</t>
    <rPh sb="7" eb="8">
      <t>ア</t>
    </rPh>
    <rPh sb="10" eb="12">
      <t>ガイトウ</t>
    </rPh>
    <rPh sb="14" eb="16">
      <t>バアイ</t>
    </rPh>
    <rPh sb="18" eb="19">
      <t>トド</t>
    </rPh>
    <rPh sb="20" eb="21">
      <t>デ</t>
    </rPh>
    <phoneticPr fontId="9"/>
  </si>
  <si>
    <t>介護福祉士数：
入所者数が
１：６以上</t>
    <rPh sb="0" eb="2">
      <t>カイゴ</t>
    </rPh>
    <rPh sb="2" eb="5">
      <t>フクシシ</t>
    </rPh>
    <rPh sb="5" eb="6">
      <t>スウ</t>
    </rPh>
    <rPh sb="8" eb="11">
      <t>ニュウショシャ</t>
    </rPh>
    <rPh sb="11" eb="12">
      <t>スウ</t>
    </rPh>
    <rPh sb="17" eb="19">
      <t>イジョウ</t>
    </rPh>
    <phoneticPr fontId="9"/>
  </si>
  <si>
    <t>5　入居継続支援加算（Ⅱ）に係る届出</t>
    <rPh sb="2" eb="4">
      <t>ニュウキョ</t>
    </rPh>
    <rPh sb="4" eb="6">
      <t>ケイゾク</t>
    </rPh>
    <rPh sb="6" eb="8">
      <t>シエン</t>
    </rPh>
    <rPh sb="8" eb="10">
      <t>カサン</t>
    </rPh>
    <rPh sb="14" eb="15">
      <t>カカワ</t>
    </rPh>
    <rPh sb="16" eb="18">
      <t>トドケデ</t>
    </rPh>
    <phoneticPr fontId="9"/>
  </si>
  <si>
    <t>①に占める②の割合が
５％以上</t>
    <rPh sb="2" eb="3">
      <t>シ</t>
    </rPh>
    <rPh sb="7" eb="8">
      <t>ワリ</t>
    </rPh>
    <rPh sb="8" eb="9">
      <t>ゴウ</t>
    </rPh>
    <rPh sb="13" eb="15">
      <t>イジョウ</t>
    </rPh>
    <phoneticPr fontId="9"/>
  </si>
  <si>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9"/>
  </si>
  <si>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</si>
  <si>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</si>
  <si>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9"/>
  </si>
  <si>
    <t>④ 利用者の安全並びに介護サービスの質の確保及び職員の負担軽減に資する方策を検討するため</t>
    <phoneticPr fontId="9"/>
  </si>
  <si>
    <t>　 の委員会（以下「委員会」という。）において、以下のすべての項目について必要な検討を行い、</t>
    <phoneticPr fontId="9"/>
  </si>
  <si>
    <t>　 当該項目の実施を確認</t>
    <phoneticPr fontId="9"/>
  </si>
  <si>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9"/>
  </si>
  <si>
    <t>　 員に対する教育の実施</t>
    <phoneticPr fontId="9"/>
  </si>
  <si>
    <t>備考３　本加算を算定する場合は、事業年度毎に取組の実績をオンラインで厚生労働省に報告すること。</t>
    <rPh sb="0" eb="2">
      <t>ビコウ</t>
    </rPh>
    <phoneticPr fontId="9"/>
  </si>
  <si>
    <t>備考４　届出にあたっては、別途通知（「生産性向上推進体制加算に関する基本的考え方並びに事務処理手順及び様式例</t>
    <rPh sb="0" eb="2">
      <t>ビコウ</t>
    </rPh>
    <phoneticPr fontId="9"/>
  </si>
  <si>
    <t>　　　等の提示について」）を参照すること。</t>
    <phoneticPr fontId="9"/>
  </si>
  <si>
    <t>４　病院療養病床短期入所療養介護（ユニット型（療養機能強化型A））</t>
    <rPh sb="2" eb="4">
      <t>ビョウイン</t>
    </rPh>
    <rPh sb="4" eb="6">
      <t>リョウヨウ</t>
    </rPh>
    <rPh sb="6" eb="8">
      <t>ビョウショウ</t>
    </rPh>
    <phoneticPr fontId="9"/>
  </si>
  <si>
    <t>５　病院療養病床短期入所療養介護（ユニット型（療養機能強化型B））</t>
    <rPh sb="2" eb="4">
      <t>ビョウイン</t>
    </rPh>
    <rPh sb="4" eb="6">
      <t>リョウヨウ</t>
    </rPh>
    <rPh sb="6" eb="8">
      <t>ビョウショウ</t>
    </rPh>
    <phoneticPr fontId="9"/>
  </si>
  <si>
    <t>８　診療所短期入所療養介護（ユニット型（療養機能強化型A））</t>
    <phoneticPr fontId="9"/>
  </si>
  <si>
    <t>９　診療所短期入所療養介護（ユニット型（療養機能強化型B））</t>
    <phoneticPr fontId="9"/>
  </si>
  <si>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9"/>
  </si>
  <si>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9"/>
  </si>
  <si>
    <t>３　病院療養病床短期入所療養介護（Ⅱ型（療養機能強化型B））</t>
    <phoneticPr fontId="9"/>
  </si>
  <si>
    <t>６　診療所短期入所療養介護（Ⅰ型（療養機能強化型A））</t>
    <phoneticPr fontId="9"/>
  </si>
  <si>
    <t>７　診療所短期入所療養介護（Ⅰ型（療養機能強化型B））</t>
    <phoneticPr fontId="9"/>
  </si>
  <si>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9"/>
  </si>
  <si>
    <t>入居継続支援加算に係る届出書</t>
    <rPh sb="0" eb="2">
      <t>ニュウキョ</t>
    </rPh>
    <rPh sb="2" eb="4">
      <t>ケイゾク</t>
    </rPh>
    <rPh sb="4" eb="6">
      <t>シエン</t>
    </rPh>
    <rPh sb="6" eb="8">
      <t>カサン</t>
    </rPh>
    <rPh sb="9" eb="10">
      <t>カカ</t>
    </rPh>
    <rPh sb="11" eb="13">
      <t>トドケデ</t>
    </rPh>
    <rPh sb="13" eb="14">
      <t>ショ</t>
    </rPh>
    <phoneticPr fontId="9"/>
  </si>
  <si>
    <t>緊急時対応加算</t>
    <rPh sb="3" eb="5">
      <t>タイオウ</t>
    </rPh>
    <phoneticPr fontId="9"/>
  </si>
  <si>
    <t>同一建物減算（同一敷地内建物等に居住する者への提供（利用者50人以上））</t>
    <phoneticPr fontId="9"/>
  </si>
  <si>
    <t>２ 該当</t>
    <phoneticPr fontId="9"/>
  </si>
  <si>
    <t>適宜欄を補正して、全ての出張所等の状況について記載してください。</t>
    <phoneticPr fontId="9"/>
  </si>
  <si>
    <t>有する場合は、適宜欄を補正して、全ての出張所等の状況について記載してください。</t>
    <phoneticPr fontId="9"/>
  </si>
  <si>
    <t>①のうち勤続年数７年以上の者の総数
（常勤換算）</t>
    <phoneticPr fontId="9"/>
  </si>
  <si>
    <t>備考　１、２、３又は４の専門の研修を修了したことが確認できる文書（当該研修の名称、</t>
    <phoneticPr fontId="9"/>
  </si>
  <si>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9"/>
  </si>
  <si>
    <t>備考　研修を修了したことが確認できる文書（当該研修の名称、実施主体、修了日及び修了者の</t>
    <phoneticPr fontId="9"/>
  </si>
  <si>
    <t>氏名等を記載した一覧でも可）を添付すること。</t>
    <rPh sb="4" eb="6">
      <t>キサイ</t>
    </rPh>
    <rPh sb="8" eb="10">
      <t>イチラン</t>
    </rPh>
    <rPh sb="12" eb="13">
      <t>カ</t>
    </rPh>
    <rPh sb="15" eb="17">
      <t>テンプ</t>
    </rPh>
    <phoneticPr fontId="9"/>
  </si>
  <si>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9"/>
  </si>
  <si>
    <t>　※　各要件を満たす場合については、それぞれ根拠となる（要件を満たすことがわかる）書類も提出してく
　   ださい。</t>
    <phoneticPr fontId="9"/>
  </si>
  <si>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9"/>
  </si>
  <si>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9"/>
  </si>
  <si>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9"/>
  </si>
  <si>
    <t>(8)  　家族に対する介護等を日常的に行っている児童や、障害者、生活困窮者、</t>
    <phoneticPr fontId="9"/>
  </si>
  <si>
    <t>(9)  　特定事業所集中減算の適用の有無</t>
    <phoneticPr fontId="9"/>
  </si>
  <si>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9"/>
  </si>
  <si>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9"/>
  </si>
  <si>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9"/>
  </si>
  <si>
    <t>※認知症看護に係る適切な研修：</t>
    <phoneticPr fontId="9"/>
  </si>
  <si>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9"/>
  </si>
  <si>
    <t>⑥ 利用者の安全並びに介護サービスの質の確保及び職員の負担軽減に資する方策を検討するための委員会を設置し、必要な検討等が行われている。</t>
    <phoneticPr fontId="9"/>
  </si>
  <si>
    <t>１　看護サービスの
　提供状況</t>
    <rPh sb="2" eb="4">
      <t>カンゴ</t>
    </rPh>
    <rPh sb="11" eb="13">
      <t>テイキョウ</t>
    </rPh>
    <rPh sb="13" eb="15">
      <t>ジョウキョウ</t>
    </rPh>
    <phoneticPr fontId="9"/>
  </si>
  <si>
    <t>２　緊急時訪問看護
　加算の算定状況</t>
    <rPh sb="2" eb="5">
      <t>キンキュウジ</t>
    </rPh>
    <rPh sb="5" eb="7">
      <t>ホウモン</t>
    </rPh>
    <rPh sb="7" eb="9">
      <t>カンゴ</t>
    </rPh>
    <rPh sb="11" eb="13">
      <t>カサン</t>
    </rPh>
    <rPh sb="14" eb="16">
      <t>サンテイ</t>
    </rPh>
    <rPh sb="16" eb="18">
      <t>ジョウキョウ</t>
    </rPh>
    <phoneticPr fontId="9"/>
  </si>
  <si>
    <t>３　特別管理加算の
　算定状況</t>
    <phoneticPr fontId="9"/>
  </si>
  <si>
    <t>４　ターミナルケア
　加算の算定状況</t>
    <phoneticPr fontId="9"/>
  </si>
  <si>
    <t>２　緊急時訪問看護
　加算の算定状況</t>
    <phoneticPr fontId="9"/>
  </si>
  <si>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9"/>
  </si>
  <si>
    <t>　　　13 「入浴介助加算」については、「浴室の平面図等」及び入浴介助加算（Ⅰ）の要件である研修を実施または、実施することが分かる資料等を添付してください。</t>
    <phoneticPr fontId="9"/>
  </si>
  <si>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9"/>
  </si>
  <si>
    <r>
      <t>緊急時</t>
    </r>
    <r>
      <rPr>
        <strike/>
        <sz val="11"/>
        <rFont val="HGSｺﾞｼｯｸM"/>
        <family val="3"/>
        <charset val="128"/>
      </rPr>
      <t>看護</t>
    </r>
    <r>
      <rPr>
        <sz val="11"/>
        <rFont val="HGSｺﾞｼｯｸM"/>
        <family val="3"/>
        <charset val="128"/>
      </rPr>
      <t>対応加算</t>
    </r>
    <rPh sb="5" eb="7">
      <t>タイオウ</t>
    </rPh>
    <phoneticPr fontId="9"/>
  </si>
  <si>
    <t>４ 加算Ⅰハ</t>
    <phoneticPr fontId="9"/>
  </si>
  <si>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9"/>
  </si>
  <si>
    <t>(8)　看取りに関する対応方針について、医師、看護職員、介護職員、介護支援専門員その他の職種の者による協議の上、当該事業所における看取りの実績等を踏まえ、適宜、見直しを行う。</t>
    <phoneticPr fontId="9"/>
  </si>
  <si>
    <t>・医療連携体制加算（Ⅰ）イ～（Ⅰ）ハ共通</t>
    <rPh sb="1" eb="3">
      <t>イリョウ</t>
    </rPh>
    <rPh sb="3" eb="5">
      <t>レンケイ</t>
    </rPh>
    <rPh sb="5" eb="7">
      <t>タイセイ</t>
    </rPh>
    <rPh sb="7" eb="9">
      <t>カサン</t>
    </rPh>
    <rPh sb="18" eb="20">
      <t>キョウツウ</t>
    </rPh>
    <phoneticPr fontId="9"/>
  </si>
  <si>
    <t>医療連携体制加算（Ⅰ）イ～（Ⅰ）ハのいずれかを算定している。</t>
    <phoneticPr fontId="9"/>
  </si>
  <si>
    <t>短療</t>
    <rPh sb="0" eb="1">
      <t>タン</t>
    </rPh>
    <rPh sb="1" eb="2">
      <t>リョウ</t>
    </rPh>
    <phoneticPr fontId="9"/>
  </si>
  <si>
    <t>×</t>
  </si>
  <si>
    <t>×</t>
    <phoneticPr fontId="9"/>
  </si>
  <si>
    <t>○</t>
    <phoneticPr fontId="9"/>
  </si>
  <si>
    <t>■</t>
  </si>
  <si>
    <t>注　２　介護老人保健施設に係る届出をした場合には、介護予防短期入所療養介護における届出事項で介護老人保健施設の届出と重複するものの届出は不要です。</t>
    <rPh sb="0" eb="1">
      <t>チュウ</t>
    </rPh>
    <rPh sb="25" eb="27">
      <t>カイゴ</t>
    </rPh>
    <rPh sb="27" eb="29">
      <t>ヨボウ</t>
    </rPh>
    <phoneticPr fontId="9"/>
  </si>
  <si>
    <t>注　３　介護医療院に係る届出をした場合には、介護予防短期入所療養介護における届出事項で介護医療院の届出と重複するものの届出は不要です。</t>
    <rPh sb="0" eb="1">
      <t>チュウ</t>
    </rPh>
    <rPh sb="4" eb="6">
      <t>カイゴ</t>
    </rPh>
    <rPh sb="6" eb="8">
      <t>イリョウ</t>
    </rPh>
    <rPh sb="8" eb="9">
      <t>イン</t>
    </rPh>
    <rPh sb="43" eb="45">
      <t>カイゴ</t>
    </rPh>
    <rPh sb="45" eb="47">
      <t>イリョウ</t>
    </rPh>
    <rPh sb="47" eb="48">
      <t>イン</t>
    </rPh>
    <phoneticPr fontId="9"/>
  </si>
  <si>
    <t>注　４　介護予防短期入所療養介護にあっては、同一の施設区分で事業の実施が複数の病棟にわたる場合は、病棟ごとに届け出てください。</t>
    <rPh sb="0" eb="1">
      <t>チュウ</t>
    </rPh>
    <rPh sb="4" eb="6">
      <t>カイゴ</t>
    </rPh>
    <rPh sb="6" eb="8">
      <t>ヨボウ</t>
    </rPh>
    <phoneticPr fontId="9"/>
  </si>
  <si>
    <t>注　５　一体的に運営がされている介護サービスに係る届出がされ、別紙等が添付されている場合は、内容の重複する別紙等の添付は不要とすること。</t>
    <rPh sb="0" eb="1">
      <t>チュウ</t>
    </rPh>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9"/>
  </si>
  <si>
    <t>注　２　介護老人保健施設に係る届出をした場合には、短期入所療養介護における届出事項で介護老人保健施設の届出と重複するものの届出は不要です。</t>
    <rPh sb="0" eb="1">
      <t>チュウ</t>
    </rPh>
    <phoneticPr fontId="9"/>
  </si>
  <si>
    <t>注　３　介護医療院に係る届出をした場合には、短期入所療養介護における届出事項で介護医療院の届出と重複するものの届出は不要です。</t>
    <rPh sb="0" eb="1">
      <t>チュウ</t>
    </rPh>
    <rPh sb="4" eb="6">
      <t>カイゴ</t>
    </rPh>
    <rPh sb="6" eb="8">
      <t>イリョウ</t>
    </rPh>
    <rPh sb="8" eb="9">
      <t>イン</t>
    </rPh>
    <rPh sb="39" eb="41">
      <t>カイゴ</t>
    </rPh>
    <rPh sb="41" eb="43">
      <t>イリョウ</t>
    </rPh>
    <rPh sb="43" eb="44">
      <t>イン</t>
    </rPh>
    <phoneticPr fontId="9"/>
  </si>
  <si>
    <t>注　４　短期入所療養介護にあっては、同一の施設区分で事業の実施が複数の病棟にわたる場合は、病棟ごとに届け出てください。</t>
    <rPh sb="0" eb="1">
      <t>チュウ</t>
    </rPh>
    <phoneticPr fontId="9"/>
  </si>
  <si>
    <t>２</t>
    <phoneticPr fontId="79"/>
  </si>
  <si>
    <t>３</t>
    <phoneticPr fontId="79"/>
  </si>
  <si>
    <t>介護給付費算定に係る体制等に関する届出書・変更届出書　チェック表
（特定施設入居者生活介護・介護予防特定施設入居者生活介護）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トクテイ</t>
    </rPh>
    <rPh sb="36" eb="38">
      <t>シセツ</t>
    </rPh>
    <rPh sb="38" eb="41">
      <t>ニュウキョシャ</t>
    </rPh>
    <rPh sb="41" eb="43">
      <t>セイカツ</t>
    </rPh>
    <rPh sb="43" eb="45">
      <t>カイゴ</t>
    </rPh>
    <rPh sb="46" eb="48">
      <t>カイゴ</t>
    </rPh>
    <rPh sb="48" eb="50">
      <t>ヨボウ</t>
    </rPh>
    <rPh sb="50" eb="52">
      <t>トクテイ</t>
    </rPh>
    <rPh sb="52" eb="54">
      <t>シセツ</t>
    </rPh>
    <rPh sb="54" eb="57">
      <t>ニュウキョシャ</t>
    </rPh>
    <rPh sb="57" eb="59">
      <t>セイカツ</t>
    </rPh>
    <rPh sb="59" eb="61">
      <t>カイゴ</t>
    </rPh>
    <phoneticPr fontId="9"/>
  </si>
  <si>
    <t>届出事項</t>
    <rPh sb="0" eb="2">
      <t>トドケデ</t>
    </rPh>
    <rPh sb="2" eb="4">
      <t>ジコウ</t>
    </rPh>
    <phoneticPr fontId="9"/>
  </si>
  <si>
    <t>加算
追加
・
加算
削除</t>
    <rPh sb="0" eb="2">
      <t>カサン</t>
    </rPh>
    <rPh sb="3" eb="5">
      <t>ツイカ</t>
    </rPh>
    <rPh sb="8" eb="10">
      <t>カサン</t>
    </rPh>
    <rPh sb="11" eb="13">
      <t>サクジョ</t>
    </rPh>
    <phoneticPr fontId="9"/>
  </si>
  <si>
    <t>添　付　書　類</t>
    <rPh sb="0" eb="1">
      <t>ソウ</t>
    </rPh>
    <rPh sb="2" eb="3">
      <t>ヅケ</t>
    </rPh>
    <rPh sb="4" eb="5">
      <t>ショ</t>
    </rPh>
    <rPh sb="6" eb="7">
      <t>タグイ</t>
    </rPh>
    <phoneticPr fontId="9"/>
  </si>
  <si>
    <t>備　　考</t>
    <rPh sb="0" eb="1">
      <t>ソナエ</t>
    </rPh>
    <rPh sb="3" eb="4">
      <t>コウ</t>
    </rPh>
    <phoneticPr fontId="9"/>
  </si>
  <si>
    <t>共　通　事　項
（必ず必要な書類）</t>
    <rPh sb="0" eb="1">
      <t>トモ</t>
    </rPh>
    <rPh sb="2" eb="3">
      <t>ツウ</t>
    </rPh>
    <rPh sb="4" eb="5">
      <t>コト</t>
    </rPh>
    <rPh sb="6" eb="7">
      <t>コウ</t>
    </rPh>
    <rPh sb="9" eb="10">
      <t>カナラ</t>
    </rPh>
    <rPh sb="11" eb="13">
      <t>ヒツヨウ</t>
    </rPh>
    <rPh sb="14" eb="16">
      <t>ショルイ</t>
    </rPh>
    <phoneticPr fontId="9"/>
  </si>
  <si>
    <t>自主点検したもの（チェック済）を提出すること。</t>
    <rPh sb="0" eb="2">
      <t>ジシュ</t>
    </rPh>
    <rPh sb="2" eb="4">
      <t>テンケン</t>
    </rPh>
    <rPh sb="13" eb="14">
      <t>ズ</t>
    </rPh>
    <rPh sb="16" eb="18">
      <t>テイシュツ</t>
    </rPh>
    <phoneticPr fontId="9"/>
  </si>
  <si>
    <t>運営規程</t>
    <rPh sb="0" eb="2">
      <t>ウンエイ</t>
    </rPh>
    <rPh sb="2" eb="4">
      <t>キテイ</t>
    </rPh>
    <phoneticPr fontId="9"/>
  </si>
  <si>
    <t>介護給付費算定に係る体制等に関する変更に伴い，改正したもの。介護の内容・利用料金の変更等について記載が必要。</t>
    <rPh sb="0" eb="2">
      <t>カイゴ</t>
    </rPh>
    <rPh sb="2" eb="5">
      <t>キュウフヒ</t>
    </rPh>
    <rPh sb="5" eb="7">
      <t>サンテイ</t>
    </rPh>
    <rPh sb="8" eb="9">
      <t>カカ</t>
    </rPh>
    <rPh sb="10" eb="12">
      <t>タイセイ</t>
    </rPh>
    <rPh sb="12" eb="13">
      <t>トウ</t>
    </rPh>
    <rPh sb="14" eb="15">
      <t>カン</t>
    </rPh>
    <rPh sb="17" eb="19">
      <t>ヘンコウ</t>
    </rPh>
    <rPh sb="20" eb="21">
      <t>トモナ</t>
    </rPh>
    <rPh sb="23" eb="25">
      <t>カイセイ</t>
    </rPh>
    <rPh sb="30" eb="32">
      <t>カイゴ</t>
    </rPh>
    <rPh sb="33" eb="35">
      <t>ナイヨウ</t>
    </rPh>
    <rPh sb="36" eb="38">
      <t>リヨウ</t>
    </rPh>
    <rPh sb="38" eb="40">
      <t>リョウキン</t>
    </rPh>
    <rPh sb="41" eb="43">
      <t>ヘンコウ</t>
    </rPh>
    <rPh sb="43" eb="44">
      <t>トウ</t>
    </rPh>
    <rPh sb="48" eb="50">
      <t>キサイ</t>
    </rPh>
    <rPh sb="51" eb="53">
      <t>ヒツヨウ</t>
    </rPh>
    <phoneticPr fontId="9"/>
  </si>
  <si>
    <t>変更後の運営規程又は新旧対照表</t>
    <rPh sb="0" eb="2">
      <t>ヘンコウ</t>
    </rPh>
    <rPh sb="2" eb="3">
      <t>ゴ</t>
    </rPh>
    <rPh sb="4" eb="6">
      <t>ウンエイ</t>
    </rPh>
    <rPh sb="6" eb="8">
      <t>キテイ</t>
    </rPh>
    <rPh sb="8" eb="9">
      <t>マタ</t>
    </rPh>
    <rPh sb="10" eb="12">
      <t>シンキュウ</t>
    </rPh>
    <rPh sb="12" eb="15">
      <t>タイショウヒョウ</t>
    </rPh>
    <phoneticPr fontId="9"/>
  </si>
  <si>
    <t>別紙1(届)の変更内容欄にLIFE登録日を記入すること。</t>
    <rPh sb="0" eb="2">
      <t>ベッシ</t>
    </rPh>
    <rPh sb="4" eb="5">
      <t>トドケ</t>
    </rPh>
    <rPh sb="7" eb="11">
      <t>ヘンコウナイヨウ</t>
    </rPh>
    <rPh sb="11" eb="12">
      <t>ラン</t>
    </rPh>
    <rPh sb="17" eb="20">
      <t>トウロクビ</t>
    </rPh>
    <rPh sb="21" eb="23">
      <t>キニュウ</t>
    </rPh>
    <phoneticPr fontId="9"/>
  </si>
  <si>
    <t>割引をする場合</t>
    <rPh sb="0" eb="2">
      <t>ワリビキ</t>
    </rPh>
    <rPh sb="5" eb="7">
      <t>バアイ</t>
    </rPh>
    <phoneticPr fontId="9"/>
  </si>
  <si>
    <t>指定居宅サービス事業者等による介護給付費の割引に係る割引率の設定について＜別紙５＞</t>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9"/>
  </si>
  <si>
    <t>施設等の区分</t>
    <rPh sb="0" eb="2">
      <t>シセツ</t>
    </rPh>
    <rPh sb="2" eb="3">
      <t>トウ</t>
    </rPh>
    <rPh sb="4" eb="6">
      <t>クブン</t>
    </rPh>
    <phoneticPr fontId="9"/>
  </si>
  <si>
    <t>人員配置区分</t>
    <rPh sb="0" eb="2">
      <t>ジンイン</t>
    </rPh>
    <rPh sb="2" eb="4">
      <t>ハイチ</t>
    </rPh>
    <rPh sb="4" eb="6">
      <t>クブン</t>
    </rPh>
    <phoneticPr fontId="9"/>
  </si>
  <si>
    <t>　〔外部サービス利用型〕</t>
    <rPh sb="2" eb="4">
      <t>ガイブ</t>
    </rPh>
    <rPh sb="8" eb="10">
      <t>リヨウ</t>
    </rPh>
    <rPh sb="10" eb="11">
      <t>ガタ</t>
    </rPh>
    <phoneticPr fontId="9"/>
  </si>
  <si>
    <t>居宅サービスの委託契約書（写）</t>
    <phoneticPr fontId="9"/>
  </si>
  <si>
    <t>　〔一般型から外部サービス利用型への変更〕</t>
    <rPh sb="2" eb="5">
      <t>イッパンガタ</t>
    </rPh>
    <rPh sb="7" eb="9">
      <t>ガイブ</t>
    </rPh>
    <rPh sb="13" eb="15">
      <t>リヨウ</t>
    </rPh>
    <rPh sb="15" eb="16">
      <t>ガタ</t>
    </rPh>
    <rPh sb="18" eb="20">
      <t>ヘンコウ</t>
    </rPh>
    <phoneticPr fontId="9"/>
  </si>
  <si>
    <t>　〔外部サービス利用型から一般型への変更〕</t>
    <rPh sb="2" eb="4">
      <t>ガイブ</t>
    </rPh>
    <rPh sb="8" eb="10">
      <t>リヨウ</t>
    </rPh>
    <rPh sb="10" eb="11">
      <t>ガタ</t>
    </rPh>
    <rPh sb="13" eb="16">
      <t>イッパンガタ</t>
    </rPh>
    <rPh sb="18" eb="20">
      <t>ヘンコウ</t>
    </rPh>
    <phoneticPr fontId="9"/>
  </si>
  <si>
    <t>従業者の資格証（写）</t>
    <rPh sb="8" eb="9">
      <t>ウツ</t>
    </rPh>
    <phoneticPr fontId="9"/>
  </si>
  <si>
    <t>資格を要する職種のみ。</t>
    <phoneticPr fontId="9"/>
  </si>
  <si>
    <t>理由書</t>
  </si>
  <si>
    <t>任意の様式で可。</t>
    <rPh sb="0" eb="2">
      <t>ニンイ</t>
    </rPh>
    <rPh sb="3" eb="5">
      <t>ヨウシキ</t>
    </rPh>
    <rPh sb="6" eb="7">
      <t>カ</t>
    </rPh>
    <phoneticPr fontId="9"/>
  </si>
  <si>
    <t>組織体制図</t>
    <rPh sb="2" eb="4">
      <t>タイセイ</t>
    </rPh>
    <phoneticPr fontId="9"/>
  </si>
  <si>
    <t>該当する資格証（写）</t>
    <phoneticPr fontId="9"/>
  </si>
  <si>
    <t>看護職員の欠員が解消される場合。</t>
    <rPh sb="0" eb="2">
      <t>カンゴ</t>
    </rPh>
    <rPh sb="2" eb="4">
      <t>ショクイン</t>
    </rPh>
    <rPh sb="5" eb="7">
      <t>ケツイン</t>
    </rPh>
    <rPh sb="8" eb="10">
      <t>カイショウ</t>
    </rPh>
    <rPh sb="13" eb="15">
      <t>バアイ</t>
    </rPh>
    <phoneticPr fontId="9"/>
  </si>
  <si>
    <t>身体拘束廃止取組の有無</t>
    <phoneticPr fontId="79"/>
  </si>
  <si>
    <t>理由書</t>
    <phoneticPr fontId="9"/>
  </si>
  <si>
    <t>身体拘束改善計画又は身体拘束改善報告</t>
    <rPh sb="0" eb="2">
      <t>シンタイ</t>
    </rPh>
    <rPh sb="2" eb="4">
      <t>コウソク</t>
    </rPh>
    <rPh sb="4" eb="6">
      <t>カイゼン</t>
    </rPh>
    <rPh sb="6" eb="8">
      <t>ケイカク</t>
    </rPh>
    <rPh sb="8" eb="9">
      <t>マタ</t>
    </rPh>
    <rPh sb="10" eb="12">
      <t>シンタイ</t>
    </rPh>
    <rPh sb="12" eb="14">
      <t>コウソク</t>
    </rPh>
    <rPh sb="14" eb="16">
      <t>カイゼン</t>
    </rPh>
    <rPh sb="16" eb="18">
      <t>ホウコク</t>
    </rPh>
    <phoneticPr fontId="9"/>
  </si>
  <si>
    <t>テクノロジーの導入
（入居継続支援加算関係）</t>
    <phoneticPr fontId="79"/>
  </si>
  <si>
    <t>生活機能向上連携加算</t>
    <phoneticPr fontId="79"/>
  </si>
  <si>
    <t>訪問リハビリテーション若しくは通所リハビリテーションを実施している事業所又はリハビリテーションを実施している医療提供施設との協定書等</t>
    <rPh sb="0" eb="2">
      <t>ホウモン</t>
    </rPh>
    <rPh sb="11" eb="12">
      <t>モ</t>
    </rPh>
    <rPh sb="15" eb="17">
      <t>ツウショ</t>
    </rPh>
    <rPh sb="27" eb="29">
      <t>ジッシ</t>
    </rPh>
    <rPh sb="33" eb="36">
      <t>ジギョウショ</t>
    </rPh>
    <rPh sb="36" eb="37">
      <t>マタ</t>
    </rPh>
    <rPh sb="48" eb="50">
      <t>ジッシ</t>
    </rPh>
    <rPh sb="54" eb="56">
      <t>イリョウ</t>
    </rPh>
    <rPh sb="56" eb="58">
      <t>テイキョウ</t>
    </rPh>
    <rPh sb="58" eb="60">
      <t>シセツ</t>
    </rPh>
    <rPh sb="62" eb="64">
      <t>キョウテイ</t>
    </rPh>
    <rPh sb="64" eb="65">
      <t>ショ</t>
    </rPh>
    <rPh sb="65" eb="66">
      <t>トウ</t>
    </rPh>
    <phoneticPr fontId="79"/>
  </si>
  <si>
    <t>算定開始する月の分。</t>
    <rPh sb="0" eb="2">
      <t>サンテイ</t>
    </rPh>
    <rPh sb="2" eb="4">
      <t>カイシ</t>
    </rPh>
    <rPh sb="6" eb="7">
      <t>ツキ</t>
    </rPh>
    <rPh sb="8" eb="9">
      <t>ブン</t>
    </rPh>
    <phoneticPr fontId="9"/>
  </si>
  <si>
    <t>任意の様式で可。</t>
    <rPh sb="0" eb="2">
      <t>ニンイ</t>
    </rPh>
    <rPh sb="3" eb="5">
      <t>ヨウシキ</t>
    </rPh>
    <rPh sb="6" eb="7">
      <t>カ</t>
    </rPh>
    <phoneticPr fontId="79"/>
  </si>
  <si>
    <t>※LIFEへの登録が必須</t>
    <phoneticPr fontId="9"/>
  </si>
  <si>
    <t>重度化した場合の対応に係る指針（案でも可）</t>
    <rPh sb="0" eb="3">
      <t>ジュウドカ</t>
    </rPh>
    <rPh sb="5" eb="7">
      <t>バアイ</t>
    </rPh>
    <rPh sb="8" eb="10">
      <t>タイオウ</t>
    </rPh>
    <rPh sb="11" eb="12">
      <t>カカワ</t>
    </rPh>
    <rPh sb="13" eb="15">
      <t>シシン</t>
    </rPh>
    <rPh sb="16" eb="17">
      <t>アン</t>
    </rPh>
    <rPh sb="19" eb="20">
      <t>カ</t>
    </rPh>
    <phoneticPr fontId="9"/>
  </si>
  <si>
    <t>若年性認知症入居者受入加算</t>
    <rPh sb="0" eb="2">
      <t>ジャクネン</t>
    </rPh>
    <rPh sb="2" eb="3">
      <t>セイ</t>
    </rPh>
    <rPh sb="3" eb="6">
      <t>ニンチショウ</t>
    </rPh>
    <rPh sb="6" eb="9">
      <t>ニュウキョシャ</t>
    </rPh>
    <rPh sb="9" eb="11">
      <t>ウケイレ</t>
    </rPh>
    <rPh sb="11" eb="13">
      <t>カサン</t>
    </rPh>
    <phoneticPr fontId="9"/>
  </si>
  <si>
    <t>科学的介護推進体制加算</t>
    <phoneticPr fontId="9"/>
  </si>
  <si>
    <t>※LIFEへの登録が必須</t>
    <rPh sb="10" eb="12">
      <t>ヒッス</t>
    </rPh>
    <phoneticPr fontId="9"/>
  </si>
  <si>
    <t>看取りに関する指針（案でも可）</t>
    <rPh sb="0" eb="1">
      <t>ミ</t>
    </rPh>
    <rPh sb="1" eb="2">
      <t>ト</t>
    </rPh>
    <rPh sb="4" eb="5">
      <t>カン</t>
    </rPh>
    <rPh sb="7" eb="9">
      <t>シシン</t>
    </rPh>
    <rPh sb="10" eb="11">
      <t>アン</t>
    </rPh>
    <rPh sb="13" eb="14">
      <t>カ</t>
    </rPh>
    <phoneticPr fontId="9"/>
  </si>
  <si>
    <t>認知症介護実践リーダー研修の修了証書（写）</t>
    <rPh sb="17" eb="18">
      <t>ショ</t>
    </rPh>
    <phoneticPr fontId="9"/>
  </si>
  <si>
    <t>認知症介護指導者養成研修の修了証書（写）</t>
    <rPh sb="16" eb="17">
      <t>ショ</t>
    </rPh>
    <phoneticPr fontId="9"/>
  </si>
  <si>
    <t>加算（Ⅱ）を算定する場合。</t>
    <rPh sb="0" eb="2">
      <t>カサン</t>
    </rPh>
    <rPh sb="6" eb="8">
      <t>サンテイ</t>
    </rPh>
    <rPh sb="10" eb="12">
      <t>バアイ</t>
    </rPh>
    <phoneticPr fontId="9"/>
  </si>
  <si>
    <t>認知症看護に係る適切な研修の修了証等（写）</t>
    <rPh sb="14" eb="17">
      <t>シュウリョウショウ</t>
    </rPh>
    <rPh sb="17" eb="18">
      <t>トウ</t>
    </rPh>
    <rPh sb="19" eb="20">
      <t>ウツ</t>
    </rPh>
    <phoneticPr fontId="79"/>
  </si>
  <si>
    <t xml:space="preserve">サービス提供体制強化加算
</t>
    <rPh sb="4" eb="6">
      <t>テイキョウ</t>
    </rPh>
    <rPh sb="6" eb="8">
      <t>タイセイ</t>
    </rPh>
    <rPh sb="8" eb="10">
      <t>キョウカ</t>
    </rPh>
    <rPh sb="10" eb="12">
      <t>カサン</t>
    </rPh>
    <phoneticPr fontId="9"/>
  </si>
  <si>
    <t>前年度の実績が６月以上の場合と６月に満たない場合で様式が異なるので注意すること。</t>
    <rPh sb="0" eb="3">
      <t>ゼンネンド</t>
    </rPh>
    <rPh sb="4" eb="6">
      <t>ジッセキ</t>
    </rPh>
    <rPh sb="8" eb="9">
      <t>ツキ</t>
    </rPh>
    <rPh sb="9" eb="11">
      <t>イジョウ</t>
    </rPh>
    <rPh sb="12" eb="14">
      <t>バアイ</t>
    </rPh>
    <rPh sb="16" eb="17">
      <t>ツキ</t>
    </rPh>
    <rPh sb="18" eb="19">
      <t>ミ</t>
    </rPh>
    <rPh sb="22" eb="24">
      <t>バアイ</t>
    </rPh>
    <rPh sb="25" eb="27">
      <t>ヨウシキ</t>
    </rPh>
    <rPh sb="28" eb="29">
      <t>コト</t>
    </rPh>
    <rPh sb="33" eb="35">
      <t>チュウイ</t>
    </rPh>
    <phoneticPr fontId="9"/>
  </si>
  <si>
    <t>介護給付費算定に係る体制等に関する届出書・変更届出書＜別紙１＞</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ベッシ</t>
    </rPh>
    <phoneticPr fontId="9"/>
  </si>
  <si>
    <t>本チェック表＜別紙２＞</t>
    <rPh sb="0" eb="1">
      <t>ホン</t>
    </rPh>
    <rPh sb="5" eb="6">
      <t>オモテ</t>
    </rPh>
    <rPh sb="7" eb="9">
      <t>ベッシ</t>
    </rPh>
    <phoneticPr fontId="9"/>
  </si>
  <si>
    <t>従業者の勤務の体制及び勤務形態一覧表＜別紙７＞又はこれに準じた勤務割表等</t>
    <phoneticPr fontId="9"/>
  </si>
  <si>
    <r>
      <t xml:space="preserve">入居継続支援加算
</t>
    </r>
    <r>
      <rPr>
        <sz val="8"/>
        <rFont val="ＭＳ Ｐゴシック"/>
        <family val="3"/>
        <charset val="128"/>
      </rPr>
      <t>＊介護サービスのみ</t>
    </r>
    <phoneticPr fontId="79"/>
  </si>
  <si>
    <t>生活機能向上連携加算に関する確認書＜参考様式４＞</t>
    <rPh sb="0" eb="10">
      <t>セイカツキノウコウジョウレンケイカサン</t>
    </rPh>
    <rPh sb="11" eb="12">
      <t>カン</t>
    </rPh>
    <rPh sb="14" eb="17">
      <t>カクニンショ</t>
    </rPh>
    <rPh sb="18" eb="20">
      <t>サンコウ</t>
    </rPh>
    <rPh sb="20" eb="22">
      <t>ヨウシキ</t>
    </rPh>
    <phoneticPr fontId="79"/>
  </si>
  <si>
    <t>個別機能訓練加算</t>
    <rPh sb="0" eb="2">
      <t>コベツ</t>
    </rPh>
    <rPh sb="2" eb="4">
      <t>キノウ</t>
    </rPh>
    <rPh sb="4" eb="6">
      <t>クンレン</t>
    </rPh>
    <rPh sb="6" eb="8">
      <t>カサン</t>
    </rPh>
    <phoneticPr fontId="9"/>
  </si>
  <si>
    <r>
      <t>夜間看護体制</t>
    </r>
    <r>
      <rPr>
        <sz val="8"/>
        <rFont val="ＭＳ Ｐゴシック"/>
        <family val="3"/>
        <charset val="128"/>
      </rPr>
      <t xml:space="preserve">
＊介護サービスのみ</t>
    </r>
    <rPh sb="0" eb="2">
      <t>ヤカン</t>
    </rPh>
    <rPh sb="2" eb="4">
      <t>カンゴ</t>
    </rPh>
    <rPh sb="4" eb="6">
      <t>タイセイ</t>
    </rPh>
    <rPh sb="8" eb="10">
      <t>カイゴ</t>
    </rPh>
    <phoneticPr fontId="9"/>
  </si>
  <si>
    <t>若年性認知症入居者受入加算に関する届出書＜参考様式５＞</t>
    <rPh sb="6" eb="9">
      <t>ニュウキョシャ</t>
    </rPh>
    <rPh sb="21" eb="23">
      <t>サンコウ</t>
    </rPh>
    <rPh sb="23" eb="25">
      <t>ヨウシキ</t>
    </rPh>
    <phoneticPr fontId="9"/>
  </si>
  <si>
    <r>
      <t xml:space="preserve">看取り介護加算
</t>
    </r>
    <r>
      <rPr>
        <sz val="8"/>
        <rFont val="ＭＳ Ｐゴシック"/>
        <family val="3"/>
        <charset val="128"/>
      </rPr>
      <t>＊介護サービス（短期利用型を除く）のみ</t>
    </r>
    <rPh sb="0" eb="2">
      <t>ミト</t>
    </rPh>
    <rPh sb="3" eb="5">
      <t>カイゴ</t>
    </rPh>
    <rPh sb="5" eb="7">
      <t>カサン</t>
    </rPh>
    <phoneticPr fontId="9"/>
  </si>
  <si>
    <r>
      <t xml:space="preserve">短期利用型
</t>
    </r>
    <r>
      <rPr>
        <sz val="8"/>
        <rFont val="ＭＳ Ｐゴシック"/>
        <family val="3"/>
        <charset val="128"/>
      </rPr>
      <t>＊事業者が介護保険事業の等運営について３年以上の経験有する場合のみ</t>
    </r>
    <rPh sb="0" eb="2">
      <t>タンキ</t>
    </rPh>
    <rPh sb="2" eb="4">
      <t>リヨウ</t>
    </rPh>
    <rPh sb="4" eb="5">
      <t>ガタ</t>
    </rPh>
    <rPh sb="7" eb="10">
      <t>ジギョウシャ</t>
    </rPh>
    <rPh sb="11" eb="13">
      <t>カイゴ</t>
    </rPh>
    <rPh sb="13" eb="15">
      <t>ホケン</t>
    </rPh>
    <rPh sb="15" eb="17">
      <t>ジギョウ</t>
    </rPh>
    <rPh sb="18" eb="19">
      <t>トウ</t>
    </rPh>
    <rPh sb="19" eb="21">
      <t>ウンエイ</t>
    </rPh>
    <rPh sb="26" eb="27">
      <t>ネン</t>
    </rPh>
    <rPh sb="27" eb="29">
      <t>イジョウ</t>
    </rPh>
    <rPh sb="30" eb="32">
      <t>ケイケン</t>
    </rPh>
    <rPh sb="32" eb="33">
      <t>ユウ</t>
    </rPh>
    <rPh sb="35" eb="37">
      <t>バアイ</t>
    </rPh>
    <phoneticPr fontId="9"/>
  </si>
  <si>
    <t>短期利用型に関する調書＜参考様式14＞</t>
    <rPh sb="12" eb="14">
      <t>サンコウ</t>
    </rPh>
    <rPh sb="14" eb="16">
      <t>ヨウシキ</t>
    </rPh>
    <phoneticPr fontId="9"/>
  </si>
  <si>
    <t>サービス提供体制強化加算に関する確認書＜参考様式19＞</t>
    <rPh sb="16" eb="19">
      <t>カクニンショ</t>
    </rPh>
    <rPh sb="20" eb="22">
      <t>サンコウ</t>
    </rPh>
    <rPh sb="22" eb="24">
      <t>ヨウシキ</t>
    </rPh>
    <phoneticPr fontId="9"/>
  </si>
  <si>
    <t>高齢者虐待防止措置実施の有無</t>
    <rPh sb="0" eb="3">
      <t>コウレイシャ</t>
    </rPh>
    <rPh sb="3" eb="7">
      <t>ギャクタイボウシ</t>
    </rPh>
    <rPh sb="7" eb="9">
      <t>ソチ</t>
    </rPh>
    <rPh sb="9" eb="11">
      <t>ジッシ</t>
    </rPh>
    <phoneticPr fontId="79"/>
  </si>
  <si>
    <t>高齢者虐待防止措置に係る改善計画又は改善報告書</t>
    <rPh sb="0" eb="3">
      <t>コウレイシャ</t>
    </rPh>
    <rPh sb="3" eb="7">
      <t>ギャクタイボウシ</t>
    </rPh>
    <rPh sb="7" eb="9">
      <t>ソチ</t>
    </rPh>
    <rPh sb="10" eb="11">
      <t>カカ</t>
    </rPh>
    <rPh sb="12" eb="16">
      <t>カイゼンケイカク</t>
    </rPh>
    <rPh sb="16" eb="17">
      <t>マタ</t>
    </rPh>
    <rPh sb="18" eb="23">
      <t>カイゼンホウコクショ</t>
    </rPh>
    <phoneticPr fontId="9"/>
  </si>
  <si>
    <t>任意の様式で可（代表者名）。ただし、未措置事項（指針、委員会、研修、担当者の設置）の現状及び改善に向けた取組みは必ず記載すること。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4" eb="26">
      <t>シシン</t>
    </rPh>
    <rPh sb="27" eb="30">
      <t>イインカイ</t>
    </rPh>
    <rPh sb="31" eb="33">
      <t>ケンシュウ</t>
    </rPh>
    <rPh sb="34" eb="37">
      <t>タントウシャ</t>
    </rPh>
    <rPh sb="38" eb="40">
      <t>セッチ</t>
    </rPh>
    <rPh sb="42" eb="44">
      <t>ゲンジョウ</t>
    </rPh>
    <rPh sb="44" eb="45">
      <t>オヨ</t>
    </rPh>
    <rPh sb="46" eb="48">
      <t>カイゼン</t>
    </rPh>
    <rPh sb="49" eb="50">
      <t>ム</t>
    </rPh>
    <rPh sb="52" eb="54">
      <t>トリクミ</t>
    </rPh>
    <rPh sb="56" eb="57">
      <t>カナラ</t>
    </rPh>
    <rPh sb="58" eb="60">
      <t>キサイ</t>
    </rPh>
    <phoneticPr fontId="9"/>
  </si>
  <si>
    <t>任意の様式で可（代表者名）。ただし、未措置事項（BPCの策定、訓練、研修）の現状及び改善に向けた取組みは必ず記載すること。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8" eb="30">
      <t>サクテイ</t>
    </rPh>
    <rPh sb="31" eb="33">
      <t>クンレン</t>
    </rPh>
    <rPh sb="34" eb="36">
      <t>ケンシュウ</t>
    </rPh>
    <rPh sb="38" eb="40">
      <t>ゲンジョウ</t>
    </rPh>
    <rPh sb="40" eb="41">
      <t>オヨ</t>
    </rPh>
    <rPh sb="42" eb="44">
      <t>カイゼン</t>
    </rPh>
    <rPh sb="45" eb="46">
      <t>ム</t>
    </rPh>
    <rPh sb="48" eb="50">
      <t>トリクミ</t>
    </rPh>
    <rPh sb="52" eb="53">
      <t>カナラ</t>
    </rPh>
    <rPh sb="54" eb="56">
      <t>キサイ</t>
    </rPh>
    <phoneticPr fontId="9"/>
  </si>
  <si>
    <t>生産性向上推進体制加算</t>
    <rPh sb="0" eb="3">
      <t>セイサンセイ</t>
    </rPh>
    <rPh sb="3" eb="5">
      <t>コウジョウ</t>
    </rPh>
    <rPh sb="5" eb="7">
      <t>スイシン</t>
    </rPh>
    <rPh sb="7" eb="11">
      <t>タイセイカサン</t>
    </rPh>
    <phoneticPr fontId="9"/>
  </si>
  <si>
    <t>介護職員処遇改善加算</t>
    <rPh sb="0" eb="4">
      <t>カイゴショクイン</t>
    </rPh>
    <rPh sb="4" eb="10">
      <t>ショグウカイゼンカサン</t>
    </rPh>
    <phoneticPr fontId="9"/>
  </si>
  <si>
    <t>介護職員等特定処遇改善加算</t>
    <rPh sb="0" eb="4">
      <t>カイゴショクイン</t>
    </rPh>
    <rPh sb="4" eb="5">
      <t>トウ</t>
    </rPh>
    <rPh sb="5" eb="7">
      <t>トクテイ</t>
    </rPh>
    <rPh sb="7" eb="13">
      <t>ショグウカイゼンカサン</t>
    </rPh>
    <phoneticPr fontId="9"/>
  </si>
  <si>
    <t>介護職員等ベースアップ等支援加算</t>
    <rPh sb="0" eb="4">
      <t>カイゴショクイン</t>
    </rPh>
    <rPh sb="4" eb="5">
      <t>トウ</t>
    </rPh>
    <rPh sb="11" eb="12">
      <t>トウ</t>
    </rPh>
    <rPh sb="12" eb="14">
      <t>シエン</t>
    </rPh>
    <rPh sb="14" eb="16">
      <t>カサン</t>
    </rPh>
    <phoneticPr fontId="9"/>
  </si>
  <si>
    <t>別紙1(届)の変更内容欄に、左記の提出日を記入すること</t>
    <rPh sb="0" eb="2">
      <t>ベッシ</t>
    </rPh>
    <rPh sb="4" eb="5">
      <t>トドケ</t>
    </rPh>
    <rPh sb="7" eb="11">
      <t>ヘンコウナイヨウ</t>
    </rPh>
    <rPh sb="11" eb="12">
      <t>ラン</t>
    </rPh>
    <rPh sb="14" eb="15">
      <t>ヒダリ</t>
    </rPh>
    <rPh sb="15" eb="16">
      <t>シルシ</t>
    </rPh>
    <rPh sb="17" eb="19">
      <t>テイシュツ</t>
    </rPh>
    <rPh sb="19" eb="20">
      <t>ビ</t>
    </rPh>
    <rPh sb="21" eb="23">
      <t>キニュウ</t>
    </rPh>
    <phoneticPr fontId="9"/>
  </si>
  <si>
    <t>介護処遇改善加算等の専用受付に当該資料一式を提出すること</t>
    <rPh sb="0" eb="9">
      <t>カイゴショグウカイゼンカサントウ</t>
    </rPh>
    <rPh sb="10" eb="12">
      <t>センヨウ</t>
    </rPh>
    <rPh sb="12" eb="14">
      <t>ウケツケ</t>
    </rPh>
    <rPh sb="15" eb="17">
      <t>トウガイ</t>
    </rPh>
    <rPh sb="17" eb="19">
      <t>シリョウ</t>
    </rPh>
    <rPh sb="19" eb="21">
      <t>イッシキ</t>
    </rPh>
    <rPh sb="22" eb="24">
      <t>テイシュツ</t>
    </rPh>
    <phoneticPr fontId="9"/>
  </si>
  <si>
    <t>業務継続計画に係る改善計画又は改善報告書</t>
    <rPh sb="0" eb="2">
      <t>ギョウム</t>
    </rPh>
    <rPh sb="2" eb="4">
      <t>ケイゾク</t>
    </rPh>
    <rPh sb="4" eb="6">
      <t>ケイカク</t>
    </rPh>
    <rPh sb="7" eb="8">
      <t>カカ</t>
    </rPh>
    <rPh sb="9" eb="11">
      <t>カイゼン</t>
    </rPh>
    <rPh sb="11" eb="13">
      <t>ケイカク</t>
    </rPh>
    <rPh sb="13" eb="14">
      <t>マタ</t>
    </rPh>
    <rPh sb="15" eb="20">
      <t>カイゼンホウコクショ</t>
    </rPh>
    <phoneticPr fontId="9"/>
  </si>
  <si>
    <t>市長</t>
    <rPh sb="0" eb="2">
      <t>シチョウ</t>
    </rPh>
    <phoneticPr fontId="9"/>
  </si>
  <si>
    <t>（あて先）福岡</t>
    <rPh sb="3" eb="4">
      <t>サキ</t>
    </rPh>
    <rPh sb="5" eb="7">
      <t>フクオカ</t>
    </rPh>
    <phoneticPr fontId="9"/>
  </si>
  <si>
    <t>福岡市</t>
    <rPh sb="0" eb="3">
      <t>フクオカシ</t>
    </rPh>
    <phoneticPr fontId="9"/>
  </si>
  <si>
    <t>　￥</t>
    <phoneticPr fontId="9"/>
  </si>
  <si>
    <t>認知症専門ケア加算に係る届出書＜別紙12-２＞</t>
    <rPh sb="0" eb="3">
      <t>ニンチショウ</t>
    </rPh>
    <rPh sb="3" eb="5">
      <t>センモン</t>
    </rPh>
    <rPh sb="7" eb="9">
      <t>カサン</t>
    </rPh>
    <rPh sb="10" eb="11">
      <t>カカ</t>
    </rPh>
    <rPh sb="12" eb="14">
      <t>トドケデ</t>
    </rPh>
    <rPh sb="14" eb="15">
      <t>ショ</t>
    </rPh>
    <rPh sb="16" eb="18">
      <t>ベッシ</t>
    </rPh>
    <phoneticPr fontId="9"/>
  </si>
  <si>
    <t>認知症ケアに関する留意事項の伝達又は技術的指導に係る会議の開催状況がわかるもの</t>
    <rPh sb="0" eb="3">
      <t>ニンチショウ</t>
    </rPh>
    <rPh sb="6" eb="7">
      <t>カン</t>
    </rPh>
    <rPh sb="9" eb="13">
      <t>リュウイジコウ</t>
    </rPh>
    <rPh sb="14" eb="16">
      <t>デンタツ</t>
    </rPh>
    <rPh sb="16" eb="17">
      <t>マタ</t>
    </rPh>
    <rPh sb="18" eb="21">
      <t>ギジュツテキ</t>
    </rPh>
    <rPh sb="21" eb="23">
      <t>シドウ</t>
    </rPh>
    <rPh sb="24" eb="25">
      <t>カカ</t>
    </rPh>
    <rPh sb="26" eb="28">
      <t>カイギ</t>
    </rPh>
    <rPh sb="29" eb="33">
      <t>カイサイジョウキョウ</t>
    </rPh>
    <phoneticPr fontId="79"/>
  </si>
  <si>
    <t>算定開始月を含む年間又は年度の研修計画（認知症ケアに関する研修計画）</t>
    <rPh sb="0" eb="5">
      <t>サンテイカイシツキ</t>
    </rPh>
    <rPh sb="6" eb="7">
      <t>フク</t>
    </rPh>
    <rPh sb="8" eb="10">
      <t>ネンカン</t>
    </rPh>
    <rPh sb="10" eb="11">
      <t>マタ</t>
    </rPh>
    <rPh sb="12" eb="14">
      <t>ネンド</t>
    </rPh>
    <rPh sb="15" eb="17">
      <t>ケンシュウ</t>
    </rPh>
    <rPh sb="17" eb="19">
      <t>ケイカク</t>
    </rPh>
    <rPh sb="20" eb="23">
      <t>ニンチショウ</t>
    </rPh>
    <rPh sb="26" eb="27">
      <t>カン</t>
    </rPh>
    <rPh sb="29" eb="31">
      <t>ケンシュウ</t>
    </rPh>
    <rPh sb="31" eb="33">
      <t>ケイカク</t>
    </rPh>
    <phoneticPr fontId="9"/>
  </si>
  <si>
    <t>業務継続計画策定の有無</t>
    <rPh sb="0" eb="6">
      <t>ギョウムケイゾクケイカク</t>
    </rPh>
    <rPh sb="6" eb="8">
      <t>サクテイ</t>
    </rPh>
    <rPh sb="9" eb="11">
      <t>ウム</t>
    </rPh>
    <phoneticPr fontId="79"/>
  </si>
  <si>
    <r>
      <t>夜間看護体制に係る届出書</t>
    </r>
    <r>
      <rPr>
        <sz val="9"/>
        <color rgb="FFFF0000"/>
        <rFont val="ＭＳ Ｐ明朝"/>
        <family val="1"/>
        <charset val="128"/>
      </rPr>
      <t>＜別紙33＞</t>
    </r>
    <rPh sb="13" eb="15">
      <t>ベッシ</t>
    </rPh>
    <phoneticPr fontId="9"/>
  </si>
  <si>
    <r>
      <t>看護師</t>
    </r>
    <r>
      <rPr>
        <sz val="8"/>
        <color rgb="FFFF0000"/>
        <rFont val="ＭＳ Ｐ明朝"/>
        <family val="1"/>
        <charset val="128"/>
      </rPr>
      <t>又は准看護師</t>
    </r>
    <rPh sb="0" eb="3">
      <t>カンゴシ</t>
    </rPh>
    <rPh sb="3" eb="4">
      <t>マタ</t>
    </rPh>
    <rPh sb="5" eb="9">
      <t>ジュンカンゴシ</t>
    </rPh>
    <phoneticPr fontId="9"/>
  </si>
  <si>
    <r>
      <t>入居継続支援加算に関する届出書</t>
    </r>
    <r>
      <rPr>
        <sz val="9"/>
        <color rgb="FFFF0000"/>
        <rFont val="ＭＳ Ｐ明朝"/>
        <family val="1"/>
        <charset val="128"/>
      </rPr>
      <t>＜別紙32＞</t>
    </r>
    <rPh sb="14" eb="15">
      <t>ショ</t>
    </rPh>
    <rPh sb="16" eb="18">
      <t>ベッシ</t>
    </rPh>
    <phoneticPr fontId="79"/>
  </si>
  <si>
    <t>施設名</t>
    <rPh sb="0" eb="2">
      <t>シセツ</t>
    </rPh>
    <rPh sb="2" eb="3">
      <t>メイ</t>
    </rPh>
    <phoneticPr fontId="9"/>
  </si>
  <si>
    <t>施設区分</t>
    <rPh sb="0" eb="2">
      <t>シセツ</t>
    </rPh>
    <rPh sb="2" eb="4">
      <t>クブン</t>
    </rPh>
    <phoneticPr fontId="9"/>
  </si>
  <si>
    <t>特定施設入居者生活介護</t>
    <rPh sb="0" eb="11">
      <t>トクテイシセツニュウキョシャセイカツカイゴ</t>
    </rPh>
    <phoneticPr fontId="9"/>
  </si>
  <si>
    <t>地域密着型特定施設入居者生活介護</t>
    <rPh sb="0" eb="2">
      <t>チイキ</t>
    </rPh>
    <rPh sb="2" eb="5">
      <t>ミッチャクガタ</t>
    </rPh>
    <rPh sb="5" eb="16">
      <t>トクテイシセツニュウキョシャセイカツカイゴ</t>
    </rPh>
    <phoneticPr fontId="9"/>
  </si>
  <si>
    <t>【要件１】</t>
    <rPh sb="1" eb="3">
      <t>ヨウケン</t>
    </rPh>
    <phoneticPr fontId="9"/>
  </si>
  <si>
    <t>換算月</t>
    <rPh sb="0" eb="2">
      <t>カンサン</t>
    </rPh>
    <rPh sb="2" eb="3">
      <t>ツキ</t>
    </rPh>
    <phoneticPr fontId="9"/>
  </si>
  <si>
    <t>ア：入居者数
（各月末日時点）</t>
    <rPh sb="2" eb="5">
      <t>ニュウキョシャ</t>
    </rPh>
    <rPh sb="5" eb="6">
      <t>スウ</t>
    </rPh>
    <rPh sb="8" eb="10">
      <t>カクツキ</t>
    </rPh>
    <rPh sb="10" eb="12">
      <t>マツジツ</t>
    </rPh>
    <rPh sb="12" eb="14">
      <t>ジテン</t>
    </rPh>
    <phoneticPr fontId="9"/>
  </si>
  <si>
    <t>イ：喀痰吸引等
の者の数
（各月末日時点）</t>
    <rPh sb="2" eb="6">
      <t>カクタンキュウイン</t>
    </rPh>
    <rPh sb="6" eb="7">
      <t>ナド</t>
    </rPh>
    <rPh sb="9" eb="10">
      <t>モノ</t>
    </rPh>
    <rPh sb="11" eb="12">
      <t>カズ</t>
    </rPh>
    <rPh sb="14" eb="16">
      <t>カクツキ</t>
    </rPh>
    <rPh sb="16" eb="18">
      <t>マツジツ</t>
    </rPh>
    <rPh sb="18" eb="20">
      <t>ジテン</t>
    </rPh>
    <phoneticPr fontId="9"/>
  </si>
  <si>
    <t>ウ：割合
（ イ ÷ ア ）</t>
    <rPh sb="2" eb="4">
      <t>ワリアイ</t>
    </rPh>
    <phoneticPr fontId="9"/>
  </si>
  <si>
    <t>エ：平均
（ ウの計÷３ ）</t>
    <rPh sb="2" eb="4">
      <t>ヘイキン</t>
    </rPh>
    <rPh sb="9" eb="10">
      <t>ケイ</t>
    </rPh>
    <phoneticPr fontId="9"/>
  </si>
  <si>
    <t>←</t>
    <phoneticPr fontId="9"/>
  </si>
  <si>
    <t>（注意事項）</t>
    <rPh sb="1" eb="3">
      <t>チュウイ</t>
    </rPh>
    <rPh sb="3" eb="5">
      <t>ジコウ</t>
    </rPh>
    <phoneticPr fontId="9"/>
  </si>
  <si>
    <t>【要件２】</t>
    <rPh sb="1" eb="3">
      <t>ヨウケン</t>
    </rPh>
    <phoneticPr fontId="9"/>
  </si>
  <si>
    <t>介護福祉士の割合</t>
    <rPh sb="0" eb="2">
      <t>カイゴ</t>
    </rPh>
    <rPh sb="2" eb="4">
      <t>フクシ</t>
    </rPh>
    <rPh sb="4" eb="5">
      <t>シ</t>
    </rPh>
    <rPh sb="6" eb="8">
      <t>ワリアイ</t>
    </rPh>
    <phoneticPr fontId="9"/>
  </si>
  <si>
    <t>平均入居者数</t>
    <rPh sb="0" eb="2">
      <t>ヘイキン</t>
    </rPh>
    <rPh sb="2" eb="5">
      <t>ニュウキョシャ</t>
    </rPh>
    <rPh sb="5" eb="6">
      <t>スウ</t>
    </rPh>
    <phoneticPr fontId="9"/>
  </si>
  <si>
    <t>当該年度の前年度の全入居者の延数　÷　当該前年度の日数</t>
    <rPh sb="0" eb="2">
      <t>トウガイ</t>
    </rPh>
    <rPh sb="2" eb="4">
      <t>ネンド</t>
    </rPh>
    <rPh sb="5" eb="8">
      <t>ゼンネンド</t>
    </rPh>
    <rPh sb="9" eb="10">
      <t>ゼン</t>
    </rPh>
    <rPh sb="10" eb="13">
      <t>ニュウキョシャ</t>
    </rPh>
    <rPh sb="14" eb="15">
      <t>ノ</t>
    </rPh>
    <rPh sb="15" eb="16">
      <t>スウ</t>
    </rPh>
    <rPh sb="19" eb="21">
      <t>トウガイ</t>
    </rPh>
    <rPh sb="21" eb="24">
      <t>ゼンネンド</t>
    </rPh>
    <rPh sb="25" eb="27">
      <t>ニッスウ</t>
    </rPh>
    <phoneticPr fontId="9"/>
  </si>
  <si>
    <t>介護福祉士数（②）：入所者数（①）が１：６以上</t>
    <phoneticPr fontId="9"/>
  </si>
  <si>
    <t>資格の種類</t>
    <rPh sb="0" eb="2">
      <t>シカク</t>
    </rPh>
    <rPh sb="3" eb="5">
      <t>シュルイ</t>
    </rPh>
    <phoneticPr fontId="9"/>
  </si>
  <si>
    <t>氏　　　名</t>
    <rPh sb="0" eb="1">
      <t>シ</t>
    </rPh>
    <rPh sb="4" eb="5">
      <t>メイ</t>
    </rPh>
    <phoneticPr fontId="9"/>
  </si>
  <si>
    <t>登録証登録番号</t>
    <rPh sb="0" eb="3">
      <t>トウロクショウ</t>
    </rPh>
    <rPh sb="3" eb="5">
      <t>トウロク</t>
    </rPh>
    <rPh sb="5" eb="7">
      <t>バンゴウ</t>
    </rPh>
    <phoneticPr fontId="9"/>
  </si>
  <si>
    <t>登録年月日</t>
    <rPh sb="0" eb="2">
      <t>トウロク</t>
    </rPh>
    <rPh sb="2" eb="5">
      <t>ネンガッピ</t>
    </rPh>
    <phoneticPr fontId="9"/>
  </si>
  <si>
    <t>常勤換算数</t>
    <rPh sb="0" eb="2">
      <t>ジョウキン</t>
    </rPh>
    <rPh sb="2" eb="4">
      <t>カンサン</t>
    </rPh>
    <rPh sb="4" eb="5">
      <t>スウ</t>
    </rPh>
    <phoneticPr fontId="9"/>
  </si>
  <si>
    <t>月の常勤換算数</t>
  </si>
  <si>
    <t>　「常勤換算平均」の欄は、常勤換算方法により算出した届出日の属する月の前３か月の平均を記入してください。</t>
    <rPh sb="2" eb="4">
      <t>ジョウキン</t>
    </rPh>
    <rPh sb="4" eb="6">
      <t>カンサン</t>
    </rPh>
    <rPh sb="6" eb="8">
      <t>ヘイキン</t>
    </rPh>
    <rPh sb="10" eb="11">
      <t>ラン</t>
    </rPh>
    <rPh sb="13" eb="15">
      <t>ジョウキン</t>
    </rPh>
    <rPh sb="15" eb="17">
      <t>カンサン</t>
    </rPh>
    <rPh sb="17" eb="19">
      <t>ホウホウ</t>
    </rPh>
    <rPh sb="22" eb="24">
      <t>サンシュツ</t>
    </rPh>
    <rPh sb="40" eb="42">
      <t>ヘイキン</t>
    </rPh>
    <rPh sb="43" eb="45">
      <t>キニュウ</t>
    </rPh>
    <phoneticPr fontId="9"/>
  </si>
  <si>
    <t>口腔内の喀痰吸引等，経管栄養等を必要とする者の数（前４月から前々月までの３月間の平均）</t>
    <rPh sb="0" eb="2">
      <t>コウコウ</t>
    </rPh>
    <rPh sb="2" eb="3">
      <t>ナイ</t>
    </rPh>
    <rPh sb="4" eb="8">
      <t>カクタンキュウイン</t>
    </rPh>
    <rPh sb="8" eb="9">
      <t>トウ</t>
    </rPh>
    <rPh sb="10" eb="11">
      <t>キョウ</t>
    </rPh>
    <rPh sb="11" eb="12">
      <t>カン</t>
    </rPh>
    <rPh sb="12" eb="15">
      <t>エイヨウナド</t>
    </rPh>
    <rPh sb="16" eb="18">
      <t>ヒツヨウ</t>
    </rPh>
    <rPh sb="21" eb="22">
      <t>モノ</t>
    </rPh>
    <rPh sb="23" eb="24">
      <t>カズ</t>
    </rPh>
    <rPh sb="25" eb="26">
      <t>マエ</t>
    </rPh>
    <rPh sb="27" eb="28">
      <t>ツキ</t>
    </rPh>
    <rPh sb="30" eb="33">
      <t>ゼンゼンゲツ</t>
    </rPh>
    <rPh sb="37" eb="38">
      <t>ゲツ</t>
    </rPh>
    <rPh sb="38" eb="39">
      <t>カン</t>
    </rPh>
    <rPh sb="40" eb="42">
      <t>ヘイキン</t>
    </rPh>
    <phoneticPr fontId="9"/>
  </si>
  <si>
    <t>届出を行った月以降においても，毎月において前４月から前々月までの３月間のこれらの割合がそれぞれ所定の割合以上であることが必要である。これらの割合については，毎月記録するとともに，所定の割合を下回った場合には，加算の取り下げを行うこと。</t>
    <rPh sb="0" eb="2">
      <t>トドケデ</t>
    </rPh>
    <rPh sb="3" eb="4">
      <t>オコナ</t>
    </rPh>
    <rPh sb="6" eb="7">
      <t>ツキ</t>
    </rPh>
    <rPh sb="7" eb="9">
      <t>イコウ</t>
    </rPh>
    <rPh sb="15" eb="17">
      <t>マイツキ</t>
    </rPh>
    <rPh sb="33" eb="34">
      <t>ツキ</t>
    </rPh>
    <rPh sb="34" eb="35">
      <t>カン</t>
    </rPh>
    <rPh sb="40" eb="42">
      <t>ワリアイ</t>
    </rPh>
    <rPh sb="47" eb="49">
      <t>ショテイ</t>
    </rPh>
    <rPh sb="50" eb="52">
      <t>ワリアイ</t>
    </rPh>
    <rPh sb="52" eb="54">
      <t>イジョウ</t>
    </rPh>
    <rPh sb="60" eb="62">
      <t>ヒツヨウ</t>
    </rPh>
    <rPh sb="70" eb="72">
      <t>ワリアイ</t>
    </rPh>
    <rPh sb="78" eb="80">
      <t>マイツキ</t>
    </rPh>
    <rPh sb="80" eb="82">
      <t>キロク</t>
    </rPh>
    <rPh sb="89" eb="91">
      <t>ショテイ</t>
    </rPh>
    <rPh sb="92" eb="94">
      <t>ワリアイ</t>
    </rPh>
    <rPh sb="95" eb="97">
      <t>シタマワ</t>
    </rPh>
    <rPh sb="99" eb="101">
      <t>バアイ</t>
    </rPh>
    <rPh sb="104" eb="106">
      <t>カサン</t>
    </rPh>
    <rPh sb="107" eb="108">
      <t>ト</t>
    </rPh>
    <rPh sb="109" eb="110">
      <t>サ</t>
    </rPh>
    <rPh sb="112" eb="113">
      <t>オコナ</t>
    </rPh>
    <phoneticPr fontId="9"/>
  </si>
  <si>
    <r>
      <t>※テクノロジーを活用した複数の機器を活用し、利用者に対するケアのアセスメント評価や人員体制の見直しをPDCAサイクルによって継続して行う場合は、当該加算の介護福祉士の配置要件を「</t>
    </r>
    <r>
      <rPr>
        <b/>
        <sz val="8"/>
        <rFont val="ＭＳ 明朝"/>
        <family val="1"/>
        <charset val="128"/>
      </rPr>
      <t>７又はその端数を増すごとに１以上</t>
    </r>
    <r>
      <rPr>
        <sz val="8"/>
        <rFont val="ＭＳ 明朝"/>
        <family val="1"/>
        <charset val="128"/>
      </rPr>
      <t>」→</t>
    </r>
    <r>
      <rPr>
        <b/>
        <sz val="8"/>
        <rFont val="ＭＳ 明朝"/>
        <family val="1"/>
        <charset val="128"/>
      </rPr>
      <t>別紙</t>
    </r>
    <r>
      <rPr>
        <b/>
        <sz val="8"/>
        <color rgb="FFFF0000"/>
        <rFont val="ＭＳ 明朝"/>
        <family val="1"/>
        <charset val="128"/>
      </rPr>
      <t>32</t>
    </r>
    <r>
      <rPr>
        <b/>
        <sz val="8"/>
        <rFont val="ＭＳ 明朝"/>
        <family val="1"/>
        <charset val="128"/>
      </rPr>
      <t>-2を提出すること</t>
    </r>
    <rPh sb="107" eb="109">
      <t>ベッシ</t>
    </rPh>
    <rPh sb="114" eb="116">
      <t>テイシュツ</t>
    </rPh>
    <phoneticPr fontId="79"/>
  </si>
  <si>
    <t>　「尿道カテーテル留置を実施している状態」、「在宅酸素療法を実施している状態」、</t>
    <phoneticPr fontId="9"/>
  </si>
  <si>
    <t>　「インスリン注射を実施している状態」のいずれかに該当する者</t>
    <phoneticPr fontId="9"/>
  </si>
  <si>
    <t>※「口腔内の喀痰吸引等を必要としている状態」、「経管栄養等を必要としている状態」、</t>
    <rPh sb="2" eb="5">
      <t>コウクウナイ</t>
    </rPh>
    <rPh sb="6" eb="11">
      <t>カクタンキュウイントウ</t>
    </rPh>
    <rPh sb="12" eb="14">
      <t>ヒツヨウ</t>
    </rPh>
    <rPh sb="19" eb="21">
      <t>ジョウタイ</t>
    </rPh>
    <rPh sb="24" eb="29">
      <t>ケイカンエイヨウトウ</t>
    </rPh>
    <rPh sb="30" eb="32">
      <t>ヒツヨウ</t>
    </rPh>
    <rPh sb="37" eb="39">
      <t>ジョウタイ</t>
    </rPh>
    <phoneticPr fontId="9"/>
  </si>
  <si>
    <t>要件（※）に該当し看護等を必要とする者（前４月から前々月までの３月間の平均）</t>
    <rPh sb="0" eb="2">
      <t>ヨウケン</t>
    </rPh>
    <rPh sb="6" eb="8">
      <t>ガイトウ</t>
    </rPh>
    <rPh sb="9" eb="11">
      <t>カンゴ</t>
    </rPh>
    <rPh sb="11" eb="12">
      <t>トウ</t>
    </rPh>
    <rPh sb="13" eb="15">
      <t>ヒツヨウ</t>
    </rPh>
    <rPh sb="18" eb="19">
      <t>モノ</t>
    </rPh>
    <rPh sb="20" eb="21">
      <t>マエ</t>
    </rPh>
    <rPh sb="22" eb="23">
      <t>ツキ</t>
    </rPh>
    <rPh sb="25" eb="28">
      <t>ゼンゼンゲツ</t>
    </rPh>
    <rPh sb="32" eb="33">
      <t>ゲツ</t>
    </rPh>
    <rPh sb="33" eb="34">
      <t>カン</t>
    </rPh>
    <rPh sb="35" eb="37">
      <t>ヘイキン</t>
    </rPh>
    <phoneticPr fontId="9"/>
  </si>
  <si>
    <r>
      <t>テクノロジーの導入による入居継続支援加算に関する届出書</t>
    </r>
    <r>
      <rPr>
        <sz val="9"/>
        <color rgb="FFFF0000"/>
        <rFont val="ＭＳ Ｐ明朝"/>
        <family val="1"/>
        <charset val="128"/>
      </rPr>
      <t>＜別紙32-２＞</t>
    </r>
    <rPh sb="28" eb="30">
      <t>ベッシ</t>
    </rPh>
    <phoneticPr fontId="79"/>
  </si>
  <si>
    <t>看護に係る責任者である常勤看護師の分のみ</t>
    <rPh sb="0" eb="2">
      <t>カンゴ</t>
    </rPh>
    <rPh sb="3" eb="4">
      <t>カカ</t>
    </rPh>
    <rPh sb="5" eb="8">
      <t>セキニンシャ</t>
    </rPh>
    <rPh sb="11" eb="13">
      <t>ジョウキン</t>
    </rPh>
    <rPh sb="13" eb="16">
      <t>カンゴシ</t>
    </rPh>
    <rPh sb="17" eb="18">
      <t>ブン</t>
    </rPh>
    <phoneticPr fontId="9"/>
  </si>
  <si>
    <t>利用者の安全やケアの質の確保、職員の負担の軽減を図るための委員会の議事概要</t>
    <rPh sb="0" eb="3">
      <t>リヨウシャ</t>
    </rPh>
    <rPh sb="4" eb="6">
      <t>アンゼン</t>
    </rPh>
    <rPh sb="10" eb="11">
      <t>シツ</t>
    </rPh>
    <rPh sb="12" eb="14">
      <t>カクホ</t>
    </rPh>
    <rPh sb="15" eb="17">
      <t>ショクイン</t>
    </rPh>
    <rPh sb="18" eb="20">
      <t>フタン</t>
    </rPh>
    <rPh sb="21" eb="23">
      <t>ケイゲン</t>
    </rPh>
    <rPh sb="24" eb="25">
      <t>ハカ</t>
    </rPh>
    <rPh sb="29" eb="32">
      <t>イインカイ</t>
    </rPh>
    <rPh sb="33" eb="37">
      <t>ギジガイヨウ</t>
    </rPh>
    <phoneticPr fontId="9"/>
  </si>
  <si>
    <t>介護機器の使用方法の講習やヒヤリ・ハット事例等の周知、その事例を通じた再発防止策の実習等を含む職員研修の記録</t>
    <rPh sb="0" eb="2">
      <t>カイゴ</t>
    </rPh>
    <rPh sb="2" eb="4">
      <t>キキ</t>
    </rPh>
    <rPh sb="5" eb="7">
      <t>シヨウ</t>
    </rPh>
    <rPh sb="7" eb="9">
      <t>ホウホウ</t>
    </rPh>
    <rPh sb="10" eb="12">
      <t>コウシュウ</t>
    </rPh>
    <rPh sb="20" eb="22">
      <t>ジレイ</t>
    </rPh>
    <rPh sb="22" eb="23">
      <t>トウ</t>
    </rPh>
    <rPh sb="24" eb="26">
      <t>シュウチ</t>
    </rPh>
    <rPh sb="29" eb="31">
      <t>ジレイ</t>
    </rPh>
    <rPh sb="32" eb="33">
      <t>ツウ</t>
    </rPh>
    <rPh sb="35" eb="37">
      <t>サイハツ</t>
    </rPh>
    <rPh sb="37" eb="39">
      <t>ボウシ</t>
    </rPh>
    <rPh sb="39" eb="40">
      <t>サク</t>
    </rPh>
    <rPh sb="41" eb="43">
      <t>ジッシュウ</t>
    </rPh>
    <rPh sb="43" eb="44">
      <t>トウ</t>
    </rPh>
    <rPh sb="45" eb="46">
      <t>フク</t>
    </rPh>
    <rPh sb="47" eb="49">
      <t>ショクイン</t>
    </rPh>
    <rPh sb="49" eb="51">
      <t>ケンシュウ</t>
    </rPh>
    <rPh sb="52" eb="54">
      <t>キロク</t>
    </rPh>
    <phoneticPr fontId="9"/>
  </si>
  <si>
    <t>算定開始月を含む年間又は年度研修計画
若しくは介護機器の使用方法の講習等を定期的かつ臨機応変に実施するためのフロー（手順書）等</t>
    <rPh sb="0" eb="5">
      <t>サンテイカイシツキ</t>
    </rPh>
    <rPh sb="6" eb="7">
      <t>フク</t>
    </rPh>
    <rPh sb="8" eb="10">
      <t>ネンカン</t>
    </rPh>
    <rPh sb="10" eb="11">
      <t>マタ</t>
    </rPh>
    <rPh sb="12" eb="14">
      <t>ネンド</t>
    </rPh>
    <rPh sb="14" eb="16">
      <t>ケンシュウ</t>
    </rPh>
    <rPh sb="16" eb="18">
      <t>ケイカク</t>
    </rPh>
    <rPh sb="19" eb="20">
      <t>モ</t>
    </rPh>
    <rPh sb="23" eb="27">
      <t>カイゴキキ</t>
    </rPh>
    <rPh sb="28" eb="32">
      <t>シヨウホウホウ</t>
    </rPh>
    <rPh sb="33" eb="36">
      <t>コウシュウトウ</t>
    </rPh>
    <rPh sb="37" eb="40">
      <t>テイキテキ</t>
    </rPh>
    <rPh sb="42" eb="46">
      <t>リンキオウヘン</t>
    </rPh>
    <rPh sb="47" eb="49">
      <t>ジッシ</t>
    </rPh>
    <rPh sb="58" eb="61">
      <t>テジュンショ</t>
    </rPh>
    <rPh sb="62" eb="63">
      <t>トウ</t>
    </rPh>
    <phoneticPr fontId="9"/>
  </si>
  <si>
    <t>導入後から３月以上、継続して定期的に実施していることがわかるようにすること。</t>
    <rPh sb="0" eb="3">
      <t>ドウニュウゴ</t>
    </rPh>
    <rPh sb="6" eb="7">
      <t>ツキ</t>
    </rPh>
    <rPh sb="7" eb="9">
      <t>イジョウ</t>
    </rPh>
    <rPh sb="10" eb="12">
      <t>ケイゾク</t>
    </rPh>
    <rPh sb="14" eb="17">
      <t>テイキテキ</t>
    </rPh>
    <rPh sb="18" eb="20">
      <t>ジッシ</t>
    </rPh>
    <phoneticPr fontId="9"/>
  </si>
  <si>
    <t>算定開始月時点で予定の場合は、予定している研修等の概要がわかるもの。</t>
    <rPh sb="23" eb="24">
      <t>トウ</t>
    </rPh>
    <phoneticPr fontId="9"/>
  </si>
  <si>
    <t>上記の研修等に相当するもの（複数の研修や通常業務の手順等を組み合わせて内容を網羅する場合は、どの研修等で何を実施するのか）がわかるようにすること。</t>
    <rPh sb="0" eb="2">
      <t>ジョウキ</t>
    </rPh>
    <rPh sb="3" eb="5">
      <t>ケンシュウ</t>
    </rPh>
    <rPh sb="5" eb="6">
      <t>トウ</t>
    </rPh>
    <rPh sb="7" eb="9">
      <t>ソウトウ</t>
    </rPh>
    <rPh sb="14" eb="16">
      <t>フクスウ</t>
    </rPh>
    <rPh sb="17" eb="19">
      <t>ケンシュウ</t>
    </rPh>
    <rPh sb="20" eb="22">
      <t>ツウジョウ</t>
    </rPh>
    <rPh sb="22" eb="24">
      <t>ギョウム</t>
    </rPh>
    <rPh sb="25" eb="27">
      <t>テジュン</t>
    </rPh>
    <rPh sb="27" eb="28">
      <t>トウ</t>
    </rPh>
    <rPh sb="29" eb="30">
      <t>ク</t>
    </rPh>
    <rPh sb="31" eb="32">
      <t>ア</t>
    </rPh>
    <rPh sb="35" eb="37">
      <t>ナイヨウ</t>
    </rPh>
    <rPh sb="38" eb="40">
      <t>モウラ</t>
    </rPh>
    <rPh sb="42" eb="44">
      <t>バアイ</t>
    </rPh>
    <rPh sb="48" eb="50">
      <t>ケンシュウ</t>
    </rPh>
    <rPh sb="50" eb="51">
      <t>トウ</t>
    </rPh>
    <rPh sb="52" eb="53">
      <t>ナニ</t>
    </rPh>
    <rPh sb="54" eb="56">
      <t>ジッシ</t>
    </rPh>
    <phoneticPr fontId="9"/>
  </si>
  <si>
    <r>
      <t>看取り介護加算に係る届出書</t>
    </r>
    <r>
      <rPr>
        <sz val="9"/>
        <color rgb="FFFF0000"/>
        <rFont val="ＭＳ Ｐ明朝"/>
        <family val="1"/>
        <charset val="128"/>
      </rPr>
      <t>＜別紙34-2＞</t>
    </r>
    <rPh sb="0" eb="1">
      <t>ミ</t>
    </rPh>
    <rPh sb="1" eb="2">
      <t>ト</t>
    </rPh>
    <rPh sb="3" eb="5">
      <t>カイゴ</t>
    </rPh>
    <rPh sb="5" eb="7">
      <t>カサン</t>
    </rPh>
    <rPh sb="14" eb="16">
      <t>ベッシ</t>
    </rPh>
    <phoneticPr fontId="9"/>
  </si>
  <si>
    <t>開設</t>
    <rPh sb="0" eb="2">
      <t>カイセツ</t>
    </rPh>
    <phoneticPr fontId="9"/>
  </si>
  <si>
    <r>
      <t>ＡＤＬ維持等加算</t>
    </r>
    <r>
      <rPr>
        <sz val="9"/>
        <color rgb="FFFF0000"/>
        <rFont val="ＭＳ Ｐゴシック"/>
        <family val="3"/>
        <charset val="128"/>
      </rPr>
      <t>（申出の有無）</t>
    </r>
    <rPh sb="3" eb="5">
      <t>イジ</t>
    </rPh>
    <rPh sb="5" eb="6">
      <t>ナド</t>
    </rPh>
    <rPh sb="6" eb="8">
      <t>カサン</t>
    </rPh>
    <rPh sb="9" eb="11">
      <t>モウシデ</t>
    </rPh>
    <rPh sb="12" eb="14">
      <t>ウム</t>
    </rPh>
    <phoneticPr fontId="79"/>
  </si>
  <si>
    <t>予定の場合は、開催スケジュール（年間計画、実施フロー等開催時期と頻度がわかるもの）及び開催内容の概要を記載すること。</t>
    <rPh sb="0" eb="2">
      <t>ヨテイ</t>
    </rPh>
    <rPh sb="3" eb="5">
      <t>バアイ</t>
    </rPh>
    <rPh sb="7" eb="9">
      <t>カイサイ</t>
    </rPh>
    <rPh sb="16" eb="18">
      <t>ネンカン</t>
    </rPh>
    <rPh sb="18" eb="20">
      <t>ケイカク</t>
    </rPh>
    <rPh sb="21" eb="23">
      <t>ジッシ</t>
    </rPh>
    <rPh sb="26" eb="27">
      <t>トウ</t>
    </rPh>
    <rPh sb="27" eb="31">
      <t>カイサイジキ</t>
    </rPh>
    <rPh sb="32" eb="34">
      <t>ヒンド</t>
    </rPh>
    <rPh sb="41" eb="42">
      <t>オヨ</t>
    </rPh>
    <rPh sb="43" eb="45">
      <t>カイサイ</t>
    </rPh>
    <rPh sb="45" eb="47">
      <t>ナイヨウ</t>
    </rPh>
    <rPh sb="48" eb="50">
      <t>ガイヨウ</t>
    </rPh>
    <rPh sb="51" eb="53">
      <t>キサイ</t>
    </rPh>
    <phoneticPr fontId="9"/>
  </si>
  <si>
    <t>高齢者施設等感染症対策向上加算</t>
    <rPh sb="0" eb="3">
      <t>コウレイシャ</t>
    </rPh>
    <rPh sb="3" eb="6">
      <t>シセツトウ</t>
    </rPh>
    <rPh sb="6" eb="9">
      <t>カンセンショウ</t>
    </rPh>
    <rPh sb="9" eb="11">
      <t>タイサク</t>
    </rPh>
    <rPh sb="11" eb="15">
      <t>コウジョウカサン</t>
    </rPh>
    <phoneticPr fontId="9"/>
  </si>
  <si>
    <t>高齢者施設等感染者対策向上加算に係る届出書＜別紙35＞</t>
    <rPh sb="0" eb="3">
      <t>コウレイシャ</t>
    </rPh>
    <rPh sb="3" eb="6">
      <t>シセツトウ</t>
    </rPh>
    <rPh sb="6" eb="9">
      <t>カンセンシャ</t>
    </rPh>
    <rPh sb="9" eb="11">
      <t>タイサク</t>
    </rPh>
    <rPh sb="11" eb="13">
      <t>コウジョウ</t>
    </rPh>
    <rPh sb="13" eb="15">
      <t>カサン</t>
    </rPh>
    <rPh sb="16" eb="17">
      <t>カカ</t>
    </rPh>
    <rPh sb="18" eb="21">
      <t>トドケデショ</t>
    </rPh>
    <rPh sb="22" eb="24">
      <t>ベッシ</t>
    </rPh>
    <phoneticPr fontId="9"/>
  </si>
  <si>
    <t>加算（Ⅰ）を算定する場合。</t>
    <rPh sb="0" eb="2">
      <t>カサン</t>
    </rPh>
    <rPh sb="6" eb="8">
      <t>サンテイ</t>
    </rPh>
    <rPh sb="10" eb="12">
      <t>バアイ</t>
    </rPh>
    <phoneticPr fontId="9"/>
  </si>
  <si>
    <t>実地指導を受けた日時及び指導概要</t>
    <rPh sb="0" eb="2">
      <t>ジッチ</t>
    </rPh>
    <rPh sb="2" eb="4">
      <t>シドウ</t>
    </rPh>
    <rPh sb="5" eb="6">
      <t>ウ</t>
    </rPh>
    <rPh sb="8" eb="10">
      <t>ニチジ</t>
    </rPh>
    <rPh sb="10" eb="11">
      <t>オヨ</t>
    </rPh>
    <rPh sb="12" eb="14">
      <t>シドウ</t>
    </rPh>
    <rPh sb="14" eb="16">
      <t>ガイヨウ</t>
    </rPh>
    <phoneticPr fontId="9"/>
  </si>
  <si>
    <t>院内感染対策に関する研修又は訓練の参加記録</t>
    <rPh sb="0" eb="6">
      <t>インナイカンセンタイサク</t>
    </rPh>
    <rPh sb="7" eb="8">
      <t>カン</t>
    </rPh>
    <rPh sb="10" eb="12">
      <t>ケンシュウ</t>
    </rPh>
    <rPh sb="12" eb="13">
      <t>マタ</t>
    </rPh>
    <rPh sb="14" eb="16">
      <t>クンレン</t>
    </rPh>
    <rPh sb="17" eb="19">
      <t>サンカ</t>
    </rPh>
    <rPh sb="19" eb="21">
      <t>キロク</t>
    </rPh>
    <phoneticPr fontId="9"/>
  </si>
  <si>
    <t>加算（Ⅰ）
　15％以上
加算（Ⅱ）
　５％以上
　15％未満</t>
    <rPh sb="0" eb="2">
      <t>カサン</t>
    </rPh>
    <rPh sb="10" eb="12">
      <t>イジョウ</t>
    </rPh>
    <rPh sb="13" eb="15">
      <t>カサン</t>
    </rPh>
    <rPh sb="22" eb="24">
      <t>イジョウ</t>
    </rPh>
    <rPh sb="29" eb="31">
      <t>ミマン</t>
    </rPh>
    <phoneticPr fontId="9"/>
  </si>
  <si>
    <r>
      <t xml:space="preserve">イ：喀痰吸引等
</t>
    </r>
    <r>
      <rPr>
        <sz val="10"/>
        <color rgb="FFFF0000"/>
        <rFont val="ＭＳ Ｐゴシック"/>
        <family val="3"/>
        <charset val="128"/>
      </rPr>
      <t>（※）</t>
    </r>
    <r>
      <rPr>
        <sz val="10"/>
        <rFont val="ＭＳ Ｐゴシック"/>
        <family val="3"/>
        <charset val="128"/>
      </rPr>
      <t>の者の数
（各月末日時点）</t>
    </r>
    <rPh sb="2" eb="6">
      <t>カクタンキュウイン</t>
    </rPh>
    <rPh sb="6" eb="7">
      <t>ナド</t>
    </rPh>
    <rPh sb="12" eb="13">
      <t>モノ</t>
    </rPh>
    <rPh sb="14" eb="15">
      <t>カズ</t>
    </rPh>
    <rPh sb="17" eb="19">
      <t>カクツキ</t>
    </rPh>
    <rPh sb="19" eb="21">
      <t>マツジツ</t>
    </rPh>
    <rPh sb="21" eb="23">
      <t>ジテン</t>
    </rPh>
    <phoneticPr fontId="9"/>
  </si>
  <si>
    <t>担当者名</t>
    <rPh sb="0" eb="3">
      <t>タントウシャ</t>
    </rPh>
    <rPh sb="3" eb="4">
      <t>メイ</t>
    </rPh>
    <phoneticPr fontId="9"/>
  </si>
  <si>
    <t>連絡先（TEL）</t>
    <rPh sb="0" eb="3">
      <t>レンラクサキ</t>
    </rPh>
    <phoneticPr fontId="9"/>
  </si>
  <si>
    <t>生産性向上推進体制加算に係る届出書＜別紙28＞</t>
    <rPh sb="0" eb="11">
      <t>セイサンセイコウジョウスイシンタイセイカサン</t>
    </rPh>
    <rPh sb="12" eb="13">
      <t>カカ</t>
    </rPh>
    <rPh sb="14" eb="17">
      <t>トドケデショ</t>
    </rPh>
    <rPh sb="18" eb="20">
      <t>ベッシ</t>
    </rPh>
    <phoneticPr fontId="9"/>
  </si>
  <si>
    <t>※</t>
    <phoneticPr fontId="9"/>
  </si>
  <si>
    <t>協力医療機関について年１回届け出るとともに、内容変更の場合は速やかに、その変更内容について変更届を提出すること。</t>
    <rPh sb="0" eb="2">
      <t>キョウリョク</t>
    </rPh>
    <rPh sb="2" eb="6">
      <t>イリョウキカン</t>
    </rPh>
    <rPh sb="10" eb="11">
      <t>ネン</t>
    </rPh>
    <rPh sb="12" eb="13">
      <t>カイ</t>
    </rPh>
    <rPh sb="13" eb="14">
      <t>トド</t>
    </rPh>
    <rPh sb="15" eb="16">
      <t>デ</t>
    </rPh>
    <rPh sb="22" eb="24">
      <t>ナイヨウ</t>
    </rPh>
    <rPh sb="24" eb="26">
      <t>ヘンコウ</t>
    </rPh>
    <rPh sb="27" eb="29">
      <t>バアイ</t>
    </rPh>
    <rPh sb="30" eb="31">
      <t>スミ</t>
    </rPh>
    <rPh sb="37" eb="39">
      <t>ヘンコウ</t>
    </rPh>
    <rPh sb="39" eb="41">
      <t>ナイヨウ</t>
    </rPh>
    <rPh sb="45" eb="47">
      <t>ヘンコウ</t>
    </rPh>
    <rPh sb="47" eb="48">
      <t>トドケ</t>
    </rPh>
    <rPh sb="49" eb="51">
      <t>テイシュツ</t>
    </rPh>
    <phoneticPr fontId="9"/>
  </si>
  <si>
    <t>協力医療機関が（変更）未届の場合は、算定不可。</t>
    <rPh sb="0" eb="6">
      <t>キョウリョクイリョウキカン</t>
    </rPh>
    <rPh sb="8" eb="10">
      <t>ヘンコウ</t>
    </rPh>
    <rPh sb="11" eb="13">
      <t>ミトド</t>
    </rPh>
    <rPh sb="14" eb="16">
      <t>バアイ</t>
    </rPh>
    <rPh sb="18" eb="20">
      <t>サンテイ</t>
    </rPh>
    <rPh sb="20" eb="22">
      <t>フカ</t>
    </rPh>
    <phoneticPr fontId="9"/>
  </si>
  <si>
    <t>各種指標に関する調査結果</t>
    <rPh sb="0" eb="2">
      <t>カクシュ</t>
    </rPh>
    <rPh sb="2" eb="4">
      <t>シヒョウ</t>
    </rPh>
    <rPh sb="5" eb="6">
      <t>カン</t>
    </rPh>
    <rPh sb="8" eb="12">
      <t>チョウサケッカ</t>
    </rPh>
    <phoneticPr fontId="9"/>
  </si>
  <si>
    <t>導入前後を比較して各指標の改善状況等の調査結果がわかるようにすること。</t>
    <rPh sb="0" eb="2">
      <t>ドウニュウ</t>
    </rPh>
    <rPh sb="2" eb="4">
      <t>ゼンゴ</t>
    </rPh>
    <rPh sb="5" eb="7">
      <t>ヒカク</t>
    </rPh>
    <rPh sb="9" eb="10">
      <t>カク</t>
    </rPh>
    <rPh sb="10" eb="12">
      <t>シヒョウ</t>
    </rPh>
    <rPh sb="13" eb="18">
      <t>カイゼンジョウキョウトウ</t>
    </rPh>
    <rPh sb="19" eb="23">
      <t>チョウサケッカ</t>
    </rPh>
    <phoneticPr fontId="9"/>
  </si>
  <si>
    <t>算定要件である事務処理手順（各調査や研修等）がいつどのくらいの頻度でどのような形で実施（予定）されているのかがわかるもの。</t>
    <rPh sb="0" eb="4">
      <t>サンテイヨウケン</t>
    </rPh>
    <rPh sb="7" eb="11">
      <t>ジムショリ</t>
    </rPh>
    <rPh sb="11" eb="13">
      <t>テジュン</t>
    </rPh>
    <rPh sb="14" eb="15">
      <t>カク</t>
    </rPh>
    <rPh sb="15" eb="17">
      <t>チョウサ</t>
    </rPh>
    <rPh sb="18" eb="21">
      <t>ケンシュウトウ</t>
    </rPh>
    <rPh sb="31" eb="33">
      <t>ヒンド</t>
    </rPh>
    <rPh sb="39" eb="40">
      <t>カタチ</t>
    </rPh>
    <rPh sb="41" eb="43">
      <t>ジッシ</t>
    </rPh>
    <phoneticPr fontId="9"/>
  </si>
  <si>
    <t>指針、業務フロー、手順書等算定要件に該当する取組の全体像（概要・体制）がわかる資料</t>
    <rPh sb="0" eb="2">
      <t>シシン</t>
    </rPh>
    <rPh sb="3" eb="5">
      <t>ギョウム</t>
    </rPh>
    <rPh sb="9" eb="12">
      <t>テジュンショ</t>
    </rPh>
    <rPh sb="12" eb="13">
      <t>トウ</t>
    </rPh>
    <rPh sb="13" eb="15">
      <t>サンテイ</t>
    </rPh>
    <rPh sb="15" eb="17">
      <t>ヨウケン</t>
    </rPh>
    <rPh sb="18" eb="20">
      <t>ガイトウ</t>
    </rPh>
    <rPh sb="22" eb="24">
      <t>トリクミ</t>
    </rPh>
    <rPh sb="25" eb="28">
      <t>ゼンタイゾウ</t>
    </rPh>
    <rPh sb="29" eb="31">
      <t>ガイヨウ</t>
    </rPh>
    <rPh sb="32" eb="34">
      <t>タイセイ</t>
    </rPh>
    <rPh sb="39" eb="41">
      <t>シリョウ</t>
    </rPh>
    <phoneticPr fontId="9"/>
  </si>
  <si>
    <t>短期利用型に関する調書</t>
    <rPh sb="0" eb="2">
      <t>タンキ</t>
    </rPh>
    <rPh sb="2" eb="4">
      <t>リヨウ</t>
    </rPh>
    <rPh sb="4" eb="5">
      <t>ガタ</t>
    </rPh>
    <rPh sb="6" eb="7">
      <t>カン</t>
    </rPh>
    <rPh sb="9" eb="11">
      <t>チョウショ</t>
    </rPh>
    <phoneticPr fontId="9"/>
  </si>
  <si>
    <t>〔 特定施設入居者生活介護・地域密着型特定施設入居者生活介護 〕</t>
    <rPh sb="2" eb="4">
      <t>トクテイ</t>
    </rPh>
    <rPh sb="4" eb="6">
      <t>シセツ</t>
    </rPh>
    <rPh sb="6" eb="9">
      <t>ニュウキョシャ</t>
    </rPh>
    <rPh sb="9" eb="11">
      <t>セイカツ</t>
    </rPh>
    <rPh sb="11" eb="13">
      <t>カイゴ</t>
    </rPh>
    <rPh sb="14" eb="16">
      <t>チイキ</t>
    </rPh>
    <rPh sb="16" eb="19">
      <t>ミッチャクガタ</t>
    </rPh>
    <rPh sb="19" eb="21">
      <t>トクテイ</t>
    </rPh>
    <rPh sb="21" eb="23">
      <t>シセツ</t>
    </rPh>
    <rPh sb="23" eb="26">
      <t>ニュウキョシャ</t>
    </rPh>
    <rPh sb="26" eb="28">
      <t>セイカツ</t>
    </rPh>
    <rPh sb="28" eb="30">
      <t>カイゴ</t>
    </rPh>
    <phoneticPr fontId="9"/>
  </si>
  <si>
    <t>　短期利用型に関する状況</t>
    <rPh sb="1" eb="3">
      <t>タンキ</t>
    </rPh>
    <rPh sb="3" eb="5">
      <t>リヨウ</t>
    </rPh>
    <rPh sb="5" eb="6">
      <t>ガタ</t>
    </rPh>
    <rPh sb="7" eb="8">
      <t>カン</t>
    </rPh>
    <rPh sb="10" eb="12">
      <t>ジョウキョウ</t>
    </rPh>
    <phoneticPr fontId="9"/>
  </si>
  <si>
    <t>１</t>
    <phoneticPr fontId="79"/>
  </si>
  <si>
    <t>事業者が下記のいずれかの運営を開始した日</t>
    <rPh sb="0" eb="3">
      <t>ジギョウシャ</t>
    </rPh>
    <rPh sb="4" eb="6">
      <t>カキ</t>
    </rPh>
    <rPh sb="12" eb="14">
      <t>ウンエイ</t>
    </rPh>
    <rPh sb="15" eb="17">
      <t>カイシ</t>
    </rPh>
    <rPh sb="19" eb="20">
      <t>ヒ</t>
    </rPh>
    <phoneticPr fontId="79"/>
  </si>
  <si>
    <t>平成</t>
    <rPh sb="0" eb="2">
      <t>ヘイセイ</t>
    </rPh>
    <phoneticPr fontId="79"/>
  </si>
  <si>
    <t>年</t>
    <rPh sb="0" eb="1">
      <t>ネン</t>
    </rPh>
    <phoneticPr fontId="79"/>
  </si>
  <si>
    <t>月</t>
    <rPh sb="0" eb="1">
      <t>ツキ</t>
    </rPh>
    <phoneticPr fontId="79"/>
  </si>
  <si>
    <t>日</t>
    <rPh sb="0" eb="1">
      <t>ニチ</t>
    </rPh>
    <phoneticPr fontId="79"/>
  </si>
  <si>
    <t>　←３年以上経過していること。</t>
    <rPh sb="3" eb="4">
      <t>ネン</t>
    </rPh>
    <rPh sb="4" eb="6">
      <t>イジョウ</t>
    </rPh>
    <rPh sb="6" eb="8">
      <t>ケイカ</t>
    </rPh>
    <phoneticPr fontId="79"/>
  </si>
  <si>
    <t>・指定居宅サービス</t>
    <rPh sb="1" eb="3">
      <t>シテイ</t>
    </rPh>
    <rPh sb="3" eb="5">
      <t>キョタク</t>
    </rPh>
    <phoneticPr fontId="79"/>
  </si>
  <si>
    <t>・指定介護予防サービス</t>
    <rPh sb="1" eb="3">
      <t>シテイ</t>
    </rPh>
    <rPh sb="3" eb="5">
      <t>カイゴ</t>
    </rPh>
    <rPh sb="5" eb="7">
      <t>ヨボウ</t>
    </rPh>
    <phoneticPr fontId="79"/>
  </si>
  <si>
    <t>・指定地域密着型サービス</t>
    <rPh sb="1" eb="3">
      <t>シテイ</t>
    </rPh>
    <rPh sb="3" eb="8">
      <t>チミツ</t>
    </rPh>
    <phoneticPr fontId="79"/>
  </si>
  <si>
    <t>・指定地域密着型介護予防サービス</t>
    <rPh sb="1" eb="3">
      <t>シテイ</t>
    </rPh>
    <rPh sb="3" eb="8">
      <t>チミツ</t>
    </rPh>
    <rPh sb="8" eb="10">
      <t>カイゴ</t>
    </rPh>
    <rPh sb="10" eb="12">
      <t>ヨボウ</t>
    </rPh>
    <phoneticPr fontId="79"/>
  </si>
  <si>
    <t>・指定居宅介護支援</t>
    <rPh sb="1" eb="3">
      <t>シテイ</t>
    </rPh>
    <rPh sb="3" eb="5">
      <t>キョタク</t>
    </rPh>
    <rPh sb="5" eb="7">
      <t>カイゴ</t>
    </rPh>
    <rPh sb="7" eb="9">
      <t>シエン</t>
    </rPh>
    <phoneticPr fontId="79"/>
  </si>
  <si>
    <t>・指定介護予防支援</t>
    <rPh sb="1" eb="3">
      <t>シテイ</t>
    </rPh>
    <rPh sb="3" eb="5">
      <t>カイゴ</t>
    </rPh>
    <rPh sb="5" eb="7">
      <t>ヨボウ</t>
    </rPh>
    <rPh sb="7" eb="9">
      <t>シエン</t>
    </rPh>
    <phoneticPr fontId="79"/>
  </si>
  <si>
    <t>・介護保険３施設</t>
    <rPh sb="1" eb="3">
      <t>カイゴ</t>
    </rPh>
    <rPh sb="3" eb="5">
      <t>ホケン</t>
    </rPh>
    <rPh sb="6" eb="8">
      <t>シセツ</t>
    </rPh>
    <phoneticPr fontId="79"/>
  </si>
  <si>
    <t>権利金その他の金品を受領の状況</t>
    <rPh sb="0" eb="2">
      <t>ケンリ</t>
    </rPh>
    <rPh sb="2" eb="3">
      <t>キン</t>
    </rPh>
    <rPh sb="5" eb="6">
      <t>タ</t>
    </rPh>
    <rPh sb="7" eb="9">
      <t>キンピン</t>
    </rPh>
    <rPh sb="10" eb="12">
      <t>ジュリョウ</t>
    </rPh>
    <rPh sb="13" eb="15">
      <t>ジョウキョウ</t>
    </rPh>
    <phoneticPr fontId="79"/>
  </si>
  <si>
    <t>　短期利用特定施設入居者生活介護を受けている利用者のみならず、
当該特定施設の入居者からも、権利金その他の金品を受領していない。</t>
    <rPh sb="1" eb="3">
      <t>タンキ</t>
    </rPh>
    <rPh sb="3" eb="5">
      <t>リヨウ</t>
    </rPh>
    <rPh sb="5" eb="7">
      <t>トクテイ</t>
    </rPh>
    <rPh sb="7" eb="9">
      <t>シセツ</t>
    </rPh>
    <rPh sb="9" eb="12">
      <t>ニュウキョシャ</t>
    </rPh>
    <rPh sb="12" eb="14">
      <t>セイカツ</t>
    </rPh>
    <rPh sb="14" eb="16">
      <t>カイゴ</t>
    </rPh>
    <rPh sb="17" eb="18">
      <t>ウ</t>
    </rPh>
    <rPh sb="22" eb="25">
      <t>リヨウシャ</t>
    </rPh>
    <rPh sb="32" eb="34">
      <t>トウガイ</t>
    </rPh>
    <rPh sb="34" eb="36">
      <t>トクテイ</t>
    </rPh>
    <rPh sb="36" eb="38">
      <t>シセツ</t>
    </rPh>
    <rPh sb="39" eb="42">
      <t>ニュウキョシャ</t>
    </rPh>
    <rPh sb="46" eb="49">
      <t>ケンリキン</t>
    </rPh>
    <rPh sb="51" eb="52">
      <t>タ</t>
    </rPh>
    <rPh sb="53" eb="55">
      <t>キンピン</t>
    </rPh>
    <rPh sb="56" eb="58">
      <t>ジュリョウ</t>
    </rPh>
    <phoneticPr fontId="79"/>
  </si>
  <si>
    <t>適　・　否</t>
    <rPh sb="0" eb="1">
      <t>テキ</t>
    </rPh>
    <rPh sb="4" eb="5">
      <t>ヒ</t>
    </rPh>
    <phoneticPr fontId="79"/>
  </si>
  <si>
    <t>勧告等の有無</t>
    <rPh sb="0" eb="2">
      <t>カンコク</t>
    </rPh>
    <rPh sb="2" eb="3">
      <t>トウ</t>
    </rPh>
    <rPh sb="4" eb="6">
      <t>ウム</t>
    </rPh>
    <phoneticPr fontId="79"/>
  </si>
  <si>
    <t>該当する介護サービス事業について記載してください。</t>
    <rPh sb="0" eb="2">
      <t>ガイトウ</t>
    </rPh>
    <rPh sb="4" eb="6">
      <t>カイゴ</t>
    </rPh>
    <rPh sb="10" eb="12">
      <t>ジギョウ</t>
    </rPh>
    <rPh sb="16" eb="18">
      <t>キサイ</t>
    </rPh>
    <phoneticPr fontId="79"/>
  </si>
  <si>
    <t>　指定特定施設入居者生活介護事業について</t>
    <rPh sb="1" eb="3">
      <t>シテイ</t>
    </rPh>
    <rPh sb="3" eb="5">
      <t>トクテイ</t>
    </rPh>
    <rPh sb="5" eb="7">
      <t>シセツ</t>
    </rPh>
    <rPh sb="7" eb="10">
      <t>ニュウキョシャ</t>
    </rPh>
    <rPh sb="10" eb="12">
      <t>セイカツ</t>
    </rPh>
    <rPh sb="12" eb="14">
      <t>カイゴ</t>
    </rPh>
    <rPh sb="14" eb="16">
      <t>ジギョウ</t>
    </rPh>
    <phoneticPr fontId="79"/>
  </si>
  <si>
    <t>介護保険法第７６条の２第１項の規定による勧告，同条第３項の規定による命令</t>
    <rPh sb="0" eb="2">
      <t>カイゴ</t>
    </rPh>
    <rPh sb="2" eb="5">
      <t>ホケンホウ</t>
    </rPh>
    <rPh sb="5" eb="6">
      <t>ダイ</t>
    </rPh>
    <rPh sb="8" eb="9">
      <t>ジョウ</t>
    </rPh>
    <rPh sb="11" eb="12">
      <t>ダイ</t>
    </rPh>
    <rPh sb="13" eb="14">
      <t>コウ</t>
    </rPh>
    <rPh sb="15" eb="17">
      <t>キテイ</t>
    </rPh>
    <rPh sb="20" eb="22">
      <t>カンコク</t>
    </rPh>
    <rPh sb="23" eb="25">
      <t>ドウジョウ</t>
    </rPh>
    <rPh sb="25" eb="26">
      <t>ダイ</t>
    </rPh>
    <rPh sb="27" eb="28">
      <t>コウ</t>
    </rPh>
    <rPh sb="29" eb="31">
      <t>キテイ</t>
    </rPh>
    <rPh sb="34" eb="36">
      <t>メイレイ</t>
    </rPh>
    <phoneticPr fontId="79"/>
  </si>
  <si>
    <t>無</t>
    <rPh sb="0" eb="1">
      <t>ナシ</t>
    </rPh>
    <phoneticPr fontId="79"/>
  </si>
  <si>
    <t>・</t>
    <phoneticPr fontId="79"/>
  </si>
  <si>
    <t>有</t>
    <rPh sb="0" eb="1">
      <t>ア</t>
    </rPh>
    <phoneticPr fontId="79"/>
  </si>
  <si>
    <t>（受けた日：平成</t>
    <rPh sb="1" eb="2">
      <t>ウ</t>
    </rPh>
    <rPh sb="4" eb="5">
      <t>ヒ</t>
    </rPh>
    <rPh sb="6" eb="8">
      <t>ヘイセイ</t>
    </rPh>
    <phoneticPr fontId="79"/>
  </si>
  <si>
    <t>日）</t>
    <rPh sb="0" eb="1">
      <t>ニチ</t>
    </rPh>
    <phoneticPr fontId="79"/>
  </si>
  <si>
    <t>　指定地域密着型特定施設入居者生活介護事業について</t>
    <rPh sb="1" eb="3">
      <t>シテイ</t>
    </rPh>
    <rPh sb="3" eb="5">
      <t>チイキ</t>
    </rPh>
    <rPh sb="5" eb="8">
      <t>ミッチャクガタ</t>
    </rPh>
    <rPh sb="8" eb="10">
      <t>トクテイ</t>
    </rPh>
    <rPh sb="10" eb="12">
      <t>シセツ</t>
    </rPh>
    <rPh sb="12" eb="15">
      <t>ニュウキョシャ</t>
    </rPh>
    <rPh sb="15" eb="17">
      <t>セイカツ</t>
    </rPh>
    <rPh sb="17" eb="19">
      <t>カイゴ</t>
    </rPh>
    <rPh sb="19" eb="21">
      <t>ジギョウ</t>
    </rPh>
    <phoneticPr fontId="79"/>
  </si>
  <si>
    <t>介護保険法第７８条の９第１項の規定による勧告，同条第３項の規定による命令</t>
    <rPh sb="0" eb="2">
      <t>カイゴ</t>
    </rPh>
    <rPh sb="2" eb="5">
      <t>ホケンホウ</t>
    </rPh>
    <rPh sb="5" eb="6">
      <t>ダイ</t>
    </rPh>
    <rPh sb="8" eb="9">
      <t>ジョウ</t>
    </rPh>
    <rPh sb="11" eb="12">
      <t>ダイ</t>
    </rPh>
    <rPh sb="13" eb="14">
      <t>コウ</t>
    </rPh>
    <rPh sb="15" eb="17">
      <t>キテイ</t>
    </rPh>
    <rPh sb="20" eb="22">
      <t>カンコク</t>
    </rPh>
    <rPh sb="23" eb="25">
      <t>ドウジョウ</t>
    </rPh>
    <rPh sb="25" eb="26">
      <t>ダイ</t>
    </rPh>
    <rPh sb="27" eb="28">
      <t>コウ</t>
    </rPh>
    <rPh sb="29" eb="31">
      <t>キテイ</t>
    </rPh>
    <rPh sb="34" eb="36">
      <t>メイレイ</t>
    </rPh>
    <phoneticPr fontId="79"/>
  </si>
  <si>
    <t>↑</t>
    <phoneticPr fontId="79"/>
  </si>
  <si>
    <t>いずれかの勧告等を受けている場合は、当該勧告等を受けた日から５年以上経過していること。</t>
    <rPh sb="5" eb="7">
      <t>カンコク</t>
    </rPh>
    <rPh sb="7" eb="8">
      <t>トウ</t>
    </rPh>
    <rPh sb="9" eb="10">
      <t>ウ</t>
    </rPh>
    <rPh sb="14" eb="16">
      <t>バアイ</t>
    </rPh>
    <rPh sb="18" eb="20">
      <t>トウガイ</t>
    </rPh>
    <rPh sb="20" eb="22">
      <t>カンコク</t>
    </rPh>
    <rPh sb="22" eb="23">
      <t>トウ</t>
    </rPh>
    <rPh sb="24" eb="25">
      <t>ウ</t>
    </rPh>
    <rPh sb="27" eb="28">
      <t>ヒ</t>
    </rPh>
    <rPh sb="31" eb="32">
      <t>ネン</t>
    </rPh>
    <rPh sb="32" eb="34">
      <t>イジョウ</t>
    </rPh>
    <rPh sb="34" eb="36">
      <t>ケイカ</t>
    </rPh>
    <phoneticPr fontId="79"/>
  </si>
  <si>
    <t>該当する特定施設について記載してください。</t>
    <rPh sb="0" eb="2">
      <t>ガイトウ</t>
    </rPh>
    <rPh sb="4" eb="6">
      <t>トクテイ</t>
    </rPh>
    <rPh sb="6" eb="8">
      <t>シセツ</t>
    </rPh>
    <rPh sb="12" eb="14">
      <t>キサイ</t>
    </rPh>
    <phoneticPr fontId="79"/>
  </si>
  <si>
    <t>　有料老人ホームについて</t>
    <rPh sb="1" eb="3">
      <t>ユウリョウ</t>
    </rPh>
    <rPh sb="3" eb="5">
      <t>ロウジン</t>
    </rPh>
    <phoneticPr fontId="79"/>
  </si>
  <si>
    <t>老人福祉法第第２９条第１１項の規定による命令</t>
    <rPh sb="0" eb="2">
      <t>ロウジン</t>
    </rPh>
    <rPh sb="2" eb="5">
      <t>フクシホウ</t>
    </rPh>
    <rPh sb="5" eb="6">
      <t>ダイ</t>
    </rPh>
    <rPh sb="6" eb="7">
      <t>ダイ</t>
    </rPh>
    <rPh sb="9" eb="10">
      <t>ジョウ</t>
    </rPh>
    <rPh sb="10" eb="11">
      <t>ダイ</t>
    </rPh>
    <rPh sb="13" eb="14">
      <t>コウ</t>
    </rPh>
    <rPh sb="15" eb="17">
      <t>キテイ</t>
    </rPh>
    <rPh sb="20" eb="22">
      <t>メイレイ</t>
    </rPh>
    <phoneticPr fontId="79"/>
  </si>
  <si>
    <t>　軽費老人ホームについて</t>
    <rPh sb="1" eb="8">
      <t>ケイヒ</t>
    </rPh>
    <phoneticPr fontId="79"/>
  </si>
  <si>
    <t>社会福祉法第７１条の規程による命令</t>
    <rPh sb="0" eb="2">
      <t>シャカイ</t>
    </rPh>
    <rPh sb="2" eb="5">
      <t>フクシホウ</t>
    </rPh>
    <rPh sb="5" eb="6">
      <t>ダイ</t>
    </rPh>
    <rPh sb="8" eb="9">
      <t>ジョウ</t>
    </rPh>
    <rPh sb="10" eb="12">
      <t>キテイ</t>
    </rPh>
    <rPh sb="15" eb="17">
      <t>メイレイ</t>
    </rPh>
    <phoneticPr fontId="79"/>
  </si>
  <si>
    <t>　サービス付き高齢者向け住宅について</t>
    <rPh sb="5" eb="6">
      <t>ツ</t>
    </rPh>
    <rPh sb="7" eb="10">
      <t>コウレイシャ</t>
    </rPh>
    <rPh sb="10" eb="11">
      <t>ム</t>
    </rPh>
    <rPh sb="12" eb="14">
      <t>ジュウタク</t>
    </rPh>
    <phoneticPr fontId="79"/>
  </si>
  <si>
    <t>高齢者の居住の安定確保に関する法律第２５条各項の規定による指示</t>
    <rPh sb="0" eb="3">
      <t>コウレイシャ</t>
    </rPh>
    <rPh sb="4" eb="6">
      <t>キョジュウ</t>
    </rPh>
    <rPh sb="7" eb="9">
      <t>アンテイ</t>
    </rPh>
    <rPh sb="9" eb="11">
      <t>カクホ</t>
    </rPh>
    <rPh sb="12" eb="13">
      <t>カン</t>
    </rPh>
    <rPh sb="15" eb="17">
      <t>ホウリツ</t>
    </rPh>
    <rPh sb="17" eb="18">
      <t>ダイ</t>
    </rPh>
    <rPh sb="20" eb="21">
      <t>ジョウ</t>
    </rPh>
    <rPh sb="21" eb="23">
      <t>カクコウ</t>
    </rPh>
    <rPh sb="24" eb="26">
      <t>キテイ</t>
    </rPh>
    <rPh sb="29" eb="31">
      <t>シジ</t>
    </rPh>
    <phoneticPr fontId="79"/>
  </si>
  <si>
    <r>
      <t>サービス提供体制強化加算に関する届出書</t>
    </r>
    <r>
      <rPr>
        <sz val="9"/>
        <color rgb="FFFF0000"/>
        <rFont val="ＭＳ Ｐ明朝"/>
        <family val="1"/>
        <charset val="128"/>
      </rPr>
      <t>＜別紙14－６＞</t>
    </r>
    <rPh sb="20" eb="22">
      <t>ベッシ</t>
    </rPh>
    <phoneticPr fontId="9"/>
  </si>
  <si>
    <t>生活機能向上連携加算に関する確認書</t>
    <rPh sb="0" eb="2">
      <t>セイカツ</t>
    </rPh>
    <rPh sb="2" eb="4">
      <t>キノウ</t>
    </rPh>
    <rPh sb="4" eb="6">
      <t>コウジョウ</t>
    </rPh>
    <rPh sb="6" eb="8">
      <t>レンケイ</t>
    </rPh>
    <rPh sb="8" eb="10">
      <t>カサン</t>
    </rPh>
    <rPh sb="11" eb="12">
      <t>カン</t>
    </rPh>
    <rPh sb="14" eb="17">
      <t>カクニンショ</t>
    </rPh>
    <phoneticPr fontId="9"/>
  </si>
  <si>
    <t>届 出 項 目</t>
    <rPh sb="0" eb="1">
      <t>トドケ</t>
    </rPh>
    <rPh sb="2" eb="3">
      <t>デ</t>
    </rPh>
    <rPh sb="4" eb="5">
      <t>コウ</t>
    </rPh>
    <rPh sb="6" eb="7">
      <t>モク</t>
    </rPh>
    <phoneticPr fontId="9"/>
  </si>
  <si>
    <t>　1　生活機能向上連携加算（Ⅰ）　　　2　生活機能向上連携加算（Ⅱ）</t>
    <rPh sb="3" eb="11">
      <t>セイカツキノウコ</t>
    </rPh>
    <rPh sb="21" eb="29">
      <t>セイカツキノウコウジョウレンケイ</t>
    </rPh>
    <phoneticPr fontId="9"/>
  </si>
  <si>
    <t>施設等区分</t>
    <rPh sb="0" eb="2">
      <t>シセツ</t>
    </rPh>
    <rPh sb="2" eb="3">
      <t>トウ</t>
    </rPh>
    <rPh sb="3" eb="5">
      <t>クブン</t>
    </rPh>
    <phoneticPr fontId="9"/>
  </si>
  <si>
    <t>介護老人福祉施設</t>
    <phoneticPr fontId="79"/>
  </si>
  <si>
    <t>地域密着型介護老人福祉施設</t>
    <rPh sb="0" eb="2">
      <t>チイキ</t>
    </rPh>
    <rPh sb="2" eb="5">
      <t>ミッチャクガタ</t>
    </rPh>
    <rPh sb="5" eb="13">
      <t>カイゴロウジンフクシシセツ</t>
    </rPh>
    <phoneticPr fontId="9"/>
  </si>
  <si>
    <t>③</t>
    <phoneticPr fontId="79"/>
  </si>
  <si>
    <t>（介護予防）特定施設入居者生活介護</t>
    <rPh sb="1" eb="3">
      <t>カイゴ</t>
    </rPh>
    <rPh sb="3" eb="5">
      <t>ヨボウ</t>
    </rPh>
    <rPh sb="6" eb="8">
      <t>トクテイ</t>
    </rPh>
    <rPh sb="8" eb="10">
      <t>シセツ</t>
    </rPh>
    <rPh sb="10" eb="13">
      <t>ニュウキョシャ</t>
    </rPh>
    <rPh sb="13" eb="15">
      <t>セイカツ</t>
    </rPh>
    <rPh sb="15" eb="17">
      <t>カイゴ</t>
    </rPh>
    <phoneticPr fontId="9"/>
  </si>
  <si>
    <t>④</t>
    <phoneticPr fontId="79"/>
  </si>
  <si>
    <t>（介護予防）短期入所生活介護</t>
    <phoneticPr fontId="79"/>
  </si>
  <si>
    <t>共同する指定訪問リハビリテーション事業所，指定通所リハビリテーション事業所，医療提供施設</t>
    <rPh sb="0" eb="2">
      <t>キョウドウ</t>
    </rPh>
    <rPh sb="4" eb="6">
      <t>シテイ</t>
    </rPh>
    <rPh sb="6" eb="8">
      <t>ホウモン</t>
    </rPh>
    <rPh sb="17" eb="20">
      <t>ジギョウショ</t>
    </rPh>
    <rPh sb="21" eb="23">
      <t>シテイ</t>
    </rPh>
    <rPh sb="23" eb="25">
      <t>ツウショ</t>
    </rPh>
    <rPh sb="34" eb="37">
      <t>ジギョウショ</t>
    </rPh>
    <rPh sb="38" eb="40">
      <t>イリョウ</t>
    </rPh>
    <rPh sb="40" eb="42">
      <t>テイキョウ</t>
    </rPh>
    <rPh sb="42" eb="44">
      <t>シセツ</t>
    </rPh>
    <phoneticPr fontId="9"/>
  </si>
  <si>
    <t>事業所番号又は医療機関コード</t>
    <rPh sb="0" eb="3">
      <t>ジギョウショ</t>
    </rPh>
    <rPh sb="3" eb="5">
      <t>バンゴウ</t>
    </rPh>
    <rPh sb="5" eb="6">
      <t>マタ</t>
    </rPh>
    <rPh sb="7" eb="11">
      <t>イリョウキカン</t>
    </rPh>
    <phoneticPr fontId="9"/>
  </si>
  <si>
    <t>※</t>
    <phoneticPr fontId="79"/>
  </si>
  <si>
    <t>医療提供施設とは，リハビリテーションを実施している施設であり，診療報酬における疾患別リハビリテーション料の届出を行っている病院若しくは診療所又は介護老人保健施設，介護療養型医療施設若しくは介護医療院である。なお，病院の場合は，許可病床数が200床未満のもの又は当該病院を中心とした半径４キロメートル以内に診療所が存在しないものに限る。</t>
    <rPh sb="0" eb="6">
      <t>イリョウテイキョウシセツ</t>
    </rPh>
    <rPh sb="19" eb="21">
      <t>ジッシ</t>
    </rPh>
    <rPh sb="109" eb="111">
      <t>バアイ</t>
    </rPh>
    <phoneticPr fontId="79"/>
  </si>
  <si>
    <t>共同等する事業所等の名称</t>
    <rPh sb="0" eb="2">
      <t>キョウドウ</t>
    </rPh>
    <rPh sb="2" eb="3">
      <t>トウ</t>
    </rPh>
    <rPh sb="5" eb="8">
      <t>ジギョウショ</t>
    </rPh>
    <rPh sb="8" eb="9">
      <t>トウ</t>
    </rPh>
    <rPh sb="10" eb="12">
      <t>メイショウ</t>
    </rPh>
    <phoneticPr fontId="9"/>
  </si>
  <si>
    <t>若年性認知症利用者（入所者・患者・入居者）受入加算に関する届出書</t>
    <rPh sb="0" eb="2">
      <t>ジャクネン</t>
    </rPh>
    <rPh sb="2" eb="3">
      <t>セイ</t>
    </rPh>
    <rPh sb="3" eb="6">
      <t>ニンチショウ</t>
    </rPh>
    <rPh sb="6" eb="9">
      <t>リヨウシャ</t>
    </rPh>
    <rPh sb="21" eb="23">
      <t>ウケイレ</t>
    </rPh>
    <rPh sb="23" eb="25">
      <t>カサン</t>
    </rPh>
    <rPh sb="26" eb="27">
      <t>カン</t>
    </rPh>
    <rPh sb="29" eb="31">
      <t>トドケデ</t>
    </rPh>
    <rPh sb="31" eb="32">
      <t>ショ</t>
    </rPh>
    <phoneticPr fontId="9"/>
  </si>
  <si>
    <t>若年性認知症利用者（入所者・患者・入居者）に対応する担当職員職・氏名</t>
    <rPh sb="0" eb="2">
      <t>ジャクネン</t>
    </rPh>
    <rPh sb="2" eb="3">
      <t>セイ</t>
    </rPh>
    <rPh sb="3" eb="6">
      <t>ニンチショウ</t>
    </rPh>
    <rPh sb="6" eb="9">
      <t>リヨウシャ</t>
    </rPh>
    <rPh sb="22" eb="24">
      <t>タイオウ</t>
    </rPh>
    <rPh sb="26" eb="28">
      <t>タントウ</t>
    </rPh>
    <rPh sb="28" eb="30">
      <t>ショクイン</t>
    </rPh>
    <rPh sb="30" eb="31">
      <t>ショク</t>
    </rPh>
    <rPh sb="32" eb="34">
      <t>シメイ</t>
    </rPh>
    <phoneticPr fontId="9"/>
  </si>
  <si>
    <t>職　名</t>
    <rPh sb="0" eb="1">
      <t>ショク</t>
    </rPh>
    <rPh sb="2" eb="3">
      <t>メイ</t>
    </rPh>
    <phoneticPr fontId="9"/>
  </si>
  <si>
    <t>氏　　名</t>
    <rPh sb="0" eb="1">
      <t>シ</t>
    </rPh>
    <rPh sb="3" eb="4">
      <t>メイ</t>
    </rPh>
    <phoneticPr fontId="9"/>
  </si>
  <si>
    <t>　短期入所生活介護</t>
    <rPh sb="1" eb="3">
      <t>タンキ</t>
    </rPh>
    <rPh sb="3" eb="5">
      <t>ニュウショ</t>
    </rPh>
    <rPh sb="5" eb="7">
      <t>セイカツ</t>
    </rPh>
    <rPh sb="7" eb="9">
      <t>カイゴ</t>
    </rPh>
    <phoneticPr fontId="9"/>
  </si>
  <si>
    <t>　短期入所療養介護</t>
    <rPh sb="1" eb="3">
      <t>タンキ</t>
    </rPh>
    <rPh sb="3" eb="5">
      <t>ニュウショ</t>
    </rPh>
    <rPh sb="5" eb="7">
      <t>リョウヨウ</t>
    </rPh>
    <rPh sb="7" eb="9">
      <t>カイゴ</t>
    </rPh>
    <phoneticPr fontId="9"/>
  </si>
  <si>
    <t>　特定施設入居者生活介護</t>
    <rPh sb="1" eb="5">
      <t>トクテイシセツ</t>
    </rPh>
    <rPh sb="5" eb="12">
      <t>ニュウキョシャセイカツカイゴ</t>
    </rPh>
    <phoneticPr fontId="9"/>
  </si>
  <si>
    <t>　認知症対応型共同生活介護</t>
    <rPh sb="1" eb="4">
      <t>ニンチショウ</t>
    </rPh>
    <rPh sb="4" eb="7">
      <t>タイオウガタ</t>
    </rPh>
    <rPh sb="7" eb="9">
      <t>キョウドウ</t>
    </rPh>
    <rPh sb="9" eb="11">
      <t>セイカツ</t>
    </rPh>
    <rPh sb="11" eb="13">
      <t>カイゴ</t>
    </rPh>
    <phoneticPr fontId="9"/>
  </si>
  <si>
    <t>　地域密着型特定施設入居者生活介護</t>
    <rPh sb="1" eb="3">
      <t>チイキ</t>
    </rPh>
    <rPh sb="3" eb="6">
      <t>ミッチャクガタ</t>
    </rPh>
    <rPh sb="6" eb="17">
      <t>トクテイシセツニュウキョシャセイカツカイゴ</t>
    </rPh>
    <phoneticPr fontId="9"/>
  </si>
  <si>
    <t>　地域密着型介護老人福祉施設</t>
    <rPh sb="1" eb="3">
      <t>チイキ</t>
    </rPh>
    <rPh sb="3" eb="6">
      <t>ミッチャクガタ</t>
    </rPh>
    <rPh sb="6" eb="8">
      <t>カイゴ</t>
    </rPh>
    <rPh sb="8" eb="10">
      <t>ロウジン</t>
    </rPh>
    <rPh sb="10" eb="12">
      <t>フクシ</t>
    </rPh>
    <rPh sb="12" eb="14">
      <t>シセツ</t>
    </rPh>
    <phoneticPr fontId="9"/>
  </si>
  <si>
    <t>　介護老人福祉施設</t>
    <rPh sb="1" eb="3">
      <t>カイゴ</t>
    </rPh>
    <rPh sb="3" eb="5">
      <t>ロウジン</t>
    </rPh>
    <rPh sb="5" eb="7">
      <t>フクシ</t>
    </rPh>
    <rPh sb="7" eb="9">
      <t>シセツ</t>
    </rPh>
    <phoneticPr fontId="9"/>
  </si>
  <si>
    <t>　介護老人保健施設</t>
    <rPh sb="1" eb="9">
      <t>ロウケン</t>
    </rPh>
    <phoneticPr fontId="9"/>
  </si>
  <si>
    <t>　介護療養型医療施設</t>
    <rPh sb="1" eb="3">
      <t>カイゴ</t>
    </rPh>
    <rPh sb="3" eb="6">
      <t>リョウヨウガタ</t>
    </rPh>
    <rPh sb="6" eb="8">
      <t>イリョウ</t>
    </rPh>
    <rPh sb="8" eb="10">
      <t>シセツ</t>
    </rPh>
    <phoneticPr fontId="9"/>
  </si>
  <si>
    <t>　介護医療院</t>
    <rPh sb="1" eb="3">
      <t>カイゴ</t>
    </rPh>
    <rPh sb="3" eb="5">
      <t>イリョウ</t>
    </rPh>
    <rPh sb="5" eb="6">
      <t>イン</t>
    </rPh>
    <phoneticPr fontId="9"/>
  </si>
  <si>
    <t xml:space="preserve">  介護予防短期入所生活介護</t>
    <rPh sb="2" eb="4">
      <t>カイゴ</t>
    </rPh>
    <rPh sb="4" eb="6">
      <t>ヨボウ</t>
    </rPh>
    <rPh sb="6" eb="8">
      <t>タンキ</t>
    </rPh>
    <rPh sb="8" eb="10">
      <t>ニュウショ</t>
    </rPh>
    <rPh sb="10" eb="12">
      <t>セイカツ</t>
    </rPh>
    <rPh sb="12" eb="14">
      <t>カイゴ</t>
    </rPh>
    <phoneticPr fontId="9"/>
  </si>
  <si>
    <t>　介護予防短期入所療養介護</t>
    <rPh sb="1" eb="3">
      <t>カイゴ</t>
    </rPh>
    <rPh sb="3" eb="5">
      <t>ヨボウ</t>
    </rPh>
    <rPh sb="5" eb="7">
      <t>タンキ</t>
    </rPh>
    <rPh sb="7" eb="9">
      <t>ニュウショ</t>
    </rPh>
    <rPh sb="9" eb="11">
      <t>リョウヨウ</t>
    </rPh>
    <rPh sb="11" eb="13">
      <t>カイゴ</t>
    </rPh>
    <phoneticPr fontId="9"/>
  </si>
  <si>
    <t>　介護予防特定施設入居者生活介護</t>
    <rPh sb="1" eb="3">
      <t>カイゴ</t>
    </rPh>
    <rPh sb="3" eb="5">
      <t>ヨボウ</t>
    </rPh>
    <rPh sb="5" eb="16">
      <t>トクテイシセツニュウキョシャセイカツカイゴ</t>
    </rPh>
    <phoneticPr fontId="9"/>
  </si>
  <si>
    <t>　介護予防認知症対応型共同生活介護</t>
    <rPh sb="1" eb="3">
      <t>カイゴ</t>
    </rPh>
    <rPh sb="3" eb="5">
      <t>ヨボウ</t>
    </rPh>
    <rPh sb="5" eb="8">
      <t>ニンチショウ</t>
    </rPh>
    <rPh sb="8" eb="11">
      <t>タイオウガタ</t>
    </rPh>
    <rPh sb="11" eb="13">
      <t>キョウドウ</t>
    </rPh>
    <rPh sb="13" eb="15">
      <t>セイカツ</t>
    </rPh>
    <rPh sb="15" eb="17">
      <t>カイゴ</t>
    </rPh>
    <phoneticPr fontId="9"/>
  </si>
  <si>
    <t>　受け入れた若年性認知症利用者（入所者・患者・入居者）ごとに個別の担当者を定めているか。</t>
    <rPh sb="1" eb="2">
      <t>ウ</t>
    </rPh>
    <rPh sb="3" eb="4">
      <t>イ</t>
    </rPh>
    <rPh sb="6" eb="8">
      <t>ジャクネン</t>
    </rPh>
    <rPh sb="8" eb="9">
      <t>セイ</t>
    </rPh>
    <rPh sb="9" eb="12">
      <t>ニンチショウ</t>
    </rPh>
    <rPh sb="12" eb="15">
      <t>リヨウシャ</t>
    </rPh>
    <rPh sb="16" eb="19">
      <t>ニュウショシャ</t>
    </rPh>
    <rPh sb="20" eb="22">
      <t>カンジャ</t>
    </rPh>
    <rPh sb="23" eb="26">
      <t>ニュウキョシャ</t>
    </rPh>
    <rPh sb="30" eb="32">
      <t>コベツ</t>
    </rPh>
    <rPh sb="33" eb="36">
      <t>タントウシャ</t>
    </rPh>
    <rPh sb="37" eb="38">
      <t>サダ</t>
    </rPh>
    <phoneticPr fontId="9"/>
  </si>
  <si>
    <t>有　・　無</t>
    <rPh sb="0" eb="1">
      <t>ア</t>
    </rPh>
    <rPh sb="4" eb="5">
      <t>ナシ</t>
    </rPh>
    <phoneticPr fontId="9"/>
  </si>
  <si>
    <t>療養食加算に関する届出書</t>
    <rPh sb="0" eb="3">
      <t>リョウヨウショク</t>
    </rPh>
    <rPh sb="3" eb="5">
      <t>カサン</t>
    </rPh>
    <rPh sb="6" eb="7">
      <t>カン</t>
    </rPh>
    <rPh sb="9" eb="12">
      <t>トドケデショ</t>
    </rPh>
    <phoneticPr fontId="9"/>
  </si>
  <si>
    <t>療養食加算の担当職員職・氏名</t>
    <rPh sb="0" eb="3">
      <t>リョウヨウショク</t>
    </rPh>
    <rPh sb="3" eb="5">
      <t>カサン</t>
    </rPh>
    <rPh sb="6" eb="8">
      <t>タントウ</t>
    </rPh>
    <rPh sb="8" eb="10">
      <t>ショクイン</t>
    </rPh>
    <rPh sb="10" eb="11">
      <t>ショク</t>
    </rPh>
    <rPh sb="12" eb="14">
      <t>シメイ</t>
    </rPh>
    <phoneticPr fontId="9"/>
  </si>
  <si>
    <t>　介護予防短期入所生活介護</t>
    <rPh sb="1" eb="3">
      <t>カイゴ</t>
    </rPh>
    <rPh sb="3" eb="5">
      <t>ヨボウ</t>
    </rPh>
    <rPh sb="5" eb="7">
      <t>タンキ</t>
    </rPh>
    <rPh sb="7" eb="9">
      <t>ニュウショ</t>
    </rPh>
    <rPh sb="9" eb="11">
      <t>セイカツ</t>
    </rPh>
    <rPh sb="11" eb="13">
      <t>カイゴ</t>
    </rPh>
    <phoneticPr fontId="9"/>
  </si>
  <si>
    <t>　食事の提供が管理栄養士又は栄養士によって管理されているか。</t>
    <rPh sb="1" eb="3">
      <t>ショクジ</t>
    </rPh>
    <rPh sb="4" eb="6">
      <t>テイキョウ</t>
    </rPh>
    <rPh sb="7" eb="9">
      <t>カンリ</t>
    </rPh>
    <rPh sb="9" eb="12">
      <t>エイヨウシ</t>
    </rPh>
    <rPh sb="12" eb="13">
      <t>マタ</t>
    </rPh>
    <rPh sb="14" eb="17">
      <t>エイヨウシ</t>
    </rPh>
    <rPh sb="21" eb="23">
      <t>カンリ</t>
    </rPh>
    <phoneticPr fontId="9"/>
  </si>
  <si>
    <t>　利用者（入所者・患者）の年齢、心身の状況によって適切な栄養量及び内容の食事の提供が行われているか。</t>
    <rPh sb="1" eb="4">
      <t>リヨウシャ</t>
    </rPh>
    <rPh sb="5" eb="8">
      <t>ニュウショシャ</t>
    </rPh>
    <rPh sb="9" eb="11">
      <t>カンジャ</t>
    </rPh>
    <rPh sb="13" eb="15">
      <t>ネンレイ</t>
    </rPh>
    <rPh sb="16" eb="18">
      <t>シンシン</t>
    </rPh>
    <rPh sb="19" eb="21">
      <t>ジョウキョウ</t>
    </rPh>
    <rPh sb="25" eb="27">
      <t>テキセツ</t>
    </rPh>
    <rPh sb="28" eb="31">
      <t>エイヨウリョウ</t>
    </rPh>
    <rPh sb="31" eb="32">
      <t>オヨ</t>
    </rPh>
    <rPh sb="33" eb="35">
      <t>ナイヨウ</t>
    </rPh>
    <rPh sb="36" eb="38">
      <t>ショクジ</t>
    </rPh>
    <rPh sb="39" eb="41">
      <t>テイキョウ</t>
    </rPh>
    <rPh sb="42" eb="43">
      <t>オコナ</t>
    </rPh>
    <phoneticPr fontId="9"/>
  </si>
  <si>
    <t>　</t>
    <phoneticPr fontId="9"/>
  </si>
  <si>
    <t>サービス提供体制強化加算に関する確認書　（介護福祉士）　〔前年度の実績が６月に満たない事業所・施設用〕</t>
    <rPh sb="4" eb="6">
      <t>テイキョウ</t>
    </rPh>
    <rPh sb="6" eb="8">
      <t>タイセイ</t>
    </rPh>
    <rPh sb="8" eb="10">
      <t>キョウカ</t>
    </rPh>
    <rPh sb="10" eb="12">
      <t>カサン</t>
    </rPh>
    <rPh sb="13" eb="14">
      <t>カン</t>
    </rPh>
    <rPh sb="16" eb="19">
      <t>カクニンショ</t>
    </rPh>
    <rPh sb="21" eb="23">
      <t>カイゴ</t>
    </rPh>
    <rPh sb="23" eb="26">
      <t>フクシシ</t>
    </rPh>
    <rPh sb="43" eb="46">
      <t>ジギョウショ</t>
    </rPh>
    <phoneticPr fontId="9"/>
  </si>
  <si>
    <t>施　設　種　別</t>
    <rPh sb="0" eb="1">
      <t>シ</t>
    </rPh>
    <rPh sb="2" eb="3">
      <t>セツ</t>
    </rPh>
    <rPh sb="4" eb="5">
      <t>タネ</t>
    </rPh>
    <rPh sb="6" eb="7">
      <t>ベツ</t>
    </rPh>
    <phoneticPr fontId="9"/>
  </si>
  <si>
    <t>【参考】　介護福祉士の割合（算定要件）</t>
    <rPh sb="1" eb="3">
      <t>サンコウ</t>
    </rPh>
    <rPh sb="5" eb="7">
      <t>カイゴ</t>
    </rPh>
    <rPh sb="7" eb="9">
      <t>フクシ</t>
    </rPh>
    <rPh sb="9" eb="10">
      <t>シ</t>
    </rPh>
    <rPh sb="11" eb="13">
      <t>ワリアイ</t>
    </rPh>
    <rPh sb="14" eb="16">
      <t>サンテイ</t>
    </rPh>
    <rPh sb="16" eb="18">
      <t>ヨウケン</t>
    </rPh>
    <phoneticPr fontId="9"/>
  </si>
  <si>
    <t>（介護予防）認知症対応型共同生活介護</t>
    <rPh sb="1" eb="3">
      <t>カイゴ</t>
    </rPh>
    <rPh sb="3" eb="5">
      <t>ヨボウ</t>
    </rPh>
    <rPh sb="6" eb="9">
      <t>ニンチショウ</t>
    </rPh>
    <rPh sb="9" eb="12">
      <t>タイオウガタ</t>
    </rPh>
    <rPh sb="12" eb="14">
      <t>キョウドウ</t>
    </rPh>
    <rPh sb="14" eb="16">
      <t>セイカツ</t>
    </rPh>
    <rPh sb="16" eb="18">
      <t>カイゴ</t>
    </rPh>
    <phoneticPr fontId="9"/>
  </si>
  <si>
    <t>Ⅰ→70％以上又は勤続10年以上介護福祉士25％以上
Ⅱ→60％以上
Ⅲ→50％以上</t>
    <rPh sb="5" eb="7">
      <t>イジョウ</t>
    </rPh>
    <phoneticPr fontId="9"/>
  </si>
  <si>
    <t>介護老人福祉施設（（介護予防）短期入所生活介護を含む）</t>
  </si>
  <si>
    <t>Ⅰ→80％以上又は勤続10年以上介護福祉士30％以上
Ⅱ→60％以上
Ⅲ→50％以上</t>
    <rPh sb="5" eb="7">
      <t>イジョウ</t>
    </rPh>
    <phoneticPr fontId="9"/>
  </si>
  <si>
    <t>地域密着型介護老人福祉施設</t>
    <rPh sb="0" eb="2">
      <t>チイキ</t>
    </rPh>
    <rPh sb="2" eb="5">
      <t>ミッチャクガタ</t>
    </rPh>
    <rPh sb="5" eb="7">
      <t>カイゴ</t>
    </rPh>
    <rPh sb="7" eb="9">
      <t>ロウジン</t>
    </rPh>
    <rPh sb="9" eb="11">
      <t>フクシ</t>
    </rPh>
    <rPh sb="11" eb="13">
      <t>シセツ</t>
    </rPh>
    <phoneticPr fontId="9"/>
  </si>
  <si>
    <t>介護老人保健施設（（介護予防）短期入所療養介護を含む）</t>
    <phoneticPr fontId="9"/>
  </si>
  <si>
    <t>⑦</t>
    <phoneticPr fontId="9"/>
  </si>
  <si>
    <t>介護療養型医療施設（（介護予防）短期入所療養介護を含む）</t>
    <rPh sb="2" eb="5">
      <t>リョウヨウガタ</t>
    </rPh>
    <rPh sb="5" eb="7">
      <t>イリョウ</t>
    </rPh>
    <phoneticPr fontId="9"/>
  </si>
  <si>
    <t>⑧</t>
    <phoneticPr fontId="9"/>
  </si>
  <si>
    <t>介護医療院（（介護予防）短期入所療養介護を含む）</t>
    <rPh sb="0" eb="2">
      <t>カイゴ</t>
    </rPh>
    <rPh sb="2" eb="4">
      <t>イリョウ</t>
    </rPh>
    <rPh sb="4" eb="5">
      <t>イン</t>
    </rPh>
    <phoneticPr fontId="9"/>
  </si>
  <si>
    <t>介護職員の常勤換算数　（届出月前３か月の平均）</t>
    <rPh sb="0" eb="2">
      <t>カイゴ</t>
    </rPh>
    <rPh sb="2" eb="4">
      <t>ショクイン</t>
    </rPh>
    <rPh sb="5" eb="7">
      <t>ジョウキン</t>
    </rPh>
    <rPh sb="7" eb="9">
      <t>カンサン</t>
    </rPh>
    <rPh sb="9" eb="10">
      <t>スウ</t>
    </rPh>
    <phoneticPr fontId="9"/>
  </si>
  <si>
    <t>常勤換算平均【A】</t>
    <rPh sb="0" eb="2">
      <t>ジョウキン</t>
    </rPh>
    <rPh sb="2" eb="4">
      <t>カンサン</t>
    </rPh>
    <rPh sb="4" eb="6">
      <t>ヘイキン</t>
    </rPh>
    <phoneticPr fontId="9"/>
  </si>
  <si>
    <t>介護職員のうち、介護福祉士の氏名、常勤換算数　（届出月前３か月の平均）</t>
    <rPh sb="0" eb="2">
      <t>カイゴ</t>
    </rPh>
    <rPh sb="2" eb="4">
      <t>ショクイン</t>
    </rPh>
    <rPh sb="8" eb="10">
      <t>カイゴ</t>
    </rPh>
    <rPh sb="10" eb="13">
      <t>フクシシ</t>
    </rPh>
    <rPh sb="14" eb="16">
      <t>シメイ</t>
    </rPh>
    <rPh sb="17" eb="19">
      <t>ジョウキン</t>
    </rPh>
    <rPh sb="19" eb="21">
      <t>カンサン</t>
    </rPh>
    <rPh sb="21" eb="22">
      <t>スウ</t>
    </rPh>
    <rPh sb="24" eb="26">
      <t>トドケデ</t>
    </rPh>
    <rPh sb="26" eb="27">
      <t>ツキ</t>
    </rPh>
    <rPh sb="27" eb="28">
      <t>マエ</t>
    </rPh>
    <rPh sb="30" eb="31">
      <t>ガツ</t>
    </rPh>
    <phoneticPr fontId="9"/>
  </si>
  <si>
    <t>月の常勤換算数</t>
    <phoneticPr fontId="9"/>
  </si>
  <si>
    <t>常勤換算平均　【B】</t>
    <rPh sb="0" eb="2">
      <t>ジョウキン</t>
    </rPh>
    <rPh sb="2" eb="4">
      <t>カンサン</t>
    </rPh>
    <rPh sb="4" eb="6">
      <t>ヘイキン</t>
    </rPh>
    <phoneticPr fontId="9"/>
  </si>
  <si>
    <t>　「×月の常勤換算数」の欄は、月ごとに小数点第２位以下を切り捨ててください。</t>
    <rPh sb="3" eb="4">
      <t>ツキ</t>
    </rPh>
    <rPh sb="5" eb="7">
      <t>ジョウキン</t>
    </rPh>
    <rPh sb="7" eb="9">
      <t>カンサン</t>
    </rPh>
    <rPh sb="9" eb="10">
      <t>スウ</t>
    </rPh>
    <rPh sb="12" eb="13">
      <t>ラン</t>
    </rPh>
    <rPh sb="15" eb="16">
      <t>ツキ</t>
    </rPh>
    <rPh sb="19" eb="21">
      <t>ショウスウ</t>
    </rPh>
    <rPh sb="21" eb="22">
      <t>テン</t>
    </rPh>
    <rPh sb="22" eb="23">
      <t>ダイ</t>
    </rPh>
    <rPh sb="24" eb="25">
      <t>イ</t>
    </rPh>
    <rPh sb="25" eb="27">
      <t>イカ</t>
    </rPh>
    <rPh sb="28" eb="29">
      <t>キ</t>
    </rPh>
    <rPh sb="30" eb="31">
      <t>ス</t>
    </rPh>
    <phoneticPr fontId="9"/>
  </si>
  <si>
    <t>B ／ A × 100</t>
    <phoneticPr fontId="9"/>
  </si>
  <si>
    <t>適　・　否</t>
    <rPh sb="0" eb="1">
      <t>テキ</t>
    </rPh>
    <rPh sb="4" eb="5">
      <t>ヒ</t>
    </rPh>
    <phoneticPr fontId="9"/>
  </si>
  <si>
    <t>算定要件は上記参照</t>
    <rPh sb="0" eb="2">
      <t>サンテイ</t>
    </rPh>
    <rPh sb="2" eb="4">
      <t>ヨウケン</t>
    </rPh>
    <rPh sb="5" eb="7">
      <t>ジョウキ</t>
    </rPh>
    <rPh sb="7" eb="9">
      <t>サンショウ</t>
    </rPh>
    <phoneticPr fontId="9"/>
  </si>
  <si>
    <t>　届出月前３か月の平均の状況で作成すること。（４月１日から算定を行う場合は、１２月、１月、２月の平均）</t>
    <rPh sb="1" eb="3">
      <t>トドケデ</t>
    </rPh>
    <rPh sb="3" eb="4">
      <t>ガツ</t>
    </rPh>
    <rPh sb="4" eb="5">
      <t>マエ</t>
    </rPh>
    <rPh sb="7" eb="8">
      <t>ゲツ</t>
    </rPh>
    <rPh sb="9" eb="11">
      <t>ヘイキン</t>
    </rPh>
    <rPh sb="12" eb="14">
      <t>ジョウキョウ</t>
    </rPh>
    <rPh sb="15" eb="17">
      <t>サクセイ</t>
    </rPh>
    <phoneticPr fontId="9"/>
  </si>
  <si>
    <t>　３か月間の平均で届出を行った場合は、届出月以降においても直近３か月間の職員の割合につき、毎月継続的に所定の割合を維持する必要がある。その割合については、毎月記録するとともに、所定の割合を下回った場合には、加算の取り下げを行うこと。</t>
    <rPh sb="3" eb="4">
      <t>ゲツ</t>
    </rPh>
    <rPh sb="4" eb="5">
      <t>カン</t>
    </rPh>
    <rPh sb="6" eb="8">
      <t>ヘイキン</t>
    </rPh>
    <rPh sb="9" eb="11">
      <t>トドケデ</t>
    </rPh>
    <rPh sb="12" eb="13">
      <t>オコナ</t>
    </rPh>
    <rPh sb="15" eb="17">
      <t>バアイ</t>
    </rPh>
    <rPh sb="19" eb="21">
      <t>トドケデ</t>
    </rPh>
    <rPh sb="21" eb="22">
      <t>ツキ</t>
    </rPh>
    <rPh sb="22" eb="24">
      <t>イコウ</t>
    </rPh>
    <rPh sb="29" eb="31">
      <t>チョッキン</t>
    </rPh>
    <rPh sb="33" eb="34">
      <t>ゲツ</t>
    </rPh>
    <rPh sb="34" eb="35">
      <t>カン</t>
    </rPh>
    <rPh sb="36" eb="38">
      <t>ショクイン</t>
    </rPh>
    <rPh sb="39" eb="41">
      <t>ワリアイ</t>
    </rPh>
    <rPh sb="45" eb="47">
      <t>マイツキ</t>
    </rPh>
    <rPh sb="47" eb="50">
      <t>ケイゾクテキ</t>
    </rPh>
    <rPh sb="51" eb="53">
      <t>ショテイ</t>
    </rPh>
    <rPh sb="54" eb="56">
      <t>ワリアイ</t>
    </rPh>
    <rPh sb="57" eb="59">
      <t>イジ</t>
    </rPh>
    <rPh sb="61" eb="63">
      <t>ヒツヨウ</t>
    </rPh>
    <rPh sb="69" eb="71">
      <t>ワリアイ</t>
    </rPh>
    <rPh sb="77" eb="79">
      <t>マイツキ</t>
    </rPh>
    <rPh sb="79" eb="81">
      <t>キロク</t>
    </rPh>
    <rPh sb="88" eb="90">
      <t>ショテイ</t>
    </rPh>
    <rPh sb="91" eb="93">
      <t>ワリアイ</t>
    </rPh>
    <rPh sb="94" eb="96">
      <t>シタマワ</t>
    </rPh>
    <rPh sb="98" eb="100">
      <t>バアイ</t>
    </rPh>
    <rPh sb="103" eb="105">
      <t>カサン</t>
    </rPh>
    <rPh sb="106" eb="107">
      <t>ト</t>
    </rPh>
    <rPh sb="108" eb="109">
      <t>サ</t>
    </rPh>
    <rPh sb="111" eb="112">
      <t>オコナ</t>
    </rPh>
    <phoneticPr fontId="9"/>
  </si>
  <si>
    <t>サービス提供体制強化加算に関する確認書　（常勤職員）　〔前年度の実績が６月に満たない事業所・施設用〕</t>
    <rPh sb="4" eb="6">
      <t>テイキョウ</t>
    </rPh>
    <rPh sb="6" eb="8">
      <t>タイセイ</t>
    </rPh>
    <rPh sb="8" eb="10">
      <t>キョウカ</t>
    </rPh>
    <rPh sb="10" eb="12">
      <t>カサン</t>
    </rPh>
    <rPh sb="13" eb="14">
      <t>カン</t>
    </rPh>
    <rPh sb="16" eb="19">
      <t>カクニンショ</t>
    </rPh>
    <rPh sb="21" eb="23">
      <t>ジョウキン</t>
    </rPh>
    <rPh sb="23" eb="25">
      <t>ショクイン</t>
    </rPh>
    <rPh sb="42" eb="45">
      <t>ジギョウショ</t>
    </rPh>
    <phoneticPr fontId="9"/>
  </si>
  <si>
    <t>事業所・施設名</t>
    <phoneticPr fontId="9"/>
  </si>
  <si>
    <t>施設種別</t>
    <phoneticPr fontId="9"/>
  </si>
  <si>
    <t>介護老人福祉施設（（介護予防）短期入所生活介護を含む）</t>
    <phoneticPr fontId="9"/>
  </si>
  <si>
    <t>介護老人保健施設（（介護予防）短期入所療養介護を含む）</t>
  </si>
  <si>
    <t>⑪</t>
    <phoneticPr fontId="9"/>
  </si>
  <si>
    <t>看護・介護職員の常勤換算数　（届出月前３か月の平均）</t>
    <rPh sb="0" eb="2">
      <t>カンゴ</t>
    </rPh>
    <rPh sb="3" eb="5">
      <t>カイゴ</t>
    </rPh>
    <rPh sb="5" eb="7">
      <t>ショクイン</t>
    </rPh>
    <rPh sb="8" eb="10">
      <t>ジョウキン</t>
    </rPh>
    <rPh sb="10" eb="12">
      <t>カンサン</t>
    </rPh>
    <rPh sb="12" eb="13">
      <t>スウ</t>
    </rPh>
    <phoneticPr fontId="9"/>
  </si>
  <si>
    <t>看護・介護職員のうち、常勤職員の氏名、常勤換算数　（届出月前３か月の平均）</t>
    <rPh sb="0" eb="2">
      <t>カンゴ</t>
    </rPh>
    <rPh sb="3" eb="5">
      <t>カイゴ</t>
    </rPh>
    <rPh sb="5" eb="7">
      <t>ショクイン</t>
    </rPh>
    <rPh sb="11" eb="13">
      <t>ジョウキン</t>
    </rPh>
    <rPh sb="13" eb="15">
      <t>ショクイン</t>
    </rPh>
    <rPh sb="16" eb="18">
      <t>シメイ</t>
    </rPh>
    <rPh sb="19" eb="21">
      <t>ジョウキン</t>
    </rPh>
    <rPh sb="21" eb="23">
      <t>カンサン</t>
    </rPh>
    <rPh sb="23" eb="24">
      <t>スウ</t>
    </rPh>
    <phoneticPr fontId="9"/>
  </si>
  <si>
    <t>職　　種</t>
    <rPh sb="0" eb="1">
      <t>ショク</t>
    </rPh>
    <rPh sb="3" eb="4">
      <t>タネ</t>
    </rPh>
    <phoneticPr fontId="9"/>
  </si>
  <si>
    <t>看護職員・介護職員</t>
    <rPh sb="0" eb="2">
      <t>カンゴ</t>
    </rPh>
    <rPh sb="2" eb="4">
      <t>ショクイン</t>
    </rPh>
    <rPh sb="5" eb="7">
      <t>カイゴ</t>
    </rPh>
    <rPh sb="7" eb="9">
      <t>ショクイン</t>
    </rPh>
    <phoneticPr fontId="9"/>
  </si>
  <si>
    <t>　「×月の常勤換算数」の欄は、月ごとに小数点第２位以下を切り捨ててください。</t>
    <rPh sb="3" eb="4">
      <t>ツキ</t>
    </rPh>
    <rPh sb="5" eb="7">
      <t>ジョウキン</t>
    </rPh>
    <rPh sb="7" eb="9">
      <t>カンサン</t>
    </rPh>
    <rPh sb="9" eb="10">
      <t>スウ</t>
    </rPh>
    <rPh sb="12" eb="13">
      <t>ラン</t>
    </rPh>
    <rPh sb="15" eb="16">
      <t>ツキ</t>
    </rPh>
    <rPh sb="19" eb="22">
      <t>ショウスウテン</t>
    </rPh>
    <rPh sb="22" eb="23">
      <t>ダイ</t>
    </rPh>
    <rPh sb="24" eb="27">
      <t>イイカ</t>
    </rPh>
    <rPh sb="28" eb="29">
      <t>キ</t>
    </rPh>
    <rPh sb="30" eb="31">
      <t>ス</t>
    </rPh>
    <phoneticPr fontId="9"/>
  </si>
  <si>
    <t>常勤職員の割合</t>
    <rPh sb="0" eb="2">
      <t>ジョウキン</t>
    </rPh>
    <rPh sb="2" eb="4">
      <t>ショクイン</t>
    </rPh>
    <rPh sb="5" eb="7">
      <t>ワリアイ</t>
    </rPh>
    <phoneticPr fontId="9"/>
  </si>
  <si>
    <t>　　75％以上　　が適</t>
    <rPh sb="4" eb="7">
      <t>パーセントイジョウ</t>
    </rPh>
    <rPh sb="10" eb="11">
      <t>テキ</t>
    </rPh>
    <phoneticPr fontId="9"/>
  </si>
  <si>
    <t>サービス提供体制強化加算に関する確認書　（勤続年数）　〔前年度の実績が６月に満たない事業所・施設用〕</t>
    <rPh sb="4" eb="6">
      <t>テイキョウ</t>
    </rPh>
    <rPh sb="6" eb="8">
      <t>タイセイ</t>
    </rPh>
    <rPh sb="8" eb="10">
      <t>キョウカ</t>
    </rPh>
    <rPh sb="10" eb="12">
      <t>カサン</t>
    </rPh>
    <rPh sb="13" eb="14">
      <t>カン</t>
    </rPh>
    <rPh sb="16" eb="19">
      <t>カクニンショ</t>
    </rPh>
    <rPh sb="21" eb="23">
      <t>キンゾク</t>
    </rPh>
    <rPh sb="23" eb="25">
      <t>ネンスウ</t>
    </rPh>
    <rPh sb="42" eb="45">
      <t>ジギョウショ</t>
    </rPh>
    <phoneticPr fontId="9"/>
  </si>
  <si>
    <t>【参考】　当該加算に係る対象職種一覧</t>
    <rPh sb="1" eb="3">
      <t>サンコウ</t>
    </rPh>
    <rPh sb="5" eb="7">
      <t>トウガイ</t>
    </rPh>
    <rPh sb="7" eb="9">
      <t>カサン</t>
    </rPh>
    <rPh sb="10" eb="11">
      <t>カカ</t>
    </rPh>
    <rPh sb="12" eb="14">
      <t>タイショウ</t>
    </rPh>
    <rPh sb="14" eb="16">
      <t>ショクシュ</t>
    </rPh>
    <rPh sb="16" eb="18">
      <t>イチラン</t>
    </rPh>
    <phoneticPr fontId="9"/>
  </si>
  <si>
    <t>介護従業者として勤務を行う職員</t>
    <rPh sb="0" eb="2">
      <t>カイゴ</t>
    </rPh>
    <rPh sb="2" eb="5">
      <t>ジュウギョウシャ</t>
    </rPh>
    <rPh sb="8" eb="10">
      <t>キンム</t>
    </rPh>
    <rPh sb="11" eb="12">
      <t>オコナ</t>
    </rPh>
    <rPh sb="13" eb="15">
      <t>ショクイン</t>
    </rPh>
    <phoneticPr fontId="9"/>
  </si>
  <si>
    <t>生活相談員、看護・介護職員、機能訓練指導員</t>
    <rPh sb="0" eb="2">
      <t>セイカツ</t>
    </rPh>
    <rPh sb="2" eb="5">
      <t>ソウダンイン</t>
    </rPh>
    <rPh sb="6" eb="8">
      <t>カンゴ</t>
    </rPh>
    <rPh sb="9" eb="11">
      <t>カイゴ</t>
    </rPh>
    <rPh sb="11" eb="13">
      <t>ショクイン</t>
    </rPh>
    <rPh sb="14" eb="16">
      <t>キノウ</t>
    </rPh>
    <rPh sb="16" eb="18">
      <t>クンレン</t>
    </rPh>
    <rPh sb="18" eb="21">
      <t>シドウイン</t>
    </rPh>
    <phoneticPr fontId="9"/>
  </si>
  <si>
    <t>看護・介護職員、支援相談員、理学療法士、
作業療法士、言語聴覚士</t>
    <rPh sb="0" eb="2">
      <t>カンゴ</t>
    </rPh>
    <rPh sb="3" eb="5">
      <t>カイゴ</t>
    </rPh>
    <rPh sb="5" eb="7">
      <t>ショクイン</t>
    </rPh>
    <rPh sb="8" eb="10">
      <t>シエン</t>
    </rPh>
    <rPh sb="10" eb="13">
      <t>ソウダンイン</t>
    </rPh>
    <rPh sb="14" eb="19">
      <t>リガク</t>
    </rPh>
    <rPh sb="21" eb="26">
      <t>サギョウ</t>
    </rPh>
    <rPh sb="27" eb="29">
      <t>ゲンゴ</t>
    </rPh>
    <rPh sb="29" eb="32">
      <t>チョウカクシ</t>
    </rPh>
    <phoneticPr fontId="9"/>
  </si>
  <si>
    <t>看護・介護職員、理学療法士、作業療法士</t>
    <phoneticPr fontId="9"/>
  </si>
  <si>
    <t>看護・介護職員、理学療法士、作業療法士、作業療法士、言語聴覚士</t>
    <phoneticPr fontId="9"/>
  </si>
  <si>
    <t>サービスを直接提供する職員の常勤換算数　（届出月前３か月の平均）</t>
    <rPh sb="5" eb="7">
      <t>チョクセツ</t>
    </rPh>
    <rPh sb="7" eb="9">
      <t>テイキョウ</t>
    </rPh>
    <rPh sb="11" eb="13">
      <t>ショクイン</t>
    </rPh>
    <rPh sb="14" eb="16">
      <t>ジョウキン</t>
    </rPh>
    <rPh sb="16" eb="18">
      <t>カンサン</t>
    </rPh>
    <rPh sb="18" eb="19">
      <t>スウ</t>
    </rPh>
    <phoneticPr fontId="9"/>
  </si>
  <si>
    <r>
      <t>サービスを直接提供する職員のうち勤続年数</t>
    </r>
    <r>
      <rPr>
        <sz val="11"/>
        <color rgb="FFFF0000"/>
        <rFont val="ＭＳ Ｐゴシック"/>
        <family val="3"/>
        <charset val="128"/>
      </rPr>
      <t>７</t>
    </r>
    <r>
      <rPr>
        <sz val="11"/>
        <rFont val="ＭＳ Ｐゴシック"/>
        <family val="3"/>
        <charset val="128"/>
      </rPr>
      <t>年以上の者の氏名、常勤換算数　（届出月前３か月の平均）</t>
    </r>
    <rPh sb="5" eb="7">
      <t>チョクセツ</t>
    </rPh>
    <rPh sb="7" eb="9">
      <t>テイキョウ</t>
    </rPh>
    <rPh sb="11" eb="13">
      <t>ショクイン</t>
    </rPh>
    <rPh sb="16" eb="18">
      <t>キンゾク</t>
    </rPh>
    <rPh sb="18" eb="20">
      <t>ネンスウ</t>
    </rPh>
    <rPh sb="27" eb="28">
      <t>シ</t>
    </rPh>
    <rPh sb="28" eb="29">
      <t>メイ</t>
    </rPh>
    <rPh sb="30" eb="32">
      <t>ジョウキン</t>
    </rPh>
    <rPh sb="32" eb="34">
      <t>カンサン</t>
    </rPh>
    <rPh sb="34" eb="35">
      <t>スウ</t>
    </rPh>
    <phoneticPr fontId="9"/>
  </si>
  <si>
    <t>勤続期間</t>
    <rPh sb="0" eb="2">
      <t>キンゾク</t>
    </rPh>
    <rPh sb="2" eb="4">
      <t>キカン</t>
    </rPh>
    <phoneticPr fontId="9"/>
  </si>
  <si>
    <t>勤続年数</t>
    <rPh sb="0" eb="2">
      <t>キンゾク</t>
    </rPh>
    <rPh sb="2" eb="4">
      <t>ネンスウ</t>
    </rPh>
    <phoneticPr fontId="9"/>
  </si>
  <si>
    <t>勤続年数３年以上の者の割合</t>
    <rPh sb="0" eb="2">
      <t>キンゾク</t>
    </rPh>
    <rPh sb="2" eb="4">
      <t>ネンスウ</t>
    </rPh>
    <rPh sb="5" eb="8">
      <t>ネンイジョウ</t>
    </rPh>
    <rPh sb="9" eb="10">
      <t>モノ</t>
    </rPh>
    <rPh sb="11" eb="13">
      <t>ワリアイ</t>
    </rPh>
    <phoneticPr fontId="9"/>
  </si>
  <si>
    <t>３０％以上が適</t>
    <rPh sb="3" eb="5">
      <t>イジョウ</t>
    </rPh>
    <rPh sb="6" eb="7">
      <t>テキ</t>
    </rPh>
    <phoneticPr fontId="9"/>
  </si>
  <si>
    <t>　勤続年数とは、各月の前月の末日時点における勤続年数をいう。</t>
    <rPh sb="1" eb="3">
      <t>キンゾク</t>
    </rPh>
    <rPh sb="3" eb="5">
      <t>ネンスウ</t>
    </rPh>
    <rPh sb="8" eb="10">
      <t>カクツキ</t>
    </rPh>
    <rPh sb="11" eb="13">
      <t>ゼンゲツ</t>
    </rPh>
    <rPh sb="14" eb="16">
      <t>マツジツ</t>
    </rPh>
    <rPh sb="16" eb="18">
      <t>ジテン</t>
    </rPh>
    <rPh sb="22" eb="24">
      <t>キンゾク</t>
    </rPh>
    <rPh sb="24" eb="26">
      <t>ネンスウ</t>
    </rPh>
    <phoneticPr fontId="9"/>
  </si>
  <si>
    <r>
      <t>（例：</t>
    </r>
    <r>
      <rPr>
        <sz val="9"/>
        <color rgb="FFFF0000"/>
        <rFont val="ＭＳ Ｐ明朝"/>
        <family val="1"/>
        <charset val="128"/>
      </rPr>
      <t>令和３</t>
    </r>
    <r>
      <rPr>
        <sz val="9"/>
        <rFont val="ＭＳ Ｐ明朝"/>
        <family val="1"/>
        <charset val="128"/>
      </rPr>
      <t>年４月における勤続年数</t>
    </r>
    <r>
      <rPr>
        <sz val="9"/>
        <color rgb="FFFF0000"/>
        <rFont val="ＭＳ Ｐ明朝"/>
        <family val="1"/>
        <charset val="128"/>
      </rPr>
      <t>７</t>
    </r>
    <r>
      <rPr>
        <sz val="9"/>
        <rFont val="ＭＳ Ｐ明朝"/>
        <family val="1"/>
        <charset val="128"/>
      </rPr>
      <t>年以上の者とは、</t>
    </r>
    <r>
      <rPr>
        <sz val="9"/>
        <color rgb="FFFF0000"/>
        <rFont val="ＭＳ Ｐ明朝"/>
        <family val="1"/>
        <charset val="128"/>
      </rPr>
      <t>令和３</t>
    </r>
    <r>
      <rPr>
        <sz val="9"/>
        <rFont val="ＭＳ Ｐ明朝"/>
        <family val="1"/>
        <charset val="128"/>
      </rPr>
      <t>年３月31日時点で勤続年数</t>
    </r>
    <r>
      <rPr>
        <sz val="9"/>
        <color rgb="FFFF0000"/>
        <rFont val="ＭＳ Ｐ明朝"/>
        <family val="1"/>
        <charset val="128"/>
      </rPr>
      <t>７</t>
    </r>
    <r>
      <rPr>
        <sz val="9"/>
        <rFont val="ＭＳ Ｐ明朝"/>
        <family val="1"/>
        <charset val="128"/>
      </rPr>
      <t>年以上の者。）</t>
    </r>
    <rPh sb="1" eb="2">
      <t>レイ</t>
    </rPh>
    <rPh sb="3" eb="5">
      <t>レイワ</t>
    </rPh>
    <rPh sb="6" eb="7">
      <t>ネン</t>
    </rPh>
    <rPh sb="7" eb="8">
      <t>ヘイネン</t>
    </rPh>
    <rPh sb="8" eb="9">
      <t>ガツ</t>
    </rPh>
    <rPh sb="13" eb="15">
      <t>キンゾク</t>
    </rPh>
    <rPh sb="15" eb="17">
      <t>ネンスウ</t>
    </rPh>
    <rPh sb="18" eb="19">
      <t>ネン</t>
    </rPh>
    <rPh sb="19" eb="21">
      <t>イジョウ</t>
    </rPh>
    <rPh sb="22" eb="23">
      <t>モノ</t>
    </rPh>
    <rPh sb="26" eb="28">
      <t>レイワ</t>
    </rPh>
    <rPh sb="29" eb="30">
      <t>ネン</t>
    </rPh>
    <rPh sb="31" eb="32">
      <t>ガツ</t>
    </rPh>
    <rPh sb="34" eb="35">
      <t>ニチ</t>
    </rPh>
    <rPh sb="35" eb="37">
      <t>ジテン</t>
    </rPh>
    <rPh sb="38" eb="40">
      <t>キンゾク</t>
    </rPh>
    <rPh sb="40" eb="42">
      <t>ネンスウ</t>
    </rPh>
    <rPh sb="43" eb="44">
      <t>ネン</t>
    </rPh>
    <rPh sb="44" eb="46">
      <t>イジョウ</t>
    </rPh>
    <rPh sb="47" eb="48">
      <t>モノ</t>
    </rPh>
    <phoneticPr fontId="9"/>
  </si>
  <si>
    <t>　勤続年数の算定に当たっては、当該事業所の勤続年数に加え、同一法人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15" eb="17">
      <t>トウガイ</t>
    </rPh>
    <rPh sb="17" eb="20">
      <t>ジギョウショ</t>
    </rPh>
    <rPh sb="21" eb="23">
      <t>キンゾク</t>
    </rPh>
    <rPh sb="23" eb="25">
      <t>ネンスウ</t>
    </rPh>
    <rPh sb="26" eb="27">
      <t>クワ</t>
    </rPh>
    <rPh sb="29" eb="31">
      <t>ドウイツ</t>
    </rPh>
    <rPh sb="31" eb="33">
      <t>ホウジン</t>
    </rPh>
    <rPh sb="34" eb="36">
      <t>ケイエイ</t>
    </rPh>
    <rPh sb="38" eb="39">
      <t>タ</t>
    </rPh>
    <rPh sb="40" eb="42">
      <t>カイゴ</t>
    </rPh>
    <rPh sb="46" eb="49">
      <t>ジギョウショ</t>
    </rPh>
    <rPh sb="50" eb="52">
      <t>ビョウイン</t>
    </rPh>
    <rPh sb="53" eb="55">
      <t>シャカイ</t>
    </rPh>
    <rPh sb="55" eb="57">
      <t>フクシ</t>
    </rPh>
    <rPh sb="57" eb="59">
      <t>シセツ</t>
    </rPh>
    <rPh sb="59" eb="60">
      <t>トウ</t>
    </rPh>
    <rPh sb="69" eb="72">
      <t>リヨウシャ</t>
    </rPh>
    <rPh sb="73" eb="75">
      <t>チョクセツ</t>
    </rPh>
    <rPh sb="75" eb="77">
      <t>テイキョウ</t>
    </rPh>
    <rPh sb="79" eb="81">
      <t>ショクイン</t>
    </rPh>
    <rPh sb="84" eb="86">
      <t>キンム</t>
    </rPh>
    <rPh sb="88" eb="90">
      <t>ネンスウ</t>
    </rPh>
    <rPh sb="91" eb="92">
      <t>フク</t>
    </rPh>
    <phoneticPr fontId="9"/>
  </si>
  <si>
    <t>サービス提供体制強化加算に関する確認書　（介護福祉士）</t>
    <rPh sb="4" eb="6">
      <t>テイキョウ</t>
    </rPh>
    <rPh sb="6" eb="8">
      <t>タイセイ</t>
    </rPh>
    <rPh sb="8" eb="10">
      <t>キョウカ</t>
    </rPh>
    <rPh sb="10" eb="12">
      <t>カサン</t>
    </rPh>
    <rPh sb="13" eb="14">
      <t>カン</t>
    </rPh>
    <rPh sb="16" eb="19">
      <t>カクニンショ</t>
    </rPh>
    <rPh sb="21" eb="23">
      <t>カイゴ</t>
    </rPh>
    <rPh sb="23" eb="26">
      <t>フクシシ</t>
    </rPh>
    <phoneticPr fontId="9"/>
  </si>
  <si>
    <t>介護職員の常勤換算数　（３月を除く前年度の平均）</t>
    <rPh sb="0" eb="2">
      <t>カイゴ</t>
    </rPh>
    <rPh sb="2" eb="4">
      <t>ショクイン</t>
    </rPh>
    <rPh sb="5" eb="7">
      <t>ジョウキン</t>
    </rPh>
    <rPh sb="7" eb="9">
      <t>カンサン</t>
    </rPh>
    <rPh sb="9" eb="10">
      <t>スウ</t>
    </rPh>
    <rPh sb="13" eb="14">
      <t>ガツ</t>
    </rPh>
    <rPh sb="15" eb="16">
      <t>ノゾ</t>
    </rPh>
    <rPh sb="17" eb="20">
      <t>ゼンネンド</t>
    </rPh>
    <rPh sb="21" eb="23">
      <t>ヘイキン</t>
    </rPh>
    <phoneticPr fontId="9"/>
  </si>
  <si>
    <t>４月</t>
    <rPh sb="1" eb="2">
      <t>ガツ</t>
    </rPh>
    <phoneticPr fontId="9"/>
  </si>
  <si>
    <t>５月</t>
  </si>
  <si>
    <t>６月</t>
  </si>
  <si>
    <t>７月</t>
  </si>
  <si>
    <t>８月</t>
  </si>
  <si>
    <t>９月</t>
  </si>
  <si>
    <t>１０月</t>
  </si>
  <si>
    <t>１１月</t>
  </si>
  <si>
    <t>１２月</t>
  </si>
  <si>
    <t>１月</t>
  </si>
  <si>
    <t>２月</t>
  </si>
  <si>
    <t>常勤換算平均 【A】</t>
    <rPh sb="0" eb="2">
      <t>ジョウキン</t>
    </rPh>
    <rPh sb="2" eb="4">
      <t>カンサン</t>
    </rPh>
    <rPh sb="4" eb="6">
      <t>ヘイキン</t>
    </rPh>
    <phoneticPr fontId="9"/>
  </si>
  <si>
    <t>介護職員のうち、介護福祉士の氏名、常勤換算数　（３月を除く前年度の平均）</t>
    <rPh sb="0" eb="2">
      <t>カイゴ</t>
    </rPh>
    <rPh sb="2" eb="4">
      <t>ショクイン</t>
    </rPh>
    <rPh sb="8" eb="10">
      <t>カイゴ</t>
    </rPh>
    <rPh sb="10" eb="13">
      <t>フクシシ</t>
    </rPh>
    <rPh sb="14" eb="16">
      <t>シメイ</t>
    </rPh>
    <rPh sb="17" eb="19">
      <t>ジョウキン</t>
    </rPh>
    <rPh sb="19" eb="21">
      <t>カンサン</t>
    </rPh>
    <rPh sb="21" eb="22">
      <t>スウ</t>
    </rPh>
    <rPh sb="25" eb="26">
      <t>ガツ</t>
    </rPh>
    <rPh sb="27" eb="28">
      <t>ノゾ</t>
    </rPh>
    <phoneticPr fontId="9"/>
  </si>
  <si>
    <t>４月の常勤換算数</t>
    <phoneticPr fontId="9"/>
  </si>
  <si>
    <t>５月</t>
    <rPh sb="1" eb="2">
      <t>ガツ</t>
    </rPh>
    <phoneticPr fontId="9"/>
  </si>
  <si>
    <t>５月の常勤換算数</t>
    <phoneticPr fontId="9"/>
  </si>
  <si>
    <t>６月</t>
    <rPh sb="1" eb="2">
      <t>ガツ</t>
    </rPh>
    <phoneticPr fontId="9"/>
  </si>
  <si>
    <t>６月の常勤換算数</t>
    <phoneticPr fontId="9"/>
  </si>
  <si>
    <t>７月</t>
    <rPh sb="1" eb="2">
      <t>ガツ</t>
    </rPh>
    <phoneticPr fontId="9"/>
  </si>
  <si>
    <t>７月の常勤換算数</t>
    <phoneticPr fontId="9"/>
  </si>
  <si>
    <t>８月</t>
    <rPh sb="1" eb="2">
      <t>ガツ</t>
    </rPh>
    <phoneticPr fontId="9"/>
  </si>
  <si>
    <t>８月の常勤換算数</t>
    <phoneticPr fontId="9"/>
  </si>
  <si>
    <t>９月</t>
    <rPh sb="1" eb="2">
      <t>ガツ</t>
    </rPh>
    <phoneticPr fontId="9"/>
  </si>
  <si>
    <t>９月の常勤換算数</t>
    <phoneticPr fontId="9"/>
  </si>
  <si>
    <t>10月</t>
    <rPh sb="2" eb="3">
      <t>ガツ</t>
    </rPh>
    <phoneticPr fontId="9"/>
  </si>
  <si>
    <t>10月の常勤換算数</t>
    <phoneticPr fontId="9"/>
  </si>
  <si>
    <t>11月</t>
    <rPh sb="2" eb="3">
      <t>ガツ</t>
    </rPh>
    <phoneticPr fontId="9"/>
  </si>
  <si>
    <t>11月の常勤換算数</t>
    <phoneticPr fontId="9"/>
  </si>
  <si>
    <t>12月</t>
    <rPh sb="2" eb="3">
      <t>ガツ</t>
    </rPh>
    <phoneticPr fontId="9"/>
  </si>
  <si>
    <t>12月の常勤換算数</t>
    <phoneticPr fontId="9"/>
  </si>
  <si>
    <t>１月</t>
    <rPh sb="1" eb="2">
      <t>ガツ</t>
    </rPh>
    <phoneticPr fontId="9"/>
  </si>
  <si>
    <t>１月の常勤換算数</t>
    <phoneticPr fontId="9"/>
  </si>
  <si>
    <t>２月</t>
    <rPh sb="1" eb="2">
      <t>ガツ</t>
    </rPh>
    <phoneticPr fontId="9"/>
  </si>
  <si>
    <t>２月の常勤換算数</t>
    <phoneticPr fontId="9"/>
  </si>
  <si>
    <t>常勤換算平均 【B】　
（4月～2月の合計÷11）</t>
    <rPh sb="14" eb="15">
      <t>ガツ</t>
    </rPh>
    <rPh sb="17" eb="18">
      <t>ガツ</t>
    </rPh>
    <phoneticPr fontId="9"/>
  </si>
  <si>
    <t>　「常勤換算平均」の欄は、常勤換算方法により算出した３月を除く前年度の平均を記入してください。</t>
    <rPh sb="2" eb="4">
      <t>ジョウキン</t>
    </rPh>
    <rPh sb="4" eb="6">
      <t>カンサン</t>
    </rPh>
    <rPh sb="6" eb="8">
      <t>ヘイキン</t>
    </rPh>
    <rPh sb="10" eb="11">
      <t>ラン</t>
    </rPh>
    <rPh sb="13" eb="15">
      <t>ジョウキン</t>
    </rPh>
    <rPh sb="15" eb="17">
      <t>カンサン</t>
    </rPh>
    <rPh sb="17" eb="19">
      <t>ホウホウ</t>
    </rPh>
    <rPh sb="22" eb="24">
      <t>サンシュツ</t>
    </rPh>
    <rPh sb="27" eb="28">
      <t>ガツ</t>
    </rPh>
    <rPh sb="29" eb="30">
      <t>ノゾ</t>
    </rPh>
    <rPh sb="31" eb="34">
      <t>ゼンネンド</t>
    </rPh>
    <rPh sb="35" eb="37">
      <t>ヘイキン</t>
    </rPh>
    <rPh sb="38" eb="40">
      <t>キニュウ</t>
    </rPh>
    <phoneticPr fontId="9"/>
  </si>
  <si>
    <t>　３月を除く前年度の平均の状況で作成すること。</t>
    <rPh sb="2" eb="3">
      <t>ガツ</t>
    </rPh>
    <rPh sb="4" eb="5">
      <t>ノゾ</t>
    </rPh>
    <rPh sb="6" eb="9">
      <t>ゼンネンド</t>
    </rPh>
    <rPh sb="10" eb="12">
      <t>ヘイキン</t>
    </rPh>
    <rPh sb="13" eb="15">
      <t>ジョウキョウ</t>
    </rPh>
    <rPh sb="16" eb="18">
      <t>サクセイ</t>
    </rPh>
    <phoneticPr fontId="9"/>
  </si>
  <si>
    <t>　届出を行った場合は、職員の割合につき、毎月継続的に記録をとっておくこと。</t>
    <rPh sb="1" eb="3">
      <t>トドケデ</t>
    </rPh>
    <rPh sb="4" eb="5">
      <t>オコナ</t>
    </rPh>
    <rPh sb="7" eb="9">
      <t>バアイ</t>
    </rPh>
    <rPh sb="11" eb="13">
      <t>ショクイン</t>
    </rPh>
    <rPh sb="14" eb="16">
      <t>ワリアイ</t>
    </rPh>
    <rPh sb="20" eb="22">
      <t>マイツキ</t>
    </rPh>
    <rPh sb="22" eb="24">
      <t>ケイゾク</t>
    </rPh>
    <rPh sb="24" eb="25">
      <t>テキ</t>
    </rPh>
    <rPh sb="26" eb="28">
      <t>キロク</t>
    </rPh>
    <phoneticPr fontId="9"/>
  </si>
  <si>
    <t>サービス提供体制強化加算に関する確認書　（常勤職員）</t>
    <rPh sb="4" eb="6">
      <t>テイキョウ</t>
    </rPh>
    <rPh sb="6" eb="8">
      <t>タイセイ</t>
    </rPh>
    <rPh sb="8" eb="10">
      <t>キョウカ</t>
    </rPh>
    <rPh sb="10" eb="12">
      <t>カサン</t>
    </rPh>
    <rPh sb="13" eb="14">
      <t>カン</t>
    </rPh>
    <rPh sb="16" eb="19">
      <t>カクニンショ</t>
    </rPh>
    <rPh sb="21" eb="23">
      <t>ジョウキン</t>
    </rPh>
    <rPh sb="23" eb="25">
      <t>ショクイン</t>
    </rPh>
    <phoneticPr fontId="9"/>
  </si>
  <si>
    <t>看護・介護職員の常勤換算数　（３月を除く前年度の平均）</t>
    <rPh sb="0" eb="2">
      <t>カンゴ</t>
    </rPh>
    <rPh sb="3" eb="5">
      <t>カイゴ</t>
    </rPh>
    <rPh sb="5" eb="7">
      <t>ショクイン</t>
    </rPh>
    <rPh sb="8" eb="10">
      <t>ジョウキン</t>
    </rPh>
    <rPh sb="10" eb="12">
      <t>カンサン</t>
    </rPh>
    <rPh sb="12" eb="13">
      <t>スウ</t>
    </rPh>
    <rPh sb="16" eb="17">
      <t>ガツ</t>
    </rPh>
    <rPh sb="18" eb="19">
      <t>ノゾ</t>
    </rPh>
    <rPh sb="20" eb="23">
      <t>ゼンネンド</t>
    </rPh>
    <rPh sb="24" eb="26">
      <t>ヘイキン</t>
    </rPh>
    <phoneticPr fontId="9"/>
  </si>
  <si>
    <t>看護・介護職員のうち、常勤職員の氏名、常勤換算数　（３月を除く前年度の平均）</t>
    <rPh sb="0" eb="2">
      <t>カンゴ</t>
    </rPh>
    <rPh sb="3" eb="5">
      <t>カイゴ</t>
    </rPh>
    <rPh sb="5" eb="7">
      <t>ショクイン</t>
    </rPh>
    <rPh sb="11" eb="13">
      <t>ジョウキン</t>
    </rPh>
    <rPh sb="13" eb="15">
      <t>ショクイン</t>
    </rPh>
    <rPh sb="16" eb="18">
      <t>シメイ</t>
    </rPh>
    <rPh sb="19" eb="21">
      <t>ジョウキン</t>
    </rPh>
    <rPh sb="21" eb="23">
      <t>カンサン</t>
    </rPh>
    <rPh sb="23" eb="24">
      <t>スウ</t>
    </rPh>
    <rPh sb="27" eb="28">
      <t>ガツ</t>
    </rPh>
    <rPh sb="29" eb="30">
      <t>ノゾ</t>
    </rPh>
    <rPh sb="31" eb="34">
      <t>ゼンネンド</t>
    </rPh>
    <rPh sb="35" eb="37">
      <t>ヘイキン</t>
    </rPh>
    <phoneticPr fontId="9"/>
  </si>
  <si>
    <t>４月の常勤換算数</t>
    <rPh sb="1" eb="2">
      <t>ガツ</t>
    </rPh>
    <rPh sb="3" eb="5">
      <t>ジョウキン</t>
    </rPh>
    <rPh sb="5" eb="7">
      <t>カンサン</t>
    </rPh>
    <rPh sb="7" eb="8">
      <t>スウ</t>
    </rPh>
    <phoneticPr fontId="9"/>
  </si>
  <si>
    <t>５月の常勤換算数</t>
    <rPh sb="1" eb="2">
      <t>ガツ</t>
    </rPh>
    <rPh sb="3" eb="5">
      <t>ジョウキン</t>
    </rPh>
    <rPh sb="5" eb="7">
      <t>カンサン</t>
    </rPh>
    <rPh sb="7" eb="8">
      <t>スウ</t>
    </rPh>
    <phoneticPr fontId="9"/>
  </si>
  <si>
    <t>６月の常勤換算数</t>
    <rPh sb="1" eb="2">
      <t>ガツ</t>
    </rPh>
    <rPh sb="3" eb="5">
      <t>ジョウキン</t>
    </rPh>
    <rPh sb="5" eb="7">
      <t>カンサン</t>
    </rPh>
    <rPh sb="7" eb="8">
      <t>スウ</t>
    </rPh>
    <phoneticPr fontId="9"/>
  </si>
  <si>
    <t>７月の常勤換算数</t>
    <rPh sb="1" eb="2">
      <t>ガツ</t>
    </rPh>
    <rPh sb="3" eb="5">
      <t>ジョウキン</t>
    </rPh>
    <rPh sb="5" eb="7">
      <t>カンサン</t>
    </rPh>
    <rPh sb="7" eb="8">
      <t>スウ</t>
    </rPh>
    <phoneticPr fontId="9"/>
  </si>
  <si>
    <t>８月の常勤換算数</t>
    <rPh sb="1" eb="2">
      <t>ガツ</t>
    </rPh>
    <rPh sb="3" eb="5">
      <t>ジョウキン</t>
    </rPh>
    <rPh sb="5" eb="7">
      <t>カンサン</t>
    </rPh>
    <rPh sb="7" eb="8">
      <t>スウ</t>
    </rPh>
    <phoneticPr fontId="9"/>
  </si>
  <si>
    <t>９月の常勤換算数</t>
    <rPh sb="1" eb="2">
      <t>ガツ</t>
    </rPh>
    <rPh sb="3" eb="5">
      <t>ジョウキン</t>
    </rPh>
    <rPh sb="5" eb="7">
      <t>カンサン</t>
    </rPh>
    <rPh sb="7" eb="8">
      <t>スウ</t>
    </rPh>
    <phoneticPr fontId="9"/>
  </si>
  <si>
    <t>10月の常勤換算数</t>
    <rPh sb="2" eb="3">
      <t>ガツ</t>
    </rPh>
    <rPh sb="4" eb="6">
      <t>ジョウキン</t>
    </rPh>
    <rPh sb="6" eb="8">
      <t>カンサン</t>
    </rPh>
    <rPh sb="8" eb="9">
      <t>スウ</t>
    </rPh>
    <phoneticPr fontId="9"/>
  </si>
  <si>
    <t>11月の常勤換算数</t>
    <rPh sb="2" eb="3">
      <t>ガツ</t>
    </rPh>
    <rPh sb="4" eb="6">
      <t>ジョウキン</t>
    </rPh>
    <rPh sb="6" eb="8">
      <t>カンサン</t>
    </rPh>
    <rPh sb="8" eb="9">
      <t>スウ</t>
    </rPh>
    <phoneticPr fontId="9"/>
  </si>
  <si>
    <t>12月の常勤換算数</t>
    <rPh sb="2" eb="3">
      <t>ガツ</t>
    </rPh>
    <rPh sb="4" eb="6">
      <t>ジョウキン</t>
    </rPh>
    <rPh sb="6" eb="8">
      <t>カンサン</t>
    </rPh>
    <rPh sb="8" eb="9">
      <t>スウ</t>
    </rPh>
    <phoneticPr fontId="9"/>
  </si>
  <si>
    <t>１月の常勤換算数</t>
    <rPh sb="1" eb="2">
      <t>ガツ</t>
    </rPh>
    <rPh sb="3" eb="5">
      <t>ジョウキン</t>
    </rPh>
    <rPh sb="5" eb="7">
      <t>カンサン</t>
    </rPh>
    <rPh sb="7" eb="8">
      <t>スウ</t>
    </rPh>
    <phoneticPr fontId="9"/>
  </si>
  <si>
    <t>２月の常勤換算数</t>
    <rPh sb="1" eb="2">
      <t>ガツ</t>
    </rPh>
    <rPh sb="3" eb="5">
      <t>ジョウキン</t>
    </rPh>
    <rPh sb="5" eb="7">
      <t>カンサン</t>
    </rPh>
    <rPh sb="7" eb="8">
      <t>スウ</t>
    </rPh>
    <phoneticPr fontId="9"/>
  </si>
  <si>
    <t>常勤換算平均 【B】　（4月～2月の合計 ÷ １１）</t>
    <rPh sb="0" eb="2">
      <t>ジョウキン</t>
    </rPh>
    <rPh sb="2" eb="4">
      <t>カンサン</t>
    </rPh>
    <rPh sb="4" eb="6">
      <t>ヘイキン</t>
    </rPh>
    <rPh sb="13" eb="14">
      <t>ガツ</t>
    </rPh>
    <rPh sb="16" eb="17">
      <t>ガツ</t>
    </rPh>
    <rPh sb="18" eb="20">
      <t>ゴウケイ</t>
    </rPh>
    <phoneticPr fontId="9"/>
  </si>
  <si>
    <t>サービス提供体制強化加算に関する確認書　（勤続年数）</t>
    <rPh sb="4" eb="6">
      <t>テイキョウ</t>
    </rPh>
    <rPh sb="6" eb="8">
      <t>タイセイ</t>
    </rPh>
    <rPh sb="8" eb="10">
      <t>キョウカ</t>
    </rPh>
    <rPh sb="10" eb="12">
      <t>カサン</t>
    </rPh>
    <rPh sb="13" eb="14">
      <t>カン</t>
    </rPh>
    <rPh sb="16" eb="19">
      <t>カクニンショ</t>
    </rPh>
    <rPh sb="21" eb="23">
      <t>キンゾク</t>
    </rPh>
    <rPh sb="23" eb="25">
      <t>ネンスウ</t>
    </rPh>
    <phoneticPr fontId="9"/>
  </si>
  <si>
    <t>看護・介護職員、理学療法士、作業療法士</t>
  </si>
  <si>
    <t>看護・介護職員、理学療法士、作業療法士、言語聴覚士</t>
    <rPh sb="0" eb="2">
      <t>カンゴ</t>
    </rPh>
    <rPh sb="3" eb="5">
      <t>カイゴ</t>
    </rPh>
    <rPh sb="5" eb="7">
      <t>ショクイン</t>
    </rPh>
    <rPh sb="8" eb="10">
      <t>リガク</t>
    </rPh>
    <rPh sb="10" eb="13">
      <t>リョウホウシ</t>
    </rPh>
    <rPh sb="14" eb="16">
      <t>サギョウ</t>
    </rPh>
    <rPh sb="16" eb="19">
      <t>リョウホウシ</t>
    </rPh>
    <rPh sb="20" eb="25">
      <t>ゲンゴチョウカクシ</t>
    </rPh>
    <phoneticPr fontId="9"/>
  </si>
  <si>
    <t>サービスを直接提供する職員の常勤換算数　（３月を除く前年度の平均）</t>
    <rPh sb="5" eb="7">
      <t>チョクセツ</t>
    </rPh>
    <rPh sb="7" eb="9">
      <t>テイキョウ</t>
    </rPh>
    <rPh sb="11" eb="13">
      <t>ショクイン</t>
    </rPh>
    <rPh sb="14" eb="16">
      <t>ジョウキン</t>
    </rPh>
    <rPh sb="16" eb="18">
      <t>カンサン</t>
    </rPh>
    <rPh sb="18" eb="19">
      <t>スウ</t>
    </rPh>
    <rPh sb="22" eb="23">
      <t>ガツ</t>
    </rPh>
    <rPh sb="24" eb="25">
      <t>ノゾ</t>
    </rPh>
    <rPh sb="26" eb="29">
      <t>ゼンネンド</t>
    </rPh>
    <rPh sb="30" eb="32">
      <t>ヘイキン</t>
    </rPh>
    <phoneticPr fontId="9"/>
  </si>
  <si>
    <r>
      <t>サービスを直接提供する職員のうち勤続年数</t>
    </r>
    <r>
      <rPr>
        <sz val="11"/>
        <color rgb="FFFF0000"/>
        <rFont val="ＭＳ Ｐゴシック"/>
        <family val="3"/>
        <charset val="128"/>
      </rPr>
      <t>７</t>
    </r>
    <r>
      <rPr>
        <sz val="11"/>
        <rFont val="ＭＳ Ｐゴシック"/>
        <family val="3"/>
        <charset val="128"/>
      </rPr>
      <t>年以上の者の氏名、常勤換算数　（３月を除く前年度の平均）</t>
    </r>
    <rPh sb="5" eb="7">
      <t>チョクセツ</t>
    </rPh>
    <rPh sb="7" eb="9">
      <t>テイキョウ</t>
    </rPh>
    <rPh sb="11" eb="13">
      <t>ショクイン</t>
    </rPh>
    <rPh sb="16" eb="18">
      <t>キンゾク</t>
    </rPh>
    <rPh sb="18" eb="20">
      <t>ネンスウ</t>
    </rPh>
    <rPh sb="27" eb="28">
      <t>シ</t>
    </rPh>
    <rPh sb="28" eb="29">
      <t>メイ</t>
    </rPh>
    <rPh sb="30" eb="32">
      <t>ジョウキン</t>
    </rPh>
    <rPh sb="32" eb="34">
      <t>カンサン</t>
    </rPh>
    <rPh sb="34" eb="35">
      <t>スウ</t>
    </rPh>
    <rPh sb="38" eb="39">
      <t>ガツ</t>
    </rPh>
    <rPh sb="40" eb="41">
      <t>ノゾ</t>
    </rPh>
    <phoneticPr fontId="9"/>
  </si>
  <si>
    <r>
      <t>勤続年数</t>
    </r>
    <r>
      <rPr>
        <sz val="11"/>
        <color rgb="FFFF0000"/>
        <rFont val="ＭＳ Ｐゴシック"/>
        <family val="3"/>
        <charset val="128"/>
      </rPr>
      <t>７</t>
    </r>
    <r>
      <rPr>
        <sz val="11"/>
        <rFont val="ＭＳ Ｐゴシック"/>
        <family val="3"/>
        <charset val="128"/>
      </rPr>
      <t>年以上の者の割合</t>
    </r>
    <rPh sb="0" eb="2">
      <t>キンゾク</t>
    </rPh>
    <rPh sb="2" eb="4">
      <t>ネンスウ</t>
    </rPh>
    <rPh sb="5" eb="8">
      <t>ネンイジョウ</t>
    </rPh>
    <rPh sb="9" eb="10">
      <t>モノ</t>
    </rPh>
    <rPh sb="11" eb="13">
      <t>ワリアイ</t>
    </rPh>
    <phoneticPr fontId="9"/>
  </si>
  <si>
    <t>参考様式</t>
    <rPh sb="0" eb="2">
      <t>サンコウ</t>
    </rPh>
    <rPh sb="2" eb="4">
      <t>ヨウシキ</t>
    </rPh>
    <phoneticPr fontId="9"/>
  </si>
  <si>
    <t>市独自（基本去年までの様式使いまわし）</t>
    <rPh sb="0" eb="1">
      <t>シ</t>
    </rPh>
    <rPh sb="1" eb="3">
      <t>ドクジ</t>
    </rPh>
    <rPh sb="4" eb="6">
      <t>キホン</t>
    </rPh>
    <rPh sb="6" eb="8">
      <t>キョネン</t>
    </rPh>
    <rPh sb="11" eb="13">
      <t>ヨウシキ</t>
    </rPh>
    <rPh sb="13" eb="14">
      <t>ツカ</t>
    </rPh>
    <phoneticPr fontId="9"/>
  </si>
  <si>
    <t>別紙○</t>
    <rPh sb="0" eb="2">
      <t>ベッシ</t>
    </rPh>
    <phoneticPr fontId="9"/>
  </si>
  <si>
    <t>届出（鑑）、チェック表以外は、国様式（固定）</t>
    <rPh sb="0" eb="2">
      <t>トドケデ</t>
    </rPh>
    <rPh sb="3" eb="4">
      <t>カガミ</t>
    </rPh>
    <rPh sb="10" eb="11">
      <t>ヒョウ</t>
    </rPh>
    <rPh sb="11" eb="13">
      <t>イガイ</t>
    </rPh>
    <rPh sb="15" eb="16">
      <t>クニ</t>
    </rPh>
    <rPh sb="16" eb="18">
      <t>ヨウシキ</t>
    </rPh>
    <rPh sb="19" eb="21">
      <t>コテイ</t>
    </rPh>
    <phoneticPr fontId="9"/>
  </si>
  <si>
    <t>K:\□広報関係（ホームページ）\01ホームページ掲載用\04　介護報酬\★サービス別様式\R3.04（報酬改定）\施設指導係\ver1.2 R3.5.24修正２回目←厚労省正誤表に基づく訂正\HP掲載用</t>
  </si>
  <si>
    <t>今掲載中の様式</t>
    <rPh sb="0" eb="1">
      <t>イマ</t>
    </rPh>
    <rPh sb="1" eb="4">
      <t>ケイサイチュウ</t>
    </rPh>
    <rPh sb="5" eb="7">
      <t>ヨウシキ</t>
    </rPh>
    <phoneticPr fontId="9"/>
  </si>
  <si>
    <t>チェック表</t>
    <rPh sb="4" eb="5">
      <t>ヒョウ</t>
    </rPh>
    <phoneticPr fontId="9"/>
  </si>
  <si>
    <t>赤字がR6.4時点にあわせた修正</t>
    <rPh sb="0" eb="2">
      <t>アカジ</t>
    </rPh>
    <rPh sb="7" eb="9">
      <t>ジテン</t>
    </rPh>
    <rPh sb="14" eb="16">
      <t>シュウセイ</t>
    </rPh>
    <phoneticPr fontId="9"/>
  </si>
  <si>
    <t>※R6.4＆5月とＲ6.6以降で体制一覧表と注意事項切り替わる。今回のはR4.4・5版。</t>
    <rPh sb="7" eb="8">
      <t>ガツ</t>
    </rPh>
    <rPh sb="13" eb="15">
      <t>イコウ</t>
    </rPh>
    <rPh sb="16" eb="21">
      <t>タイセイイチランヒョウ</t>
    </rPh>
    <rPh sb="22" eb="26">
      <t>チュウイジコウ</t>
    </rPh>
    <rPh sb="26" eb="27">
      <t>キ</t>
    </rPh>
    <rPh sb="28" eb="29">
      <t>カ</t>
    </rPh>
    <rPh sb="32" eb="34">
      <t>コンカイ</t>
    </rPh>
    <rPh sb="42" eb="43">
      <t>バン</t>
    </rPh>
    <phoneticPr fontId="9"/>
  </si>
  <si>
    <t>黄色セルは参考様式番号変更予定のため備忘録替わりに。</t>
    <rPh sb="0" eb="2">
      <t>キイロ</t>
    </rPh>
    <rPh sb="5" eb="9">
      <t>サンコウヨウシキ</t>
    </rPh>
    <rPh sb="9" eb="11">
      <t>バンゴウ</t>
    </rPh>
    <rPh sb="11" eb="13">
      <t>ヘンコウ</t>
    </rPh>
    <rPh sb="13" eb="15">
      <t>ヨテイ</t>
    </rPh>
    <rPh sb="18" eb="21">
      <t>ビボウロク</t>
    </rPh>
    <rPh sb="21" eb="22">
      <t>ガ</t>
    </rPh>
    <phoneticPr fontId="9"/>
  </si>
  <si>
    <t>介護給付費算定に係る体制等に関する届出書・変更届出書　チェック表
（認知症対応型共同生活介護・介護予防認知症対応型共同生活介護）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ニンチ</t>
    </rPh>
    <rPh sb="36" eb="37">
      <t>ショウ</t>
    </rPh>
    <rPh sb="37" eb="40">
      <t>タイオウガタ</t>
    </rPh>
    <rPh sb="40" eb="42">
      <t>キョウドウ</t>
    </rPh>
    <rPh sb="42" eb="44">
      <t>セイカツ</t>
    </rPh>
    <rPh sb="44" eb="46">
      <t>カイゴ</t>
    </rPh>
    <rPh sb="47" eb="49">
      <t>カイゴ</t>
    </rPh>
    <rPh sb="49" eb="51">
      <t>ヨボウ</t>
    </rPh>
    <rPh sb="51" eb="53">
      <t>ニンチ</t>
    </rPh>
    <rPh sb="53" eb="54">
      <t>ショウ</t>
    </rPh>
    <rPh sb="54" eb="57">
      <t>タイオウガタ</t>
    </rPh>
    <rPh sb="57" eb="59">
      <t>キョウドウ</t>
    </rPh>
    <rPh sb="59" eb="61">
      <t>セイカツ</t>
    </rPh>
    <rPh sb="61" eb="63">
      <t>カイゴ</t>
    </rPh>
    <phoneticPr fontId="9"/>
  </si>
  <si>
    <t>※　加算が算定されなくなる場合、欠員が解消される場合等についても同様に届け出てください。</t>
    <rPh sb="2" eb="4">
      <t>カサン</t>
    </rPh>
    <rPh sb="5" eb="7">
      <t>サンテイ</t>
    </rPh>
    <rPh sb="13" eb="15">
      <t>バアイ</t>
    </rPh>
    <rPh sb="16" eb="18">
      <t>ケツイン</t>
    </rPh>
    <rPh sb="19" eb="21">
      <t>カイショウ</t>
    </rPh>
    <rPh sb="24" eb="26">
      <t>バアイ</t>
    </rPh>
    <rPh sb="26" eb="27">
      <t>トウ</t>
    </rPh>
    <rPh sb="32" eb="34">
      <t>ドウヨウ</t>
    </rPh>
    <rPh sb="35" eb="36">
      <t>トド</t>
    </rPh>
    <rPh sb="37" eb="38">
      <t>デ</t>
    </rPh>
    <phoneticPr fontId="9"/>
  </si>
  <si>
    <t>介護従業者の勤務状況がわかるもの。</t>
    <rPh sb="0" eb="2">
      <t>カイゴ</t>
    </rPh>
    <rPh sb="2" eb="5">
      <t>ジュウギョウシャ</t>
    </rPh>
    <rPh sb="6" eb="8">
      <t>キンム</t>
    </rPh>
    <rPh sb="8" eb="10">
      <t>ジョウキョウ</t>
    </rPh>
    <phoneticPr fontId="9"/>
  </si>
  <si>
    <t>夜間勤務条件基準</t>
    <rPh sb="0" eb="2">
      <t>ヤカン</t>
    </rPh>
    <rPh sb="2" eb="4">
      <t>キンム</t>
    </rPh>
    <rPh sb="4" eb="6">
      <t>ジョウケン</t>
    </rPh>
    <rPh sb="6" eb="8">
      <t>キジュン</t>
    </rPh>
    <phoneticPr fontId="9"/>
  </si>
  <si>
    <t>身体拘束廃止取組
の有無</t>
    <rPh sb="0" eb="2">
      <t>シンタイ</t>
    </rPh>
    <rPh sb="2" eb="4">
      <t>コウソク</t>
    </rPh>
    <rPh sb="4" eb="6">
      <t>ハイシ</t>
    </rPh>
    <rPh sb="6" eb="8">
      <t>トリクミ</t>
    </rPh>
    <rPh sb="10" eb="12">
      <t>ウム</t>
    </rPh>
    <phoneticPr fontId="9"/>
  </si>
  <si>
    <t>任意の様式で可（代表者名）。ただし、経緯、今後の改善策・職員教育、対象入所者の現状及び廃止に向けた取組みは必ず記載すること。</t>
    <rPh sb="0" eb="2">
      <t>ニンイ</t>
    </rPh>
    <rPh sb="3" eb="5">
      <t>ヨウシキ</t>
    </rPh>
    <rPh sb="6" eb="7">
      <t>カ</t>
    </rPh>
    <rPh sb="8" eb="11">
      <t>ダイヒョウシャ</t>
    </rPh>
    <rPh sb="11" eb="12">
      <t>メイ</t>
    </rPh>
    <rPh sb="12" eb="13">
      <t>リナ</t>
    </rPh>
    <rPh sb="18" eb="20">
      <t>ケイイ</t>
    </rPh>
    <rPh sb="21" eb="23">
      <t>コンゴ</t>
    </rPh>
    <rPh sb="24" eb="27">
      <t>カイゼンサク</t>
    </rPh>
    <rPh sb="28" eb="30">
      <t>ショクイン</t>
    </rPh>
    <rPh sb="30" eb="32">
      <t>キョウイク</t>
    </rPh>
    <rPh sb="33" eb="35">
      <t>タイショウ</t>
    </rPh>
    <rPh sb="35" eb="38">
      <t>ニュウショシャ</t>
    </rPh>
    <rPh sb="39" eb="41">
      <t>ゲンジョウ</t>
    </rPh>
    <rPh sb="41" eb="42">
      <t>オヨ</t>
    </rPh>
    <rPh sb="43" eb="45">
      <t>ハイシ</t>
    </rPh>
    <rPh sb="46" eb="47">
      <t>ム</t>
    </rPh>
    <rPh sb="49" eb="51">
      <t>トリクミ</t>
    </rPh>
    <rPh sb="53" eb="54">
      <t>カナラ</t>
    </rPh>
    <rPh sb="55" eb="57">
      <t>キサイ</t>
    </rPh>
    <phoneticPr fontId="9"/>
  </si>
  <si>
    <t>３ユニットの事業所が夜勤職員を２人以上とする場合</t>
    <phoneticPr fontId="79"/>
  </si>
  <si>
    <t>従業者の勤務の体制及び勤務形態一覧表＜別紙７＞又はこれに準じた勤務割表等</t>
    <rPh sb="19" eb="21">
      <t>ベッシ</t>
    </rPh>
    <phoneticPr fontId="9"/>
  </si>
  <si>
    <t>若年性認知症利用者受入加算</t>
    <rPh sb="0" eb="2">
      <t>ジャクネン</t>
    </rPh>
    <rPh sb="2" eb="3">
      <t>セイ</t>
    </rPh>
    <rPh sb="3" eb="6">
      <t>ニンチショウ</t>
    </rPh>
    <rPh sb="6" eb="9">
      <t>リヨウシャ</t>
    </rPh>
    <rPh sb="9" eb="11">
      <t>ウケイレ</t>
    </rPh>
    <rPh sb="11" eb="13">
      <t>カサン</t>
    </rPh>
    <phoneticPr fontId="9"/>
  </si>
  <si>
    <t>利用者の入院期間中の体制（入院時費用）</t>
    <rPh sb="13" eb="15">
      <t>ニュウイン</t>
    </rPh>
    <rPh sb="15" eb="16">
      <t>ジ</t>
    </rPh>
    <rPh sb="16" eb="18">
      <t>ヒヨウ</t>
    </rPh>
    <phoneticPr fontId="79"/>
  </si>
  <si>
    <r>
      <t xml:space="preserve">看取り介護加算
</t>
    </r>
    <r>
      <rPr>
        <sz val="8"/>
        <rFont val="ＭＳ Ｐゴシック"/>
        <family val="3"/>
        <charset val="128"/>
      </rPr>
      <t>＊介護サービス（短期利用型を除く）のみ</t>
    </r>
    <rPh sb="0" eb="2">
      <t>ミト</t>
    </rPh>
    <rPh sb="3" eb="5">
      <t>カイゴ</t>
    </rPh>
    <rPh sb="5" eb="7">
      <t>カサン</t>
    </rPh>
    <rPh sb="16" eb="18">
      <t>タンキ</t>
    </rPh>
    <rPh sb="18" eb="20">
      <t>リヨウ</t>
    </rPh>
    <rPh sb="20" eb="21">
      <t>ガタ</t>
    </rPh>
    <rPh sb="22" eb="23">
      <t>ノゾ</t>
    </rPh>
    <phoneticPr fontId="9"/>
  </si>
  <si>
    <t>看取りに関する指針</t>
    <rPh sb="0" eb="2">
      <t>ミト</t>
    </rPh>
    <rPh sb="4" eb="5">
      <t>カン</t>
    </rPh>
    <rPh sb="7" eb="9">
      <t>シシン</t>
    </rPh>
    <phoneticPr fontId="9"/>
  </si>
  <si>
    <t>必要な要件を満たしている場合は，重度化した場合の対応に係る指針をもって代えることも可。</t>
    <rPh sb="0" eb="2">
      <t>ヒツヨウ</t>
    </rPh>
    <rPh sb="3" eb="5">
      <t>ヨウケン</t>
    </rPh>
    <rPh sb="4" eb="5">
      <t>ヒツヨウ</t>
    </rPh>
    <rPh sb="6" eb="7">
      <t>ミ</t>
    </rPh>
    <rPh sb="12" eb="14">
      <t>バアイ</t>
    </rPh>
    <rPh sb="16" eb="19">
      <t>ジュウドカ</t>
    </rPh>
    <rPh sb="21" eb="23">
      <t>バアイ</t>
    </rPh>
    <rPh sb="24" eb="26">
      <t>タイオウ</t>
    </rPh>
    <rPh sb="27" eb="28">
      <t>カカ</t>
    </rPh>
    <rPh sb="29" eb="31">
      <t>シシン</t>
    </rPh>
    <rPh sb="35" eb="36">
      <t>カ</t>
    </rPh>
    <rPh sb="41" eb="42">
      <t>カ</t>
    </rPh>
    <phoneticPr fontId="9"/>
  </si>
  <si>
    <r>
      <t>医療連携体制</t>
    </r>
    <r>
      <rPr>
        <sz val="8"/>
        <rFont val="ＭＳ Ｐゴシック"/>
        <family val="3"/>
        <charset val="128"/>
      </rPr>
      <t xml:space="preserve">
＊介護サービスのみ</t>
    </r>
    <rPh sb="0" eb="2">
      <t>イリョウ</t>
    </rPh>
    <rPh sb="2" eb="4">
      <t>レンケイ</t>
    </rPh>
    <rPh sb="4" eb="6">
      <t>タイセイ</t>
    </rPh>
    <rPh sb="8" eb="10">
      <t>カイゴ</t>
    </rPh>
    <phoneticPr fontId="9"/>
  </si>
  <si>
    <t>≪病院、訪問看護ｽﾃｰｼｮﾝ等との連携による場合≫
２４時間連絡体制に係る契約書・協定書（写）</t>
    <rPh sb="28" eb="30">
      <t>ジカン</t>
    </rPh>
    <rPh sb="30" eb="32">
      <t>レンラク</t>
    </rPh>
    <rPh sb="32" eb="34">
      <t>タイセイ</t>
    </rPh>
    <rPh sb="35" eb="36">
      <t>カカ</t>
    </rPh>
    <rPh sb="41" eb="44">
      <t>キョウテイショ</t>
    </rPh>
    <phoneticPr fontId="9"/>
  </si>
  <si>
    <t>事業所に配置される看護職員，または２４時間連絡体制に係る看護師の免許証（写）</t>
    <rPh sb="0" eb="3">
      <t>ジギョウショ</t>
    </rPh>
    <rPh sb="4" eb="6">
      <t>ハイチ</t>
    </rPh>
    <rPh sb="9" eb="11">
      <t>カンゴ</t>
    </rPh>
    <rPh sb="11" eb="13">
      <t>ショクイン</t>
    </rPh>
    <rPh sb="19" eb="21">
      <t>ジカン</t>
    </rPh>
    <rPh sb="21" eb="23">
      <t>レンラク</t>
    </rPh>
    <rPh sb="23" eb="25">
      <t>タイセイ</t>
    </rPh>
    <rPh sb="26" eb="27">
      <t>カカワ</t>
    </rPh>
    <rPh sb="28" eb="31">
      <t>カンゴシ</t>
    </rPh>
    <rPh sb="32" eb="35">
      <t>メンキョショウ</t>
    </rPh>
    <rPh sb="36" eb="37">
      <t>ウツ</t>
    </rPh>
    <phoneticPr fontId="9"/>
  </si>
  <si>
    <t>認知症介護実践リーダー研修の修了証（写）</t>
    <phoneticPr fontId="9"/>
  </si>
  <si>
    <t>認知症介護指導者養成研修の修了証（写）</t>
    <phoneticPr fontId="9"/>
  </si>
  <si>
    <t>加算Ⅱを算定する場合。</t>
    <rPh sb="0" eb="2">
      <t>カサン</t>
    </rPh>
    <rPh sb="4" eb="6">
      <t>サンテイ</t>
    </rPh>
    <rPh sb="8" eb="10">
      <t>バアイ</t>
    </rPh>
    <phoneticPr fontId="9"/>
  </si>
  <si>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9"/>
  </si>
  <si>
    <t>該当する研修の修了証書（写）</t>
    <rPh sb="0" eb="2">
      <t>ガイトウ</t>
    </rPh>
    <rPh sb="4" eb="6">
      <t>ケンシュウ</t>
    </rPh>
    <rPh sb="7" eb="10">
      <t>シュウリョウショウ</t>
    </rPh>
    <rPh sb="10" eb="11">
      <t>ショ</t>
    </rPh>
    <rPh sb="12" eb="13">
      <t>ウツ</t>
    </rPh>
    <phoneticPr fontId="9"/>
  </si>
  <si>
    <t>・認知症介護実務者研修専門課程
・認知症介護実践研修（実践リーダー研修）
・認知症介護指導者養成研修</t>
    <rPh sb="1" eb="4">
      <t>ニンチショウ</t>
    </rPh>
    <rPh sb="4" eb="6">
      <t>カイゴ</t>
    </rPh>
    <rPh sb="6" eb="9">
      <t>ジツムシャ</t>
    </rPh>
    <rPh sb="9" eb="11">
      <t>ケンシュウ</t>
    </rPh>
    <rPh sb="11" eb="13">
      <t>センモン</t>
    </rPh>
    <rPh sb="13" eb="15">
      <t>カテイ</t>
    </rPh>
    <rPh sb="17" eb="20">
      <t>ニンチショウ</t>
    </rPh>
    <rPh sb="20" eb="22">
      <t>カイゴ</t>
    </rPh>
    <rPh sb="22" eb="24">
      <t>ジッセン</t>
    </rPh>
    <rPh sb="24" eb="26">
      <t>ケンシュウ</t>
    </rPh>
    <rPh sb="27" eb="29">
      <t>ジッセン</t>
    </rPh>
    <rPh sb="33" eb="35">
      <t>ケンシュウ</t>
    </rPh>
    <rPh sb="38" eb="41">
      <t>ニンチショウ</t>
    </rPh>
    <rPh sb="41" eb="43">
      <t>カイゴ</t>
    </rPh>
    <rPh sb="43" eb="46">
      <t>シドウシャ</t>
    </rPh>
    <rPh sb="46" eb="48">
      <t>ヨウセイ</t>
    </rPh>
    <rPh sb="48" eb="50">
      <t>ケンシュウ</t>
    </rPh>
    <phoneticPr fontId="9"/>
  </si>
  <si>
    <t>指定居宅サービス事業者等による介護給付費の割引に係る割引率の設定について＜別紙５-２＞</t>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9"/>
  </si>
  <si>
    <t>夜間及び深夜の時間帯を明記すること。算定開始する月の分。</t>
    <rPh sb="0" eb="2">
      <t>ヤカン</t>
    </rPh>
    <rPh sb="2" eb="3">
      <t>オヨ</t>
    </rPh>
    <rPh sb="4" eb="6">
      <t>シンヤ</t>
    </rPh>
    <rPh sb="7" eb="10">
      <t>ジカンタイ</t>
    </rPh>
    <rPh sb="11" eb="13">
      <t>メイキ</t>
    </rPh>
    <rPh sb="18" eb="20">
      <t>サンテイ</t>
    </rPh>
    <rPh sb="20" eb="22">
      <t>カイシ</t>
    </rPh>
    <rPh sb="24" eb="25">
      <t>ツキ</t>
    </rPh>
    <rPh sb="26" eb="27">
      <t>ブン</t>
    </rPh>
    <phoneticPr fontId="9"/>
  </si>
  <si>
    <t>若年性認知症利用者受入加算に関する届出書＜参考様式５＞</t>
    <rPh sb="0" eb="2">
      <t>ジャクネン</t>
    </rPh>
    <rPh sb="2" eb="3">
      <t>セイ</t>
    </rPh>
    <rPh sb="3" eb="6">
      <t>ニンチショウ</t>
    </rPh>
    <rPh sb="6" eb="9">
      <t>リヨウシャ</t>
    </rPh>
    <rPh sb="9" eb="11">
      <t>ウケイレ</t>
    </rPh>
    <rPh sb="11" eb="13">
      <t>カサン</t>
    </rPh>
    <rPh sb="14" eb="15">
      <t>カン</t>
    </rPh>
    <rPh sb="17" eb="20">
      <t>トドケデショ</t>
    </rPh>
    <rPh sb="21" eb="23">
      <t>サンコウ</t>
    </rPh>
    <rPh sb="23" eb="25">
      <t>ヨウシキ</t>
    </rPh>
    <phoneticPr fontId="9"/>
  </si>
  <si>
    <t>入院時費用に関する調書＜参考様式15＞</t>
    <rPh sb="0" eb="2">
      <t>ニュウイン</t>
    </rPh>
    <rPh sb="2" eb="3">
      <t>ジ</t>
    </rPh>
    <rPh sb="3" eb="5">
      <t>ヒヨウ</t>
    </rPh>
    <rPh sb="12" eb="14">
      <t>サンコウ</t>
    </rPh>
    <rPh sb="14" eb="16">
      <t>ヨウシキ</t>
    </rPh>
    <phoneticPr fontId="9"/>
  </si>
  <si>
    <r>
      <t xml:space="preserve">短期利用型
</t>
    </r>
    <r>
      <rPr>
        <sz val="8"/>
        <rFont val="ＭＳ Ｐゴシック"/>
        <family val="3"/>
        <charset val="128"/>
      </rPr>
      <t>＊介護事業の指定を受けた日から起算して３年以上経過している場合のみ</t>
    </r>
    <rPh sb="0" eb="2">
      <t>タンキ</t>
    </rPh>
    <rPh sb="2" eb="4">
      <t>リヨウ</t>
    </rPh>
    <rPh sb="4" eb="5">
      <t>ガタ</t>
    </rPh>
    <rPh sb="7" eb="9">
      <t>カイゴ</t>
    </rPh>
    <rPh sb="9" eb="11">
      <t>ジギョウ</t>
    </rPh>
    <rPh sb="12" eb="14">
      <t>シテイ</t>
    </rPh>
    <rPh sb="15" eb="16">
      <t>ウ</t>
    </rPh>
    <rPh sb="18" eb="19">
      <t>ヒ</t>
    </rPh>
    <rPh sb="21" eb="23">
      <t>キサン</t>
    </rPh>
    <rPh sb="26" eb="27">
      <t>ネン</t>
    </rPh>
    <rPh sb="27" eb="29">
      <t>イジョウ</t>
    </rPh>
    <rPh sb="29" eb="31">
      <t>ケイカ</t>
    </rPh>
    <rPh sb="35" eb="37">
      <t>バアイ</t>
    </rPh>
    <phoneticPr fontId="9"/>
  </si>
  <si>
    <t>短期利用型に関する調書＜参考様式15＞</t>
    <rPh sb="12" eb="14">
      <t>サンコウ</t>
    </rPh>
    <rPh sb="14" eb="16">
      <t>ヨウシキ</t>
    </rPh>
    <phoneticPr fontId="9"/>
  </si>
  <si>
    <t>業務継続計画（BPC）</t>
    <phoneticPr fontId="9"/>
  </si>
  <si>
    <t>感染症及び災害の項目を設定したもの。</t>
    <phoneticPr fontId="9"/>
  </si>
  <si>
    <r>
      <t>事業所の平面図</t>
    </r>
    <r>
      <rPr>
        <sz val="9"/>
        <color rgb="FFFF0000"/>
        <rFont val="ＭＳ Ｐ明朝"/>
        <family val="1"/>
        <charset val="128"/>
      </rPr>
      <t>＜別紙６＞</t>
    </r>
    <rPh sb="0" eb="3">
      <t>ジギョウショ</t>
    </rPh>
    <rPh sb="4" eb="7">
      <t>ヘイメンズ</t>
    </rPh>
    <rPh sb="8" eb="10">
      <t>ベッシ</t>
    </rPh>
    <phoneticPr fontId="79"/>
  </si>
  <si>
    <t>最新の状況であれば、指定時に提出した平面図と同等のもの（任意様式）での提出可。</t>
    <rPh sb="0" eb="2">
      <t>サイシン</t>
    </rPh>
    <rPh sb="3" eb="5">
      <t>ジョウキョウ</t>
    </rPh>
    <rPh sb="10" eb="13">
      <t>シテイジ</t>
    </rPh>
    <rPh sb="14" eb="16">
      <t>テイシュツ</t>
    </rPh>
    <rPh sb="18" eb="21">
      <t>ヘイメンズ</t>
    </rPh>
    <rPh sb="22" eb="24">
      <t>ドウトウ</t>
    </rPh>
    <rPh sb="28" eb="32">
      <t>ニンイヨウシキ</t>
    </rPh>
    <rPh sb="35" eb="37">
      <t>テイシュツ</t>
    </rPh>
    <rPh sb="37" eb="38">
      <t>カ</t>
    </rPh>
    <phoneticPr fontId="9"/>
  </si>
  <si>
    <t>〔認知症対応型共同生活介護・介護予防認知症対応型共同生活介護〕</t>
    <rPh sb="1" eb="4">
      <t>ニンチショウ</t>
    </rPh>
    <rPh sb="4" eb="7">
      <t>タイオウガタ</t>
    </rPh>
    <rPh sb="7" eb="9">
      <t>キョウドウ</t>
    </rPh>
    <rPh sb="9" eb="11">
      <t>セイカツ</t>
    </rPh>
    <rPh sb="11" eb="13">
      <t>カイゴ</t>
    </rPh>
    <rPh sb="14" eb="16">
      <t>カイゴ</t>
    </rPh>
    <rPh sb="16" eb="18">
      <t>ヨボウ</t>
    </rPh>
    <rPh sb="18" eb="20">
      <t>ニンチ</t>
    </rPh>
    <rPh sb="20" eb="21">
      <t>ショウ</t>
    </rPh>
    <rPh sb="21" eb="24">
      <t>タイオウガタ</t>
    </rPh>
    <rPh sb="24" eb="26">
      <t>キョウドウ</t>
    </rPh>
    <rPh sb="26" eb="28">
      <t>セイカツ</t>
    </rPh>
    <rPh sb="28" eb="30">
      <t>カイゴ</t>
    </rPh>
    <phoneticPr fontId="9"/>
  </si>
  <si>
    <t>短期利用型に関する状況</t>
    <rPh sb="0" eb="2">
      <t>タンキ</t>
    </rPh>
    <rPh sb="2" eb="4">
      <t>リヨウ</t>
    </rPh>
    <rPh sb="4" eb="5">
      <t>ガタ</t>
    </rPh>
    <rPh sb="6" eb="7">
      <t>カン</t>
    </rPh>
    <rPh sb="9" eb="11">
      <t>ジョウキョウ</t>
    </rPh>
    <phoneticPr fontId="9"/>
  </si>
  <si>
    <t>運営している事業の種類</t>
    <rPh sb="0" eb="2">
      <t>ウンエイ</t>
    </rPh>
    <rPh sb="6" eb="8">
      <t>ジギョウ</t>
    </rPh>
    <rPh sb="9" eb="11">
      <t>シュルイ</t>
    </rPh>
    <phoneticPr fontId="9"/>
  </si>
  <si>
    <t>最初に指定を受けた日</t>
    <rPh sb="0" eb="2">
      <t>サイショ</t>
    </rPh>
    <rPh sb="3" eb="5">
      <t>シテイ</t>
    </rPh>
    <rPh sb="6" eb="7">
      <t>ウ</t>
    </rPh>
    <rPh sb="9" eb="10">
      <t>ヒ</t>
    </rPh>
    <phoneticPr fontId="9"/>
  </si>
  <si>
    <t>※他の事業又は当該（介護予防）認知症対応型共同生活介護の最初に指定を受けた日（いずれかの指定日から３年以上経過していること）を記載してください。</t>
    <rPh sb="1" eb="2">
      <t>タ</t>
    </rPh>
    <rPh sb="3" eb="5">
      <t>ジギョウ</t>
    </rPh>
    <rPh sb="5" eb="6">
      <t>マタ</t>
    </rPh>
    <rPh sb="7" eb="9">
      <t>トウガイ</t>
    </rPh>
    <rPh sb="10" eb="12">
      <t>カイゴ</t>
    </rPh>
    <rPh sb="12" eb="14">
      <t>ヨボウ</t>
    </rPh>
    <rPh sb="15" eb="18">
      <t>ニンチショウ</t>
    </rPh>
    <rPh sb="18" eb="21">
      <t>タイオウガタ</t>
    </rPh>
    <rPh sb="21" eb="23">
      <t>キョウドウ</t>
    </rPh>
    <rPh sb="23" eb="25">
      <t>セイカツ</t>
    </rPh>
    <rPh sb="25" eb="27">
      <t>カイゴ</t>
    </rPh>
    <rPh sb="28" eb="30">
      <t>サイショ</t>
    </rPh>
    <rPh sb="31" eb="33">
      <t>シテイ</t>
    </rPh>
    <rPh sb="34" eb="35">
      <t>ウ</t>
    </rPh>
    <rPh sb="37" eb="38">
      <t>ヒ</t>
    </rPh>
    <rPh sb="44" eb="46">
      <t>シテイ</t>
    </rPh>
    <rPh sb="46" eb="47">
      <t>ビ</t>
    </rPh>
    <rPh sb="50" eb="51">
      <t>ネン</t>
    </rPh>
    <rPh sb="51" eb="53">
      <t>イジョウ</t>
    </rPh>
    <rPh sb="53" eb="55">
      <t>ケイカ</t>
    </rPh>
    <rPh sb="63" eb="65">
      <t>キサイ</t>
    </rPh>
    <phoneticPr fontId="9"/>
  </si>
  <si>
    <r>
      <t>次のいずれかの研修を修了した従業者を配置している。</t>
    </r>
    <r>
      <rPr>
        <sz val="10"/>
        <rFont val="ＭＳ Ｐゴシック"/>
        <family val="3"/>
        <charset val="128"/>
      </rPr>
      <t>（該当するものに、印を付けてください。）</t>
    </r>
    <rPh sb="0" eb="1">
      <t>ツギ</t>
    </rPh>
    <rPh sb="7" eb="9">
      <t>ケンシュウ</t>
    </rPh>
    <rPh sb="10" eb="12">
      <t>シュウリョウ</t>
    </rPh>
    <rPh sb="14" eb="17">
      <t>ジュウギョウシャ</t>
    </rPh>
    <rPh sb="18" eb="20">
      <t>ハイチ</t>
    </rPh>
    <phoneticPr fontId="9"/>
  </si>
  <si>
    <t>認知症介護実務者研修専門課程</t>
    <rPh sb="0" eb="3">
      <t>ニンチショウ</t>
    </rPh>
    <rPh sb="3" eb="5">
      <t>カイゴ</t>
    </rPh>
    <rPh sb="5" eb="8">
      <t>ジツムシャ</t>
    </rPh>
    <rPh sb="8" eb="10">
      <t>ケンシュウ</t>
    </rPh>
    <rPh sb="10" eb="12">
      <t>センモン</t>
    </rPh>
    <rPh sb="12" eb="14">
      <t>カテイ</t>
    </rPh>
    <phoneticPr fontId="9"/>
  </si>
  <si>
    <t>認知症介護実践研修（実践リーダー研修）</t>
    <rPh sb="0" eb="3">
      <t>ニンチショウ</t>
    </rPh>
    <rPh sb="3" eb="5">
      <t>カイゴ</t>
    </rPh>
    <rPh sb="5" eb="7">
      <t>ジッセン</t>
    </rPh>
    <rPh sb="7" eb="9">
      <t>ケンシュウ</t>
    </rPh>
    <rPh sb="10" eb="12">
      <t>ジッセン</t>
    </rPh>
    <rPh sb="16" eb="18">
      <t>ケンシュウ</t>
    </rPh>
    <phoneticPr fontId="9"/>
  </si>
  <si>
    <t>認知症介護指導者養成研修</t>
    <rPh sb="0" eb="3">
      <t>ニンチショウ</t>
    </rPh>
    <rPh sb="3" eb="5">
      <t>カイゴ</t>
    </rPh>
    <rPh sb="5" eb="8">
      <t>シドウシャ</t>
    </rPh>
    <rPh sb="8" eb="10">
      <t>ヨウセイ</t>
    </rPh>
    <rPh sb="10" eb="12">
      <t>ケンシュウ</t>
    </rPh>
    <phoneticPr fontId="9"/>
  </si>
  <si>
    <t>利用者の入院期間中の体制に関する調書</t>
    <rPh sb="0" eb="3">
      <t>リヨウシャ</t>
    </rPh>
    <rPh sb="4" eb="6">
      <t>ニュウイン</t>
    </rPh>
    <rPh sb="6" eb="9">
      <t>キカンチュウ</t>
    </rPh>
    <rPh sb="10" eb="12">
      <t>タイセイ</t>
    </rPh>
    <rPh sb="13" eb="14">
      <t>カン</t>
    </rPh>
    <rPh sb="16" eb="18">
      <t>チョウショ</t>
    </rPh>
    <phoneticPr fontId="9"/>
  </si>
  <si>
    <t>入院後３月以内に退院することが明らかに見込まれる利用者に対して，やむを得ない事情がある場合を除き，退院後再び当該事業所に円滑に入居することができる体制を確保している。</t>
    <rPh sb="0" eb="2">
      <t>ニュウイン</t>
    </rPh>
    <rPh sb="2" eb="3">
      <t>ゴ</t>
    </rPh>
    <rPh sb="4" eb="5">
      <t>ツキ</t>
    </rPh>
    <rPh sb="5" eb="7">
      <t>イナイ</t>
    </rPh>
    <rPh sb="8" eb="10">
      <t>タイイン</t>
    </rPh>
    <rPh sb="15" eb="16">
      <t>アキ</t>
    </rPh>
    <rPh sb="19" eb="21">
      <t>ミコ</t>
    </rPh>
    <rPh sb="24" eb="27">
      <t>リヨウシャ</t>
    </rPh>
    <rPh sb="28" eb="29">
      <t>タイ</t>
    </rPh>
    <rPh sb="35" eb="36">
      <t>エ</t>
    </rPh>
    <rPh sb="38" eb="40">
      <t>ジジョウ</t>
    </rPh>
    <rPh sb="43" eb="45">
      <t>バアイ</t>
    </rPh>
    <rPh sb="46" eb="47">
      <t>ノゾ</t>
    </rPh>
    <rPh sb="49" eb="52">
      <t>タイインゴ</t>
    </rPh>
    <rPh sb="52" eb="53">
      <t>フタタ</t>
    </rPh>
    <rPh sb="54" eb="56">
      <t>トウガイ</t>
    </rPh>
    <rPh sb="56" eb="59">
      <t>ジギョウショ</t>
    </rPh>
    <rPh sb="60" eb="62">
      <t>エンカツ</t>
    </rPh>
    <rPh sb="63" eb="65">
      <t>ニュウキョ</t>
    </rPh>
    <rPh sb="73" eb="75">
      <t>タイセイ</t>
    </rPh>
    <rPh sb="76" eb="78">
      <t>カクホ</t>
    </rPh>
    <phoneticPr fontId="9"/>
  </si>
  <si>
    <t>上記の体制について，あらかじめ，利用者に対して説明を行っている。</t>
    <rPh sb="0" eb="2">
      <t>ジョウキ</t>
    </rPh>
    <rPh sb="3" eb="5">
      <t>タイセイ</t>
    </rPh>
    <rPh sb="16" eb="19">
      <t>リヨウシャ</t>
    </rPh>
    <rPh sb="20" eb="21">
      <t>タイ</t>
    </rPh>
    <rPh sb="23" eb="25">
      <t>セツメイ</t>
    </rPh>
    <rPh sb="26" eb="27">
      <t>オコナ</t>
    </rPh>
    <phoneticPr fontId="9"/>
  </si>
  <si>
    <r>
      <t>次のいずれかの研修を修了した従業者を配置している。</t>
    </r>
    <r>
      <rPr>
        <strike/>
        <sz val="10"/>
        <color rgb="FFFF0000"/>
        <rFont val="ＭＳ Ｐゴシック"/>
        <family val="3"/>
        <charset val="128"/>
      </rPr>
      <t>（該当するものに、印を付けてください。）</t>
    </r>
    <rPh sb="0" eb="1">
      <t>ツギ</t>
    </rPh>
    <rPh sb="7" eb="9">
      <t>ケンシュウ</t>
    </rPh>
    <rPh sb="10" eb="12">
      <t>シュウリョウ</t>
    </rPh>
    <rPh sb="14" eb="17">
      <t>ジュウギョウシャ</t>
    </rPh>
    <rPh sb="18" eb="20">
      <t>ハイチ</t>
    </rPh>
    <phoneticPr fontId="9"/>
  </si>
  <si>
    <r>
      <t>看取り介護加算に関する届出書</t>
    </r>
    <r>
      <rPr>
        <sz val="9"/>
        <color rgb="FFFF0000"/>
        <rFont val="ＭＳ Ｐ明朝"/>
        <family val="1"/>
        <charset val="128"/>
      </rPr>
      <t>＜別紙47＞</t>
    </r>
    <rPh sb="0" eb="2">
      <t>ミト</t>
    </rPh>
    <rPh sb="3" eb="5">
      <t>カイゴ</t>
    </rPh>
    <rPh sb="5" eb="7">
      <t>カサン</t>
    </rPh>
    <rPh sb="8" eb="9">
      <t>カン</t>
    </rPh>
    <rPh sb="11" eb="13">
      <t>トドケデ</t>
    </rPh>
    <rPh sb="13" eb="14">
      <t>ショ</t>
    </rPh>
    <rPh sb="15" eb="17">
      <t>ベッシ</t>
    </rPh>
    <phoneticPr fontId="9"/>
  </si>
  <si>
    <t>医療連携体制加算（Ⅰ）に係る届出書＜別紙48＞</t>
    <rPh sb="6" eb="8">
      <t>カサン</t>
    </rPh>
    <rPh sb="12" eb="13">
      <t>カカ</t>
    </rPh>
    <rPh sb="18" eb="20">
      <t>ベッシ</t>
    </rPh>
    <phoneticPr fontId="9"/>
  </si>
  <si>
    <t>医療連携体制加算（Ⅱ）に係る届出書＜別紙48-2＞</t>
    <rPh sb="12" eb="13">
      <t>カカ</t>
    </rPh>
    <rPh sb="18" eb="20">
      <t>ベッシ</t>
    </rPh>
    <phoneticPr fontId="9"/>
  </si>
  <si>
    <t>加算Ⅱを算定する場合のみ。</t>
    <rPh sb="0" eb="2">
      <t>カサン</t>
    </rPh>
    <rPh sb="4" eb="6">
      <t>サンテイ</t>
    </rPh>
    <rPh sb="8" eb="10">
      <t>バアイ</t>
    </rPh>
    <phoneticPr fontId="9"/>
  </si>
  <si>
    <r>
      <t>重度化した場合の対応に係る指針</t>
    </r>
    <r>
      <rPr>
        <sz val="9"/>
        <color rgb="FFFF0000"/>
        <rFont val="ＭＳ Ｐ明朝"/>
        <family val="1"/>
        <charset val="128"/>
      </rPr>
      <t>（案）</t>
    </r>
    <rPh sb="0" eb="3">
      <t>ジュウドカ</t>
    </rPh>
    <rPh sb="5" eb="7">
      <t>バアイ</t>
    </rPh>
    <rPh sb="8" eb="10">
      <t>タイオウ</t>
    </rPh>
    <rPh sb="11" eb="12">
      <t>カカワ</t>
    </rPh>
    <rPh sb="13" eb="15">
      <t>シシン</t>
    </rPh>
    <rPh sb="16" eb="17">
      <t>アン</t>
    </rPh>
    <phoneticPr fontId="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</si>
  <si>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270" eb="272">
      <t>ベッシ</t>
    </rPh>
    <phoneticPr fontId="9"/>
  </si>
  <si>
    <t>認知症チームケア推進加算</t>
    <rPh sb="0" eb="3">
      <t>ニンチショウ</t>
    </rPh>
    <rPh sb="8" eb="12">
      <t>スイシンカサン</t>
    </rPh>
    <phoneticPr fontId="9"/>
  </si>
  <si>
    <t>認知症チームケア推進加算に係る届出書＜別紙40＞</t>
    <rPh sb="0" eb="3">
      <t>ニンチショウ</t>
    </rPh>
    <rPh sb="8" eb="10">
      <t>スイシン</t>
    </rPh>
    <rPh sb="10" eb="12">
      <t>カサン</t>
    </rPh>
    <rPh sb="13" eb="14">
      <t>カカ</t>
    </rPh>
    <rPh sb="15" eb="18">
      <t>トドケデショ</t>
    </rPh>
    <rPh sb="19" eb="21">
      <t>ベッシ</t>
    </rPh>
    <phoneticPr fontId="9"/>
  </si>
  <si>
    <t>加算Ⅱを算定する場合</t>
    <rPh sb="0" eb="2">
      <t>カサン</t>
    </rPh>
    <rPh sb="4" eb="6">
      <t>サンテイ</t>
    </rPh>
    <rPh sb="8" eb="10">
      <t>バアイ</t>
    </rPh>
    <phoneticPr fontId="9"/>
  </si>
  <si>
    <t>各月末時点ごとの利用者数及び自立度Ⅱ・Ⅲ・Ⅳ又はMに該当する利用者総数がわかるもの。</t>
    <rPh sb="0" eb="2">
      <t>カクツキ</t>
    </rPh>
    <rPh sb="2" eb="3">
      <t>マツ</t>
    </rPh>
    <rPh sb="3" eb="5">
      <t>ジテン</t>
    </rPh>
    <rPh sb="8" eb="11">
      <t>リヨウシャ</t>
    </rPh>
    <rPh sb="11" eb="12">
      <t>スウ</t>
    </rPh>
    <rPh sb="12" eb="13">
      <t>オヨ</t>
    </rPh>
    <rPh sb="14" eb="17">
      <t>ジリツド</t>
    </rPh>
    <rPh sb="22" eb="23">
      <t>マタ</t>
    </rPh>
    <rPh sb="26" eb="28">
      <t>ガイトウ</t>
    </rPh>
    <rPh sb="30" eb="33">
      <t>リヨウシャ</t>
    </rPh>
    <rPh sb="33" eb="35">
      <t>ソウスウ</t>
    </rPh>
    <phoneticPr fontId="9"/>
  </si>
  <si>
    <t>加算Ⅰを算定する場合。</t>
    <rPh sb="0" eb="2">
      <t>カサン</t>
    </rPh>
    <rPh sb="4" eb="6">
      <t>サンテイ</t>
    </rPh>
    <rPh sb="8" eb="10">
      <t>バアイ</t>
    </rPh>
    <phoneticPr fontId="9"/>
  </si>
  <si>
    <t>夜間支援体制加算に係る届出書＜別紙46＞</t>
    <rPh sb="0" eb="2">
      <t>ヤカン</t>
    </rPh>
    <rPh sb="2" eb="4">
      <t>シエン</t>
    </rPh>
    <rPh sb="4" eb="6">
      <t>タイセイ</t>
    </rPh>
    <rPh sb="6" eb="8">
      <t>カサン</t>
    </rPh>
    <rPh sb="9" eb="10">
      <t>カカ</t>
    </rPh>
    <rPh sb="11" eb="14">
      <t>トドケデショ</t>
    </rPh>
    <rPh sb="15" eb="17">
      <t>ベッシ</t>
    </rPh>
    <phoneticPr fontId="9"/>
  </si>
  <si>
    <t>導入後から９週間以上、継続して定期的に実施していることがわかるようにすること。</t>
    <rPh sb="0" eb="3">
      <t>ドウニュウゴ</t>
    </rPh>
    <rPh sb="6" eb="8">
      <t>シュウカン</t>
    </rPh>
    <rPh sb="8" eb="10">
      <t>イジョウ</t>
    </rPh>
    <rPh sb="11" eb="13">
      <t>ケイゾク</t>
    </rPh>
    <rPh sb="15" eb="18">
      <t>テイキテキ</t>
    </rPh>
    <rPh sb="19" eb="21">
      <t>ジッシ</t>
    </rPh>
    <phoneticPr fontId="9"/>
  </si>
  <si>
    <t>≪見守り機器等を導入した緩和措置を適用する場合≫
利用者の安全やケアの質の確保、職員の負担の軽減を図るための委員会の議事概要</t>
    <rPh sb="1" eb="3">
      <t>ミマモ</t>
    </rPh>
    <rPh sb="4" eb="7">
      <t>キキトウ</t>
    </rPh>
    <rPh sb="8" eb="10">
      <t>ドウニュウ</t>
    </rPh>
    <rPh sb="12" eb="14">
      <t>カンワ</t>
    </rPh>
    <rPh sb="14" eb="16">
      <t>ソチ</t>
    </rPh>
    <rPh sb="17" eb="19">
      <t>テキヨウ</t>
    </rPh>
    <rPh sb="25" eb="28">
      <t>リヨウシャ</t>
    </rPh>
    <rPh sb="29" eb="31">
      <t>アンゼン</t>
    </rPh>
    <rPh sb="35" eb="36">
      <t>シツ</t>
    </rPh>
    <rPh sb="37" eb="39">
      <t>カクホ</t>
    </rPh>
    <rPh sb="40" eb="42">
      <t>ショクイン</t>
    </rPh>
    <rPh sb="43" eb="45">
      <t>フタン</t>
    </rPh>
    <rPh sb="46" eb="48">
      <t>ケイゲン</t>
    </rPh>
    <rPh sb="49" eb="50">
      <t>ハカ</t>
    </rPh>
    <rPh sb="54" eb="57">
      <t>イインカイ</t>
    </rPh>
    <rPh sb="58" eb="62">
      <t>ギジガイヨウ</t>
    </rPh>
    <phoneticPr fontId="9"/>
  </si>
  <si>
    <t>加算Ⅱを算定する場合のみ。
該当者がいない「利用者の状態」については利用者数の記録不要。</t>
    <rPh sb="0" eb="2">
      <t>カサン</t>
    </rPh>
    <rPh sb="4" eb="6">
      <t>サンテイ</t>
    </rPh>
    <rPh sb="8" eb="10">
      <t>バアイ</t>
    </rPh>
    <rPh sb="14" eb="17">
      <t>ガイトウシャ</t>
    </rPh>
    <rPh sb="22" eb="25">
      <t>リヨウシャ</t>
    </rPh>
    <rPh sb="26" eb="28">
      <t>ジョウタイ</t>
    </rPh>
    <rPh sb="34" eb="37">
      <t>リヨウシャ</t>
    </rPh>
    <rPh sb="37" eb="38">
      <t>スウ</t>
    </rPh>
    <rPh sb="39" eb="43">
      <t>キロクフヨウ</t>
    </rPh>
    <phoneticPr fontId="9"/>
  </si>
  <si>
    <t>喀痰吸引等の「要件となる利用者の状態」ごとに、前３月の利用者数を記録（計算）したもの</t>
    <rPh sb="0" eb="5">
      <t>カクタンキュウイントウ</t>
    </rPh>
    <rPh sb="7" eb="9">
      <t>ヨウケン</t>
    </rPh>
    <rPh sb="12" eb="15">
      <t>リヨウシャ</t>
    </rPh>
    <rPh sb="16" eb="18">
      <t>ジョウタイ</t>
    </rPh>
    <rPh sb="27" eb="30">
      <t>リヨウシャ</t>
    </rPh>
    <rPh sb="30" eb="31">
      <t>スウ</t>
    </rPh>
    <rPh sb="32" eb="34">
      <t>キロク</t>
    </rPh>
    <rPh sb="35" eb="37">
      <t>ケイサン</t>
    </rPh>
    <phoneticPr fontId="9"/>
  </si>
  <si>
    <t>前３月の各月末時点での利用者総数に占める、要件に該当する利用者の割合（平均）を記録（計算）したもの</t>
    <rPh sb="0" eb="1">
      <t>マエ</t>
    </rPh>
    <rPh sb="2" eb="3">
      <t>ツキ</t>
    </rPh>
    <rPh sb="4" eb="6">
      <t>カクツキ</t>
    </rPh>
    <rPh sb="6" eb="7">
      <t>マツ</t>
    </rPh>
    <rPh sb="7" eb="9">
      <t>ジテン</t>
    </rPh>
    <rPh sb="11" eb="13">
      <t>リヨウ</t>
    </rPh>
    <rPh sb="13" eb="14">
      <t>シャ</t>
    </rPh>
    <rPh sb="14" eb="16">
      <t>ソウスウ</t>
    </rPh>
    <rPh sb="17" eb="18">
      <t>シ</t>
    </rPh>
    <rPh sb="21" eb="23">
      <t>ヨウケン</t>
    </rPh>
    <rPh sb="24" eb="26">
      <t>ガイトウ</t>
    </rPh>
    <rPh sb="28" eb="31">
      <t>リヨウシャ</t>
    </rPh>
    <rPh sb="32" eb="34">
      <t>ワリアイ</t>
    </rPh>
    <rPh sb="35" eb="37">
      <t>ヘイキン</t>
    </rPh>
    <rPh sb="39" eb="41">
      <t>キロク</t>
    </rPh>
    <rPh sb="42" eb="44">
      <t>ケイサン</t>
    </rPh>
    <phoneticPr fontId="9"/>
  </si>
  <si>
    <t>様式中「（看護・）介護職員」は「介護従業者」と読み替えること。</t>
    <rPh sb="0" eb="3">
      <t>ヨウシキチュウ</t>
    </rPh>
    <rPh sb="5" eb="7">
      <t>カンゴ</t>
    </rPh>
    <rPh sb="9" eb="13">
      <t>カイゴショクイン</t>
    </rPh>
    <rPh sb="16" eb="21">
      <t>カイゴジュウギョウシャ</t>
    </rPh>
    <rPh sb="23" eb="24">
      <t>ヨ</t>
    </rPh>
    <rPh sb="25" eb="26">
      <t>カ</t>
    </rPh>
    <phoneticPr fontId="9"/>
  </si>
  <si>
    <t>認知症チームケア推進研修の修了証（写）</t>
    <rPh sb="0" eb="3">
      <t>ニンチショウ</t>
    </rPh>
    <rPh sb="8" eb="12">
      <t>スイシンケンシュウ</t>
    </rPh>
    <rPh sb="13" eb="16">
      <t>シュウリョウショウ</t>
    </rPh>
    <rPh sb="17" eb="18">
      <t>ウツ</t>
    </rPh>
    <phoneticPr fontId="9"/>
  </si>
  <si>
    <t>加算Ⅰを算定する場合</t>
    <rPh sb="0" eb="2">
      <t>カサン</t>
    </rPh>
    <rPh sb="4" eb="6">
      <t>サンテイ</t>
    </rPh>
    <rPh sb="8" eb="10">
      <t>バアイ</t>
    </rPh>
    <phoneticPr fontId="9"/>
  </si>
  <si>
    <t>介護給付費算定に係る体制等に関する届出書・変更届出書　チェック表
（介護老人福祉施設）</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カイゴ</t>
    </rPh>
    <rPh sb="36" eb="38">
      <t>ロウジン</t>
    </rPh>
    <rPh sb="38" eb="40">
      <t>フクシ</t>
    </rPh>
    <rPh sb="40" eb="42">
      <t>シセツ</t>
    </rPh>
    <phoneticPr fontId="9"/>
  </si>
  <si>
    <t>別紙１(届)の変更内容欄にLIFE登録日を記入すること。</t>
    <rPh sb="0" eb="2">
      <t>ベッシ</t>
    </rPh>
    <rPh sb="4" eb="5">
      <t>トドケ</t>
    </rPh>
    <rPh sb="7" eb="11">
      <t>ヘンコウナイヨウ</t>
    </rPh>
    <rPh sb="11" eb="12">
      <t>ラン</t>
    </rPh>
    <rPh sb="17" eb="20">
      <t>トウロクビ</t>
    </rPh>
    <rPh sb="21" eb="23">
      <t>キニュウ</t>
    </rPh>
    <phoneticPr fontId="9"/>
  </si>
  <si>
    <t>看護職員、介護職員、介護支援専門員の配置状況がわかるもの。</t>
    <rPh sb="0" eb="2">
      <t>カンゴ</t>
    </rPh>
    <rPh sb="2" eb="4">
      <t>ショクイン</t>
    </rPh>
    <rPh sb="5" eb="7">
      <t>カイゴ</t>
    </rPh>
    <rPh sb="7" eb="9">
      <t>ショクイン</t>
    </rPh>
    <rPh sb="10" eb="12">
      <t>カイゴ</t>
    </rPh>
    <rPh sb="12" eb="14">
      <t>シエン</t>
    </rPh>
    <rPh sb="14" eb="17">
      <t>センモンイン</t>
    </rPh>
    <rPh sb="18" eb="20">
      <t>ハイチ</t>
    </rPh>
    <rPh sb="20" eb="22">
      <t>ジョウキョウ</t>
    </rPh>
    <phoneticPr fontId="9"/>
  </si>
  <si>
    <t>欠員が解消される場合。</t>
    <rPh sb="0" eb="2">
      <t>ケツイン</t>
    </rPh>
    <rPh sb="3" eb="5">
      <t>カイショウ</t>
    </rPh>
    <rPh sb="8" eb="10">
      <t>バアイ</t>
    </rPh>
    <phoneticPr fontId="9"/>
  </si>
  <si>
    <t>任意の様式で可（理事長名）。ただし、経緯、今後の改善策・職員教育、対象入所者の現状及び廃止に向けた取組みは必ず記載すること。</t>
    <rPh sb="0" eb="2">
      <t>ニンイ</t>
    </rPh>
    <rPh sb="3" eb="5">
      <t>ヨウシキ</t>
    </rPh>
    <rPh sb="6" eb="7">
      <t>カ</t>
    </rPh>
    <rPh sb="8" eb="11">
      <t>リジチョウ</t>
    </rPh>
    <rPh sb="11" eb="12">
      <t>メイ</t>
    </rPh>
    <rPh sb="18" eb="20">
      <t>ケイイ</t>
    </rPh>
    <rPh sb="21" eb="23">
      <t>コンゴ</t>
    </rPh>
    <rPh sb="24" eb="27">
      <t>カイゼンサク</t>
    </rPh>
    <rPh sb="28" eb="30">
      <t>ショクイン</t>
    </rPh>
    <rPh sb="30" eb="32">
      <t>キョウイク</t>
    </rPh>
    <rPh sb="33" eb="35">
      <t>タイショウ</t>
    </rPh>
    <rPh sb="35" eb="38">
      <t>ニュウショシャ</t>
    </rPh>
    <rPh sb="39" eb="41">
      <t>ゲンジョウ</t>
    </rPh>
    <rPh sb="41" eb="42">
      <t>オヨ</t>
    </rPh>
    <rPh sb="43" eb="45">
      <t>ハイシ</t>
    </rPh>
    <rPh sb="46" eb="47">
      <t>ム</t>
    </rPh>
    <rPh sb="49" eb="51">
      <t>トリクミ</t>
    </rPh>
    <rPh sb="53" eb="54">
      <t>カナラ</t>
    </rPh>
    <rPh sb="55" eb="57">
      <t>キサイ</t>
    </rPh>
    <phoneticPr fontId="9"/>
  </si>
  <si>
    <t>安全管理体制</t>
    <rPh sb="0" eb="6">
      <t>アンゼンカンリタイセイ</t>
    </rPh>
    <phoneticPr fontId="9"/>
  </si>
  <si>
    <t>運営基準における事故の発生又は再発を防止するための措置を講じるための改善報告書</t>
    <rPh sb="28" eb="29">
      <t>コウ</t>
    </rPh>
    <rPh sb="34" eb="39">
      <t>カイゼンホウコクショ</t>
    </rPh>
    <phoneticPr fontId="9"/>
  </si>
  <si>
    <t>任意の様式で可（理事長名）。ただし、今後の改善計画（指針の整備・体制の整備・従業者研修計画）を必ず記載すること。</t>
    <rPh sb="23" eb="25">
      <t>ケイカク</t>
    </rPh>
    <rPh sb="26" eb="28">
      <t>シシン</t>
    </rPh>
    <rPh sb="29" eb="31">
      <t>セイビ</t>
    </rPh>
    <rPh sb="32" eb="34">
      <t>タイセイ</t>
    </rPh>
    <rPh sb="35" eb="37">
      <t>セイビ</t>
    </rPh>
    <rPh sb="38" eb="41">
      <t>ジュウギョウシャ</t>
    </rPh>
    <rPh sb="41" eb="43">
      <t>ケンシュウ</t>
    </rPh>
    <rPh sb="43" eb="45">
      <t>ケイカク</t>
    </rPh>
    <phoneticPr fontId="9"/>
  </si>
  <si>
    <t>栄養士及び管理栄養士の資格証（写）</t>
    <rPh sb="0" eb="3">
      <t>エイヨウシ</t>
    </rPh>
    <rPh sb="3" eb="4">
      <t>オヨ</t>
    </rPh>
    <rPh sb="5" eb="10">
      <t>カンリエイヨウシ</t>
    </rPh>
    <rPh sb="11" eb="14">
      <t>シカクショウ</t>
    </rPh>
    <rPh sb="15" eb="16">
      <t>ウツ</t>
    </rPh>
    <phoneticPr fontId="9"/>
  </si>
  <si>
    <t>栄養ケア計画書等様式</t>
    <rPh sb="7" eb="8">
      <t>トウ</t>
    </rPh>
    <phoneticPr fontId="9"/>
  </si>
  <si>
    <t>栄養ケア計画・施設サービス計画の標準様式例以外の様式を使用する場合のみ提出が必要。</t>
    <rPh sb="0" eb="2">
      <t>エイヨウ</t>
    </rPh>
    <rPh sb="4" eb="6">
      <t>ケイカク</t>
    </rPh>
    <rPh sb="7" eb="9">
      <t>シセツ</t>
    </rPh>
    <rPh sb="13" eb="15">
      <t>ケイカク</t>
    </rPh>
    <rPh sb="16" eb="18">
      <t>ヒョウジュン</t>
    </rPh>
    <rPh sb="18" eb="20">
      <t>ヨウシキ</t>
    </rPh>
    <rPh sb="20" eb="21">
      <t>レイ</t>
    </rPh>
    <rPh sb="21" eb="23">
      <t>イガイ</t>
    </rPh>
    <rPh sb="24" eb="26">
      <t>ヨウシキ</t>
    </rPh>
    <rPh sb="27" eb="29">
      <t>シヨウ</t>
    </rPh>
    <rPh sb="31" eb="33">
      <t>バアイ</t>
    </rPh>
    <rPh sb="35" eb="37">
      <t>テイシュツ</t>
    </rPh>
    <rPh sb="38" eb="40">
      <t>ヒツヨウ</t>
    </rPh>
    <phoneticPr fontId="9"/>
  </si>
  <si>
    <r>
      <t xml:space="preserve">日常生活継続支援加算
</t>
    </r>
    <r>
      <rPr>
        <sz val="8"/>
        <rFont val="ＭＳ Ｐゴシック"/>
        <family val="3"/>
        <charset val="128"/>
      </rPr>
      <t>＊開設時からの算定は不可</t>
    </r>
    <rPh sb="0" eb="2">
      <t>ニチジョウ</t>
    </rPh>
    <rPh sb="2" eb="4">
      <t>セイカツ</t>
    </rPh>
    <rPh sb="4" eb="6">
      <t>ケイゾク</t>
    </rPh>
    <rPh sb="6" eb="8">
      <t>シエン</t>
    </rPh>
    <rPh sb="8" eb="10">
      <t>カサン</t>
    </rPh>
    <phoneticPr fontId="9"/>
  </si>
  <si>
    <t>テクノロジーの導入
（日常生活継続支援加算関係）</t>
    <phoneticPr fontId="9"/>
  </si>
  <si>
    <t>看護体制加算</t>
    <rPh sb="0" eb="2">
      <t>カンゴ</t>
    </rPh>
    <rPh sb="2" eb="4">
      <t>タイセイ</t>
    </rPh>
    <rPh sb="4" eb="6">
      <t>カサン</t>
    </rPh>
    <phoneticPr fontId="9"/>
  </si>
  <si>
    <t>看護師、准看護師。</t>
    <rPh sb="0" eb="3">
      <t>カンゴシ</t>
    </rPh>
    <rPh sb="4" eb="8">
      <t>ジュンカンゴシ</t>
    </rPh>
    <phoneticPr fontId="9"/>
  </si>
  <si>
    <t>夜間における連絡・対応体制（オンコール体制）に関する取り決め（指針やマニュアル等で、看護職員不在時の介護職員による入所者の観察項目を含む。案でも可）</t>
    <rPh sb="42" eb="44">
      <t>カンゴ</t>
    </rPh>
    <rPh sb="44" eb="46">
      <t>ショクイン</t>
    </rPh>
    <rPh sb="46" eb="49">
      <t>フザイジ</t>
    </rPh>
    <rPh sb="50" eb="52">
      <t>カイゴ</t>
    </rPh>
    <rPh sb="52" eb="54">
      <t>ショクイン</t>
    </rPh>
    <rPh sb="57" eb="60">
      <t>ニュウショシャ</t>
    </rPh>
    <rPh sb="61" eb="63">
      <t>カンサツ</t>
    </rPh>
    <rPh sb="63" eb="65">
      <t>コウモク</t>
    </rPh>
    <rPh sb="66" eb="67">
      <t>フク</t>
    </rPh>
    <rPh sb="69" eb="70">
      <t>アン</t>
    </rPh>
    <rPh sb="72" eb="73">
      <t>カ</t>
    </rPh>
    <phoneticPr fontId="9"/>
  </si>
  <si>
    <t>≪病院、訪問看護ｽﾃｰｼｮﾝ等との連携による場合≫
２４時間連絡体制に係る契約書・協定書等（写）</t>
    <rPh sb="28" eb="30">
      <t>ジカン</t>
    </rPh>
    <rPh sb="30" eb="32">
      <t>レンラク</t>
    </rPh>
    <rPh sb="32" eb="34">
      <t>タイセイ</t>
    </rPh>
    <rPh sb="35" eb="36">
      <t>カカ</t>
    </rPh>
    <rPh sb="41" eb="44">
      <t>キョウテイショ</t>
    </rPh>
    <rPh sb="44" eb="45">
      <t>トウ</t>
    </rPh>
    <phoneticPr fontId="9"/>
  </si>
  <si>
    <t>登録喀痰吸引等事業者としての登録通知書（写）</t>
    <rPh sb="0" eb="2">
      <t>トウロク</t>
    </rPh>
    <rPh sb="2" eb="4">
      <t>カクタン</t>
    </rPh>
    <rPh sb="4" eb="6">
      <t>キュウイン</t>
    </rPh>
    <rPh sb="6" eb="7">
      <t>トウ</t>
    </rPh>
    <rPh sb="7" eb="9">
      <t>ジギョウ</t>
    </rPh>
    <rPh sb="9" eb="10">
      <t>シャ</t>
    </rPh>
    <rPh sb="14" eb="16">
      <t>トウロク</t>
    </rPh>
    <rPh sb="16" eb="19">
      <t>ツウチショ</t>
    </rPh>
    <rPh sb="20" eb="21">
      <t>シャ</t>
    </rPh>
    <phoneticPr fontId="9"/>
  </si>
  <si>
    <t>Ⅲ・Ⅳを算定する場合。</t>
    <rPh sb="4" eb="6">
      <t>サンテイ</t>
    </rPh>
    <rPh sb="8" eb="10">
      <t>バアイ</t>
    </rPh>
    <phoneticPr fontId="9"/>
  </si>
  <si>
    <t>介護福祉士・認定特定行為業務従事者名簿（写）</t>
    <rPh sb="0" eb="2">
      <t>カイゴ</t>
    </rPh>
    <rPh sb="2" eb="5">
      <t>フクシシ</t>
    </rPh>
    <rPh sb="6" eb="8">
      <t>ニンテイ</t>
    </rPh>
    <rPh sb="8" eb="10">
      <t>トクテイ</t>
    </rPh>
    <rPh sb="10" eb="12">
      <t>コウイ</t>
    </rPh>
    <rPh sb="12" eb="14">
      <t>ギョウム</t>
    </rPh>
    <rPh sb="14" eb="17">
      <t>ジュウジシャ</t>
    </rPh>
    <rPh sb="17" eb="19">
      <t>メイボ</t>
    </rPh>
    <rPh sb="20" eb="21">
      <t>ウツ</t>
    </rPh>
    <phoneticPr fontId="9"/>
  </si>
  <si>
    <t>Ⅲ・Ⅳを算定する場合。</t>
    <phoneticPr fontId="9"/>
  </si>
  <si>
    <t>テクノロジーの導入
（夜勤職員配置加算関係）</t>
    <phoneticPr fontId="9"/>
  </si>
  <si>
    <t>準ユニット部分の平面図</t>
    <rPh sb="0" eb="1">
      <t>ジュン</t>
    </rPh>
    <rPh sb="5" eb="7">
      <t>ブブン</t>
    </rPh>
    <rPh sb="8" eb="11">
      <t>ヘイメンズ</t>
    </rPh>
    <phoneticPr fontId="9"/>
  </si>
  <si>
    <t>訪問リハビリテーション若しくは通所リハビリテーションを実施している事業所又はリハビリテーションを実施している医療提供施設との協定書等</t>
    <rPh sb="0" eb="2">
      <t>ホウモン</t>
    </rPh>
    <rPh sb="11" eb="12">
      <t>モ</t>
    </rPh>
    <rPh sb="15" eb="17">
      <t>ツウショ</t>
    </rPh>
    <rPh sb="27" eb="29">
      <t>ジッシ</t>
    </rPh>
    <rPh sb="33" eb="36">
      <t>ジギョウショ</t>
    </rPh>
    <rPh sb="36" eb="37">
      <t>マタ</t>
    </rPh>
    <rPh sb="48" eb="50">
      <t>ジッシ</t>
    </rPh>
    <rPh sb="54" eb="56">
      <t>イリョウ</t>
    </rPh>
    <rPh sb="56" eb="58">
      <t>テイキョウ</t>
    </rPh>
    <rPh sb="58" eb="60">
      <t>シセツ</t>
    </rPh>
    <rPh sb="62" eb="65">
      <t>キョウテイショ</t>
    </rPh>
    <rPh sb="65" eb="66">
      <t>トウ</t>
    </rPh>
    <phoneticPr fontId="9"/>
  </si>
  <si>
    <t>施設サービス計画の標準様式例以外の様式を使用する場合。</t>
    <rPh sb="0" eb="2">
      <t>シセツ</t>
    </rPh>
    <phoneticPr fontId="9"/>
  </si>
  <si>
    <t>理学療法士、作業療法士、言語聴覚士、看護師、准看護師、柔道整復師、あん摩マッサージ指圧師、はり師、きゅう師。</t>
    <phoneticPr fontId="9"/>
  </si>
  <si>
    <t>≪はり師又はきゅう師を機能訓練指導員として配置する場合≫
理学療法士、作業療法士、言語聴覚士、看護職員、柔道整復師又はあん摩マッサージ指圧師の資格を有する機能訓練指導員を配置した事業所で６月以上機能訓練指導に従事した経験を有する者であることが分かる証明書</t>
    <rPh sb="3" eb="5">
      <t>シマタ</t>
    </rPh>
    <rPh sb="9" eb="10">
      <t>シ</t>
    </rPh>
    <rPh sb="11" eb="18">
      <t>キノウクンレンシドウイン</t>
    </rPh>
    <rPh sb="21" eb="23">
      <t>ハイチ</t>
    </rPh>
    <rPh sb="25" eb="27">
      <t>バアイ</t>
    </rPh>
    <phoneticPr fontId="79"/>
  </si>
  <si>
    <t>個別機能訓練計画書等様式</t>
    <rPh sb="9" eb="10">
      <t>トウ</t>
    </rPh>
    <phoneticPr fontId="9"/>
  </si>
  <si>
    <t>施設サービス計画の標準様式例以外の様式を使用する場合。</t>
    <phoneticPr fontId="9"/>
  </si>
  <si>
    <t>常勤専従医師配置</t>
    <rPh sb="0" eb="2">
      <t>ジョウキン</t>
    </rPh>
    <rPh sb="2" eb="4">
      <t>センジュウ</t>
    </rPh>
    <rPh sb="4" eb="6">
      <t>イシ</t>
    </rPh>
    <rPh sb="6" eb="8">
      <t>ハイチ</t>
    </rPh>
    <phoneticPr fontId="9"/>
  </si>
  <si>
    <t>医師免許証（写）</t>
    <phoneticPr fontId="9"/>
  </si>
  <si>
    <t>常勤専従医師の契約書（写）又は辞令（写）</t>
    <rPh sb="0" eb="2">
      <t>ジョウキン</t>
    </rPh>
    <rPh sb="2" eb="4">
      <t>センジュウ</t>
    </rPh>
    <rPh sb="4" eb="6">
      <t>イシ</t>
    </rPh>
    <phoneticPr fontId="9"/>
  </si>
  <si>
    <t>精神科医師定期的療養指導</t>
    <rPh sb="0" eb="3">
      <t>セイシンカ</t>
    </rPh>
    <rPh sb="3" eb="5">
      <t>イシ</t>
    </rPh>
    <rPh sb="5" eb="8">
      <t>テイキテキ</t>
    </rPh>
    <rPh sb="8" eb="10">
      <t>リョウヨウ</t>
    </rPh>
    <rPh sb="10" eb="12">
      <t>シドウ</t>
    </rPh>
    <phoneticPr fontId="9"/>
  </si>
  <si>
    <t>精神科医師の契約書（写）</t>
    <rPh sb="0" eb="5">
      <t>セイシンカ</t>
    </rPh>
    <phoneticPr fontId="9"/>
  </si>
  <si>
    <t>障害者生活支援体制</t>
    <rPh sb="0" eb="3">
      <t>ショウガイシャ</t>
    </rPh>
    <rPh sb="3" eb="5">
      <t>セイカツ</t>
    </rPh>
    <rPh sb="5" eb="7">
      <t>シエン</t>
    </rPh>
    <rPh sb="7" eb="9">
      <t>タイセイ</t>
    </rPh>
    <phoneticPr fontId="9"/>
  </si>
  <si>
    <t>障害者生活支援員の経歴書（写）又は資格証（写）</t>
    <rPh sb="0" eb="3">
      <t>ショウガイシャ</t>
    </rPh>
    <rPh sb="3" eb="5">
      <t>セイカツ</t>
    </rPh>
    <rPh sb="5" eb="7">
      <t>シエン</t>
    </rPh>
    <rPh sb="7" eb="8">
      <t>イン</t>
    </rPh>
    <phoneticPr fontId="9"/>
  </si>
  <si>
    <t>①視覚障がい
　点字の指導、点訳、歩行支援等のできる者
②聴覚障がい又は言語機能障がい
　手話通訳等のできる者
③知的障がい
　知的障害者福祉法第14条各号のいずれかに該当する者又はこれらに準ずる者
④精神障害
　精神保健福祉士又は精神保健及び精神障害者福祉に関する法律施行令第12条各号に掲げる者</t>
    <rPh sb="1" eb="3">
      <t>シカク</t>
    </rPh>
    <rPh sb="3" eb="4">
      <t>ショウ</t>
    </rPh>
    <rPh sb="8" eb="9">
      <t>テン</t>
    </rPh>
    <rPh sb="9" eb="10">
      <t>ジ</t>
    </rPh>
    <rPh sb="11" eb="13">
      <t>シドウ</t>
    </rPh>
    <rPh sb="14" eb="16">
      <t>テンヤク</t>
    </rPh>
    <rPh sb="17" eb="19">
      <t>ホコウ</t>
    </rPh>
    <rPh sb="19" eb="22">
      <t>シエンナド</t>
    </rPh>
    <rPh sb="26" eb="27">
      <t>モノ</t>
    </rPh>
    <rPh sb="29" eb="31">
      <t>チョウカク</t>
    </rPh>
    <rPh sb="31" eb="32">
      <t>サワ</t>
    </rPh>
    <rPh sb="34" eb="35">
      <t>マタ</t>
    </rPh>
    <rPh sb="36" eb="38">
      <t>ゲンゴ</t>
    </rPh>
    <rPh sb="38" eb="40">
      <t>キノウ</t>
    </rPh>
    <rPh sb="40" eb="41">
      <t>サワ</t>
    </rPh>
    <rPh sb="45" eb="47">
      <t>シュワ</t>
    </rPh>
    <rPh sb="47" eb="49">
      <t>ツウヤク</t>
    </rPh>
    <rPh sb="49" eb="50">
      <t>トウ</t>
    </rPh>
    <rPh sb="54" eb="55">
      <t>モノ</t>
    </rPh>
    <rPh sb="57" eb="59">
      <t>チテキ</t>
    </rPh>
    <rPh sb="59" eb="60">
      <t>サワ</t>
    </rPh>
    <rPh sb="64" eb="66">
      <t>チテキ</t>
    </rPh>
    <rPh sb="66" eb="69">
      <t>ショウガイシャ</t>
    </rPh>
    <rPh sb="69" eb="72">
      <t>フクシホウ</t>
    </rPh>
    <rPh sb="72" eb="73">
      <t>ダイ</t>
    </rPh>
    <rPh sb="75" eb="76">
      <t>ジョウ</t>
    </rPh>
    <rPh sb="76" eb="78">
      <t>カクゴウ</t>
    </rPh>
    <rPh sb="84" eb="86">
      <t>ガイトウ</t>
    </rPh>
    <rPh sb="88" eb="89">
      <t>モノ</t>
    </rPh>
    <rPh sb="89" eb="90">
      <t>マタ</t>
    </rPh>
    <rPh sb="95" eb="96">
      <t>ジュン</t>
    </rPh>
    <rPh sb="98" eb="99">
      <t>モノ</t>
    </rPh>
    <rPh sb="116" eb="118">
      <t>セイシン</t>
    </rPh>
    <rPh sb="118" eb="120">
      <t>ホケン</t>
    </rPh>
    <rPh sb="120" eb="121">
      <t>オヨ</t>
    </rPh>
    <phoneticPr fontId="9"/>
  </si>
  <si>
    <t>対象入所者全員分の身障手帳（写）又は療育手帳（写）</t>
    <phoneticPr fontId="9"/>
  </si>
  <si>
    <t>栄養マネジメント強化体制</t>
    <phoneticPr fontId="9"/>
  </si>
  <si>
    <t>療養食加算</t>
    <rPh sb="0" eb="3">
      <t>リョウヨウショク</t>
    </rPh>
    <rPh sb="3" eb="5">
      <t>カサン</t>
    </rPh>
    <phoneticPr fontId="9"/>
  </si>
  <si>
    <t>配置医師緊急時対応加算</t>
    <rPh sb="0" eb="2">
      <t>ハイチ</t>
    </rPh>
    <rPh sb="2" eb="4">
      <t>イシ</t>
    </rPh>
    <rPh sb="4" eb="7">
      <t>キンキュウジ</t>
    </rPh>
    <rPh sb="7" eb="9">
      <t>タイオウ</t>
    </rPh>
    <rPh sb="9" eb="11">
      <t>カサン</t>
    </rPh>
    <phoneticPr fontId="9"/>
  </si>
  <si>
    <t>医師の資格証（写）</t>
    <rPh sb="0" eb="2">
      <t>イシ</t>
    </rPh>
    <rPh sb="3" eb="5">
      <t>シカク</t>
    </rPh>
    <rPh sb="5" eb="6">
      <t>ショウ</t>
    </rPh>
    <rPh sb="7" eb="8">
      <t>ウツ</t>
    </rPh>
    <phoneticPr fontId="9"/>
  </si>
  <si>
    <t>看護師。</t>
    <rPh sb="0" eb="3">
      <t>カンゴシ</t>
    </rPh>
    <phoneticPr fontId="9"/>
  </si>
  <si>
    <t>看取りに関する指針（案でも可）</t>
    <rPh sb="10" eb="11">
      <t>アン</t>
    </rPh>
    <rPh sb="13" eb="14">
      <t>カ</t>
    </rPh>
    <phoneticPr fontId="9"/>
  </si>
  <si>
    <t>（看取り）介護に係る計画書様式</t>
    <rPh sb="1" eb="3">
      <t>ミト</t>
    </rPh>
    <rPh sb="5" eb="7">
      <t>カイゴ</t>
    </rPh>
    <rPh sb="8" eb="9">
      <t>カカ</t>
    </rPh>
    <rPh sb="10" eb="13">
      <t>ケイカクショ</t>
    </rPh>
    <rPh sb="13" eb="15">
      <t>ヨウシキ</t>
    </rPh>
    <phoneticPr fontId="9"/>
  </si>
  <si>
    <t>居宅介護支援事業者との合意書等（写）</t>
    <rPh sb="0" eb="2">
      <t>キョタク</t>
    </rPh>
    <rPh sb="2" eb="4">
      <t>カイゴ</t>
    </rPh>
    <rPh sb="4" eb="6">
      <t>シエン</t>
    </rPh>
    <rPh sb="6" eb="9">
      <t>ジギョウシャ</t>
    </rPh>
    <rPh sb="11" eb="14">
      <t>ゴウイショ</t>
    </rPh>
    <rPh sb="14" eb="15">
      <t>トウ</t>
    </rPh>
    <rPh sb="16" eb="17">
      <t>ウツ</t>
    </rPh>
    <phoneticPr fontId="9"/>
  </si>
  <si>
    <t>在宅・入所相互利用の介護に関する目標及び方針（案でも可。）</t>
    <rPh sb="0" eb="2">
      <t>ザイタク</t>
    </rPh>
    <rPh sb="3" eb="5">
      <t>ニュウショ</t>
    </rPh>
    <rPh sb="5" eb="7">
      <t>ソウゴ</t>
    </rPh>
    <rPh sb="7" eb="9">
      <t>リヨウ</t>
    </rPh>
    <rPh sb="10" eb="12">
      <t>カイゴ</t>
    </rPh>
    <rPh sb="13" eb="14">
      <t>カン</t>
    </rPh>
    <rPh sb="16" eb="18">
      <t>モクヒョウ</t>
    </rPh>
    <rPh sb="18" eb="19">
      <t>オヨ</t>
    </rPh>
    <rPh sb="20" eb="22">
      <t>ホウシン</t>
    </rPh>
    <rPh sb="23" eb="24">
      <t>アン</t>
    </rPh>
    <rPh sb="26" eb="27">
      <t>カ</t>
    </rPh>
    <phoneticPr fontId="9"/>
  </si>
  <si>
    <t>介護に関する目標及び方針の説明書・同意書様式</t>
    <rPh sb="0" eb="2">
      <t>カイゴ</t>
    </rPh>
    <rPh sb="3" eb="4">
      <t>カン</t>
    </rPh>
    <rPh sb="6" eb="8">
      <t>モクヒョウ</t>
    </rPh>
    <rPh sb="8" eb="9">
      <t>オヨ</t>
    </rPh>
    <rPh sb="10" eb="12">
      <t>ホウシン</t>
    </rPh>
    <rPh sb="13" eb="15">
      <t>セツメイ</t>
    </rPh>
    <rPh sb="15" eb="16">
      <t>ショ</t>
    </rPh>
    <rPh sb="17" eb="20">
      <t>ドウイショ</t>
    </rPh>
    <rPh sb="20" eb="22">
      <t>ヨウシキ</t>
    </rPh>
    <phoneticPr fontId="9"/>
  </si>
  <si>
    <t>排せつ支援加算</t>
    <phoneticPr fontId="9"/>
  </si>
  <si>
    <t>排せつ支援加算に関する届出書＜参考様式９＞</t>
    <rPh sb="15" eb="19">
      <t>サンコウヨウシキ</t>
    </rPh>
    <phoneticPr fontId="9"/>
  </si>
  <si>
    <t>自立支援促進加算</t>
    <phoneticPr fontId="9"/>
  </si>
  <si>
    <t>安全対策体制</t>
    <phoneticPr fontId="9"/>
  </si>
  <si>
    <t>安全管理対策体制に関する確認書＜参考様式11＞</t>
    <rPh sb="0" eb="8">
      <t>アンゼンカンリタイサクタイセイ</t>
    </rPh>
    <rPh sb="12" eb="14">
      <t>カクニン</t>
    </rPh>
    <rPh sb="16" eb="20">
      <t>サンコウヨウシキ</t>
    </rPh>
    <phoneticPr fontId="9"/>
  </si>
  <si>
    <t>夜勤職員配置加算に係る確認書＜参考様式３＞</t>
    <phoneticPr fontId="9"/>
  </si>
  <si>
    <t>準ユニット部分の配置職員のみ。算定開始する月の分。</t>
    <rPh sb="0" eb="1">
      <t>ジュン</t>
    </rPh>
    <rPh sb="5" eb="7">
      <t>ブブン</t>
    </rPh>
    <rPh sb="8" eb="10">
      <t>ハイチ</t>
    </rPh>
    <rPh sb="10" eb="12">
      <t>ショクイン</t>
    </rPh>
    <rPh sb="15" eb="17">
      <t>サンテイ</t>
    </rPh>
    <rPh sb="17" eb="19">
      <t>カイシ</t>
    </rPh>
    <rPh sb="21" eb="22">
      <t>ツキ</t>
    </rPh>
    <rPh sb="23" eb="24">
      <t>ブン</t>
    </rPh>
    <phoneticPr fontId="9"/>
  </si>
  <si>
    <t>共同等する上記事業所又は医療施設の理学療法士，作業療法士，言語聴覚士又は医師の資格証（写）</t>
    <rPh sb="0" eb="2">
      <t>キョウドウ</t>
    </rPh>
    <rPh sb="2" eb="3">
      <t>トウ</t>
    </rPh>
    <rPh sb="5" eb="7">
      <t>ジョウキ</t>
    </rPh>
    <rPh sb="7" eb="10">
      <t>ジギョウショ</t>
    </rPh>
    <rPh sb="10" eb="11">
      <t>マタ</t>
    </rPh>
    <rPh sb="12" eb="14">
      <t>イリョウ</t>
    </rPh>
    <rPh sb="14" eb="16">
      <t>シセツ</t>
    </rPh>
    <rPh sb="17" eb="19">
      <t>リガク</t>
    </rPh>
    <rPh sb="19" eb="22">
      <t>リョウホウシ</t>
    </rPh>
    <rPh sb="23" eb="25">
      <t>サギョウ</t>
    </rPh>
    <rPh sb="25" eb="28">
      <t>リョウホウシ</t>
    </rPh>
    <rPh sb="29" eb="34">
      <t>ゲンゴチョウカクシ</t>
    </rPh>
    <rPh sb="34" eb="35">
      <t>マタ</t>
    </rPh>
    <rPh sb="36" eb="38">
      <t>イシ</t>
    </rPh>
    <rPh sb="39" eb="41">
      <t>シカク</t>
    </rPh>
    <rPh sb="41" eb="42">
      <t>ショウ</t>
    </rPh>
    <rPh sb="43" eb="44">
      <t>ウツ</t>
    </rPh>
    <phoneticPr fontId="9"/>
  </si>
  <si>
    <t>若年性認知症入所者受入加算に関する届出書＜参考様式５＞</t>
    <rPh sb="21" eb="23">
      <t>サンコウ</t>
    </rPh>
    <rPh sb="23" eb="25">
      <t>ヨウシキ</t>
    </rPh>
    <phoneticPr fontId="9"/>
  </si>
  <si>
    <t>精神科医師定期的療養指導に関する届出書＜参考様式６＞</t>
    <rPh sb="20" eb="22">
      <t>サンコウ</t>
    </rPh>
    <rPh sb="22" eb="24">
      <t>ヨウシキ</t>
    </rPh>
    <phoneticPr fontId="9"/>
  </si>
  <si>
    <t>障害者生活支援体制に関する届出書＜参考様式７＞</t>
    <rPh sb="17" eb="19">
      <t>サンコウ</t>
    </rPh>
    <rPh sb="19" eb="21">
      <t>ヨウシキ</t>
    </rPh>
    <phoneticPr fontId="9"/>
  </si>
  <si>
    <r>
      <t>介護給付費算定に係る体制等状況一覧表</t>
    </r>
    <r>
      <rPr>
        <sz val="9"/>
        <color rgb="FFFF0000"/>
        <rFont val="ＭＳ Ｐ明朝"/>
        <family val="1"/>
        <charset val="128"/>
      </rPr>
      <t>＜別紙1-1＞</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9"/>
  </si>
  <si>
    <t>栄養マネジメント体制に関する届出書＜別紙38＞</t>
    <rPh sb="0" eb="2">
      <t>エイヨウ</t>
    </rPh>
    <rPh sb="8" eb="10">
      <t>タイセイ</t>
    </rPh>
    <rPh sb="11" eb="12">
      <t>カン</t>
    </rPh>
    <rPh sb="14" eb="17">
      <t>トドケデショ</t>
    </rPh>
    <rPh sb="18" eb="20">
      <t>ベッシ</t>
    </rPh>
    <phoneticPr fontId="9"/>
  </si>
  <si>
    <r>
      <t>日常生活継続支援加算に関する届出書</t>
    </r>
    <r>
      <rPr>
        <sz val="9"/>
        <color rgb="FFFF0000"/>
        <rFont val="ＭＳ Ｐ明朝"/>
        <family val="1"/>
        <charset val="128"/>
      </rPr>
      <t>＜別紙37＞</t>
    </r>
    <rPh sb="11" eb="12">
      <t>カン</t>
    </rPh>
    <rPh sb="14" eb="17">
      <t>トドケデショ</t>
    </rPh>
    <rPh sb="18" eb="20">
      <t>ベッシ</t>
    </rPh>
    <phoneticPr fontId="9"/>
  </si>
  <si>
    <t>栄養士のみが配置されている施設や栄養士又は管理栄養士を置かないことができる施設の場合のみ。</t>
    <phoneticPr fontId="9"/>
  </si>
  <si>
    <t>栄養・ケアマネジメントに関する確認書＜参考様式１＞</t>
    <rPh sb="0" eb="2">
      <t>エイヨウ</t>
    </rPh>
    <rPh sb="12" eb="13">
      <t>カン</t>
    </rPh>
    <rPh sb="15" eb="18">
      <t>カクニンショ</t>
    </rPh>
    <rPh sb="19" eb="23">
      <t>サンコウヨウシキ</t>
    </rPh>
    <phoneticPr fontId="9"/>
  </si>
  <si>
    <t xml:space="preserve"> 事業所名</t>
    <rPh sb="1" eb="4">
      <t>ジギョウショ</t>
    </rPh>
    <rPh sb="4" eb="5">
      <t>メイ</t>
    </rPh>
    <phoneticPr fontId="9"/>
  </si>
  <si>
    <t xml:space="preserve"> 施設種別</t>
    <rPh sb="1" eb="3">
      <t>シセツ</t>
    </rPh>
    <rPh sb="3" eb="5">
      <t>シュベツ</t>
    </rPh>
    <phoneticPr fontId="9"/>
  </si>
  <si>
    <t>介護老人保健施設</t>
    <rPh sb="0" eb="8">
      <t>ロウケン</t>
    </rPh>
    <phoneticPr fontId="9"/>
  </si>
  <si>
    <t>医　　師</t>
    <rPh sb="0" eb="1">
      <t>イ</t>
    </rPh>
    <rPh sb="3" eb="4">
      <t>シ</t>
    </rPh>
    <phoneticPr fontId="9"/>
  </si>
  <si>
    <t>管理栄養士</t>
    <rPh sb="0" eb="2">
      <t>カンリ</t>
    </rPh>
    <rPh sb="2" eb="5">
      <t>エイヨウシ</t>
    </rPh>
    <phoneticPr fontId="9"/>
  </si>
  <si>
    <t>歯科医師</t>
    <rPh sb="0" eb="4">
      <t>シカイシ</t>
    </rPh>
    <phoneticPr fontId="9"/>
  </si>
  <si>
    <t>介護支援専門員</t>
    <rPh sb="0" eb="7">
      <t>カイゴ</t>
    </rPh>
    <phoneticPr fontId="9"/>
  </si>
  <si>
    <t>栄養ケア・マネジメントの実施の有無</t>
    <phoneticPr fontId="9"/>
  </si>
  <si>
    <r>
      <t>栄養マネジメント体制に関する届出書</t>
    </r>
    <r>
      <rPr>
        <sz val="9"/>
        <color rgb="FFFF0000"/>
        <rFont val="ＭＳ Ｐ明朝"/>
        <family val="1"/>
        <charset val="128"/>
      </rPr>
      <t>＜別紙38＞</t>
    </r>
    <rPh sb="18" eb="20">
      <t>ベッシ</t>
    </rPh>
    <phoneticPr fontId="9"/>
  </si>
  <si>
    <r>
      <t>テクノロジーの導入による日常生活継続支援加算に関する届出書</t>
    </r>
    <r>
      <rPr>
        <sz val="9"/>
        <color rgb="FFFF0000"/>
        <rFont val="ＭＳ Ｐ明朝"/>
        <family val="1"/>
        <charset val="128"/>
      </rPr>
      <t>＜別紙37-2＞</t>
    </r>
    <rPh sb="30" eb="32">
      <t>ベッシ</t>
    </rPh>
    <phoneticPr fontId="9"/>
  </si>
  <si>
    <r>
      <t>個別機能訓練</t>
    </r>
    <r>
      <rPr>
        <sz val="9"/>
        <rFont val="ＭＳ Ｐゴシック"/>
        <family val="3"/>
        <charset val="128"/>
      </rPr>
      <t>加算</t>
    </r>
    <rPh sb="0" eb="2">
      <t>コベツ</t>
    </rPh>
    <rPh sb="2" eb="4">
      <t>キノウ</t>
    </rPh>
    <rPh sb="4" eb="6">
      <t>クンレン</t>
    </rPh>
    <rPh sb="6" eb="8">
      <t>カサン</t>
    </rPh>
    <phoneticPr fontId="9"/>
  </si>
  <si>
    <t>障害者生活支援体制に関する届出書</t>
    <rPh sb="0" eb="3">
      <t>ショウガイシャ</t>
    </rPh>
    <rPh sb="3" eb="5">
      <t>セイカツ</t>
    </rPh>
    <rPh sb="5" eb="7">
      <t>シエン</t>
    </rPh>
    <rPh sb="7" eb="9">
      <t>タイセイ</t>
    </rPh>
    <rPh sb="10" eb="11">
      <t>カン</t>
    </rPh>
    <rPh sb="13" eb="16">
      <t>トドケデショ</t>
    </rPh>
    <phoneticPr fontId="9"/>
  </si>
  <si>
    <t>新規</t>
    <rPh sb="0" eb="2">
      <t>シンキ</t>
    </rPh>
    <phoneticPr fontId="9"/>
  </si>
  <si>
    <t>変更</t>
    <rPh sb="0" eb="2">
      <t>ヘンコウ</t>
    </rPh>
    <phoneticPr fontId="9"/>
  </si>
  <si>
    <t>終了</t>
    <rPh sb="0" eb="2">
      <t>シュウリョウ</t>
    </rPh>
    <phoneticPr fontId="9"/>
  </si>
  <si>
    <t>１　入所者の状況</t>
    <rPh sb="2" eb="5">
      <t>ニュウショシャ</t>
    </rPh>
    <rPh sb="6" eb="8">
      <t>ジョウキョウ</t>
    </rPh>
    <phoneticPr fontId="9"/>
  </si>
  <si>
    <t>入所者の総数</t>
    <rPh sb="0" eb="3">
      <t>ニュウショシャ</t>
    </rPh>
    <rPh sb="4" eb="6">
      <t>ソウスウ</t>
    </rPh>
    <phoneticPr fontId="9"/>
  </si>
  <si>
    <t>　　Ⅰの要件</t>
    <rPh sb="4" eb="6">
      <t>ヨウケン</t>
    </rPh>
    <phoneticPr fontId="9"/>
  </si>
  <si>
    <t>Ⅱの要件</t>
    <rPh sb="2" eb="4">
      <t>ヨウケン</t>
    </rPh>
    <phoneticPr fontId="9"/>
  </si>
  <si>
    <t>視覚障害者等である入所者の数</t>
    <phoneticPr fontId="9"/>
  </si>
  <si>
    <t>→１５人以上　　有　・　無</t>
    <rPh sb="3" eb="4">
      <t>ニン</t>
    </rPh>
    <rPh sb="4" eb="6">
      <t>イジョウ</t>
    </rPh>
    <rPh sb="8" eb="9">
      <t>アリ</t>
    </rPh>
    <rPh sb="12" eb="13">
      <t>ナシ</t>
    </rPh>
    <phoneticPr fontId="9"/>
  </si>
  <si>
    <t>（②÷①）×100</t>
    <phoneticPr fontId="9"/>
  </si>
  <si>
    <t>→３０％以上　　有　・　無</t>
    <rPh sb="4" eb="6">
      <t>イジョウ</t>
    </rPh>
    <rPh sb="8" eb="9">
      <t>アリ</t>
    </rPh>
    <rPh sb="12" eb="13">
      <t>ナシ</t>
    </rPh>
    <phoneticPr fontId="9"/>
  </si>
  <si>
    <t>５０％以上　有　・　無</t>
    <rPh sb="3" eb="5">
      <t>イジョウ</t>
    </rPh>
    <rPh sb="6" eb="7">
      <t>アリ</t>
    </rPh>
    <rPh sb="10" eb="11">
      <t>ナシ</t>
    </rPh>
    <phoneticPr fontId="9"/>
  </si>
  <si>
    <t>2　障害者生活支援員</t>
    <phoneticPr fontId="9"/>
  </si>
  <si>
    <t>a</t>
    <phoneticPr fontId="9"/>
  </si>
  <si>
    <t>点字の指導、点訳、歩行支援等を行うことができる者</t>
    <phoneticPr fontId="9"/>
  </si>
  <si>
    <t>b</t>
    <phoneticPr fontId="9"/>
  </si>
  <si>
    <t>手話通訳等を行うことができる者</t>
    <phoneticPr fontId="9"/>
  </si>
  <si>
    <t>c</t>
    <phoneticPr fontId="9"/>
  </si>
  <si>
    <t>知的障害者福祉法(昭和三十五年法律第三十七号)第十四条各号に掲げる者又はこれらに準ずる者</t>
    <phoneticPr fontId="9"/>
  </si>
  <si>
    <t>d</t>
    <phoneticPr fontId="9"/>
  </si>
  <si>
    <t>精神保健福祉士又は精神保健及び精神障害者福祉に関する法律施行令(昭和二十五年政令第百五十五号)第十二条各号に掲げる者</t>
    <phoneticPr fontId="9"/>
  </si>
  <si>
    <t>障害者生活支援員氏名</t>
    <rPh sb="0" eb="3">
      <t>ショウガイシャ</t>
    </rPh>
    <rPh sb="3" eb="5">
      <t>セイカツ</t>
    </rPh>
    <rPh sb="5" eb="7">
      <t>シエン</t>
    </rPh>
    <rPh sb="7" eb="8">
      <t>イン</t>
    </rPh>
    <rPh sb="8" eb="10">
      <t>シメイ</t>
    </rPh>
    <phoneticPr fontId="9"/>
  </si>
  <si>
    <t>種別</t>
    <rPh sb="0" eb="2">
      <t>シュベツ</t>
    </rPh>
    <phoneticPr fontId="9"/>
  </si>
  <si>
    <t>常勤・非常勤</t>
    <rPh sb="0" eb="2">
      <t>ジョウキン</t>
    </rPh>
    <rPh sb="3" eb="6">
      <t>ヒジョウキン</t>
    </rPh>
    <phoneticPr fontId="9"/>
  </si>
  <si>
    <t>常勤・非常勤</t>
    <phoneticPr fontId="9"/>
  </si>
  <si>
    <t>※　種別には上記a～dの該当する種別を記載してください。</t>
    <rPh sb="2" eb="4">
      <t>シュベツ</t>
    </rPh>
    <rPh sb="6" eb="8">
      <t>ジョウキ</t>
    </rPh>
    <rPh sb="12" eb="14">
      <t>ガイトウ</t>
    </rPh>
    <rPh sb="16" eb="18">
      <t>シュベツ</t>
    </rPh>
    <rPh sb="19" eb="21">
      <t>キサイ</t>
    </rPh>
    <phoneticPr fontId="9"/>
  </si>
  <si>
    <t>常勤専従の障害者生活支援員の数</t>
    <rPh sb="0" eb="2">
      <t>ジョウキン</t>
    </rPh>
    <rPh sb="2" eb="4">
      <t>センジュウ</t>
    </rPh>
    <rPh sb="14" eb="15">
      <t>サンスウ</t>
    </rPh>
    <phoneticPr fontId="9"/>
  </si>
  <si>
    <t>加算Ⅰ</t>
    <rPh sb="0" eb="2">
      <t>カサン</t>
    </rPh>
    <phoneticPr fontId="9"/>
  </si>
  <si>
    <t>視覚障害者等である入所者の数が５０人以下</t>
    <rPh sb="17" eb="18">
      <t>ニン</t>
    </rPh>
    <rPh sb="18" eb="20">
      <t>イカ</t>
    </rPh>
    <phoneticPr fontId="9"/>
  </si>
  <si>
    <t>配置基準　
常勤専従１</t>
    <rPh sb="0" eb="2">
      <t>ハイチ</t>
    </rPh>
    <rPh sb="2" eb="4">
      <t>キジュン</t>
    </rPh>
    <rPh sb="6" eb="8">
      <t>ジョウキン</t>
    </rPh>
    <rPh sb="8" eb="10">
      <t>センジュウ</t>
    </rPh>
    <phoneticPr fontId="9"/>
  </si>
  <si>
    <t>　有　・　無</t>
    <rPh sb="1" eb="2">
      <t>アリ</t>
    </rPh>
    <rPh sb="5" eb="6">
      <t>ナシ</t>
    </rPh>
    <phoneticPr fontId="9"/>
  </si>
  <si>
    <t>視覚障害者等である入所者の数が５０人を超える</t>
    <rPh sb="17" eb="18">
      <t>ニン</t>
    </rPh>
    <rPh sb="19" eb="20">
      <t>コ</t>
    </rPh>
    <phoneticPr fontId="9"/>
  </si>
  <si>
    <t>上記に加え
常勤換算　50：1</t>
    <rPh sb="0" eb="2">
      <t>ジョウキ</t>
    </rPh>
    <rPh sb="3" eb="4">
      <t>クワ</t>
    </rPh>
    <rPh sb="6" eb="8">
      <t>ジョウキン</t>
    </rPh>
    <rPh sb="8" eb="10">
      <t>カンサン</t>
    </rPh>
    <phoneticPr fontId="9"/>
  </si>
  <si>
    <t>加算Ⅱ</t>
    <rPh sb="0" eb="2">
      <t>カサン</t>
    </rPh>
    <phoneticPr fontId="9"/>
  </si>
  <si>
    <t>配置基準
常勤専従　2</t>
    <rPh sb="0" eb="2">
      <t>ハイチ</t>
    </rPh>
    <rPh sb="2" eb="4">
      <t>キジュン</t>
    </rPh>
    <rPh sb="5" eb="7">
      <t>ジョウキン</t>
    </rPh>
    <rPh sb="7" eb="9">
      <t>センジュウ</t>
    </rPh>
    <phoneticPr fontId="9"/>
  </si>
  <si>
    <t>上記に加え
常勤換算で
（（50：1）＋1）</t>
    <rPh sb="0" eb="2">
      <t>ジョウキ</t>
    </rPh>
    <rPh sb="3" eb="4">
      <t>クワ</t>
    </rPh>
    <rPh sb="6" eb="8">
      <t>ジョウキン</t>
    </rPh>
    <rPh sb="8" eb="10">
      <t>カンサン</t>
    </rPh>
    <phoneticPr fontId="9"/>
  </si>
  <si>
    <t>※　各要件を満たすことが確認できる書類を添付してください。</t>
    <rPh sb="2" eb="5">
      <t>カクヨウケン</t>
    </rPh>
    <rPh sb="6" eb="7">
      <t>ミ</t>
    </rPh>
    <rPh sb="12" eb="14">
      <t>カクニン</t>
    </rPh>
    <rPh sb="17" eb="19">
      <t>ショルイ</t>
    </rPh>
    <rPh sb="20" eb="22">
      <t>テンプ</t>
    </rPh>
    <phoneticPr fontId="9"/>
  </si>
  <si>
    <t>療養食加算に関する届出書＜参考様式５＞</t>
    <rPh sb="13" eb="15">
      <t>サンコウ</t>
    </rPh>
    <rPh sb="15" eb="17">
      <t>ヨウシキ</t>
    </rPh>
    <phoneticPr fontId="9"/>
  </si>
  <si>
    <r>
      <t>看護体制加算に係る届出書</t>
    </r>
    <r>
      <rPr>
        <sz val="9"/>
        <color rgb="FFFF0000"/>
        <rFont val="ＭＳ Ｐ明朝"/>
        <family val="1"/>
        <charset val="128"/>
      </rPr>
      <t>＜別紙25-2＞</t>
    </r>
    <rPh sb="13" eb="15">
      <t>ベッシ</t>
    </rPh>
    <phoneticPr fontId="9"/>
  </si>
  <si>
    <t>短期入所生活介護</t>
    <rPh sb="0" eb="2">
      <t>タンキ</t>
    </rPh>
    <rPh sb="2" eb="4">
      <t>ニュウショ</t>
    </rPh>
    <rPh sb="4" eb="6">
      <t>セイカツ</t>
    </rPh>
    <rPh sb="6" eb="8">
      <t>カイゴ</t>
    </rPh>
    <phoneticPr fontId="9"/>
  </si>
  <si>
    <t>短期入所療養介護</t>
    <rPh sb="0" eb="2">
      <t>タンキ</t>
    </rPh>
    <rPh sb="2" eb="4">
      <t>ニュウショ</t>
    </rPh>
    <rPh sb="4" eb="6">
      <t>リョウヨウ</t>
    </rPh>
    <rPh sb="6" eb="8">
      <t>カイゴ</t>
    </rPh>
    <phoneticPr fontId="9"/>
  </si>
  <si>
    <t>前年度の
平均入所者数等</t>
    <rPh sb="0" eb="3">
      <t>ゼンネンド</t>
    </rPh>
    <rPh sb="5" eb="7">
      <t>ヘイキン</t>
    </rPh>
    <rPh sb="7" eb="10">
      <t>ニュウショシャ</t>
    </rPh>
    <rPh sb="10" eb="11">
      <t>スウ</t>
    </rPh>
    <rPh sb="11" eb="12">
      <t>トウ</t>
    </rPh>
    <phoneticPr fontId="9"/>
  </si>
  <si>
    <r>
      <t xml:space="preserve">短期入所
生活介護・
</t>
    </r>
    <r>
      <rPr>
        <sz val="8"/>
        <rFont val="ＭＳ Ｐゴシック"/>
        <family val="3"/>
        <charset val="128"/>
      </rPr>
      <t>（地域密着型）</t>
    </r>
    <r>
      <rPr>
        <sz val="9"/>
        <rFont val="ＭＳ Ｐゴシック"/>
        <family val="3"/>
        <charset val="128"/>
      </rPr>
      <t xml:space="preserve">
介護老人
福祉施設</t>
    </r>
    <rPh sb="0" eb="2">
      <t>タンキ</t>
    </rPh>
    <rPh sb="2" eb="4">
      <t>ニュウショ</t>
    </rPh>
    <rPh sb="5" eb="7">
      <t>セイカツ</t>
    </rPh>
    <rPh sb="7" eb="9">
      <t>カイゴ</t>
    </rPh>
    <rPh sb="13" eb="15">
      <t>チイキ</t>
    </rPh>
    <rPh sb="15" eb="17">
      <t>ミッチャク</t>
    </rPh>
    <rPh sb="17" eb="18">
      <t>ガタ</t>
    </rPh>
    <rPh sb="20" eb="22">
      <t>カイゴ</t>
    </rPh>
    <rPh sb="22" eb="24">
      <t>ロウジン</t>
    </rPh>
    <rPh sb="25" eb="27">
      <t>フクシ</t>
    </rPh>
    <rPh sb="27" eb="29">
      <t>シセツ</t>
    </rPh>
    <phoneticPr fontId="9"/>
  </si>
  <si>
    <t>本体施設の前年度の
平均入所者数（※空床短期入所を含む）</t>
    <rPh sb="0" eb="2">
      <t>ホンタイ</t>
    </rPh>
    <rPh sb="2" eb="4">
      <t>シセツ</t>
    </rPh>
    <rPh sb="5" eb="8">
      <t>ゼンネンド</t>
    </rPh>
    <rPh sb="10" eb="12">
      <t>ヘイキン</t>
    </rPh>
    <rPh sb="12" eb="15">
      <t>ニュウショシャ</t>
    </rPh>
    <rPh sb="15" eb="16">
      <t>スウ</t>
    </rPh>
    <rPh sb="18" eb="20">
      <t>クウショウ</t>
    </rPh>
    <rPh sb="20" eb="22">
      <t>タンキ</t>
    </rPh>
    <rPh sb="22" eb="24">
      <t>ニュウショ</t>
    </rPh>
    <rPh sb="25" eb="26">
      <t>フク</t>
    </rPh>
    <phoneticPr fontId="9"/>
  </si>
  <si>
    <t>併設型短期入所の前年度の平均利用者数</t>
    <rPh sb="0" eb="2">
      <t>ヘイセツ</t>
    </rPh>
    <rPh sb="2" eb="3">
      <t>ガタ</t>
    </rPh>
    <rPh sb="3" eb="5">
      <t>タンキ</t>
    </rPh>
    <rPh sb="5" eb="7">
      <t>ニュウショ</t>
    </rPh>
    <rPh sb="8" eb="11">
      <t>ゼンネンド</t>
    </rPh>
    <rPh sb="12" eb="14">
      <t>ヘイキン</t>
    </rPh>
    <rPh sb="14" eb="17">
      <t>リヨウシャ</t>
    </rPh>
    <rPh sb="17" eb="18">
      <t>スウ</t>
    </rPh>
    <phoneticPr fontId="9"/>
  </si>
  <si>
    <t>左記の合計</t>
    <rPh sb="0" eb="2">
      <t>サキ</t>
    </rPh>
    <rPh sb="3" eb="5">
      <t>ゴウケイ</t>
    </rPh>
    <phoneticPr fontId="9"/>
  </si>
  <si>
    <r>
      <t xml:space="preserve">ﾕﾆｯﾄ部分の
ﾕﾆｯﾄ数
</t>
    </r>
    <r>
      <rPr>
        <sz val="8"/>
        <rFont val="ＭＳ Ｐゴシック"/>
        <family val="3"/>
        <charset val="128"/>
      </rPr>
      <t>（併設短期入所を含む）</t>
    </r>
    <rPh sb="4" eb="6">
      <t>ブブン</t>
    </rPh>
    <rPh sb="12" eb="13">
      <t>スウ</t>
    </rPh>
    <rPh sb="15" eb="17">
      <t>ヘイセツ</t>
    </rPh>
    <rPh sb="17" eb="19">
      <t>タンキ</t>
    </rPh>
    <rPh sb="19" eb="21">
      <t>ニュウショ</t>
    </rPh>
    <rPh sb="22" eb="23">
      <t>フク</t>
    </rPh>
    <phoneticPr fontId="9"/>
  </si>
  <si>
    <t>前年度の平均入所者数
（※みなし短期入所を含む）</t>
    <rPh sb="0" eb="3">
      <t>ゼンネンド</t>
    </rPh>
    <rPh sb="4" eb="6">
      <t>ヘイキン</t>
    </rPh>
    <rPh sb="6" eb="9">
      <t>ニュウショシャ</t>
    </rPh>
    <rPh sb="9" eb="10">
      <t>スウ</t>
    </rPh>
    <rPh sb="16" eb="18">
      <t>タンキ</t>
    </rPh>
    <rPh sb="18" eb="20">
      <t>ニュウショ</t>
    </rPh>
    <rPh sb="21" eb="22">
      <t>フク</t>
    </rPh>
    <phoneticPr fontId="9"/>
  </si>
  <si>
    <t>ﾕﾆｯﾄ部分の
ﾕﾆｯﾄ数</t>
    <rPh sb="4" eb="6">
      <t>ブブン</t>
    </rPh>
    <rPh sb="12" eb="13">
      <t>スウ</t>
    </rPh>
    <phoneticPr fontId="9"/>
  </si>
  <si>
    <t>認知症専門棟以外</t>
    <rPh sb="0" eb="3">
      <t>ニンチショウ</t>
    </rPh>
    <rPh sb="3" eb="5">
      <t>センモン</t>
    </rPh>
    <rPh sb="5" eb="6">
      <t>トウ</t>
    </rPh>
    <rPh sb="6" eb="8">
      <t>イガイ</t>
    </rPh>
    <phoneticPr fontId="9"/>
  </si>
  <si>
    <t>認知症専門棟</t>
    <rPh sb="0" eb="3">
      <t>ニンチショウ</t>
    </rPh>
    <rPh sb="3" eb="5">
      <t>センモン</t>
    </rPh>
    <rPh sb="5" eb="6">
      <t>トウ</t>
    </rPh>
    <phoneticPr fontId="9"/>
  </si>
  <si>
    <r>
      <t>●</t>
    </r>
    <r>
      <rPr>
        <u/>
        <sz val="11"/>
        <rFont val="ＭＳ Ｐゴシック"/>
        <family val="3"/>
        <charset val="128"/>
      </rPr>
      <t>ユニット及び認知症専門棟以外の部分用</t>
    </r>
    <rPh sb="5" eb="6">
      <t>オヨ</t>
    </rPh>
    <rPh sb="7" eb="10">
      <t>ニンチショウ</t>
    </rPh>
    <rPh sb="10" eb="12">
      <t>センモン</t>
    </rPh>
    <rPh sb="12" eb="13">
      <t>トウ</t>
    </rPh>
    <rPh sb="13" eb="15">
      <t>イガイ</t>
    </rPh>
    <rPh sb="16" eb="18">
      <t>ブブン</t>
    </rPh>
    <rPh sb="18" eb="19">
      <t>ヨウ</t>
    </rPh>
    <phoneticPr fontId="9"/>
  </si>
  <si>
    <t>施設の夜勤時間帯</t>
    <rPh sb="0" eb="2">
      <t>シセツ</t>
    </rPh>
    <rPh sb="3" eb="5">
      <t>ヤキン</t>
    </rPh>
    <rPh sb="5" eb="8">
      <t>ジカンタイ</t>
    </rPh>
    <phoneticPr fontId="9"/>
  </si>
  <si>
    <t>：</t>
    <phoneticPr fontId="9"/>
  </si>
  <si>
    <t>）～</t>
    <phoneticPr fontId="9"/>
  </si>
  <si>
    <r>
      <t>）の</t>
    </r>
    <r>
      <rPr>
        <u/>
        <sz val="11"/>
        <rFont val="ＭＳ Ｐゴシック"/>
        <family val="3"/>
        <charset val="128"/>
      </rPr>
      <t>１６時間</t>
    </r>
    <rPh sb="4" eb="6">
      <t>ジカン</t>
    </rPh>
    <phoneticPr fontId="9"/>
  </si>
  <si>
    <t>)</t>
    <phoneticPr fontId="9"/>
  </si>
  <si>
    <t>※ 22時～翌5時を含めた連続する
　16時間で、施設で定めたもの。</t>
    <phoneticPr fontId="9"/>
  </si>
  <si>
    <t>夜勤時間帯における延夜勤時間数</t>
    <rPh sb="0" eb="2">
      <t>ヤキン</t>
    </rPh>
    <rPh sb="2" eb="5">
      <t>ジカンタイ</t>
    </rPh>
    <rPh sb="9" eb="10">
      <t>ノ</t>
    </rPh>
    <rPh sb="10" eb="12">
      <t>ヤキン</t>
    </rPh>
    <rPh sb="12" eb="14">
      <t>ジカン</t>
    </rPh>
    <rPh sb="14" eb="15">
      <t>スウ</t>
    </rPh>
    <phoneticPr fontId="9"/>
  </si>
  <si>
    <t>勤務の
種別</t>
    <rPh sb="0" eb="2">
      <t>キンム</t>
    </rPh>
    <rPh sb="4" eb="6">
      <t>シュベツ</t>
    </rPh>
    <phoneticPr fontId="9"/>
  </si>
  <si>
    <t>勤　務　時　間</t>
    <rPh sb="0" eb="1">
      <t>ツトム</t>
    </rPh>
    <rPh sb="2" eb="3">
      <t>ツトム</t>
    </rPh>
    <rPh sb="4" eb="5">
      <t>トキ</t>
    </rPh>
    <rPh sb="6" eb="7">
      <t>アイダ</t>
    </rPh>
    <phoneticPr fontId="9"/>
  </si>
  <si>
    <t>うち、夜勤時間帯に該当する勤務時間数（Ａ）</t>
    <rPh sb="3" eb="5">
      <t>ヤキン</t>
    </rPh>
    <rPh sb="5" eb="8">
      <t>ジカンタイ</t>
    </rPh>
    <rPh sb="9" eb="11">
      <t>ガイトウ</t>
    </rPh>
    <rPh sb="13" eb="15">
      <t>キンム</t>
    </rPh>
    <rPh sb="15" eb="17">
      <t>ジカン</t>
    </rPh>
    <rPh sb="17" eb="18">
      <t>スウ</t>
    </rPh>
    <phoneticPr fontId="9"/>
  </si>
  <si>
    <t>当該月内の勤務延日数（Ｂ）</t>
    <rPh sb="0" eb="2">
      <t>トウガイ</t>
    </rPh>
    <rPh sb="2" eb="3">
      <t>ツキ</t>
    </rPh>
    <rPh sb="3" eb="4">
      <t>ナイ</t>
    </rPh>
    <rPh sb="5" eb="7">
      <t>キンム</t>
    </rPh>
    <rPh sb="7" eb="8">
      <t>ノ</t>
    </rPh>
    <rPh sb="8" eb="9">
      <t>ニチ</t>
    </rPh>
    <rPh sb="9" eb="10">
      <t>カズ</t>
    </rPh>
    <phoneticPr fontId="9"/>
  </si>
  <si>
    <t>（Ａ）×（Ｂ）</t>
    <phoneticPr fontId="9"/>
  </si>
  <si>
    <t>ｈ</t>
    <phoneticPr fontId="9"/>
  </si>
  <si>
    <t>延夜勤時間数</t>
    <rPh sb="0" eb="1">
      <t>ノ</t>
    </rPh>
    <rPh sb="1" eb="3">
      <t>ヤキン</t>
    </rPh>
    <rPh sb="3" eb="6">
      <t>ジカンスウ</t>
    </rPh>
    <phoneticPr fontId="9"/>
  </si>
  <si>
    <t>１日平均夜勤職員数</t>
    <rPh sb="1" eb="2">
      <t>ニチ</t>
    </rPh>
    <rPh sb="2" eb="4">
      <t>ヘイキン</t>
    </rPh>
    <rPh sb="4" eb="6">
      <t>ヤキン</t>
    </rPh>
    <rPh sb="6" eb="8">
      <t>ショクイン</t>
    </rPh>
    <rPh sb="8" eb="9">
      <t>スウ</t>
    </rPh>
    <phoneticPr fontId="9"/>
  </si>
  <si>
    <t>÷　（</t>
    <phoneticPr fontId="9"/>
  </si>
  <si>
    <t>×　１６　）　＝</t>
    <phoneticPr fontId="9"/>
  </si>
  <si>
    <t>※延夜勤時間数</t>
    <rPh sb="1" eb="2">
      <t>ノ</t>
    </rPh>
    <rPh sb="2" eb="4">
      <t>ヤキン</t>
    </rPh>
    <rPh sb="4" eb="7">
      <t>ジカンスウ</t>
    </rPh>
    <phoneticPr fontId="9"/>
  </si>
  <si>
    <t>※当該月の日数</t>
    <rPh sb="1" eb="3">
      <t>トウガイ</t>
    </rPh>
    <rPh sb="3" eb="4">
      <t>ツキ</t>
    </rPh>
    <rPh sb="5" eb="7">
      <t>ニッスウ</t>
    </rPh>
    <phoneticPr fontId="9"/>
  </si>
  <si>
    <t>※小数点第３位以下切り捨て</t>
    <phoneticPr fontId="9"/>
  </si>
  <si>
    <r>
      <t>●</t>
    </r>
    <r>
      <rPr>
        <u/>
        <sz val="11"/>
        <rFont val="ＭＳ Ｐゴシック"/>
        <family val="3"/>
        <charset val="128"/>
      </rPr>
      <t>ユニット部分用又は認知症専門棟部分</t>
    </r>
    <rPh sb="5" eb="7">
      <t>ブブン</t>
    </rPh>
    <rPh sb="7" eb="8">
      <t>ヨウ</t>
    </rPh>
    <rPh sb="8" eb="9">
      <t>マタ</t>
    </rPh>
    <rPh sb="10" eb="13">
      <t>ニンチショウ</t>
    </rPh>
    <rPh sb="13" eb="15">
      <t>センモン</t>
    </rPh>
    <rPh sb="15" eb="16">
      <t>トウ</t>
    </rPh>
    <rPh sb="16" eb="18">
      <t>ブブン</t>
    </rPh>
    <phoneticPr fontId="9"/>
  </si>
  <si>
    <t>　一部ユニット型施設（経過措置）においては、ユニット部分とユニット以外の部分についてそれぞれ記載すること。（ユニット部分とユニット以外の部分について、それぞれ区分して算定の可否を判断すること。）</t>
    <rPh sb="1" eb="3">
      <t>イチブ</t>
    </rPh>
    <rPh sb="7" eb="8">
      <t>ガタ</t>
    </rPh>
    <rPh sb="8" eb="10">
      <t>シセツ</t>
    </rPh>
    <rPh sb="11" eb="13">
      <t>ケイカ</t>
    </rPh>
    <rPh sb="13" eb="15">
      <t>ソチ</t>
    </rPh>
    <rPh sb="26" eb="28">
      <t>ブブン</t>
    </rPh>
    <rPh sb="33" eb="35">
      <t>イガイ</t>
    </rPh>
    <rPh sb="36" eb="38">
      <t>ブブン</t>
    </rPh>
    <rPh sb="46" eb="48">
      <t>キサイ</t>
    </rPh>
    <rPh sb="58" eb="60">
      <t>ブブン</t>
    </rPh>
    <rPh sb="65" eb="67">
      <t>イガイ</t>
    </rPh>
    <rPh sb="68" eb="70">
      <t>ブブン</t>
    </rPh>
    <rPh sb="79" eb="81">
      <t>クブン</t>
    </rPh>
    <rPh sb="83" eb="85">
      <t>サンテイ</t>
    </rPh>
    <rPh sb="86" eb="88">
      <t>カヒ</t>
    </rPh>
    <rPh sb="89" eb="91">
      <t>ハンダン</t>
    </rPh>
    <phoneticPr fontId="9"/>
  </si>
  <si>
    <t>　認知症専門棟を有する介護老人保健施設福祉施設においては、認知症専門棟部分と認知症専門棟以外の部分についてそれぞれ記載すること。（認知症専門棟部分と認知症専門棟以外の部分について、それぞれ区分して算定の可否を判断すること。）</t>
    <rPh sb="1" eb="4">
      <t>ニンチショウ</t>
    </rPh>
    <rPh sb="4" eb="6">
      <t>センモン</t>
    </rPh>
    <rPh sb="6" eb="7">
      <t>トウ</t>
    </rPh>
    <rPh sb="8" eb="9">
      <t>ユウ</t>
    </rPh>
    <rPh sb="11" eb="13">
      <t>カイゴ</t>
    </rPh>
    <rPh sb="13" eb="15">
      <t>ロウジン</t>
    </rPh>
    <rPh sb="15" eb="17">
      <t>ホケン</t>
    </rPh>
    <rPh sb="17" eb="19">
      <t>シセツ</t>
    </rPh>
    <rPh sb="19" eb="21">
      <t>フクシ</t>
    </rPh>
    <rPh sb="21" eb="23">
      <t>シセツ</t>
    </rPh>
    <phoneticPr fontId="9"/>
  </si>
  <si>
    <t>※　参考様式は、算定要件を満たす内容を証するものであれば任意様式で提出しても差し支えありませんが、</t>
    <rPh sb="2" eb="6">
      <t>サンコウヨウシキ</t>
    </rPh>
    <rPh sb="8" eb="12">
      <t>サンテイヨウケン</t>
    </rPh>
    <rPh sb="13" eb="14">
      <t>ミ</t>
    </rPh>
    <rPh sb="16" eb="18">
      <t>ナイヨウ</t>
    </rPh>
    <rPh sb="19" eb="20">
      <t>ショウ</t>
    </rPh>
    <rPh sb="28" eb="30">
      <t>ニンイ</t>
    </rPh>
    <rPh sb="30" eb="32">
      <t>ヨウシキ</t>
    </rPh>
    <rPh sb="33" eb="35">
      <t>テイシュツ</t>
    </rPh>
    <rPh sb="38" eb="39">
      <t>サ</t>
    </rPh>
    <rPh sb="40" eb="41">
      <t>ツカ</t>
    </rPh>
    <phoneticPr fontId="9"/>
  </si>
  <si>
    <t>　届け出後も同じ様式を継続して使用し、算定要件を毎月確認及び記録してください。</t>
    <rPh sb="1" eb="2">
      <t>トド</t>
    </rPh>
    <rPh sb="3" eb="4">
      <t>デ</t>
    </rPh>
    <rPh sb="4" eb="5">
      <t>ゴ</t>
    </rPh>
    <rPh sb="6" eb="7">
      <t>オナ</t>
    </rPh>
    <rPh sb="8" eb="10">
      <t>ヨウシキ</t>
    </rPh>
    <rPh sb="11" eb="13">
      <t>ケイゾク</t>
    </rPh>
    <rPh sb="15" eb="17">
      <t>シヨウ</t>
    </rPh>
    <rPh sb="19" eb="23">
      <t>サンテイヨウケン</t>
    </rPh>
    <rPh sb="24" eb="26">
      <t>マイツキ</t>
    </rPh>
    <rPh sb="26" eb="28">
      <t>カクニン</t>
    </rPh>
    <rPh sb="28" eb="29">
      <t>オヨ</t>
    </rPh>
    <rPh sb="30" eb="32">
      <t>キロク</t>
    </rPh>
    <phoneticPr fontId="9"/>
  </si>
  <si>
    <t>日常生活継続支援加算に関する確認書①＜参考様式2-1＞</t>
    <rPh sb="11" eb="12">
      <t>カン</t>
    </rPh>
    <rPh sb="14" eb="17">
      <t>カクニンショ</t>
    </rPh>
    <rPh sb="19" eb="23">
      <t>サンコウヨウシキ</t>
    </rPh>
    <phoneticPr fontId="9"/>
  </si>
  <si>
    <t>日常生活継続支援加算に関する確認書②＜参考様式2-2＞</t>
    <rPh sb="11" eb="12">
      <t>カン</t>
    </rPh>
    <rPh sb="14" eb="17">
      <t>カクニンショ</t>
    </rPh>
    <rPh sb="19" eb="23">
      <t>サンコウヨウシキ</t>
    </rPh>
    <phoneticPr fontId="9"/>
  </si>
  <si>
    <t>届出前３か月の介護職員のうち介護福祉士の氏名及び常勤換算数を平均したもの</t>
    <rPh sb="0" eb="2">
      <t>トドケデ</t>
    </rPh>
    <rPh sb="2" eb="3">
      <t>マエ</t>
    </rPh>
    <rPh sb="5" eb="6">
      <t>ゲツ</t>
    </rPh>
    <rPh sb="7" eb="11">
      <t>カイゴショクイン</t>
    </rPh>
    <rPh sb="14" eb="19">
      <t>カイゴフクシシ</t>
    </rPh>
    <rPh sb="20" eb="22">
      <t>シメイ</t>
    </rPh>
    <rPh sb="22" eb="23">
      <t>オヨ</t>
    </rPh>
    <rPh sb="24" eb="28">
      <t>ジョウキンカンサン</t>
    </rPh>
    <rPh sb="28" eb="29">
      <t>スウ</t>
    </rPh>
    <rPh sb="30" eb="32">
      <t>ヘイキン</t>
    </rPh>
    <phoneticPr fontId="9"/>
  </si>
  <si>
    <t>前６月又は前12月における別紙37の人数等を計算したもの</t>
    <rPh sb="2" eb="3">
      <t>ツキ</t>
    </rPh>
    <rPh sb="3" eb="4">
      <t>マタ</t>
    </rPh>
    <rPh sb="5" eb="6">
      <t>マエ</t>
    </rPh>
    <rPh sb="8" eb="9">
      <t>ツキ</t>
    </rPh>
    <rPh sb="13" eb="15">
      <t>ベッシ</t>
    </rPh>
    <rPh sb="18" eb="20">
      <t>ニンズウ</t>
    </rPh>
    <rPh sb="20" eb="21">
      <t>トウ</t>
    </rPh>
    <rPh sb="22" eb="24">
      <t>ケイサン</t>
    </rPh>
    <phoneticPr fontId="9"/>
  </si>
  <si>
    <t>日常生活継続支援加算に関する確認書①</t>
    <rPh sb="0" eb="2">
      <t>ニチジョウ</t>
    </rPh>
    <rPh sb="2" eb="4">
      <t>セイカツ</t>
    </rPh>
    <rPh sb="4" eb="6">
      <t>ケイゾク</t>
    </rPh>
    <rPh sb="6" eb="8">
      <t>シエン</t>
    </rPh>
    <rPh sb="8" eb="10">
      <t>カサン</t>
    </rPh>
    <rPh sb="11" eb="12">
      <t>カン</t>
    </rPh>
    <rPh sb="14" eb="17">
      <t>カクニンショ</t>
    </rPh>
    <phoneticPr fontId="9"/>
  </si>
  <si>
    <t>【要件１】　※１～５のいずれかを記載すること</t>
    <rPh sb="1" eb="3">
      <t>ヨウケン</t>
    </rPh>
    <rPh sb="16" eb="18">
      <t>キサイ</t>
    </rPh>
    <phoneticPr fontId="9"/>
  </si>
  <si>
    <t>１</t>
    <phoneticPr fontId="9"/>
  </si>
  <si>
    <t>　要介護４又は要介護５の者の数　（届出月前６か月の新規入所者）</t>
    <rPh sb="1" eb="4">
      <t>ヨウカイゴ</t>
    </rPh>
    <rPh sb="5" eb="6">
      <t>マタ</t>
    </rPh>
    <rPh sb="7" eb="10">
      <t>ヨウカイゴ</t>
    </rPh>
    <rPh sb="12" eb="13">
      <t>モノ</t>
    </rPh>
    <rPh sb="14" eb="15">
      <t>カズ</t>
    </rPh>
    <rPh sb="17" eb="19">
      <t>トドケデ</t>
    </rPh>
    <rPh sb="19" eb="20">
      <t>ツキ</t>
    </rPh>
    <rPh sb="20" eb="21">
      <t>マエ</t>
    </rPh>
    <rPh sb="23" eb="24">
      <t>ゲツ</t>
    </rPh>
    <rPh sb="25" eb="27">
      <t>シンキ</t>
    </rPh>
    <rPh sb="27" eb="30">
      <t>ニュウショシャ</t>
    </rPh>
    <phoneticPr fontId="9"/>
  </si>
  <si>
    <t>　月</t>
    <phoneticPr fontId="9"/>
  </si>
  <si>
    <t>新規入所者の総数</t>
    <rPh sb="0" eb="2">
      <t>シンキ</t>
    </rPh>
    <rPh sb="2" eb="5">
      <t>ニュウショシャ</t>
    </rPh>
    <rPh sb="6" eb="8">
      <t>ソウスウ</t>
    </rPh>
    <phoneticPr fontId="9"/>
  </si>
  <si>
    <t>←A</t>
    <phoneticPr fontId="9"/>
  </si>
  <si>
    <t>B/A×100</t>
    <phoneticPr fontId="9"/>
  </si>
  <si>
    <t>①のうち入所した日の
要介護状態区分が
要介護４・５の者の数</t>
    <rPh sb="4" eb="6">
      <t>ニュウショ</t>
    </rPh>
    <rPh sb="8" eb="9">
      <t>ヒ</t>
    </rPh>
    <rPh sb="11" eb="14">
      <t>ヨウカイゴ</t>
    </rPh>
    <rPh sb="14" eb="16">
      <t>ジョウタイ</t>
    </rPh>
    <rPh sb="16" eb="18">
      <t>クブン</t>
    </rPh>
    <rPh sb="20" eb="23">
      <t>ヨウカイゴ</t>
    </rPh>
    <rPh sb="27" eb="28">
      <t>モノ</t>
    </rPh>
    <rPh sb="29" eb="30">
      <t>カズ</t>
    </rPh>
    <phoneticPr fontId="9"/>
  </si>
  <si>
    <t>←B</t>
    <phoneticPr fontId="9"/>
  </si>
  <si>
    <t>７０％以上</t>
    <phoneticPr fontId="9"/>
  </si>
  <si>
    <t>２</t>
    <phoneticPr fontId="9"/>
  </si>
  <si>
    <t>　要介護４又は要介護５の者の数　（届出月前12か月の新規入所者）</t>
    <rPh sb="1" eb="4">
      <t>ヨウカイゴ</t>
    </rPh>
    <rPh sb="5" eb="6">
      <t>マタ</t>
    </rPh>
    <rPh sb="7" eb="10">
      <t>ヨウカイゴ</t>
    </rPh>
    <rPh sb="12" eb="13">
      <t>モノ</t>
    </rPh>
    <rPh sb="14" eb="15">
      <t>カズ</t>
    </rPh>
    <rPh sb="17" eb="19">
      <t>トドケデ</t>
    </rPh>
    <rPh sb="19" eb="20">
      <t>ツキ</t>
    </rPh>
    <rPh sb="20" eb="21">
      <t>マエ</t>
    </rPh>
    <rPh sb="24" eb="25">
      <t>ゲツ</t>
    </rPh>
    <rPh sb="26" eb="28">
      <t>シンキ</t>
    </rPh>
    <rPh sb="28" eb="31">
      <t>ニュウショシャ</t>
    </rPh>
    <phoneticPr fontId="9"/>
  </si>
  <si>
    <t>３</t>
    <phoneticPr fontId="9"/>
  </si>
  <si>
    <t>　日常生活自立度ランクⅢ、Ⅳ又はＭの者の数　（届出月前６か月の新規入所者）</t>
    <rPh sb="1" eb="3">
      <t>ニチジョウ</t>
    </rPh>
    <rPh sb="3" eb="5">
      <t>セイカツ</t>
    </rPh>
    <rPh sb="5" eb="8">
      <t>ジリツド</t>
    </rPh>
    <rPh sb="14" eb="15">
      <t>マタ</t>
    </rPh>
    <rPh sb="18" eb="19">
      <t>モノ</t>
    </rPh>
    <rPh sb="20" eb="21">
      <t>カズ</t>
    </rPh>
    <phoneticPr fontId="9"/>
  </si>
  <si>
    <t>←a</t>
    <phoneticPr fontId="9"/>
  </si>
  <si>
    <t>b/a×100</t>
    <phoneticPr fontId="9"/>
  </si>
  <si>
    <t>①のうち入所した日の日常生活自立度がランクⅢ，Ⅳ又はＭの者の数</t>
    <rPh sb="4" eb="6">
      <t>ニュウショ</t>
    </rPh>
    <rPh sb="8" eb="9">
      <t>ヒ</t>
    </rPh>
    <rPh sb="10" eb="12">
      <t>ニチジョウ</t>
    </rPh>
    <rPh sb="12" eb="14">
      <t>セイカツ</t>
    </rPh>
    <rPh sb="14" eb="17">
      <t>ジリツド</t>
    </rPh>
    <rPh sb="24" eb="25">
      <t>マタ</t>
    </rPh>
    <rPh sb="28" eb="29">
      <t>モノ</t>
    </rPh>
    <rPh sb="30" eb="31">
      <t>カズ</t>
    </rPh>
    <phoneticPr fontId="9"/>
  </si>
  <si>
    <t>←b</t>
    <phoneticPr fontId="9"/>
  </si>
  <si>
    <t>６５％以上</t>
    <phoneticPr fontId="9"/>
  </si>
  <si>
    <t>４</t>
    <phoneticPr fontId="9"/>
  </si>
  <si>
    <t>　日常生活自立度ランクⅢ、Ⅳ又はＭの者の数　　（届出月前12か月の新規入所者）</t>
    <rPh sb="1" eb="3">
      <t>ニチジョウ</t>
    </rPh>
    <rPh sb="3" eb="5">
      <t>セイカツ</t>
    </rPh>
    <rPh sb="5" eb="8">
      <t>ジリツド</t>
    </rPh>
    <rPh sb="14" eb="15">
      <t>マタ</t>
    </rPh>
    <rPh sb="18" eb="19">
      <t>モノ</t>
    </rPh>
    <rPh sb="20" eb="21">
      <t>カズ</t>
    </rPh>
    <phoneticPr fontId="9"/>
  </si>
  <si>
    <t>５</t>
    <phoneticPr fontId="9"/>
  </si>
  <si>
    <r>
      <t>　口腔内のたんの吸引等、経管栄養等を必要とする者の数　（届出月前</t>
    </r>
    <r>
      <rPr>
        <sz val="11"/>
        <rFont val="ＭＳ Ｐゴシック"/>
        <family val="3"/>
        <charset val="128"/>
      </rPr>
      <t>４月から前々月までの３月間の平均）</t>
    </r>
    <rPh sb="1" eb="3">
      <t>コウコウ</t>
    </rPh>
    <rPh sb="3" eb="4">
      <t>ナイ</t>
    </rPh>
    <rPh sb="8" eb="11">
      <t>キュウインナド</t>
    </rPh>
    <rPh sb="12" eb="13">
      <t>キョウ</t>
    </rPh>
    <rPh sb="13" eb="14">
      <t>カン</t>
    </rPh>
    <rPh sb="14" eb="17">
      <t>エイヨウナド</t>
    </rPh>
    <rPh sb="18" eb="20">
      <t>ヒツヨウ</t>
    </rPh>
    <rPh sb="23" eb="24">
      <t>モノ</t>
    </rPh>
    <rPh sb="25" eb="26">
      <t>カズ</t>
    </rPh>
    <rPh sb="28" eb="30">
      <t>トドケデ</t>
    </rPh>
    <rPh sb="30" eb="31">
      <t>ツキ</t>
    </rPh>
    <rPh sb="31" eb="32">
      <t>マエ</t>
    </rPh>
    <rPh sb="33" eb="34">
      <t>ゲツ</t>
    </rPh>
    <rPh sb="36" eb="39">
      <t>ゼンゼンゲツ</t>
    </rPh>
    <rPh sb="43" eb="45">
      <t>ツキカン</t>
    </rPh>
    <rPh sb="46" eb="48">
      <t>ヘイキン</t>
    </rPh>
    <phoneticPr fontId="9"/>
  </si>
  <si>
    <t>ア：入所者数
（各月末日時点）</t>
    <rPh sb="2" eb="5">
      <t>ニュウショシャ</t>
    </rPh>
    <rPh sb="5" eb="6">
      <t>スウ</t>
    </rPh>
    <rPh sb="8" eb="10">
      <t>カクツキ</t>
    </rPh>
    <rPh sb="10" eb="12">
      <t>マツジツ</t>
    </rPh>
    <rPh sb="12" eb="14">
      <t>ジテン</t>
    </rPh>
    <phoneticPr fontId="9"/>
  </si>
  <si>
    <t>イ：たんの吸引等
の者の数
（各月末日時点）</t>
    <rPh sb="5" eb="7">
      <t>キュウイン</t>
    </rPh>
    <rPh sb="7" eb="8">
      <t>ナド</t>
    </rPh>
    <rPh sb="10" eb="11">
      <t>モノ</t>
    </rPh>
    <rPh sb="12" eb="13">
      <t>カズ</t>
    </rPh>
    <rPh sb="15" eb="17">
      <t>カクツキ</t>
    </rPh>
    <rPh sb="17" eb="19">
      <t>マツジツ</t>
    </rPh>
    <rPh sb="19" eb="21">
      <t>ジテン</t>
    </rPh>
    <phoneticPr fontId="9"/>
  </si>
  <si>
    <t>エ：平均
（ ウの計÷3 ）</t>
    <rPh sb="2" eb="4">
      <t>ヘイキン</t>
    </rPh>
    <rPh sb="9" eb="10">
      <t>ケイ</t>
    </rPh>
    <phoneticPr fontId="9"/>
  </si>
  <si>
    <t>各要件について，それぞれ根拠となる（要件を満たすことがわかる）書類も提出してください。</t>
    <rPh sb="0" eb="1">
      <t>カク</t>
    </rPh>
    <rPh sb="1" eb="3">
      <t>ヨウケン</t>
    </rPh>
    <rPh sb="12" eb="14">
      <t>コンキョ</t>
    </rPh>
    <rPh sb="18" eb="20">
      <t>ヨウケン</t>
    </rPh>
    <rPh sb="21" eb="22">
      <t>ミ</t>
    </rPh>
    <rPh sb="31" eb="33">
      <t>ショルイ</t>
    </rPh>
    <rPh sb="34" eb="36">
      <t>テイシュツ</t>
    </rPh>
    <phoneticPr fontId="9"/>
  </si>
  <si>
    <t>届出を行った月以降においても，毎月直近６か月又は12か月間のこれらの割合がそれぞれ所定の割合以上であることが必要である。その割合については，毎月記録するとともに，所定の割合を下回った場合には，加算の取り下げを行うこと。</t>
    <rPh sb="0" eb="2">
      <t>トドケデ</t>
    </rPh>
    <rPh sb="3" eb="4">
      <t>オコナ</t>
    </rPh>
    <rPh sb="6" eb="7">
      <t>ツキ</t>
    </rPh>
    <rPh sb="7" eb="9">
      <t>イコウ</t>
    </rPh>
    <rPh sb="15" eb="17">
      <t>マイツキ</t>
    </rPh>
    <rPh sb="17" eb="19">
      <t>チョッキン</t>
    </rPh>
    <rPh sb="21" eb="22">
      <t>ゲツ</t>
    </rPh>
    <rPh sb="22" eb="23">
      <t>マタ</t>
    </rPh>
    <rPh sb="27" eb="28">
      <t>ツキ</t>
    </rPh>
    <rPh sb="28" eb="29">
      <t>カン</t>
    </rPh>
    <rPh sb="34" eb="36">
      <t>ワリアイ</t>
    </rPh>
    <rPh sb="41" eb="43">
      <t>ショテイ</t>
    </rPh>
    <rPh sb="44" eb="46">
      <t>ワリアイ</t>
    </rPh>
    <rPh sb="46" eb="48">
      <t>イジョウ</t>
    </rPh>
    <rPh sb="54" eb="56">
      <t>ヒツヨウ</t>
    </rPh>
    <rPh sb="62" eb="64">
      <t>ワリアイ</t>
    </rPh>
    <rPh sb="70" eb="72">
      <t>マイツキ</t>
    </rPh>
    <rPh sb="72" eb="74">
      <t>キロク</t>
    </rPh>
    <rPh sb="81" eb="83">
      <t>ショテイ</t>
    </rPh>
    <rPh sb="84" eb="86">
      <t>ワリアイ</t>
    </rPh>
    <rPh sb="87" eb="89">
      <t>シタマワ</t>
    </rPh>
    <rPh sb="91" eb="93">
      <t>バアイ</t>
    </rPh>
    <rPh sb="96" eb="98">
      <t>カサン</t>
    </rPh>
    <rPh sb="99" eb="100">
      <t>ト</t>
    </rPh>
    <rPh sb="101" eb="102">
      <t>サ</t>
    </rPh>
    <rPh sb="104" eb="105">
      <t>オコナ</t>
    </rPh>
    <phoneticPr fontId="9"/>
  </si>
  <si>
    <t>平均入所者数</t>
    <rPh sb="0" eb="2">
      <t>ヘイキン</t>
    </rPh>
    <rPh sb="2" eb="5">
      <t>ニュウショシャ</t>
    </rPh>
    <rPh sb="5" eb="6">
      <t>スウ</t>
    </rPh>
    <phoneticPr fontId="9"/>
  </si>
  <si>
    <t>当該年度の前年度の全入所者の延数　÷　当該前年度の日数</t>
    <rPh sb="0" eb="2">
      <t>トウガイ</t>
    </rPh>
    <rPh sb="2" eb="4">
      <t>ネンド</t>
    </rPh>
    <rPh sb="5" eb="8">
      <t>ゼンネンド</t>
    </rPh>
    <rPh sb="9" eb="10">
      <t>ゼン</t>
    </rPh>
    <rPh sb="10" eb="13">
      <t>ニュウショシャ</t>
    </rPh>
    <rPh sb="14" eb="15">
      <t>ノ</t>
    </rPh>
    <rPh sb="15" eb="16">
      <t>スウ</t>
    </rPh>
    <rPh sb="19" eb="21">
      <t>トウガイ</t>
    </rPh>
    <rPh sb="21" eb="24">
      <t>ゼンネンド</t>
    </rPh>
    <rPh sb="25" eb="27">
      <t>ニッスウ</t>
    </rPh>
    <phoneticPr fontId="9"/>
  </si>
  <si>
    <t>参考様式「日常生活継続支援加算に関する確認書」で算出された届出月前３か月平均における介護福祉士の数　（常勤換算数）</t>
    <rPh sb="0" eb="2">
      <t>サンコウ</t>
    </rPh>
    <rPh sb="2" eb="4">
      <t>ヨウシキ</t>
    </rPh>
    <rPh sb="5" eb="7">
      <t>ニチジョウ</t>
    </rPh>
    <rPh sb="7" eb="9">
      <t>セイカツ</t>
    </rPh>
    <rPh sb="9" eb="11">
      <t>ケイゾク</t>
    </rPh>
    <rPh sb="11" eb="13">
      <t>シエン</t>
    </rPh>
    <rPh sb="13" eb="15">
      <t>カサン</t>
    </rPh>
    <rPh sb="16" eb="17">
      <t>カン</t>
    </rPh>
    <rPh sb="19" eb="22">
      <t>カクニンショ</t>
    </rPh>
    <rPh sb="24" eb="26">
      <t>サンシュツ</t>
    </rPh>
    <rPh sb="29" eb="31">
      <t>トドケデ</t>
    </rPh>
    <rPh sb="31" eb="32">
      <t>ツキ</t>
    </rPh>
    <rPh sb="32" eb="33">
      <t>マエ</t>
    </rPh>
    <rPh sb="35" eb="36">
      <t>ゲツ</t>
    </rPh>
    <rPh sb="36" eb="38">
      <t>ヘイキン</t>
    </rPh>
    <rPh sb="42" eb="44">
      <t>カイゴ</t>
    </rPh>
    <rPh sb="44" eb="47">
      <t>フクシシ</t>
    </rPh>
    <rPh sb="48" eb="49">
      <t>カズ</t>
    </rPh>
    <rPh sb="51" eb="53">
      <t>ジョウキン</t>
    </rPh>
    <rPh sb="53" eb="55">
      <t>カンサン</t>
    </rPh>
    <rPh sb="55" eb="56">
      <t>スウ</t>
    </rPh>
    <phoneticPr fontId="9"/>
  </si>
  <si>
    <r>
      <t>テクノロジーの導入により介護福祉士数（②）：入所者数（①）が１：７以上→別紙</t>
    </r>
    <r>
      <rPr>
        <sz val="11"/>
        <color rgb="FFFF0000"/>
        <rFont val="ＭＳ Ｐゴシック"/>
        <family val="3"/>
        <charset val="128"/>
      </rPr>
      <t>37－２</t>
    </r>
    <r>
      <rPr>
        <sz val="11"/>
        <rFont val="ＭＳ Ｐゴシック"/>
        <family val="3"/>
        <charset val="128"/>
      </rPr>
      <t>を提出すること</t>
    </r>
    <rPh sb="7" eb="9">
      <t>ドウニュウ</t>
    </rPh>
    <rPh sb="36" eb="38">
      <t>ベッシ</t>
    </rPh>
    <rPh sb="43" eb="45">
      <t>テイシュツ</t>
    </rPh>
    <phoneticPr fontId="9"/>
  </si>
  <si>
    <r>
      <t>≪個別機能訓練</t>
    </r>
    <r>
      <rPr>
        <sz val="9"/>
        <rFont val="ＭＳ Ｐ明朝"/>
        <family val="1"/>
        <charset val="128"/>
      </rPr>
      <t>加算を算定していない場合のみ≫
個別機能訓練計画書等様式</t>
    </r>
    <phoneticPr fontId="9"/>
  </si>
  <si>
    <r>
      <t>テクノロジーの導入による夜勤職員配置加算に関する届出書＜別紙</t>
    </r>
    <r>
      <rPr>
        <sz val="9"/>
        <color rgb="FFFF0000"/>
        <rFont val="ＭＳ Ｐ明朝"/>
        <family val="1"/>
        <charset val="128"/>
      </rPr>
      <t>27</t>
    </r>
    <r>
      <rPr>
        <sz val="9"/>
        <rFont val="ＭＳ Ｐ明朝"/>
        <family val="1"/>
        <charset val="128"/>
      </rPr>
      <t>＞</t>
    </r>
    <rPh sb="12" eb="18">
      <t>ヤキンショクインハイチ</t>
    </rPh>
    <rPh sb="28" eb="30">
      <t>ベッシ</t>
    </rPh>
    <phoneticPr fontId="9"/>
  </si>
  <si>
    <t>精神科医師定期的療養指導に関する届出書</t>
    <rPh sb="0" eb="5">
      <t>セイシンカ</t>
    </rPh>
    <rPh sb="5" eb="8">
      <t>テイキテキ</t>
    </rPh>
    <rPh sb="8" eb="10">
      <t>リョウヨウ</t>
    </rPh>
    <rPh sb="10" eb="12">
      <t>シドウ</t>
    </rPh>
    <rPh sb="13" eb="14">
      <t>カン</t>
    </rPh>
    <rPh sb="16" eb="19">
      <t>トドケデショ</t>
    </rPh>
    <phoneticPr fontId="9"/>
  </si>
  <si>
    <t>１　施設名</t>
    <rPh sb="2" eb="4">
      <t>シセツ</t>
    </rPh>
    <rPh sb="4" eb="5">
      <t>メイ</t>
    </rPh>
    <phoneticPr fontId="9"/>
  </si>
  <si>
    <t>２　施設種別</t>
    <rPh sb="2" eb="4">
      <t>シセツ</t>
    </rPh>
    <rPh sb="4" eb="6">
      <t>シュベツ</t>
    </rPh>
    <phoneticPr fontId="9"/>
  </si>
  <si>
    <t>３　入所者数</t>
    <rPh sb="2" eb="5">
      <t>ニュウショシャ</t>
    </rPh>
    <rPh sb="5" eb="6">
      <t>スウ</t>
    </rPh>
    <phoneticPr fontId="9"/>
  </si>
  <si>
    <t>４　認知症の症状
　を呈する入所者</t>
    <rPh sb="2" eb="4">
      <t>ニンチ</t>
    </rPh>
    <rPh sb="4" eb="5">
      <t>ショウ</t>
    </rPh>
    <rPh sb="6" eb="8">
      <t>ショウジョウ</t>
    </rPh>
    <rPh sb="11" eb="12">
      <t>テイ</t>
    </rPh>
    <rPh sb="14" eb="17">
      <t>ニュウショシャ</t>
    </rPh>
    <phoneticPr fontId="9"/>
  </si>
  <si>
    <t>年齢</t>
    <rPh sb="0" eb="2">
      <t>ネンレイ</t>
    </rPh>
    <phoneticPr fontId="9"/>
  </si>
  <si>
    <t>５　精神科を担当
　する医師</t>
    <rPh sb="2" eb="5">
      <t>セイシンカ</t>
    </rPh>
    <rPh sb="6" eb="8">
      <t>タントウ</t>
    </rPh>
    <rPh sb="12" eb="14">
      <t>イシ</t>
    </rPh>
    <phoneticPr fontId="9"/>
  </si>
  <si>
    <t>　精神科を
　標ぼうする
　所属医療機関</t>
    <rPh sb="1" eb="4">
      <t>セイシンカ</t>
    </rPh>
    <rPh sb="7" eb="8">
      <t>ヒョウ</t>
    </rPh>
    <rPh sb="14" eb="16">
      <t>ショゾク</t>
    </rPh>
    <rPh sb="16" eb="18">
      <t>イリョウ</t>
    </rPh>
    <rPh sb="18" eb="20">
      <t>キカン</t>
    </rPh>
    <phoneticPr fontId="9"/>
  </si>
  <si>
    <t>住所</t>
    <rPh sb="0" eb="2">
      <t>ジュウショ</t>
    </rPh>
    <phoneticPr fontId="9"/>
  </si>
  <si>
    <t>精神科担当医師氏名</t>
    <rPh sb="0" eb="3">
      <t>セイシンカ</t>
    </rPh>
    <rPh sb="3" eb="5">
      <t>タントウ</t>
    </rPh>
    <rPh sb="5" eb="7">
      <t>イシ</t>
    </rPh>
    <rPh sb="7" eb="9">
      <t>シメイ</t>
    </rPh>
    <phoneticPr fontId="9"/>
  </si>
  <si>
    <t>６　１か月当たり
　の療養指導の
　回数，時間</t>
    <rPh sb="4" eb="5">
      <t>ゲツ</t>
    </rPh>
    <rPh sb="5" eb="6">
      <t>ア</t>
    </rPh>
    <rPh sb="11" eb="13">
      <t>リョウヨウ</t>
    </rPh>
    <rPh sb="13" eb="15">
      <t>シドウ</t>
    </rPh>
    <rPh sb="18" eb="20">
      <t>カイスウ</t>
    </rPh>
    <rPh sb="21" eb="23">
      <t>ジカン</t>
    </rPh>
    <phoneticPr fontId="9"/>
  </si>
  <si>
    <t>配置医師（嘱託医）とは別に精神科担当医師がいる場合</t>
    <rPh sb="0" eb="2">
      <t>ハイチ</t>
    </rPh>
    <rPh sb="2" eb="4">
      <t>イシ</t>
    </rPh>
    <rPh sb="5" eb="8">
      <t>ショクタクイ</t>
    </rPh>
    <rPh sb="11" eb="12">
      <t>ベツ</t>
    </rPh>
    <rPh sb="13" eb="16">
      <t>セイシンカ</t>
    </rPh>
    <rPh sb="16" eb="18">
      <t>タントウ</t>
    </rPh>
    <rPh sb="18" eb="20">
      <t>イシ</t>
    </rPh>
    <rPh sb="23" eb="25">
      <t>バアイ</t>
    </rPh>
    <phoneticPr fontId="9"/>
  </si>
  <si>
    <t>　１か月当たりの回数：</t>
    <rPh sb="3" eb="4">
      <t>ゲツ</t>
    </rPh>
    <rPh sb="4" eb="5">
      <t>ア</t>
    </rPh>
    <rPh sb="8" eb="10">
      <t>カイスウ</t>
    </rPh>
    <phoneticPr fontId="9"/>
  </si>
  <si>
    <t>回</t>
    <rPh sb="0" eb="1">
      <t>カイ</t>
    </rPh>
    <phoneticPr fontId="9"/>
  </si>
  <si>
    <t>　１回当たりの勤務時間：</t>
    <rPh sb="2" eb="3">
      <t>カイ</t>
    </rPh>
    <rPh sb="3" eb="4">
      <t>ア</t>
    </rPh>
    <rPh sb="7" eb="9">
      <t>キンム</t>
    </rPh>
    <rPh sb="9" eb="11">
      <t>ジカン</t>
    </rPh>
    <phoneticPr fontId="9"/>
  </si>
  <si>
    <t>配置医師（嘱託医）が精神科担当医師を兼ねる場合</t>
    <rPh sb="0" eb="2">
      <t>ハイチ</t>
    </rPh>
    <rPh sb="2" eb="4">
      <t>イシ</t>
    </rPh>
    <rPh sb="5" eb="8">
      <t>ショクタクイ</t>
    </rPh>
    <rPh sb="10" eb="13">
      <t>セイシンカ</t>
    </rPh>
    <rPh sb="13" eb="15">
      <t>タントウ</t>
    </rPh>
    <rPh sb="15" eb="17">
      <t>イシ</t>
    </rPh>
    <rPh sb="18" eb="19">
      <t>カ</t>
    </rPh>
    <rPh sb="21" eb="23">
      <t>バアイ</t>
    </rPh>
    <phoneticPr fontId="9"/>
  </si>
  <si>
    <t>(1) 配置医師（嘱託医）として勤務する回数，時間</t>
    <rPh sb="4" eb="6">
      <t>ハイチ</t>
    </rPh>
    <rPh sb="6" eb="8">
      <t>イシ</t>
    </rPh>
    <rPh sb="9" eb="12">
      <t>ショクタクイ</t>
    </rPh>
    <rPh sb="16" eb="18">
      <t>キンム</t>
    </rPh>
    <rPh sb="20" eb="22">
      <t>カイスウ</t>
    </rPh>
    <rPh sb="23" eb="25">
      <t>ジカン</t>
    </rPh>
    <phoneticPr fontId="9"/>
  </si>
  <si>
    <t>(2) 配置医師（嘱託医）として勤務する回数，時間</t>
    <rPh sb="4" eb="6">
      <t>ハイチ</t>
    </rPh>
    <rPh sb="6" eb="8">
      <t>イシ</t>
    </rPh>
    <rPh sb="9" eb="12">
      <t>ショクタクイ</t>
    </rPh>
    <rPh sb="16" eb="18">
      <t>キンム</t>
    </rPh>
    <rPh sb="20" eb="22">
      <t>カイスウ</t>
    </rPh>
    <rPh sb="23" eb="25">
      <t>ジカン</t>
    </rPh>
    <phoneticPr fontId="9"/>
  </si>
  <si>
    <t>＜精神科担当医師の証明＞</t>
    <rPh sb="1" eb="4">
      <t>セイシンカ</t>
    </rPh>
    <rPh sb="4" eb="6">
      <t>タントウ</t>
    </rPh>
    <rPh sb="6" eb="8">
      <t>イシ</t>
    </rPh>
    <rPh sb="9" eb="11">
      <t>ショウメイ</t>
    </rPh>
    <phoneticPr fontId="9"/>
  </si>
  <si>
    <t>上記のとおり相違ないことを証明します。</t>
    <rPh sb="0" eb="2">
      <t>ジョウキ</t>
    </rPh>
    <rPh sb="6" eb="8">
      <t>ソウイ</t>
    </rPh>
    <rPh sb="13" eb="15">
      <t>ショウメイ</t>
    </rPh>
    <phoneticPr fontId="9"/>
  </si>
  <si>
    <t>備考1</t>
    <rPh sb="0" eb="2">
      <t>ビコウ</t>
    </rPh>
    <phoneticPr fontId="9"/>
  </si>
  <si>
    <t>　上記４の欄は，３の欄の全入所者のうち，認知症の症状を呈する入所者の数及びその氏名，年齢を記入すること。</t>
    <rPh sb="1" eb="3">
      <t>ジョウキ</t>
    </rPh>
    <rPh sb="5" eb="6">
      <t>ラン</t>
    </rPh>
    <rPh sb="10" eb="11">
      <t>ラン</t>
    </rPh>
    <rPh sb="12" eb="13">
      <t>ゼン</t>
    </rPh>
    <rPh sb="13" eb="16">
      <t>ニュウショシャ</t>
    </rPh>
    <rPh sb="20" eb="22">
      <t>ニンチ</t>
    </rPh>
    <rPh sb="22" eb="23">
      <t>ショウ</t>
    </rPh>
    <rPh sb="24" eb="26">
      <t>ショウジョウ</t>
    </rPh>
    <rPh sb="27" eb="28">
      <t>テイ</t>
    </rPh>
    <rPh sb="30" eb="33">
      <t>ニュウショシャ</t>
    </rPh>
    <rPh sb="34" eb="35">
      <t>スウ</t>
    </rPh>
    <rPh sb="35" eb="36">
      <t>オヨ</t>
    </rPh>
    <rPh sb="39" eb="41">
      <t>シメイ</t>
    </rPh>
    <rPh sb="42" eb="44">
      <t>ネンレイ</t>
    </rPh>
    <rPh sb="45" eb="47">
      <t>キニュウ</t>
    </rPh>
    <phoneticPr fontId="9"/>
  </si>
  <si>
    <t>　上記５の欄は，精神科を標ぼうする医療機関において精神科を担当する医師であって，定期的療養指導を行う医師について記入すること。</t>
    <rPh sb="1" eb="3">
      <t>ジョウキ</t>
    </rPh>
    <rPh sb="5" eb="6">
      <t>ラン</t>
    </rPh>
    <rPh sb="8" eb="11">
      <t>セイシンカ</t>
    </rPh>
    <rPh sb="12" eb="13">
      <t>ヒョウ</t>
    </rPh>
    <rPh sb="17" eb="19">
      <t>イリョウ</t>
    </rPh>
    <rPh sb="19" eb="21">
      <t>キカン</t>
    </rPh>
    <rPh sb="25" eb="28">
      <t>セイシンカ</t>
    </rPh>
    <rPh sb="29" eb="31">
      <t>タントウ</t>
    </rPh>
    <rPh sb="33" eb="35">
      <t>イシ</t>
    </rPh>
    <rPh sb="40" eb="43">
      <t>テイキテキ</t>
    </rPh>
    <rPh sb="43" eb="45">
      <t>リョウヨウ</t>
    </rPh>
    <rPh sb="45" eb="47">
      <t>シドウ</t>
    </rPh>
    <rPh sb="48" eb="49">
      <t>オコナ</t>
    </rPh>
    <rPh sb="50" eb="52">
      <t>イシ</t>
    </rPh>
    <rPh sb="56" eb="58">
      <t>キニュウ</t>
    </rPh>
    <phoneticPr fontId="9"/>
  </si>
  <si>
    <t>　配置医師（嘱託医）が，上記５の精神科担当医師を兼ねる場合，配置医師として勤務する回数のうち，月４回（１回当たりの勤務時間３～４時間程度）までは，加算算定の基礎とはならないこと。（１回当たりの勤務時間が１．５～２時間の場合にあっては，月８回までは加算算定の基礎としない。）</t>
    <rPh sb="1" eb="3">
      <t>ハイチ</t>
    </rPh>
    <rPh sb="3" eb="5">
      <t>イシ</t>
    </rPh>
    <rPh sb="6" eb="9">
      <t>ショクタクイ</t>
    </rPh>
    <rPh sb="12" eb="14">
      <t>ジョウキ</t>
    </rPh>
    <phoneticPr fontId="9"/>
  </si>
  <si>
    <r>
      <t>配置医師緊急時対応加算に係る届出書＜別紙</t>
    </r>
    <r>
      <rPr>
        <sz val="9"/>
        <color rgb="FFFF0000"/>
        <rFont val="ＭＳ Ｐ明朝"/>
        <family val="1"/>
        <charset val="128"/>
      </rPr>
      <t>39</t>
    </r>
    <r>
      <rPr>
        <sz val="9"/>
        <rFont val="ＭＳ Ｐ明朝"/>
        <family val="1"/>
        <charset val="128"/>
      </rPr>
      <t>＞</t>
    </r>
    <phoneticPr fontId="9"/>
  </si>
  <si>
    <r>
      <t>看取り介護体制に係る届出書＜別紙</t>
    </r>
    <r>
      <rPr>
        <sz val="9"/>
        <color rgb="FFFF0000"/>
        <rFont val="ＭＳ Ｐ明朝"/>
        <family val="1"/>
        <charset val="128"/>
      </rPr>
      <t>34</t>
    </r>
    <r>
      <rPr>
        <sz val="9"/>
        <rFont val="ＭＳ Ｐ明朝"/>
        <family val="1"/>
        <charset val="128"/>
      </rPr>
      <t>＞</t>
    </r>
    <rPh sb="14" eb="16">
      <t>ベッシ</t>
    </rPh>
    <phoneticPr fontId="9"/>
  </si>
  <si>
    <r>
      <t>褥瘡マネジメントに関する届出書＜別紙</t>
    </r>
    <r>
      <rPr>
        <sz val="9"/>
        <color rgb="FFFF0000"/>
        <rFont val="ＭＳ Ｐ明朝"/>
        <family val="1"/>
        <charset val="128"/>
      </rPr>
      <t>41</t>
    </r>
    <r>
      <rPr>
        <sz val="9"/>
        <rFont val="ＭＳ Ｐ明朝"/>
        <family val="1"/>
        <charset val="128"/>
      </rPr>
      <t>＞</t>
    </r>
    <phoneticPr fontId="9"/>
  </si>
  <si>
    <t>排せつ支援加算に関する届出書</t>
    <rPh sb="0" eb="1">
      <t>ハイ</t>
    </rPh>
    <rPh sb="3" eb="5">
      <t>シエン</t>
    </rPh>
    <rPh sb="5" eb="7">
      <t>カサン</t>
    </rPh>
    <rPh sb="8" eb="9">
      <t>カン</t>
    </rPh>
    <rPh sb="11" eb="14">
      <t>トドケデショ</t>
    </rPh>
    <phoneticPr fontId="9"/>
  </si>
  <si>
    <t>1 事業所名</t>
    <rPh sb="2" eb="5">
      <t>ジギョウショ</t>
    </rPh>
    <rPh sb="5" eb="6">
      <t>メイ</t>
    </rPh>
    <phoneticPr fontId="9"/>
  </si>
  <si>
    <t>2 異動区分</t>
    <rPh sb="2" eb="4">
      <t>イドウ</t>
    </rPh>
    <rPh sb="4" eb="6">
      <t>クブン</t>
    </rPh>
    <phoneticPr fontId="9"/>
  </si>
  <si>
    <t>3 施設種別</t>
    <rPh sb="2" eb="4">
      <t>シセツ</t>
    </rPh>
    <rPh sb="4" eb="6">
      <t>シュベツ</t>
    </rPh>
    <phoneticPr fontId="9"/>
  </si>
  <si>
    <t>介護老人保健施設</t>
    <rPh sb="0" eb="8">
      <t>カイゴロウジンホケンシセツ</t>
    </rPh>
    <phoneticPr fontId="9"/>
  </si>
  <si>
    <t>介護医療院</t>
    <rPh sb="0" eb="5">
      <t>カイゴイリョウイン</t>
    </rPh>
    <phoneticPr fontId="9"/>
  </si>
  <si>
    <t>4 排泄支援の状況</t>
    <rPh sb="2" eb="4">
      <t>ハイセツ</t>
    </rPh>
    <rPh sb="4" eb="6">
      <t>シエン</t>
    </rPh>
    <rPh sb="7" eb="9">
      <t>ジョウキョウ</t>
    </rPh>
    <phoneticPr fontId="9"/>
  </si>
  <si>
    <t>排泄支援に関わる者</t>
    <rPh sb="0" eb="2">
      <t>ハイセツ</t>
    </rPh>
    <rPh sb="2" eb="4">
      <t>シエン</t>
    </rPh>
    <rPh sb="5" eb="6">
      <t>カカ</t>
    </rPh>
    <rPh sb="8" eb="9">
      <t>モノ</t>
    </rPh>
    <phoneticPr fontId="9"/>
  </si>
  <si>
    <t>看護師</t>
    <rPh sb="0" eb="3">
      <t>カンゴシ</t>
    </rPh>
    <phoneticPr fontId="9"/>
  </si>
  <si>
    <t>※「排泄支援に関わる者」には、共同で排泄支援計画を作成している者の職種及び氏名を記入してくだい。</t>
    <rPh sb="2" eb="6">
      <t>ハイセツシエン</t>
    </rPh>
    <rPh sb="18" eb="22">
      <t>ハイセツシエン</t>
    </rPh>
    <phoneticPr fontId="9"/>
  </si>
  <si>
    <t>看護小規模多機能型居宅介護</t>
  </si>
  <si>
    <t>自立支援促進加算に関する届出書</t>
    <rPh sb="0" eb="6">
      <t>ジリツシエンソクシン</t>
    </rPh>
    <rPh sb="6" eb="8">
      <t>カサン</t>
    </rPh>
    <rPh sb="9" eb="10">
      <t>カン</t>
    </rPh>
    <rPh sb="12" eb="15">
      <t>トドケデショ</t>
    </rPh>
    <phoneticPr fontId="9"/>
  </si>
  <si>
    <t>4 自立支援の状況</t>
    <rPh sb="2" eb="4">
      <t>ジリツ</t>
    </rPh>
    <rPh sb="4" eb="6">
      <t>シエン</t>
    </rPh>
    <rPh sb="7" eb="9">
      <t>ジョウキョウ</t>
    </rPh>
    <phoneticPr fontId="9"/>
  </si>
  <si>
    <t>自立支援に関わる者</t>
    <rPh sb="0" eb="2">
      <t>ジリツ</t>
    </rPh>
    <rPh sb="2" eb="4">
      <t>シエン</t>
    </rPh>
    <rPh sb="5" eb="6">
      <t>カカ</t>
    </rPh>
    <rPh sb="8" eb="9">
      <t>モノ</t>
    </rPh>
    <phoneticPr fontId="9"/>
  </si>
  <si>
    <t>※「自立支援に関わる者」には、共同で自立支援計画を作成している者の職種及び氏名を記入してください。</t>
    <rPh sb="2" eb="4">
      <t>ジリツ</t>
    </rPh>
    <rPh sb="4" eb="6">
      <t>シエン</t>
    </rPh>
    <rPh sb="18" eb="20">
      <t>ジリツ</t>
    </rPh>
    <rPh sb="20" eb="22">
      <t>シエン</t>
    </rPh>
    <rPh sb="22" eb="24">
      <t>ケイカク</t>
    </rPh>
    <phoneticPr fontId="9"/>
  </si>
  <si>
    <t>安全対策体制に関する確認書</t>
    <rPh sb="0" eb="2">
      <t>アンゼン</t>
    </rPh>
    <rPh sb="2" eb="4">
      <t>タイサク</t>
    </rPh>
    <rPh sb="4" eb="6">
      <t>タイセイ</t>
    </rPh>
    <rPh sb="7" eb="8">
      <t>カン</t>
    </rPh>
    <rPh sb="10" eb="13">
      <t>カクニンショ</t>
    </rPh>
    <phoneticPr fontId="9"/>
  </si>
  <si>
    <t>安全対策体制の状況</t>
    <rPh sb="0" eb="6">
      <t>アンゼンタイサクタイセイ</t>
    </rPh>
    <rPh sb="7" eb="9">
      <t>ジョウキョウ</t>
    </rPh>
    <phoneticPr fontId="9"/>
  </si>
  <si>
    <t>措置を適切に実施するための担当者の職種及び氏名</t>
    <rPh sb="17" eb="19">
      <t>ショクシュ</t>
    </rPh>
    <rPh sb="19" eb="20">
      <t>オヨ</t>
    </rPh>
    <rPh sb="21" eb="23">
      <t>シメイ</t>
    </rPh>
    <phoneticPr fontId="9"/>
  </si>
  <si>
    <t>担当者が受講した安全対策に係る外部研修</t>
    <rPh sb="4" eb="6">
      <t>ジュコウ</t>
    </rPh>
    <phoneticPr fontId="9"/>
  </si>
  <si>
    <t>研修名</t>
    <rPh sb="0" eb="3">
      <t>ケンシュウメイ</t>
    </rPh>
    <phoneticPr fontId="9"/>
  </si>
  <si>
    <t>当該施設内に設置された安全管理部門名称</t>
    <rPh sb="0" eb="2">
      <t>トウガイ</t>
    </rPh>
    <rPh sb="6" eb="8">
      <t>セッチ</t>
    </rPh>
    <rPh sb="17" eb="19">
      <t>メイショウ</t>
    </rPh>
    <phoneticPr fontId="9"/>
  </si>
  <si>
    <r>
      <t>サービス提供体制強化加算に関する届出書＜別紙</t>
    </r>
    <r>
      <rPr>
        <sz val="9"/>
        <color rgb="FFFF0000"/>
        <rFont val="ＭＳ Ｐ明朝"/>
        <family val="1"/>
        <charset val="128"/>
      </rPr>
      <t>14－４</t>
    </r>
    <r>
      <rPr>
        <sz val="9"/>
        <rFont val="ＭＳ Ｐ明朝"/>
        <family val="1"/>
        <charset val="128"/>
      </rPr>
      <t>＞</t>
    </r>
    <rPh sb="20" eb="22">
      <t>ベッシ</t>
    </rPh>
    <phoneticPr fontId="9"/>
  </si>
  <si>
    <t>自立支援促進加算に関する届出書＜参考様式10＞</t>
    <rPh sb="0" eb="2">
      <t>ジリツ</t>
    </rPh>
    <rPh sb="2" eb="4">
      <t>シエン</t>
    </rPh>
    <rPh sb="4" eb="6">
      <t>ソクシン</t>
    </rPh>
    <rPh sb="6" eb="8">
      <t>カサン</t>
    </rPh>
    <rPh sb="16" eb="20">
      <t>サンコウヨウシキ</t>
    </rPh>
    <phoneticPr fontId="9"/>
  </si>
  <si>
    <t>前年度４月～２月の分。なお、前年度実績が６月に満たない場合は届出前３か月分</t>
    <rPh sb="0" eb="3">
      <t>ゼンネンド</t>
    </rPh>
    <rPh sb="4" eb="5">
      <t>ガツ</t>
    </rPh>
    <rPh sb="7" eb="8">
      <t>ガツ</t>
    </rPh>
    <rPh sb="9" eb="10">
      <t>ブン</t>
    </rPh>
    <rPh sb="14" eb="17">
      <t>ゼンネンド</t>
    </rPh>
    <rPh sb="17" eb="19">
      <t>ジッセキ</t>
    </rPh>
    <rPh sb="21" eb="22">
      <t>ガツ</t>
    </rPh>
    <rPh sb="23" eb="24">
      <t>ミ</t>
    </rPh>
    <rPh sb="27" eb="29">
      <t>バアイ</t>
    </rPh>
    <rPh sb="30" eb="32">
      <t>トドケデ</t>
    </rPh>
    <rPh sb="32" eb="33">
      <t>マエ</t>
    </rPh>
    <rPh sb="35" eb="37">
      <t>ゲツブン</t>
    </rPh>
    <phoneticPr fontId="9"/>
  </si>
  <si>
    <t>単独型の場合。</t>
    <rPh sb="0" eb="3">
      <t>タンドクガタ</t>
    </rPh>
    <rPh sb="4" eb="6">
      <t>バアイ</t>
    </rPh>
    <phoneticPr fontId="9"/>
  </si>
  <si>
    <t>管理栄養士・栄養士の資格証（写）</t>
    <rPh sb="0" eb="2">
      <t>カンリ</t>
    </rPh>
    <rPh sb="2" eb="5">
      <t>エイヨウシ</t>
    </rPh>
    <rPh sb="6" eb="9">
      <t>エイヨウシ</t>
    </rPh>
    <rPh sb="10" eb="13">
      <t>シカクショウ</t>
    </rPh>
    <rPh sb="14" eb="15">
      <t>ウツ</t>
    </rPh>
    <phoneticPr fontId="9"/>
  </si>
  <si>
    <t>送迎記録簿</t>
    <rPh sb="0" eb="2">
      <t>ソウゲイ</t>
    </rPh>
    <rPh sb="2" eb="4">
      <t>キロク</t>
    </rPh>
    <rPh sb="4" eb="5">
      <t>ボ</t>
    </rPh>
    <phoneticPr fontId="9"/>
  </si>
  <si>
    <t>送迎車両の任意保険証書（写）</t>
    <rPh sb="0" eb="2">
      <t>ソウゲイ</t>
    </rPh>
    <rPh sb="2" eb="4">
      <t>シャリョウ</t>
    </rPh>
    <rPh sb="5" eb="7">
      <t>ニンイ</t>
    </rPh>
    <rPh sb="7" eb="9">
      <t>ホケン</t>
    </rPh>
    <rPh sb="9" eb="11">
      <t>ショウショ</t>
    </rPh>
    <rPh sb="12" eb="13">
      <t>ウツ</t>
    </rPh>
    <phoneticPr fontId="9"/>
  </si>
  <si>
    <t>送迎車両の車検証（写）</t>
    <rPh sb="0" eb="2">
      <t>ソウゲイ</t>
    </rPh>
    <rPh sb="2" eb="4">
      <t>シャリョウ</t>
    </rPh>
    <rPh sb="5" eb="8">
      <t>シャケンショウ</t>
    </rPh>
    <rPh sb="9" eb="10">
      <t>ウツ</t>
    </rPh>
    <phoneticPr fontId="9"/>
  </si>
  <si>
    <t>ナンバーが確認できるように撮影すること。</t>
    <rPh sb="5" eb="7">
      <t>カクニン</t>
    </rPh>
    <rPh sb="13" eb="15">
      <t>サツエイ</t>
    </rPh>
    <phoneticPr fontId="9"/>
  </si>
  <si>
    <t>送迎車両の写真</t>
    <rPh sb="0" eb="2">
      <t>ソウゲイ</t>
    </rPh>
    <rPh sb="2" eb="4">
      <t>シャリョウ</t>
    </rPh>
    <rPh sb="5" eb="7">
      <t>シャシン</t>
    </rPh>
    <phoneticPr fontId="9"/>
  </si>
  <si>
    <t>送迎体制</t>
    <rPh sb="0" eb="2">
      <t>ソウゲイ</t>
    </rPh>
    <rPh sb="2" eb="4">
      <t>タイセイ</t>
    </rPh>
    <phoneticPr fontId="9"/>
  </si>
  <si>
    <t>請求する月の分。</t>
    <rPh sb="0" eb="8">
      <t>セ</t>
    </rPh>
    <phoneticPr fontId="9"/>
  </si>
  <si>
    <r>
      <t>夜勤職員配置加算</t>
    </r>
    <r>
      <rPr>
        <sz val="8"/>
        <rFont val="ＭＳ Ｐゴシック"/>
        <family val="3"/>
        <charset val="128"/>
      </rPr>
      <t xml:space="preserve">
＊介護サービスのみ</t>
    </r>
    <rPh sb="0" eb="2">
      <t>ヤキン</t>
    </rPh>
    <rPh sb="2" eb="4">
      <t>ショクイン</t>
    </rPh>
    <rPh sb="4" eb="6">
      <t>ハイチ</t>
    </rPh>
    <rPh sb="6" eb="8">
      <t>カサン</t>
    </rPh>
    <rPh sb="10" eb="12">
      <t>カイゴ</t>
    </rPh>
    <phoneticPr fontId="9"/>
  </si>
  <si>
    <t>任意の様式で可。（重要事項説明書に記載がしてある際には重要事項説明書を提出）</t>
    <phoneticPr fontId="9"/>
  </si>
  <si>
    <t>急変時に医療提供の方針について、利用者からの合意文書</t>
    <rPh sb="24" eb="26">
      <t>ブンショ</t>
    </rPh>
    <phoneticPr fontId="9"/>
  </si>
  <si>
    <t>協力医療機関との協定書(写）</t>
    <rPh sb="0" eb="2">
      <t>キョウリョク</t>
    </rPh>
    <rPh sb="2" eb="4">
      <t>イリョウ</t>
    </rPh>
    <rPh sb="4" eb="6">
      <t>キカン</t>
    </rPh>
    <rPh sb="8" eb="11">
      <t>キョウテイショ</t>
    </rPh>
    <rPh sb="12" eb="13">
      <t>ウツ</t>
    </rPh>
    <phoneticPr fontId="9"/>
  </si>
  <si>
    <r>
      <t xml:space="preserve">医療連携強化加算
</t>
    </r>
    <r>
      <rPr>
        <sz val="8"/>
        <rFont val="ＭＳ Ｐゴシック"/>
        <family val="3"/>
        <charset val="128"/>
      </rPr>
      <t>＊介護サービスのみ </t>
    </r>
    <phoneticPr fontId="9"/>
  </si>
  <si>
    <r>
      <t>看護体制加算</t>
    </r>
    <r>
      <rPr>
        <sz val="8"/>
        <rFont val="ＭＳ Ｐゴシック"/>
        <family val="3"/>
        <charset val="128"/>
      </rPr>
      <t xml:space="preserve">
＊介護サービスのみ</t>
    </r>
    <rPh sb="0" eb="2">
      <t>カンゴ</t>
    </rPh>
    <rPh sb="2" eb="4">
      <t>タイセイ</t>
    </rPh>
    <rPh sb="4" eb="6">
      <t>カサン</t>
    </rPh>
    <phoneticPr fontId="9"/>
  </si>
  <si>
    <t>請求する月の分。</t>
    <phoneticPr fontId="9"/>
  </si>
  <si>
    <t>理学療法士、作業療法士、言語聴覚士、看護師、准看護師、柔道整復師、あん摩マッサージ指圧師、はり師、きゅう師。</t>
    <rPh sb="0" eb="5">
      <t>リガク</t>
    </rPh>
    <rPh sb="6" eb="11">
      <t>サギョウ</t>
    </rPh>
    <rPh sb="12" eb="14">
      <t>ゲンゴ</t>
    </rPh>
    <rPh sb="14" eb="17">
      <t>チョウカクシ</t>
    </rPh>
    <rPh sb="18" eb="21">
      <t>カンゴシ</t>
    </rPh>
    <rPh sb="22" eb="26">
      <t>ジュンカンゴシ</t>
    </rPh>
    <rPh sb="27" eb="29">
      <t>ジュウドウ</t>
    </rPh>
    <rPh sb="29" eb="31">
      <t>セイフク</t>
    </rPh>
    <rPh sb="31" eb="32">
      <t>シ</t>
    </rPh>
    <rPh sb="35" eb="36">
      <t>マ</t>
    </rPh>
    <rPh sb="41" eb="44">
      <t>シアツシ</t>
    </rPh>
    <phoneticPr fontId="9"/>
  </si>
  <si>
    <t>機能訓練指導体制</t>
    <rPh sb="0" eb="2">
      <t>キノウ</t>
    </rPh>
    <rPh sb="2" eb="4">
      <t>クンレン</t>
    </rPh>
    <rPh sb="4" eb="6">
      <t>シドウ</t>
    </rPh>
    <rPh sb="6" eb="8">
      <t>タイセイ</t>
    </rPh>
    <phoneticPr fontId="9"/>
  </si>
  <si>
    <t>該当する資格証（写）</t>
    <rPh sb="0" eb="2">
      <t>ガイトウ</t>
    </rPh>
    <rPh sb="4" eb="7">
      <t>シカクショウ</t>
    </rPh>
    <rPh sb="8" eb="9">
      <t>ウツ</t>
    </rPh>
    <phoneticPr fontId="9"/>
  </si>
  <si>
    <t>共生型サービスの提供
（短期入所事業所）</t>
    <rPh sb="0" eb="3">
      <t>キョウセイガタ</t>
    </rPh>
    <rPh sb="8" eb="10">
      <t>テイキョウ</t>
    </rPh>
    <rPh sb="12" eb="14">
      <t>タンキ</t>
    </rPh>
    <rPh sb="14" eb="16">
      <t>ニュウショ</t>
    </rPh>
    <rPh sb="16" eb="18">
      <t>ジギョウ</t>
    </rPh>
    <rPh sb="18" eb="19">
      <t>ショ</t>
    </rPh>
    <phoneticPr fontId="9"/>
  </si>
  <si>
    <t>組織体制図</t>
    <rPh sb="0" eb="2">
      <t>ソシキ</t>
    </rPh>
    <rPh sb="2" eb="4">
      <t>タイセイ</t>
    </rPh>
    <rPh sb="4" eb="5">
      <t>ズ</t>
    </rPh>
    <phoneticPr fontId="9"/>
  </si>
  <si>
    <t>看護職員、介護職員の配置状況がわかるもの。</t>
    <rPh sb="0" eb="2">
      <t>カンゴ</t>
    </rPh>
    <rPh sb="2" eb="4">
      <t>ショクイン</t>
    </rPh>
    <rPh sb="5" eb="7">
      <t>カイゴ</t>
    </rPh>
    <rPh sb="7" eb="9">
      <t>ショクイン</t>
    </rPh>
    <rPh sb="10" eb="12">
      <t>ハイチ</t>
    </rPh>
    <rPh sb="12" eb="14">
      <t>ジョウキョウ</t>
    </rPh>
    <phoneticPr fontId="9"/>
  </si>
  <si>
    <t>理由書</t>
    <rPh sb="0" eb="3">
      <t>リユウショ</t>
    </rPh>
    <phoneticPr fontId="9"/>
  </si>
  <si>
    <t>介護給付費算定に係る体制等に関する変更に伴い、改正したもの。介護の内容・利用料金の変更等について記載が必要。</t>
    <rPh sb="0" eb="2">
      <t>カイゴ</t>
    </rPh>
    <rPh sb="2" eb="5">
      <t>キュウフヒ</t>
    </rPh>
    <rPh sb="5" eb="7">
      <t>サンテイ</t>
    </rPh>
    <rPh sb="8" eb="9">
      <t>カカ</t>
    </rPh>
    <rPh sb="10" eb="12">
      <t>タイセイ</t>
    </rPh>
    <rPh sb="12" eb="13">
      <t>トウ</t>
    </rPh>
    <rPh sb="14" eb="15">
      <t>カン</t>
    </rPh>
    <rPh sb="17" eb="19">
      <t>ヘンコウ</t>
    </rPh>
    <rPh sb="20" eb="21">
      <t>トモナ</t>
    </rPh>
    <rPh sb="23" eb="25">
      <t>カイセイ</t>
    </rPh>
    <rPh sb="30" eb="32">
      <t>カイゴ</t>
    </rPh>
    <rPh sb="33" eb="35">
      <t>ナイヨウ</t>
    </rPh>
    <rPh sb="36" eb="38">
      <t>リヨウ</t>
    </rPh>
    <rPh sb="38" eb="40">
      <t>リョウキン</t>
    </rPh>
    <rPh sb="41" eb="43">
      <t>ヘンコウ</t>
    </rPh>
    <rPh sb="43" eb="44">
      <t>トウ</t>
    </rPh>
    <rPh sb="48" eb="50">
      <t>キサイ</t>
    </rPh>
    <rPh sb="51" eb="53">
      <t>ヒツヨウ</t>
    </rPh>
    <phoneticPr fontId="9"/>
  </si>
  <si>
    <t>介護給付費算定に係る体制等に関する届出書・変更届出書　チェック表
（短期入所生活介護・介護予防短期入所生活介護）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タンキ</t>
    </rPh>
    <rPh sb="36" eb="38">
      <t>ニュウショ</t>
    </rPh>
    <rPh sb="38" eb="40">
      <t>セイカツ</t>
    </rPh>
    <rPh sb="40" eb="42">
      <t>カイゴ</t>
    </rPh>
    <rPh sb="43" eb="45">
      <t>カイゴ</t>
    </rPh>
    <rPh sb="45" eb="47">
      <t>ヨボウ</t>
    </rPh>
    <rPh sb="47" eb="49">
      <t>タンキ</t>
    </rPh>
    <rPh sb="49" eb="51">
      <t>ニュウショ</t>
    </rPh>
    <rPh sb="51" eb="53">
      <t>セイカツ</t>
    </rPh>
    <rPh sb="53" eb="55">
      <t>カイゴ</t>
    </rPh>
    <phoneticPr fontId="9"/>
  </si>
  <si>
    <t>若年性認知症利用者受入加算に関する届出書＜参考様式５＞</t>
    <rPh sb="6" eb="8">
      <t>リヨウ</t>
    </rPh>
    <rPh sb="21" eb="23">
      <t>サンコウ</t>
    </rPh>
    <rPh sb="23" eb="25">
      <t>ヨウシキ</t>
    </rPh>
    <phoneticPr fontId="9"/>
  </si>
  <si>
    <t>生活相談員配置等加算に係る届出書＜別紙21＞</t>
    <rPh sb="0" eb="5">
      <t>セイカツソウダンイン</t>
    </rPh>
    <rPh sb="5" eb="8">
      <t>ハイチトウ</t>
    </rPh>
    <rPh sb="8" eb="10">
      <t>カサン</t>
    </rPh>
    <rPh sb="11" eb="12">
      <t>カカ</t>
    </rPh>
    <rPh sb="13" eb="16">
      <t>トドケデショ</t>
    </rPh>
    <rPh sb="17" eb="19">
      <t>ベッシ</t>
    </rPh>
    <phoneticPr fontId="9"/>
  </si>
  <si>
    <r>
      <t>看護体制加算に係る届出書＜別紙</t>
    </r>
    <r>
      <rPr>
        <sz val="9"/>
        <color rgb="FFFF0000"/>
        <rFont val="ＭＳ Ｐ明朝"/>
        <family val="1"/>
        <charset val="128"/>
      </rPr>
      <t>25</t>
    </r>
    <r>
      <rPr>
        <sz val="9"/>
        <rFont val="ＭＳ Ｐ明朝"/>
        <family val="1"/>
        <charset val="128"/>
      </rPr>
      <t>＞</t>
    </r>
    <rPh sb="0" eb="2">
      <t>カンゴ</t>
    </rPh>
    <rPh sb="13" eb="15">
      <t>ベッシ</t>
    </rPh>
    <phoneticPr fontId="9"/>
  </si>
  <si>
    <t>看取り連携体制加算に係る届出書＜別紙13＞</t>
    <rPh sb="0" eb="2">
      <t>ミト</t>
    </rPh>
    <rPh sb="3" eb="5">
      <t>レンケイ</t>
    </rPh>
    <rPh sb="5" eb="7">
      <t>タイセイ</t>
    </rPh>
    <rPh sb="7" eb="9">
      <t>カサン</t>
    </rPh>
    <rPh sb="10" eb="11">
      <t>カカ</t>
    </rPh>
    <rPh sb="12" eb="15">
      <t>トドケデショ</t>
    </rPh>
    <rPh sb="16" eb="18">
      <t>ベッシ</t>
    </rPh>
    <phoneticPr fontId="9"/>
  </si>
  <si>
    <t>看取り期における対応方針（案でも可）</t>
    <rPh sb="0" eb="2">
      <t>ミト</t>
    </rPh>
    <rPh sb="3" eb="4">
      <t>キ</t>
    </rPh>
    <rPh sb="8" eb="12">
      <t>タイオウホウシン</t>
    </rPh>
    <rPh sb="13" eb="14">
      <t>アン</t>
    </rPh>
    <rPh sb="16" eb="17">
      <t>カ</t>
    </rPh>
    <phoneticPr fontId="9"/>
  </si>
  <si>
    <t>医療連携強化加算に係る届出書＜別紙26＞</t>
    <rPh sb="9" eb="10">
      <t>カカ</t>
    </rPh>
    <rPh sb="15" eb="17">
      <t>ベッシ</t>
    </rPh>
    <phoneticPr fontId="9"/>
  </si>
  <si>
    <r>
      <t>サービス提供体制強化加算に関する届出書＜別紙</t>
    </r>
    <r>
      <rPr>
        <sz val="9"/>
        <color rgb="FFFF0000"/>
        <rFont val="ＭＳ Ｐ明朝"/>
        <family val="1"/>
        <charset val="128"/>
      </rPr>
      <t>１4－４</t>
    </r>
    <r>
      <rPr>
        <sz val="9"/>
        <rFont val="ＭＳ Ｐ明朝"/>
        <family val="1"/>
        <charset val="128"/>
      </rPr>
      <t>＞</t>
    </r>
    <rPh sb="20" eb="22">
      <t>ベッシ</t>
    </rPh>
    <phoneticPr fontId="9"/>
  </si>
  <si>
    <t>口腔連携強化加算に関する届出書＜別紙11＞</t>
    <rPh sb="0" eb="2">
      <t>コウクウ</t>
    </rPh>
    <rPh sb="2" eb="4">
      <t>レンケイ</t>
    </rPh>
    <rPh sb="4" eb="6">
      <t>キョウカ</t>
    </rPh>
    <rPh sb="6" eb="8">
      <t>カサン</t>
    </rPh>
    <rPh sb="9" eb="10">
      <t>カン</t>
    </rPh>
    <rPh sb="12" eb="15">
      <t>トドケデショ</t>
    </rPh>
    <rPh sb="16" eb="18">
      <t>ベッシ</t>
    </rPh>
    <phoneticPr fontId="9"/>
  </si>
  <si>
    <t>協力医療機関との協定書(写）等相談できる体制を確保していることがわかるもの</t>
    <rPh sb="0" eb="2">
      <t>キョウリョク</t>
    </rPh>
    <rPh sb="2" eb="4">
      <t>イリョウ</t>
    </rPh>
    <rPh sb="4" eb="6">
      <t>キカン</t>
    </rPh>
    <rPh sb="8" eb="11">
      <t>キョウテイショ</t>
    </rPh>
    <rPh sb="12" eb="13">
      <t>ウツ</t>
    </rPh>
    <rPh sb="14" eb="15">
      <t>トウ</t>
    </rPh>
    <rPh sb="15" eb="17">
      <t>ソウダン</t>
    </rPh>
    <rPh sb="20" eb="22">
      <t>タイセイ</t>
    </rPh>
    <rPh sb="23" eb="25">
      <t>カクホ</t>
    </rPh>
    <phoneticPr fontId="9"/>
  </si>
  <si>
    <t>施設等の区分・
人員配置区分</t>
    <rPh sb="0" eb="2">
      <t>シセツ</t>
    </rPh>
    <rPh sb="2" eb="3">
      <t>トウ</t>
    </rPh>
    <rPh sb="4" eb="6">
      <t>クブン</t>
    </rPh>
    <rPh sb="8" eb="10">
      <t>ジンイン</t>
    </rPh>
    <rPh sb="10" eb="12">
      <t>ハイチ</t>
    </rPh>
    <rPh sb="12" eb="14">
      <t>クブン</t>
    </rPh>
    <phoneticPr fontId="9"/>
  </si>
  <si>
    <t>ユニットケア体制</t>
    <phoneticPr fontId="9"/>
  </si>
  <si>
    <t>若年性認知症入所者受入加算</t>
    <rPh sb="0" eb="2">
      <t>ジャクネン</t>
    </rPh>
    <rPh sb="2" eb="3">
      <t>セイ</t>
    </rPh>
    <rPh sb="3" eb="6">
      <t>ニンチショウ</t>
    </rPh>
    <rPh sb="6" eb="9">
      <t>ニュウショシャ</t>
    </rPh>
    <rPh sb="9" eb="11">
      <t>ウケイレ</t>
    </rPh>
    <rPh sb="11" eb="13">
      <t>カサン</t>
    </rPh>
    <phoneticPr fontId="9"/>
  </si>
  <si>
    <t>「特別診療費」に相当する診療報酬の算定のために届け出た届出書類（写）</t>
    <rPh sb="1" eb="3">
      <t>トクベツ</t>
    </rPh>
    <rPh sb="3" eb="6">
      <t>シンリョウヒ</t>
    </rPh>
    <rPh sb="8" eb="10">
      <t>ソウトウ</t>
    </rPh>
    <rPh sb="12" eb="14">
      <t>シンリョウ</t>
    </rPh>
    <rPh sb="14" eb="16">
      <t>ホウシュウ</t>
    </rPh>
    <rPh sb="17" eb="19">
      <t>サンテイ</t>
    </rPh>
    <rPh sb="23" eb="24">
      <t>トド</t>
    </rPh>
    <rPh sb="25" eb="26">
      <t>デ</t>
    </rPh>
    <rPh sb="27" eb="29">
      <t>トドケデ</t>
    </rPh>
    <rPh sb="29" eb="31">
      <t>ショルイ</t>
    </rPh>
    <rPh sb="32" eb="33">
      <t>ウツ</t>
    </rPh>
    <phoneticPr fontId="9"/>
  </si>
  <si>
    <t>理学療法、作業療法、言語聴覚療法又は集団コミュニケーション療法の施設基準に係る届出書添付書類＜様式８＞</t>
    <rPh sb="16" eb="17">
      <t>マタ</t>
    </rPh>
    <rPh sb="18" eb="20">
      <t>シュウダン</t>
    </rPh>
    <rPh sb="29" eb="31">
      <t>リョウホウ</t>
    </rPh>
    <rPh sb="39" eb="41">
      <t>トドケデ</t>
    </rPh>
    <rPh sb="41" eb="42">
      <t>ショ</t>
    </rPh>
    <phoneticPr fontId="9"/>
  </si>
  <si>
    <t>リハビリテーション提供体制</t>
    <rPh sb="9" eb="11">
      <t>テイキョウ</t>
    </rPh>
    <rPh sb="11" eb="13">
      <t>タイセイ</t>
    </rPh>
    <phoneticPr fontId="9"/>
  </si>
  <si>
    <t>「特定診療費」に相当する診療報酬の算定のために届け出た届出書類（写）</t>
    <rPh sb="1" eb="3">
      <t>トクテイ</t>
    </rPh>
    <rPh sb="3" eb="6">
      <t>シンリョウヒ</t>
    </rPh>
    <rPh sb="8" eb="10">
      <t>ソウトウ</t>
    </rPh>
    <rPh sb="12" eb="14">
      <t>シンリョウ</t>
    </rPh>
    <rPh sb="14" eb="16">
      <t>ホウシュウ</t>
    </rPh>
    <rPh sb="17" eb="19">
      <t>サンテイ</t>
    </rPh>
    <rPh sb="23" eb="24">
      <t>トド</t>
    </rPh>
    <rPh sb="25" eb="26">
      <t>デ</t>
    </rPh>
    <rPh sb="27" eb="29">
      <t>トドケデ</t>
    </rPh>
    <rPh sb="29" eb="31">
      <t>ショルイ</t>
    </rPh>
    <rPh sb="32" eb="33">
      <t>ウツ</t>
    </rPh>
    <phoneticPr fontId="9"/>
  </si>
  <si>
    <t>精神科作業療法の施設基準に係る届出書添付書類＜様式９＞</t>
    <rPh sb="0" eb="3">
      <t>セイシンカ</t>
    </rPh>
    <rPh sb="3" eb="5">
      <t>サギョウ</t>
    </rPh>
    <rPh sb="5" eb="7">
      <t>リョウホウ</t>
    </rPh>
    <rPh sb="8" eb="10">
      <t>シセツ</t>
    </rPh>
    <rPh sb="10" eb="12">
      <t>キジュン</t>
    </rPh>
    <rPh sb="13" eb="14">
      <t>カカワ</t>
    </rPh>
    <rPh sb="15" eb="18">
      <t>トドケデショ</t>
    </rPh>
    <rPh sb="18" eb="20">
      <t>テンプ</t>
    </rPh>
    <rPh sb="20" eb="22">
      <t>ショルイ</t>
    </rPh>
    <rPh sb="23" eb="25">
      <t>ヨウシキ</t>
    </rPh>
    <phoneticPr fontId="9"/>
  </si>
  <si>
    <t>該当する言語聴覚士、作業療法士の資格証（写）</t>
    <rPh sb="0" eb="2">
      <t>ガイトウ</t>
    </rPh>
    <phoneticPr fontId="9"/>
  </si>
  <si>
    <t>認知症介護実践リーダー研修の修了証書（写）</t>
    <rPh sb="0" eb="3">
      <t>ニンチショウ</t>
    </rPh>
    <rPh sb="3" eb="5">
      <t>カイゴ</t>
    </rPh>
    <rPh sb="5" eb="7">
      <t>ジッセン</t>
    </rPh>
    <rPh sb="11" eb="13">
      <t>ケンシュウ</t>
    </rPh>
    <rPh sb="14" eb="17">
      <t>シュウリョウショウ</t>
    </rPh>
    <rPh sb="17" eb="18">
      <t>ショ</t>
    </rPh>
    <rPh sb="19" eb="20">
      <t>ウツ</t>
    </rPh>
    <phoneticPr fontId="9"/>
  </si>
  <si>
    <t>認知症介護指導者養成研修の修了証書（写）</t>
    <rPh sb="0" eb="3">
      <t>ニンチショウ</t>
    </rPh>
    <rPh sb="3" eb="5">
      <t>カイゴ</t>
    </rPh>
    <rPh sb="5" eb="8">
      <t>シドウシャ</t>
    </rPh>
    <rPh sb="8" eb="10">
      <t>ヨウセイ</t>
    </rPh>
    <rPh sb="10" eb="12">
      <t>ケンシュウ</t>
    </rPh>
    <rPh sb="13" eb="16">
      <t>シュウリョウショウ</t>
    </rPh>
    <rPh sb="16" eb="17">
      <t>ショ</t>
    </rPh>
    <rPh sb="18" eb="19">
      <t>ウツ</t>
    </rPh>
    <phoneticPr fontId="9"/>
  </si>
  <si>
    <t>〔　（当該届出の施設基準の名称）　〕に勤務する従事者の名簿＜様式７＞</t>
    <rPh sb="3" eb="5">
      <t>トウガイ</t>
    </rPh>
    <rPh sb="5" eb="7">
      <t>トドケデ</t>
    </rPh>
    <rPh sb="8" eb="10">
      <t>シセツ</t>
    </rPh>
    <rPh sb="10" eb="12">
      <t>キジュン</t>
    </rPh>
    <rPh sb="13" eb="15">
      <t>メイショウ</t>
    </rPh>
    <rPh sb="19" eb="21">
      <t>キンム</t>
    </rPh>
    <rPh sb="23" eb="26">
      <t>ジュウジシャ</t>
    </rPh>
    <rPh sb="27" eb="29">
      <t>メイボ</t>
    </rPh>
    <rPh sb="30" eb="32">
      <t>ヨウシキ</t>
    </rPh>
    <phoneticPr fontId="9"/>
  </si>
  <si>
    <t>ナンバーが確認できるように撮影のこと。</t>
    <rPh sb="5" eb="7">
      <t>カクニン</t>
    </rPh>
    <rPh sb="13" eb="15">
      <t>サツエイ</t>
    </rPh>
    <phoneticPr fontId="9"/>
  </si>
  <si>
    <t>療養環境基準</t>
    <rPh sb="0" eb="2">
      <t>リョウヨウ</t>
    </rPh>
    <rPh sb="2" eb="6">
      <t>カンキョウキジュン</t>
    </rPh>
    <phoneticPr fontId="9"/>
  </si>
  <si>
    <t>廊下幅が設備基準を満たさなくなった病棟、又は廊下幅が設備基準を満たすこととなった病棟の平面図</t>
    <phoneticPr fontId="9"/>
  </si>
  <si>
    <t>施設等の区分が、「1病院療養型」「2診療所型」「6ユニット型病院療養型」「7ユニット型診療所型」「A病院経過型」「Cユニット型病院経過型」に該当する場合。</t>
    <phoneticPr fontId="9"/>
  </si>
  <si>
    <t>医師、看護職員、介護職員、理学療法士療法士・作業療法士・言語聴覚士、介護支援専門員の配置状況がわかるもの（欠員となり解消された職種のみで可）</t>
    <rPh sb="0" eb="2">
      <t>イシ</t>
    </rPh>
    <rPh sb="3" eb="5">
      <t>カンゴ</t>
    </rPh>
    <rPh sb="5" eb="7">
      <t>ショクイン</t>
    </rPh>
    <rPh sb="8" eb="10">
      <t>カイゴ</t>
    </rPh>
    <rPh sb="10" eb="12">
      <t>ショクイン</t>
    </rPh>
    <rPh sb="13" eb="18">
      <t>リガク</t>
    </rPh>
    <rPh sb="18" eb="21">
      <t>リョウホウシ</t>
    </rPh>
    <rPh sb="22" eb="27">
      <t>サギョウ</t>
    </rPh>
    <rPh sb="28" eb="30">
      <t>ゲンゴ</t>
    </rPh>
    <rPh sb="30" eb="33">
      <t>チョウカクシ</t>
    </rPh>
    <rPh sb="34" eb="36">
      <t>カイゴ</t>
    </rPh>
    <rPh sb="36" eb="38">
      <t>シエン</t>
    </rPh>
    <rPh sb="38" eb="41">
      <t>センモンイン</t>
    </rPh>
    <rPh sb="42" eb="44">
      <t>ハイチ</t>
    </rPh>
    <rPh sb="44" eb="46">
      <t>ジョウキョウ</t>
    </rPh>
    <rPh sb="53" eb="55">
      <t>ケツイン</t>
    </rPh>
    <rPh sb="58" eb="60">
      <t>カイショウ</t>
    </rPh>
    <rPh sb="63" eb="65">
      <t>ショクシュ</t>
    </rPh>
    <rPh sb="68" eb="69">
      <t>カ</t>
    </rPh>
    <phoneticPr fontId="9"/>
  </si>
  <si>
    <t>任意の様式で可（代表者名）。ただし、未措置事項（BPC策定、訓練、研修）の現状及び改善に向けた取組みは必ず記載すること。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7" eb="29">
      <t>サクテイ</t>
    </rPh>
    <rPh sb="30" eb="32">
      <t>クンレン</t>
    </rPh>
    <rPh sb="33" eb="35">
      <t>ケンシュウ</t>
    </rPh>
    <rPh sb="37" eb="39">
      <t>ゲンジョウ</t>
    </rPh>
    <rPh sb="39" eb="40">
      <t>オヨ</t>
    </rPh>
    <rPh sb="41" eb="43">
      <t>カイゼン</t>
    </rPh>
    <rPh sb="44" eb="45">
      <t>ム</t>
    </rPh>
    <rPh sb="47" eb="49">
      <t>トリクミ</t>
    </rPh>
    <rPh sb="51" eb="52">
      <t>カナラ</t>
    </rPh>
    <rPh sb="53" eb="55">
      <t>キサイ</t>
    </rPh>
    <phoneticPr fontId="9"/>
  </si>
  <si>
    <t>BCP未策定に伴う減算を解消する場合。
感染症及び災害の項目を設定したもの。</t>
    <rPh sb="3" eb="6">
      <t>ミサクテイ</t>
    </rPh>
    <rPh sb="7" eb="8">
      <t>トモナ</t>
    </rPh>
    <rPh sb="9" eb="11">
      <t>ゲンサン</t>
    </rPh>
    <rPh sb="12" eb="14">
      <t>カイショウ</t>
    </rPh>
    <rPh sb="16" eb="18">
      <t>バアイ</t>
    </rPh>
    <phoneticPr fontId="9"/>
  </si>
  <si>
    <t>有資格者等の割合の参考計算書＜別紙７-2＞又はこれに準じた計算資料</t>
    <rPh sb="0" eb="4">
      <t>ユウシカクシャ</t>
    </rPh>
    <rPh sb="4" eb="5">
      <t>トウ</t>
    </rPh>
    <rPh sb="6" eb="8">
      <t>ワリアイ</t>
    </rPh>
    <rPh sb="9" eb="11">
      <t>サンコウ</t>
    </rPh>
    <rPh sb="11" eb="14">
      <t>ケイサンショ</t>
    </rPh>
    <rPh sb="15" eb="17">
      <t>ベッシ</t>
    </rPh>
    <rPh sb="21" eb="22">
      <t>マタ</t>
    </rPh>
    <rPh sb="26" eb="27">
      <t>ジュン</t>
    </rPh>
    <rPh sb="29" eb="33">
      <t>ケイサンシリョウ</t>
    </rPh>
    <phoneticPr fontId="9"/>
  </si>
  <si>
    <t>届出前３か月の介護職員のうち介護福祉士の常勤換算数を平均したもの</t>
    <rPh sb="0" eb="2">
      <t>トドケデ</t>
    </rPh>
    <rPh sb="2" eb="3">
      <t>マエ</t>
    </rPh>
    <rPh sb="5" eb="6">
      <t>ゲツ</t>
    </rPh>
    <rPh sb="7" eb="11">
      <t>カイゴショクイン</t>
    </rPh>
    <rPh sb="14" eb="19">
      <t>カイゴフクシシ</t>
    </rPh>
    <rPh sb="20" eb="24">
      <t>ジョウキンカンサン</t>
    </rPh>
    <rPh sb="24" eb="25">
      <t>スウ</t>
    </rPh>
    <rPh sb="26" eb="28">
      <t>ヘイキン</t>
    </rPh>
    <phoneticPr fontId="9"/>
  </si>
  <si>
    <t>算定する加算の要件に応じた有資格者等の常勤換算を計算し平均したもの</t>
    <rPh sb="0" eb="2">
      <t>サンテイ</t>
    </rPh>
    <rPh sb="4" eb="6">
      <t>カサン</t>
    </rPh>
    <rPh sb="7" eb="9">
      <t>ヨウケン</t>
    </rPh>
    <rPh sb="10" eb="11">
      <t>オウ</t>
    </rPh>
    <rPh sb="13" eb="17">
      <t>ユウシカクシャ</t>
    </rPh>
    <rPh sb="17" eb="18">
      <t>トウ</t>
    </rPh>
    <rPh sb="19" eb="23">
      <t>ジョウキンカンサン</t>
    </rPh>
    <rPh sb="24" eb="26">
      <t>ケイサン</t>
    </rPh>
    <rPh sb="27" eb="29">
      <t>ヘイキン</t>
    </rPh>
    <phoneticPr fontId="9"/>
  </si>
  <si>
    <t xml:space="preserve">※　厚労省様式（「別紙○」の名称のもの）については、記載の注意事項を確認し正しい方法で使用してください。
</t>
    <rPh sb="2" eb="5">
      <t>コウロウショウ</t>
    </rPh>
    <rPh sb="5" eb="7">
      <t>ヨウシキ</t>
    </rPh>
    <rPh sb="9" eb="11">
      <t>ベッシ</t>
    </rPh>
    <rPh sb="14" eb="16">
      <t>メイショウ</t>
    </rPh>
    <rPh sb="26" eb="28">
      <t>キサイ</t>
    </rPh>
    <rPh sb="29" eb="33">
      <t>チュウイジコウ</t>
    </rPh>
    <rPh sb="34" eb="36">
      <t>カクニン</t>
    </rPh>
    <rPh sb="37" eb="38">
      <t>タダ</t>
    </rPh>
    <rPh sb="40" eb="42">
      <t>ホウホウ</t>
    </rPh>
    <rPh sb="43" eb="45">
      <t>シヨウ</t>
    </rPh>
    <phoneticPr fontId="9"/>
  </si>
  <si>
    <t>別シートの「備考（1-1）」も必ず確認すること。</t>
    <rPh sb="0" eb="1">
      <t>ベツ</t>
    </rPh>
    <rPh sb="6" eb="8">
      <t>ビコウ</t>
    </rPh>
    <rPh sb="15" eb="16">
      <t>カナラ</t>
    </rPh>
    <rPh sb="17" eb="19">
      <t>カクニン</t>
    </rPh>
    <phoneticPr fontId="9"/>
  </si>
  <si>
    <t>　指定申請等に使用した（標準様式１）で作成したものも対象です。</t>
    <rPh sb="19" eb="21">
      <t>サクセイ</t>
    </rPh>
    <rPh sb="26" eb="28">
      <t>タイショウ</t>
    </rPh>
    <phoneticPr fontId="9"/>
  </si>
  <si>
    <r>
      <t>介護給付費算定に係る体制等に関する届出書・変更届出書</t>
    </r>
    <r>
      <rPr>
        <sz val="9"/>
        <color rgb="FFFF0000"/>
        <rFont val="ＭＳ Ｐ明朝"/>
        <family val="1"/>
        <charset val="128"/>
      </rPr>
      <t>＜加算様式１＞</t>
    </r>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カサン</t>
    </rPh>
    <rPh sb="29" eb="31">
      <t>ヨウシキ</t>
    </rPh>
    <phoneticPr fontId="9"/>
  </si>
  <si>
    <r>
      <t>本チェック表</t>
    </r>
    <r>
      <rPr>
        <sz val="9"/>
        <color rgb="FFFF0000"/>
        <rFont val="ＭＳ Ｐ明朝"/>
        <family val="1"/>
        <charset val="128"/>
      </rPr>
      <t>＜加算様式２＞</t>
    </r>
    <rPh sb="0" eb="1">
      <t>ホン</t>
    </rPh>
    <rPh sb="5" eb="6">
      <t>オモテ</t>
    </rPh>
    <rPh sb="7" eb="9">
      <t>カサン</t>
    </rPh>
    <rPh sb="9" eb="11">
      <t>ヨウシキ</t>
    </rPh>
    <phoneticPr fontId="9"/>
  </si>
  <si>
    <r>
      <t>サービス提供体制強化加算に関する届出書＜別紙</t>
    </r>
    <r>
      <rPr>
        <sz val="9"/>
        <color rgb="FFFF0000"/>
        <rFont val="ＭＳ Ｐ明朝"/>
        <family val="1"/>
        <charset val="128"/>
      </rPr>
      <t>14－4</t>
    </r>
    <r>
      <rPr>
        <sz val="9"/>
        <rFont val="ＭＳ Ｐ明朝"/>
        <family val="1"/>
        <charset val="128"/>
      </rPr>
      <t>＞</t>
    </r>
    <rPh sb="20" eb="22">
      <t>ベッシ</t>
    </rPh>
    <phoneticPr fontId="9"/>
  </si>
  <si>
    <t>担当者未設置に伴う減算を解消する場合。
研修の欄以外を埋めること。</t>
    <rPh sb="0" eb="3">
      <t>タントウシャ</t>
    </rPh>
    <rPh sb="3" eb="6">
      <t>ミセッチ</t>
    </rPh>
    <rPh sb="7" eb="8">
      <t>トモナ</t>
    </rPh>
    <rPh sb="9" eb="11">
      <t>ゲンサン</t>
    </rPh>
    <rPh sb="12" eb="14">
      <t>カイショウ</t>
    </rPh>
    <rPh sb="16" eb="18">
      <t>バアイ</t>
    </rPh>
    <rPh sb="20" eb="22">
      <t>ケンシュウ</t>
    </rPh>
    <rPh sb="23" eb="24">
      <t>ラン</t>
    </rPh>
    <rPh sb="24" eb="26">
      <t>イガイ</t>
    </rPh>
    <rPh sb="27" eb="28">
      <t>ウ</t>
    </rPh>
    <phoneticPr fontId="9"/>
  </si>
  <si>
    <t xml:space="preserve">
理由書</t>
    <phoneticPr fontId="9"/>
  </si>
  <si>
    <t>任意の様式で可。</t>
    <phoneticPr fontId="9"/>
  </si>
  <si>
    <t>※　「従業者の勤務の体制及び勤務形態一覧表（別紙７）又はこれに準じた勤務割表等」については、</t>
    <rPh sb="3" eb="6">
      <t>ジュウギョウシャ</t>
    </rPh>
    <rPh sb="7" eb="9">
      <t>キンム</t>
    </rPh>
    <rPh sb="10" eb="12">
      <t>タイセイ</t>
    </rPh>
    <rPh sb="12" eb="13">
      <t>オヨ</t>
    </rPh>
    <rPh sb="14" eb="16">
      <t>キンム</t>
    </rPh>
    <rPh sb="16" eb="18">
      <t>ケイタイ</t>
    </rPh>
    <rPh sb="18" eb="21">
      <t>イチランヒョウ</t>
    </rPh>
    <rPh sb="22" eb="24">
      <t>ベッシ</t>
    </rPh>
    <rPh sb="26" eb="27">
      <t>マタ</t>
    </rPh>
    <rPh sb="31" eb="32">
      <t>ジュン</t>
    </rPh>
    <rPh sb="34" eb="36">
      <t>キンム</t>
    </rPh>
    <rPh sb="36" eb="37">
      <t>ワリ</t>
    </rPh>
    <rPh sb="37" eb="38">
      <t>ヒョウ</t>
    </rPh>
    <rPh sb="38" eb="39">
      <t>ナド</t>
    </rPh>
    <phoneticPr fontId="9"/>
  </si>
  <si>
    <t>No</t>
    <phoneticPr fontId="115"/>
  </si>
  <si>
    <t>安全管理対策体制に関する確認書＜参考様式11＞</t>
    <phoneticPr fontId="9"/>
  </si>
  <si>
    <t>○ R6.4.1～R6.5.31　版</t>
    <phoneticPr fontId="9"/>
  </si>
  <si>
    <t>担当者未設置に伴う減算を解消する場合。研修の欄以外を埋めること。</t>
    <rPh sb="0" eb="3">
      <t>タントウシャ</t>
    </rPh>
    <rPh sb="3" eb="6">
      <t>ミセッチ</t>
    </rPh>
    <rPh sb="7" eb="8">
      <t>トモナ</t>
    </rPh>
    <rPh sb="9" eb="11">
      <t>ゲンサン</t>
    </rPh>
    <rPh sb="12" eb="14">
      <t>カイショウ</t>
    </rPh>
    <rPh sb="16" eb="18">
      <t>バアイ</t>
    </rPh>
    <rPh sb="19" eb="21">
      <t>ケンシュウ</t>
    </rPh>
    <rPh sb="22" eb="23">
      <t>ラン</t>
    </rPh>
    <rPh sb="23" eb="25">
      <t>イガイ</t>
    </rPh>
    <rPh sb="26" eb="27">
      <t>ウ</t>
    </rPh>
    <phoneticPr fontId="9"/>
  </si>
  <si>
    <t>BCP未策定に伴う減算を解消する場合。感染症及び災害の項目を設定したもの。</t>
    <rPh sb="3" eb="6">
      <t>ミサクテイ</t>
    </rPh>
    <rPh sb="7" eb="8">
      <t>トモナ</t>
    </rPh>
    <rPh sb="9" eb="11">
      <t>ゲンサン</t>
    </rPh>
    <rPh sb="12" eb="14">
      <t>カイショウ</t>
    </rPh>
    <rPh sb="16" eb="18">
      <t>バアイ</t>
    </rPh>
    <phoneticPr fontId="9"/>
  </si>
  <si>
    <r>
      <rPr>
        <sz val="9"/>
        <color rgb="FFFF0000"/>
        <rFont val="ＭＳ Ｐ明朝"/>
        <family val="1"/>
        <charset val="128"/>
      </rPr>
      <t>日常生活継続支援加算に関する確認書①</t>
    </r>
    <r>
      <rPr>
        <sz val="9"/>
        <rFont val="ＭＳ Ｐ明朝"/>
        <family val="1"/>
        <charset val="128"/>
      </rPr>
      <t>＜参考様式2-1＞</t>
    </r>
    <rPh sb="11" eb="12">
      <t>カン</t>
    </rPh>
    <rPh sb="14" eb="17">
      <t>カクニンショ</t>
    </rPh>
    <rPh sb="19" eb="23">
      <t>サンコウヨウシキ</t>
    </rPh>
    <phoneticPr fontId="9"/>
  </si>
  <si>
    <t>介護処遇改善加算等の専用受付に専用の届出一式を提出すること</t>
    <rPh sb="0" eb="9">
      <t>カイゴショグウカイゼンカサントウ</t>
    </rPh>
    <rPh sb="10" eb="12">
      <t>センヨウ</t>
    </rPh>
    <rPh sb="12" eb="14">
      <t>ウケツケ</t>
    </rPh>
    <rPh sb="15" eb="17">
      <t>センヨウ</t>
    </rPh>
    <rPh sb="18" eb="20">
      <t>トドケデ</t>
    </rPh>
    <rPh sb="20" eb="22">
      <t>イッシキ</t>
    </rPh>
    <rPh sb="23" eb="25">
      <t>テイシュツ</t>
    </rPh>
    <phoneticPr fontId="9"/>
  </si>
  <si>
    <r>
      <t>テクノロジーの導入による夜勤職員配置加算に関する届出書</t>
    </r>
    <r>
      <rPr>
        <sz val="9"/>
        <color rgb="FFFF0000"/>
        <rFont val="ＭＳ Ｐ明朝"/>
        <family val="1"/>
        <charset val="128"/>
      </rPr>
      <t>＜別紙7-3＞又は</t>
    </r>
    <r>
      <rPr>
        <sz val="9"/>
        <rFont val="ＭＳ Ｐ明朝"/>
        <family val="1"/>
        <charset val="128"/>
      </rPr>
      <t>＜別紙</t>
    </r>
    <r>
      <rPr>
        <sz val="9"/>
        <color rgb="FFFF0000"/>
        <rFont val="ＭＳ Ｐ明朝"/>
        <family val="1"/>
        <charset val="128"/>
      </rPr>
      <t>27</t>
    </r>
    <r>
      <rPr>
        <sz val="9"/>
        <rFont val="ＭＳ Ｐ明朝"/>
        <family val="1"/>
        <charset val="128"/>
      </rPr>
      <t>＞</t>
    </r>
    <rPh sb="12" eb="18">
      <t>ヤキンショクインハイチ</t>
    </rPh>
    <rPh sb="28" eb="30">
      <t>ベッシ</t>
    </rPh>
    <rPh sb="34" eb="35">
      <t>マタ</t>
    </rPh>
    <rPh sb="37" eb="39">
      <t>ベッシ</t>
    </rPh>
    <phoneticPr fontId="9"/>
  </si>
  <si>
    <r>
      <t>指定居宅サービス事業者等による介護給付費の割引に係る割引率の設定について＜別紙</t>
    </r>
    <r>
      <rPr>
        <sz val="9"/>
        <color rgb="FFFF0000"/>
        <rFont val="ＭＳ Ｐ明朝"/>
        <family val="1"/>
        <charset val="128"/>
      </rPr>
      <t>５-2</t>
    </r>
    <r>
      <rPr>
        <sz val="9"/>
        <rFont val="ＭＳ Ｐ明朝"/>
        <family val="1"/>
        <charset val="128"/>
      </rPr>
      <t>＞</t>
    </r>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9"/>
  </si>
  <si>
    <r>
      <t>介護給付費算定に係る体制等状況一覧表</t>
    </r>
    <r>
      <rPr>
        <sz val="9"/>
        <color rgb="FFFF0000"/>
        <rFont val="ＭＳ Ｐ明朝"/>
        <family val="1"/>
        <charset val="128"/>
      </rPr>
      <t>＜別紙1-3＞</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9"/>
  </si>
  <si>
    <t>別シートの「備考（1-3）」も必ず確認すること。</t>
    <rPh sb="0" eb="1">
      <t>ベツ</t>
    </rPh>
    <rPh sb="6" eb="8">
      <t>ビコウ</t>
    </rPh>
    <rPh sb="15" eb="16">
      <t>カナラ</t>
    </rPh>
    <rPh sb="17" eb="19">
      <t>カクニン</t>
    </rPh>
    <phoneticPr fontId="9"/>
  </si>
  <si>
    <t>介護給付費算定に係る体制等に関する届出書・変更届出書　チェック表
（地域密着型介護老人福祉施設入所者生活介護）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9">
      <t>チイキミッチャクガタ</t>
    </rPh>
    <rPh sb="39" eb="41">
      <t>カイゴ</t>
    </rPh>
    <rPh sb="41" eb="43">
      <t>ロウジン</t>
    </rPh>
    <rPh sb="43" eb="45">
      <t>フクシ</t>
    </rPh>
    <rPh sb="45" eb="47">
      <t>シセツ</t>
    </rPh>
    <rPh sb="47" eb="50">
      <t>ニュウショシャ</t>
    </rPh>
    <rPh sb="50" eb="54">
      <t>セイカツカイゴ</t>
    </rPh>
    <phoneticPr fontId="9"/>
  </si>
  <si>
    <t>小規模拠点集合体制</t>
    <phoneticPr fontId="9"/>
  </si>
  <si>
    <t>別シートの「備考（1-1）（1-2）」も必ず確認すること。</t>
    <rPh sb="0" eb="1">
      <t>ベツ</t>
    </rPh>
    <rPh sb="6" eb="8">
      <t>ビコウ</t>
    </rPh>
    <rPh sb="20" eb="21">
      <t>カナラ</t>
    </rPh>
    <rPh sb="22" eb="24">
      <t>カクニン</t>
    </rPh>
    <phoneticPr fontId="9"/>
  </si>
  <si>
    <t>従業者の勤務の体制及び勤務形態一覧表＜別紙7＞又はこれに準じた勤務割表等</t>
    <phoneticPr fontId="9"/>
  </si>
  <si>
    <t>共同等する上記事業所又は医療施設の理学療法士、作業療法士、言語聴覚士又は医師の資格証（写）</t>
    <rPh sb="0" eb="2">
      <t>キョウドウ</t>
    </rPh>
    <rPh sb="2" eb="3">
      <t>トウ</t>
    </rPh>
    <rPh sb="5" eb="7">
      <t>ジョウキ</t>
    </rPh>
    <rPh sb="7" eb="10">
      <t>ジギョウショ</t>
    </rPh>
    <rPh sb="10" eb="11">
      <t>マタ</t>
    </rPh>
    <rPh sb="12" eb="14">
      <t>イリョウ</t>
    </rPh>
    <rPh sb="14" eb="16">
      <t>シセツ</t>
    </rPh>
    <rPh sb="17" eb="19">
      <t>リガク</t>
    </rPh>
    <rPh sb="19" eb="22">
      <t>リョウホウシ</t>
    </rPh>
    <rPh sb="23" eb="25">
      <t>サギョウ</t>
    </rPh>
    <rPh sb="25" eb="28">
      <t>リョウホウシ</t>
    </rPh>
    <rPh sb="29" eb="34">
      <t>ゲンゴチョウカクシ</t>
    </rPh>
    <rPh sb="34" eb="35">
      <t>マタ</t>
    </rPh>
    <rPh sb="36" eb="38">
      <t>イシ</t>
    </rPh>
    <rPh sb="39" eb="41">
      <t>シカク</t>
    </rPh>
    <rPh sb="41" eb="42">
      <t>ショウ</t>
    </rPh>
    <rPh sb="43" eb="44">
      <t>ウツ</t>
    </rPh>
    <phoneticPr fontId="9"/>
  </si>
  <si>
    <t>※　本体が特養かつ併設型・空床型の両方を実施している場合で、「空床型のみ算定する加算」を新たに届け出る場合は、</t>
    <rPh sb="2" eb="4">
      <t>ホンタイ</t>
    </rPh>
    <rPh sb="5" eb="7">
      <t>トクヨウ</t>
    </rPh>
    <rPh sb="9" eb="11">
      <t>ヘイセツ</t>
    </rPh>
    <rPh sb="11" eb="12">
      <t>ガタ</t>
    </rPh>
    <rPh sb="13" eb="16">
      <t>クウショウガタ</t>
    </rPh>
    <rPh sb="17" eb="19">
      <t>リョウホウ</t>
    </rPh>
    <rPh sb="20" eb="22">
      <t>ジッシ</t>
    </rPh>
    <rPh sb="26" eb="28">
      <t>バアイ</t>
    </rPh>
    <rPh sb="31" eb="34">
      <t>クウショウガタ</t>
    </rPh>
    <rPh sb="36" eb="38">
      <t>サンテイ</t>
    </rPh>
    <rPh sb="40" eb="42">
      <t>カサン</t>
    </rPh>
    <rPh sb="44" eb="45">
      <t>アラ</t>
    </rPh>
    <rPh sb="47" eb="48">
      <t>トド</t>
    </rPh>
    <rPh sb="49" eb="50">
      <t>デ</t>
    </rPh>
    <rPh sb="51" eb="53">
      <t>バアイ</t>
    </rPh>
    <phoneticPr fontId="9"/>
  </si>
  <si>
    <t>　（その場合、下記チェック表で加算ごとに指定している添付書類については提出不要）</t>
    <rPh sb="4" eb="6">
      <t>バアイ</t>
    </rPh>
    <rPh sb="7" eb="9">
      <t>カキ</t>
    </rPh>
    <rPh sb="13" eb="14">
      <t>ヒョウ</t>
    </rPh>
    <rPh sb="15" eb="17">
      <t>カサン</t>
    </rPh>
    <rPh sb="20" eb="22">
      <t>シテイ</t>
    </rPh>
    <rPh sb="26" eb="30">
      <t>テンプショルイ</t>
    </rPh>
    <rPh sb="35" eb="37">
      <t>テイシュツ</t>
    </rPh>
    <rPh sb="37" eb="39">
      <t>フヨウ</t>
    </rPh>
    <phoneticPr fontId="9"/>
  </si>
  <si>
    <t>　当該加算算定に係る特養の届出と同時に提出するか、特養の別紙1-1～３（直近の届出状況）を添付すること。</t>
    <rPh sb="1" eb="3">
      <t>トウガイ</t>
    </rPh>
    <rPh sb="3" eb="5">
      <t>カサン</t>
    </rPh>
    <rPh sb="5" eb="7">
      <t>サンテイ</t>
    </rPh>
    <rPh sb="8" eb="9">
      <t>カカ</t>
    </rPh>
    <rPh sb="10" eb="12">
      <t>トクヨウ</t>
    </rPh>
    <rPh sb="36" eb="38">
      <t>チョッキン</t>
    </rPh>
    <rPh sb="39" eb="41">
      <t>トドケデ</t>
    </rPh>
    <rPh sb="41" eb="43">
      <t>ジョウキョウ</t>
    </rPh>
    <phoneticPr fontId="9"/>
  </si>
  <si>
    <r>
      <t>介護給付費算定に係る体制等状況一覧表</t>
    </r>
    <r>
      <rPr>
        <sz val="9"/>
        <color rgb="FFFF0000"/>
        <rFont val="ＭＳ Ｐ明朝"/>
        <family val="1"/>
        <charset val="128"/>
      </rPr>
      <t>＜別紙1-1、1-2＞</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9"/>
  </si>
  <si>
    <t>　（本ファイルには特養用の（標準様式１）をセットしています。プルダウンリストの修正等、特定施設にあわせた修正作業に</t>
    <rPh sb="2" eb="3">
      <t>ホン</t>
    </rPh>
    <rPh sb="9" eb="11">
      <t>トクヨウ</t>
    </rPh>
    <rPh sb="11" eb="12">
      <t>ヨウ</t>
    </rPh>
    <rPh sb="14" eb="18">
      <t>ヒョウジュンヨウシキ</t>
    </rPh>
    <rPh sb="41" eb="42">
      <t>トウ</t>
    </rPh>
    <rPh sb="43" eb="47">
      <t>トクテイシセツ</t>
    </rPh>
    <rPh sb="52" eb="54">
      <t>シュウセイ</t>
    </rPh>
    <rPh sb="54" eb="56">
      <t>サギョウ</t>
    </rPh>
    <phoneticPr fontId="9"/>
  </si>
  <si>
    <t>　　不安がある場合は、特定施設の加算届ファイルにセットされた（標準様式１）を使用してください）</t>
    <rPh sb="18" eb="19">
      <t>トドケ</t>
    </rPh>
    <rPh sb="31" eb="33">
      <t>ヒョウジュン</t>
    </rPh>
    <rPh sb="33" eb="35">
      <t>ヨウシキ</t>
    </rPh>
    <phoneticPr fontId="9"/>
  </si>
  <si>
    <t>任意の様式で可（代表者名）。ただし、経緯、今後の改善策・職員教育、対象入居者の現状及び廃止に向けた取組みは必ず記載すること。</t>
    <rPh sb="0" eb="2">
      <t>ニンイ</t>
    </rPh>
    <rPh sb="3" eb="5">
      <t>ヨウシキ</t>
    </rPh>
    <rPh sb="6" eb="7">
      <t>カ</t>
    </rPh>
    <rPh sb="8" eb="11">
      <t>ダイヒョウシャ</t>
    </rPh>
    <rPh sb="11" eb="12">
      <t>メイ</t>
    </rPh>
    <rPh sb="18" eb="20">
      <t>ケイイ</t>
    </rPh>
    <rPh sb="21" eb="23">
      <t>コンゴ</t>
    </rPh>
    <rPh sb="24" eb="27">
      <t>カイゼンサク</t>
    </rPh>
    <rPh sb="28" eb="30">
      <t>ショクイン</t>
    </rPh>
    <rPh sb="30" eb="32">
      <t>キョウイク</t>
    </rPh>
    <rPh sb="33" eb="35">
      <t>タイショウ</t>
    </rPh>
    <rPh sb="35" eb="38">
      <t>ニュウキョシャ</t>
    </rPh>
    <rPh sb="39" eb="41">
      <t>ゲンジョウ</t>
    </rPh>
    <rPh sb="41" eb="42">
      <t>オヨ</t>
    </rPh>
    <rPh sb="43" eb="45">
      <t>ハイシ</t>
    </rPh>
    <rPh sb="46" eb="47">
      <t>ム</t>
    </rPh>
    <rPh sb="49" eb="51">
      <t>トリクミ</t>
    </rPh>
    <rPh sb="53" eb="54">
      <t>カナラ</t>
    </rPh>
    <rPh sb="55" eb="57">
      <t>キサイ</t>
    </rPh>
    <phoneticPr fontId="9"/>
  </si>
  <si>
    <t>共同等する上記事業所又は医療施設の理学療法士、作業療法士、言語聴覚士又は医師の資格証（写）</t>
    <rPh sb="2" eb="3">
      <t>トウ</t>
    </rPh>
    <phoneticPr fontId="79"/>
  </si>
  <si>
    <t>理学療法士、作業療法士、言語聴覚士、看護職員、柔道整復師、あん摩マッサージ指圧師、はり師、きゅう師。</t>
    <rPh sb="0" eb="5">
      <t>リガク</t>
    </rPh>
    <rPh sb="6" eb="11">
      <t>サギョウ</t>
    </rPh>
    <rPh sb="12" eb="14">
      <t>ゲンゴ</t>
    </rPh>
    <rPh sb="14" eb="17">
      <t>チョウカクシ</t>
    </rPh>
    <rPh sb="18" eb="20">
      <t>カンゴ</t>
    </rPh>
    <rPh sb="20" eb="22">
      <t>ショクイン</t>
    </rPh>
    <rPh sb="23" eb="25">
      <t>ジュウドウ</t>
    </rPh>
    <rPh sb="25" eb="27">
      <t>セイフク</t>
    </rPh>
    <rPh sb="27" eb="28">
      <t>シ</t>
    </rPh>
    <rPh sb="31" eb="32">
      <t>マ</t>
    </rPh>
    <rPh sb="37" eb="39">
      <t>シアツ</t>
    </rPh>
    <rPh sb="39" eb="40">
      <t>シ</t>
    </rPh>
    <phoneticPr fontId="9"/>
  </si>
  <si>
    <t>＜病院、訪問看護ｽﾃｰｼｮﾝ等との連携による場合＞
24時間連絡体制に係る契約書・協定書（写）</t>
    <rPh sb="28" eb="30">
      <t>ジカン</t>
    </rPh>
    <rPh sb="30" eb="32">
      <t>レンラク</t>
    </rPh>
    <rPh sb="32" eb="34">
      <t>タイセイ</t>
    </rPh>
    <rPh sb="35" eb="36">
      <t>カカ</t>
    </rPh>
    <rPh sb="41" eb="44">
      <t>キョウテイショ</t>
    </rPh>
    <phoneticPr fontId="9"/>
  </si>
  <si>
    <t>短期利用者に対する利用料を説明する文書（重要事項説明書、その他の利用料がわかる文書）</t>
    <rPh sb="0" eb="2">
      <t>タンキ</t>
    </rPh>
    <rPh sb="2" eb="5">
      <t>リヨウシャ</t>
    </rPh>
    <rPh sb="6" eb="7">
      <t>タイ</t>
    </rPh>
    <rPh sb="9" eb="12">
      <t>リヨウリョウ</t>
    </rPh>
    <rPh sb="13" eb="15">
      <t>セツメイ</t>
    </rPh>
    <rPh sb="17" eb="19">
      <t>ブンショ</t>
    </rPh>
    <rPh sb="20" eb="22">
      <t>ジュウヨウ</t>
    </rPh>
    <rPh sb="22" eb="24">
      <t>ジコウ</t>
    </rPh>
    <rPh sb="24" eb="27">
      <t>セツメイショ</t>
    </rPh>
    <rPh sb="30" eb="31">
      <t>タ</t>
    </rPh>
    <rPh sb="32" eb="35">
      <t>リヨウリョウ</t>
    </rPh>
    <rPh sb="39" eb="41">
      <t>ブンショ</t>
    </rPh>
    <phoneticPr fontId="9"/>
  </si>
  <si>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9"/>
  </si>
  <si>
    <t>入居継続支援加算に関する確認書</t>
    <rPh sb="0" eb="4">
      <t>ニュウキョケイゾク</t>
    </rPh>
    <rPh sb="4" eb="6">
      <t>シエン</t>
    </rPh>
    <rPh sb="6" eb="8">
      <t>カサン</t>
    </rPh>
    <rPh sb="9" eb="10">
      <t>カン</t>
    </rPh>
    <rPh sb="12" eb="15">
      <t>カクニンショ</t>
    </rPh>
    <phoneticPr fontId="9"/>
  </si>
  <si>
    <r>
      <rPr>
        <sz val="11"/>
        <color rgb="FFFF0000"/>
        <rFont val="ＭＳ Ｐゴシック"/>
        <family val="3"/>
        <charset val="128"/>
      </rPr>
      <t>届出月の</t>
    </r>
    <r>
      <rPr>
        <sz val="11"/>
        <rFont val="ＭＳ Ｐゴシック"/>
        <family val="3"/>
        <charset val="128"/>
      </rPr>
      <t>前３月間の平均における介護福祉士の数　（常勤換算数）</t>
    </r>
    <rPh sb="0" eb="2">
      <t>トドケデ</t>
    </rPh>
    <rPh sb="2" eb="3">
      <t>ツキ</t>
    </rPh>
    <rPh sb="4" eb="5">
      <t>マエ</t>
    </rPh>
    <rPh sb="6" eb="7">
      <t>ゲツ</t>
    </rPh>
    <rPh sb="7" eb="8">
      <t>カン</t>
    </rPh>
    <rPh sb="9" eb="11">
      <t>ヘイキン</t>
    </rPh>
    <rPh sb="15" eb="17">
      <t>カイゴ</t>
    </rPh>
    <rPh sb="17" eb="20">
      <t>フクシシ</t>
    </rPh>
    <rPh sb="21" eb="22">
      <t>カズ</t>
    </rPh>
    <rPh sb="24" eb="26">
      <t>ジョウキン</t>
    </rPh>
    <rPh sb="26" eb="28">
      <t>カンサン</t>
    </rPh>
    <rPh sb="28" eb="29">
      <t>スウ</t>
    </rPh>
    <phoneticPr fontId="9"/>
  </si>
  <si>
    <r>
      <t>入居継続支援加算に関する確認書</t>
    </r>
    <r>
      <rPr>
        <sz val="9"/>
        <rFont val="ＭＳ Ｐ明朝"/>
        <family val="1"/>
        <charset val="128"/>
      </rPr>
      <t>＜参考様式</t>
    </r>
    <r>
      <rPr>
        <sz val="9"/>
        <color rgb="FFFF0000"/>
        <rFont val="ＭＳ Ｐ明朝"/>
        <family val="1"/>
        <charset val="128"/>
      </rPr>
      <t>32</t>
    </r>
    <r>
      <rPr>
        <sz val="9"/>
        <rFont val="ＭＳ Ｐ明朝"/>
        <family val="1"/>
        <charset val="128"/>
      </rPr>
      <t>＞</t>
    </r>
    <rPh sb="12" eb="15">
      <t>カクニンショ</t>
    </rPh>
    <rPh sb="16" eb="18">
      <t>サンコウ</t>
    </rPh>
    <rPh sb="18" eb="20">
      <t>ヨウシキ</t>
    </rPh>
    <phoneticPr fontId="79"/>
  </si>
  <si>
    <t>届出月前３月間における介護福祉士の常勤換算数及び平均を求めたもの</t>
    <rPh sb="0" eb="2">
      <t>トドケデ</t>
    </rPh>
    <rPh sb="2" eb="3">
      <t>ツキ</t>
    </rPh>
    <rPh sb="3" eb="4">
      <t>マエ</t>
    </rPh>
    <rPh sb="5" eb="6">
      <t>ツキ</t>
    </rPh>
    <rPh sb="6" eb="7">
      <t>カン</t>
    </rPh>
    <rPh sb="11" eb="16">
      <t>カイゴフクシシ</t>
    </rPh>
    <rPh sb="17" eb="21">
      <t>ジョウキンカンサン</t>
    </rPh>
    <rPh sb="21" eb="22">
      <t>スウ</t>
    </rPh>
    <rPh sb="22" eb="23">
      <t>オヨ</t>
    </rPh>
    <rPh sb="24" eb="26">
      <t>ヘイキン</t>
    </rPh>
    <rPh sb="27" eb="28">
      <t>モト</t>
    </rPh>
    <phoneticPr fontId="9"/>
  </si>
  <si>
    <t>≪別紙32の要件③・④が「有」の場合≫
該当する資格証（写）</t>
    <rPh sb="1" eb="3">
      <t>ベッシ</t>
    </rPh>
    <rPh sb="20" eb="22">
      <t>ガイトウ</t>
    </rPh>
    <phoneticPr fontId="9"/>
  </si>
  <si>
    <t>（標準様式1）</t>
    <rPh sb="1" eb="3">
      <t>ヒョウジュン</t>
    </rPh>
    <rPh sb="3" eb="5">
      <t>ヨウシキ</t>
    </rPh>
    <phoneticPr fontId="9"/>
  </si>
  <si>
    <t>従業者の勤務の体制及び勤務形態一覧表　</t>
  </si>
  <si>
    <t>サービス種別（</t>
    <rPh sb="4" eb="6">
      <t>シュベツ</t>
    </rPh>
    <phoneticPr fontId="115"/>
  </si>
  <si>
    <t>）</t>
    <phoneticPr fontId="115"/>
  </si>
  <si>
    <t>令和</t>
    <rPh sb="0" eb="2">
      <t>レイワ</t>
    </rPh>
    <phoneticPr fontId="115"/>
  </si>
  <si>
    <t>(</t>
    <phoneticPr fontId="115"/>
  </si>
  <si>
    <t>)</t>
    <phoneticPr fontId="115"/>
  </si>
  <si>
    <t>年</t>
    <rPh sb="0" eb="1">
      <t>ネン</t>
    </rPh>
    <phoneticPr fontId="115"/>
  </si>
  <si>
    <t>月</t>
    <rPh sb="0" eb="1">
      <t>ゲツ</t>
    </rPh>
    <phoneticPr fontId="115"/>
  </si>
  <si>
    <t>事業所名（</t>
    <rPh sb="0" eb="3">
      <t>ジギョウショ</t>
    </rPh>
    <rPh sb="3" eb="4">
      <t>メイ</t>
    </rPh>
    <phoneticPr fontId="115"/>
  </si>
  <si>
    <t>○○○○</t>
    <phoneticPr fontId="115"/>
  </si>
  <si>
    <t>(1)</t>
    <phoneticPr fontId="115"/>
  </si>
  <si>
    <t>４週</t>
  </si>
  <si>
    <t>(2)</t>
    <phoneticPr fontId="115"/>
  </si>
  <si>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</si>
  <si>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115"/>
  </si>
  <si>
    <t>時間/週</t>
    <rPh sb="0" eb="2">
      <t>ジカン</t>
    </rPh>
    <rPh sb="3" eb="4">
      <t>シュウ</t>
    </rPh>
    <phoneticPr fontId="115"/>
  </si>
  <si>
    <t>時間/月</t>
    <rPh sb="0" eb="2">
      <t>ジカン</t>
    </rPh>
    <rPh sb="3" eb="4">
      <t>ツキ</t>
    </rPh>
    <phoneticPr fontId="115"/>
  </si>
  <si>
    <t>当月の日数</t>
    <rPh sb="0" eb="2">
      <t>トウゲツ</t>
    </rPh>
    <rPh sb="3" eb="5">
      <t>ニッスウ</t>
    </rPh>
    <phoneticPr fontId="115"/>
  </si>
  <si>
    <t>日</t>
    <rPh sb="0" eb="1">
      <t>ニチ</t>
    </rPh>
    <phoneticPr fontId="115"/>
  </si>
  <si>
    <t>（前年度の平均値または推定数）</t>
    <rPh sb="1" eb="4">
      <t>ゼンネンド</t>
    </rPh>
    <rPh sb="5" eb="8">
      <t>ヘイキンチ</t>
    </rPh>
    <rPh sb="11" eb="14">
      <t>スイテイスウ</t>
    </rPh>
    <phoneticPr fontId="115"/>
  </si>
  <si>
    <t>人</t>
    <rPh sb="0" eb="1">
      <t>ニン</t>
    </rPh>
    <phoneticPr fontId="115"/>
  </si>
  <si>
    <t>1週目</t>
    <rPh sb="1" eb="2">
      <t>シュウ</t>
    </rPh>
    <rPh sb="2" eb="3">
      <t>メ</t>
    </rPh>
    <phoneticPr fontId="115"/>
  </si>
  <si>
    <t>2週目</t>
    <rPh sb="1" eb="2">
      <t>シュウ</t>
    </rPh>
    <rPh sb="2" eb="3">
      <t>メ</t>
    </rPh>
    <phoneticPr fontId="115"/>
  </si>
  <si>
    <t>3週目</t>
    <rPh sb="1" eb="2">
      <t>シュウ</t>
    </rPh>
    <rPh sb="2" eb="3">
      <t>メ</t>
    </rPh>
    <phoneticPr fontId="115"/>
  </si>
  <si>
    <t>4週目</t>
    <rPh sb="1" eb="2">
      <t>シュウ</t>
    </rPh>
    <rPh sb="2" eb="3">
      <t>メ</t>
    </rPh>
    <phoneticPr fontId="115"/>
  </si>
  <si>
    <t>5週目</t>
    <rPh sb="1" eb="2">
      <t>シュウ</t>
    </rPh>
    <rPh sb="2" eb="3">
      <t>メ</t>
    </rPh>
    <phoneticPr fontId="115"/>
  </si>
  <si>
    <t>管理者</t>
    <rPh sb="0" eb="3">
      <t>カンリシャ</t>
    </rPh>
    <phoneticPr fontId="115"/>
  </si>
  <si>
    <t>A</t>
  </si>
  <si>
    <t>ー</t>
  </si>
  <si>
    <t>厚労　太郎</t>
    <rPh sb="0" eb="2">
      <t>コウロウ</t>
    </rPh>
    <rPh sb="3" eb="5">
      <t>タロウ</t>
    </rPh>
    <phoneticPr fontId="115"/>
  </si>
  <si>
    <t>シフト記号</t>
    <rPh sb="3" eb="5">
      <t>キゴウ</t>
    </rPh>
    <phoneticPr fontId="124"/>
  </si>
  <si>
    <t>b</t>
    <phoneticPr fontId="115"/>
  </si>
  <si>
    <t>b</t>
  </si>
  <si>
    <t>○○　A男</t>
    <rPh sb="4" eb="5">
      <t>オトコ</t>
    </rPh>
    <phoneticPr fontId="115"/>
  </si>
  <si>
    <t>介護支援専門員</t>
    <rPh sb="0" eb="2">
      <t>カイゴ</t>
    </rPh>
    <rPh sb="2" eb="4">
      <t>シエン</t>
    </rPh>
    <rPh sb="4" eb="7">
      <t>センモンイン</t>
    </rPh>
    <phoneticPr fontId="115"/>
  </si>
  <si>
    <t>○○　B子</t>
    <rPh sb="4" eb="5">
      <t>コ</t>
    </rPh>
    <phoneticPr fontId="115"/>
  </si>
  <si>
    <t>○○　C太</t>
    <rPh sb="4" eb="5">
      <t>タ</t>
    </rPh>
    <phoneticPr fontId="115"/>
  </si>
  <si>
    <t>f</t>
    <phoneticPr fontId="115"/>
  </si>
  <si>
    <t>h</t>
    <phoneticPr fontId="115"/>
  </si>
  <si>
    <t>i</t>
    <phoneticPr fontId="115"/>
  </si>
  <si>
    <t>a</t>
    <phoneticPr fontId="115"/>
  </si>
  <si>
    <t>d</t>
    <phoneticPr fontId="115"/>
  </si>
  <si>
    <t>e</t>
    <phoneticPr fontId="115"/>
  </si>
  <si>
    <t>介護福祉士</t>
    <rPh sb="0" eb="2">
      <t>カイゴ</t>
    </rPh>
    <rPh sb="2" eb="5">
      <t>フクシシ</t>
    </rPh>
    <phoneticPr fontId="115"/>
  </si>
  <si>
    <t>○○　J太郎</t>
    <rPh sb="4" eb="6">
      <t>タロウ</t>
    </rPh>
    <phoneticPr fontId="115"/>
  </si>
  <si>
    <t>d</t>
  </si>
  <si>
    <t>C</t>
  </si>
  <si>
    <t>○○　R次郎</t>
    <rPh sb="4" eb="6">
      <t>ジロウ</t>
    </rPh>
    <phoneticPr fontId="115"/>
  </si>
  <si>
    <t>i</t>
  </si>
  <si>
    <t>A</t>
    <phoneticPr fontId="115"/>
  </si>
  <si>
    <t>B</t>
    <phoneticPr fontId="115"/>
  </si>
  <si>
    <t>C</t>
    <phoneticPr fontId="115"/>
  </si>
  <si>
    <t>-</t>
    <phoneticPr fontId="115"/>
  </si>
  <si>
    <t>D</t>
    <phoneticPr fontId="115"/>
  </si>
  <si>
    <t>記号</t>
    <rPh sb="0" eb="2">
      <t>キゴウ</t>
    </rPh>
    <phoneticPr fontId="115"/>
  </si>
  <si>
    <t>区分</t>
    <rPh sb="0" eb="2">
      <t>クブン</t>
    </rPh>
    <phoneticPr fontId="115"/>
  </si>
  <si>
    <t>常勤で専従</t>
    <rPh sb="0" eb="2">
      <t>ジョウキン</t>
    </rPh>
    <rPh sb="3" eb="5">
      <t>センジュウ</t>
    </rPh>
    <phoneticPr fontId="115"/>
  </si>
  <si>
    <t>常勤で兼務</t>
    <rPh sb="0" eb="2">
      <t>ジョウキン</t>
    </rPh>
    <rPh sb="3" eb="5">
      <t>ケンム</t>
    </rPh>
    <phoneticPr fontId="115"/>
  </si>
  <si>
    <t>非常勤で専従</t>
    <rPh sb="0" eb="3">
      <t>ヒジョウキン</t>
    </rPh>
    <rPh sb="4" eb="6">
      <t>センジュウ</t>
    </rPh>
    <phoneticPr fontId="115"/>
  </si>
  <si>
    <t>≪要 提出≫</t>
    <rPh sb="1" eb="2">
      <t>ヨウ</t>
    </rPh>
    <rPh sb="3" eb="5">
      <t>テイシュツ</t>
    </rPh>
    <phoneticPr fontId="115"/>
  </si>
  <si>
    <t>■シフト記号表（勤務時間帯）</t>
    <rPh sb="4" eb="6">
      <t>キゴウ</t>
    </rPh>
    <rPh sb="6" eb="7">
      <t>ヒョウ</t>
    </rPh>
    <rPh sb="8" eb="10">
      <t>キンム</t>
    </rPh>
    <rPh sb="10" eb="13">
      <t>ジカンタイ</t>
    </rPh>
    <phoneticPr fontId="115"/>
  </si>
  <si>
    <t>※24時間表記</t>
    <rPh sb="3" eb="5">
      <t>ジカン</t>
    </rPh>
    <rPh sb="5" eb="7">
      <t>ヒョウキ</t>
    </rPh>
    <phoneticPr fontId="115"/>
  </si>
  <si>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115"/>
  </si>
  <si>
    <t>勤務時間</t>
    <rPh sb="0" eb="2">
      <t>キンム</t>
    </rPh>
    <rPh sb="2" eb="4">
      <t>ジカン</t>
    </rPh>
    <phoneticPr fontId="115"/>
  </si>
  <si>
    <t>自由記載欄</t>
    <rPh sb="0" eb="2">
      <t>ジユウ</t>
    </rPh>
    <rPh sb="2" eb="4">
      <t>キサイ</t>
    </rPh>
    <rPh sb="4" eb="5">
      <t>ラン</t>
    </rPh>
    <phoneticPr fontId="115"/>
  </si>
  <si>
    <t>始業時刻</t>
    <rPh sb="0" eb="2">
      <t>シギョウ</t>
    </rPh>
    <rPh sb="2" eb="4">
      <t>ジコク</t>
    </rPh>
    <phoneticPr fontId="115"/>
  </si>
  <si>
    <t>終業時刻</t>
    <rPh sb="0" eb="2">
      <t>シュウギョウ</t>
    </rPh>
    <rPh sb="2" eb="4">
      <t>ジコク</t>
    </rPh>
    <phoneticPr fontId="115"/>
  </si>
  <si>
    <t>うち、休憩時間</t>
    <rPh sb="3" eb="5">
      <t>キュウケイ</t>
    </rPh>
    <rPh sb="5" eb="7">
      <t>ジカン</t>
    </rPh>
    <phoneticPr fontId="115"/>
  </si>
  <si>
    <t>：</t>
    <phoneticPr fontId="115"/>
  </si>
  <si>
    <t>～</t>
    <phoneticPr fontId="115"/>
  </si>
  <si>
    <t>（</t>
    <phoneticPr fontId="115"/>
  </si>
  <si>
    <t>c</t>
    <phoneticPr fontId="115"/>
  </si>
  <si>
    <t>g</t>
    <phoneticPr fontId="115"/>
  </si>
  <si>
    <t>j</t>
    <phoneticPr fontId="115"/>
  </si>
  <si>
    <t>k</t>
    <phoneticPr fontId="115"/>
  </si>
  <si>
    <t>l</t>
    <phoneticPr fontId="115"/>
  </si>
  <si>
    <t>m</t>
    <phoneticPr fontId="115"/>
  </si>
  <si>
    <t>n</t>
    <phoneticPr fontId="115"/>
  </si>
  <si>
    <t>o</t>
    <phoneticPr fontId="115"/>
  </si>
  <si>
    <t>p</t>
    <phoneticPr fontId="115"/>
  </si>
  <si>
    <t>q</t>
    <phoneticPr fontId="115"/>
  </si>
  <si>
    <t>r</t>
    <phoneticPr fontId="115"/>
  </si>
  <si>
    <t>s</t>
    <phoneticPr fontId="115"/>
  </si>
  <si>
    <t>t</t>
    <phoneticPr fontId="115"/>
  </si>
  <si>
    <t>u</t>
    <phoneticPr fontId="115"/>
  </si>
  <si>
    <t>v</t>
    <phoneticPr fontId="115"/>
  </si>
  <si>
    <t>w</t>
    <phoneticPr fontId="115"/>
  </si>
  <si>
    <t>x</t>
    <phoneticPr fontId="115"/>
  </si>
  <si>
    <t>y</t>
    <phoneticPr fontId="115"/>
  </si>
  <si>
    <t>z</t>
    <phoneticPr fontId="115"/>
  </si>
  <si>
    <t>aa</t>
    <phoneticPr fontId="115"/>
  </si>
  <si>
    <t>ab</t>
    <phoneticPr fontId="115"/>
  </si>
  <si>
    <t>ac</t>
    <phoneticPr fontId="115"/>
  </si>
  <si>
    <t>ad</t>
    <phoneticPr fontId="115"/>
  </si>
  <si>
    <t>ae</t>
    <phoneticPr fontId="115"/>
  </si>
  <si>
    <t>af</t>
    <phoneticPr fontId="115"/>
  </si>
  <si>
    <t>ag</t>
    <phoneticPr fontId="115"/>
  </si>
  <si>
    <t>1日に2回勤務する場合</t>
    <rPh sb="1" eb="2">
      <t>ニチ</t>
    </rPh>
    <rPh sb="4" eb="5">
      <t>カイ</t>
    </rPh>
    <rPh sb="5" eb="7">
      <t>キンム</t>
    </rPh>
    <rPh sb="9" eb="11">
      <t>バアイ</t>
    </rPh>
    <phoneticPr fontId="115"/>
  </si>
  <si>
    <t>ah</t>
    <phoneticPr fontId="115"/>
  </si>
  <si>
    <t>1日に2回勤務する場合</t>
    <phoneticPr fontId="115"/>
  </si>
  <si>
    <t>ai</t>
    <phoneticPr fontId="115"/>
  </si>
  <si>
    <t>・職種ごとの勤務時間を「○：○○～○：○○」と表記することが困難な場合は、No18～33を活用し、勤務時間数のみを入力してください。</t>
    <rPh sb="45" eb="47">
      <t>カツヨウ</t>
    </rPh>
    <phoneticPr fontId="115"/>
  </si>
  <si>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115"/>
  </si>
  <si>
    <t>・シフト記号が足りない場合は、適宜、行を追加してください。</t>
    <rPh sb="4" eb="6">
      <t>キゴウ</t>
    </rPh>
    <rPh sb="7" eb="8">
      <t>タ</t>
    </rPh>
    <rPh sb="11" eb="13">
      <t>バアイ</t>
    </rPh>
    <rPh sb="15" eb="17">
      <t>テキギ</t>
    </rPh>
    <rPh sb="18" eb="19">
      <t>ギョウ</t>
    </rPh>
    <rPh sb="20" eb="22">
      <t>ツイカ</t>
    </rPh>
    <phoneticPr fontId="115"/>
  </si>
  <si>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115"/>
  </si>
  <si>
    <t>≪提出不要≫</t>
    <rPh sb="1" eb="3">
      <t>テイシュツ</t>
    </rPh>
    <rPh sb="3" eb="5">
      <t>フヨウ</t>
    </rPh>
    <phoneticPr fontId="115"/>
  </si>
  <si>
    <t>・・・直接入力する必要がある箇所です。</t>
    <rPh sb="3" eb="5">
      <t>チョクセツ</t>
    </rPh>
    <rPh sb="5" eb="7">
      <t>ニュウリョク</t>
    </rPh>
    <rPh sb="9" eb="11">
      <t>ヒツヨウ</t>
    </rPh>
    <rPh sb="14" eb="16">
      <t>カショ</t>
    </rPh>
    <phoneticPr fontId="115"/>
  </si>
  <si>
    <t>下記の記入方法に従って、入力してください。</t>
    <phoneticPr fontId="115"/>
  </si>
  <si>
    <t>・・・プルダウンから選択して入力する必要がある箇所です。</t>
    <rPh sb="10" eb="12">
      <t>センタク</t>
    </rPh>
    <rPh sb="14" eb="16">
      <t>ニュウリョク</t>
    </rPh>
    <rPh sb="18" eb="20">
      <t>ヒツヨウ</t>
    </rPh>
    <rPh sb="23" eb="25">
      <t>カショ</t>
    </rPh>
    <phoneticPr fontId="115"/>
  </si>
  <si>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115"/>
  </si>
  <si>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115"/>
  </si>
  <si>
    <t>　(1) 「４週」・「暦月」のいずれかを選択してください。</t>
    <rPh sb="7" eb="8">
      <t>シュウ</t>
    </rPh>
    <rPh sb="11" eb="12">
      <t>レキ</t>
    </rPh>
    <rPh sb="12" eb="13">
      <t>ツキ</t>
    </rPh>
    <rPh sb="20" eb="22">
      <t>センタク</t>
    </rPh>
    <phoneticPr fontId="115"/>
  </si>
  <si>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115"/>
  </si>
  <si>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115"/>
  </si>
  <si>
    <t xml:space="preserve"> 　　 記入の順序は、職種ごとにまとめてください。</t>
    <rPh sb="4" eb="6">
      <t>キニュウ</t>
    </rPh>
    <rPh sb="7" eb="9">
      <t>ジュンジョ</t>
    </rPh>
    <rPh sb="11" eb="13">
      <t>ショクシュ</t>
    </rPh>
    <phoneticPr fontId="115"/>
  </si>
  <si>
    <t>職種名</t>
    <rPh sb="0" eb="2">
      <t>ショクシュ</t>
    </rPh>
    <rPh sb="2" eb="3">
      <t>メイ</t>
    </rPh>
    <phoneticPr fontId="115"/>
  </si>
  <si>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115"/>
  </si>
  <si>
    <t>非常勤で兼務</t>
    <rPh sb="0" eb="1">
      <t>ヒ</t>
    </rPh>
    <rPh sb="1" eb="3">
      <t>ジョウキン</t>
    </rPh>
    <rPh sb="4" eb="6">
      <t>ケンム</t>
    </rPh>
    <phoneticPr fontId="115"/>
  </si>
  <si>
    <t>（注）常勤・非常勤の区分について</t>
    <rPh sb="1" eb="2">
      <t>チュウ</t>
    </rPh>
    <rPh sb="3" eb="5">
      <t>ジョウキン</t>
    </rPh>
    <rPh sb="6" eb="9">
      <t>ヒジョウキン</t>
    </rPh>
    <rPh sb="10" eb="12">
      <t>クブン</t>
    </rPh>
    <phoneticPr fontId="115"/>
  </si>
  <si>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115"/>
  </si>
  <si>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115"/>
  </si>
  <si>
    <t>　　  ※ 指定基準の確認に際しては、４週分の入力で差し支えありません。</t>
  </si>
  <si>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115"/>
  </si>
  <si>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115"/>
  </si>
  <si>
    <t>　　　 その他、特記事項欄としてもご活用ください。</t>
    <rPh sb="6" eb="7">
      <t>タ</t>
    </rPh>
    <rPh sb="8" eb="10">
      <t>トッキ</t>
    </rPh>
    <rPh sb="10" eb="12">
      <t>ジコウ</t>
    </rPh>
    <rPh sb="12" eb="13">
      <t>ラン</t>
    </rPh>
    <rPh sb="18" eb="20">
      <t>カツヨウ</t>
    </rPh>
    <phoneticPr fontId="115"/>
  </si>
  <si>
    <t>１．サービス種別</t>
    <rPh sb="6" eb="8">
      <t>シュベツ</t>
    </rPh>
    <phoneticPr fontId="115"/>
  </si>
  <si>
    <t>サービス種別</t>
    <rPh sb="4" eb="6">
      <t>シュベツ</t>
    </rPh>
    <phoneticPr fontId="115"/>
  </si>
  <si>
    <t>ー</t>
    <phoneticPr fontId="115"/>
  </si>
  <si>
    <t>２．職種名・資格名称</t>
    <rPh sb="2" eb="4">
      <t>ショクシュ</t>
    </rPh>
    <rPh sb="4" eb="5">
      <t>メイ</t>
    </rPh>
    <rPh sb="6" eb="8">
      <t>シカク</t>
    </rPh>
    <rPh sb="8" eb="10">
      <t>メイショウ</t>
    </rPh>
    <phoneticPr fontId="115"/>
  </si>
  <si>
    <t>資格</t>
    <rPh sb="0" eb="2">
      <t>シカク</t>
    </rPh>
    <phoneticPr fontId="115"/>
  </si>
  <si>
    <t>准看護師</t>
    <rPh sb="0" eb="4">
      <t>ジュンカンゴシ</t>
    </rPh>
    <phoneticPr fontId="115"/>
  </si>
  <si>
    <t>【自治体の皆様へ】</t>
    <rPh sb="1" eb="4">
      <t>ジチタイ</t>
    </rPh>
    <rPh sb="5" eb="7">
      <t>ミナサマ</t>
    </rPh>
    <phoneticPr fontId="115"/>
  </si>
  <si>
    <t>※ INDIRECT関数使用のため、以下のとおりセルに「名前の定義」をしています。</t>
    <rPh sb="10" eb="12">
      <t>カンスウ</t>
    </rPh>
    <rPh sb="12" eb="14">
      <t>シヨウ</t>
    </rPh>
    <rPh sb="18" eb="20">
      <t>イカ</t>
    </rPh>
    <rPh sb="28" eb="30">
      <t>ナマエ</t>
    </rPh>
    <rPh sb="31" eb="33">
      <t>テイギ</t>
    </rPh>
    <phoneticPr fontId="115"/>
  </si>
  <si>
    <t>　C列・・・「管理者」</t>
    <rPh sb="2" eb="3">
      <t>レツ</t>
    </rPh>
    <rPh sb="7" eb="10">
      <t>カンリシャ</t>
    </rPh>
    <phoneticPr fontId="115"/>
  </si>
  <si>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115"/>
  </si>
  <si>
    <t>　行が足りない場合は、適宜追加してください。</t>
    <rPh sb="1" eb="2">
      <t>ギョウ</t>
    </rPh>
    <rPh sb="3" eb="4">
      <t>タ</t>
    </rPh>
    <rPh sb="7" eb="9">
      <t>バアイ</t>
    </rPh>
    <rPh sb="11" eb="13">
      <t>テキギ</t>
    </rPh>
    <rPh sb="13" eb="15">
      <t>ツイカ</t>
    </rPh>
    <phoneticPr fontId="115"/>
  </si>
  <si>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115"/>
  </si>
  <si>
    <t>　・「数式」タブ　⇒　「名前の定義」を選択</t>
    <rPh sb="3" eb="5">
      <t>スウシキ</t>
    </rPh>
    <rPh sb="12" eb="14">
      <t>ナマエ</t>
    </rPh>
    <rPh sb="15" eb="17">
      <t>テイギ</t>
    </rPh>
    <rPh sb="19" eb="21">
      <t>センタク</t>
    </rPh>
    <phoneticPr fontId="115"/>
  </si>
  <si>
    <t>　・「名前」に職種名を入力</t>
    <rPh sb="3" eb="5">
      <t>ナマエ</t>
    </rPh>
    <rPh sb="7" eb="9">
      <t>ショクシュ</t>
    </rPh>
    <rPh sb="9" eb="10">
      <t>メイ</t>
    </rPh>
    <rPh sb="11" eb="13">
      <t>ニュウリョク</t>
    </rPh>
    <phoneticPr fontId="115"/>
  </si>
  <si>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115"/>
  </si>
  <si>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115"/>
  </si>
  <si>
    <t>介護給付費算定に係る体制等に関する届出書・変更届出書　チェック表
（地域密着型特定施設入居者生活介護）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9">
      <t>チイキミッチャクガタ</t>
    </rPh>
    <rPh sb="39" eb="41">
      <t>トクテイ</t>
    </rPh>
    <rPh sb="41" eb="43">
      <t>シセツ</t>
    </rPh>
    <rPh sb="43" eb="46">
      <t>ニュウキョシャ</t>
    </rPh>
    <rPh sb="46" eb="48">
      <t>セイカツ</t>
    </rPh>
    <rPh sb="48" eb="50">
      <t>カイゴ</t>
    </rPh>
    <phoneticPr fontId="9"/>
  </si>
  <si>
    <t>(7) 
職種</t>
    <phoneticPr fontId="9"/>
  </si>
  <si>
    <t>(8)
勤務
形態</t>
    <phoneticPr fontId="9"/>
  </si>
  <si>
    <t>(9) 資格</t>
    <rPh sb="4" eb="6">
      <t>シカク</t>
    </rPh>
    <phoneticPr fontId="115"/>
  </si>
  <si>
    <t>(10) 氏　名</t>
    <phoneticPr fontId="9"/>
  </si>
  <si>
    <t>(11)</t>
    <phoneticPr fontId="115"/>
  </si>
  <si>
    <r>
      <t xml:space="preserve">(13)
</t>
    </r>
    <r>
      <rPr>
        <sz val="11"/>
        <rFont val="HGSｺﾞｼｯｸM"/>
        <family val="3"/>
        <charset val="128"/>
      </rPr>
      <t>週平均
勤務時間数</t>
    </r>
    <rPh sb="6" eb="8">
      <t>ヘイキン</t>
    </rPh>
    <rPh sb="9" eb="11">
      <t>キンム</t>
    </rPh>
    <rPh sb="11" eb="13">
      <t>ジカン</t>
    </rPh>
    <rPh sb="13" eb="14">
      <t>スウ</t>
    </rPh>
    <phoneticPr fontId="9"/>
  </si>
  <si>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9"/>
  </si>
  <si>
    <t>○○　E夫</t>
    <phoneticPr fontId="115"/>
  </si>
  <si>
    <t>○○　F子</t>
    <phoneticPr fontId="115"/>
  </si>
  <si>
    <t>○○　H美</t>
    <phoneticPr fontId="115"/>
  </si>
  <si>
    <t>○○　K子</t>
    <phoneticPr fontId="115"/>
  </si>
  <si>
    <t>○○　M子</t>
    <phoneticPr fontId="115"/>
  </si>
  <si>
    <t>○○　N男</t>
    <phoneticPr fontId="115"/>
  </si>
  <si>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9"/>
  </si>
  <si>
    <t>　(10) 従業者の氏名を記入してください。</t>
    <rPh sb="6" eb="9">
      <t>ジュウギョウシャ</t>
    </rPh>
    <rPh sb="10" eb="12">
      <t>シメイ</t>
    </rPh>
    <rPh sb="13" eb="15">
      <t>キニュウ</t>
    </rPh>
    <phoneticPr fontId="115"/>
  </si>
  <si>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115"/>
  </si>
  <si>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115"/>
  </si>
  <si>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115"/>
  </si>
  <si>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115"/>
  </si>
  <si>
    <t>別シートの「備考（1-1）(1-2)」も必ず確認すること。</t>
    <rPh sb="0" eb="1">
      <t>ベツ</t>
    </rPh>
    <rPh sb="6" eb="8">
      <t>ビコウ</t>
    </rPh>
    <rPh sb="20" eb="21">
      <t>カナラ</t>
    </rPh>
    <rPh sb="22" eb="24">
      <t>カクニン</t>
    </rPh>
    <phoneticPr fontId="9"/>
  </si>
  <si>
    <t>（別紙）</t>
    <rPh sb="1" eb="3">
      <t>ベッシ</t>
    </rPh>
    <phoneticPr fontId="9"/>
  </si>
  <si>
    <t>テクノロジーを導入する場合の夜間の人員配置基準（ユニット型を除く）に係る届出書</t>
    <rPh sb="7" eb="9">
      <t>ドウニュウ</t>
    </rPh>
    <rPh sb="11" eb="13">
      <t>バアイ</t>
    </rPh>
    <rPh sb="14" eb="16">
      <t>ヤカン</t>
    </rPh>
    <rPh sb="17" eb="19">
      <t>ジンイン</t>
    </rPh>
    <rPh sb="19" eb="21">
      <t>ハイチ</t>
    </rPh>
    <rPh sb="21" eb="23">
      <t>キジュン</t>
    </rPh>
    <rPh sb="28" eb="29">
      <t>ガタ</t>
    </rPh>
    <rPh sb="30" eb="31">
      <t>ノゾ</t>
    </rPh>
    <rPh sb="34" eb="35">
      <t>カカ</t>
    </rPh>
    <rPh sb="36" eb="39">
      <t>トドケデショ</t>
    </rPh>
    <phoneticPr fontId="9"/>
  </si>
  <si>
    <t>　1　介護老人保健施設
　3　介護予防短期入所療養介護</t>
    <rPh sb="3" eb="5">
      <t>カイゴ</t>
    </rPh>
    <rPh sb="5" eb="7">
      <t>ロウジン</t>
    </rPh>
    <rPh sb="7" eb="9">
      <t>ホケン</t>
    </rPh>
    <rPh sb="9" eb="11">
      <t>シセツ</t>
    </rPh>
    <phoneticPr fontId="9"/>
  </si>
  <si>
    <t xml:space="preserve">2　短期入所療養介護
</t>
    <rPh sb="2" eb="4">
      <t>タンキ</t>
    </rPh>
    <rPh sb="4" eb="6">
      <t>ニュウショ</t>
    </rPh>
    <rPh sb="6" eb="8">
      <t>リョウヨウ</t>
    </rPh>
    <rPh sb="8" eb="10">
      <t>カイゴ</t>
    </rPh>
    <phoneticPr fontId="9"/>
  </si>
  <si>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9"/>
  </si>
  <si>
    <t>ⅰ 利用者の安全並びに介護サービスの質の確保及び職員の負担軽減に資する方策を検討するための委員会の設置</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rPh sb="35" eb="37">
      <t>ホウサク</t>
    </rPh>
    <rPh sb="38" eb="40">
      <t>ケントウ</t>
    </rPh>
    <rPh sb="45" eb="48">
      <t>イインカイ</t>
    </rPh>
    <rPh sb="49" eb="51">
      <t>セッチ</t>
    </rPh>
    <phoneticPr fontId="9"/>
  </si>
  <si>
    <t>備考２　④ⅰの委員会には夜勤職員をはじめケア等を行う多職種の職員が参画すること。</t>
    <rPh sb="0" eb="2">
      <t>ビコウ</t>
    </rPh>
    <rPh sb="7" eb="10">
      <t>イインカイ</t>
    </rPh>
    <rPh sb="12" eb="14">
      <t>ヤキン</t>
    </rPh>
    <rPh sb="14" eb="16">
      <t>ショクイン</t>
    </rPh>
    <rPh sb="22" eb="23">
      <t>トウ</t>
    </rPh>
    <rPh sb="24" eb="25">
      <t>オコナ</t>
    </rPh>
    <rPh sb="26" eb="29">
      <t>タショクシュ</t>
    </rPh>
    <rPh sb="30" eb="32">
      <t>ショクイン</t>
    </rPh>
    <rPh sb="33" eb="35">
      <t>サンカク</t>
    </rPh>
    <phoneticPr fontId="9"/>
  </si>
  <si>
    <t>様式５（特別療養費）</t>
  </si>
  <si>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9"/>
  </si>
  <si>
    <t>１　標榜診療科</t>
    <rPh sb="2" eb="4">
      <t>ヒョウボウ</t>
    </rPh>
    <rPh sb="4" eb="7">
      <t>シンリョウカ</t>
    </rPh>
    <phoneticPr fontId="9"/>
  </si>
  <si>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9"/>
  </si>
  <si>
    <t>　当該重症皮膚潰瘍管理を行うために必要な器械及び器具の一覧</t>
    <rPh sb="1" eb="3">
      <t>トウガイ</t>
    </rPh>
    <rPh sb="3" eb="5">
      <t>ジュウショウ</t>
    </rPh>
    <rPh sb="5" eb="7">
      <t>ヒフ</t>
    </rPh>
    <rPh sb="7" eb="9">
      <t>カイヨウ</t>
    </rPh>
    <rPh sb="9" eb="11">
      <t>カンリ</t>
    </rPh>
    <rPh sb="12" eb="13">
      <t>オコナ</t>
    </rPh>
    <rPh sb="17" eb="19">
      <t>ヒツヨウ</t>
    </rPh>
    <rPh sb="20" eb="22">
      <t>キカイ</t>
    </rPh>
    <rPh sb="22" eb="23">
      <t>オヨ</t>
    </rPh>
    <rPh sb="24" eb="26">
      <t>キグ</t>
    </rPh>
    <rPh sb="27" eb="29">
      <t>イチラン</t>
    </rPh>
    <phoneticPr fontId="9"/>
  </si>
  <si>
    <t>（記入上の注意）</t>
    <rPh sb="1" eb="3">
      <t>キニュウ</t>
    </rPh>
    <rPh sb="3" eb="4">
      <t>ジョウ</t>
    </rPh>
    <rPh sb="5" eb="7">
      <t>チュウイ</t>
    </rPh>
    <phoneticPr fontId="9"/>
  </si>
  <si>
    <t>　「１」の標榜診療科は、皮膚科又は形成外科のいずれかであること。</t>
    <rPh sb="5" eb="7">
      <t>ヒョウボウ</t>
    </rPh>
    <rPh sb="7" eb="10">
      <t>シンリョウカ</t>
    </rPh>
    <rPh sb="12" eb="15">
      <t>ヒフカ</t>
    </rPh>
    <rPh sb="15" eb="16">
      <t>マタ</t>
    </rPh>
    <rPh sb="17" eb="19">
      <t>ケイセイ</t>
    </rPh>
    <rPh sb="19" eb="21">
      <t>ゲカ</t>
    </rPh>
    <phoneticPr fontId="9"/>
  </si>
  <si>
    <t>様式６（特別療養費）</t>
  </si>
  <si>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9"/>
  </si>
  <si>
    <t>１　医薬品情報管理室等</t>
    <rPh sb="2" eb="5">
      <t>イヤクヒン</t>
    </rPh>
    <rPh sb="5" eb="7">
      <t>ジョウホウ</t>
    </rPh>
    <rPh sb="7" eb="9">
      <t>カンリ</t>
    </rPh>
    <rPh sb="9" eb="10">
      <t>シツ</t>
    </rPh>
    <rPh sb="10" eb="11">
      <t>トウ</t>
    </rPh>
    <phoneticPr fontId="9"/>
  </si>
  <si>
    <t>場　　所</t>
    <rPh sb="0" eb="1">
      <t>バ</t>
    </rPh>
    <rPh sb="3" eb="4">
      <t>ショ</t>
    </rPh>
    <phoneticPr fontId="9"/>
  </si>
  <si>
    <t>設備の目録</t>
    <rPh sb="0" eb="2">
      <t>セツビ</t>
    </rPh>
    <rPh sb="3" eb="5">
      <t>モクロク</t>
    </rPh>
    <phoneticPr fontId="9"/>
  </si>
  <si>
    <t>面　　積</t>
    <rPh sb="0" eb="1">
      <t>メン</t>
    </rPh>
    <rPh sb="3" eb="4">
      <t>セキ</t>
    </rPh>
    <phoneticPr fontId="9"/>
  </si>
  <si>
    <t>定員数</t>
    <rPh sb="0" eb="3">
      <t>テイインスウ</t>
    </rPh>
    <phoneticPr fontId="9"/>
  </si>
  <si>
    <t>平方メートル</t>
    <rPh sb="0" eb="2">
      <t>ヘイホウ</t>
    </rPh>
    <phoneticPr fontId="9"/>
  </si>
  <si>
    <t>業務内容</t>
    <rPh sb="0" eb="1">
      <t>ギョウ</t>
    </rPh>
    <rPh sb="1" eb="2">
      <t>ツトム</t>
    </rPh>
    <rPh sb="2" eb="3">
      <t>ナイ</t>
    </rPh>
    <rPh sb="3" eb="4">
      <t>カタチ</t>
    </rPh>
    <phoneticPr fontId="9"/>
  </si>
  <si>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9"/>
  </si>
  <si>
    <t>有　・　無</t>
    <rPh sb="0" eb="1">
      <t>ユウ</t>
    </rPh>
    <rPh sb="4" eb="5">
      <t>ム</t>
    </rPh>
    <phoneticPr fontId="9"/>
  </si>
  <si>
    <t>２　投薬・指導記録</t>
    <rPh sb="2" eb="4">
      <t>トウヤク</t>
    </rPh>
    <rPh sb="5" eb="7">
      <t>シドウ</t>
    </rPh>
    <rPh sb="7" eb="9">
      <t>キロク</t>
    </rPh>
    <phoneticPr fontId="9"/>
  </si>
  <si>
    <t>作　成　時　期</t>
    <rPh sb="0" eb="1">
      <t>サク</t>
    </rPh>
    <rPh sb="2" eb="3">
      <t>シゲル</t>
    </rPh>
    <rPh sb="4" eb="5">
      <t>ジ</t>
    </rPh>
    <rPh sb="6" eb="7">
      <t>キ</t>
    </rPh>
    <phoneticPr fontId="9"/>
  </si>
  <si>
    <t>保 　管 　場 　所</t>
    <rPh sb="0" eb="1">
      <t>ホ</t>
    </rPh>
    <rPh sb="3" eb="4">
      <t>カン</t>
    </rPh>
    <rPh sb="6" eb="7">
      <t>バ</t>
    </rPh>
    <rPh sb="9" eb="10">
      <t>ショ</t>
    </rPh>
    <phoneticPr fontId="9"/>
  </si>
  <si>
    <t>３　投薬管理状況</t>
    <rPh sb="2" eb="4">
      <t>トウヤク</t>
    </rPh>
    <rPh sb="4" eb="6">
      <t>カンリ</t>
    </rPh>
    <rPh sb="6" eb="8">
      <t>ジョウキョウ</t>
    </rPh>
    <phoneticPr fontId="9"/>
  </si>
  <si>
    <t>４　服薬指導</t>
    <rPh sb="2" eb="4">
      <t>フクヤク</t>
    </rPh>
    <rPh sb="4" eb="6">
      <t>シドウ</t>
    </rPh>
    <phoneticPr fontId="9"/>
  </si>
  <si>
    <t>服薬指導方法</t>
    <rPh sb="0" eb="2">
      <t>フクヤク</t>
    </rPh>
    <rPh sb="2" eb="4">
      <t>シドウ</t>
    </rPh>
    <rPh sb="4" eb="6">
      <t>ホウホウ</t>
    </rPh>
    <phoneticPr fontId="9"/>
  </si>
  <si>
    <t>服薬指導マニュアルの作成</t>
    <rPh sb="0" eb="2">
      <t>フクヤク</t>
    </rPh>
    <rPh sb="2" eb="4">
      <t>シドウ</t>
    </rPh>
    <rPh sb="10" eb="12">
      <t>サクセイ</t>
    </rPh>
    <phoneticPr fontId="9"/>
  </si>
  <si>
    <t>（予定を含む）</t>
    <rPh sb="1" eb="3">
      <t>ヨテイ</t>
    </rPh>
    <rPh sb="4" eb="5">
      <t>フク</t>
    </rPh>
    <phoneticPr fontId="9"/>
  </si>
  <si>
    <t>〔記入上の注意〕</t>
    <rPh sb="1" eb="4">
      <t>キニュウジョウ</t>
    </rPh>
    <rPh sb="5" eb="7">
      <t>チュウイ</t>
    </rPh>
    <phoneticPr fontId="9"/>
  </si>
  <si>
    <t>　「３」については、院内における内用薬、注射薬、外用薬の投薬行為全般について、どのような管理方法を行っているか簡略に記入すること。</t>
    <rPh sb="10" eb="12">
      <t>インナイ</t>
    </rPh>
    <rPh sb="16" eb="18">
      <t>ナイヨウ</t>
    </rPh>
    <rPh sb="18" eb="19">
      <t>ヤク</t>
    </rPh>
    <rPh sb="20" eb="23">
      <t>チュウシャヤク</t>
    </rPh>
    <rPh sb="24" eb="27">
      <t>ガイヨウヤク</t>
    </rPh>
    <rPh sb="28" eb="30">
      <t>トウヤク</t>
    </rPh>
    <rPh sb="30" eb="32">
      <t>コウイ</t>
    </rPh>
    <rPh sb="32" eb="34">
      <t>ゼンパン</t>
    </rPh>
    <phoneticPr fontId="9"/>
  </si>
  <si>
    <t>様式７（特別療養費）</t>
  </si>
  <si>
    <t>〔　　　　　　　　　　　の施設基準　〕に勤務する従事者の名簿</t>
    <rPh sb="13" eb="15">
      <t>シセツ</t>
    </rPh>
    <rPh sb="15" eb="17">
      <t>キジュン</t>
    </rPh>
    <rPh sb="20" eb="22">
      <t>キンム</t>
    </rPh>
    <rPh sb="24" eb="27">
      <t>ジュウジシャ</t>
    </rPh>
    <rPh sb="28" eb="30">
      <t>メイボ</t>
    </rPh>
    <phoneticPr fontId="9"/>
  </si>
  <si>
    <t>№</t>
    <phoneticPr fontId="9"/>
  </si>
  <si>
    <t>職種</t>
    <rPh sb="0" eb="2">
      <t>ショクシュ</t>
    </rPh>
    <phoneticPr fontId="9"/>
  </si>
  <si>
    <t>勤　務　の　態　様</t>
    <rPh sb="0" eb="1">
      <t>ツトム</t>
    </rPh>
    <rPh sb="2" eb="3">
      <t>ツトム</t>
    </rPh>
    <rPh sb="6" eb="7">
      <t>タイ</t>
    </rPh>
    <rPh sb="8" eb="9">
      <t>サマ</t>
    </rPh>
    <phoneticPr fontId="9"/>
  </si>
  <si>
    <t>備　考</t>
    <rPh sb="0" eb="1">
      <t>ソナエ</t>
    </rPh>
    <rPh sb="2" eb="3">
      <t>コウ</t>
    </rPh>
    <phoneticPr fontId="9"/>
  </si>
  <si>
    <t>常　勤</t>
    <rPh sb="0" eb="1">
      <t>ツネ</t>
    </rPh>
    <rPh sb="2" eb="3">
      <t>ツトム</t>
    </rPh>
    <phoneticPr fontId="9"/>
  </si>
  <si>
    <t>専　従</t>
    <rPh sb="0" eb="1">
      <t>アツム</t>
    </rPh>
    <rPh sb="2" eb="3">
      <t>ジュウ</t>
    </rPh>
    <phoneticPr fontId="9"/>
  </si>
  <si>
    <t>非専従</t>
    <rPh sb="0" eb="3">
      <t>ヒセンジュウ</t>
    </rPh>
    <phoneticPr fontId="9"/>
  </si>
  <si>
    <t>　〔記入上の注意〕</t>
    <rPh sb="2" eb="5">
      <t>キニュウジョウ</t>
    </rPh>
    <rPh sb="6" eb="8">
      <t>チュウイ</t>
    </rPh>
    <phoneticPr fontId="9"/>
  </si>
  <si>
    <t>　　１　〔　〕には、当該届出の施設基準の名称を記入すること。</t>
    <rPh sb="10" eb="12">
      <t>トウガイ</t>
    </rPh>
    <rPh sb="12" eb="14">
      <t>トドケデ</t>
    </rPh>
    <rPh sb="15" eb="17">
      <t>シセツ</t>
    </rPh>
    <rPh sb="17" eb="19">
      <t>キジュン</t>
    </rPh>
    <rPh sb="20" eb="22">
      <t>メイショウ</t>
    </rPh>
    <rPh sb="23" eb="25">
      <t>キニュウ</t>
    </rPh>
    <phoneticPr fontId="9"/>
  </si>
  <si>
    <t>　　２　職種ごとに区分して記入すること。</t>
    <rPh sb="4" eb="6">
      <t>ショクシュ</t>
    </rPh>
    <rPh sb="9" eb="11">
      <t>クブン</t>
    </rPh>
    <rPh sb="13" eb="15">
      <t>キニュウ</t>
    </rPh>
    <phoneticPr fontId="9"/>
  </si>
  <si>
    <t>　　３　職種の欄には、医師、看護師又は准看護師等と記入すること。</t>
    <rPh sb="4" eb="6">
      <t>ショクシュ</t>
    </rPh>
    <rPh sb="7" eb="8">
      <t>ラン</t>
    </rPh>
    <rPh sb="11" eb="13">
      <t>イシ</t>
    </rPh>
    <rPh sb="14" eb="17">
      <t>カンゴシ</t>
    </rPh>
    <rPh sb="17" eb="18">
      <t>マタ</t>
    </rPh>
    <rPh sb="19" eb="23">
      <t>ジュンカンゴシ</t>
    </rPh>
    <rPh sb="23" eb="24">
      <t>トウ</t>
    </rPh>
    <rPh sb="25" eb="27">
      <t>キニュウ</t>
    </rPh>
    <phoneticPr fontId="9"/>
  </si>
  <si>
    <t>様式８（特別療養費）</t>
  </si>
  <si>
    <t>言語聴覚療法の施設基準に係る届出書添付書類</t>
    <rPh sb="7" eb="9">
      <t>シセツ</t>
    </rPh>
    <rPh sb="9" eb="11">
      <t>キジュン</t>
    </rPh>
    <rPh sb="12" eb="13">
      <t>カカワ</t>
    </rPh>
    <rPh sb="14" eb="17">
      <t>トドケデショ</t>
    </rPh>
    <rPh sb="17" eb="19">
      <t>テンプ</t>
    </rPh>
    <rPh sb="19" eb="21">
      <t>ショルイ</t>
    </rPh>
    <phoneticPr fontId="9"/>
  </si>
  <si>
    <t>届　出　区　分</t>
    <rPh sb="0" eb="1">
      <t>トドケ</t>
    </rPh>
    <rPh sb="2" eb="3">
      <t>デ</t>
    </rPh>
    <rPh sb="4" eb="5">
      <t>ク</t>
    </rPh>
    <rPh sb="6" eb="7">
      <t>ブン</t>
    </rPh>
    <phoneticPr fontId="9"/>
  </si>
  <si>
    <t>言語聴覚療法</t>
    <rPh sb="0" eb="2">
      <t>ゲンゴ</t>
    </rPh>
    <rPh sb="2" eb="4">
      <t>チョウカク</t>
    </rPh>
    <rPh sb="4" eb="6">
      <t>リョウホウ</t>
    </rPh>
    <phoneticPr fontId="9"/>
  </si>
  <si>
    <t>従　事　者　数</t>
    <rPh sb="0" eb="1">
      <t>ジュウ</t>
    </rPh>
    <rPh sb="2" eb="3">
      <t>コト</t>
    </rPh>
    <rPh sb="4" eb="5">
      <t>シャ</t>
    </rPh>
    <rPh sb="6" eb="7">
      <t>スウ</t>
    </rPh>
    <phoneticPr fontId="9"/>
  </si>
  <si>
    <t>専　任</t>
    <rPh sb="0" eb="1">
      <t>アツム</t>
    </rPh>
    <rPh sb="2" eb="3">
      <t>ニン</t>
    </rPh>
    <phoneticPr fontId="9"/>
  </si>
  <si>
    <t xml:space="preserve">名 </t>
    <rPh sb="0" eb="1">
      <t>メイ</t>
    </rPh>
    <phoneticPr fontId="9"/>
  </si>
  <si>
    <t>非専任</t>
    <rPh sb="0" eb="1">
      <t>ヒ</t>
    </rPh>
    <rPh sb="1" eb="3">
      <t>センニン</t>
    </rPh>
    <phoneticPr fontId="9"/>
  </si>
  <si>
    <t>言語聴覚士</t>
    <rPh sb="0" eb="2">
      <t>ゲンゴ</t>
    </rPh>
    <rPh sb="2" eb="4">
      <t>チョウカク</t>
    </rPh>
    <rPh sb="4" eb="5">
      <t>シ</t>
    </rPh>
    <phoneticPr fontId="9"/>
  </si>
  <si>
    <t>経験を有する</t>
    <rPh sb="0" eb="2">
      <t>ケイケン</t>
    </rPh>
    <rPh sb="3" eb="4">
      <t>ユウ</t>
    </rPh>
    <phoneticPr fontId="9"/>
  </si>
  <si>
    <t>従　事　者</t>
    <rPh sb="0" eb="1">
      <t>ジュウ</t>
    </rPh>
    <rPh sb="2" eb="3">
      <t>コト</t>
    </rPh>
    <rPh sb="4" eb="5">
      <t>シャ</t>
    </rPh>
    <phoneticPr fontId="9"/>
  </si>
  <si>
    <t>専用施設の面積</t>
    <rPh sb="0" eb="2">
      <t>センヨウ</t>
    </rPh>
    <rPh sb="2" eb="4">
      <t>シセツ</t>
    </rPh>
    <rPh sb="5" eb="7">
      <t>メンセキ</t>
    </rPh>
    <phoneticPr fontId="9"/>
  </si>
  <si>
    <t xml:space="preserve">平方メートル </t>
    <rPh sb="0" eb="2">
      <t>ヘイホウ</t>
    </rPh>
    <phoneticPr fontId="9"/>
  </si>
  <si>
    <t>当該言語聴覚療法を行うための器械・器具の一覧</t>
    <rPh sb="0" eb="2">
      <t>トウガイ</t>
    </rPh>
    <rPh sb="2" eb="4">
      <t>ゲンゴ</t>
    </rPh>
    <rPh sb="4" eb="6">
      <t>チョウカク</t>
    </rPh>
    <rPh sb="6" eb="8">
      <t>リョウホウ</t>
    </rPh>
    <rPh sb="9" eb="10">
      <t>オコナ</t>
    </rPh>
    <rPh sb="14" eb="16">
      <t>キカイ</t>
    </rPh>
    <rPh sb="17" eb="19">
      <t>キグ</t>
    </rPh>
    <rPh sb="20" eb="22">
      <t>イチラン</t>
    </rPh>
    <phoneticPr fontId="9"/>
  </si>
  <si>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9"/>
  </si>
  <si>
    <t>様式９（特別療養費）</t>
  </si>
  <si>
    <t>精神科作業療法の施設基準に係る届出書添付書類</t>
    <rPh sb="0" eb="2">
      <t>セイシン</t>
    </rPh>
    <rPh sb="2" eb="3">
      <t>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9"/>
  </si>
  <si>
    <t>当該療法に従事する作業療法士</t>
    <rPh sb="0" eb="2">
      <t>トウガイ</t>
    </rPh>
    <rPh sb="2" eb="4">
      <t>リョウホウ</t>
    </rPh>
    <rPh sb="5" eb="7">
      <t>ジュウジ</t>
    </rPh>
    <rPh sb="9" eb="11">
      <t>サギョウ</t>
    </rPh>
    <rPh sb="11" eb="13">
      <t>リョウホウ</t>
    </rPh>
    <rPh sb="13" eb="14">
      <t>シ</t>
    </rPh>
    <phoneticPr fontId="9"/>
  </si>
  <si>
    <t>非専従</t>
    <rPh sb="0" eb="1">
      <t>ヒ</t>
    </rPh>
    <rPh sb="1" eb="3">
      <t>センジュウ</t>
    </rPh>
    <phoneticPr fontId="9"/>
  </si>
  <si>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9"/>
  </si>
  <si>
    <t>手工芸</t>
    <rPh sb="0" eb="3">
      <t>シュコウゲイ</t>
    </rPh>
    <phoneticPr fontId="9"/>
  </si>
  <si>
    <t>木　工</t>
    <rPh sb="0" eb="1">
      <t>キ</t>
    </rPh>
    <rPh sb="2" eb="3">
      <t>コウ</t>
    </rPh>
    <phoneticPr fontId="9"/>
  </si>
  <si>
    <t>印　刷</t>
    <rPh sb="0" eb="1">
      <t>イン</t>
    </rPh>
    <rPh sb="2" eb="3">
      <t>サツ</t>
    </rPh>
    <phoneticPr fontId="9"/>
  </si>
  <si>
    <t>日常生活動作</t>
    <rPh sb="0" eb="2">
      <t>ニチジョウ</t>
    </rPh>
    <rPh sb="2" eb="4">
      <t>セイカツ</t>
    </rPh>
    <rPh sb="4" eb="6">
      <t>ドウサ</t>
    </rPh>
    <phoneticPr fontId="9"/>
  </si>
  <si>
    <t>農耕又は園芸</t>
    <rPh sb="0" eb="2">
      <t>ノウコウ</t>
    </rPh>
    <rPh sb="2" eb="3">
      <t>マタ</t>
    </rPh>
    <rPh sb="4" eb="6">
      <t>エンゲイ</t>
    </rPh>
    <phoneticPr fontId="9"/>
  </si>
  <si>
    <t>(5)
ユニットリーダー</t>
    <phoneticPr fontId="115"/>
  </si>
  <si>
    <t>(6)
ユニット名</t>
    <rPh sb="8" eb="9">
      <t>メイ</t>
    </rPh>
    <phoneticPr fontId="115"/>
  </si>
  <si>
    <t>勤務時間数</t>
    <rPh sb="0" eb="2">
      <t>キンム</t>
    </rPh>
    <rPh sb="2" eb="5">
      <t>ジカンスウ</t>
    </rPh>
    <phoneticPr fontId="115"/>
  </si>
  <si>
    <t>医師</t>
    <rPh sb="0" eb="2">
      <t>イシ</t>
    </rPh>
    <phoneticPr fontId="115"/>
  </si>
  <si>
    <t>薬剤師</t>
    <rPh sb="0" eb="3">
      <t>ヤクザイシ</t>
    </rPh>
    <phoneticPr fontId="115"/>
  </si>
  <si>
    <t>理学療法士</t>
    <rPh sb="0" eb="2">
      <t>リガク</t>
    </rPh>
    <rPh sb="2" eb="5">
      <t>リョウホウシ</t>
    </rPh>
    <phoneticPr fontId="115"/>
  </si>
  <si>
    <t>○○　D美</t>
    <rPh sb="4" eb="5">
      <t>ウツク</t>
    </rPh>
    <phoneticPr fontId="115"/>
  </si>
  <si>
    <t>看護職員</t>
    <rPh sb="0" eb="2">
      <t>カンゴ</t>
    </rPh>
    <rPh sb="2" eb="4">
      <t>ショクイン</t>
    </rPh>
    <phoneticPr fontId="115"/>
  </si>
  <si>
    <t>看護師</t>
    <rPh sb="0" eb="3">
      <t>カンゴシ</t>
    </rPh>
    <phoneticPr fontId="16"/>
  </si>
  <si>
    <t>○○　G太</t>
    <rPh sb="4" eb="5">
      <t>タ</t>
    </rPh>
    <phoneticPr fontId="115"/>
  </si>
  <si>
    <t>介護職員</t>
    <rPh sb="0" eb="2">
      <t>カイゴ</t>
    </rPh>
    <rPh sb="2" eb="4">
      <t>ショクイン</t>
    </rPh>
    <phoneticPr fontId="115"/>
  </si>
  <si>
    <t>○○　L太</t>
    <rPh sb="4" eb="5">
      <t>ブト</t>
    </rPh>
    <phoneticPr fontId="115"/>
  </si>
  <si>
    <t>○○　P子</t>
    <phoneticPr fontId="115"/>
  </si>
  <si>
    <t>○○　S子</t>
    <phoneticPr fontId="115"/>
  </si>
  <si>
    <t>○○　T太</t>
    <rPh sb="4" eb="5">
      <t>ブト</t>
    </rPh>
    <phoneticPr fontId="115"/>
  </si>
  <si>
    <t>○○　U子</t>
    <phoneticPr fontId="115"/>
  </si>
  <si>
    <t>○○　V男</t>
    <phoneticPr fontId="115"/>
  </si>
  <si>
    <t>○○　W子</t>
    <phoneticPr fontId="115"/>
  </si>
  <si>
    <t>○○　X太郎</t>
    <rPh sb="4" eb="6">
      <t>タロウ</t>
    </rPh>
    <phoneticPr fontId="115"/>
  </si>
  <si>
    <t>○○　Y子</t>
    <phoneticPr fontId="115"/>
  </si>
  <si>
    <t>○○　Z男</t>
    <rPh sb="4" eb="5">
      <t>オトコ</t>
    </rPh>
    <phoneticPr fontId="115"/>
  </si>
  <si>
    <t>○○　AA三郎</t>
    <rPh sb="5" eb="7">
      <t>サブロウ</t>
    </rPh>
    <phoneticPr fontId="115"/>
  </si>
  <si>
    <t>○○　BB子</t>
    <rPh sb="5" eb="6">
      <t>コ</t>
    </rPh>
    <phoneticPr fontId="115"/>
  </si>
  <si>
    <t>○○　CC次郎</t>
    <phoneticPr fontId="115"/>
  </si>
  <si>
    <t>○○　DD子</t>
    <rPh sb="5" eb="6">
      <t>コ</t>
    </rPh>
    <phoneticPr fontId="115"/>
  </si>
  <si>
    <t>勤務形態</t>
    <rPh sb="0" eb="2">
      <t>キンム</t>
    </rPh>
    <rPh sb="2" eb="4">
      <t>ケイタイ</t>
    </rPh>
    <phoneticPr fontId="115"/>
  </si>
  <si>
    <t>勤務時間数合計</t>
    <rPh sb="0" eb="2">
      <t>キンム</t>
    </rPh>
    <rPh sb="2" eb="5">
      <t>ジカンスウ</t>
    </rPh>
    <rPh sb="5" eb="7">
      <t>ゴウケイ</t>
    </rPh>
    <phoneticPr fontId="115"/>
  </si>
  <si>
    <t>常勤換算の対象時間数</t>
    <rPh sb="0" eb="2">
      <t>ジョウキン</t>
    </rPh>
    <rPh sb="2" eb="4">
      <t>カンサン</t>
    </rPh>
    <rPh sb="5" eb="7">
      <t>タイショウ</t>
    </rPh>
    <rPh sb="7" eb="9">
      <t>ジカン</t>
    </rPh>
    <rPh sb="9" eb="10">
      <t>スウ</t>
    </rPh>
    <phoneticPr fontId="115"/>
  </si>
  <si>
    <t>常勤換算方法対象外の</t>
    <rPh sb="0" eb="2">
      <t>ジョウキン</t>
    </rPh>
    <rPh sb="2" eb="4">
      <t>カンサン</t>
    </rPh>
    <rPh sb="4" eb="6">
      <t>ホウホウ</t>
    </rPh>
    <rPh sb="6" eb="9">
      <t>タイショウガイ</t>
    </rPh>
    <phoneticPr fontId="115"/>
  </si>
  <si>
    <t>当月合計</t>
    <rPh sb="0" eb="2">
      <t>トウゲツ</t>
    </rPh>
    <rPh sb="2" eb="4">
      <t>ゴウケイ</t>
    </rPh>
    <phoneticPr fontId="115"/>
  </si>
  <si>
    <t>週平均</t>
    <rPh sb="0" eb="3">
      <t>シュウヘイキン</t>
    </rPh>
    <phoneticPr fontId="115"/>
  </si>
  <si>
    <t>常勤の従業者の人数</t>
    <rPh sb="0" eb="2">
      <t>ジョウキン</t>
    </rPh>
    <rPh sb="3" eb="6">
      <t>ジュウギョウシャ</t>
    </rPh>
    <rPh sb="7" eb="9">
      <t>ニンズウ</t>
    </rPh>
    <phoneticPr fontId="115"/>
  </si>
  <si>
    <t>合計</t>
    <rPh sb="0" eb="2">
      <t>ゴウケイ</t>
    </rPh>
    <phoneticPr fontId="115"/>
  </si>
  <si>
    <t>＋</t>
    <phoneticPr fontId="115"/>
  </si>
  <si>
    <t>＝</t>
    <phoneticPr fontId="115"/>
  </si>
  <si>
    <t>（勤務形態の記号）</t>
    <rPh sb="1" eb="3">
      <t>キンム</t>
    </rPh>
    <rPh sb="3" eb="5">
      <t>ケイタイ</t>
    </rPh>
    <rPh sb="6" eb="8">
      <t>キゴウ</t>
    </rPh>
    <phoneticPr fontId="115"/>
  </si>
  <si>
    <t>■ 常勤換算方法による人数</t>
    <rPh sb="2" eb="4">
      <t>ジョウキン</t>
    </rPh>
    <rPh sb="4" eb="6">
      <t>カンサン</t>
    </rPh>
    <rPh sb="6" eb="8">
      <t>ホウホウ</t>
    </rPh>
    <rPh sb="11" eb="13">
      <t>ニンズウ</t>
    </rPh>
    <phoneticPr fontId="115"/>
  </si>
  <si>
    <t>基準：</t>
    <rPh sb="0" eb="2">
      <t>キジュン</t>
    </rPh>
    <phoneticPr fontId="115"/>
  </si>
  <si>
    <t>週</t>
  </si>
  <si>
    <t>常勤換算の</t>
    <rPh sb="0" eb="2">
      <t>ジョウキン</t>
    </rPh>
    <rPh sb="2" eb="4">
      <t>カンサン</t>
    </rPh>
    <phoneticPr fontId="115"/>
  </si>
  <si>
    <t>常勤の従業者が</t>
    <rPh sb="0" eb="2">
      <t>ジョウキン</t>
    </rPh>
    <rPh sb="3" eb="6">
      <t>ジュウギョウシャ</t>
    </rPh>
    <phoneticPr fontId="115"/>
  </si>
  <si>
    <t>常勤換算後の人数</t>
    <rPh sb="0" eb="2">
      <t>ジョウキン</t>
    </rPh>
    <rPh sb="2" eb="4">
      <t>カンサン</t>
    </rPh>
    <rPh sb="4" eb="5">
      <t>ゴ</t>
    </rPh>
    <rPh sb="6" eb="8">
      <t>ニンズウ</t>
    </rPh>
    <phoneticPr fontId="115"/>
  </si>
  <si>
    <t>非常勤で兼務</t>
    <rPh sb="0" eb="3">
      <t>ヒジョウキン</t>
    </rPh>
    <rPh sb="4" eb="6">
      <t>ケンム</t>
    </rPh>
    <phoneticPr fontId="115"/>
  </si>
  <si>
    <t>÷</t>
    <phoneticPr fontId="115"/>
  </si>
  <si>
    <t>（小数点第2位以下切り捨て）</t>
    <rPh sb="1" eb="4">
      <t>ショウスウテン</t>
    </rPh>
    <rPh sb="4" eb="5">
      <t>ダイ</t>
    </rPh>
    <rPh sb="6" eb="7">
      <t>イ</t>
    </rPh>
    <rPh sb="7" eb="9">
      <t>イカ</t>
    </rPh>
    <rPh sb="9" eb="10">
      <t>キ</t>
    </rPh>
    <rPh sb="11" eb="12">
      <t>ス</t>
    </rPh>
    <phoneticPr fontId="115"/>
  </si>
  <si>
    <t>■ 看護職員の常勤換算方法による人数</t>
    <rPh sb="2" eb="4">
      <t>カンゴ</t>
    </rPh>
    <rPh sb="4" eb="6">
      <t>ショクイン</t>
    </rPh>
    <rPh sb="7" eb="9">
      <t>ジョウキン</t>
    </rPh>
    <rPh sb="9" eb="11">
      <t>カンサン</t>
    </rPh>
    <rPh sb="11" eb="13">
      <t>ホウホウ</t>
    </rPh>
    <rPh sb="16" eb="18">
      <t>ニンズウ</t>
    </rPh>
    <phoneticPr fontId="115"/>
  </si>
  <si>
    <t>■ 介護職員の常勤換算方法による人数</t>
    <rPh sb="2" eb="4">
      <t>カイゴ</t>
    </rPh>
    <rPh sb="4" eb="6">
      <t>ショクイン</t>
    </rPh>
    <rPh sb="7" eb="9">
      <t>ジョウキン</t>
    </rPh>
    <rPh sb="9" eb="11">
      <t>カンサン</t>
    </rPh>
    <rPh sb="11" eb="13">
      <t>ホウホウ</t>
    </rPh>
    <rPh sb="16" eb="18">
      <t>ニンズウ</t>
    </rPh>
    <phoneticPr fontId="115"/>
  </si>
  <si>
    <t>常勤の従業者の人数</t>
  </si>
  <si>
    <t>常勤換算方法による人数</t>
    <rPh sb="0" eb="2">
      <t>ジョウキン</t>
    </rPh>
    <rPh sb="2" eb="4">
      <t>カンサン</t>
    </rPh>
    <rPh sb="4" eb="6">
      <t>ホウホウ</t>
    </rPh>
    <rPh sb="9" eb="11">
      <t>ニンズウ</t>
    </rPh>
    <phoneticPr fontId="115"/>
  </si>
  <si>
    <t>（夜勤）16:00～翌9:00勤務</t>
    <rPh sb="1" eb="3">
      <t>ヤキン</t>
    </rPh>
    <rPh sb="10" eb="11">
      <t>ヨク</t>
    </rPh>
    <rPh sb="15" eb="17">
      <t>キンム</t>
    </rPh>
    <phoneticPr fontId="115"/>
  </si>
  <si>
    <t>（夜勤）16:00～翌9:00勤務</t>
    <phoneticPr fontId="115"/>
  </si>
  <si>
    <t>(5) 
職種</t>
    <phoneticPr fontId="9"/>
  </si>
  <si>
    <t>(6)
勤務
形態</t>
    <phoneticPr fontId="9"/>
  </si>
  <si>
    <t>(7) 資格</t>
    <rPh sb="4" eb="6">
      <t>シカク</t>
    </rPh>
    <phoneticPr fontId="115"/>
  </si>
  <si>
    <t>(8) 氏　名</t>
    <phoneticPr fontId="9"/>
  </si>
  <si>
    <t>(9)</t>
    <phoneticPr fontId="115"/>
  </si>
  <si>
    <r>
      <t xml:space="preserve">(11)
</t>
    </r>
    <r>
      <rPr>
        <sz val="11"/>
        <rFont val="HGSｺﾞｼｯｸM"/>
        <family val="3"/>
        <charset val="128"/>
      </rPr>
      <t>週平均
勤務時間数</t>
    </r>
    <rPh sb="6" eb="8">
      <t>ヘイキン</t>
    </rPh>
    <rPh sb="9" eb="11">
      <t>キンム</t>
    </rPh>
    <rPh sb="11" eb="13">
      <t>ジカン</t>
    </rPh>
    <rPh sb="13" eb="14">
      <t>スウ</t>
    </rPh>
    <phoneticPr fontId="9"/>
  </si>
  <si>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9"/>
  </si>
  <si>
    <t>　　  小数点第2位以下を切り上げ）とします。新規又は再開の場合は、推定数を入力してください。</t>
    <phoneticPr fontId="115"/>
  </si>
  <si>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115"/>
  </si>
  <si>
    <t>作業療法士</t>
    <rPh sb="0" eb="2">
      <t>サギョウ</t>
    </rPh>
    <rPh sb="2" eb="5">
      <t>リョウホウシ</t>
    </rPh>
    <phoneticPr fontId="115"/>
  </si>
  <si>
    <t>言語聴覚士</t>
    <rPh sb="0" eb="2">
      <t>ゲンゴ</t>
    </rPh>
    <rPh sb="2" eb="5">
      <t>チョウカクシ</t>
    </rPh>
    <phoneticPr fontId="115"/>
  </si>
  <si>
    <t>栄養士</t>
    <rPh sb="0" eb="3">
      <t>エイヨウシ</t>
    </rPh>
    <phoneticPr fontId="115"/>
  </si>
  <si>
    <t>調理員</t>
    <rPh sb="0" eb="3">
      <t>チョウリイン</t>
    </rPh>
    <phoneticPr fontId="115"/>
  </si>
  <si>
    <t>事務員</t>
    <rPh sb="0" eb="3">
      <t>ジムイン</t>
    </rPh>
    <phoneticPr fontId="115"/>
  </si>
  <si>
    <t>その他の従業者</t>
    <rPh sb="2" eb="3">
      <t>タ</t>
    </rPh>
    <rPh sb="4" eb="7">
      <t>ジュウギョウシャ</t>
    </rPh>
    <phoneticPr fontId="115"/>
  </si>
  <si>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9"/>
  </si>
  <si>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115"/>
  </si>
  <si>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115"/>
  </si>
  <si>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115"/>
  </si>
  <si>
    <t>　(8) 従業者の氏名を記入してください。</t>
    <rPh sb="5" eb="8">
      <t>ジュウギョウシャ</t>
    </rPh>
    <rPh sb="9" eb="11">
      <t>シメイ</t>
    </rPh>
    <rPh sb="12" eb="14">
      <t>キニュウ</t>
    </rPh>
    <phoneticPr fontId="115"/>
  </si>
  <si>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115"/>
  </si>
  <si>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115"/>
  </si>
  <si>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115"/>
  </si>
  <si>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115"/>
  </si>
  <si>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115"/>
  </si>
  <si>
    <t>　　　　○ 常勤換算方法とは、非常勤の従業者について「事業所の従業者の勤務延時間数を当該事業所において常勤の従業者が勤務すべき時間数で除することにより、</t>
    <phoneticPr fontId="115"/>
  </si>
  <si>
    <t>　　　　　常勤の従業者の員数に換算する方法」であるため、常勤の従業者については常勤換算方法によらず、実人数で計算する。</t>
    <phoneticPr fontId="115"/>
  </si>
  <si>
    <r>
      <t>　　　　　したがって、勤務形態「</t>
    </r>
    <r>
      <rPr>
        <sz val="11"/>
        <color rgb="FF000000"/>
        <rFont val="Calibri"/>
        <family val="2"/>
      </rPr>
      <t>A</t>
    </r>
    <r>
      <rPr>
        <sz val="11"/>
        <color rgb="FF000000"/>
        <rFont val="ＭＳ Ｐゴシック"/>
        <family val="3"/>
        <charset val="128"/>
        <scheme val="minor"/>
      </rPr>
      <t>：常勤で専従」及び「</t>
    </r>
    <r>
      <rPr>
        <sz val="11"/>
        <color rgb="FF000000"/>
        <rFont val="Calibri"/>
        <family val="2"/>
      </rPr>
      <t>B</t>
    </r>
    <r>
      <rPr>
        <sz val="11"/>
        <color rgb="FF000000"/>
        <rFont val="ＭＳ Ｐゴシック"/>
        <family val="3"/>
        <charset val="128"/>
        <scheme val="minor"/>
      </rPr>
      <t>：常勤で兼務」については、実態に応じて「常勤換算の対象時間数」及び「常勤換算方法対象外の常勤の従業者の人数」を確認し、</t>
    </r>
    <phoneticPr fontId="115"/>
  </si>
  <si>
    <t>　　　　　手入力すること。</t>
    <phoneticPr fontId="115"/>
  </si>
  <si>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115"/>
  </si>
  <si>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115"/>
  </si>
  <si>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115"/>
  </si>
  <si>
    <t>　(5) ユニットリーダーに以下の印をつけてください。</t>
    <rPh sb="14" eb="16">
      <t>イカ</t>
    </rPh>
    <rPh sb="17" eb="18">
      <t>シルシ</t>
    </rPh>
    <phoneticPr fontId="115"/>
  </si>
  <si>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115"/>
  </si>
  <si>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115"/>
  </si>
  <si>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115"/>
  </si>
  <si>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115"/>
  </si>
  <si>
    <t>　　  原則、そのユニットを並べて記載してください。</t>
    <rPh sb="4" eb="6">
      <t>ゲンソク</t>
    </rPh>
    <rPh sb="14" eb="15">
      <t>ナラ</t>
    </rPh>
    <rPh sb="17" eb="19">
      <t>キサイ</t>
    </rPh>
    <phoneticPr fontId="115"/>
  </si>
  <si>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115"/>
  </si>
  <si>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115"/>
  </si>
  <si>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115"/>
  </si>
  <si>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115"/>
  </si>
  <si>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115"/>
  </si>
  <si>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115"/>
  </si>
  <si>
    <t>　21行目・・・「職種」</t>
    <rPh sb="3" eb="5">
      <t>ギョウメ</t>
    </rPh>
    <rPh sb="9" eb="11">
      <t>ショクシュ</t>
    </rPh>
    <phoneticPr fontId="115"/>
  </si>
  <si>
    <t>　D列・・・「医師」</t>
    <rPh sb="2" eb="3">
      <t>レツ</t>
    </rPh>
    <rPh sb="7" eb="9">
      <t>イシ</t>
    </rPh>
    <phoneticPr fontId="115"/>
  </si>
  <si>
    <t>　E列・・・「薬剤師」</t>
    <rPh sb="2" eb="3">
      <t>レツ</t>
    </rPh>
    <rPh sb="7" eb="10">
      <t>ヤクザイシ</t>
    </rPh>
    <phoneticPr fontId="115"/>
  </si>
  <si>
    <t>　I列・・・「理学療法士」</t>
    <rPh sb="2" eb="3">
      <t>レツ</t>
    </rPh>
    <rPh sb="7" eb="9">
      <t>リガク</t>
    </rPh>
    <rPh sb="9" eb="12">
      <t>リョウホウシ</t>
    </rPh>
    <phoneticPr fontId="115"/>
  </si>
  <si>
    <t>　J列・・・「作業療法士」</t>
    <rPh sb="2" eb="3">
      <t>レツ</t>
    </rPh>
    <rPh sb="7" eb="9">
      <t>サギョウ</t>
    </rPh>
    <rPh sb="9" eb="12">
      <t>リョウホウシ</t>
    </rPh>
    <phoneticPr fontId="115"/>
  </si>
  <si>
    <t>　K列・・・「言語聴覚士」</t>
    <rPh sb="2" eb="3">
      <t>レツ</t>
    </rPh>
    <rPh sb="7" eb="9">
      <t>ゲンゴ</t>
    </rPh>
    <rPh sb="9" eb="12">
      <t>チョウカクシ</t>
    </rPh>
    <phoneticPr fontId="115"/>
  </si>
  <si>
    <t>　N列・・・「調理員」</t>
    <rPh sb="2" eb="3">
      <t>レツ</t>
    </rPh>
    <rPh sb="7" eb="10">
      <t>チョウリイン</t>
    </rPh>
    <phoneticPr fontId="115"/>
  </si>
  <si>
    <t>　O列・・・「事務員」</t>
    <rPh sb="2" eb="3">
      <t>レツ</t>
    </rPh>
    <rPh sb="7" eb="10">
      <t>ジムイン</t>
    </rPh>
    <phoneticPr fontId="115"/>
  </si>
  <si>
    <t>　P列・・・「その他の従業者」</t>
    <rPh sb="2" eb="3">
      <t>レツ</t>
    </rPh>
    <rPh sb="9" eb="10">
      <t>タ</t>
    </rPh>
    <rPh sb="11" eb="14">
      <t>ジュウギョウシャ</t>
    </rPh>
    <phoneticPr fontId="115"/>
  </si>
  <si>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115"/>
  </si>
  <si>
    <t>短期入所
療養介護・
介護老人
保健施設
介護医療院</t>
    <rPh sb="0" eb="2">
      <t>タンキ</t>
    </rPh>
    <rPh sb="2" eb="4">
      <t>ニュウショ</t>
    </rPh>
    <rPh sb="5" eb="7">
      <t>リョウヨウ</t>
    </rPh>
    <rPh sb="7" eb="9">
      <t>カイゴ</t>
    </rPh>
    <rPh sb="12" eb="14">
      <t>カイゴ</t>
    </rPh>
    <rPh sb="14" eb="16">
      <t>ロウジン</t>
    </rPh>
    <rPh sb="17" eb="19">
      <t>ホケン</t>
    </rPh>
    <rPh sb="19" eb="21">
      <t>シセツ</t>
    </rPh>
    <rPh sb="23" eb="28">
      <t>カイゴイリョウイン</t>
    </rPh>
    <phoneticPr fontId="9"/>
  </si>
  <si>
    <t>⑤</t>
    <phoneticPr fontId="9"/>
  </si>
  <si>
    <t>②</t>
    <phoneticPr fontId="9"/>
  </si>
  <si>
    <r>
      <t>夜勤職員配置加算</t>
    </r>
    <r>
      <rPr>
        <sz val="11"/>
        <color rgb="FFFF0000"/>
        <rFont val="ＭＳ Ｐゴシック"/>
        <family val="3"/>
        <charset val="128"/>
      </rPr>
      <t>（夜間勤務等看護加算）</t>
    </r>
    <r>
      <rPr>
        <sz val="11"/>
        <rFont val="ＭＳ Ｐゴシック"/>
        <family val="3"/>
        <charset val="128"/>
      </rPr>
      <t>に係る確認書</t>
    </r>
    <rPh sb="0" eb="2">
      <t>ヤキン</t>
    </rPh>
    <rPh sb="2" eb="4">
      <t>ショクイン</t>
    </rPh>
    <rPh sb="4" eb="6">
      <t>ハイチ</t>
    </rPh>
    <rPh sb="6" eb="8">
      <t>カサン</t>
    </rPh>
    <rPh sb="9" eb="13">
      <t>ヤカンキンム</t>
    </rPh>
    <rPh sb="13" eb="14">
      <t>トウ</t>
    </rPh>
    <rPh sb="14" eb="18">
      <t>カンゴカサン</t>
    </rPh>
    <rPh sb="20" eb="21">
      <t>カカ</t>
    </rPh>
    <rPh sb="22" eb="24">
      <t>カクニン</t>
    </rPh>
    <rPh sb="24" eb="25">
      <t>ショ</t>
    </rPh>
    <phoneticPr fontId="9"/>
  </si>
  <si>
    <t>認知症短期集中リハビリテーション加算に関する届出書</t>
    <rPh sb="0" eb="3">
      <t>ニンチショウ</t>
    </rPh>
    <rPh sb="3" eb="5">
      <t>タンキ</t>
    </rPh>
    <rPh sb="5" eb="7">
      <t>シュウチュウ</t>
    </rPh>
    <rPh sb="16" eb="18">
      <t>カサン</t>
    </rPh>
    <rPh sb="19" eb="20">
      <t>カン</t>
    </rPh>
    <rPh sb="22" eb="24">
      <t>トドケデ</t>
    </rPh>
    <rPh sb="24" eb="25">
      <t>ショ</t>
    </rPh>
    <phoneticPr fontId="9"/>
  </si>
  <si>
    <t>精神科医若しくは神経内科医又は認知症に対するリハビリテーションに関する研修を修了した医師の氏名</t>
    <rPh sb="0" eb="4">
      <t>セイシンカイ</t>
    </rPh>
    <rPh sb="4" eb="5">
      <t>モ</t>
    </rPh>
    <rPh sb="8" eb="10">
      <t>シンケイ</t>
    </rPh>
    <rPh sb="10" eb="13">
      <t>ナイカイ</t>
    </rPh>
    <rPh sb="13" eb="14">
      <t>マタ</t>
    </rPh>
    <rPh sb="15" eb="17">
      <t>ニンチ</t>
    </rPh>
    <rPh sb="17" eb="18">
      <t>ショウ</t>
    </rPh>
    <rPh sb="19" eb="20">
      <t>タイ</t>
    </rPh>
    <rPh sb="32" eb="33">
      <t>カン</t>
    </rPh>
    <rPh sb="35" eb="37">
      <t>ケンシュウ</t>
    </rPh>
    <rPh sb="38" eb="40">
      <t>シュウリョウ</t>
    </rPh>
    <rPh sb="42" eb="44">
      <t>イシ</t>
    </rPh>
    <rPh sb="45" eb="47">
      <t>シメイ</t>
    </rPh>
    <phoneticPr fontId="9"/>
  </si>
  <si>
    <t>精神科医師</t>
    <rPh sb="0" eb="5">
      <t>セイシンカ</t>
    </rPh>
    <phoneticPr fontId="9"/>
  </si>
  <si>
    <t>神経内科医師</t>
    <rPh sb="0" eb="2">
      <t>シンケイ</t>
    </rPh>
    <rPh sb="2" eb="4">
      <t>ナイカ</t>
    </rPh>
    <rPh sb="4" eb="6">
      <t>イシ</t>
    </rPh>
    <phoneticPr fontId="9"/>
  </si>
  <si>
    <t>研修修了医師</t>
    <rPh sb="0" eb="2">
      <t>ケンシュウ</t>
    </rPh>
    <rPh sb="2" eb="4">
      <t>シュウリョウ</t>
    </rPh>
    <rPh sb="4" eb="6">
      <t>イシ</t>
    </rPh>
    <phoneticPr fontId="9"/>
  </si>
  <si>
    <t>理学療法士、作業療法士、言語聴覚士の氏名</t>
    <rPh sb="0" eb="2">
      <t>リガク</t>
    </rPh>
    <rPh sb="2" eb="5">
      <t>リョウホウシ</t>
    </rPh>
    <rPh sb="6" eb="8">
      <t>サギョウ</t>
    </rPh>
    <rPh sb="8" eb="11">
      <t>リョウホウシ</t>
    </rPh>
    <rPh sb="12" eb="14">
      <t>ゲンゴ</t>
    </rPh>
    <rPh sb="14" eb="16">
      <t>チョウカク</t>
    </rPh>
    <rPh sb="16" eb="17">
      <t>シ</t>
    </rPh>
    <rPh sb="18" eb="20">
      <t>シメイ</t>
    </rPh>
    <phoneticPr fontId="9"/>
  </si>
  <si>
    <t>※氏名欄は、それぞれのサービスの共同実施者名（職種ごとの代表者名）を記入してください。</t>
    <rPh sb="1" eb="3">
      <t>シメイ</t>
    </rPh>
    <rPh sb="3" eb="4">
      <t>ラン</t>
    </rPh>
    <rPh sb="16" eb="18">
      <t>キョウドウ</t>
    </rPh>
    <rPh sb="18" eb="20">
      <t>ジッシ</t>
    </rPh>
    <rPh sb="20" eb="21">
      <t>シャ</t>
    </rPh>
    <rPh sb="21" eb="22">
      <t>メイ</t>
    </rPh>
    <rPh sb="23" eb="25">
      <t>ショクシュ</t>
    </rPh>
    <rPh sb="28" eb="31">
      <t>ダイヒョウシャ</t>
    </rPh>
    <rPh sb="31" eb="32">
      <t>メイ</t>
    </rPh>
    <rPh sb="34" eb="36">
      <t>キニュウ</t>
    </rPh>
    <phoneticPr fontId="9"/>
  </si>
  <si>
    <r>
      <t>〔</t>
    </r>
    <r>
      <rPr>
        <sz val="11"/>
        <color rgb="FFFF0000"/>
        <rFont val="ＭＳ Ｐゴシック"/>
        <family val="3"/>
        <charset val="128"/>
      </rPr>
      <t>介護老人保健施設</t>
    </r>
    <r>
      <rPr>
        <sz val="11"/>
        <rFont val="ＭＳ Ｐゴシック"/>
        <family val="3"/>
        <charset val="128"/>
      </rPr>
      <t>〕</t>
    </r>
    <rPh sb="1" eb="5">
      <t>カイゴロウジン</t>
    </rPh>
    <rPh sb="5" eb="9">
      <t>ホケンシセツ</t>
    </rPh>
    <phoneticPr fontId="9"/>
  </si>
  <si>
    <t>介護医療院（従来型）</t>
    <rPh sb="0" eb="2">
      <t>カイゴ</t>
    </rPh>
    <rPh sb="2" eb="4">
      <t>イリョウ</t>
    </rPh>
    <rPh sb="4" eb="5">
      <t>イン</t>
    </rPh>
    <rPh sb="6" eb="8">
      <t>ジュウライ</t>
    </rPh>
    <rPh sb="8" eb="9">
      <t>ガタ</t>
    </rPh>
    <phoneticPr fontId="115"/>
  </si>
  <si>
    <t>(4) 入所者数</t>
    <rPh sb="4" eb="7">
      <t>ニュウショシャ</t>
    </rPh>
    <rPh sb="7" eb="8">
      <t>スウ</t>
    </rPh>
    <phoneticPr fontId="115"/>
  </si>
  <si>
    <t>Ⅰ型</t>
    <rPh sb="1" eb="2">
      <t>ガタ</t>
    </rPh>
    <phoneticPr fontId="115"/>
  </si>
  <si>
    <t>Ⅱ型</t>
    <rPh sb="1" eb="2">
      <t>ガタ</t>
    </rPh>
    <phoneticPr fontId="115"/>
  </si>
  <si>
    <t>(13)【任意入力】人員基準の確認（医師・薬剤師・看護職員・介護職員）</t>
    <rPh sb="5" eb="7">
      <t>ニンイ</t>
    </rPh>
    <rPh sb="7" eb="9">
      <t>ニュウリョク</t>
    </rPh>
    <rPh sb="10" eb="12">
      <t>ジンイン</t>
    </rPh>
    <rPh sb="12" eb="14">
      <t>キジュン</t>
    </rPh>
    <rPh sb="15" eb="17">
      <t>カクニン</t>
    </rPh>
    <rPh sb="18" eb="20">
      <t>イシ</t>
    </rPh>
    <rPh sb="21" eb="24">
      <t>ヤクザイシ</t>
    </rPh>
    <rPh sb="25" eb="27">
      <t>カンゴ</t>
    </rPh>
    <rPh sb="27" eb="29">
      <t>ショクイン</t>
    </rPh>
    <rPh sb="30" eb="32">
      <t>カイゴ</t>
    </rPh>
    <rPh sb="32" eb="34">
      <t>ショクイン</t>
    </rPh>
    <phoneticPr fontId="115"/>
  </si>
  <si>
    <t>①医師</t>
    <rPh sb="1" eb="3">
      <t>イシ</t>
    </rPh>
    <phoneticPr fontId="115"/>
  </si>
  <si>
    <t>②薬剤師</t>
    <rPh sb="1" eb="4">
      <t>ヤクザイシ</t>
    </rPh>
    <phoneticPr fontId="115"/>
  </si>
  <si>
    <t>■ 医師の常勤換算方法による人数</t>
    <rPh sb="2" eb="4">
      <t>イシ</t>
    </rPh>
    <rPh sb="5" eb="7">
      <t>ジョウキン</t>
    </rPh>
    <rPh sb="7" eb="9">
      <t>カンサン</t>
    </rPh>
    <rPh sb="9" eb="11">
      <t>ホウホウ</t>
    </rPh>
    <rPh sb="14" eb="16">
      <t>ニンズウ</t>
    </rPh>
    <phoneticPr fontId="115"/>
  </si>
  <si>
    <t>■ 薬剤師の常勤換算方法による人数</t>
    <rPh sb="2" eb="5">
      <t>ヤクザイシ</t>
    </rPh>
    <rPh sb="6" eb="8">
      <t>ジョウキン</t>
    </rPh>
    <rPh sb="8" eb="10">
      <t>カンサン</t>
    </rPh>
    <rPh sb="10" eb="12">
      <t>ホウホウ</t>
    </rPh>
    <rPh sb="15" eb="17">
      <t>ニンズウ</t>
    </rPh>
    <phoneticPr fontId="115"/>
  </si>
  <si>
    <t>③看護職員</t>
    <rPh sb="1" eb="3">
      <t>カンゴ</t>
    </rPh>
    <rPh sb="3" eb="5">
      <t>ショクイン</t>
    </rPh>
    <phoneticPr fontId="115"/>
  </si>
  <si>
    <t>④介護職員</t>
    <rPh sb="1" eb="3">
      <t>カイゴ</t>
    </rPh>
    <rPh sb="3" eb="5">
      <t>ショクイン</t>
    </rPh>
    <phoneticPr fontId="115"/>
  </si>
  <si>
    <t>介護医療院（ユニット型）</t>
    <rPh sb="0" eb="2">
      <t>カイゴ</t>
    </rPh>
    <rPh sb="2" eb="4">
      <t>イリョウ</t>
    </rPh>
    <rPh sb="4" eb="5">
      <t>イン</t>
    </rPh>
    <rPh sb="10" eb="11">
      <t>ガタ</t>
    </rPh>
    <phoneticPr fontId="115"/>
  </si>
  <si>
    <t>(15)【任意入力】人員基準の確認（医師・薬剤師・看護職員・介護職員）</t>
    <rPh sb="5" eb="7">
      <t>ニンイ</t>
    </rPh>
    <rPh sb="7" eb="9">
      <t>ニュウリョク</t>
    </rPh>
    <rPh sb="10" eb="12">
      <t>ジンイン</t>
    </rPh>
    <rPh sb="12" eb="14">
      <t>キジュン</t>
    </rPh>
    <rPh sb="15" eb="17">
      <t>カクニン</t>
    </rPh>
    <rPh sb="18" eb="20">
      <t>イシ</t>
    </rPh>
    <rPh sb="21" eb="24">
      <t>ヤクザイシ</t>
    </rPh>
    <rPh sb="25" eb="27">
      <t>カンゴ</t>
    </rPh>
    <rPh sb="27" eb="29">
      <t>ショクイン</t>
    </rPh>
    <rPh sb="30" eb="32">
      <t>カイゴ</t>
    </rPh>
    <rPh sb="32" eb="34">
      <t>ショクイン</t>
    </rPh>
    <phoneticPr fontId="115"/>
  </si>
  <si>
    <t>従業者の勤務の体制及び勤務形態一覧表　記入方法　（【従来型】介護医療院）</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カイゴ</t>
    </rPh>
    <rPh sb="32" eb="34">
      <t>イリョウ</t>
    </rPh>
    <rPh sb="34" eb="35">
      <t>イン</t>
    </rPh>
    <phoneticPr fontId="9"/>
  </si>
  <si>
    <t>　(4) Ⅰ型療養床・Ⅱ型療養床の入所者の数をそれぞれ入力してください。入所者の数は、前年度の平均値（前年度の入所者延数を当該前年度の日数で除して得た数。</t>
    <rPh sb="6" eb="7">
      <t>カタ</t>
    </rPh>
    <rPh sb="7" eb="9">
      <t>リョウヨウ</t>
    </rPh>
    <rPh sb="9" eb="10">
      <t>ユカ</t>
    </rPh>
    <rPh sb="12" eb="13">
      <t>ガタ</t>
    </rPh>
    <rPh sb="13" eb="15">
      <t>リョウヨウ</t>
    </rPh>
    <rPh sb="15" eb="16">
      <t>ユカ</t>
    </rPh>
    <rPh sb="17" eb="20">
      <t>ニュウショシャ</t>
    </rPh>
    <rPh sb="21" eb="22">
      <t>カズ</t>
    </rPh>
    <rPh sb="22" eb="23">
      <t>イリスウ</t>
    </rPh>
    <rPh sb="27" eb="29">
      <t>ニュウリョク</t>
    </rPh>
    <rPh sb="36" eb="39">
      <t>ニュウショシャ</t>
    </rPh>
    <rPh sb="40" eb="41">
      <t>カズ</t>
    </rPh>
    <rPh sb="41" eb="42">
      <t>イリスウ</t>
    </rPh>
    <rPh sb="43" eb="46">
      <t>ゼンネンド</t>
    </rPh>
    <rPh sb="47" eb="50">
      <t>ヘイキンチ</t>
    </rPh>
    <rPh sb="51" eb="54">
      <t>ゼンネンド</t>
    </rPh>
    <rPh sb="55" eb="58">
      <t>ニュウショシャ</t>
    </rPh>
    <rPh sb="58" eb="59">
      <t>ノ</t>
    </rPh>
    <rPh sb="59" eb="60">
      <t>スウ</t>
    </rPh>
    <rPh sb="61" eb="63">
      <t>トウガイ</t>
    </rPh>
    <rPh sb="63" eb="66">
      <t>ゼンネンド</t>
    </rPh>
    <rPh sb="67" eb="69">
      <t>ニッスウ</t>
    </rPh>
    <rPh sb="70" eb="71">
      <t>ジョ</t>
    </rPh>
    <rPh sb="73" eb="74">
      <t>エ</t>
    </rPh>
    <rPh sb="75" eb="76">
      <t>カズ</t>
    </rPh>
    <phoneticPr fontId="115"/>
  </si>
  <si>
    <t>診療放射線技師</t>
    <rPh sb="0" eb="2">
      <t>シンリョウ</t>
    </rPh>
    <rPh sb="2" eb="5">
      <t>ホウシャセン</t>
    </rPh>
    <rPh sb="5" eb="7">
      <t>ギシ</t>
    </rPh>
    <phoneticPr fontId="115"/>
  </si>
  <si>
    <t>従業者の勤務の体制及び勤務形態一覧表　記入方法　（【ユニット型】介護医療院）</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カイゴ</t>
    </rPh>
    <rPh sb="34" eb="36">
      <t>イリョウ</t>
    </rPh>
    <rPh sb="36" eb="37">
      <t>イン</t>
    </rPh>
    <phoneticPr fontId="9"/>
  </si>
  <si>
    <t>　F列・・・「栄養士」</t>
    <rPh sb="2" eb="3">
      <t>レツ</t>
    </rPh>
    <rPh sb="7" eb="10">
      <t>エイヨウシ</t>
    </rPh>
    <phoneticPr fontId="115"/>
  </si>
  <si>
    <t>　G列・・・「看護職員」</t>
    <rPh sb="2" eb="3">
      <t>レツ</t>
    </rPh>
    <rPh sb="7" eb="9">
      <t>カンゴ</t>
    </rPh>
    <rPh sb="9" eb="11">
      <t>ショクイン</t>
    </rPh>
    <phoneticPr fontId="115"/>
  </si>
  <si>
    <t>　H列・・・「介護職員」</t>
    <rPh sb="2" eb="3">
      <t>レツ</t>
    </rPh>
    <rPh sb="7" eb="9">
      <t>カイゴ</t>
    </rPh>
    <rPh sb="9" eb="11">
      <t>ショクイン</t>
    </rPh>
    <phoneticPr fontId="115"/>
  </si>
  <si>
    <t>　L列・・・「介護支援専門員」</t>
    <rPh sb="2" eb="3">
      <t>レツ</t>
    </rPh>
    <rPh sb="7" eb="9">
      <t>カイゴ</t>
    </rPh>
    <rPh sb="9" eb="11">
      <t>シエン</t>
    </rPh>
    <rPh sb="11" eb="14">
      <t>センモンイン</t>
    </rPh>
    <phoneticPr fontId="115"/>
  </si>
  <si>
    <t>　M列・・・「診療放射線技師」</t>
    <rPh sb="2" eb="3">
      <t>レツ</t>
    </rPh>
    <rPh sb="7" eb="9">
      <t>シンリョウ</t>
    </rPh>
    <rPh sb="9" eb="12">
      <t>ホウシャセン</t>
    </rPh>
    <rPh sb="12" eb="14">
      <t>ギシ</t>
    </rPh>
    <phoneticPr fontId="115"/>
  </si>
  <si>
    <t>任意の様式で可（代表者名）。ただし、未措置事項（BCP策定、訓練、研修）の現状及び改善に向けた取組みは必ず記載すること。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7" eb="29">
      <t>サクテイ</t>
    </rPh>
    <rPh sb="30" eb="32">
      <t>クンレン</t>
    </rPh>
    <rPh sb="33" eb="35">
      <t>ケンシュウ</t>
    </rPh>
    <rPh sb="37" eb="39">
      <t>ゲンジョウ</t>
    </rPh>
    <rPh sb="39" eb="40">
      <t>オヨ</t>
    </rPh>
    <rPh sb="41" eb="43">
      <t>カイゼン</t>
    </rPh>
    <rPh sb="44" eb="45">
      <t>ム</t>
    </rPh>
    <rPh sb="47" eb="49">
      <t>トリクミ</t>
    </rPh>
    <rPh sb="51" eb="52">
      <t>カナラ</t>
    </rPh>
    <rPh sb="53" eb="55">
      <t>キサイ</t>
    </rPh>
    <phoneticPr fontId="9"/>
  </si>
  <si>
    <t>業務継続計画（BCP）</t>
  </si>
  <si>
    <t>介護給付費算定に係る体制等に関する届出書・変更届出書　チェック表（病院・診療所）</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3" eb="35">
      <t>ビョウイン</t>
    </rPh>
    <rPh sb="36" eb="39">
      <t>シンリョウジョ</t>
    </rPh>
    <phoneticPr fontId="9"/>
  </si>
  <si>
    <t>介護給付費算定に係る体制等に関する届出書・変更届出書＜加算様式１＞</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カサン</t>
    </rPh>
    <rPh sb="29" eb="31">
      <t>ヨウシキ</t>
    </rPh>
    <phoneticPr fontId="9"/>
  </si>
  <si>
    <t>本チェック表＜加算様式２＞</t>
    <rPh sb="0" eb="1">
      <t>ホン</t>
    </rPh>
    <rPh sb="5" eb="6">
      <t>オモテ</t>
    </rPh>
    <rPh sb="7" eb="9">
      <t>カサン</t>
    </rPh>
    <rPh sb="9" eb="11">
      <t>ヨウシキ</t>
    </rPh>
    <phoneticPr fontId="9"/>
  </si>
  <si>
    <t>サービス提供体制強化加算に関する届出書＜別紙14-4＞</t>
    <rPh sb="20" eb="22">
      <t>ベッシ</t>
    </rPh>
    <phoneticPr fontId="9"/>
  </si>
  <si>
    <t>特別診療費加算項目</t>
    <rPh sb="0" eb="2">
      <t>トクベツ</t>
    </rPh>
    <rPh sb="2" eb="5">
      <t>シンリョウヒ</t>
    </rPh>
    <rPh sb="5" eb="7">
      <t>カサン</t>
    </rPh>
    <rPh sb="7" eb="9">
      <t>コウモク</t>
    </rPh>
    <phoneticPr fontId="9"/>
  </si>
  <si>
    <t>生産性向上推進体制加算</t>
    <rPh sb="0" eb="3">
      <t>セイサンセイ</t>
    </rPh>
    <rPh sb="3" eb="5">
      <t>コウジョウ</t>
    </rPh>
    <rPh sb="5" eb="7">
      <t>スイシン</t>
    </rPh>
    <rPh sb="7" eb="9">
      <t>タイセイ</t>
    </rPh>
    <rPh sb="9" eb="11">
      <t>カサン</t>
    </rPh>
    <phoneticPr fontId="9"/>
  </si>
  <si>
    <t>生産性向上推進体制加算に係る届出書＜別紙２８＞</t>
    <phoneticPr fontId="9"/>
  </si>
  <si>
    <t>病院又は診療所における短期入所療養介護（療養機能強化型）の基本施設サービス費に係る届出書＜別紙29-4＞</t>
    <rPh sb="0" eb="2">
      <t>ビョウイン</t>
    </rPh>
    <rPh sb="2" eb="3">
      <t>マタ</t>
    </rPh>
    <rPh sb="4" eb="7">
      <t>シンリョウジョ</t>
    </rPh>
    <rPh sb="11" eb="13">
      <t>タンキ</t>
    </rPh>
    <rPh sb="13" eb="15">
      <t>ニュウショ</t>
    </rPh>
    <rPh sb="15" eb="17">
      <t>リョウヨウ</t>
    </rPh>
    <rPh sb="17" eb="19">
      <t>カイゴ</t>
    </rPh>
    <rPh sb="20" eb="22">
      <t>リョウヨウ</t>
    </rPh>
    <rPh sb="22" eb="24">
      <t>キノウ</t>
    </rPh>
    <rPh sb="24" eb="26">
      <t>キョウカ</t>
    </rPh>
    <rPh sb="26" eb="27">
      <t>ガタ</t>
    </rPh>
    <rPh sb="29" eb="31">
      <t>キホン</t>
    </rPh>
    <rPh sb="31" eb="33">
      <t>シセツ</t>
    </rPh>
    <rPh sb="37" eb="38">
      <t>ヒ</t>
    </rPh>
    <rPh sb="39" eb="40">
      <t>カカ</t>
    </rPh>
    <rPh sb="41" eb="44">
      <t>トドケデショ</t>
    </rPh>
    <rPh sb="45" eb="47">
      <t>ベッシ</t>
    </rPh>
    <phoneticPr fontId="9"/>
  </si>
  <si>
    <t>医師の配置基準</t>
    <rPh sb="0" eb="2">
      <t>イシ</t>
    </rPh>
    <rPh sb="3" eb="7">
      <t>ハイチキジュン</t>
    </rPh>
    <phoneticPr fontId="9"/>
  </si>
  <si>
    <t>※病院のみ</t>
    <rPh sb="1" eb="3">
      <t>ビョウイン</t>
    </rPh>
    <phoneticPr fontId="9"/>
  </si>
  <si>
    <t>設備基準</t>
    <rPh sb="0" eb="4">
      <t>セツビキジュン</t>
    </rPh>
    <phoneticPr fontId="9"/>
  </si>
  <si>
    <t>※診療所のみ</t>
    <rPh sb="1" eb="4">
      <t>シンリョウジョ</t>
    </rPh>
    <phoneticPr fontId="9"/>
  </si>
  <si>
    <t>食堂の有無</t>
    <rPh sb="0" eb="2">
      <t>ショクドウ</t>
    </rPh>
    <rPh sb="3" eb="5">
      <t>ウム</t>
    </rPh>
    <phoneticPr fontId="9"/>
  </si>
  <si>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9"/>
  </si>
  <si>
    <t>重症皮膚潰瘍管理指導の施設基準に係る届出書添付書類＜様式５＞</t>
    <phoneticPr fontId="9"/>
  </si>
  <si>
    <t>薬剤管理指導の施設基準に係る届出書添付書類＜様式６＞</t>
    <phoneticPr fontId="9"/>
  </si>
  <si>
    <t>〔　（当該届出の施設基準の名称）　〕に勤務する従事者の名簿＜様式７＞</t>
    <phoneticPr fontId="9"/>
  </si>
  <si>
    <t>理学療法、作業療法、言語聴覚療法又は集団コミュニケーション療法の施設基準に係る届出書添付書類＜様式８＞</t>
    <rPh sb="0" eb="2">
      <t>リガク</t>
    </rPh>
    <rPh sb="2" eb="4">
      <t>リョウホウ</t>
    </rPh>
    <rPh sb="5" eb="7">
      <t>サギョウ</t>
    </rPh>
    <rPh sb="7" eb="9">
      <t>リョウホウ</t>
    </rPh>
    <rPh sb="10" eb="12">
      <t>ゲンゴ</t>
    </rPh>
    <rPh sb="12" eb="14">
      <t>チョウカク</t>
    </rPh>
    <rPh sb="14" eb="16">
      <t>リョウホウ</t>
    </rPh>
    <rPh sb="16" eb="17">
      <t>マタ</t>
    </rPh>
    <rPh sb="18" eb="20">
      <t>シュウダン</t>
    </rPh>
    <rPh sb="29" eb="31">
      <t>リョウホウ</t>
    </rPh>
    <rPh sb="32" eb="34">
      <t>シセツ</t>
    </rPh>
    <rPh sb="34" eb="36">
      <t>キジュン</t>
    </rPh>
    <rPh sb="37" eb="38">
      <t>カカ</t>
    </rPh>
    <rPh sb="39" eb="42">
      <t>トドケデショ</t>
    </rPh>
    <rPh sb="42" eb="44">
      <t>テンプ</t>
    </rPh>
    <rPh sb="44" eb="46">
      <t>ショルイ</t>
    </rPh>
    <rPh sb="47" eb="49">
      <t>ヨウシキ</t>
    </rPh>
    <phoneticPr fontId="9"/>
  </si>
  <si>
    <t>該当する医師免許証（写）、薬剤師免許証（写）、言語聴覚士の資格証（写）</t>
    <phoneticPr fontId="9"/>
  </si>
  <si>
    <t>施設等の区分が、「1病院療養型」「2診療所型」「6ユニット型病院療養型」「7ユニット型診療所型」「A病院経過型」「Cユニット型病院経過型」に該当する場合。</t>
    <phoneticPr fontId="9"/>
  </si>
  <si>
    <t>（あて先）福岡市長</t>
    <rPh sb="3" eb="4">
      <t>サキ</t>
    </rPh>
    <rPh sb="5" eb="9">
      <t>フクオカシチョウ</t>
    </rPh>
    <phoneticPr fontId="9"/>
  </si>
  <si>
    <t>市</t>
    <rPh sb="0" eb="1">
      <t>シ</t>
    </rPh>
    <phoneticPr fontId="9"/>
  </si>
  <si>
    <t>1新規</t>
    <phoneticPr fontId="9"/>
  </si>
  <si>
    <t>併設本体施設における介護職員等処遇改善加算Ⅰの届出状況</t>
    <phoneticPr fontId="9"/>
  </si>
  <si>
    <t>介護職員等処遇改善加算</t>
    <phoneticPr fontId="10"/>
  </si>
  <si>
    <t>７ 加算Ⅰ</t>
    <phoneticPr fontId="9"/>
  </si>
  <si>
    <t>８ 加算Ⅱ</t>
    <rPh sb="2" eb="4">
      <t>カサン</t>
    </rPh>
    <phoneticPr fontId="9"/>
  </si>
  <si>
    <t>９ 加算Ⅲ</t>
    <phoneticPr fontId="9"/>
  </si>
  <si>
    <t>Ａ 加算Ⅳ</t>
    <phoneticPr fontId="9"/>
  </si>
  <si>
    <t>Ｂ 加算Ⅴ(１)</t>
    <phoneticPr fontId="9"/>
  </si>
  <si>
    <t>Ｃ 加算Ⅴ(２)</t>
    <phoneticPr fontId="9"/>
  </si>
  <si>
    <t>Ｄ 加算Ⅴ(３)</t>
    <phoneticPr fontId="9"/>
  </si>
  <si>
    <t>Ｅ 加算Ⅴ(４)</t>
    <phoneticPr fontId="9"/>
  </si>
  <si>
    <t>Ｆ 加算Ⅴ(５)</t>
    <phoneticPr fontId="9"/>
  </si>
  <si>
    <t>Ｇ 加算Ⅴ(６)</t>
    <phoneticPr fontId="9"/>
  </si>
  <si>
    <t>Ｈ 加算Ⅴ(７)</t>
    <phoneticPr fontId="9"/>
  </si>
  <si>
    <t>Ｊ 加算Ⅴ(８)</t>
    <phoneticPr fontId="9"/>
  </si>
  <si>
    <t>Ｋ 加算Ⅴ(９)</t>
    <phoneticPr fontId="9"/>
  </si>
  <si>
    <t>Ｌ 加算Ⅴ(１０)</t>
    <phoneticPr fontId="9"/>
  </si>
  <si>
    <t>Ｍ 加算Ⅴ(１１)</t>
    <phoneticPr fontId="9"/>
  </si>
  <si>
    <t>Ｎ 加算Ⅴ(１２)</t>
    <phoneticPr fontId="9"/>
  </si>
  <si>
    <t>Ｐ 加算Ⅴ(１３)</t>
    <phoneticPr fontId="9"/>
  </si>
  <si>
    <t>Ｒ 加算Ⅴ(１４)</t>
    <phoneticPr fontId="9"/>
  </si>
  <si>
    <t>（別紙１ー１－２）</t>
  </si>
  <si>
    <t>（別紙１－２－２）</t>
    <phoneticPr fontId="9"/>
  </si>
  <si>
    <t>介護給付費算定に係る体制等状況一覧表
＜別紙1-1-2、1-2-2＞</t>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20" eb="22">
      <t>ベッシ</t>
    </rPh>
    <phoneticPr fontId="9"/>
  </si>
  <si>
    <t>日</t>
    <rPh sb="0" eb="1">
      <t>ニチ</t>
    </rPh>
    <phoneticPr fontId="9"/>
  </si>
  <si>
    <t>令和</t>
    <rPh sb="0" eb="2">
      <t>レイワ</t>
    </rPh>
    <phoneticPr fontId="9"/>
  </si>
  <si>
    <t>ＧｂｉｚＩＤの取得等の事前準備が困難（困難である理由：  　　　　　）</t>
    <rPh sb="7" eb="9">
      <t>シュトク</t>
    </rPh>
    <rPh sb="9" eb="10">
      <t>トウ</t>
    </rPh>
    <rPh sb="11" eb="13">
      <t>ジゼン</t>
    </rPh>
    <rPh sb="13" eb="15">
      <t>ジュンビ</t>
    </rPh>
    <rPh sb="16" eb="18">
      <t>コンナン</t>
    </rPh>
    <rPh sb="19" eb="21">
      <t>コンナン</t>
    </rPh>
    <rPh sb="24" eb="26">
      <t>リユウ</t>
    </rPh>
    <phoneticPr fontId="9"/>
  </si>
  <si>
    <t>その他（　　　　　　　　　　　　　　　　　　　　　　　　　　　　　　　　　　　　　　　　　）</t>
    <rPh sb="2" eb="3">
      <t>タ</t>
    </rPh>
    <phoneticPr fontId="9"/>
  </si>
  <si>
    <t>電子申請届出システムによる届出ができない理由</t>
    <rPh sb="0" eb="2">
      <t>デンシ</t>
    </rPh>
    <rPh sb="2" eb="4">
      <t>シンセイ</t>
    </rPh>
    <rPh sb="4" eb="6">
      <t>トドケデ</t>
    </rPh>
    <rPh sb="13" eb="15">
      <t>トドケデ</t>
    </rPh>
    <rPh sb="20" eb="22">
      <t>リユウ</t>
    </rPh>
    <phoneticPr fontId="9"/>
  </si>
  <si>
    <t>備考　（別紙１－１）居宅サービス・施設サービス・居宅介護支援</t>
    <rPh sb="0" eb="2">
      <t>ビコウ</t>
    </rPh>
    <rPh sb="10" eb="12">
      <t>キョタク</t>
    </rPh>
    <rPh sb="17" eb="19">
      <t>シセツ</t>
    </rPh>
    <rPh sb="24" eb="26">
      <t>キョタク</t>
    </rPh>
    <rPh sb="26" eb="28">
      <t>カイゴ</t>
    </rPh>
    <rPh sb="28" eb="30">
      <t>シエン</t>
    </rPh>
    <phoneticPr fontId="9"/>
  </si>
  <si>
    <t>身体拘束廃止取組の有無</t>
  </si>
  <si>
    <t>１ 減算型</t>
  </si>
  <si>
    <t>２ 基準型</t>
  </si>
  <si>
    <t>※郵送により提出する場合のみ記載してください。
※電子申請届出システムで届出を行う場合は、審査状況をご確認いただけますが、郵送で提出の場合は、審査結果の通知等はありません。</t>
    <rPh sb="1" eb="3">
      <t>ユウソウ</t>
    </rPh>
    <rPh sb="6" eb="8">
      <t>テイシュツ</t>
    </rPh>
    <rPh sb="10" eb="12">
      <t>バアイ</t>
    </rPh>
    <rPh sb="14" eb="16">
      <t>キサイ</t>
    </rPh>
    <rPh sb="25" eb="27">
      <t>デンシ</t>
    </rPh>
    <rPh sb="27" eb="29">
      <t>シンセイ</t>
    </rPh>
    <rPh sb="29" eb="31">
      <t>トドケデ</t>
    </rPh>
    <rPh sb="36" eb="38">
      <t>トドケデ</t>
    </rPh>
    <rPh sb="39" eb="40">
      <t>オコナ</t>
    </rPh>
    <rPh sb="41" eb="43">
      <t>バアイ</t>
    </rPh>
    <rPh sb="45" eb="47">
      <t>シンサ</t>
    </rPh>
    <rPh sb="47" eb="49">
      <t>ジョウキョウ</t>
    </rPh>
    <rPh sb="51" eb="53">
      <t>カクニン</t>
    </rPh>
    <rPh sb="61" eb="63">
      <t>ユウソウ</t>
    </rPh>
    <rPh sb="64" eb="66">
      <t>テイシュツ</t>
    </rPh>
    <rPh sb="67" eb="69">
      <t>バアイ</t>
    </rPh>
    <rPh sb="71" eb="73">
      <t>シンサ</t>
    </rPh>
    <rPh sb="73" eb="75">
      <t>ケッカ</t>
    </rPh>
    <rPh sb="76" eb="78">
      <t>ツウチ</t>
    </rPh>
    <rPh sb="78" eb="79">
      <t>トウ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</si>
</sst>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0_ "/>
    <numFmt numFmtId="184" formatCode="0_ "/>
    <numFmt numFmtId="185" formatCode="#,##0.0#"/>
    <numFmt numFmtId="186" formatCode="#,##0.##"/>
    <numFmt numFmtId="187" formatCode="#,##0.0&quot;人&quot;"/>
    <numFmt numFmtId="188" formatCode="#,##0&quot;人&quot;"/>
  </numFmts>
  <fonts count="13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9"/>
      <name val="ＭＳ Ｐゴシック"/>
      <family val="3"/>
      <charset val="128"/>
    </font>
    <font>
      <sz val="12"/>
      <name val="ＭＳ Ｐゴシック"/>
      <family val="3"/>
      <charset val="128"/>
    </font>
    <font>
      <sz val="6"/>
      <name val="ＭＳ 明朝"/>
      <family val="1"/>
      <charset val="128"/>
    </font>
    <font>
      <sz val="9"/>
      <color rgb="FFFF0000"/>
      <name val="ＭＳ Ｐゴシック"/>
      <family val="3"/>
      <charset val="128"/>
    </font>
    <font>
      <sz val="8"/>
      <name val="ＭＳ 明朝"/>
      <family val="1"/>
      <charset val="128"/>
    </font>
    <font>
      <sz val="9"/>
      <name val="ＭＳ Ｐ明朝"/>
      <family val="1"/>
      <charset val="128"/>
    </font>
    <font>
      <sz val="10"/>
      <name val="ＭＳ Ｐ明朝"/>
      <family val="1"/>
      <charset val="128"/>
    </font>
    <font>
      <sz val="12"/>
      <color theme="1"/>
      <name val="ＭＳ Ｐゴシック"/>
      <family val="3"/>
      <charset val="128"/>
    </font>
    <font>
      <sz val="9"/>
      <color theme="1"/>
      <name val="ＭＳ Ｐゴシック"/>
      <family val="3"/>
      <charset val="128"/>
    </font>
    <font>
      <sz val="9"/>
      <color rgb="FFFF0000"/>
      <name val="ＭＳ Ｐ明朝"/>
      <family val="1"/>
      <charset val="128"/>
    </font>
    <font>
      <b/>
      <sz val="8"/>
      <color rgb="FFFF0000"/>
      <name val="ＭＳ Ｐ明朝"/>
      <family val="1"/>
      <charset val="128"/>
    </font>
    <font>
      <sz val="8"/>
      <color rgb="FFFF0000"/>
      <name val="ＭＳ Ｐ明朝"/>
      <family val="1"/>
      <charset val="128"/>
    </font>
    <font>
      <sz val="8"/>
      <name val="ＭＳ Ｐゴシック"/>
      <family val="3"/>
      <charset val="128"/>
    </font>
    <font>
      <sz val="8"/>
      <name val="ＭＳ Ｐ明朝"/>
      <family val="1"/>
      <charset val="128"/>
    </font>
    <font>
      <b/>
      <sz val="8"/>
      <name val="ＭＳ Ｐ明朝"/>
      <family val="1"/>
      <charset val="128"/>
    </font>
    <font>
      <sz val="11"/>
      <color rgb="FFFF0000"/>
      <name val="ＭＳ Ｐゴシック"/>
      <family val="3"/>
      <charset val="128"/>
    </font>
    <font>
      <sz val="10"/>
      <color theme="1"/>
      <name val="ＭＳ Ｐゴシック"/>
      <family val="3"/>
      <charset val="128"/>
    </font>
    <font>
      <sz val="8"/>
      <color rgb="FFFF0000"/>
      <name val="ＭＳ 明朝"/>
      <family val="1"/>
      <charset val="128"/>
    </font>
    <font>
      <b/>
      <sz val="8"/>
      <color rgb="FFFF0000"/>
      <name val="ＭＳ 明朝"/>
      <family val="1"/>
      <charset val="128"/>
    </font>
    <font>
      <sz val="11"/>
      <name val="ＭＳ Ｐ明朝"/>
      <family val="1"/>
      <charset val="128"/>
    </font>
    <font>
      <b/>
      <sz val="8"/>
      <name val="ＭＳ 明朝"/>
      <family val="1"/>
      <charset val="128"/>
    </font>
    <font>
      <sz val="10"/>
      <color rgb="FFFF0000"/>
      <name val="ＭＳ Ｐゴシック"/>
      <family val="3"/>
      <charset val="128"/>
    </font>
    <font>
      <sz val="10.5"/>
      <color theme="1"/>
      <name val="ＭＳ Ｐゴシック"/>
      <family val="3"/>
      <charset val="128"/>
    </font>
    <font>
      <u/>
      <sz val="11"/>
      <color theme="1"/>
      <name val="ＭＳ Ｐゴシック"/>
      <family val="3"/>
      <charset val="128"/>
    </font>
    <font>
      <sz val="14"/>
      <name val="ＭＳ Ｐゴシック"/>
      <family val="3"/>
      <charset val="128"/>
    </font>
    <font>
      <strike/>
      <sz val="11"/>
      <color rgb="FFFF0000"/>
      <name val="ＭＳ Ｐゴシック"/>
      <family val="3"/>
      <charset val="128"/>
    </font>
    <font>
      <strike/>
      <sz val="10"/>
      <color rgb="FFFF0000"/>
      <name val="ＭＳ Ｐゴシック"/>
      <family val="3"/>
      <charset val="128"/>
    </font>
    <font>
      <b/>
      <sz val="11"/>
      <name val="ＭＳ Ｐゴシック"/>
      <family val="3"/>
      <charset val="128"/>
    </font>
    <font>
      <sz val="9"/>
      <color rgb="FF0070C0"/>
      <name val="ＭＳ Ｐ明朝"/>
      <family val="1"/>
      <charset val="128"/>
    </font>
    <font>
      <sz val="8"/>
      <color rgb="FF0070C0"/>
      <name val="ＭＳ Ｐ明朝"/>
      <family val="1"/>
      <charset val="128"/>
    </font>
    <font>
      <b/>
      <sz val="12"/>
      <color rgb="FFFF0000"/>
      <name val="HGSｺﾞｼｯｸM"/>
      <family val="3"/>
      <charset val="128"/>
    </font>
    <font>
      <sz val="8"/>
      <color rgb="FFFF0000"/>
      <name val="ＭＳ Ｐゴシック"/>
      <family val="3"/>
      <charset val="128"/>
    </font>
    <font>
      <strike/>
      <sz val="9"/>
      <color rgb="FF0070C0"/>
      <name val="ＭＳ Ｐゴシック"/>
      <family val="3"/>
      <charset val="128"/>
    </font>
    <font>
      <strike/>
      <sz val="8"/>
      <color rgb="FF0070C0"/>
      <name val="ＭＳ Ｐゴシック"/>
      <family val="3"/>
      <charset val="128"/>
    </font>
    <font>
      <sz val="9"/>
      <color rgb="FF0070C0"/>
      <name val="ＭＳ Ｐゴシック"/>
      <family val="3"/>
      <charset val="128"/>
    </font>
    <font>
      <strike/>
      <sz val="11"/>
      <color rgb="FF0070C0"/>
      <name val="ＭＳ Ｐゴシック"/>
      <family val="3"/>
      <charset val="128"/>
    </font>
    <font>
      <strike/>
      <sz val="9"/>
      <color rgb="FF0070C0"/>
      <name val="ＭＳ Ｐ明朝"/>
      <family val="1"/>
      <charset val="128"/>
    </font>
    <font>
      <sz val="8"/>
      <color theme="4"/>
      <name val="ＭＳ Ｐ明朝"/>
      <family val="1"/>
      <charset val="128"/>
    </font>
    <font>
      <sz val="6"/>
      <name val="ＭＳ Ｐゴシック"/>
      <family val="2"/>
      <charset val="128"/>
      <scheme val="minor"/>
    </font>
    <font>
      <sz val="12"/>
      <name val="ＭＳ Ｐゴシック"/>
      <family val="3"/>
      <charset val="128"/>
      <scheme val="minor"/>
    </font>
    <font>
      <sz val="12"/>
      <color theme="1"/>
      <name val="ＭＳ Ｐゴシック"/>
      <family val="2"/>
      <charset val="128"/>
      <scheme val="minor"/>
    </font>
    <font>
      <sz val="16"/>
      <color theme="1"/>
      <name val="ＭＳ Ｐゴシック"/>
      <family val="3"/>
      <charset val="128"/>
      <scheme val="minor"/>
    </font>
    <font>
      <sz val="16"/>
      <color rgb="FFFF0000"/>
      <name val="ＭＳ Ｐゴシック"/>
      <family val="3"/>
      <charset val="128"/>
      <scheme val="minor"/>
    </font>
    <font>
      <sz val="16"/>
      <name val="ＭＳ Ｐゴシック"/>
      <family val="3"/>
      <charset val="128"/>
      <scheme val="minor"/>
    </font>
    <font>
      <b/>
      <sz val="9"/>
      <color rgb="FFFF0000"/>
      <name val="ＭＳ Ｐ明朝"/>
      <family val="1"/>
      <charset val="128"/>
    </font>
    <font>
      <b/>
      <sz val="9"/>
      <color rgb="FFFF0000"/>
      <name val="ＭＳ Ｐゴシック"/>
      <family val="3"/>
      <charset val="128"/>
    </font>
    <font>
      <b/>
      <sz val="16"/>
      <name val="HGSｺﾞｼｯｸM"/>
      <family val="3"/>
      <charset val="128"/>
    </font>
    <font>
      <b/>
      <sz val="16"/>
      <name val="ＭＳ Ｐゴシック"/>
      <family val="3"/>
      <charset val="128"/>
    </font>
    <font>
      <b/>
      <sz val="16"/>
      <color rgb="FFFF0000"/>
      <name val="ＭＳ Ｐゴシック"/>
      <family val="2"/>
      <charset val="128"/>
      <scheme val="minor"/>
    </font>
    <font>
      <b/>
      <sz val="14"/>
      <name val="HGSｺﾞｼｯｸM"/>
      <family val="3"/>
      <charset val="128"/>
    </font>
    <font>
      <sz val="12"/>
      <name val="HGSｺﾞｼｯｸE"/>
      <family val="3"/>
      <charset val="128"/>
    </font>
    <font>
      <u/>
      <sz val="12"/>
      <name val="HGSｺﾞｼｯｸE"/>
      <family val="3"/>
      <charset val="128"/>
    </font>
    <font>
      <sz val="11"/>
      <name val="ＭＳ ゴシック"/>
      <family val="3"/>
      <charset val="128"/>
    </font>
    <font>
      <sz val="12"/>
      <name val="ＭＳ ゴシック"/>
      <family val="3"/>
      <charset val="128"/>
    </font>
    <font>
      <sz val="11"/>
      <color indexed="10"/>
      <name val="ＭＳ ゴシック"/>
      <family val="3"/>
      <charset val="128"/>
    </font>
    <font>
      <sz val="11"/>
      <color rgb="FF000000"/>
      <name val="ＭＳ Ｐゴシック"/>
      <family val="3"/>
      <charset val="128"/>
      <scheme val="minor"/>
    </font>
    <font>
      <sz val="11"/>
      <color rgb="FF000000"/>
      <name val="Calibri"/>
      <family val="2"/>
    </font>
    <font>
      <strike/>
      <sz val="11"/>
      <name val="游ゴシック Light"/>
      <family val="3"/>
      <charset val="128"/>
    </font>
    <font>
      <sz val="9"/>
      <color rgb="FFFF0000"/>
      <name val="ＭＳ Ｐゴシック"/>
      <family val="3"/>
      <charset val="128"/>
      <scheme val="minor"/>
    </font>
    <font>
      <sz val="8"/>
      <color rgb="FFFF0000"/>
      <name val="ＭＳ Ｐゴシック"/>
      <family val="3"/>
      <charset val="128"/>
      <scheme val="minor"/>
    </font>
    <font>
      <b/>
      <sz val="9"/>
      <color rgb="FFFF0000"/>
      <name val="ＭＳ Ｐゴシック"/>
      <family val="3"/>
      <charset val="128"/>
      <scheme val="minor"/>
    </font>
  </fonts>
  <fills count="44">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theme="0" tint="-0.499984740745262"/>
        <bgColor indexed="64"/>
      </patternFill>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4.9989318521683403E-2"/>
        <bgColor indexed="64"/>
      </patternFill>
    </fill>
  </fills>
  <borders count="31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diagonal style="hair">
        <color indexed="64"/>
      </diagonal>
    </border>
    <border>
      <left style="thin">
        <color indexed="64"/>
      </left>
      <right style="thin">
        <color indexed="64"/>
      </right>
      <top style="hair">
        <color indexed="64"/>
      </top>
      <bottom/>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hair">
        <color indexed="64"/>
      </bottom>
      <diagonal style="hair">
        <color indexed="64"/>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diagonalUp="1">
      <left style="thin">
        <color indexed="64"/>
      </left>
      <right/>
      <top style="thin">
        <color indexed="64"/>
      </top>
      <bottom style="double">
        <color indexed="64"/>
      </bottom>
      <diagonal style="thin">
        <color indexed="64"/>
      </diagonal>
    </border>
    <border diagonalUp="1">
      <left/>
      <right/>
      <top style="thin">
        <color indexed="64"/>
      </top>
      <bottom style="double">
        <color indexed="64"/>
      </bottom>
      <diagonal style="thin">
        <color indexed="64"/>
      </diagonal>
    </border>
    <border diagonalUp="1">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right style="thin">
        <color indexed="64"/>
      </right>
      <top style="hair">
        <color indexed="64"/>
      </top>
      <bottom style="hair">
        <color indexed="64"/>
      </bottom>
      <diagonal style="thin">
        <color indexed="64"/>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right style="double">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thin">
        <color indexed="64"/>
      </top>
      <bottom style="double">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left/>
      <right style="thin">
        <color indexed="64"/>
      </right>
      <top/>
      <bottom style="medium">
        <color indexed="64"/>
      </bottom>
      <diagonal/>
    </border>
    <border>
      <left style="medium">
        <color indexed="64"/>
      </left>
      <right/>
      <top style="double">
        <color indexed="64"/>
      </top>
      <bottom/>
      <diagonal/>
    </border>
    <border>
      <left/>
      <right style="double">
        <color indexed="64"/>
      </right>
      <top/>
      <bottom style="medium">
        <color indexed="64"/>
      </bottom>
      <diagonal/>
    </border>
    <border>
      <left style="hair">
        <color indexed="64"/>
      </left>
      <right/>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right style="medium">
        <color indexed="64"/>
      </right>
      <top style="dotted">
        <color indexed="64"/>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right style="medium">
        <color indexed="64"/>
      </right>
      <top style="thin">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hair">
        <color indexed="64"/>
      </left>
      <right/>
      <top style="thin">
        <color indexed="64"/>
      </top>
      <bottom/>
      <diagonal/>
    </border>
    <border>
      <left style="hair">
        <color indexed="64"/>
      </left>
      <right/>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indexed="64"/>
      </right>
      <top/>
      <bottom style="thin">
        <color rgb="FF000000"/>
      </bottom>
      <diagonal style="thin">
        <color indexed="64"/>
      </diagonal>
    </border>
    <border diagonalUp="1">
      <left style="thin">
        <color indexed="64"/>
      </left>
      <right style="thin">
        <color indexed="64"/>
      </right>
      <top style="thin">
        <color indexed="64"/>
      </top>
      <bottom/>
      <diagonal style="thin">
        <color rgb="FFFF0000"/>
      </diagonal>
    </border>
    <border diagonalUp="1">
      <left style="thin">
        <color indexed="64"/>
      </left>
      <right style="thin">
        <color indexed="64"/>
      </right>
      <top/>
      <bottom style="thin">
        <color indexed="64"/>
      </bottom>
      <diagonal style="thin">
        <color rgb="FFFF0000"/>
      </diagonal>
    </border>
  </borders>
  <cellStyleXfs count="90">
    <xf numFmtId="0" fontId="0" fillId="0" borderId="0"/>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40" fillId="0" borderId="0" applyNumberFormat="0" applyFill="0" applyBorder="0" applyAlignment="0" applyProtection="0">
      <alignment vertical="center"/>
    </xf>
    <xf numFmtId="0" fontId="41" fillId="29" borderId="111" applyNumberFormat="0" applyAlignment="0" applyProtection="0">
      <alignment vertical="center"/>
    </xf>
    <xf numFmtId="0" fontId="42" fillId="30" borderId="0" applyNumberFormat="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0" fontId="17" fillId="3" borderId="112" applyNumberFormat="0" applyFont="0" applyAlignment="0" applyProtection="0">
      <alignment vertical="center"/>
    </xf>
    <xf numFmtId="0" fontId="44" fillId="0" borderId="113" applyNumberFormat="0" applyFill="0" applyAlignment="0" applyProtection="0">
      <alignment vertical="center"/>
    </xf>
    <xf numFmtId="0" fontId="45" fillId="31" borderId="0" applyNumberFormat="0" applyBorder="0" applyAlignment="0" applyProtection="0">
      <alignment vertical="center"/>
    </xf>
    <xf numFmtId="0" fontId="46" fillId="32" borderId="114" applyNumberFormat="0" applyAlignment="0" applyProtection="0">
      <alignment vertical="center"/>
    </xf>
    <xf numFmtId="0" fontId="47" fillId="0" borderId="0" applyNumberFormat="0" applyFill="0" applyBorder="0" applyAlignment="0" applyProtection="0">
      <alignment vertical="center"/>
    </xf>
    <xf numFmtId="38" fontId="17" fillId="0" borderId="0" applyFont="0" applyFill="0" applyBorder="0" applyAlignment="0" applyProtection="0">
      <alignment vertical="center"/>
    </xf>
    <xf numFmtId="38" fontId="43" fillId="0" borderId="0" applyFont="0" applyFill="0" applyBorder="0" applyAlignment="0" applyProtection="0">
      <alignment vertical="center"/>
    </xf>
    <xf numFmtId="0" fontId="48" fillId="0" borderId="115" applyNumberFormat="0" applyFill="0" applyAlignment="0" applyProtection="0">
      <alignment vertical="center"/>
    </xf>
    <xf numFmtId="0" fontId="49" fillId="0" borderId="116" applyNumberFormat="0" applyFill="0" applyAlignment="0" applyProtection="0">
      <alignment vertical="center"/>
    </xf>
    <xf numFmtId="0" fontId="50" fillId="0" borderId="117" applyNumberFormat="0" applyFill="0" applyAlignment="0" applyProtection="0">
      <alignment vertical="center"/>
    </xf>
    <xf numFmtId="0" fontId="50" fillId="0" borderId="0" applyNumberFormat="0" applyFill="0" applyBorder="0" applyAlignment="0" applyProtection="0">
      <alignment vertical="center"/>
    </xf>
    <xf numFmtId="0" fontId="51" fillId="0" borderId="118" applyNumberFormat="0" applyFill="0" applyAlignment="0" applyProtection="0">
      <alignment vertical="center"/>
    </xf>
    <xf numFmtId="0" fontId="52" fillId="32" borderId="119" applyNumberFormat="0" applyAlignment="0" applyProtection="0">
      <alignment vertical="center"/>
    </xf>
    <xf numFmtId="0" fontId="53" fillId="0" borderId="0" applyNumberFormat="0" applyFill="0" applyBorder="0" applyAlignment="0" applyProtection="0">
      <alignment vertical="center"/>
    </xf>
    <xf numFmtId="0" fontId="54" fillId="2" borderId="114" applyNumberFormat="0" applyAlignment="0" applyProtection="0">
      <alignment vertical="center"/>
    </xf>
    <xf numFmtId="0" fontId="17" fillId="0" borderId="0"/>
    <xf numFmtId="0" fontId="17" fillId="0" borderId="0">
      <alignment vertical="center"/>
    </xf>
    <xf numFmtId="0" fontId="43" fillId="0" borderId="0">
      <alignment vertical="center"/>
    </xf>
    <xf numFmtId="0" fontId="43" fillId="0" borderId="0">
      <alignment vertical="center"/>
    </xf>
    <xf numFmtId="0" fontId="43" fillId="0" borderId="0">
      <alignment vertical="center"/>
    </xf>
    <xf numFmtId="0" fontId="17" fillId="0" borderId="0"/>
    <xf numFmtId="0" fontId="55" fillId="33" borderId="0" applyNumberFormat="0" applyBorder="0" applyAlignment="0" applyProtection="0">
      <alignment vertical="center"/>
    </xf>
    <xf numFmtId="0" fontId="81"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81" fillId="0" borderId="0">
      <alignment vertical="center"/>
    </xf>
    <xf numFmtId="0" fontId="17"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7" fillId="0" borderId="0">
      <alignment vertical="center"/>
    </xf>
    <xf numFmtId="0" fontId="2" fillId="0" borderId="0">
      <alignment vertical="center"/>
    </xf>
    <xf numFmtId="38" fontId="2" fillId="0" borderId="0" applyFont="0" applyFill="0" applyBorder="0" applyAlignment="0" applyProtection="0">
      <alignment vertical="center"/>
    </xf>
    <xf numFmtId="0" fontId="17" fillId="0" borderId="0">
      <alignment vertical="center"/>
    </xf>
    <xf numFmtId="0" fontId="1" fillId="0" borderId="0">
      <alignment vertical="center"/>
    </xf>
    <xf numFmtId="38" fontId="1" fillId="0" borderId="0" applyFont="0" applyFill="0" applyBorder="0" applyAlignment="0" applyProtection="0">
      <alignment vertical="center"/>
    </xf>
  </cellStyleXfs>
  <cellXfs count="4439">
    <xf numFmtId="0" fontId="0" fillId="0" borderId="0" xfId="0"/>
    <xf numFmtId="0" fontId="11" fillId="0" borderId="0" xfId="0" applyFont="1" applyAlignment="1">
      <alignment horizontal="left" vertical="center"/>
    </xf>
    <xf numFmtId="0" fontId="11" fillId="0" borderId="0" xfId="0" applyFont="1" applyAlignment="1">
      <alignment vertical="center"/>
    </xf>
    <xf numFmtId="0" fontId="11" fillId="0" borderId="0" xfId="0" applyFont="1"/>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11" fillId="0" borderId="0" xfId="0" applyFont="1" applyAlignment="1">
      <alignment horizontal="center" vertical="center"/>
    </xf>
    <xf numFmtId="0" fontId="11" fillId="0" borderId="9" xfId="0" applyFont="1" applyBorder="1" applyAlignment="1">
      <alignment horizontal="left" vertical="center"/>
    </xf>
    <xf numFmtId="0" fontId="11" fillId="0" borderId="0" xfId="0" applyFont="1" applyAlignment="1">
      <alignment horizontal="left"/>
    </xf>
    <xf numFmtId="0" fontId="11" fillId="0" borderId="6" xfId="0" applyFont="1" applyBorder="1"/>
    <xf numFmtId="0" fontId="11" fillId="0" borderId="7" xfId="0" applyFont="1" applyBorder="1"/>
    <xf numFmtId="0" fontId="11" fillId="0" borderId="8" xfId="0" applyFont="1" applyBorder="1"/>
    <xf numFmtId="0" fontId="11" fillId="0" borderId="6" xfId="0" applyFont="1" applyBorder="1" applyAlignment="1">
      <alignment horizontal="justify" wrapText="1"/>
    </xf>
    <xf numFmtId="0" fontId="11" fillId="0" borderId="7" xfId="0" applyFont="1" applyBorder="1" applyAlignment="1">
      <alignment horizontal="justify" wrapText="1"/>
    </xf>
    <xf numFmtId="0" fontId="11" fillId="0" borderId="0" xfId="0" applyFont="1" applyAlignment="1">
      <alignment horizontal="justify" vertical="center" wrapText="1"/>
    </xf>
    <xf numFmtId="0" fontId="11" fillId="0" borderId="0" xfId="0" applyFont="1" applyAlignment="1">
      <alignment horizontal="left" vertical="center" wrapText="1"/>
    </xf>
    <xf numFmtId="0" fontId="11" fillId="0" borderId="4" xfId="0" applyFont="1" applyBorder="1" applyAlignment="1">
      <alignment vertical="center"/>
    </xf>
    <xf numFmtId="0" fontId="11" fillId="0" borderId="1" xfId="0" applyFont="1" applyBorder="1" applyAlignment="1">
      <alignment vertical="center"/>
    </xf>
    <xf numFmtId="0" fontId="11" fillId="0" borderId="6" xfId="0" applyFont="1" applyBorder="1" applyAlignment="1">
      <alignment horizontal="justify" vertical="center"/>
    </xf>
    <xf numFmtId="0" fontId="11" fillId="0" borderId="7" xfId="0" applyFont="1" applyBorder="1" applyAlignment="1">
      <alignment horizontal="justify" vertical="center"/>
    </xf>
    <xf numFmtId="0" fontId="11" fillId="0" borderId="8" xfId="0" applyFont="1" applyBorder="1" applyAlignment="1">
      <alignment horizontal="justify" vertical="center"/>
    </xf>
    <xf numFmtId="0" fontId="11" fillId="0" borderId="0" xfId="0" applyFont="1" applyAlignment="1">
      <alignment horizontal="left" wrapText="1"/>
    </xf>
    <xf numFmtId="0" fontId="11" fillId="0" borderId="3" xfId="0" applyFont="1" applyBorder="1" applyAlignment="1">
      <alignment horizontal="justify" vertical="center"/>
    </xf>
    <xf numFmtId="0" fontId="11" fillId="0" borderId="6" xfId="0" applyFont="1" applyBorder="1" applyAlignment="1">
      <alignment horizontal="justify"/>
    </xf>
    <xf numFmtId="0" fontId="11" fillId="0" borderId="7" xfId="0" applyFont="1" applyBorder="1" applyAlignment="1">
      <alignment horizontal="justify"/>
    </xf>
    <xf numFmtId="0" fontId="11" fillId="0" borderId="8" xfId="0" applyFont="1" applyBorder="1" applyAlignment="1">
      <alignment horizontal="justify"/>
    </xf>
    <xf numFmtId="0" fontId="11" fillId="0" borderId="4" xfId="0" applyFont="1" applyBorder="1" applyAlignment="1">
      <alignment horizontal="justify" vertical="center"/>
    </xf>
    <xf numFmtId="0" fontId="11" fillId="0" borderId="1" xfId="0" applyFont="1" applyBorder="1" applyAlignment="1">
      <alignment horizontal="justify" vertical="center"/>
    </xf>
    <xf numFmtId="0" fontId="11" fillId="0" borderId="4" xfId="0" applyFont="1" applyBorder="1" applyAlignment="1">
      <alignment horizontal="justify" wrapText="1"/>
    </xf>
    <xf numFmtId="0" fontId="11" fillId="0" borderId="1" xfId="0" applyFont="1" applyBorder="1" applyAlignment="1">
      <alignment horizontal="justify" wrapText="1"/>
    </xf>
    <xf numFmtId="0" fontId="11" fillId="0" borderId="8" xfId="0" applyFont="1" applyBorder="1" applyAlignment="1">
      <alignment horizontal="justify" wrapText="1"/>
    </xf>
    <xf numFmtId="0" fontId="11" fillId="0" borderId="10" xfId="0" applyFont="1" applyBorder="1" applyAlignment="1">
      <alignment horizontal="justify" wrapText="1"/>
    </xf>
    <xf numFmtId="0" fontId="11" fillId="0" borderId="9" xfId="0" applyFont="1" applyBorder="1" applyAlignment="1">
      <alignment horizontal="justify" wrapText="1"/>
    </xf>
    <xf numFmtId="0" fontId="11" fillId="0" borderId="9" xfId="0" applyFont="1" applyBorder="1"/>
    <xf numFmtId="0" fontId="11" fillId="0" borderId="11" xfId="0" applyFont="1" applyBorder="1" applyAlignment="1">
      <alignment horizontal="left"/>
    </xf>
    <xf numFmtId="0" fontId="11" fillId="0" borderId="3" xfId="0" applyFont="1" applyBorder="1" applyAlignment="1">
      <alignment vertical="center"/>
    </xf>
    <xf numFmtId="0" fontId="11" fillId="0" borderId="12" xfId="0" applyFont="1" applyBorder="1" applyAlignment="1">
      <alignment vertical="center"/>
    </xf>
    <xf numFmtId="0" fontId="11" fillId="0" borderId="13" xfId="0" applyFont="1" applyBorder="1" applyAlignment="1">
      <alignment vertical="center"/>
    </xf>
    <xf numFmtId="0" fontId="11" fillId="0" borderId="14" xfId="0" applyFont="1" applyBorder="1" applyAlignment="1">
      <alignment vertical="center"/>
    </xf>
    <xf numFmtId="0" fontId="11" fillId="0" borderId="0" xfId="0" applyFont="1" applyAlignment="1">
      <alignment horizontal="right" vertical="center"/>
    </xf>
    <xf numFmtId="0" fontId="14" fillId="0" borderId="0" xfId="0" applyFont="1" applyAlignment="1">
      <alignment horizontal="justify"/>
    </xf>
    <xf numFmtId="0" fontId="11" fillId="0" borderId="7" xfId="0" applyFont="1" applyBorder="1" applyAlignment="1">
      <alignment horizontal="left"/>
    </xf>
    <xf numFmtId="0" fontId="11" fillId="0" borderId="7" xfId="0" applyFont="1" applyBorder="1" applyAlignment="1">
      <alignment horizontal="left" wrapText="1"/>
    </xf>
    <xf numFmtId="0" fontId="11" fillId="0" borderId="4" xfId="0" applyFont="1" applyBorder="1" applyAlignment="1">
      <alignment horizontal="left"/>
    </xf>
    <xf numFmtId="0" fontId="11" fillId="0" borderId="1" xfId="0" applyFont="1" applyBorder="1" applyAlignment="1">
      <alignment horizontal="left"/>
    </xf>
    <xf numFmtId="0" fontId="11" fillId="0" borderId="5" xfId="0" applyFont="1" applyBorder="1" applyAlignment="1">
      <alignment horizontal="left"/>
    </xf>
    <xf numFmtId="0" fontId="11" fillId="0" borderId="15" xfId="0" applyFont="1" applyBorder="1" applyAlignment="1">
      <alignment horizontal="left"/>
    </xf>
    <xf numFmtId="0" fontId="11" fillId="0" borderId="3" xfId="0" applyFont="1" applyBorder="1" applyAlignment="1">
      <alignment horizontal="left"/>
    </xf>
    <xf numFmtId="0" fontId="11" fillId="0" borderId="16" xfId="0" applyFont="1" applyBorder="1" applyAlignment="1">
      <alignment horizontal="left"/>
    </xf>
    <xf numFmtId="0" fontId="11" fillId="0" borderId="17" xfId="0" applyFont="1" applyBorder="1" applyAlignment="1">
      <alignment horizontal="left"/>
    </xf>
    <xf numFmtId="0" fontId="11" fillId="0" borderId="3" xfId="0" applyFont="1" applyBorder="1"/>
    <xf numFmtId="0" fontId="11" fillId="0" borderId="4" xfId="0" applyFont="1" applyBorder="1"/>
    <xf numFmtId="0" fontId="11" fillId="0" borderId="1" xfId="0" applyFont="1" applyBorder="1"/>
    <xf numFmtId="0" fontId="11" fillId="0" borderId="5" xfId="0" applyFont="1" applyBorder="1"/>
    <xf numFmtId="0" fontId="11" fillId="0" borderId="15" xfId="0" applyFont="1" applyBorder="1"/>
    <xf numFmtId="0" fontId="11" fillId="0" borderId="18" xfId="0" applyFont="1" applyBorder="1" applyAlignment="1">
      <alignment horizontal="center" vertical="center" textRotation="255"/>
    </xf>
    <xf numFmtId="0" fontId="11" fillId="0" borderId="19" xfId="0" applyFont="1" applyBorder="1" applyAlignment="1">
      <alignment horizontal="justify" wrapText="1"/>
    </xf>
    <xf numFmtId="0" fontId="11" fillId="0" borderId="19" xfId="0" applyFont="1" applyBorder="1" applyAlignment="1">
      <alignment horizontal="left" vertical="center"/>
    </xf>
    <xf numFmtId="0" fontId="11" fillId="0" borderId="20" xfId="0" applyFont="1" applyBorder="1" applyAlignment="1">
      <alignment horizontal="left" vertical="center"/>
    </xf>
    <xf numFmtId="0" fontId="11" fillId="0" borderId="6" xfId="0" applyFont="1" applyBorder="1" applyAlignment="1">
      <alignment horizontal="center" vertical="center" textRotation="255"/>
    </xf>
    <xf numFmtId="0" fontId="11" fillId="0" borderId="4" xfId="0" applyFont="1" applyBorder="1" applyAlignment="1">
      <alignment horizontal="justify"/>
    </xf>
    <xf numFmtId="0" fontId="11" fillId="0" borderId="5" xfId="0" applyFont="1" applyBorder="1" applyAlignment="1">
      <alignment horizontal="justify"/>
    </xf>
    <xf numFmtId="0" fontId="11" fillId="0" borderId="6" xfId="0" applyFont="1" applyBorder="1" applyAlignment="1">
      <alignment horizontal="center" vertical="center" textRotation="255" wrapText="1"/>
    </xf>
    <xf numFmtId="0" fontId="11" fillId="0" borderId="3" xfId="0" applyFont="1" applyBorder="1" applyAlignment="1">
      <alignment horizontal="center" vertical="center" textRotation="255" wrapText="1"/>
    </xf>
    <xf numFmtId="0" fontId="11" fillId="0" borderId="20" xfId="0" applyFont="1" applyBorder="1" applyAlignment="1">
      <alignment horizontal="justify" wrapText="1"/>
    </xf>
    <xf numFmtId="0" fontId="11" fillId="0" borderId="21" xfId="0" applyFont="1" applyBorder="1" applyAlignment="1">
      <alignment horizontal="center" vertical="center" textRotation="255" wrapText="1"/>
    </xf>
    <xf numFmtId="0" fontId="11" fillId="0" borderId="22" xfId="0" applyFont="1" applyBorder="1" applyAlignment="1">
      <alignment horizontal="justify" wrapText="1"/>
    </xf>
    <xf numFmtId="0" fontId="11" fillId="0" borderId="23" xfId="0" applyFont="1" applyBorder="1" applyAlignment="1">
      <alignment horizontal="justify" wrapText="1"/>
    </xf>
    <xf numFmtId="0" fontId="11" fillId="0" borderId="24" xfId="0" applyFont="1" applyBorder="1" applyAlignment="1">
      <alignment horizontal="justify" wrapText="1"/>
    </xf>
    <xf numFmtId="0" fontId="11" fillId="0" borderId="21" xfId="0" applyFont="1" applyBorder="1" applyAlignment="1">
      <alignment horizontal="left" vertical="center"/>
    </xf>
    <xf numFmtId="0" fontId="11" fillId="0" borderId="23" xfId="0" applyFont="1" applyBorder="1" applyAlignment="1">
      <alignment horizontal="justify"/>
    </xf>
    <xf numFmtId="0" fontId="11" fillId="0" borderId="23" xfId="0" applyFont="1" applyBorder="1"/>
    <xf numFmtId="0" fontId="11" fillId="0" borderId="24" xfId="0" applyFont="1" applyBorder="1"/>
    <xf numFmtId="0" fontId="11" fillId="0" borderId="3" xfId="0" applyFont="1" applyBorder="1" applyAlignment="1">
      <alignment horizontal="justify" wrapText="1"/>
    </xf>
    <xf numFmtId="0" fontId="11" fillId="0" borderId="25" xfId="0" applyFont="1" applyBorder="1" applyAlignment="1">
      <alignment horizontal="left" vertical="center"/>
    </xf>
    <xf numFmtId="0" fontId="11" fillId="0" borderId="21" xfId="0" applyFont="1" applyBorder="1" applyAlignment="1">
      <alignment horizontal="justify" wrapText="1"/>
    </xf>
    <xf numFmtId="0" fontId="11" fillId="0" borderId="24" xfId="0" applyFont="1" applyBorder="1" applyAlignment="1">
      <alignment horizontal="left" vertical="center"/>
    </xf>
    <xf numFmtId="0" fontId="11" fillId="0" borderId="26" xfId="0" applyFont="1" applyBorder="1" applyAlignment="1">
      <alignment horizontal="left" vertical="center"/>
    </xf>
    <xf numFmtId="0" fontId="11" fillId="0" borderId="21" xfId="0" applyFont="1" applyBorder="1"/>
    <xf numFmtId="0" fontId="19" fillId="0" borderId="0" xfId="0" applyFont="1" applyAlignment="1">
      <alignment horizontal="left" vertical="center"/>
    </xf>
    <xf numFmtId="0" fontId="22" fillId="0" borderId="0" xfId="0" applyFont="1" applyAlignment="1">
      <alignment horizontal="left" vertical="center"/>
    </xf>
    <xf numFmtId="0" fontId="11" fillId="0" borderId="5" xfId="0" applyFont="1" applyBorder="1" applyAlignment="1">
      <alignment vertical="center"/>
    </xf>
    <xf numFmtId="0" fontId="11" fillId="0" borderId="16" xfId="0" applyFont="1" applyBorder="1" applyAlignment="1">
      <alignment vertical="center" wrapText="1"/>
    </xf>
    <xf numFmtId="0" fontId="11"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11" fillId="0" borderId="27" xfId="0" applyFont="1" applyBorder="1"/>
    <xf numFmtId="0" fontId="20" fillId="0" borderId="0" xfId="0" applyFont="1" applyAlignment="1">
      <alignment horizontal="left" vertical="center"/>
    </xf>
    <xf numFmtId="0" fontId="12" fillId="4" borderId="0" xfId="0" applyFont="1" applyFill="1" applyAlignment="1">
      <alignment horizontal="left" vertical="top"/>
    </xf>
    <xf numFmtId="0" fontId="12" fillId="4" borderId="0" xfId="0" applyFont="1" applyFill="1" applyAlignment="1">
      <alignment horizontal="left" vertical="center"/>
    </xf>
    <xf numFmtId="0" fontId="12" fillId="4" borderId="3" xfId="0" applyFont="1" applyFill="1" applyBorder="1" applyAlignment="1">
      <alignment horizontal="left" vertical="top"/>
    </xf>
    <xf numFmtId="0" fontId="12" fillId="4" borderId="4" xfId="0" applyFont="1" applyFill="1" applyBorder="1" applyAlignment="1">
      <alignment horizontal="left" vertical="top"/>
    </xf>
    <xf numFmtId="0" fontId="12" fillId="4" borderId="1" xfId="0" applyFont="1" applyFill="1" applyBorder="1" applyAlignment="1">
      <alignment horizontal="left" vertical="top"/>
    </xf>
    <xf numFmtId="0" fontId="12" fillId="4" borderId="17" xfId="0" applyFont="1" applyFill="1" applyBorder="1" applyAlignment="1">
      <alignment horizontal="left" vertical="top"/>
    </xf>
    <xf numFmtId="0" fontId="12" fillId="4" borderId="27" xfId="0" applyFont="1" applyFill="1" applyBorder="1" applyAlignment="1">
      <alignment horizontal="left" vertical="top"/>
    </xf>
    <xf numFmtId="0" fontId="12" fillId="4" borderId="17" xfId="0" applyFont="1" applyFill="1" applyBorder="1" applyAlignment="1">
      <alignment horizontal="center" vertical="center"/>
    </xf>
    <xf numFmtId="0" fontId="12" fillId="4" borderId="27" xfId="0" applyFont="1" applyFill="1" applyBorder="1" applyAlignment="1">
      <alignment horizontal="center" vertical="center"/>
    </xf>
    <xf numFmtId="0" fontId="12" fillId="4" borderId="16" xfId="0" applyFont="1" applyFill="1" applyBorder="1" applyAlignment="1">
      <alignment horizontal="left" vertical="top"/>
    </xf>
    <xf numFmtId="0" fontId="12" fillId="4" borderId="5" xfId="0" applyFont="1" applyFill="1" applyBorder="1" applyAlignment="1">
      <alignment horizontal="left" vertical="top"/>
    </xf>
    <xf numFmtId="0" fontId="12" fillId="4" borderId="15" xfId="0" applyFont="1" applyFill="1" applyBorder="1" applyAlignment="1">
      <alignment horizontal="left" vertical="top"/>
    </xf>
    <xf numFmtId="0" fontId="12" fillId="4" borderId="0" xfId="0" applyFont="1" applyFill="1" applyAlignment="1">
      <alignment horizontal="right" vertical="top"/>
    </xf>
    <xf numFmtId="0" fontId="12" fillId="4" borderId="0" xfId="0" applyFont="1" applyFill="1" applyAlignment="1">
      <alignment horizontal="left"/>
    </xf>
    <xf numFmtId="0" fontId="12" fillId="4" borderId="0" xfId="0" applyFont="1" applyFill="1"/>
    <xf numFmtId="0" fontId="15" fillId="0" borderId="6" xfId="0" applyFont="1" applyBorder="1" applyAlignment="1">
      <alignment horizontal="center" vertical="center" wrapText="1"/>
    </xf>
    <xf numFmtId="0" fontId="11" fillId="0" borderId="17" xfId="0" applyFont="1" applyBorder="1" applyAlignment="1">
      <alignment horizontal="center" vertical="center" textRotation="255" shrinkToFit="1"/>
    </xf>
    <xf numFmtId="0" fontId="15" fillId="0" borderId="0" xfId="0" applyFont="1" applyAlignment="1">
      <alignment horizontal="left"/>
    </xf>
    <xf numFmtId="0" fontId="15" fillId="0" borderId="0" xfId="0" applyFont="1" applyAlignment="1">
      <alignment horizontal="justify"/>
    </xf>
    <xf numFmtId="0" fontId="15" fillId="0" borderId="0" xfId="0" applyFont="1" applyAlignment="1">
      <alignment vertical="top"/>
    </xf>
    <xf numFmtId="0" fontId="15" fillId="0" borderId="2" xfId="0" applyFont="1" applyBorder="1" applyAlignment="1">
      <alignment horizontal="justify" vertical="center"/>
    </xf>
    <xf numFmtId="0" fontId="15" fillId="0" borderId="6" xfId="0" applyFont="1" applyBorder="1" applyAlignment="1">
      <alignment horizontal="justify" vertical="center"/>
    </xf>
    <xf numFmtId="0" fontId="15" fillId="0" borderId="2" xfId="0" applyFont="1" applyBorder="1" applyAlignment="1">
      <alignment horizontal="justify" vertical="center" wrapText="1"/>
    </xf>
    <xf numFmtId="0" fontId="15" fillId="0" borderId="6" xfId="0" applyFont="1" applyBorder="1" applyAlignment="1">
      <alignment horizontal="justify" vertical="center" wrapText="1"/>
    </xf>
    <xf numFmtId="0" fontId="15" fillId="0" borderId="30" xfId="0" applyFont="1" applyBorder="1" applyAlignment="1">
      <alignment horizontal="justify" vertical="top" wrapText="1"/>
    </xf>
    <xf numFmtId="0" fontId="15" fillId="0" borderId="2" xfId="0" applyFont="1" applyBorder="1" applyAlignment="1">
      <alignment horizontal="justify" vertical="top" wrapText="1"/>
    </xf>
    <xf numFmtId="0" fontId="15" fillId="0" borderId="25" xfId="0" applyFont="1" applyBorder="1" applyAlignment="1">
      <alignment horizontal="justify" vertical="top" wrapText="1"/>
    </xf>
    <xf numFmtId="0" fontId="15" fillId="0" borderId="3" xfId="0" applyFont="1" applyBorder="1" applyAlignment="1">
      <alignment horizontal="justify" vertical="top" wrapText="1"/>
    </xf>
    <xf numFmtId="0" fontId="15" fillId="0" borderId="4" xfId="0" applyFont="1" applyBorder="1" applyAlignment="1">
      <alignment horizontal="justify" vertical="top" wrapText="1"/>
    </xf>
    <xf numFmtId="0" fontId="15" fillId="0" borderId="17" xfId="0" applyFont="1" applyBorder="1" applyAlignment="1">
      <alignment horizontal="left"/>
    </xf>
    <xf numFmtId="0" fontId="15" fillId="0" borderId="0" xfId="0" applyFont="1"/>
    <xf numFmtId="0" fontId="15" fillId="0" borderId="27" xfId="0" applyFont="1" applyBorder="1" applyAlignment="1">
      <alignment horizontal="justify" vertical="top" wrapText="1"/>
    </xf>
    <xf numFmtId="0" fontId="15" fillId="0" borderId="0" xfId="0" applyFont="1" applyAlignment="1">
      <alignment horizontal="justify" vertical="top" wrapText="1"/>
    </xf>
    <xf numFmtId="0" fontId="15" fillId="0" borderId="16" xfId="0" applyFont="1" applyBorder="1" applyAlignment="1">
      <alignment horizontal="left"/>
    </xf>
    <xf numFmtId="0" fontId="21" fillId="0" borderId="0" xfId="0" applyFont="1" applyAlignment="1">
      <alignment horizontal="left" vertical="center"/>
    </xf>
    <xf numFmtId="0" fontId="24" fillId="0" borderId="0" xfId="0" applyFont="1" applyAlignment="1">
      <alignment vertical="center"/>
    </xf>
    <xf numFmtId="176" fontId="13" fillId="0" borderId="2" xfId="0" applyNumberFormat="1" applyFont="1" applyBorder="1" applyAlignment="1">
      <alignment horizontal="center" vertical="center" wrapText="1"/>
    </xf>
    <xf numFmtId="0" fontId="11" fillId="0" borderId="3" xfId="0" applyFont="1" applyBorder="1" applyAlignment="1">
      <alignment vertical="center" wrapText="1"/>
    </xf>
    <xf numFmtId="0" fontId="11" fillId="0" borderId="27" xfId="0" applyFont="1" applyBorder="1" applyAlignment="1">
      <alignment vertical="center"/>
    </xf>
    <xf numFmtId="0" fontId="11" fillId="0" borderId="27" xfId="0" applyFont="1" applyBorder="1" applyAlignment="1">
      <alignment vertical="center" wrapText="1"/>
    </xf>
    <xf numFmtId="0" fontId="11" fillId="0" borderId="5" xfId="0" applyFont="1" applyBorder="1" applyAlignment="1">
      <alignment vertical="center" wrapText="1"/>
    </xf>
    <xf numFmtId="0" fontId="11" fillId="0" borderId="16" xfId="0" applyFont="1" applyBorder="1" applyAlignment="1">
      <alignment horizontal="left" vertical="center"/>
    </xf>
    <xf numFmtId="0" fontId="11" fillId="0" borderId="15" xfId="0" applyFont="1" applyBorder="1" applyAlignment="1">
      <alignment horizontal="left" vertical="center"/>
    </xf>
    <xf numFmtId="0" fontId="11" fillId="0" borderId="0" xfId="0" applyFont="1" applyAlignment="1">
      <alignment horizontal="center"/>
    </xf>
    <xf numFmtId="0" fontId="11" fillId="0" borderId="4" xfId="0" applyFont="1" applyBorder="1" applyAlignment="1">
      <alignment vertical="center" wrapText="1"/>
    </xf>
    <xf numFmtId="0" fontId="11" fillId="0" borderId="17" xfId="0" applyFont="1" applyBorder="1" applyAlignment="1">
      <alignment horizontal="left" vertical="center"/>
    </xf>
    <xf numFmtId="0" fontId="11" fillId="0" borderId="16" xfId="0" applyFont="1" applyBorder="1" applyAlignment="1">
      <alignment vertical="top"/>
    </xf>
    <xf numFmtId="0" fontId="11" fillId="0" borderId="15" xfId="0" applyFont="1" applyBorder="1" applyAlignment="1">
      <alignment vertical="top"/>
    </xf>
    <xf numFmtId="0" fontId="11" fillId="0" borderId="15" xfId="0" applyFont="1" applyBorder="1" applyAlignment="1">
      <alignment vertical="center"/>
    </xf>
    <xf numFmtId="0" fontId="11" fillId="0" borderId="27" xfId="0" applyFont="1" applyBorder="1" applyAlignment="1">
      <alignment horizontal="center" vertical="center"/>
    </xf>
    <xf numFmtId="0" fontId="11" fillId="0" borderId="17" xfId="0" applyFont="1" applyBorder="1" applyAlignment="1">
      <alignment vertical="center"/>
    </xf>
    <xf numFmtId="0" fontId="11" fillId="0" borderId="16" xfId="0" applyFont="1" applyBorder="1" applyAlignment="1">
      <alignment vertical="center"/>
    </xf>
    <xf numFmtId="0" fontId="11" fillId="0" borderId="17" xfId="0" applyFont="1" applyBorder="1" applyAlignment="1">
      <alignment vertical="center" wrapText="1"/>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3" fillId="0" borderId="6" xfId="46" applyFont="1" applyBorder="1" applyAlignment="1">
      <alignment horizontal="center" vertical="center"/>
    </xf>
    <xf numFmtId="0" fontId="13" fillId="0" borderId="7" xfId="46" applyFont="1" applyBorder="1" applyAlignment="1">
      <alignment horizontal="center" vertical="center"/>
    </xf>
    <xf numFmtId="0" fontId="16" fillId="0" borderId="0" xfId="0" applyFont="1" applyAlignment="1">
      <alignment vertical="center"/>
    </xf>
    <xf numFmtId="0" fontId="16" fillId="0" borderId="4" xfId="0" applyFont="1" applyBorder="1" applyAlignment="1">
      <alignment horizontal="right" vertical="center"/>
    </xf>
    <xf numFmtId="0" fontId="16" fillId="0" borderId="11" xfId="0" applyFont="1" applyBorder="1" applyAlignment="1">
      <alignment horizontal="center" vertical="center"/>
    </xf>
    <xf numFmtId="0" fontId="16" fillId="0" borderId="9" xfId="0" applyFont="1" applyBorder="1" applyAlignment="1">
      <alignment horizontal="center" vertical="center"/>
    </xf>
    <xf numFmtId="0" fontId="16" fillId="0" borderId="32" xfId="0" applyFont="1" applyBorder="1" applyAlignment="1">
      <alignment horizontal="center" vertical="center"/>
    </xf>
    <xf numFmtId="0" fontId="16" fillId="0" borderId="5" xfId="0" applyFont="1" applyBorder="1" applyAlignment="1">
      <alignment horizontal="center" vertical="center"/>
    </xf>
    <xf numFmtId="0" fontId="16" fillId="0" borderId="28" xfId="0" applyFont="1" applyBorder="1" applyAlignment="1">
      <alignment horizontal="center" vertical="center"/>
    </xf>
    <xf numFmtId="0" fontId="16" fillId="0" borderId="16" xfId="0" applyFont="1" applyBorder="1" applyAlignment="1">
      <alignment horizontal="center" vertical="center"/>
    </xf>
    <xf numFmtId="0" fontId="16" fillId="0" borderId="33" xfId="0" applyFont="1" applyBorder="1" applyAlignment="1">
      <alignment horizontal="left" vertical="top"/>
    </xf>
    <xf numFmtId="0" fontId="16" fillId="0" borderId="4" xfId="0" applyFont="1" applyBorder="1" applyAlignment="1">
      <alignment horizontal="center" vertical="center"/>
    </xf>
    <xf numFmtId="0" fontId="16" fillId="0" borderId="21" xfId="0" applyFont="1" applyBorder="1" applyAlignment="1">
      <alignment horizontal="center" vertical="center"/>
    </xf>
    <xf numFmtId="0" fontId="43" fillId="0" borderId="2" xfId="48" applyBorder="1">
      <alignment vertical="center"/>
    </xf>
    <xf numFmtId="0" fontId="43" fillId="0" borderId="2" xfId="48" applyBorder="1" applyAlignment="1">
      <alignment horizontal="center" vertical="center"/>
    </xf>
    <xf numFmtId="0" fontId="43" fillId="34" borderId="0" xfId="48" applyFill="1">
      <alignment vertical="center"/>
    </xf>
    <xf numFmtId="0" fontId="43" fillId="34" borderId="0" xfId="48" applyFill="1" applyAlignment="1">
      <alignment horizontal="right" vertical="center"/>
    </xf>
    <xf numFmtId="0" fontId="43" fillId="34" borderId="0" xfId="48" applyFill="1" applyAlignment="1">
      <alignment horizontal="center" vertical="center"/>
    </xf>
    <xf numFmtId="0" fontId="43" fillId="34" borderId="0" xfId="48" applyFill="1" applyAlignment="1">
      <alignment horizontal="center" vertical="center" shrinkToFit="1"/>
    </xf>
    <xf numFmtId="0" fontId="43" fillId="34" borderId="27" xfId="48" applyFill="1" applyBorder="1" applyAlignment="1">
      <alignment horizontal="center" vertical="center"/>
    </xf>
    <xf numFmtId="0" fontId="56" fillId="34" borderId="0" xfId="48" applyFont="1" applyFill="1">
      <alignment vertical="center"/>
    </xf>
    <xf numFmtId="0" fontId="43" fillId="34" borderId="2" xfId="48" applyFill="1" applyBorder="1">
      <alignment vertical="center"/>
    </xf>
    <xf numFmtId="177" fontId="43" fillId="34" borderId="34" xfId="48" applyNumberFormat="1" applyFill="1" applyBorder="1" applyAlignment="1">
      <alignment horizontal="center" vertical="center"/>
    </xf>
    <xf numFmtId="0" fontId="57" fillId="34" borderId="35" xfId="48" applyFont="1" applyFill="1" applyBorder="1" applyAlignment="1">
      <alignment vertical="center" wrapText="1"/>
    </xf>
    <xf numFmtId="38" fontId="58" fillId="35" borderId="35" xfId="37" applyFont="1" applyFill="1" applyBorder="1">
      <alignment vertical="center"/>
    </xf>
    <xf numFmtId="0" fontId="43" fillId="34" borderId="35" xfId="48" applyFill="1" applyBorder="1">
      <alignment vertical="center"/>
    </xf>
    <xf numFmtId="0" fontId="57" fillId="34" borderId="36" xfId="48" applyFont="1" applyFill="1" applyBorder="1" applyAlignment="1">
      <alignment vertical="center" wrapText="1"/>
    </xf>
    <xf numFmtId="38" fontId="58" fillId="35" borderId="36" xfId="37" applyFont="1" applyFill="1" applyBorder="1">
      <alignment vertical="center"/>
    </xf>
    <xf numFmtId="0" fontId="43" fillId="34" borderId="36" xfId="48" applyFill="1" applyBorder="1">
      <alignment vertical="center"/>
    </xf>
    <xf numFmtId="0" fontId="57" fillId="34" borderId="37" xfId="48" applyFont="1" applyFill="1" applyBorder="1" applyAlignment="1">
      <alignment vertical="center" wrapText="1"/>
    </xf>
    <xf numFmtId="38" fontId="58" fillId="35" borderId="37" xfId="37" applyFont="1" applyFill="1" applyBorder="1">
      <alignment vertical="center"/>
    </xf>
    <xf numFmtId="0" fontId="43" fillId="34" borderId="37" xfId="48" applyFill="1" applyBorder="1">
      <alignment vertical="center"/>
    </xf>
    <xf numFmtId="179" fontId="43" fillId="34" borderId="7" xfId="48" applyNumberFormat="1" applyFill="1" applyBorder="1" applyAlignment="1">
      <alignment horizontal="center" vertical="center"/>
    </xf>
    <xf numFmtId="180" fontId="58" fillId="34" borderId="0" xfId="28" applyNumberFormat="1" applyFont="1" applyFill="1" applyBorder="1" applyAlignment="1">
      <alignment horizontal="center" vertical="center"/>
    </xf>
    <xf numFmtId="0" fontId="59" fillId="34" borderId="35" xfId="48" applyFont="1" applyFill="1" applyBorder="1" applyAlignment="1">
      <alignment vertical="center" wrapText="1"/>
    </xf>
    <xf numFmtId="0" fontId="59" fillId="34" borderId="36" xfId="48" applyFont="1" applyFill="1" applyBorder="1" applyAlignment="1">
      <alignment vertical="center" wrapText="1"/>
    </xf>
    <xf numFmtId="0" fontId="59" fillId="34" borderId="37" xfId="48" applyFont="1" applyFill="1" applyBorder="1" applyAlignment="1">
      <alignment vertical="center" wrapText="1"/>
    </xf>
    <xf numFmtId="177" fontId="43" fillId="35" borderId="34" xfId="48" applyNumberFormat="1" applyFill="1" applyBorder="1" applyAlignment="1">
      <alignment horizontal="center" vertical="center"/>
    </xf>
    <xf numFmtId="0" fontId="43" fillId="35" borderId="38" xfId="48" applyFill="1" applyBorder="1" applyAlignment="1">
      <alignment horizontal="center" vertical="center"/>
    </xf>
    <xf numFmtId="0" fontId="11" fillId="0" borderId="8" xfId="0" applyFont="1" applyBorder="1" applyAlignment="1">
      <alignment horizontal="center" vertical="center"/>
    </xf>
    <xf numFmtId="0" fontId="11" fillId="0" borderId="3" xfId="0" applyFont="1" applyBorder="1" applyAlignment="1">
      <alignment horizontal="center" vertical="center"/>
    </xf>
    <xf numFmtId="0" fontId="11" fillId="0" borderId="16" xfId="0" applyFont="1" applyBorder="1" applyAlignment="1">
      <alignment horizontal="center" vertical="center"/>
    </xf>
    <xf numFmtId="0" fontId="11" fillId="0" borderId="15" xfId="0" applyFont="1" applyBorder="1" applyAlignment="1">
      <alignment horizontal="center" vertical="center"/>
    </xf>
    <xf numFmtId="0" fontId="11" fillId="0" borderId="17" xfId="0" applyFont="1" applyBorder="1" applyAlignment="1">
      <alignment horizontal="left" vertical="center" wrapText="1"/>
    </xf>
    <xf numFmtId="0" fontId="11" fillId="0" borderId="5" xfId="0" applyFont="1" applyBorder="1" applyAlignment="1">
      <alignment horizontal="left" vertical="center" wrapText="1"/>
    </xf>
    <xf numFmtId="0" fontId="11" fillId="0" borderId="15" xfId="0" applyFont="1" applyBorder="1" applyAlignment="1">
      <alignment horizontal="left" vertical="center" wrapText="1"/>
    </xf>
    <xf numFmtId="0" fontId="11" fillId="0" borderId="4" xfId="0" applyFont="1" applyBorder="1" applyAlignment="1">
      <alignment vertical="center" shrinkToFit="1"/>
    </xf>
    <xf numFmtId="0" fontId="11" fillId="0" borderId="1" xfId="0" applyFont="1" applyBorder="1" applyAlignment="1">
      <alignment vertical="center" shrinkToFit="1"/>
    </xf>
    <xf numFmtId="0" fontId="27" fillId="0" borderId="0" xfId="0" applyFont="1" applyAlignment="1">
      <alignment horizontal="center" vertical="center"/>
    </xf>
    <xf numFmtId="0" fontId="13" fillId="0" borderId="17" xfId="0" applyFont="1" applyBorder="1" applyAlignment="1">
      <alignment vertical="center"/>
    </xf>
    <xf numFmtId="0" fontId="11" fillId="0" borderId="17" xfId="0" applyFont="1" applyBorder="1" applyAlignment="1">
      <alignment horizontal="center"/>
    </xf>
    <xf numFmtId="0" fontId="11" fillId="0" borderId="17" xfId="0" applyFont="1" applyBorder="1"/>
    <xf numFmtId="0" fontId="28" fillId="0" borderId="0" xfId="0" applyFont="1" applyAlignment="1">
      <alignment vertical="center"/>
    </xf>
    <xf numFmtId="0" fontId="13" fillId="0" borderId="0" xfId="0" applyFont="1" applyAlignment="1">
      <alignment horizontal="left" vertical="center" wrapText="1" indent="1"/>
    </xf>
    <xf numFmtId="0" fontId="13" fillId="0" borderId="5" xfId="0" applyFont="1" applyBorder="1" applyAlignment="1">
      <alignment horizontal="left" vertical="center" wrapText="1" indent="1"/>
    </xf>
    <xf numFmtId="0" fontId="27" fillId="0" borderId="16" xfId="0" applyFont="1" applyBorder="1" applyAlignment="1">
      <alignment horizontal="center" vertical="center"/>
    </xf>
    <xf numFmtId="0" fontId="27" fillId="0" borderId="5" xfId="0" applyFont="1" applyBorder="1" applyAlignment="1">
      <alignment horizontal="center" vertical="center"/>
    </xf>
    <xf numFmtId="0" fontId="11" fillId="0" borderId="6" xfId="46" applyFont="1" applyBorder="1" applyAlignment="1">
      <alignment horizontal="center" vertical="center"/>
    </xf>
    <xf numFmtId="0" fontId="11" fillId="0" borderId="7" xfId="46" applyFont="1" applyBorder="1" applyAlignment="1">
      <alignment horizontal="center" vertical="center"/>
    </xf>
    <xf numFmtId="0" fontId="11" fillId="0" borderId="0" xfId="46" applyFont="1" applyAlignment="1">
      <alignment horizontal="center" vertical="center"/>
    </xf>
    <xf numFmtId="0" fontId="11" fillId="0" borderId="16" xfId="46" applyFont="1" applyBorder="1" applyAlignment="1">
      <alignment horizontal="center" vertical="center"/>
    </xf>
    <xf numFmtId="0" fontId="11" fillId="0" borderId="5" xfId="46"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1" xfId="0" applyFont="1" applyBorder="1" applyAlignment="1">
      <alignment horizontal="center" vertical="center"/>
    </xf>
    <xf numFmtId="0" fontId="11" fillId="0" borderId="15" xfId="46" applyFont="1" applyBorder="1" applyAlignment="1">
      <alignment horizontal="center" vertical="center"/>
    </xf>
    <xf numFmtId="0" fontId="11" fillId="0" borderId="4" xfId="46" applyFont="1" applyBorder="1" applyAlignment="1">
      <alignment horizontal="center" vertical="center"/>
    </xf>
    <xf numFmtId="0" fontId="11" fillId="0" borderId="17" xfId="46" applyFont="1" applyBorder="1" applyAlignment="1">
      <alignment horizontal="center" vertical="center"/>
    </xf>
    <xf numFmtId="0" fontId="11" fillId="0" borderId="27" xfId="46" applyFont="1" applyBorder="1" applyAlignment="1">
      <alignment horizontal="center" vertical="center"/>
    </xf>
    <xf numFmtId="0" fontId="11" fillId="0" borderId="7" xfId="0" applyFont="1" applyBorder="1" applyAlignment="1">
      <alignment vertical="center" shrinkToFit="1"/>
    </xf>
    <xf numFmtId="0" fontId="11" fillId="0" borderId="8" xfId="0" applyFont="1" applyBorder="1" applyAlignment="1">
      <alignment vertical="center" shrinkToFit="1"/>
    </xf>
    <xf numFmtId="0" fontId="11" fillId="0" borderId="5"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xf numFmtId="0" fontId="13" fillId="0" borderId="0" xfId="0" applyFont="1"/>
    <xf numFmtId="0" fontId="15" fillId="0" borderId="8" xfId="0" applyFont="1" applyBorder="1" applyAlignment="1">
      <alignment vertical="center"/>
    </xf>
    <xf numFmtId="0" fontId="11" fillId="0" borderId="3" xfId="46" applyFont="1" applyBorder="1" applyAlignment="1">
      <alignment horizontal="center" vertical="center"/>
    </xf>
    <xf numFmtId="0" fontId="15" fillId="0" borderId="4" xfId="0" applyFont="1" applyBorder="1" applyAlignment="1">
      <alignment vertical="center"/>
    </xf>
    <xf numFmtId="0" fontId="15" fillId="0" borderId="1" xfId="0" applyFont="1" applyBorder="1" applyAlignment="1">
      <alignment vertical="center"/>
    </xf>
    <xf numFmtId="0" fontId="15" fillId="0" borderId="5" xfId="0" applyFont="1" applyBorder="1" applyAlignment="1">
      <alignment vertical="center"/>
    </xf>
    <xf numFmtId="0" fontId="15" fillId="0" borderId="15" xfId="0" applyFont="1" applyBorder="1" applyAlignment="1">
      <alignment vertical="center"/>
    </xf>
    <xf numFmtId="0" fontId="29" fillId="0" borderId="27" xfId="0" applyFont="1" applyBorder="1" applyAlignment="1">
      <alignment vertical="center" shrinkToFit="1"/>
    </xf>
    <xf numFmtId="180" fontId="11" fillId="0" borderId="0" xfId="0" applyNumberFormat="1" applyFont="1" applyAlignment="1">
      <alignment horizontal="center" vertical="center"/>
    </xf>
    <xf numFmtId="180" fontId="11" fillId="0" borderId="0" xfId="0" applyNumberFormat="1" applyFont="1" applyAlignment="1">
      <alignment vertical="center"/>
    </xf>
    <xf numFmtId="180" fontId="11" fillId="0" borderId="5" xfId="0" applyNumberFormat="1" applyFont="1" applyBorder="1" applyAlignment="1">
      <alignment vertical="center"/>
    </xf>
    <xf numFmtId="180" fontId="11" fillId="0" borderId="5" xfId="0" applyNumberFormat="1" applyFont="1" applyBorder="1" applyAlignment="1">
      <alignment horizontal="center" vertical="center"/>
    </xf>
    <xf numFmtId="0" fontId="15" fillId="0" borderId="5" xfId="0" applyFont="1" applyBorder="1" applyAlignment="1">
      <alignment horizontal="left" vertical="center"/>
    </xf>
    <xf numFmtId="0" fontId="29" fillId="0" borderId="0" xfId="0" applyFont="1" applyAlignment="1">
      <alignment horizontal="left" vertical="center"/>
    </xf>
    <xf numFmtId="0" fontId="28" fillId="0" borderId="0" xfId="0" applyFont="1" applyAlignment="1">
      <alignment vertical="top"/>
    </xf>
    <xf numFmtId="0" fontId="28" fillId="0" borderId="0" xfId="0" applyFont="1" applyAlignment="1">
      <alignment horizontal="left" vertical="top"/>
    </xf>
    <xf numFmtId="0" fontId="15" fillId="0" borderId="0" xfId="0" applyFont="1" applyAlignment="1">
      <alignment vertical="center"/>
    </xf>
    <xf numFmtId="0" fontId="15" fillId="0" borderId="27" xfId="0" applyFont="1" applyBorder="1" applyAlignment="1">
      <alignment vertical="center"/>
    </xf>
    <xf numFmtId="180" fontId="11" fillId="0" borderId="4" xfId="0" applyNumberFormat="1" applyFont="1" applyBorder="1" applyAlignment="1">
      <alignment vertical="center"/>
    </xf>
    <xf numFmtId="0" fontId="29" fillId="0" borderId="0" xfId="0" applyFont="1" applyAlignment="1">
      <alignment vertical="center"/>
    </xf>
    <xf numFmtId="0" fontId="29" fillId="0" borderId="0" xfId="0" applyFont="1" applyAlignment="1">
      <alignment horizontal="left" vertical="top"/>
    </xf>
    <xf numFmtId="0" fontId="11" fillId="0" borderId="4" xfId="0" applyFont="1" applyBorder="1" applyAlignment="1">
      <alignment horizontal="right" vertical="center"/>
    </xf>
    <xf numFmtId="0" fontId="11" fillId="0" borderId="46" xfId="0" applyFont="1" applyBorder="1" applyAlignment="1">
      <alignment horizontal="left" vertical="center"/>
    </xf>
    <xf numFmtId="0" fontId="11" fillId="0" borderId="47" xfId="0" applyFont="1" applyBorder="1" applyAlignment="1">
      <alignment horizontal="left" vertical="center"/>
    </xf>
    <xf numFmtId="0" fontId="11" fillId="0" borderId="48" xfId="46" applyFont="1" applyBorder="1" applyAlignment="1">
      <alignment horizontal="center" vertical="center"/>
    </xf>
    <xf numFmtId="0" fontId="11" fillId="0" borderId="49" xfId="0" quotePrefix="1" applyFont="1" applyBorder="1" applyAlignment="1">
      <alignment horizontal="center" vertical="center"/>
    </xf>
    <xf numFmtId="0" fontId="11" fillId="0" borderId="50" xfId="0" applyFont="1" applyBorder="1" applyAlignment="1">
      <alignment horizontal="center" vertical="center"/>
    </xf>
    <xf numFmtId="0" fontId="11" fillId="0" borderId="51" xfId="0" applyFont="1" applyBorder="1" applyAlignment="1">
      <alignment horizontal="center" vertical="center"/>
    </xf>
    <xf numFmtId="0" fontId="13" fillId="0" borderId="0" xfId="0" applyFont="1" applyAlignment="1">
      <alignment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3" fillId="0" borderId="27" xfId="0" applyFont="1" applyBorder="1" applyAlignment="1">
      <alignment horizontal="center" vertical="center"/>
    </xf>
    <xf numFmtId="0" fontId="28" fillId="0" borderId="5" xfId="0" quotePrefix="1" applyFont="1" applyBorder="1" applyAlignment="1">
      <alignment horizontal="center" vertical="center" wrapText="1"/>
    </xf>
    <xf numFmtId="0" fontId="28" fillId="0" borderId="50" xfId="0" quotePrefix="1" applyFont="1" applyBorder="1" applyAlignment="1">
      <alignment horizontal="center" vertical="center"/>
    </xf>
    <xf numFmtId="0" fontId="28" fillId="0" borderId="0" xfId="0" quotePrefix="1" applyFont="1" applyAlignment="1">
      <alignment horizontal="center" vertical="center"/>
    </xf>
    <xf numFmtId="0" fontId="11" fillId="0" borderId="48" xfId="0" quotePrefix="1" applyFont="1" applyBorder="1" applyAlignment="1">
      <alignment vertical="center"/>
    </xf>
    <xf numFmtId="0" fontId="28" fillId="0" borderId="27" xfId="0" quotePrefix="1" applyFont="1" applyBorder="1" applyAlignment="1">
      <alignment horizontal="center" vertical="center"/>
    </xf>
    <xf numFmtId="0" fontId="13" fillId="0" borderId="4" xfId="0" applyFont="1" applyBorder="1" applyAlignment="1">
      <alignment horizontal="center" vertical="center"/>
    </xf>
    <xf numFmtId="0" fontId="11" fillId="0" borderId="50" xfId="0" applyFont="1" applyBorder="1" applyAlignment="1">
      <alignment horizontal="left" vertical="center"/>
    </xf>
    <xf numFmtId="0" fontId="11" fillId="0" borderId="48" xfId="0" applyFont="1" applyBorder="1" applyAlignment="1">
      <alignment horizontal="left" vertical="center"/>
    </xf>
    <xf numFmtId="0" fontId="11" fillId="0" borderId="53" xfId="0" applyFont="1" applyBorder="1" applyAlignment="1">
      <alignment horizontal="left" vertical="center"/>
    </xf>
    <xf numFmtId="0" fontId="28" fillId="0" borderId="5" xfId="0" quotePrefix="1" applyFont="1" applyBorder="1" applyAlignment="1">
      <alignment horizontal="center" vertical="center"/>
    </xf>
    <xf numFmtId="0" fontId="27" fillId="0" borderId="17" xfId="0" applyFont="1" applyBorder="1" applyAlignment="1">
      <alignment horizontal="center" vertical="center"/>
    </xf>
    <xf numFmtId="0" fontId="27" fillId="0" borderId="27" xfId="0" applyFont="1" applyBorder="1" applyAlignment="1">
      <alignment horizontal="center" vertical="center"/>
    </xf>
    <xf numFmtId="0" fontId="11" fillId="0" borderId="1" xfId="0" applyFont="1" applyBorder="1" applyAlignment="1">
      <alignment horizontal="right" vertical="center"/>
    </xf>
    <xf numFmtId="0" fontId="13" fillId="0" borderId="0" xfId="0" applyFont="1" applyAlignment="1">
      <alignment horizontal="left" vertical="center" indent="1"/>
    </xf>
    <xf numFmtId="0" fontId="13" fillId="0" borderId="0" xfId="0" applyFont="1" applyAlignment="1">
      <alignment horizontal="left"/>
    </xf>
    <xf numFmtId="0" fontId="27" fillId="0" borderId="17" xfId="0" applyFont="1" applyBorder="1" applyAlignment="1">
      <alignment horizontal="left" vertical="center"/>
    </xf>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horizontal="left" vertical="center"/>
    </xf>
    <xf numFmtId="0" fontId="34" fillId="0" borderId="0" xfId="0" applyFont="1" applyAlignment="1">
      <alignment horizontal="left" vertical="center"/>
    </xf>
    <xf numFmtId="0" fontId="34" fillId="0" borderId="0" xfId="0" applyFont="1" applyAlignment="1">
      <alignment horizontal="right" vertical="center"/>
    </xf>
    <xf numFmtId="0" fontId="34" fillId="0" borderId="0" xfId="0" applyFont="1" applyAlignment="1">
      <alignment horizontal="center" vertical="center"/>
    </xf>
    <xf numFmtId="0" fontId="34" fillId="0" borderId="6" xfId="0" applyFont="1" applyBorder="1" applyAlignment="1">
      <alignment vertical="center"/>
    </xf>
    <xf numFmtId="0" fontId="34" fillId="0" borderId="7" xfId="0" applyFont="1" applyBorder="1" applyAlignment="1">
      <alignment vertical="center"/>
    </xf>
    <xf numFmtId="0" fontId="34" fillId="0" borderId="8" xfId="0" applyFont="1" applyBorder="1" applyAlignment="1">
      <alignment vertical="center"/>
    </xf>
    <xf numFmtId="0" fontId="34" fillId="0" borderId="0" xfId="0" applyFont="1"/>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1" xfId="0" applyFont="1" applyBorder="1" applyAlignment="1">
      <alignment horizontal="left" vertical="center"/>
    </xf>
    <xf numFmtId="0" fontId="34" fillId="0" borderId="17" xfId="0" applyFont="1" applyBorder="1" applyAlignment="1">
      <alignment horizontal="left" vertical="center"/>
    </xf>
    <xf numFmtId="0" fontId="34" fillId="0" borderId="27" xfId="0" applyFont="1" applyBorder="1" applyAlignment="1">
      <alignment horizontal="left" vertical="center"/>
    </xf>
    <xf numFmtId="0" fontId="34" fillId="0" borderId="0" xfId="0" applyFont="1" applyAlignment="1">
      <alignment vertical="center"/>
    </xf>
    <xf numFmtId="0" fontId="35" fillId="0" borderId="2" xfId="0" applyFont="1" applyBorder="1" applyAlignment="1">
      <alignment horizontal="center" vertical="center"/>
    </xf>
    <xf numFmtId="0" fontId="35" fillId="0" borderId="17" xfId="0" applyFont="1" applyBorder="1" applyAlignment="1">
      <alignment horizontal="center" vertical="center"/>
    </xf>
    <xf numFmtId="0" fontId="35" fillId="0" borderId="0" xfId="0" applyFont="1" applyAlignment="1">
      <alignment horizontal="center" vertical="center"/>
    </xf>
    <xf numFmtId="0" fontId="35" fillId="0" borderId="27" xfId="0" applyFont="1" applyBorder="1" applyAlignment="1">
      <alignment horizontal="center" vertical="center"/>
    </xf>
    <xf numFmtId="0" fontId="34" fillId="0" borderId="17" xfId="0" applyFont="1" applyBorder="1" applyAlignment="1">
      <alignment horizontal="center" vertical="center" wrapText="1"/>
    </xf>
    <xf numFmtId="0" fontId="34" fillId="0" borderId="0" xfId="0" applyFont="1" applyAlignment="1">
      <alignment horizontal="center" vertical="center" wrapText="1"/>
    </xf>
    <xf numFmtId="0" fontId="34" fillId="0" borderId="27" xfId="0" applyFont="1" applyBorder="1" applyAlignment="1">
      <alignment horizontal="center" vertical="center" wrapText="1"/>
    </xf>
    <xf numFmtId="0" fontId="35" fillId="0" borderId="0" xfId="0" applyFont="1" applyAlignment="1">
      <alignment horizontal="left" vertical="center" wrapText="1" indent="1"/>
    </xf>
    <xf numFmtId="0" fontId="35" fillId="0" borderId="0" xfId="0" applyFont="1" applyAlignment="1">
      <alignment horizontal="left" vertical="center"/>
    </xf>
    <xf numFmtId="0" fontId="35" fillId="0" borderId="7" xfId="0" applyFont="1" applyBorder="1" applyAlignment="1">
      <alignment vertical="center"/>
    </xf>
    <xf numFmtId="0" fontId="35" fillId="0" borderId="7" xfId="0" applyFont="1" applyBorder="1" applyAlignment="1">
      <alignment vertical="center" wrapText="1"/>
    </xf>
    <xf numFmtId="0" fontId="34" fillId="0" borderId="16" xfId="0" applyFont="1" applyBorder="1" applyAlignment="1">
      <alignment horizontal="left" vertical="center"/>
    </xf>
    <xf numFmtId="0" fontId="34" fillId="0" borderId="5" xfId="0" applyFont="1" applyBorder="1" applyAlignment="1">
      <alignment horizontal="left" vertical="center"/>
    </xf>
    <xf numFmtId="0" fontId="34" fillId="0" borderId="15" xfId="0" applyFont="1" applyBorder="1" applyAlignment="1">
      <alignment horizontal="left" vertical="center"/>
    </xf>
    <xf numFmtId="0" fontId="34" fillId="0" borderId="0" xfId="0" applyFont="1" applyAlignment="1">
      <alignment horizontal="left"/>
    </xf>
    <xf numFmtId="0" fontId="34" fillId="0" borderId="0" xfId="0" applyFont="1" applyAlignment="1">
      <alignment horizontal="center"/>
    </xf>
    <xf numFmtId="0" fontId="13" fillId="0" borderId="1" xfId="0" applyFont="1" applyBorder="1" applyAlignment="1">
      <alignment horizontal="center" vertical="center"/>
    </xf>
    <xf numFmtId="0" fontId="13" fillId="0" borderId="27" xfId="0" applyFont="1" applyBorder="1" applyAlignment="1">
      <alignment vertical="center"/>
    </xf>
    <xf numFmtId="0" fontId="28" fillId="0" borderId="4" xfId="0" applyFont="1" applyBorder="1" applyAlignment="1">
      <alignmen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16" xfId="0" applyFont="1" applyBorder="1" applyAlignment="1">
      <alignment horizontal="left" vertical="center"/>
    </xf>
    <xf numFmtId="0" fontId="13" fillId="0" borderId="1" xfId="0" applyFont="1" applyBorder="1" applyAlignment="1">
      <alignment horizontal="left" vertical="center"/>
    </xf>
    <xf numFmtId="0" fontId="13" fillId="0" borderId="17" xfId="0" applyFont="1" applyBorder="1" applyAlignment="1">
      <alignment horizontal="left" vertical="center"/>
    </xf>
    <xf numFmtId="0" fontId="13" fillId="0" borderId="27" xfId="0" applyFont="1" applyBorder="1" applyAlignment="1">
      <alignment horizontal="left" vertical="center"/>
    </xf>
    <xf numFmtId="0" fontId="11" fillId="0" borderId="0" xfId="0" applyFont="1" applyAlignment="1">
      <alignment wrapText="1"/>
    </xf>
    <xf numFmtId="0" fontId="11" fillId="0" borderId="17" xfId="0" applyFont="1" applyBorder="1" applyAlignment="1">
      <alignment horizontal="left" vertical="center" indent="1"/>
    </xf>
    <xf numFmtId="0" fontId="12" fillId="0" borderId="0" xfId="0" applyFont="1" applyAlignment="1">
      <alignment horizontal="left" vertical="center"/>
    </xf>
    <xf numFmtId="0" fontId="11" fillId="0" borderId="0" xfId="51" applyFont="1" applyAlignment="1">
      <alignment horizontal="left" vertical="center"/>
    </xf>
    <xf numFmtId="0" fontId="11" fillId="0" borderId="39" xfId="0" applyFont="1" applyBorder="1"/>
    <xf numFmtId="0" fontId="16" fillId="0" borderId="39" xfId="0" applyFont="1" applyBorder="1" applyAlignment="1">
      <alignment horizontal="left" vertical="top"/>
    </xf>
    <xf numFmtId="0" fontId="11" fillId="0" borderId="54" xfId="0" applyFont="1" applyBorder="1" applyAlignment="1">
      <alignment horizontal="center" vertical="center"/>
    </xf>
    <xf numFmtId="0" fontId="11"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11" fillId="0" borderId="34" xfId="0" applyFont="1" applyBorder="1" applyAlignment="1">
      <alignment vertical="center"/>
    </xf>
    <xf numFmtId="0" fontId="0" fillId="0" borderId="27" xfId="0" applyBorder="1" applyAlignment="1">
      <alignment horizontal="left" vertical="center"/>
    </xf>
    <xf numFmtId="0" fontId="11"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11" fillId="0" borderId="17" xfId="0" applyFont="1" applyBorder="1" applyAlignment="1">
      <alignment vertical="top"/>
    </xf>
    <xf numFmtId="0" fontId="11" fillId="0" borderId="39" xfId="0" applyFont="1" applyBorder="1" applyAlignment="1">
      <alignment vertical="center"/>
    </xf>
    <xf numFmtId="0" fontId="0" fillId="0" borderId="39" xfId="0" applyBorder="1" applyAlignment="1">
      <alignment vertical="center"/>
    </xf>
    <xf numFmtId="0" fontId="11" fillId="0" borderId="38" xfId="0" applyFont="1" applyBorder="1" applyAlignment="1">
      <alignment vertical="center"/>
    </xf>
    <xf numFmtId="0" fontId="11"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11"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8" fillId="0" borderId="0" xfId="0" applyFont="1" applyAlignment="1">
      <alignment horizontal="left" vertical="center"/>
    </xf>
    <xf numFmtId="14" fontId="11" fillId="0" borderId="0" xfId="0" applyNumberFormat="1" applyFont="1" applyAlignment="1">
      <alignment horizontal="left" vertical="center"/>
    </xf>
    <xf numFmtId="0" fontId="11" fillId="0" borderId="72" xfId="0" applyFont="1" applyBorder="1" applyAlignment="1">
      <alignment vertical="center" wrapText="1" shrinkToFit="1"/>
    </xf>
    <xf numFmtId="0" fontId="11" fillId="0" borderId="72" xfId="0" applyFont="1" applyBorder="1" applyAlignment="1">
      <alignment vertical="center" wrapText="1"/>
    </xf>
    <xf numFmtId="0" fontId="0" fillId="0" borderId="7" xfId="0" applyBorder="1"/>
    <xf numFmtId="0" fontId="60" fillId="0" borderId="0" xfId="0" applyFont="1" applyAlignment="1">
      <alignment wrapText="1"/>
    </xf>
    <xf numFmtId="0" fontId="15" fillId="0" borderId="25" xfId="0" applyFont="1" applyBorder="1" applyAlignment="1">
      <alignment vertical="center"/>
    </xf>
    <xf numFmtId="0" fontId="60" fillId="0" borderId="0" xfId="0" applyFont="1" applyAlignment="1">
      <alignment horizontal="left" wrapText="1"/>
    </xf>
    <xf numFmtId="0" fontId="15" fillId="0" borderId="17" xfId="0" applyFont="1" applyBorder="1" applyAlignment="1">
      <alignment vertical="center"/>
    </xf>
    <xf numFmtId="0" fontId="15" fillId="0" borderId="2" xfId="0" applyFont="1" applyBorder="1" applyAlignment="1">
      <alignment vertical="center"/>
    </xf>
    <xf numFmtId="0" fontId="15" fillId="0" borderId="27" xfId="0" applyFont="1" applyBorder="1" applyAlignment="1">
      <alignment horizontal="center" vertical="center"/>
    </xf>
    <xf numFmtId="0" fontId="0" fillId="0" borderId="4" xfId="0" applyBorder="1"/>
    <xf numFmtId="0" fontId="0" fillId="0" borderId="5" xfId="0" applyBorder="1"/>
    <xf numFmtId="0" fontId="11" fillId="0" borderId="17" xfId="46" applyFont="1" applyBorder="1" applyAlignment="1">
      <alignment vertical="center"/>
    </xf>
    <xf numFmtId="0" fontId="11" fillId="0" borderId="0" xfId="46" applyFont="1" applyAlignment="1">
      <alignment vertical="center"/>
    </xf>
    <xf numFmtId="0" fontId="11" fillId="0" borderId="27" xfId="46" applyFont="1" applyBorder="1" applyAlignment="1">
      <alignment vertical="center"/>
    </xf>
    <xf numFmtId="0" fontId="11" fillId="0" borderId="5" xfId="46" applyFont="1" applyBorder="1" applyAlignment="1">
      <alignment horizontal="left" vertical="center"/>
    </xf>
    <xf numFmtId="0" fontId="11" fillId="0" borderId="15" xfId="46" applyFont="1" applyBorder="1" applyAlignment="1">
      <alignment horizontal="left" vertical="center"/>
    </xf>
    <xf numFmtId="0" fontId="11" fillId="0" borderId="0" xfId="46" applyFont="1" applyAlignment="1">
      <alignment horizontal="left" vertical="center"/>
    </xf>
    <xf numFmtId="0" fontId="11" fillId="0" borderId="4" xfId="46" applyFont="1" applyBorder="1" applyAlignment="1">
      <alignment horizontal="left" vertical="center"/>
    </xf>
    <xf numFmtId="0" fontId="11" fillId="0" borderId="1" xfId="46" applyFont="1" applyBorder="1" applyAlignment="1">
      <alignment horizontal="left" vertical="center"/>
    </xf>
    <xf numFmtId="0" fontId="15" fillId="0" borderId="34" xfId="0" applyFont="1" applyBorder="1" applyAlignment="1">
      <alignment vertical="center"/>
    </xf>
    <xf numFmtId="0" fontId="15" fillId="0" borderId="6" xfId="0" applyFont="1" applyBorder="1" applyAlignment="1">
      <alignment vertical="center"/>
    </xf>
    <xf numFmtId="182" fontId="11" fillId="0" borderId="8" xfId="46" applyNumberFormat="1" applyFont="1" applyBorder="1" applyAlignment="1">
      <alignment horizontal="center" vertical="center"/>
    </xf>
    <xf numFmtId="182" fontId="11" fillId="0" borderId="27" xfId="46" applyNumberFormat="1" applyFont="1" applyBorder="1" applyAlignment="1">
      <alignment vertical="center"/>
    </xf>
    <xf numFmtId="182" fontId="11" fillId="0" borderId="15" xfId="46" applyNumberFormat="1" applyFont="1" applyBorder="1" applyAlignment="1">
      <alignment vertical="center"/>
    </xf>
    <xf numFmtId="0" fontId="11" fillId="0" borderId="2" xfId="0" applyFont="1" applyBorder="1" applyAlignment="1">
      <alignment horizontal="centerContinuous" vertical="center"/>
    </xf>
    <xf numFmtId="0" fontId="11" fillId="0" borderId="7" xfId="0" applyFont="1" applyBorder="1" applyAlignment="1">
      <alignment vertical="center" wrapText="1" shrinkToFit="1"/>
    </xf>
    <xf numFmtId="49" fontId="11" fillId="0" borderId="0" xfId="0" applyNumberFormat="1" applyFont="1" applyAlignment="1">
      <alignment horizontal="left" vertical="center"/>
    </xf>
    <xf numFmtId="1" fontId="11" fillId="0" borderId="7" xfId="0" applyNumberFormat="1" applyFont="1" applyBorder="1" applyAlignment="1">
      <alignment vertical="center"/>
    </xf>
    <xf numFmtId="49" fontId="11" fillId="0" borderId="5" xfId="0" applyNumberFormat="1" applyFont="1" applyBorder="1" applyAlignment="1">
      <alignment horizontal="left" vertical="center"/>
    </xf>
    <xf numFmtId="0" fontId="37" fillId="0" borderId="0" xfId="0" applyFont="1" applyAlignment="1">
      <alignment vertical="center"/>
    </xf>
    <xf numFmtId="0" fontId="11" fillId="0" borderId="5" xfId="0" applyFont="1" applyBorder="1" applyAlignment="1">
      <alignment horizontal="left" vertical="center" wrapText="1" shrinkToFit="1"/>
    </xf>
    <xf numFmtId="0" fontId="11" fillId="0" borderId="15" xfId="0" applyFont="1" applyBorder="1" applyAlignment="1">
      <alignment horizontal="left" vertical="center" shrinkToFit="1"/>
    </xf>
    <xf numFmtId="0" fontId="13" fillId="0" borderId="16" xfId="0" applyFont="1" applyBorder="1" applyAlignment="1">
      <alignment vertical="center"/>
    </xf>
    <xf numFmtId="0" fontId="13" fillId="0" borderId="7" xfId="0" applyFont="1" applyBorder="1" applyAlignment="1">
      <alignment vertical="center"/>
    </xf>
    <xf numFmtId="0" fontId="13" fillId="0" borderId="4" xfId="0" applyFont="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vertical="center"/>
    </xf>
    <xf numFmtId="0" fontId="13" fillId="0" borderId="8" xfId="0" applyFont="1" applyBorder="1" applyAlignment="1">
      <alignment vertical="center"/>
    </xf>
    <xf numFmtId="0" fontId="11" fillId="0" borderId="3" xfId="0" applyFont="1" applyBorder="1" applyAlignment="1">
      <alignment horizontal="left" vertical="center" wrapText="1" indent="1"/>
    </xf>
    <xf numFmtId="0" fontId="11" fillId="0" borderId="4" xfId="0" applyFont="1" applyBorder="1" applyAlignment="1">
      <alignment horizontal="left" vertical="center" wrapText="1" indent="1"/>
    </xf>
    <xf numFmtId="0" fontId="11" fillId="0" borderId="1" xfId="0" applyFont="1" applyBorder="1" applyAlignment="1">
      <alignment horizontal="left" vertical="center" wrapText="1" indent="1"/>
    </xf>
    <xf numFmtId="0" fontId="13" fillId="0" borderId="0" xfId="0" applyFont="1" applyAlignment="1">
      <alignment wrapText="1"/>
    </xf>
    <xf numFmtId="0" fontId="28" fillId="0" borderId="0" xfId="0" applyFont="1" applyAlignment="1">
      <alignment horizontal="left"/>
    </xf>
    <xf numFmtId="0" fontId="28" fillId="0" borderId="0" xfId="0" applyFont="1"/>
    <xf numFmtId="0" fontId="11" fillId="0" borderId="17" xfId="0" applyFont="1" applyBorder="1" applyAlignment="1">
      <alignment horizontal="center" vertical="top"/>
    </xf>
    <xf numFmtId="0" fontId="11" fillId="34" borderId="0" xfId="0" applyFont="1" applyFill="1" applyAlignment="1">
      <alignment horizontal="left" vertical="center"/>
    </xf>
    <xf numFmtId="0" fontId="11" fillId="36" borderId="0" xfId="0" applyFont="1" applyFill="1" applyAlignment="1">
      <alignment vertical="top"/>
    </xf>
    <xf numFmtId="0" fontId="11" fillId="36" borderId="0" xfId="0" applyFont="1" applyFill="1" applyAlignment="1">
      <alignment horizontal="left" vertical="center"/>
    </xf>
    <xf numFmtId="0" fontId="62" fillId="0" borderId="17" xfId="0" applyFont="1" applyBorder="1" applyAlignment="1">
      <alignment vertical="center"/>
    </xf>
    <xf numFmtId="0" fontId="62" fillId="0" borderId="16" xfId="0" applyFont="1" applyBorder="1" applyAlignment="1">
      <alignment vertical="center"/>
    </xf>
    <xf numFmtId="0" fontId="11" fillId="0" borderId="34" xfId="0" applyFont="1" applyBorder="1" applyAlignment="1">
      <alignment horizontal="left" vertical="center"/>
    </xf>
    <xf numFmtId="0" fontId="11" fillId="0" borderId="38" xfId="0" applyFont="1" applyBorder="1" applyAlignment="1">
      <alignment vertical="center" wrapText="1"/>
    </xf>
    <xf numFmtId="0" fontId="11" fillId="0" borderId="16" xfId="0" applyFont="1" applyBorder="1" applyAlignment="1">
      <alignment horizontal="left" vertical="center" wrapText="1"/>
    </xf>
    <xf numFmtId="0" fontId="60" fillId="0" borderId="0" xfId="0" applyFont="1" applyAlignment="1">
      <alignment horizontal="left" vertical="center"/>
    </xf>
    <xf numFmtId="0" fontId="62" fillId="0" borderId="0" xfId="0" applyFont="1" applyAlignment="1">
      <alignment horizontal="left" vertical="center"/>
    </xf>
    <xf numFmtId="0" fontId="11" fillId="34" borderId="4" xfId="0" applyFont="1" applyFill="1" applyBorder="1" applyAlignment="1">
      <alignment vertical="center"/>
    </xf>
    <xf numFmtId="0" fontId="11" fillId="34" borderId="4" xfId="0" applyFont="1" applyFill="1" applyBorder="1" applyAlignment="1">
      <alignment vertical="center" wrapText="1"/>
    </xf>
    <xf numFmtId="0" fontId="11" fillId="34" borderId="1" xfId="0" applyFont="1" applyFill="1" applyBorder="1" applyAlignment="1">
      <alignment vertical="center" wrapText="1"/>
    </xf>
    <xf numFmtId="0" fontId="11" fillId="34" borderId="0" xfId="0" applyFont="1" applyFill="1" applyAlignment="1">
      <alignment vertical="center"/>
    </xf>
    <xf numFmtId="0" fontId="11" fillId="34" borderId="0" xfId="0" applyFont="1" applyFill="1" applyAlignment="1">
      <alignment vertical="center" wrapText="1"/>
    </xf>
    <xf numFmtId="0" fontId="11" fillId="34" borderId="27" xfId="0" applyFont="1" applyFill="1" applyBorder="1" applyAlignment="1">
      <alignment vertical="center" wrapText="1"/>
    </xf>
    <xf numFmtId="0" fontId="11" fillId="34" borderId="3" xfId="0" applyFont="1" applyFill="1" applyBorder="1" applyAlignment="1">
      <alignment vertical="center"/>
    </xf>
    <xf numFmtId="0" fontId="11" fillId="34" borderId="1" xfId="0" applyFont="1" applyFill="1" applyBorder="1" applyAlignment="1">
      <alignment horizontal="center" vertical="center"/>
    </xf>
    <xf numFmtId="0" fontId="11" fillId="34" borderId="25" xfId="0" applyFont="1" applyFill="1" applyBorder="1" applyAlignment="1">
      <alignment vertical="center"/>
    </xf>
    <xf numFmtId="0" fontId="11" fillId="34" borderId="3" xfId="0" applyFont="1" applyFill="1" applyBorder="1" applyAlignment="1">
      <alignment horizontal="left" vertical="center"/>
    </xf>
    <xf numFmtId="0" fontId="11" fillId="34" borderId="3" xfId="0" applyFont="1" applyFill="1" applyBorder="1" applyAlignment="1">
      <alignment horizontal="left" vertical="center" wrapText="1"/>
    </xf>
    <xf numFmtId="0" fontId="11" fillId="34" borderId="1" xfId="0" applyFont="1" applyFill="1" applyBorder="1" applyAlignment="1">
      <alignment vertical="center"/>
    </xf>
    <xf numFmtId="0" fontId="11" fillId="34" borderId="1" xfId="0" applyFont="1" applyFill="1" applyBorder="1" applyAlignment="1">
      <alignment vertical="top"/>
    </xf>
    <xf numFmtId="0" fontId="11" fillId="34" borderId="17" xfId="0" applyFont="1" applyFill="1" applyBorder="1" applyAlignment="1">
      <alignment vertical="center"/>
    </xf>
    <xf numFmtId="0" fontId="11" fillId="34" borderId="27" xfId="0" applyFont="1" applyFill="1" applyBorder="1" applyAlignment="1">
      <alignment horizontal="center" vertical="center"/>
    </xf>
    <xf numFmtId="0" fontId="11" fillId="34" borderId="34" xfId="0" applyFont="1" applyFill="1" applyBorder="1" applyAlignment="1">
      <alignment vertical="center"/>
    </xf>
    <xf numFmtId="0" fontId="11" fillId="34" borderId="17" xfId="0" applyFont="1" applyFill="1" applyBorder="1" applyAlignment="1">
      <alignment horizontal="left" vertical="center"/>
    </xf>
    <xf numFmtId="0" fontId="11" fillId="34" borderId="17" xfId="0" applyFont="1" applyFill="1" applyBorder="1" applyAlignment="1">
      <alignment horizontal="left" vertical="center" wrapText="1"/>
    </xf>
    <xf numFmtId="0" fontId="11" fillId="34" borderId="27" xfId="0" applyFont="1" applyFill="1" applyBorder="1" applyAlignment="1">
      <alignment vertical="center"/>
    </xf>
    <xf numFmtId="0" fontId="11" fillId="34" borderId="0" xfId="0" applyFont="1" applyFill="1" applyAlignment="1">
      <alignment vertical="top"/>
    </xf>
    <xf numFmtId="0" fontId="11" fillId="34" borderId="27" xfId="0" applyFont="1" applyFill="1" applyBorder="1" applyAlignment="1">
      <alignment vertical="top"/>
    </xf>
    <xf numFmtId="0" fontId="11" fillId="34" borderId="39" xfId="0" applyFont="1" applyFill="1" applyBorder="1" applyAlignment="1">
      <alignment horizontal="left" vertical="center"/>
    </xf>
    <xf numFmtId="0" fontId="11" fillId="34" borderId="17" xfId="0" applyFont="1" applyFill="1" applyBorder="1" applyAlignment="1">
      <alignment vertical="top"/>
    </xf>
    <xf numFmtId="0" fontId="11" fillId="34" borderId="61" xfId="0" applyFont="1" applyFill="1" applyBorder="1" applyAlignment="1">
      <alignment horizontal="left" vertical="center" wrapText="1"/>
    </xf>
    <xf numFmtId="0" fontId="11" fillId="34" borderId="59" xfId="0" applyFont="1" applyFill="1" applyBorder="1" applyAlignment="1">
      <alignment vertical="center"/>
    </xf>
    <xf numFmtId="0" fontId="11" fillId="34" borderId="60" xfId="0" applyFont="1" applyFill="1" applyBorder="1" applyAlignment="1">
      <alignment vertical="center"/>
    </xf>
    <xf numFmtId="0" fontId="11" fillId="34" borderId="62" xfId="0" applyFont="1" applyFill="1" applyBorder="1" applyAlignment="1">
      <alignment vertical="center"/>
    </xf>
    <xf numFmtId="0" fontId="11" fillId="34" borderId="39" xfId="0" applyFont="1" applyFill="1" applyBorder="1" applyAlignment="1">
      <alignment vertical="center"/>
    </xf>
    <xf numFmtId="0" fontId="11" fillId="34" borderId="57" xfId="0" applyFont="1" applyFill="1" applyBorder="1" applyAlignment="1">
      <alignment vertical="center"/>
    </xf>
    <xf numFmtId="0" fontId="11" fillId="34" borderId="63" xfId="0" applyFont="1" applyFill="1" applyBorder="1" applyAlignment="1">
      <alignment vertical="center"/>
    </xf>
    <xf numFmtId="0" fontId="11" fillId="34" borderId="58" xfId="0" applyFont="1" applyFill="1" applyBorder="1" applyAlignment="1">
      <alignment vertical="center"/>
    </xf>
    <xf numFmtId="0" fontId="11" fillId="34" borderId="61" xfId="0" applyFont="1" applyFill="1" applyBorder="1" applyAlignment="1">
      <alignment vertical="center" wrapText="1"/>
    </xf>
    <xf numFmtId="0" fontId="11" fillId="34" borderId="71" xfId="0" applyFont="1" applyFill="1" applyBorder="1" applyAlignment="1">
      <alignment vertical="center" wrapText="1"/>
    </xf>
    <xf numFmtId="0" fontId="11" fillId="34" borderId="16" xfId="0" applyFont="1" applyFill="1" applyBorder="1" applyAlignment="1">
      <alignment vertical="center"/>
    </xf>
    <xf numFmtId="0" fontId="11" fillId="34" borderId="15" xfId="0" applyFont="1" applyFill="1" applyBorder="1" applyAlignment="1">
      <alignment horizontal="center" vertical="center"/>
    </xf>
    <xf numFmtId="0" fontId="11" fillId="34" borderId="38" xfId="0" applyFont="1" applyFill="1" applyBorder="1" applyAlignment="1">
      <alignment vertical="center"/>
    </xf>
    <xf numFmtId="0" fontId="11" fillId="34" borderId="16" xfId="0" applyFont="1" applyFill="1" applyBorder="1" applyAlignment="1">
      <alignment horizontal="left" vertical="center"/>
    </xf>
    <xf numFmtId="0" fontId="11" fillId="34" borderId="15" xfId="0" applyFont="1" applyFill="1" applyBorder="1" applyAlignment="1">
      <alignment vertical="center" wrapText="1"/>
    </xf>
    <xf numFmtId="0" fontId="11" fillId="34" borderId="16" xfId="0" applyFont="1" applyFill="1" applyBorder="1" applyAlignment="1">
      <alignment horizontal="left" vertical="center" wrapText="1"/>
    </xf>
    <xf numFmtId="0" fontId="11" fillId="34" borderId="15" xfId="0" applyFont="1" applyFill="1" applyBorder="1" applyAlignment="1">
      <alignment vertical="center"/>
    </xf>
    <xf numFmtId="0" fontId="11" fillId="34" borderId="65" xfId="0" applyFont="1" applyFill="1" applyBorder="1" applyAlignment="1">
      <alignment horizontal="left" vertical="center"/>
    </xf>
    <xf numFmtId="0" fontId="11" fillId="34" borderId="13" xfId="0" applyFont="1" applyFill="1" applyBorder="1" applyAlignment="1">
      <alignment vertical="center"/>
    </xf>
    <xf numFmtId="0" fontId="11" fillId="34" borderId="14" xfId="0" applyFont="1" applyFill="1" applyBorder="1" applyAlignment="1">
      <alignment vertical="center"/>
    </xf>
    <xf numFmtId="0" fontId="11" fillId="34" borderId="16" xfId="0" applyFont="1" applyFill="1" applyBorder="1" applyAlignment="1">
      <alignment vertical="top"/>
    </xf>
    <xf numFmtId="0" fontId="11" fillId="34" borderId="5" xfId="0" applyFont="1" applyFill="1" applyBorder="1" applyAlignment="1">
      <alignment vertical="top"/>
    </xf>
    <xf numFmtId="0" fontId="11" fillId="34" borderId="15" xfId="0" applyFont="1" applyFill="1" applyBorder="1" applyAlignment="1">
      <alignment vertical="top"/>
    </xf>
    <xf numFmtId="0" fontId="11" fillId="34" borderId="55" xfId="0" applyFont="1" applyFill="1" applyBorder="1" applyAlignment="1">
      <alignment horizontal="left" vertical="center" wrapText="1"/>
    </xf>
    <xf numFmtId="0" fontId="11" fillId="34" borderId="61" xfId="0" applyFont="1" applyFill="1" applyBorder="1" applyAlignment="1">
      <alignment vertical="center"/>
    </xf>
    <xf numFmtId="0" fontId="11" fillId="34" borderId="69" xfId="0" applyFont="1" applyFill="1" applyBorder="1" applyAlignment="1">
      <alignment horizontal="left" vertical="center" wrapText="1"/>
    </xf>
    <xf numFmtId="0" fontId="11" fillId="34" borderId="67" xfId="0" applyFont="1" applyFill="1" applyBorder="1" applyAlignment="1">
      <alignment vertical="center"/>
    </xf>
    <xf numFmtId="0" fontId="11" fillId="34" borderId="59" xfId="0" applyFont="1" applyFill="1" applyBorder="1" applyAlignment="1">
      <alignment horizontal="left" vertical="center" wrapText="1"/>
    </xf>
    <xf numFmtId="0" fontId="11" fillId="34" borderId="59" xfId="0" applyFont="1" applyFill="1" applyBorder="1" applyAlignment="1">
      <alignment horizontal="left" vertical="center"/>
    </xf>
    <xf numFmtId="0" fontId="11" fillId="34" borderId="60" xfId="0" applyFont="1" applyFill="1" applyBorder="1" applyAlignment="1">
      <alignment horizontal="left" vertical="center"/>
    </xf>
    <xf numFmtId="0" fontId="11" fillId="34" borderId="62" xfId="0" applyFont="1" applyFill="1" applyBorder="1" applyAlignment="1">
      <alignment horizontal="left" vertical="center"/>
    </xf>
    <xf numFmtId="0" fontId="11" fillId="34" borderId="63" xfId="0" applyFont="1" applyFill="1" applyBorder="1" applyAlignment="1">
      <alignment horizontal="left" vertical="center"/>
    </xf>
    <xf numFmtId="0" fontId="11" fillId="34" borderId="27" xfId="0" applyFont="1" applyFill="1" applyBorder="1" applyAlignment="1">
      <alignment horizontal="left" vertical="center"/>
    </xf>
    <xf numFmtId="0" fontId="11" fillId="34" borderId="62" xfId="0" applyFont="1" applyFill="1" applyBorder="1" applyAlignment="1">
      <alignment horizontal="left" vertical="center" wrapText="1"/>
    </xf>
    <xf numFmtId="0" fontId="11" fillId="34" borderId="57" xfId="0" applyFont="1" applyFill="1" applyBorder="1" applyAlignment="1">
      <alignment horizontal="left" vertical="center"/>
    </xf>
    <xf numFmtId="0" fontId="11" fillId="34" borderId="1" xfId="0" applyFont="1" applyFill="1" applyBorder="1" applyAlignment="1">
      <alignment horizontal="left" vertical="center"/>
    </xf>
    <xf numFmtId="0" fontId="11" fillId="34" borderId="69" xfId="0" applyFont="1" applyFill="1" applyBorder="1" applyAlignment="1">
      <alignment horizontal="left" vertical="center"/>
    </xf>
    <xf numFmtId="0" fontId="11" fillId="34" borderId="15" xfId="0" applyFont="1" applyFill="1" applyBorder="1" applyAlignment="1">
      <alignment horizontal="left" vertical="center"/>
    </xf>
    <xf numFmtId="0" fontId="11" fillId="34" borderId="25" xfId="0" applyFont="1" applyFill="1" applyBorder="1" applyAlignment="1">
      <alignment vertical="center" wrapText="1"/>
    </xf>
    <xf numFmtId="0" fontId="11" fillId="34" borderId="67" xfId="0" applyFont="1" applyFill="1" applyBorder="1" applyAlignment="1">
      <alignment horizontal="left" vertical="center" wrapText="1"/>
    </xf>
    <xf numFmtId="0" fontId="11" fillId="34" borderId="67" xfId="0" applyFont="1" applyFill="1" applyBorder="1" applyAlignment="1">
      <alignment horizontal="left" vertical="center"/>
    </xf>
    <xf numFmtId="0" fontId="11" fillId="34" borderId="68" xfId="0" applyFont="1" applyFill="1" applyBorder="1" applyAlignment="1">
      <alignment horizontal="left" vertical="center"/>
    </xf>
    <xf numFmtId="0" fontId="11" fillId="34" borderId="34" xfId="0" applyFont="1" applyFill="1" applyBorder="1" applyAlignment="1">
      <alignment vertical="center" wrapText="1"/>
    </xf>
    <xf numFmtId="0" fontId="19" fillId="34" borderId="59" xfId="0" applyFont="1" applyFill="1" applyBorder="1" applyAlignment="1">
      <alignment horizontal="left" vertical="center"/>
    </xf>
    <xf numFmtId="0" fontId="19" fillId="34" borderId="60" xfId="0" applyFont="1" applyFill="1" applyBorder="1" applyAlignment="1">
      <alignment horizontal="left" vertical="center"/>
    </xf>
    <xf numFmtId="0" fontId="11" fillId="34" borderId="61" xfId="0" applyFont="1" applyFill="1" applyBorder="1" applyAlignment="1">
      <alignment horizontal="left" vertical="center"/>
    </xf>
    <xf numFmtId="0" fontId="11" fillId="34" borderId="4" xfId="0" applyFont="1" applyFill="1" applyBorder="1" applyAlignment="1">
      <alignment horizontal="left" vertical="center" wrapText="1"/>
    </xf>
    <xf numFmtId="0" fontId="11" fillId="34" borderId="4" xfId="0" applyFont="1" applyFill="1" applyBorder="1" applyAlignment="1">
      <alignment horizontal="left" vertical="center"/>
    </xf>
    <xf numFmtId="0" fontId="11" fillId="34" borderId="61" xfId="0" applyFont="1" applyFill="1" applyBorder="1" applyAlignment="1">
      <alignment horizontal="left" vertical="center" shrinkToFit="1"/>
    </xf>
    <xf numFmtId="0" fontId="11" fillId="34" borderId="39" xfId="0" applyFont="1" applyFill="1" applyBorder="1" applyAlignment="1">
      <alignment horizontal="left" vertical="center" wrapText="1"/>
    </xf>
    <xf numFmtId="0" fontId="11" fillId="34" borderId="55" xfId="0" applyFont="1" applyFill="1" applyBorder="1" applyAlignment="1">
      <alignment horizontal="left" vertical="center"/>
    </xf>
    <xf numFmtId="0" fontId="11" fillId="34" borderId="3" xfId="0" applyFont="1" applyFill="1" applyBorder="1" applyAlignment="1">
      <alignment vertical="center" wrapText="1"/>
    </xf>
    <xf numFmtId="0" fontId="11" fillId="34" borderId="17" xfId="0" applyFont="1" applyFill="1" applyBorder="1" applyAlignment="1">
      <alignment vertical="center" wrapText="1"/>
    </xf>
    <xf numFmtId="0" fontId="11" fillId="34" borderId="69" xfId="0" applyFont="1" applyFill="1" applyBorder="1" applyAlignment="1">
      <alignment vertical="center"/>
    </xf>
    <xf numFmtId="0" fontId="11" fillId="34" borderId="34" xfId="0" applyFont="1" applyFill="1" applyBorder="1" applyAlignment="1">
      <alignment vertical="center" shrinkToFit="1"/>
    </xf>
    <xf numFmtId="0" fontId="11" fillId="34" borderId="17" xfId="0" applyFont="1" applyFill="1" applyBorder="1" applyAlignment="1">
      <alignment horizontal="center" vertical="center" wrapText="1"/>
    </xf>
    <xf numFmtId="0" fontId="11" fillId="34" borderId="16" xfId="0" applyFont="1" applyFill="1" applyBorder="1" applyAlignment="1">
      <alignment horizontal="center" vertical="center" wrapTex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11" fillId="34" borderId="71"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11" fillId="34" borderId="66" xfId="0" applyFont="1" applyFill="1" applyBorder="1" applyAlignment="1">
      <alignment vertical="center"/>
    </xf>
    <xf numFmtId="0" fontId="19" fillId="34" borderId="59" xfId="0" applyFont="1" applyFill="1" applyBorder="1" applyAlignment="1">
      <alignment vertical="center"/>
    </xf>
    <xf numFmtId="0" fontId="22"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8" fillId="34" borderId="0" xfId="0" applyFont="1" applyFill="1" applyAlignment="1">
      <alignment vertical="center"/>
    </xf>
    <xf numFmtId="0" fontId="18" fillId="34" borderId="0" xfId="0" applyFont="1" applyFill="1" applyAlignment="1">
      <alignment horizontal="center" vertical="center"/>
    </xf>
    <xf numFmtId="0" fontId="11" fillId="34" borderId="0" xfId="0" applyFont="1" applyFill="1" applyAlignment="1">
      <alignment horizontal="center" vertical="center"/>
    </xf>
    <xf numFmtId="0" fontId="11" fillId="34" borderId="54" xfId="0" applyFont="1" applyFill="1" applyBorder="1" applyAlignment="1">
      <alignment horizontal="center" vertical="center"/>
    </xf>
    <xf numFmtId="0" fontId="11" fillId="34" borderId="9" xfId="0" applyFont="1" applyFill="1" applyBorder="1" applyAlignment="1">
      <alignment horizontal="center" vertical="center"/>
    </xf>
    <xf numFmtId="0" fontId="11" fillId="34" borderId="8" xfId="0" applyFont="1" applyFill="1" applyBorder="1" applyAlignment="1">
      <alignment horizontal="center" vertical="center"/>
    </xf>
    <xf numFmtId="0" fontId="11" fillId="34" borderId="3" xfId="0" applyFont="1" applyFill="1" applyBorder="1" applyAlignment="1">
      <alignment horizontal="center" vertical="center"/>
    </xf>
    <xf numFmtId="0" fontId="11" fillId="34" borderId="16" xfId="0" applyFont="1" applyFill="1" applyBorder="1" applyAlignment="1">
      <alignment horizontal="center" vertical="center"/>
    </xf>
    <xf numFmtId="0" fontId="11" fillId="34" borderId="5" xfId="0" applyFont="1" applyFill="1" applyBorder="1" applyAlignment="1">
      <alignment vertical="center"/>
    </xf>
    <xf numFmtId="0" fontId="11" fillId="34" borderId="5" xfId="0" applyFont="1" applyFill="1" applyBorder="1" applyAlignment="1">
      <alignment vertical="center" wrapText="1"/>
    </xf>
    <xf numFmtId="0" fontId="11" fillId="34" borderId="5" xfId="0" applyFont="1" applyFill="1" applyBorder="1" applyAlignment="1">
      <alignment horizontal="left" vertical="center"/>
    </xf>
    <xf numFmtId="0" fontId="11" fillId="34" borderId="63" xfId="0" applyFont="1" applyFill="1" applyBorder="1" applyAlignment="1">
      <alignment vertical="top"/>
    </xf>
    <xf numFmtId="0" fontId="11" fillId="34" borderId="60" xfId="0" applyFont="1" applyFill="1" applyBorder="1" applyAlignment="1">
      <alignment vertical="top"/>
    </xf>
    <xf numFmtId="0" fontId="11" fillId="34" borderId="0" xfId="0" applyFont="1" applyFill="1" applyAlignment="1">
      <alignment horizontal="center"/>
    </xf>
    <xf numFmtId="0" fontId="11"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0" xfId="0" applyFill="1" applyBorder="1" applyAlignment="1">
      <alignment horizontal="center" vertical="center"/>
    </xf>
    <xf numFmtId="177" fontId="43" fillId="0" borderId="34" xfId="48" applyNumberFormat="1" applyBorder="1" applyAlignment="1">
      <alignment horizontal="center" vertical="center"/>
    </xf>
    <xf numFmtId="0" fontId="71" fillId="0" borderId="0" xfId="0" applyFont="1" applyAlignment="1">
      <alignment vertical="center"/>
    </xf>
    <xf numFmtId="0" fontId="0" fillId="0" borderId="0" xfId="0" applyAlignment="1">
      <alignment horizontal="center"/>
    </xf>
    <xf numFmtId="0" fontId="73" fillId="0" borderId="0" xfId="0" applyFont="1" applyAlignment="1">
      <alignment vertical="center"/>
    </xf>
    <xf numFmtId="0" fontId="11" fillId="34" borderId="38" xfId="0" applyFont="1" applyFill="1" applyBorder="1" applyAlignment="1">
      <alignment vertical="center" wrapText="1"/>
    </xf>
    <xf numFmtId="0" fontId="11" fillId="34" borderId="0" xfId="0" applyFont="1" applyFill="1" applyAlignment="1">
      <alignment horizontal="left" vertical="center" wrapText="1"/>
    </xf>
    <xf numFmtId="0" fontId="11" fillId="34" borderId="13" xfId="0" applyFont="1" applyFill="1" applyBorder="1" applyAlignment="1">
      <alignment horizontal="left" vertical="center"/>
    </xf>
    <xf numFmtId="0" fontId="11" fillId="34" borderId="14" xfId="0" applyFont="1" applyFill="1" applyBorder="1" applyAlignment="1">
      <alignment horizontal="left" vertical="center"/>
    </xf>
    <xf numFmtId="0" fontId="11" fillId="34" borderId="68" xfId="0" applyFont="1" applyFill="1" applyBorder="1" applyAlignment="1">
      <alignment vertical="center"/>
    </xf>
    <xf numFmtId="0" fontId="0" fillId="34" borderId="0" xfId="0" applyFill="1"/>
    <xf numFmtId="0" fontId="22" fillId="34" borderId="0" xfId="0" applyFont="1" applyFill="1" applyAlignment="1">
      <alignment horizontal="left" vertical="center"/>
    </xf>
    <xf numFmtId="0" fontId="11" fillId="34" borderId="0" xfId="0" applyFont="1" applyFill="1" applyAlignment="1">
      <alignment horizontal="left" vertical="top"/>
    </xf>
    <xf numFmtId="0" fontId="20" fillId="34" borderId="0" xfId="0" applyFont="1" applyFill="1" applyAlignment="1">
      <alignment horizontal="left" vertical="center"/>
    </xf>
    <xf numFmtId="0" fontId="11" fillId="34" borderId="55" xfId="0" applyFont="1" applyFill="1" applyBorder="1" applyAlignment="1">
      <alignment horizontal="left" vertical="center" shrinkToFit="1"/>
    </xf>
    <xf numFmtId="0" fontId="11" fillId="34" borderId="71" xfId="0" applyFont="1" applyFill="1" applyBorder="1" applyAlignment="1">
      <alignment horizontal="left" vertical="center" wrapText="1"/>
    </xf>
    <xf numFmtId="0" fontId="11" fillId="34" borderId="65" xfId="0" applyFont="1" applyFill="1" applyBorder="1" applyAlignment="1">
      <alignment vertical="center" wrapText="1"/>
    </xf>
    <xf numFmtId="0" fontId="25" fillId="34" borderId="0" xfId="0" applyFont="1" applyFill="1" applyAlignment="1">
      <alignment horizontal="left" vertical="center"/>
    </xf>
    <xf numFmtId="0" fontId="11" fillId="34" borderId="69" xfId="0" applyFont="1" applyFill="1" applyBorder="1" applyAlignment="1">
      <alignment horizontal="left" vertical="center" shrinkToFit="1"/>
    </xf>
    <xf numFmtId="0" fontId="11" fillId="34" borderId="62" xfId="0" applyFont="1" applyFill="1" applyBorder="1" applyAlignment="1">
      <alignment horizontal="center" vertical="center" wrapText="1"/>
    </xf>
    <xf numFmtId="0" fontId="11" fillId="34" borderId="34" xfId="0" applyFont="1" applyFill="1" applyBorder="1" applyAlignment="1">
      <alignment horizontal="left" vertical="center"/>
    </xf>
    <xf numFmtId="0" fontId="11" fillId="34" borderId="5" xfId="0" applyFont="1" applyFill="1" applyBorder="1" applyAlignment="1">
      <alignment horizontal="center" vertical="center"/>
    </xf>
    <xf numFmtId="0" fontId="11" fillId="34" borderId="55" xfId="0" applyFont="1" applyFill="1" applyBorder="1" applyAlignment="1">
      <alignment vertical="center" shrinkToFit="1"/>
    </xf>
    <xf numFmtId="0" fontId="11" fillId="34" borderId="61" xfId="0" applyFont="1" applyFill="1" applyBorder="1" applyAlignment="1">
      <alignment vertical="center" shrinkToFit="1"/>
    </xf>
    <xf numFmtId="0" fontId="11" fillId="34" borderId="68" xfId="0" applyFont="1" applyFill="1" applyBorder="1" applyAlignment="1">
      <alignment vertical="top"/>
    </xf>
    <xf numFmtId="0" fontId="11" fillId="34" borderId="65" xfId="0" applyFont="1" applyFill="1" applyBorder="1" applyAlignment="1">
      <alignment vertical="center" shrinkToFit="1"/>
    </xf>
    <xf numFmtId="0" fontId="11" fillId="34" borderId="55" xfId="0" applyFont="1" applyFill="1" applyBorder="1" applyAlignment="1">
      <alignment vertical="center"/>
    </xf>
    <xf numFmtId="0" fontId="19" fillId="34" borderId="60" xfId="0" applyFont="1" applyFill="1" applyBorder="1" applyAlignment="1">
      <alignment vertical="center"/>
    </xf>
    <xf numFmtId="0" fontId="11" fillId="34" borderId="16" xfId="0" applyFont="1" applyFill="1" applyBorder="1" applyAlignment="1">
      <alignment vertical="center" wrapText="1"/>
    </xf>
    <xf numFmtId="0" fontId="11" fillId="34" borderId="69" xfId="0" applyFont="1" applyFill="1" applyBorder="1" applyAlignment="1">
      <alignment vertical="center" shrinkToFit="1"/>
    </xf>
    <xf numFmtId="0" fontId="74" fillId="34" borderId="3" xfId="0" applyFont="1" applyFill="1" applyBorder="1" applyAlignment="1">
      <alignment horizontal="center" vertical="center"/>
    </xf>
    <xf numFmtId="0" fontId="73" fillId="34" borderId="3" xfId="0" applyFont="1" applyFill="1" applyBorder="1" applyAlignment="1">
      <alignment horizontal="left" vertical="center" wrapText="1"/>
    </xf>
    <xf numFmtId="0" fontId="73" fillId="34" borderId="1" xfId="0" applyFont="1" applyFill="1" applyBorder="1" applyAlignment="1">
      <alignment vertical="center"/>
    </xf>
    <xf numFmtId="0" fontId="69" fillId="34" borderId="4" xfId="0" applyFont="1" applyFill="1" applyBorder="1" applyAlignment="1">
      <alignment horizontal="left" vertical="center"/>
    </xf>
    <xf numFmtId="0" fontId="69" fillId="34" borderId="1" xfId="0" applyFont="1" applyFill="1" applyBorder="1" applyAlignment="1">
      <alignment horizontal="left" vertical="center"/>
    </xf>
    <xf numFmtId="0" fontId="74" fillId="34" borderId="4" xfId="0" applyFont="1" applyFill="1" applyBorder="1" applyAlignment="1">
      <alignment horizontal="center" vertical="center"/>
    </xf>
    <xf numFmtId="0" fontId="73" fillId="34" borderId="4" xfId="0" applyFont="1" applyFill="1" applyBorder="1" applyAlignment="1">
      <alignment vertical="top"/>
    </xf>
    <xf numFmtId="0" fontId="73" fillId="34" borderId="1" xfId="0" applyFont="1" applyFill="1" applyBorder="1" applyAlignment="1">
      <alignment vertical="top"/>
    </xf>
    <xf numFmtId="0" fontId="73" fillId="34" borderId="16" xfId="0" applyFont="1" applyFill="1" applyBorder="1" applyAlignment="1">
      <alignment vertical="center"/>
    </xf>
    <xf numFmtId="0" fontId="73" fillId="34" borderId="15" xfId="0" applyFont="1" applyFill="1" applyBorder="1" applyAlignment="1">
      <alignment horizontal="center" vertical="center"/>
    </xf>
    <xf numFmtId="0" fontId="73" fillId="34" borderId="38" xfId="0" applyFont="1" applyFill="1" applyBorder="1" applyAlignment="1">
      <alignment vertical="center"/>
    </xf>
    <xf numFmtId="0" fontId="73" fillId="34" borderId="16" xfId="0" applyFont="1" applyFill="1" applyBorder="1" applyAlignment="1">
      <alignment horizontal="left" vertical="center"/>
    </xf>
    <xf numFmtId="0" fontId="73" fillId="34" borderId="15" xfId="0" applyFont="1" applyFill="1" applyBorder="1" applyAlignment="1">
      <alignment vertical="center" wrapText="1"/>
    </xf>
    <xf numFmtId="0" fontId="73" fillId="34" borderId="16" xfId="0" applyFont="1" applyFill="1" applyBorder="1" applyAlignment="1">
      <alignment horizontal="center" vertical="center" wrapText="1"/>
    </xf>
    <xf numFmtId="0" fontId="73" fillId="34" borderId="15" xfId="0" applyFont="1" applyFill="1" applyBorder="1" applyAlignment="1">
      <alignment vertical="center"/>
    </xf>
    <xf numFmtId="0" fontId="69" fillId="34" borderId="5" xfId="0" applyFont="1" applyFill="1" applyBorder="1" applyAlignment="1">
      <alignment vertical="center"/>
    </xf>
    <xf numFmtId="0" fontId="69" fillId="34" borderId="15" xfId="0" applyFont="1" applyFill="1" applyBorder="1" applyAlignment="1">
      <alignment vertical="center"/>
    </xf>
    <xf numFmtId="0" fontId="74" fillId="34" borderId="5" xfId="0" applyFont="1" applyFill="1" applyBorder="1" applyAlignment="1">
      <alignment horizontal="center" vertical="center"/>
    </xf>
    <xf numFmtId="0" fontId="73" fillId="34" borderId="5" xfId="0" applyFont="1" applyFill="1" applyBorder="1" applyAlignment="1">
      <alignment vertical="top"/>
    </xf>
    <xf numFmtId="0" fontId="73" fillId="34" borderId="15" xfId="0" applyFont="1" applyFill="1" applyBorder="1" applyAlignment="1">
      <alignment vertical="top"/>
    </xf>
    <xf numFmtId="0" fontId="11" fillId="34" borderId="4" xfId="0" applyFont="1" applyFill="1" applyBorder="1" applyAlignment="1">
      <alignment vertical="top"/>
    </xf>
    <xf numFmtId="0" fontId="74" fillId="34" borderId="17" xfId="0" applyFont="1" applyFill="1" applyBorder="1" applyAlignment="1">
      <alignment horizontal="center" vertical="center"/>
    </xf>
    <xf numFmtId="0" fontId="74" fillId="34" borderId="0" xfId="0" applyFont="1" applyFill="1" applyAlignment="1">
      <alignment horizontal="center" vertical="center"/>
    </xf>
    <xf numFmtId="0" fontId="73" fillId="34" borderId="0" xfId="0" applyFont="1" applyFill="1" applyAlignment="1">
      <alignment vertical="top"/>
    </xf>
    <xf numFmtId="0" fontId="73" fillId="34" borderId="27" xfId="0" applyFont="1" applyFill="1" applyBorder="1" applyAlignment="1">
      <alignment vertical="top"/>
    </xf>
    <xf numFmtId="0" fontId="11"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8"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11" fillId="34" borderId="64" xfId="0" applyFont="1" applyFill="1" applyBorder="1" applyAlignment="1">
      <alignment vertical="center"/>
    </xf>
    <xf numFmtId="0" fontId="0" fillId="34" borderId="16" xfId="0" applyFill="1" applyBorder="1"/>
    <xf numFmtId="0" fontId="0" fillId="34" borderId="15" xfId="0" applyFill="1" applyBorder="1"/>
    <xf numFmtId="0" fontId="11" fillId="34" borderId="0" xfId="0" applyFont="1" applyFill="1" applyAlignment="1">
      <alignment vertical="top" wrapText="1"/>
    </xf>
    <xf numFmtId="0" fontId="11" fillId="0" borderId="0" xfId="0" applyFont="1" applyAlignment="1">
      <alignment horizontal="left" vertical="center" wrapText="1" indent="1"/>
    </xf>
    <xf numFmtId="0" fontId="11" fillId="0" borderId="7" xfId="0" applyFont="1" applyBorder="1" applyAlignment="1">
      <alignment horizontal="left" vertical="center" wrapText="1" indent="1"/>
    </xf>
    <xf numFmtId="0" fontId="11" fillId="0" borderId="8" xfId="0" applyFont="1" applyBorder="1" applyAlignment="1">
      <alignment horizontal="left" vertical="center" wrapText="1" indent="1"/>
    </xf>
    <xf numFmtId="0" fontId="28" fillId="0" borderId="0" xfId="0" applyFont="1" applyAlignment="1">
      <alignment vertical="center" wrapText="1"/>
    </xf>
    <xf numFmtId="0" fontId="11" fillId="0" borderId="17" xfId="0" applyFont="1" applyBorder="1" applyAlignment="1">
      <alignment horizontal="center" vertical="center"/>
    </xf>
    <xf numFmtId="0" fontId="11" fillId="34" borderId="5" xfId="0" applyFont="1" applyFill="1" applyBorder="1" applyAlignment="1">
      <alignment horizontal="left" vertical="center" wrapText="1"/>
    </xf>
    <xf numFmtId="0" fontId="11" fillId="34" borderId="14" xfId="0" applyFont="1" applyFill="1" applyBorder="1" applyAlignment="1">
      <alignment vertical="center" wrapText="1"/>
    </xf>
    <xf numFmtId="0" fontId="11" fillId="0" borderId="1" xfId="0" applyFont="1" applyBorder="1" applyAlignment="1">
      <alignment horizontal="center" vertical="center"/>
    </xf>
    <xf numFmtId="0" fontId="11" fillId="0" borderId="3" xfId="0" applyFont="1" applyBorder="1" applyAlignment="1">
      <alignment horizontal="left" vertical="center" wrapText="1"/>
    </xf>
    <xf numFmtId="0" fontId="11" fillId="0" borderId="67" xfId="0" applyFont="1" applyBorder="1" applyAlignment="1">
      <alignment horizontal="left" vertical="center" wrapText="1"/>
    </xf>
    <xf numFmtId="0" fontId="11" fillId="0" borderId="67" xfId="0" applyFont="1" applyBorder="1" applyAlignment="1">
      <alignment horizontal="left" vertical="center"/>
    </xf>
    <xf numFmtId="0" fontId="11" fillId="0" borderId="68" xfId="0" applyFont="1" applyBorder="1" applyAlignment="1">
      <alignment horizontal="left" vertic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34" borderId="32" xfId="0" applyFont="1" applyFill="1" applyBorder="1" applyAlignment="1">
      <alignment horizontal="center" vertical="center"/>
    </xf>
    <xf numFmtId="0" fontId="11" fillId="0" borderId="25" xfId="0" applyFont="1" applyBorder="1" applyAlignment="1">
      <alignment vertical="center" wrapText="1"/>
    </xf>
    <xf numFmtId="0" fontId="0" fillId="0" borderId="1" xfId="0" applyBorder="1" applyAlignment="1">
      <alignment vertical="center"/>
    </xf>
    <xf numFmtId="0" fontId="11" fillId="0" borderId="69" xfId="0" applyFont="1" applyBorder="1" applyAlignment="1">
      <alignment horizontal="left" vertical="center" shrinkToFit="1"/>
    </xf>
    <xf numFmtId="0" fontId="0" fillId="0" borderId="66" xfId="0" applyBorder="1" applyAlignment="1">
      <alignment horizontal="center" vertical="center"/>
    </xf>
    <xf numFmtId="0" fontId="11" fillId="0" borderId="67" xfId="0" applyFont="1" applyBorder="1" applyAlignment="1">
      <alignment vertical="center"/>
    </xf>
    <xf numFmtId="0" fontId="0" fillId="0" borderId="67" xfId="0" applyBorder="1" applyAlignment="1">
      <alignment horizontal="center" vertical="center"/>
    </xf>
    <xf numFmtId="0" fontId="11" fillId="0" borderId="1" xfId="0" applyFont="1" applyBorder="1" applyAlignment="1">
      <alignment vertical="top"/>
    </xf>
    <xf numFmtId="0" fontId="0" fillId="0" borderId="27" xfId="0" applyBorder="1" applyAlignment="1">
      <alignment vertical="center"/>
    </xf>
    <xf numFmtId="0" fontId="11" fillId="0" borderId="61" xfId="0" applyFont="1" applyBorder="1" applyAlignment="1">
      <alignment horizontal="left" vertical="center" shrinkToFit="1"/>
    </xf>
    <xf numFmtId="0" fontId="0" fillId="0" borderId="58" xfId="0" applyBorder="1" applyAlignment="1">
      <alignment horizontal="center" vertical="center"/>
    </xf>
    <xf numFmtId="0" fontId="11"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11" fillId="0" borderId="59" xfId="0" applyFont="1" applyBorder="1" applyAlignment="1">
      <alignment horizontal="left" vertical="center"/>
    </xf>
    <xf numFmtId="0" fontId="11" fillId="0" borderId="60" xfId="0" applyFont="1" applyBorder="1" applyAlignment="1">
      <alignment horizontal="left" vertical="center"/>
    </xf>
    <xf numFmtId="0" fontId="11"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11"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11" fillId="0" borderId="71" xfId="0" applyFont="1" applyBorder="1" applyAlignment="1">
      <alignment horizontal="left" vertical="center" wrapText="1"/>
    </xf>
    <xf numFmtId="0" fontId="0" fillId="0" borderId="64" xfId="0" applyBorder="1" applyAlignment="1">
      <alignment horizontal="center" vertical="center"/>
    </xf>
    <xf numFmtId="0" fontId="11" fillId="0" borderId="62" xfId="0" applyFont="1" applyBorder="1" applyAlignment="1">
      <alignment vertical="center"/>
    </xf>
    <xf numFmtId="0" fontId="0" fillId="0" borderId="62" xfId="0" applyBorder="1" applyAlignment="1">
      <alignment horizontal="center" vertical="center"/>
    </xf>
    <xf numFmtId="0" fontId="11"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11" fillId="0" borderId="5" xfId="0" applyFont="1" applyBorder="1" applyAlignment="1">
      <alignment vertical="top"/>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0" xfId="0" applyFont="1" applyAlignment="1">
      <alignment vertical="center" wrapText="1"/>
    </xf>
    <xf numFmtId="0" fontId="13" fillId="0" borderId="7" xfId="0" applyFont="1" applyBorder="1" applyAlignment="1">
      <alignment horizontal="left" vertical="center" wrapText="1"/>
    </xf>
    <xf numFmtId="0" fontId="11" fillId="0" borderId="8" xfId="0" applyFont="1" applyBorder="1" applyAlignment="1">
      <alignment horizontal="center" vertical="center" wrapText="1"/>
    </xf>
    <xf numFmtId="0" fontId="11" fillId="0" borderId="6" xfId="0" applyFont="1" applyBorder="1" applyAlignment="1">
      <alignment horizontal="left"/>
    </xf>
    <xf numFmtId="0" fontId="11" fillId="0" borderId="8" xfId="0" applyFont="1" applyBorder="1" applyAlignment="1">
      <alignment horizontal="left"/>
    </xf>
    <xf numFmtId="0" fontId="11" fillId="0" borderId="0" xfId="0" applyFont="1" applyAlignment="1">
      <alignment horizontal="left" vertical="top"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1" fillId="0" borderId="27"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6" xfId="0" applyFont="1" applyBorder="1" applyAlignment="1">
      <alignment horizontal="center"/>
    </xf>
    <xf numFmtId="0" fontId="11" fillId="0" borderId="3" xfId="0" applyFont="1" applyBorder="1" applyAlignment="1">
      <alignment horizontal="center"/>
    </xf>
    <xf numFmtId="0" fontId="13" fillId="0" borderId="4" xfId="0" applyFont="1" applyBorder="1" applyAlignment="1">
      <alignment horizontal="left" vertical="center" wrapText="1"/>
    </xf>
    <xf numFmtId="0" fontId="13" fillId="0" borderId="17" xfId="0" applyFont="1" applyBorder="1" applyAlignment="1">
      <alignment horizontal="left" vertical="center" wrapText="1"/>
    </xf>
    <xf numFmtId="0" fontId="13" fillId="0" borderId="0" xfId="0" applyFont="1" applyAlignment="1">
      <alignment horizontal="left" vertical="center" wrapText="1"/>
    </xf>
    <xf numFmtId="0" fontId="13" fillId="0" borderId="27" xfId="0" applyFont="1" applyBorder="1" applyAlignment="1">
      <alignment horizontal="left" vertical="center" wrapText="1"/>
    </xf>
    <xf numFmtId="0" fontId="13" fillId="0" borderId="5" xfId="0" applyFont="1" applyBorder="1" applyAlignment="1">
      <alignment horizontal="left" vertical="center" wrapText="1"/>
    </xf>
    <xf numFmtId="0" fontId="13" fillId="0" borderId="15" xfId="0" applyFont="1" applyBorder="1" applyAlignment="1">
      <alignment horizontal="left" vertical="center" wrapText="1"/>
    </xf>
    <xf numFmtId="0" fontId="11" fillId="0" borderId="5" xfId="0" applyFont="1" applyBorder="1" applyAlignment="1">
      <alignment horizontal="left" vertical="center" shrinkToFit="1"/>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6" xfId="0" applyFont="1" applyBorder="1" applyAlignment="1">
      <alignment horizontal="center"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16" fillId="0" borderId="5" xfId="0" applyFont="1" applyBorder="1" applyAlignment="1">
      <alignment horizontal="left" vertical="center"/>
    </xf>
    <xf numFmtId="0" fontId="16" fillId="0" borderId="15" xfId="0" applyFont="1" applyBorder="1" applyAlignment="1">
      <alignment horizontal="left" vertical="center"/>
    </xf>
    <xf numFmtId="0" fontId="16" fillId="0" borderId="0" xfId="0" applyFont="1" applyAlignment="1">
      <alignment horizontal="center" vertical="top"/>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0" xfId="0" applyFont="1" applyAlignment="1">
      <alignment horizontal="right" vertical="center"/>
    </xf>
    <xf numFmtId="0" fontId="16" fillId="0" borderId="0" xfId="0" applyFont="1" applyAlignment="1">
      <alignment horizontal="center" vertical="center"/>
    </xf>
    <xf numFmtId="0" fontId="16" fillId="0" borderId="4" xfId="0" applyFont="1" applyBorder="1" applyAlignment="1">
      <alignment horizontal="left" vertical="top"/>
    </xf>
    <xf numFmtId="0" fontId="16" fillId="0" borderId="0" xfId="0" applyFont="1" applyAlignment="1">
      <alignment horizontal="left" vertical="top"/>
    </xf>
    <xf numFmtId="0" fontId="16" fillId="0" borderId="16" xfId="0" applyFont="1" applyBorder="1" applyAlignment="1">
      <alignment horizontal="left" vertical="top"/>
    </xf>
    <xf numFmtId="0" fontId="16" fillId="0" borderId="5" xfId="0" applyFont="1" applyBorder="1" applyAlignment="1">
      <alignment horizontal="left" vertical="top"/>
    </xf>
    <xf numFmtId="0" fontId="16" fillId="0" borderId="31" xfId="0" applyFont="1" applyBorder="1" applyAlignment="1">
      <alignment horizontal="left" vertical="center"/>
    </xf>
    <xf numFmtId="0" fontId="16" fillId="0" borderId="23" xfId="0" applyFont="1" applyBorder="1" applyAlignment="1">
      <alignment horizontal="left" vertical="center"/>
    </xf>
    <xf numFmtId="0" fontId="12" fillId="4" borderId="6" xfId="0" applyFont="1" applyFill="1" applyBorder="1" applyAlignment="1">
      <alignment horizontal="left" vertical="center"/>
    </xf>
    <xf numFmtId="0" fontId="12" fillId="4" borderId="7" xfId="0" applyFont="1" applyFill="1" applyBorder="1" applyAlignment="1">
      <alignment horizontal="left" vertical="center"/>
    </xf>
    <xf numFmtId="0" fontId="12" fillId="4" borderId="8" xfId="0" applyFont="1" applyFill="1" applyBorder="1" applyAlignment="1">
      <alignment horizontal="left" vertical="center"/>
    </xf>
    <xf numFmtId="0" fontId="12" fillId="4" borderId="0" xfId="0" applyFont="1" applyFill="1" applyAlignment="1">
      <alignment horizontal="center" vertical="center"/>
    </xf>
    <xf numFmtId="0" fontId="15" fillId="0" borderId="2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 xfId="0" applyFont="1" applyBorder="1" applyAlignment="1">
      <alignment horizontal="center" vertical="center"/>
    </xf>
    <xf numFmtId="0" fontId="15" fillId="0" borderId="25" xfId="0" applyFont="1" applyBorder="1" applyAlignment="1">
      <alignment horizontal="center" vertical="center" wrapText="1"/>
    </xf>
    <xf numFmtId="0" fontId="43" fillId="34" borderId="0" xfId="48" applyFill="1" applyAlignment="1">
      <alignment horizontal="left" vertical="center"/>
    </xf>
    <xf numFmtId="0" fontId="43" fillId="34" borderId="38" xfId="48" applyFill="1" applyBorder="1" applyAlignment="1">
      <alignment horizontal="center" vertical="center"/>
    </xf>
    <xf numFmtId="0" fontId="43" fillId="35" borderId="0" xfId="48" applyFill="1" applyAlignment="1">
      <alignment horizontal="center" vertical="center"/>
    </xf>
    <xf numFmtId="0" fontId="61" fillId="34" borderId="0" xfId="48" applyFont="1" applyFill="1" applyAlignment="1">
      <alignment horizontal="center" vertical="center"/>
    </xf>
    <xf numFmtId="0" fontId="43" fillId="35" borderId="2" xfId="48" applyFill="1" applyBorder="1" applyAlignment="1">
      <alignment horizontal="center" vertical="center"/>
    </xf>
    <xf numFmtId="0" fontId="11" fillId="0" borderId="2" xfId="0" applyFont="1" applyBorder="1" applyAlignment="1">
      <alignment horizontal="center" vertical="center"/>
    </xf>
    <xf numFmtId="0" fontId="11" fillId="0" borderId="0" xfId="0" applyFont="1" applyAlignment="1">
      <alignment horizontal="left" vertical="top"/>
    </xf>
    <xf numFmtId="0" fontId="11" fillId="0" borderId="0" xfId="0" applyFont="1" applyAlignment="1">
      <alignment horizontal="center"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2" xfId="0" applyFont="1" applyBorder="1" applyAlignment="1">
      <alignment vertical="center"/>
    </xf>
    <xf numFmtId="0" fontId="11" fillId="0" borderId="27" xfId="0" applyFont="1" applyBorder="1" applyAlignment="1">
      <alignment horizontal="left" vertical="center"/>
    </xf>
    <xf numFmtId="0" fontId="11" fillId="0" borderId="17"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5" xfId="0" applyFont="1" applyBorder="1" applyAlignment="1">
      <alignment horizontal="center" vertical="center" wrapText="1"/>
    </xf>
    <xf numFmtId="0" fontId="28" fillId="0" borderId="0" xfId="0" applyFont="1" applyAlignment="1">
      <alignment vertical="top" wrapText="1"/>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7"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38" xfId="0"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1" fillId="0" borderId="8" xfId="0" applyFont="1" applyBorder="1" applyAlignment="1">
      <alignment vertical="center"/>
    </xf>
    <xf numFmtId="0" fontId="13" fillId="0" borderId="7" xfId="0" applyFont="1" applyBorder="1" applyAlignment="1">
      <alignment horizontal="left" vertical="center" wrapText="1" indent="1"/>
    </xf>
    <xf numFmtId="0" fontId="11" fillId="0" borderId="0" xfId="0" applyFont="1" applyAlignment="1">
      <alignment vertical="top" wrapText="1"/>
    </xf>
    <xf numFmtId="0" fontId="11" fillId="0" borderId="27" xfId="0" applyFont="1" applyBorder="1" applyAlignment="1">
      <alignment vertical="top" wrapText="1"/>
    </xf>
    <xf numFmtId="0" fontId="13" fillId="0" borderId="7" xfId="0" applyFont="1" applyBorder="1" applyAlignment="1">
      <alignment vertical="center" wrapText="1"/>
    </xf>
    <xf numFmtId="0" fontId="13" fillId="0" borderId="2" xfId="0" applyFont="1" applyBorder="1" applyAlignment="1">
      <alignment horizontal="center" vertical="center"/>
    </xf>
    <xf numFmtId="0" fontId="28" fillId="0" borderId="0" xfId="0" applyFont="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0" xfId="0" applyFont="1" applyAlignment="1">
      <alignment horizontal="center" vertical="center"/>
    </xf>
    <xf numFmtId="0" fontId="11" fillId="0" borderId="7" xfId="0" applyFont="1" applyBorder="1" applyAlignment="1">
      <alignment horizontal="right" vertical="center"/>
    </xf>
    <xf numFmtId="0" fontId="11" fillId="0" borderId="8" xfId="0" applyFont="1" applyBorder="1" applyAlignment="1">
      <alignment horizontal="right" vertical="center"/>
    </xf>
    <xf numFmtId="0" fontId="28" fillId="0" borderId="52" xfId="0" quotePrefix="1" applyFont="1" applyBorder="1" applyAlignment="1">
      <alignment horizontal="center" vertical="center"/>
    </xf>
    <xf numFmtId="0" fontId="13" fillId="0" borderId="0" xfId="0" applyFont="1" applyAlignment="1">
      <alignment horizontal="center" vertical="center" wrapText="1"/>
    </xf>
    <xf numFmtId="0" fontId="13" fillId="0" borderId="38" xfId="0" applyFont="1" applyBorder="1" applyAlignment="1">
      <alignment horizontal="center" vertical="center"/>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0" fillId="0" borderId="27" xfId="0" applyBorder="1" applyAlignment="1">
      <alignment horizontal="center" vertical="center"/>
    </xf>
    <xf numFmtId="0" fontId="13" fillId="0" borderId="17" xfId="0" applyFont="1" applyBorder="1" applyAlignment="1">
      <alignment horizontal="center" vertical="center"/>
    </xf>
    <xf numFmtId="0" fontId="28" fillId="0" borderId="0" xfId="0" applyFont="1" applyAlignment="1">
      <alignment horizontal="left" vertical="center" wrapText="1"/>
    </xf>
    <xf numFmtId="0" fontId="13" fillId="0" borderId="16" xfId="0" applyFont="1" applyBorder="1" applyAlignment="1">
      <alignment horizontal="center" vertical="center"/>
    </xf>
    <xf numFmtId="0" fontId="13" fillId="0" borderId="15" xfId="0" applyFont="1" applyBorder="1" applyAlignment="1">
      <alignment horizontal="center" vertical="center"/>
    </xf>
    <xf numFmtId="9" fontId="13" fillId="0" borderId="0" xfId="0" quotePrefix="1" applyNumberFormat="1" applyFont="1" applyAlignment="1">
      <alignment horizontal="center" vertical="center" wrapText="1"/>
    </xf>
    <xf numFmtId="0" fontId="13" fillId="0" borderId="17" xfId="0" applyFont="1" applyBorder="1" applyAlignment="1">
      <alignment vertical="center" wrapText="1"/>
    </xf>
    <xf numFmtId="0" fontId="13" fillId="0" borderId="0" xfId="0" applyFont="1" applyAlignment="1">
      <alignment vertical="center" wrapText="1"/>
    </xf>
    <xf numFmtId="0" fontId="13" fillId="0" borderId="27" xfId="0" applyFont="1" applyBorder="1" applyAlignment="1">
      <alignment vertical="center" wrapText="1"/>
    </xf>
    <xf numFmtId="0" fontId="13" fillId="0" borderId="0" xfId="0" applyFont="1" applyAlignment="1">
      <alignment horizontal="left" vertical="center"/>
    </xf>
    <xf numFmtId="0" fontId="29" fillId="0" borderId="0" xfId="0" applyFont="1" applyAlignment="1">
      <alignment horizontal="left" vertical="center" wrapText="1"/>
    </xf>
    <xf numFmtId="0" fontId="28" fillId="0" borderId="0" xfId="0" applyFont="1" applyAlignment="1">
      <alignment horizontal="left" vertical="center"/>
    </xf>
    <xf numFmtId="182" fontId="11" fillId="0" borderId="7" xfId="46" applyNumberFormat="1" applyFont="1" applyBorder="1" applyAlignment="1">
      <alignment horizontal="center" vertical="center"/>
    </xf>
    <xf numFmtId="182" fontId="11" fillId="0" borderId="5" xfId="46" applyNumberFormat="1" applyFont="1" applyBorder="1" applyAlignment="1">
      <alignment horizontal="center" vertical="center"/>
    </xf>
    <xf numFmtId="0" fontId="15" fillId="0" borderId="2" xfId="0" applyFont="1" applyBorder="1" applyAlignment="1">
      <alignment horizontal="center" vertical="center"/>
    </xf>
    <xf numFmtId="0" fontId="34" fillId="0" borderId="0" xfId="0" applyFont="1" applyAlignment="1">
      <alignment horizontal="left" vertical="center" wrapText="1"/>
    </xf>
    <xf numFmtId="0" fontId="35" fillId="0" borderId="0" xfId="0" applyFont="1" applyAlignment="1">
      <alignment horizontal="left" vertical="center" wrapText="1"/>
    </xf>
    <xf numFmtId="0" fontId="34" fillId="0" borderId="17" xfId="0" applyFont="1" applyBorder="1" applyAlignment="1">
      <alignment horizontal="left" vertical="center" wrapText="1"/>
    </xf>
    <xf numFmtId="0" fontId="34" fillId="0" borderId="27" xfId="0" applyFont="1" applyBorder="1" applyAlignment="1">
      <alignment horizontal="left" vertical="center" wrapText="1"/>
    </xf>
    <xf numFmtId="0" fontId="34" fillId="0" borderId="8" xfId="0" applyFont="1" applyBorder="1" applyAlignment="1">
      <alignment horizontal="center" vertical="center"/>
    </xf>
    <xf numFmtId="0" fontId="27" fillId="0" borderId="7" xfId="0" applyFont="1" applyBorder="1" applyAlignment="1">
      <alignment horizontal="center" vertical="center"/>
    </xf>
    <xf numFmtId="0" fontId="11" fillId="0" borderId="25" xfId="0" applyFont="1" applyBorder="1" applyAlignment="1">
      <alignment horizontal="center" vertical="center"/>
    </xf>
    <xf numFmtId="0" fontId="13" fillId="0" borderId="5" xfId="0" applyFont="1" applyBorder="1" applyAlignment="1">
      <alignment horizontal="center" vertical="center"/>
    </xf>
    <xf numFmtId="0" fontId="13" fillId="0" borderId="5" xfId="0" applyFont="1" applyBorder="1" applyAlignment="1">
      <alignment horizontal="left" vertical="center"/>
    </xf>
    <xf numFmtId="0" fontId="13" fillId="0" borderId="15" xfId="0" applyFont="1" applyBorder="1" applyAlignment="1">
      <alignment horizontal="left" vertical="center"/>
    </xf>
    <xf numFmtId="0" fontId="0" fillId="0" borderId="27" xfId="0" applyBorder="1"/>
    <xf numFmtId="0" fontId="11" fillId="0" borderId="126" xfId="0" applyFont="1" applyBorder="1" applyAlignment="1">
      <alignment horizontal="left" vertical="center"/>
    </xf>
    <xf numFmtId="0" fontId="11" fillId="0" borderId="93" xfId="0" applyFont="1" applyBorder="1" applyAlignment="1">
      <alignment horizontal="left" vertical="center"/>
    </xf>
    <xf numFmtId="0" fontId="11" fillId="0" borderId="0" xfId="0" applyFont="1" applyAlignment="1">
      <alignment horizontal="justify"/>
    </xf>
    <xf numFmtId="0" fontId="11" fillId="0" borderId="126" xfId="0" applyFont="1" applyBorder="1" applyAlignment="1">
      <alignment horizontal="justify" wrapText="1"/>
    </xf>
    <xf numFmtId="0" fontId="11" fillId="0" borderId="127" xfId="0" applyFont="1" applyBorder="1" applyAlignment="1">
      <alignment horizontal="center" vertical="center" textRotation="255"/>
    </xf>
    <xf numFmtId="0" fontId="11" fillId="0" borderId="128" xfId="0" applyFont="1" applyBorder="1" applyAlignment="1">
      <alignment horizontal="left"/>
    </xf>
    <xf numFmtId="0" fontId="11" fillId="0" borderId="129" xfId="0" applyFont="1" applyBorder="1" applyAlignment="1">
      <alignment horizontal="justify" wrapText="1"/>
    </xf>
    <xf numFmtId="0" fontId="11" fillId="0" borderId="129" xfId="0" applyFont="1" applyBorder="1"/>
    <xf numFmtId="0" fontId="43" fillId="34" borderId="4" xfId="48" applyFill="1" applyBorder="1" applyAlignment="1">
      <alignment horizontal="center" vertical="center"/>
    </xf>
    <xf numFmtId="178" fontId="17" fillId="34" borderId="4" xfId="37" applyNumberFormat="1" applyFont="1" applyFill="1" applyBorder="1" applyAlignment="1">
      <alignment horizontal="center" vertical="center"/>
    </xf>
    <xf numFmtId="0" fontId="43" fillId="34" borderId="4" xfId="48" applyFill="1" applyBorder="1" applyAlignment="1">
      <alignment vertical="center" wrapText="1"/>
    </xf>
    <xf numFmtId="38" fontId="17" fillId="34" borderId="4" xfId="37" applyFont="1" applyFill="1" applyBorder="1">
      <alignment vertical="center"/>
    </xf>
    <xf numFmtId="0" fontId="43" fillId="34" borderId="4" xfId="48" applyFill="1" applyBorder="1">
      <alignment vertical="center"/>
    </xf>
    <xf numFmtId="38" fontId="17" fillId="34" borderId="5" xfId="37" applyFont="1" applyFill="1" applyBorder="1">
      <alignment vertical="center"/>
    </xf>
    <xf numFmtId="0" fontId="43" fillId="34" borderId="5" xfId="48" applyFill="1" applyBorder="1">
      <alignment vertical="center"/>
    </xf>
    <xf numFmtId="0" fontId="43" fillId="34" borderId="17" xfId="48" applyFill="1" applyBorder="1">
      <alignment vertical="center"/>
    </xf>
    <xf numFmtId="0" fontId="43" fillId="34" borderId="16" xfId="48" applyFill="1" applyBorder="1">
      <alignment vertical="center"/>
    </xf>
    <xf numFmtId="0" fontId="11" fillId="0" borderId="34" xfId="0" applyFont="1" applyBorder="1"/>
    <xf numFmtId="0" fontId="29" fillId="0" borderId="0" xfId="0" applyFont="1" applyAlignment="1">
      <alignment vertical="top"/>
    </xf>
    <xf numFmtId="0" fontId="11" fillId="0" borderId="38" xfId="0" applyFont="1" applyBorder="1" applyAlignment="1">
      <alignment horizontal="left" vertical="center" wrapText="1"/>
    </xf>
    <xf numFmtId="0" fontId="34" fillId="0" borderId="5" xfId="0" applyFont="1" applyBorder="1"/>
    <xf numFmtId="0" fontId="34" fillId="0" borderId="4" xfId="0" applyFont="1" applyBorder="1"/>
    <xf numFmtId="0" fontId="11" fillId="0" borderId="5" xfId="0" applyFont="1" applyBorder="1" applyAlignment="1">
      <alignment horizontal="right" vertical="center"/>
    </xf>
    <xf numFmtId="0" fontId="62" fillId="34" borderId="17" xfId="0" applyFont="1" applyFill="1" applyBorder="1" applyAlignment="1">
      <alignment vertical="center"/>
    </xf>
    <xf numFmtId="0" fontId="62" fillId="34" borderId="27" xfId="0" applyFont="1" applyFill="1" applyBorder="1" applyAlignment="1">
      <alignment horizontal="center" vertical="center"/>
    </xf>
    <xf numFmtId="0" fontId="62" fillId="34" borderId="34" xfId="0" applyFont="1" applyFill="1" applyBorder="1" applyAlignment="1">
      <alignment vertical="center"/>
    </xf>
    <xf numFmtId="0" fontId="62" fillId="34" borderId="17" xfId="0" applyFont="1" applyFill="1" applyBorder="1" applyAlignment="1">
      <alignment horizontal="left" vertical="center"/>
    </xf>
    <xf numFmtId="0" fontId="62" fillId="34" borderId="27" xfId="0" applyFont="1" applyFill="1" applyBorder="1" applyAlignment="1">
      <alignment vertical="center" wrapText="1"/>
    </xf>
    <xf numFmtId="0" fontId="62" fillId="34" borderId="17" xfId="0" applyFont="1" applyFill="1" applyBorder="1" applyAlignment="1">
      <alignment horizontal="left" vertical="center" wrapText="1"/>
    </xf>
    <xf numFmtId="0" fontId="62" fillId="34" borderId="27" xfId="0" applyFont="1" applyFill="1" applyBorder="1" applyAlignment="1">
      <alignment vertical="center"/>
    </xf>
    <xf numFmtId="0" fontId="62" fillId="34" borderId="58" xfId="0" applyFont="1" applyFill="1" applyBorder="1" applyAlignment="1">
      <alignment vertical="center"/>
    </xf>
    <xf numFmtId="0" fontId="76" fillId="34" borderId="58" xfId="0" applyFont="1" applyFill="1" applyBorder="1" applyAlignment="1">
      <alignment horizontal="center" vertical="center"/>
    </xf>
    <xf numFmtId="0" fontId="62" fillId="34" borderId="59" xfId="0" applyFont="1" applyFill="1" applyBorder="1" applyAlignment="1">
      <alignment vertical="center"/>
    </xf>
    <xf numFmtId="0" fontId="76" fillId="34" borderId="59" xfId="0" applyFont="1" applyFill="1" applyBorder="1" applyAlignment="1">
      <alignment vertical="center"/>
    </xf>
    <xf numFmtId="0" fontId="62" fillId="34" borderId="59" xfId="0" applyFont="1" applyFill="1" applyBorder="1" applyAlignment="1">
      <alignment horizontal="left" vertical="center" wrapText="1"/>
    </xf>
    <xf numFmtId="0" fontId="76" fillId="34" borderId="59" xfId="0" applyFont="1" applyFill="1" applyBorder="1" applyAlignment="1">
      <alignment horizontal="center" vertical="center"/>
    </xf>
    <xf numFmtId="0" fontId="76" fillId="34" borderId="59" xfId="0" applyFont="1" applyFill="1" applyBorder="1" applyAlignment="1">
      <alignment horizontal="left" vertical="center"/>
    </xf>
    <xf numFmtId="0" fontId="76" fillId="34" borderId="60" xfId="0" applyFont="1" applyFill="1" applyBorder="1" applyAlignment="1">
      <alignment horizontal="left" vertical="center"/>
    </xf>
    <xf numFmtId="0" fontId="76" fillId="34" borderId="17" xfId="0" applyFont="1" applyFill="1" applyBorder="1" applyAlignment="1">
      <alignment horizontal="center" vertical="center"/>
    </xf>
    <xf numFmtId="0" fontId="62" fillId="34" borderId="0" xfId="0" applyFont="1" applyFill="1" applyAlignment="1">
      <alignment vertical="center"/>
    </xf>
    <xf numFmtId="0" fontId="62" fillId="34" borderId="0" xfId="0" applyFont="1" applyFill="1" applyAlignment="1">
      <alignment vertical="top"/>
    </xf>
    <xf numFmtId="0" fontId="62" fillId="34" borderId="27" xfId="0" applyFont="1" applyFill="1" applyBorder="1" applyAlignment="1">
      <alignment vertical="top"/>
    </xf>
    <xf numFmtId="0" fontId="62" fillId="34" borderId="0" xfId="0" applyFont="1" applyFill="1" applyAlignment="1">
      <alignment horizontal="left" vertical="center"/>
    </xf>
    <xf numFmtId="0" fontId="11" fillId="0" borderId="69" xfId="0" applyFont="1" applyBorder="1" applyAlignment="1">
      <alignment vertical="center" shrinkToFit="1"/>
    </xf>
    <xf numFmtId="0" fontId="11" fillId="0" borderId="68" xfId="0" applyFont="1" applyBorder="1" applyAlignment="1">
      <alignment vertical="center"/>
    </xf>
    <xf numFmtId="0" fontId="11" fillId="38" borderId="0" xfId="0" applyFont="1" applyFill="1" applyAlignment="1">
      <alignment horizontal="left" vertical="center"/>
    </xf>
    <xf numFmtId="0" fontId="11" fillId="38" borderId="0" xfId="0" applyFont="1" applyFill="1" applyAlignment="1">
      <alignment vertical="top"/>
    </xf>
    <xf numFmtId="0" fontId="11" fillId="38" borderId="0" xfId="0" applyFont="1" applyFill="1" applyAlignment="1">
      <alignment horizontal="right" vertical="center"/>
    </xf>
    <xf numFmtId="0" fontId="11" fillId="38" borderId="0" xfId="0" applyFont="1" applyFill="1" applyAlignment="1">
      <alignment horizontal="center" vertical="center"/>
    </xf>
    <xf numFmtId="0" fontId="11" fillId="38" borderId="6" xfId="46" applyFont="1" applyFill="1" applyBorder="1" applyAlignment="1">
      <alignment horizontal="center" vertical="center"/>
    </xf>
    <xf numFmtId="0" fontId="11" fillId="38" borderId="7" xfId="0" applyFont="1" applyFill="1" applyBorder="1" applyAlignment="1">
      <alignment vertical="center"/>
    </xf>
    <xf numFmtId="0" fontId="11" fillId="38" borderId="7" xfId="46" applyFont="1" applyFill="1" applyBorder="1" applyAlignment="1">
      <alignment horizontal="center" vertical="center"/>
    </xf>
    <xf numFmtId="0" fontId="11" fillId="38" borderId="7" xfId="0" applyFont="1" applyFill="1" applyBorder="1" applyAlignment="1">
      <alignment horizontal="center" vertical="center"/>
    </xf>
    <xf numFmtId="0" fontId="11" fillId="38" borderId="8" xfId="0" applyFont="1" applyFill="1" applyBorder="1" applyAlignment="1">
      <alignment horizontal="center" vertical="center"/>
    </xf>
    <xf numFmtId="0" fontId="11" fillId="38" borderId="3" xfId="0" applyFont="1" applyFill="1" applyBorder="1" applyAlignment="1">
      <alignment horizontal="left" vertical="center"/>
    </xf>
    <xf numFmtId="0" fontId="11" fillId="38" borderId="4" xfId="0" applyFont="1" applyFill="1" applyBorder="1" applyAlignment="1">
      <alignment horizontal="left" vertical="center"/>
    </xf>
    <xf numFmtId="0" fontId="11" fillId="38" borderId="1" xfId="0" applyFont="1" applyFill="1" applyBorder="1" applyAlignment="1">
      <alignment horizontal="left" vertical="center"/>
    </xf>
    <xf numFmtId="0" fontId="11" fillId="38" borderId="17" xfId="0" applyFont="1" applyFill="1" applyBorder="1" applyAlignment="1">
      <alignment horizontal="left" vertical="center"/>
    </xf>
    <xf numFmtId="0" fontId="27" fillId="38" borderId="0" xfId="0" applyFont="1" applyFill="1" applyAlignment="1">
      <alignment horizontal="center" vertical="center"/>
    </xf>
    <xf numFmtId="0" fontId="11" fillId="38" borderId="27" xfId="0" applyFont="1" applyFill="1" applyBorder="1" applyAlignment="1">
      <alignment horizontal="left" vertical="center"/>
    </xf>
    <xf numFmtId="0" fontId="11" fillId="38" borderId="17" xfId="0" applyFont="1" applyFill="1" applyBorder="1" applyAlignment="1">
      <alignment vertical="center"/>
    </xf>
    <xf numFmtId="0" fontId="11" fillId="38" borderId="0" xfId="46" applyFont="1" applyFill="1" applyAlignment="1">
      <alignment horizontal="center" vertical="center"/>
    </xf>
    <xf numFmtId="0" fontId="11" fillId="38" borderId="27" xfId="0" applyFont="1" applyFill="1" applyBorder="1" applyAlignment="1">
      <alignment vertical="center"/>
    </xf>
    <xf numFmtId="0" fontId="11" fillId="38" borderId="0" xfId="0" applyFont="1" applyFill="1" applyAlignment="1">
      <alignment vertical="center" wrapText="1"/>
    </xf>
    <xf numFmtId="0" fontId="11" fillId="38" borderId="0" xfId="0" applyFont="1" applyFill="1" applyAlignment="1">
      <alignment vertical="center"/>
    </xf>
    <xf numFmtId="0" fontId="11" fillId="38" borderId="0" xfId="0" applyFont="1" applyFill="1" applyAlignment="1">
      <alignment horizontal="left" vertical="center" wrapText="1"/>
    </xf>
    <xf numFmtId="0" fontId="11" fillId="38" borderId="27" xfId="0" applyFont="1" applyFill="1" applyBorder="1" applyAlignment="1">
      <alignment horizontal="left" vertical="center" wrapText="1"/>
    </xf>
    <xf numFmtId="0" fontId="13" fillId="38" borderId="2" xfId="0" applyFont="1" applyFill="1" applyBorder="1" applyAlignment="1">
      <alignment horizontal="center" vertical="center"/>
    </xf>
    <xf numFmtId="0" fontId="11" fillId="38" borderId="8" xfId="0" applyFont="1" applyFill="1" applyBorder="1" applyAlignment="1">
      <alignment horizontal="left" vertical="center"/>
    </xf>
    <xf numFmtId="0" fontId="11" fillId="38" borderId="17" xfId="0" applyFont="1" applyFill="1" applyBorder="1" applyAlignment="1">
      <alignment horizontal="center" vertical="center"/>
    </xf>
    <xf numFmtId="0" fontId="11" fillId="38" borderId="27" xfId="0" applyFont="1" applyFill="1" applyBorder="1" applyAlignment="1">
      <alignment horizontal="center" vertical="center"/>
    </xf>
    <xf numFmtId="0" fontId="11" fillId="38" borderId="16" xfId="0" applyFont="1" applyFill="1" applyBorder="1" applyAlignment="1">
      <alignment horizontal="left" vertical="center"/>
    </xf>
    <xf numFmtId="0" fontId="11" fillId="38" borderId="5" xfId="0" applyFont="1" applyFill="1" applyBorder="1" applyAlignment="1">
      <alignment horizontal="left" vertical="center"/>
    </xf>
    <xf numFmtId="0" fontId="11" fillId="38" borderId="16" xfId="0" applyFont="1" applyFill="1" applyBorder="1" applyAlignment="1">
      <alignment horizontal="center" vertical="center"/>
    </xf>
    <xf numFmtId="0" fontId="11" fillId="38" borderId="5" xfId="0" applyFont="1" applyFill="1" applyBorder="1" applyAlignment="1">
      <alignment horizontal="center" vertical="center"/>
    </xf>
    <xf numFmtId="0" fontId="11" fillId="38" borderId="15" xfId="0" applyFont="1" applyFill="1" applyBorder="1" applyAlignment="1">
      <alignment horizontal="center" vertical="center"/>
    </xf>
    <xf numFmtId="0" fontId="11" fillId="38" borderId="0" xfId="0" applyFont="1" applyFill="1" applyAlignment="1">
      <alignment horizontal="left" vertical="top"/>
    </xf>
    <xf numFmtId="0" fontId="11" fillId="38" borderId="4" xfId="0" applyFont="1" applyFill="1" applyBorder="1" applyAlignment="1">
      <alignment vertical="center" shrinkToFit="1"/>
    </xf>
    <xf numFmtId="0" fontId="11" fillId="38" borderId="4" xfId="0" applyFont="1" applyFill="1" applyBorder="1" applyAlignment="1">
      <alignment vertical="center"/>
    </xf>
    <xf numFmtId="0" fontId="11" fillId="38" borderId="4" xfId="0" applyFont="1" applyFill="1" applyBorder="1" applyAlignment="1">
      <alignment horizontal="center" vertical="center"/>
    </xf>
    <xf numFmtId="0" fontId="11" fillId="38" borderId="1" xfId="0" applyFont="1" applyFill="1" applyBorder="1" applyAlignment="1">
      <alignment horizontal="center" vertical="center"/>
    </xf>
    <xf numFmtId="0" fontId="11" fillId="38" borderId="16" xfId="46" applyFont="1" applyFill="1" applyBorder="1" applyAlignment="1">
      <alignment horizontal="center" vertical="center"/>
    </xf>
    <xf numFmtId="0" fontId="11" fillId="38" borderId="5" xfId="46" applyFont="1" applyFill="1" applyBorder="1" applyAlignment="1">
      <alignment horizontal="center" vertical="center"/>
    </xf>
    <xf numFmtId="0" fontId="11" fillId="38" borderId="5" xfId="0" applyFont="1" applyFill="1" applyBorder="1" applyAlignment="1">
      <alignment vertical="center" shrinkToFit="1"/>
    </xf>
    <xf numFmtId="0" fontId="11" fillId="38" borderId="5" xfId="0" applyFont="1" applyFill="1" applyBorder="1" applyAlignment="1">
      <alignment vertical="center"/>
    </xf>
    <xf numFmtId="0" fontId="11" fillId="38" borderId="2" xfId="0" applyFont="1" applyFill="1" applyBorder="1" applyAlignment="1">
      <alignment horizontal="left" vertical="center"/>
    </xf>
    <xf numFmtId="0" fontId="11" fillId="38" borderId="2" xfId="0" applyFont="1" applyFill="1" applyBorder="1" applyAlignment="1">
      <alignment horizontal="center" vertical="center"/>
    </xf>
    <xf numFmtId="0" fontId="11" fillId="38" borderId="34" xfId="0" applyFont="1" applyFill="1" applyBorder="1" applyAlignment="1">
      <alignment horizontal="left" vertical="center"/>
    </xf>
    <xf numFmtId="0" fontId="11" fillId="38" borderId="8" xfId="0" applyFont="1" applyFill="1" applyBorder="1" applyAlignment="1">
      <alignment vertical="center"/>
    </xf>
    <xf numFmtId="0" fontId="11" fillId="38" borderId="0" xfId="0" quotePrefix="1" applyFont="1" applyFill="1" applyAlignment="1">
      <alignment horizontal="left" vertical="center"/>
    </xf>
    <xf numFmtId="0" fontId="11" fillId="38" borderId="15" xfId="0" applyFont="1" applyFill="1" applyBorder="1" applyAlignment="1">
      <alignment horizontal="left" vertical="center"/>
    </xf>
    <xf numFmtId="0" fontId="11" fillId="38" borderId="39" xfId="0" applyFont="1" applyFill="1" applyBorder="1" applyAlignment="1">
      <alignment horizontal="left" vertical="center"/>
    </xf>
    <xf numFmtId="0" fontId="11" fillId="38" borderId="0" xfId="0" applyFont="1" applyFill="1" applyAlignment="1">
      <alignment horizontal="right" vertical="top"/>
    </xf>
    <xf numFmtId="0" fontId="11" fillId="38" borderId="0" xfId="0" applyFont="1" applyFill="1" applyAlignment="1">
      <alignment horizontal="center" vertical="top"/>
    </xf>
    <xf numFmtId="0" fontId="11" fillId="38" borderId="6" xfId="0" applyFont="1" applyFill="1" applyBorder="1" applyAlignment="1">
      <alignment horizontal="center" vertical="center"/>
    </xf>
    <xf numFmtId="0" fontId="11" fillId="38" borderId="7" xfId="0" applyFont="1" applyFill="1" applyBorder="1" applyAlignment="1">
      <alignment horizontal="left" vertical="center"/>
    </xf>
    <xf numFmtId="0" fontId="19" fillId="38" borderId="0" xfId="0" applyFont="1" applyFill="1" applyAlignment="1">
      <alignment horizontal="left" vertical="center"/>
    </xf>
    <xf numFmtId="0" fontId="11" fillId="38" borderId="4" xfId="0" applyFont="1" applyFill="1" applyBorder="1" applyAlignment="1">
      <alignment vertical="center" wrapText="1"/>
    </xf>
    <xf numFmtId="0" fontId="11" fillId="38" borderId="0" xfId="0" applyFont="1" applyFill="1"/>
    <xf numFmtId="0" fontId="11" fillId="38" borderId="3" xfId="0" applyFont="1" applyFill="1" applyBorder="1" applyAlignment="1">
      <alignment horizontal="left"/>
    </xf>
    <xf numFmtId="0" fontId="11" fillId="38" borderId="4" xfId="0" applyFont="1" applyFill="1" applyBorder="1" applyAlignment="1">
      <alignment horizontal="left"/>
    </xf>
    <xf numFmtId="0" fontId="11" fillId="38" borderId="1" xfId="0" applyFont="1" applyFill="1" applyBorder="1" applyAlignment="1">
      <alignment horizontal="left"/>
    </xf>
    <xf numFmtId="0" fontId="11" fillId="38" borderId="16" xfId="0" applyFont="1" applyFill="1" applyBorder="1" applyAlignment="1">
      <alignment horizontal="left"/>
    </xf>
    <xf numFmtId="0" fontId="11" fillId="38" borderId="5" xfId="0" applyFont="1" applyFill="1" applyBorder="1" applyAlignment="1">
      <alignment horizontal="left"/>
    </xf>
    <xf numFmtId="0" fontId="11" fillId="38" borderId="15" xfId="0" applyFont="1" applyFill="1" applyBorder="1" applyAlignment="1">
      <alignment horizontal="left"/>
    </xf>
    <xf numFmtId="0" fontId="11" fillId="38" borderId="27" xfId="0" applyFont="1" applyFill="1" applyBorder="1"/>
    <xf numFmtId="0" fontId="11" fillId="38" borderId="16" xfId="0" applyFont="1" applyFill="1" applyBorder="1" applyAlignment="1">
      <alignment horizontal="center" vertical="center" textRotation="255" wrapText="1"/>
    </xf>
    <xf numFmtId="0" fontId="13" fillId="38" borderId="16" xfId="46" applyFont="1" applyFill="1" applyBorder="1" applyAlignment="1">
      <alignment horizontal="center" vertical="center"/>
    </xf>
    <xf numFmtId="0" fontId="13" fillId="38" borderId="5" xfId="46" applyFont="1" applyFill="1" applyBorder="1" applyAlignment="1">
      <alignment horizontal="center" vertical="center"/>
    </xf>
    <xf numFmtId="0" fontId="11" fillId="38" borderId="6" xfId="0" applyFont="1" applyFill="1" applyBorder="1" applyAlignment="1">
      <alignment horizontal="center" vertical="center" textRotation="255" wrapText="1"/>
    </xf>
    <xf numFmtId="0" fontId="13" fillId="38" borderId="6" xfId="46" applyFont="1" applyFill="1" applyBorder="1" applyAlignment="1">
      <alignment horizontal="center" vertical="center"/>
    </xf>
    <xf numFmtId="0" fontId="13" fillId="38" borderId="7" xfId="46" applyFont="1" applyFill="1" applyBorder="1" applyAlignment="1">
      <alignment horizontal="center" vertical="center"/>
    </xf>
    <xf numFmtId="0" fontId="11" fillId="38" borderId="28" xfId="0" applyFont="1" applyFill="1" applyBorder="1" applyAlignment="1">
      <alignment horizontal="center" vertical="center" textRotation="255" wrapText="1"/>
    </xf>
    <xf numFmtId="0" fontId="13" fillId="38" borderId="28" xfId="46" applyFont="1" applyFill="1" applyBorder="1" applyAlignment="1">
      <alignment horizontal="center" vertical="center"/>
    </xf>
    <xf numFmtId="0" fontId="13" fillId="38" borderId="31" xfId="46" applyFont="1" applyFill="1" applyBorder="1" applyAlignment="1">
      <alignment horizontal="center" vertical="center"/>
    </xf>
    <xf numFmtId="0" fontId="13" fillId="38" borderId="21" xfId="46" applyFont="1" applyFill="1" applyBorder="1" applyAlignment="1">
      <alignment horizontal="center" vertical="center"/>
    </xf>
    <xf numFmtId="0" fontId="13" fillId="38" borderId="23" xfId="46" applyFont="1" applyFill="1" applyBorder="1" applyAlignment="1">
      <alignment horizontal="center" vertical="center"/>
    </xf>
    <xf numFmtId="0" fontId="11" fillId="38" borderId="18" xfId="0" applyFont="1" applyFill="1" applyBorder="1" applyAlignment="1">
      <alignment horizontal="center" vertical="center" textRotation="255"/>
    </xf>
    <xf numFmtId="0" fontId="11" fillId="38" borderId="126" xfId="0" applyFont="1" applyFill="1" applyBorder="1" applyAlignment="1">
      <alignment horizontal="justify" vertical="center" wrapText="1"/>
    </xf>
    <xf numFmtId="0" fontId="11" fillId="38" borderId="126" xfId="0" applyFont="1" applyFill="1" applyBorder="1" applyAlignment="1">
      <alignment horizontal="left" vertical="center"/>
    </xf>
    <xf numFmtId="0" fontId="11" fillId="38" borderId="93" xfId="0" applyFont="1" applyFill="1" applyBorder="1" applyAlignment="1">
      <alignment horizontal="left" vertical="center"/>
    </xf>
    <xf numFmtId="0" fontId="11" fillId="38" borderId="0" xfId="0" applyFont="1" applyFill="1" applyAlignment="1">
      <alignment horizontal="justify"/>
    </xf>
    <xf numFmtId="0" fontId="11" fillId="38" borderId="0" xfId="0" applyFont="1" applyFill="1" applyAlignment="1">
      <alignment horizontal="left"/>
    </xf>
    <xf numFmtId="0" fontId="11" fillId="38" borderId="8" xfId="0" applyFont="1" applyFill="1" applyBorder="1"/>
    <xf numFmtId="0" fontId="11" fillId="38" borderId="127" xfId="0" applyFont="1" applyFill="1" applyBorder="1" applyAlignment="1">
      <alignment vertical="center" textRotation="255"/>
    </xf>
    <xf numFmtId="0" fontId="11" fillId="38" borderId="126" xfId="0" applyFont="1" applyFill="1" applyBorder="1" applyAlignment="1">
      <alignment vertical="center" wrapText="1"/>
    </xf>
    <xf numFmtId="0" fontId="11" fillId="38" borderId="126" xfId="0" applyFont="1" applyFill="1" applyBorder="1" applyAlignment="1">
      <alignment vertical="center"/>
    </xf>
    <xf numFmtId="0" fontId="11" fillId="38" borderId="93" xfId="0" applyFont="1" applyFill="1" applyBorder="1" applyAlignment="1">
      <alignment vertical="center"/>
    </xf>
    <xf numFmtId="0" fontId="11" fillId="38" borderId="127" xfId="0" applyFont="1" applyFill="1" applyBorder="1" applyAlignment="1">
      <alignment horizontal="center" vertical="center"/>
    </xf>
    <xf numFmtId="0" fontId="11" fillId="38" borderId="126" xfId="0" applyFont="1" applyFill="1" applyBorder="1" applyAlignment="1">
      <alignment horizontal="center" vertical="center" wrapText="1"/>
    </xf>
    <xf numFmtId="0" fontId="11" fillId="38" borderId="126" xfId="0" applyFont="1" applyFill="1" applyBorder="1" applyAlignment="1">
      <alignment horizontal="center" vertical="center"/>
    </xf>
    <xf numFmtId="0" fontId="14" fillId="38" borderId="0" xfId="0" applyFont="1" applyFill="1" applyAlignment="1">
      <alignment horizontal="justify"/>
    </xf>
    <xf numFmtId="0" fontId="11" fillId="38" borderId="5" xfId="0" applyFont="1" applyFill="1" applyBorder="1"/>
    <xf numFmtId="0" fontId="11" fillId="38" borderId="4" xfId="0" applyFont="1" applyFill="1" applyBorder="1"/>
    <xf numFmtId="0" fontId="18" fillId="38" borderId="0" xfId="0" applyFont="1" applyFill="1" applyAlignment="1">
      <alignment horizontal="left" vertical="center"/>
    </xf>
    <xf numFmtId="0" fontId="11" fillId="38" borderId="54" xfId="0" applyFont="1" applyFill="1" applyBorder="1" applyAlignment="1">
      <alignment horizontal="center" vertical="center"/>
    </xf>
    <xf numFmtId="0" fontId="11" fillId="38" borderId="9" xfId="0" applyFont="1" applyFill="1" applyBorder="1" applyAlignment="1">
      <alignment horizontal="center" vertical="center"/>
    </xf>
    <xf numFmtId="0" fontId="11" fillId="38" borderId="3" xfId="0" applyFont="1" applyFill="1" applyBorder="1" applyAlignment="1">
      <alignment vertical="center"/>
    </xf>
    <xf numFmtId="0" fontId="11" fillId="38" borderId="25" xfId="0" applyFont="1" applyFill="1" applyBorder="1" applyAlignment="1">
      <alignment vertical="center"/>
    </xf>
    <xf numFmtId="0" fontId="11" fillId="38" borderId="1" xfId="0" applyFont="1" applyFill="1" applyBorder="1" applyAlignment="1">
      <alignment vertical="center"/>
    </xf>
    <xf numFmtId="0" fontId="11" fillId="38" borderId="3" xfId="0" applyFont="1" applyFill="1" applyBorder="1" applyAlignment="1">
      <alignment horizontal="center" vertical="center"/>
    </xf>
    <xf numFmtId="0" fontId="11" fillId="38" borderId="69" xfId="0" applyFont="1" applyFill="1" applyBorder="1" applyAlignment="1">
      <alignment horizontal="left" vertical="center" wrapText="1"/>
    </xf>
    <xf numFmtId="0" fontId="0" fillId="38" borderId="66" xfId="0" applyFill="1" applyBorder="1" applyAlignment="1">
      <alignment horizontal="center" vertical="center"/>
    </xf>
    <xf numFmtId="0" fontId="11" fillId="38" borderId="39" xfId="0" applyFont="1" applyFill="1" applyBorder="1" applyAlignment="1">
      <alignment vertical="center"/>
    </xf>
    <xf numFmtId="0" fontId="0" fillId="38" borderId="39" xfId="0" applyFill="1" applyBorder="1" applyAlignment="1">
      <alignment vertical="center"/>
    </xf>
    <xf numFmtId="0" fontId="0" fillId="38" borderId="0" xfId="0" applyFill="1" applyAlignment="1">
      <alignment horizontal="center" vertical="center"/>
    </xf>
    <xf numFmtId="0" fontId="11" fillId="38" borderId="57" xfId="0" applyFont="1" applyFill="1" applyBorder="1" applyAlignment="1">
      <alignment vertical="center"/>
    </xf>
    <xf numFmtId="0" fontId="0" fillId="38" borderId="3" xfId="0" applyFill="1" applyBorder="1" applyAlignment="1">
      <alignment horizontal="center" vertical="center"/>
    </xf>
    <xf numFmtId="0" fontId="11" fillId="38" borderId="1" xfId="0" applyFont="1" applyFill="1" applyBorder="1" applyAlignment="1">
      <alignment vertical="top"/>
    </xf>
    <xf numFmtId="0" fontId="11" fillId="38" borderId="34" xfId="0" applyFont="1" applyFill="1" applyBorder="1" applyAlignment="1">
      <alignment vertical="center"/>
    </xf>
    <xf numFmtId="0" fontId="0" fillId="38" borderId="17" xfId="0" applyFill="1" applyBorder="1" applyAlignment="1">
      <alignment horizontal="center" vertical="center"/>
    </xf>
    <xf numFmtId="0" fontId="11" fillId="38" borderId="27" xfId="0" applyFont="1" applyFill="1" applyBorder="1" applyAlignment="1">
      <alignment vertical="top"/>
    </xf>
    <xf numFmtId="0" fontId="0" fillId="38" borderId="17" xfId="0" applyFill="1" applyBorder="1" applyAlignment="1">
      <alignment vertical="top"/>
    </xf>
    <xf numFmtId="0" fontId="11" fillId="38" borderId="58" xfId="0" applyFont="1" applyFill="1" applyBorder="1" applyAlignment="1">
      <alignment vertical="center"/>
    </xf>
    <xf numFmtId="0" fontId="0" fillId="38" borderId="58" xfId="0" applyFill="1" applyBorder="1" applyAlignment="1">
      <alignment horizontal="center" vertical="center"/>
    </xf>
    <xf numFmtId="0" fontId="11" fillId="38" borderId="59" xfId="0" applyFont="1" applyFill="1" applyBorder="1" applyAlignment="1">
      <alignment vertical="center"/>
    </xf>
    <xf numFmtId="0" fontId="0" fillId="38" borderId="59" xfId="0" applyFill="1" applyBorder="1" applyAlignment="1">
      <alignment vertical="center"/>
    </xf>
    <xf numFmtId="0" fontId="0" fillId="38" borderId="67" xfId="0" applyFill="1" applyBorder="1" applyAlignment="1">
      <alignment horizontal="center" vertical="center"/>
    </xf>
    <xf numFmtId="0" fontId="11" fillId="38" borderId="13" xfId="0" applyFont="1" applyFill="1" applyBorder="1" applyAlignment="1">
      <alignment vertical="center"/>
    </xf>
    <xf numFmtId="0" fontId="0" fillId="38" borderId="59" xfId="0" applyFill="1" applyBorder="1" applyAlignment="1">
      <alignment horizontal="center" vertical="center"/>
    </xf>
    <xf numFmtId="0" fontId="11" fillId="38" borderId="60" xfId="0" applyFont="1" applyFill="1" applyBorder="1" applyAlignment="1">
      <alignment vertical="center"/>
    </xf>
    <xf numFmtId="0" fontId="0" fillId="38" borderId="62" xfId="0" applyFill="1" applyBorder="1" applyAlignment="1">
      <alignment vertical="center"/>
    </xf>
    <xf numFmtId="0" fontId="0" fillId="38" borderId="63" xfId="0" applyFill="1" applyBorder="1" applyAlignment="1">
      <alignment vertical="center"/>
    </xf>
    <xf numFmtId="0" fontId="0" fillId="38" borderId="39" xfId="0" applyFill="1" applyBorder="1" applyAlignment="1">
      <alignment horizontal="left" vertical="center"/>
    </xf>
    <xf numFmtId="0" fontId="0" fillId="38" borderId="57" xfId="0" applyFill="1" applyBorder="1" applyAlignment="1">
      <alignment horizontal="left" vertical="center"/>
    </xf>
    <xf numFmtId="0" fontId="0" fillId="38" borderId="0" xfId="0" applyFill="1" applyAlignment="1">
      <alignment vertical="top"/>
    </xf>
    <xf numFmtId="0" fontId="0" fillId="38" borderId="27" xfId="0" applyFill="1" applyBorder="1" applyAlignment="1">
      <alignment vertical="top"/>
    </xf>
    <xf numFmtId="0" fontId="0" fillId="38" borderId="59" xfId="0" applyFill="1" applyBorder="1" applyAlignment="1">
      <alignment horizontal="left" vertical="center"/>
    </xf>
    <xf numFmtId="0" fontId="11" fillId="38" borderId="61" xfId="0" applyFont="1" applyFill="1" applyBorder="1" applyAlignment="1">
      <alignment vertical="center" wrapText="1"/>
    </xf>
    <xf numFmtId="0" fontId="0" fillId="38" borderId="60" xfId="0" applyFill="1" applyBorder="1" applyAlignment="1">
      <alignment horizontal="left" vertical="center"/>
    </xf>
    <xf numFmtId="0" fontId="11" fillId="38" borderId="71" xfId="0" applyFont="1" applyFill="1" applyBorder="1" applyAlignment="1">
      <alignment vertical="center" wrapText="1"/>
    </xf>
    <xf numFmtId="0" fontId="0" fillId="38" borderId="64" xfId="0" applyFill="1" applyBorder="1" applyAlignment="1">
      <alignment horizontal="center" vertical="center"/>
    </xf>
    <xf numFmtId="0" fontId="11" fillId="38" borderId="62" xfId="0" applyFont="1" applyFill="1" applyBorder="1" applyAlignment="1">
      <alignment vertical="center"/>
    </xf>
    <xf numFmtId="0" fontId="0" fillId="38" borderId="62" xfId="0" applyFill="1" applyBorder="1" applyAlignment="1">
      <alignment horizontal="center" vertical="center"/>
    </xf>
    <xf numFmtId="0" fontId="0" fillId="38" borderId="62" xfId="0" applyFill="1" applyBorder="1" applyAlignment="1">
      <alignment horizontal="left" vertical="center"/>
    </xf>
    <xf numFmtId="0" fontId="0" fillId="38" borderId="63" xfId="0" applyFill="1" applyBorder="1" applyAlignment="1">
      <alignment horizontal="left" vertical="center"/>
    </xf>
    <xf numFmtId="0" fontId="11" fillId="38" borderId="16" xfId="0" applyFont="1" applyFill="1" applyBorder="1" applyAlignment="1">
      <alignment vertical="center"/>
    </xf>
    <xf numFmtId="0" fontId="11" fillId="38" borderId="38" xfId="0" applyFont="1" applyFill="1" applyBorder="1" applyAlignment="1">
      <alignment vertical="center"/>
    </xf>
    <xf numFmtId="0" fontId="11" fillId="38" borderId="15" xfId="0" applyFont="1" applyFill="1" applyBorder="1" applyAlignment="1">
      <alignment vertical="center"/>
    </xf>
    <xf numFmtId="0" fontId="11" fillId="38" borderId="65" xfId="0" applyFont="1" applyFill="1" applyBorder="1" applyAlignment="1">
      <alignment horizontal="left" vertical="center"/>
    </xf>
    <xf numFmtId="0" fontId="0" fillId="38" borderId="12" xfId="0" applyFill="1" applyBorder="1" applyAlignment="1">
      <alignment horizontal="center" vertical="center"/>
    </xf>
    <xf numFmtId="0" fontId="0" fillId="38" borderId="13" xfId="0" applyFill="1" applyBorder="1" applyAlignment="1">
      <alignment horizontal="center" vertical="center"/>
    </xf>
    <xf numFmtId="0" fontId="11" fillId="38" borderId="13" xfId="0" applyFont="1" applyFill="1" applyBorder="1" applyAlignment="1">
      <alignment horizontal="left" vertical="center"/>
    </xf>
    <xf numFmtId="0" fontId="11" fillId="38" borderId="14" xfId="0" applyFont="1" applyFill="1" applyBorder="1" applyAlignment="1">
      <alignment horizontal="left" vertical="center"/>
    </xf>
    <xf numFmtId="0" fontId="0" fillId="38" borderId="16" xfId="0" applyFill="1" applyBorder="1" applyAlignment="1">
      <alignment vertical="top"/>
    </xf>
    <xf numFmtId="0" fontId="0" fillId="38" borderId="5" xfId="0" applyFill="1" applyBorder="1" applyAlignment="1">
      <alignment vertical="top"/>
    </xf>
    <xf numFmtId="0" fontId="0" fillId="38" borderId="15" xfId="0" applyFill="1" applyBorder="1" applyAlignment="1">
      <alignment vertical="top"/>
    </xf>
    <xf numFmtId="0" fontId="11" fillId="38" borderId="69" xfId="0" applyFont="1" applyFill="1" applyBorder="1" applyAlignment="1">
      <alignment horizontal="left" vertical="center"/>
    </xf>
    <xf numFmtId="0" fontId="11" fillId="38" borderId="67" xfId="0" applyFont="1" applyFill="1" applyBorder="1" applyAlignment="1">
      <alignment vertical="center"/>
    </xf>
    <xf numFmtId="0" fontId="11" fillId="38" borderId="67" xfId="0" applyFont="1" applyFill="1" applyBorder="1" applyAlignment="1">
      <alignment horizontal="left" vertical="center" wrapText="1"/>
    </xf>
    <xf numFmtId="0" fontId="11" fillId="38" borderId="67" xfId="0" applyFont="1" applyFill="1" applyBorder="1" applyAlignment="1">
      <alignment horizontal="left" vertical="center"/>
    </xf>
    <xf numFmtId="0" fontId="11" fillId="38" borderId="57" xfId="0" applyFont="1" applyFill="1" applyBorder="1" applyAlignment="1">
      <alignment horizontal="left" vertical="center"/>
    </xf>
    <xf numFmtId="0" fontId="11" fillId="38" borderId="55" xfId="0" applyFont="1" applyFill="1" applyBorder="1" applyAlignment="1">
      <alignment horizontal="left" vertical="center"/>
    </xf>
    <xf numFmtId="0" fontId="11" fillId="38" borderId="59" xfId="0" applyFont="1" applyFill="1" applyBorder="1" applyAlignment="1">
      <alignment horizontal="left" vertical="center" wrapText="1"/>
    </xf>
    <xf numFmtId="0" fontId="11" fillId="38" borderId="59" xfId="0" applyFont="1" applyFill="1" applyBorder="1" applyAlignment="1">
      <alignment horizontal="left" vertical="center"/>
    </xf>
    <xf numFmtId="0" fontId="11" fillId="38" borderId="17" xfId="0" applyFont="1" applyFill="1" applyBorder="1" applyAlignment="1">
      <alignment vertical="top"/>
    </xf>
    <xf numFmtId="0" fontId="11" fillId="38" borderId="61" xfId="0" applyFont="1" applyFill="1" applyBorder="1" applyAlignment="1">
      <alignment horizontal="left" vertical="center"/>
    </xf>
    <xf numFmtId="0" fontId="11" fillId="38" borderId="60" xfId="0" applyFont="1" applyFill="1" applyBorder="1" applyAlignment="1">
      <alignment horizontal="left" vertical="center"/>
    </xf>
    <xf numFmtId="0" fontId="11" fillId="38" borderId="61" xfId="0" applyFont="1" applyFill="1" applyBorder="1" applyAlignment="1">
      <alignment horizontal="left" vertical="center" shrinkToFit="1"/>
    </xf>
    <xf numFmtId="0" fontId="11" fillId="38" borderId="64" xfId="0" applyFont="1" applyFill="1" applyBorder="1" applyAlignment="1">
      <alignment horizontal="center" vertical="center"/>
    </xf>
    <xf numFmtId="0" fontId="11" fillId="38" borderId="59" xfId="0" applyFont="1" applyFill="1" applyBorder="1" applyAlignment="1">
      <alignment horizontal="center" vertical="center"/>
    </xf>
    <xf numFmtId="0" fontId="11" fillId="38" borderId="61" xfId="0" applyFont="1" applyFill="1" applyBorder="1" applyAlignment="1">
      <alignment horizontal="left" vertical="center" wrapText="1"/>
    </xf>
    <xf numFmtId="0" fontId="11" fillId="38" borderId="15" xfId="0" applyFont="1" applyFill="1" applyBorder="1" applyAlignment="1">
      <alignment vertical="top"/>
    </xf>
    <xf numFmtId="0" fontId="11" fillId="38" borderId="16" xfId="0" applyFont="1" applyFill="1" applyBorder="1" applyAlignment="1">
      <alignment vertical="top"/>
    </xf>
    <xf numFmtId="0" fontId="11" fillId="38" borderId="5" xfId="0" applyFont="1" applyFill="1" applyBorder="1" applyAlignment="1">
      <alignment vertical="top"/>
    </xf>
    <xf numFmtId="0" fontId="11" fillId="38" borderId="66" xfId="0" applyFont="1" applyFill="1" applyBorder="1" applyAlignment="1">
      <alignment horizontal="center" vertical="center"/>
    </xf>
    <xf numFmtId="0" fontId="11" fillId="38" borderId="71" xfId="0" applyFont="1" applyFill="1" applyBorder="1" applyAlignment="1">
      <alignment horizontal="left" vertical="center" wrapText="1"/>
    </xf>
    <xf numFmtId="0" fontId="11" fillId="38" borderId="62" xfId="0" applyFont="1" applyFill="1" applyBorder="1" applyAlignment="1">
      <alignment horizontal="center" vertical="center" wrapText="1"/>
    </xf>
    <xf numFmtId="0" fontId="11" fillId="38" borderId="62" xfId="0" applyFont="1" applyFill="1" applyBorder="1" applyAlignment="1">
      <alignment horizontal="center" vertical="center"/>
    </xf>
    <xf numFmtId="0" fontId="11" fillId="38" borderId="62" xfId="0" applyFont="1" applyFill="1" applyBorder="1" applyAlignment="1">
      <alignment horizontal="left" vertical="center"/>
    </xf>
    <xf numFmtId="0" fontId="11" fillId="38" borderId="34" xfId="0" applyFont="1" applyFill="1" applyBorder="1" applyAlignment="1">
      <alignment horizontal="left" vertical="center" wrapText="1"/>
    </xf>
    <xf numFmtId="0" fontId="11" fillId="38" borderId="63" xfId="0" applyFont="1" applyFill="1" applyBorder="1" applyAlignment="1">
      <alignment horizontal="left" vertical="center"/>
    </xf>
    <xf numFmtId="0" fontId="11" fillId="38" borderId="58" xfId="0" applyFont="1" applyFill="1" applyBorder="1" applyAlignment="1">
      <alignment horizontal="center" vertical="center"/>
    </xf>
    <xf numFmtId="0" fontId="11" fillId="38" borderId="13" xfId="0" applyFont="1" applyFill="1" applyBorder="1" applyAlignment="1">
      <alignment vertical="top"/>
    </xf>
    <xf numFmtId="0" fontId="11" fillId="38" borderId="67" xfId="0" applyFont="1" applyFill="1" applyBorder="1" applyAlignment="1">
      <alignment horizontal="center" vertical="center"/>
    </xf>
    <xf numFmtId="0" fontId="11" fillId="38" borderId="68" xfId="0" applyFont="1" applyFill="1" applyBorder="1" applyAlignment="1">
      <alignment vertical="center"/>
    </xf>
    <xf numFmtId="0" fontId="11" fillId="38" borderId="59" xfId="0" applyFont="1" applyFill="1" applyBorder="1" applyAlignment="1">
      <alignment vertical="top"/>
    </xf>
    <xf numFmtId="0" fontId="11" fillId="38" borderId="60" xfId="0" applyFont="1" applyFill="1" applyBorder="1" applyAlignment="1">
      <alignment vertical="top"/>
    </xf>
    <xf numFmtId="0" fontId="11" fillId="38" borderId="39" xfId="0" applyFont="1" applyFill="1" applyBorder="1" applyAlignment="1">
      <alignment vertical="top"/>
    </xf>
    <xf numFmtId="0" fontId="11" fillId="38" borderId="12" xfId="0" applyFont="1" applyFill="1" applyBorder="1" applyAlignment="1">
      <alignment horizontal="center" vertical="center"/>
    </xf>
    <xf numFmtId="0" fontId="11" fillId="38" borderId="13" xfId="0" applyFont="1" applyFill="1" applyBorder="1" applyAlignment="1">
      <alignment horizontal="center" vertical="center"/>
    </xf>
    <xf numFmtId="0" fontId="11" fillId="38" borderId="14" xfId="0" applyFont="1" applyFill="1" applyBorder="1" applyAlignment="1">
      <alignment vertical="center"/>
    </xf>
    <xf numFmtId="0" fontId="11" fillId="38" borderId="0" xfId="0" applyFont="1" applyFill="1" applyAlignment="1">
      <alignment horizontal="center"/>
    </xf>
    <xf numFmtId="0" fontId="62" fillId="38" borderId="0" xfId="50" applyFont="1" applyFill="1">
      <alignment vertical="center"/>
    </xf>
    <xf numFmtId="0" fontId="62" fillId="38" borderId="0" xfId="50" applyFont="1" applyFill="1" applyAlignment="1">
      <alignment horizontal="right" vertical="center"/>
    </xf>
    <xf numFmtId="0" fontId="62" fillId="38" borderId="0" xfId="50" applyFont="1" applyFill="1" applyAlignment="1">
      <alignment horizontal="center" vertical="center"/>
    </xf>
    <xf numFmtId="0" fontId="62" fillId="38" borderId="8" xfId="50" applyFont="1" applyFill="1" applyBorder="1" applyAlignment="1">
      <alignment horizontal="center" vertical="center"/>
    </xf>
    <xf numFmtId="0" fontId="63" fillId="38" borderId="7" xfId="50" applyFont="1" applyFill="1" applyBorder="1" applyAlignment="1">
      <alignment horizontal="center" vertical="center" wrapText="1"/>
    </xf>
    <xf numFmtId="0" fontId="62" fillId="38" borderId="7" xfId="50" applyFont="1" applyFill="1" applyBorder="1" applyAlignment="1">
      <alignment horizontal="center" vertical="center"/>
    </xf>
    <xf numFmtId="0" fontId="62" fillId="38" borderId="0" xfId="50" applyFont="1" applyFill="1" applyAlignment="1">
      <alignment horizontal="center" vertical="center" wrapText="1"/>
    </xf>
    <xf numFmtId="0" fontId="63" fillId="38" borderId="0" xfId="50" applyFont="1" applyFill="1" applyAlignment="1">
      <alignment horizontal="center" vertical="center" wrapText="1"/>
    </xf>
    <xf numFmtId="180" fontId="60" fillId="38" borderId="0" xfId="30" applyNumberFormat="1" applyFont="1" applyFill="1" applyBorder="1" applyAlignment="1">
      <alignment horizontal="center" vertical="center"/>
    </xf>
    <xf numFmtId="0" fontId="62" fillId="38" borderId="8" xfId="50" applyFont="1" applyFill="1" applyBorder="1">
      <alignment vertical="center"/>
    </xf>
    <xf numFmtId="0" fontId="62" fillId="38" borderId="27" xfId="50" applyFont="1" applyFill="1" applyBorder="1">
      <alignment vertical="center"/>
    </xf>
    <xf numFmtId="0" fontId="62" fillId="38" borderId="15" xfId="50" applyFont="1" applyFill="1" applyBorder="1">
      <alignment vertical="center"/>
    </xf>
    <xf numFmtId="0" fontId="62" fillId="38" borderId="15" xfId="50" applyFont="1" applyFill="1" applyBorder="1" applyAlignment="1">
      <alignment horizontal="center" vertical="center"/>
    </xf>
    <xf numFmtId="179" fontId="62" fillId="38" borderId="0" xfId="50" applyNumberFormat="1" applyFont="1" applyFill="1" applyAlignment="1">
      <alignment horizontal="center" vertical="center"/>
    </xf>
    <xf numFmtId="0" fontId="62" fillId="38" borderId="39" xfId="50" applyFont="1" applyFill="1" applyBorder="1">
      <alignment vertical="center"/>
    </xf>
    <xf numFmtId="0" fontId="62" fillId="38" borderId="5" xfId="50" applyFont="1" applyFill="1" applyBorder="1">
      <alignment vertical="center"/>
    </xf>
    <xf numFmtId="0" fontId="62" fillId="38" borderId="4" xfId="50" applyFont="1" applyFill="1" applyBorder="1">
      <alignment vertical="center"/>
    </xf>
    <xf numFmtId="0" fontId="11" fillId="38" borderId="0" xfId="50" applyFont="1" applyFill="1">
      <alignment vertical="center"/>
    </xf>
    <xf numFmtId="0" fontId="11" fillId="38" borderId="0" xfId="50" applyFont="1" applyFill="1" applyAlignment="1">
      <alignment horizontal="right" vertical="center"/>
    </xf>
    <xf numFmtId="0" fontId="11" fillId="38" borderId="0" xfId="50" applyFont="1" applyFill="1" applyAlignment="1">
      <alignment horizontal="center" vertical="center"/>
    </xf>
    <xf numFmtId="0" fontId="11" fillId="38" borderId="33" xfId="50" applyFont="1" applyFill="1" applyBorder="1" applyAlignment="1">
      <alignment vertical="center" shrinkToFit="1"/>
    </xf>
    <xf numFmtId="0" fontId="13" fillId="38" borderId="0" xfId="50" applyFont="1" applyFill="1" applyAlignment="1">
      <alignment horizontal="left" vertical="top" wrapText="1"/>
    </xf>
    <xf numFmtId="0" fontId="11" fillId="38" borderId="8" xfId="50" applyFont="1" applyFill="1" applyBorder="1" applyAlignment="1">
      <alignment horizontal="center" vertical="center"/>
    </xf>
    <xf numFmtId="0" fontId="11" fillId="38" borderId="0" xfId="50" applyFont="1" applyFill="1" applyAlignment="1">
      <alignment horizontal="center" vertical="center" wrapText="1"/>
    </xf>
    <xf numFmtId="180" fontId="27" fillId="38" borderId="0" xfId="30" applyNumberFormat="1" applyFont="1" applyFill="1" applyBorder="1" applyAlignment="1">
      <alignment horizontal="center" vertical="center"/>
    </xf>
    <xf numFmtId="0" fontId="11" fillId="38" borderId="0" xfId="50" applyFont="1" applyFill="1" applyAlignment="1">
      <alignment horizontal="left" vertical="center"/>
    </xf>
    <xf numFmtId="0" fontId="11" fillId="38" borderId="5" xfId="50" applyFont="1" applyFill="1" applyBorder="1">
      <alignment vertical="center"/>
    </xf>
    <xf numFmtId="0" fontId="11" fillId="38" borderId="7" xfId="50" applyFont="1" applyFill="1" applyBorder="1" applyAlignment="1">
      <alignment horizontal="center" vertical="center"/>
    </xf>
    <xf numFmtId="0" fontId="11" fillId="38" borderId="17" xfId="50" applyFont="1" applyFill="1" applyBorder="1">
      <alignment vertical="center"/>
    </xf>
    <xf numFmtId="0" fontId="11" fillId="38" borderId="4" xfId="50" applyFont="1" applyFill="1" applyBorder="1" applyAlignment="1">
      <alignment horizontal="center" vertical="center"/>
    </xf>
    <xf numFmtId="0" fontId="11" fillId="38" borderId="4" xfId="50" applyFont="1" applyFill="1" applyBorder="1">
      <alignment vertical="center"/>
    </xf>
    <xf numFmtId="0" fontId="11" fillId="38" borderId="2" xfId="0" applyFont="1" applyFill="1" applyBorder="1" applyAlignment="1">
      <alignment horizontal="centerContinuous" vertical="center"/>
    </xf>
    <xf numFmtId="0" fontId="11" fillId="38" borderId="7" xfId="0" applyFont="1" applyFill="1" applyBorder="1" applyAlignment="1">
      <alignment vertical="center" wrapText="1" shrinkToFit="1"/>
    </xf>
    <xf numFmtId="0" fontId="11" fillId="38" borderId="6" xfId="0" applyFont="1" applyFill="1" applyBorder="1" applyAlignment="1">
      <alignment horizontal="left" vertical="center"/>
    </xf>
    <xf numFmtId="49" fontId="11" fillId="38" borderId="0" xfId="0" applyNumberFormat="1" applyFont="1" applyFill="1" applyAlignment="1">
      <alignment horizontal="left" vertical="center"/>
    </xf>
    <xf numFmtId="0" fontId="13" fillId="38" borderId="27" xfId="0" applyFont="1" applyFill="1" applyBorder="1" applyAlignment="1">
      <alignment vertical="center"/>
    </xf>
    <xf numFmtId="0" fontId="13" fillId="38" borderId="17" xfId="0" applyFont="1" applyFill="1" applyBorder="1" applyAlignment="1">
      <alignment horizontal="center" vertical="center"/>
    </xf>
    <xf numFmtId="0" fontId="11" fillId="38" borderId="6" xfId="0" applyFont="1" applyFill="1" applyBorder="1" applyAlignment="1">
      <alignment vertical="center"/>
    </xf>
    <xf numFmtId="1" fontId="11" fillId="38" borderId="7" xfId="0" applyNumberFormat="1" applyFont="1" applyFill="1" applyBorder="1" applyAlignment="1">
      <alignment vertical="center"/>
    </xf>
    <xf numFmtId="0" fontId="13" fillId="38" borderId="0" xfId="0" applyFont="1" applyFill="1" applyAlignment="1">
      <alignment horizontal="center" vertical="center"/>
    </xf>
    <xf numFmtId="0" fontId="29" fillId="38" borderId="0" xfId="0" applyFont="1" applyFill="1" applyAlignment="1">
      <alignment horizontal="left" vertical="center"/>
    </xf>
    <xf numFmtId="49" fontId="11" fillId="38" borderId="5" xfId="0" applyNumberFormat="1" applyFont="1" applyFill="1" applyBorder="1" applyAlignment="1">
      <alignment horizontal="left" vertical="center"/>
    </xf>
    <xf numFmtId="0" fontId="15" fillId="38" borderId="7" xfId="0" applyFont="1" applyFill="1" applyBorder="1" applyAlignment="1">
      <alignment vertical="center"/>
    </xf>
    <xf numFmtId="0" fontId="15" fillId="38" borderId="8" xfId="0" applyFont="1" applyFill="1" applyBorder="1" applyAlignment="1">
      <alignment vertical="center"/>
    </xf>
    <xf numFmtId="0" fontId="11" fillId="38" borderId="3" xfId="46" applyFont="1" applyFill="1" applyBorder="1" applyAlignment="1">
      <alignment horizontal="center" vertical="center"/>
    </xf>
    <xf numFmtId="0" fontId="11" fillId="38" borderId="4" xfId="46" applyFont="1" applyFill="1" applyBorder="1" applyAlignment="1">
      <alignment horizontal="center" vertical="center"/>
    </xf>
    <xf numFmtId="0" fontId="15" fillId="38" borderId="4" xfId="0" applyFont="1" applyFill="1" applyBorder="1" applyAlignment="1">
      <alignment vertical="center"/>
    </xf>
    <xf numFmtId="0" fontId="15" fillId="38" borderId="1" xfId="0" applyFont="1" applyFill="1" applyBorder="1" applyAlignment="1">
      <alignment vertical="center"/>
    </xf>
    <xf numFmtId="0" fontId="15" fillId="38" borderId="5" xfId="0" applyFont="1" applyFill="1" applyBorder="1" applyAlignment="1">
      <alignment vertical="center"/>
    </xf>
    <xf numFmtId="0" fontId="15" fillId="38" borderId="15" xfId="0" applyFont="1" applyFill="1" applyBorder="1" applyAlignment="1">
      <alignment vertical="center"/>
    </xf>
    <xf numFmtId="0" fontId="27" fillId="38" borderId="4" xfId="0" applyFont="1" applyFill="1" applyBorder="1" applyAlignment="1">
      <alignment horizontal="center" vertical="center"/>
    </xf>
    <xf numFmtId="0" fontId="11" fillId="38" borderId="0" xfId="0" applyFont="1" applyFill="1" applyAlignment="1">
      <alignment vertical="top" wrapText="1"/>
    </xf>
    <xf numFmtId="0" fontId="29" fillId="38" borderId="27" xfId="0" applyFont="1" applyFill="1" applyBorder="1" applyAlignment="1">
      <alignment vertical="center" shrinkToFit="1"/>
    </xf>
    <xf numFmtId="0" fontId="15" fillId="38" borderId="6" xfId="0" applyFont="1" applyFill="1" applyBorder="1" applyAlignment="1">
      <alignment horizontal="left" vertical="center"/>
    </xf>
    <xf numFmtId="180" fontId="11" fillId="38" borderId="17" xfId="0" applyNumberFormat="1" applyFont="1" applyFill="1" applyBorder="1" applyAlignment="1">
      <alignment horizontal="center" vertical="center"/>
    </xf>
    <xf numFmtId="0" fontId="11" fillId="38" borderId="38" xfId="0" applyFont="1" applyFill="1" applyBorder="1" applyAlignment="1">
      <alignment horizontal="center" vertical="center"/>
    </xf>
    <xf numFmtId="180" fontId="11" fillId="38" borderId="0" xfId="0" applyNumberFormat="1" applyFont="1" applyFill="1" applyAlignment="1">
      <alignment horizontal="center" vertical="center"/>
    </xf>
    <xf numFmtId="180" fontId="11" fillId="38" borderId="0" xfId="0" applyNumberFormat="1" applyFont="1" applyFill="1" applyAlignment="1">
      <alignment vertical="center"/>
    </xf>
    <xf numFmtId="180" fontId="11" fillId="38" borderId="5" xfId="0" applyNumberFormat="1" applyFont="1" applyFill="1" applyBorder="1" applyAlignment="1">
      <alignment vertical="center"/>
    </xf>
    <xf numFmtId="180" fontId="11" fillId="38" borderId="5" xfId="0" applyNumberFormat="1" applyFont="1" applyFill="1" applyBorder="1" applyAlignment="1">
      <alignment horizontal="center" vertical="center"/>
    </xf>
    <xf numFmtId="0" fontId="11" fillId="38" borderId="0" xfId="0" applyFont="1" applyFill="1" applyAlignment="1">
      <alignment horizontal="center" vertical="center" wrapText="1"/>
    </xf>
    <xf numFmtId="0" fontId="15" fillId="38" borderId="7" xfId="0" applyFont="1" applyFill="1" applyBorder="1" applyAlignment="1">
      <alignment horizontal="left" vertical="center"/>
    </xf>
    <xf numFmtId="0" fontId="15" fillId="38" borderId="5" xfId="0" applyFont="1" applyFill="1" applyBorder="1" applyAlignment="1">
      <alignment horizontal="left" vertical="center"/>
    </xf>
    <xf numFmtId="0" fontId="28" fillId="38" borderId="0" xfId="0" applyFont="1" applyFill="1" applyAlignment="1">
      <alignment vertical="top"/>
    </xf>
    <xf numFmtId="0" fontId="28" fillId="38" borderId="0" xfId="0" applyFont="1" applyFill="1" applyAlignment="1">
      <alignment vertical="top" wrapText="1"/>
    </xf>
    <xf numFmtId="0" fontId="28" fillId="38" borderId="0" xfId="0" applyFont="1" applyFill="1" applyAlignment="1">
      <alignment horizontal="left" vertical="top"/>
    </xf>
    <xf numFmtId="0" fontId="28" fillId="38" borderId="0" xfId="0" applyFont="1" applyFill="1" applyAlignment="1">
      <alignment horizontal="left" vertical="top" wrapText="1"/>
    </xf>
    <xf numFmtId="0" fontId="15" fillId="38" borderId="0" xfId="0" applyFont="1" applyFill="1" applyAlignment="1">
      <alignment vertical="center"/>
    </xf>
    <xf numFmtId="0" fontId="15" fillId="38" borderId="27" xfId="0" applyFont="1" applyFill="1" applyBorder="1" applyAlignment="1">
      <alignment vertical="center"/>
    </xf>
    <xf numFmtId="0" fontId="15" fillId="38" borderId="3" xfId="0" applyFont="1" applyFill="1" applyBorder="1" applyAlignment="1">
      <alignment horizontal="left" vertical="center"/>
    </xf>
    <xf numFmtId="0" fontId="15" fillId="38" borderId="4" xfId="0" applyFont="1" applyFill="1" applyBorder="1" applyAlignment="1">
      <alignment horizontal="left" vertical="center"/>
    </xf>
    <xf numFmtId="0" fontId="15" fillId="38" borderId="1" xfId="0" applyFont="1" applyFill="1" applyBorder="1" applyAlignment="1">
      <alignment horizontal="left" vertical="center"/>
    </xf>
    <xf numFmtId="0" fontId="11" fillId="38" borderId="17" xfId="46" applyFont="1" applyFill="1" applyBorder="1" applyAlignment="1">
      <alignment horizontal="center" vertical="center"/>
    </xf>
    <xf numFmtId="0" fontId="15" fillId="38" borderId="16" xfId="0" applyFont="1" applyFill="1" applyBorder="1" applyAlignment="1">
      <alignment horizontal="left" vertical="center"/>
    </xf>
    <xf numFmtId="0" fontId="15" fillId="38" borderId="15" xfId="0" applyFont="1" applyFill="1" applyBorder="1" applyAlignment="1">
      <alignment horizontal="left" vertical="center"/>
    </xf>
    <xf numFmtId="0" fontId="11" fillId="38" borderId="4" xfId="0" applyFont="1" applyFill="1" applyBorder="1" applyAlignment="1">
      <alignment horizontal="center" vertical="center" wrapText="1"/>
    </xf>
    <xf numFmtId="0" fontId="29" fillId="38" borderId="0" xfId="0" applyFont="1" applyFill="1" applyAlignment="1">
      <alignment vertical="center"/>
    </xf>
    <xf numFmtId="0" fontId="0" fillId="38" borderId="0" xfId="0" applyFill="1"/>
    <xf numFmtId="0" fontId="11" fillId="38" borderId="4" xfId="0" applyFont="1" applyFill="1" applyBorder="1" applyAlignment="1">
      <alignment horizontal="left" vertical="center" wrapText="1"/>
    </xf>
    <xf numFmtId="0" fontId="11" fillId="38" borderId="1" xfId="0" applyFont="1" applyFill="1" applyBorder="1" applyAlignment="1">
      <alignment horizontal="left" vertical="center" wrapText="1"/>
    </xf>
    <xf numFmtId="0" fontId="11" fillId="38" borderId="5" xfId="0" applyFont="1" applyFill="1" applyBorder="1" applyAlignment="1">
      <alignment horizontal="left" vertical="center" wrapText="1"/>
    </xf>
    <xf numFmtId="0" fontId="11" fillId="38" borderId="15" xfId="0" applyFont="1" applyFill="1" applyBorder="1" applyAlignment="1">
      <alignment horizontal="left" vertical="center" wrapText="1"/>
    </xf>
    <xf numFmtId="0" fontId="72" fillId="38" borderId="3" xfId="0" applyFont="1" applyFill="1" applyBorder="1" applyAlignment="1">
      <alignment horizontal="center" vertical="center"/>
    </xf>
    <xf numFmtId="0" fontId="72" fillId="38" borderId="8" xfId="0" applyFont="1" applyFill="1" applyBorder="1" applyAlignment="1">
      <alignment horizontal="center" vertical="center"/>
    </xf>
    <xf numFmtId="0" fontId="0" fillId="38" borderId="5" xfId="0" applyFill="1" applyBorder="1"/>
    <xf numFmtId="0" fontId="0" fillId="38" borderId="17" xfId="0" applyFill="1" applyBorder="1"/>
    <xf numFmtId="0" fontId="27" fillId="38" borderId="17" xfId="0" applyFont="1" applyFill="1" applyBorder="1" applyAlignment="1">
      <alignment horizontal="center"/>
    </xf>
    <xf numFmtId="0" fontId="27" fillId="38" borderId="0" xfId="0" applyFont="1" applyFill="1" applyAlignment="1">
      <alignment horizontal="center"/>
    </xf>
    <xf numFmtId="0" fontId="27" fillId="38" borderId="27" xfId="0" applyFont="1" applyFill="1" applyBorder="1" applyAlignment="1">
      <alignment horizontal="center"/>
    </xf>
    <xf numFmtId="0" fontId="11" fillId="38" borderId="16" xfId="0" applyFont="1" applyFill="1" applyBorder="1" applyAlignment="1">
      <alignment horizontal="left" vertical="top"/>
    </xf>
    <xf numFmtId="0" fontId="11" fillId="38" borderId="5" xfId="0" applyFont="1" applyFill="1" applyBorder="1" applyAlignment="1">
      <alignment horizontal="left" vertical="top"/>
    </xf>
    <xf numFmtId="0" fontId="11" fillId="38" borderId="15" xfId="0" applyFont="1" applyFill="1" applyBorder="1" applyAlignment="1">
      <alignment horizontal="left" vertical="top"/>
    </xf>
    <xf numFmtId="0" fontId="11" fillId="38" borderId="3" xfId="0" applyFont="1" applyFill="1" applyBorder="1" applyAlignment="1">
      <alignment horizontal="left" vertical="top"/>
    </xf>
    <xf numFmtId="0" fontId="11" fillId="38" borderId="4" xfId="0" applyFont="1" applyFill="1" applyBorder="1" applyAlignment="1">
      <alignment horizontal="left" vertical="top"/>
    </xf>
    <xf numFmtId="0" fontId="11" fillId="38" borderId="1" xfId="0" applyFont="1" applyFill="1" applyBorder="1" applyAlignment="1">
      <alignment horizontal="left" vertical="top"/>
    </xf>
    <xf numFmtId="0" fontId="11" fillId="38" borderId="17" xfId="0" applyFont="1" applyFill="1" applyBorder="1" applyAlignment="1">
      <alignment horizontal="center" vertical="center" wrapText="1"/>
    </xf>
    <xf numFmtId="0" fontId="11" fillId="38" borderId="27" xfId="0" applyFont="1" applyFill="1" applyBorder="1" applyAlignment="1">
      <alignment horizontal="center" vertical="center" wrapText="1"/>
    </xf>
    <xf numFmtId="0" fontId="13" fillId="38" borderId="40" xfId="0" applyFont="1" applyFill="1" applyBorder="1" applyAlignment="1">
      <alignment horizontal="center" vertical="center"/>
    </xf>
    <xf numFmtId="0" fontId="13" fillId="38" borderId="0" xfId="0" applyFont="1" applyFill="1" applyAlignment="1">
      <alignment horizontal="left" vertical="center" wrapText="1" indent="1"/>
    </xf>
    <xf numFmtId="0" fontId="13" fillId="38" borderId="0" xfId="0" applyFont="1" applyFill="1" applyAlignment="1">
      <alignment horizontal="left" vertical="center" wrapText="1"/>
    </xf>
    <xf numFmtId="0" fontId="11" fillId="38" borderId="41" xfId="0" applyFont="1" applyFill="1" applyBorder="1" applyAlignment="1">
      <alignment horizontal="center" vertical="center"/>
    </xf>
    <xf numFmtId="0" fontId="11" fillId="38" borderId="33" xfId="0" applyFont="1" applyFill="1" applyBorder="1" applyAlignment="1">
      <alignment horizontal="center" vertical="center"/>
    </xf>
    <xf numFmtId="0" fontId="11" fillId="38" borderId="42" xfId="0" applyFont="1" applyFill="1" applyBorder="1" applyAlignment="1">
      <alignment horizontal="center" vertical="center"/>
    </xf>
    <xf numFmtId="0" fontId="11" fillId="38" borderId="43" xfId="0" applyFont="1" applyFill="1" applyBorder="1" applyAlignment="1">
      <alignment horizontal="left" vertical="center"/>
    </xf>
    <xf numFmtId="0" fontId="13" fillId="38" borderId="44" xfId="0" applyFont="1" applyFill="1" applyBorder="1" applyAlignment="1">
      <alignment horizontal="center" vertical="center"/>
    </xf>
    <xf numFmtId="0" fontId="11" fillId="38" borderId="44" xfId="0" applyFont="1" applyFill="1" applyBorder="1" applyAlignment="1">
      <alignment horizontal="left" vertical="center"/>
    </xf>
    <xf numFmtId="0" fontId="11" fillId="38" borderId="43" xfId="0" applyFont="1" applyFill="1" applyBorder="1" applyAlignment="1">
      <alignment horizontal="center" vertical="center"/>
    </xf>
    <xf numFmtId="0" fontId="11" fillId="38" borderId="44" xfId="0" applyFont="1" applyFill="1" applyBorder="1" applyAlignment="1">
      <alignment horizontal="center" vertical="center"/>
    </xf>
    <xf numFmtId="0" fontId="11" fillId="38" borderId="45" xfId="0" applyFont="1" applyFill="1" applyBorder="1" applyAlignment="1">
      <alignment horizontal="center" vertical="center"/>
    </xf>
    <xf numFmtId="0" fontId="13" fillId="38" borderId="0" xfId="0" applyFont="1" applyFill="1" applyAlignment="1">
      <alignment horizontal="left" vertical="center"/>
    </xf>
    <xf numFmtId="0" fontId="11" fillId="38" borderId="17" xfId="0" applyFont="1" applyFill="1" applyBorder="1" applyAlignment="1">
      <alignment horizontal="left" vertical="top"/>
    </xf>
    <xf numFmtId="0" fontId="11" fillId="38" borderId="27" xfId="0" applyFont="1" applyFill="1" applyBorder="1" applyAlignment="1">
      <alignment horizontal="left" vertical="top"/>
    </xf>
    <xf numFmtId="0" fontId="28" fillId="38" borderId="0" xfId="0" applyFont="1" applyFill="1" applyAlignment="1">
      <alignment horizontal="left" vertical="center"/>
    </xf>
    <xf numFmtId="0" fontId="11" fillId="38" borderId="17" xfId="0" applyFont="1" applyFill="1" applyBorder="1" applyAlignment="1">
      <alignment vertical="center" wrapText="1"/>
    </xf>
    <xf numFmtId="0" fontId="11" fillId="38" borderId="27" xfId="0" applyFont="1" applyFill="1" applyBorder="1" applyAlignment="1">
      <alignment vertical="center" wrapText="1"/>
    </xf>
    <xf numFmtId="0" fontId="27" fillId="38" borderId="17" xfId="0" applyFont="1" applyFill="1" applyBorder="1" applyAlignment="1">
      <alignment horizontal="center" vertical="center"/>
    </xf>
    <xf numFmtId="0" fontId="27" fillId="38" borderId="27" xfId="0" applyFont="1" applyFill="1" applyBorder="1" applyAlignment="1">
      <alignment horizontal="center" vertical="center"/>
    </xf>
    <xf numFmtId="0" fontId="11" fillId="38" borderId="27" xfId="46" applyFont="1" applyFill="1" applyBorder="1" applyAlignment="1">
      <alignment horizontal="center" vertical="center"/>
    </xf>
    <xf numFmtId="181" fontId="11" fillId="38" borderId="0" xfId="0" applyNumberFormat="1" applyFont="1" applyFill="1" applyAlignment="1">
      <alignment horizontal="left" vertical="center"/>
    </xf>
    <xf numFmtId="0" fontId="11" fillId="38" borderId="17" xfId="0" applyFont="1" applyFill="1" applyBorder="1" applyAlignment="1">
      <alignment horizontal="left" vertical="center" indent="1"/>
    </xf>
    <xf numFmtId="0" fontId="12" fillId="38" borderId="0" xfId="0" applyFont="1" applyFill="1" applyAlignment="1">
      <alignment horizontal="left" vertical="center"/>
    </xf>
    <xf numFmtId="0" fontId="43" fillId="38" borderId="0" xfId="50" applyFill="1">
      <alignment vertical="center"/>
    </xf>
    <xf numFmtId="0" fontId="43" fillId="38" borderId="0" xfId="50" applyFill="1" applyAlignment="1">
      <alignment horizontal="right" vertical="center"/>
    </xf>
    <xf numFmtId="0" fontId="43" fillId="38" borderId="0" xfId="50" applyFill="1" applyAlignment="1">
      <alignment horizontal="center" vertical="center"/>
    </xf>
    <xf numFmtId="0" fontId="43" fillId="38" borderId="8" xfId="50" applyFill="1" applyBorder="1" applyAlignment="1">
      <alignment horizontal="center" vertical="center"/>
    </xf>
    <xf numFmtId="0" fontId="43" fillId="38" borderId="8" xfId="50" applyFill="1" applyBorder="1">
      <alignment vertical="center"/>
    </xf>
    <xf numFmtId="0" fontId="43" fillId="38" borderId="5" xfId="50" applyFill="1" applyBorder="1">
      <alignment vertical="center"/>
    </xf>
    <xf numFmtId="0" fontId="43" fillId="38" borderId="5" xfId="50" applyFill="1" applyBorder="1" applyAlignment="1">
      <alignment horizontal="center" vertical="center" wrapText="1"/>
    </xf>
    <xf numFmtId="0" fontId="43" fillId="38" borderId="5" xfId="50" applyFill="1" applyBorder="1" applyAlignment="1">
      <alignment horizontal="center" vertical="center"/>
    </xf>
    <xf numFmtId="179" fontId="43" fillId="38" borderId="5" xfId="50" applyNumberFormat="1" applyFill="1" applyBorder="1" applyAlignment="1">
      <alignment horizontal="center" vertical="center"/>
    </xf>
    <xf numFmtId="180" fontId="0" fillId="38" borderId="5" xfId="30" applyNumberFormat="1" applyFont="1" applyFill="1" applyBorder="1" applyAlignment="1">
      <alignment horizontal="center" vertical="center"/>
    </xf>
    <xf numFmtId="0" fontId="43" fillId="38" borderId="4" xfId="50" applyFill="1" applyBorder="1">
      <alignment vertical="center"/>
    </xf>
    <xf numFmtId="0" fontId="11" fillId="38" borderId="25" xfId="0" applyFont="1" applyFill="1" applyBorder="1" applyAlignment="1">
      <alignment horizontal="center" vertical="center"/>
    </xf>
    <xf numFmtId="0" fontId="11" fillId="38" borderId="34" xfId="0" applyFont="1" applyFill="1" applyBorder="1" applyAlignment="1">
      <alignment horizontal="center" vertical="center"/>
    </xf>
    <xf numFmtId="0" fontId="0" fillId="38" borderId="7" xfId="0" applyFill="1" applyBorder="1"/>
    <xf numFmtId="0" fontId="0" fillId="38" borderId="1" xfId="0" applyFill="1" applyBorder="1"/>
    <xf numFmtId="0" fontId="0" fillId="38" borderId="27" xfId="0" applyFill="1" applyBorder="1"/>
    <xf numFmtId="0" fontId="0" fillId="38" borderId="16" xfId="0" applyFill="1" applyBorder="1"/>
    <xf numFmtId="0" fontId="11" fillId="38" borderId="4" xfId="0" applyFont="1" applyFill="1" applyBorder="1" applyAlignment="1">
      <alignment horizontal="right" vertical="center"/>
    </xf>
    <xf numFmtId="0" fontId="11" fillId="38" borderId="17" xfId="0" applyFont="1" applyFill="1" applyBorder="1" applyAlignment="1">
      <alignment horizontal="left" vertical="center" wrapText="1"/>
    </xf>
    <xf numFmtId="0" fontId="0" fillId="38" borderId="27" xfId="0" applyFill="1" applyBorder="1" applyAlignment="1">
      <alignment horizontal="center" vertical="center"/>
    </xf>
    <xf numFmtId="0" fontId="13" fillId="38" borderId="0" xfId="0" applyFont="1" applyFill="1" applyAlignment="1">
      <alignment horizontal="left" vertical="center" indent="1"/>
    </xf>
    <xf numFmtId="0" fontId="13" fillId="38" borderId="27" xfId="0" applyFont="1" applyFill="1" applyBorder="1" applyAlignment="1">
      <alignment horizontal="right" vertical="center"/>
    </xf>
    <xf numFmtId="0" fontId="13" fillId="38" borderId="0" xfId="0" applyFont="1" applyFill="1" applyAlignment="1">
      <alignment horizontal="right" vertical="center"/>
    </xf>
    <xf numFmtId="0" fontId="0" fillId="38" borderId="1" xfId="0" applyFill="1" applyBorder="1" applyAlignment="1">
      <alignment horizontal="center" vertical="center"/>
    </xf>
    <xf numFmtId="0" fontId="13" fillId="38" borderId="0" xfId="0" applyFont="1" applyFill="1"/>
    <xf numFmtId="0" fontId="13" fillId="38" borderId="0" xfId="0" applyFont="1" applyFill="1" applyAlignment="1">
      <alignment horizontal="left"/>
    </xf>
    <xf numFmtId="0" fontId="11" fillId="38" borderId="6" xfId="0" applyFont="1" applyFill="1" applyBorder="1" applyAlignment="1">
      <alignment horizontal="center" vertical="center" wrapText="1"/>
    </xf>
    <xf numFmtId="0" fontId="28" fillId="38" borderId="0" xfId="0" applyFont="1" applyFill="1" applyAlignment="1">
      <alignment vertical="center"/>
    </xf>
    <xf numFmtId="0" fontId="11" fillId="38" borderId="16" xfId="0" applyFont="1" applyFill="1" applyBorder="1" applyAlignment="1">
      <alignment horizontal="center" vertical="center" wrapText="1"/>
    </xf>
    <xf numFmtId="0" fontId="28" fillId="38" borderId="5" xfId="0" applyFont="1" applyFill="1" applyBorder="1" applyAlignment="1">
      <alignment horizontal="left" vertical="top" wrapText="1"/>
    </xf>
    <xf numFmtId="0" fontId="11" fillId="38" borderId="16" xfId="0" applyFont="1" applyFill="1" applyBorder="1" applyAlignment="1">
      <alignment vertical="center" wrapText="1"/>
    </xf>
    <xf numFmtId="0" fontId="11" fillId="38" borderId="5" xfId="0" applyFont="1" applyFill="1" applyBorder="1" applyAlignment="1">
      <alignment vertical="center" wrapText="1"/>
    </xf>
    <xf numFmtId="0" fontId="11" fillId="38" borderId="5" xfId="0" applyFont="1" applyFill="1" applyBorder="1" applyAlignment="1">
      <alignment horizontal="center" vertical="center" wrapText="1"/>
    </xf>
    <xf numFmtId="0" fontId="11" fillId="38" borderId="15" xfId="0" applyFont="1" applyFill="1" applyBorder="1" applyAlignment="1">
      <alignment horizontal="center" vertical="center" wrapText="1"/>
    </xf>
    <xf numFmtId="0" fontId="13" fillId="38" borderId="5" xfId="0" applyFont="1" applyFill="1" applyBorder="1" applyAlignment="1">
      <alignment horizontal="center" vertical="center"/>
    </xf>
    <xf numFmtId="0" fontId="13" fillId="38" borderId="5" xfId="0" applyFont="1" applyFill="1" applyBorder="1" applyAlignment="1">
      <alignment horizontal="left" vertical="center" wrapText="1" indent="1"/>
    </xf>
    <xf numFmtId="0" fontId="13" fillId="38" borderId="5" xfId="0" applyFont="1" applyFill="1" applyBorder="1" applyAlignment="1">
      <alignment horizontal="left" vertical="center" wrapText="1"/>
    </xf>
    <xf numFmtId="0" fontId="13" fillId="38" borderId="38" xfId="0" applyFont="1" applyFill="1" applyBorder="1" applyAlignment="1">
      <alignment horizontal="center" vertical="center"/>
    </xf>
    <xf numFmtId="0" fontId="27" fillId="38" borderId="16" xfId="0" applyFont="1" applyFill="1" applyBorder="1" applyAlignment="1">
      <alignment horizontal="center" vertical="center"/>
    </xf>
    <xf numFmtId="0" fontId="27" fillId="38" borderId="5" xfId="0" applyFont="1" applyFill="1" applyBorder="1" applyAlignment="1">
      <alignment horizontal="center" vertical="center"/>
    </xf>
    <xf numFmtId="0" fontId="27" fillId="38" borderId="15" xfId="0" applyFont="1" applyFill="1" applyBorder="1" applyAlignment="1">
      <alignment horizontal="center" vertical="center"/>
    </xf>
    <xf numFmtId="0" fontId="11" fillId="38" borderId="11" xfId="0" applyFont="1" applyFill="1" applyBorder="1" applyAlignment="1">
      <alignment horizontal="left" wrapText="1"/>
    </xf>
    <xf numFmtId="0" fontId="11" fillId="38" borderId="9" xfId="0" applyFont="1" applyFill="1" applyBorder="1" applyAlignment="1">
      <alignment horizontal="justify" wrapText="1"/>
    </xf>
    <xf numFmtId="0" fontId="11" fillId="38" borderId="9" xfId="0" applyFont="1" applyFill="1" applyBorder="1"/>
    <xf numFmtId="0" fontId="11" fillId="38" borderId="32" xfId="0" applyFont="1" applyFill="1" applyBorder="1"/>
    <xf numFmtId="0" fontId="16" fillId="38" borderId="0" xfId="0" applyFont="1" applyFill="1" applyAlignment="1">
      <alignment horizontal="left" vertical="top"/>
    </xf>
    <xf numFmtId="0" fontId="16" fillId="38" borderId="0" xfId="0" applyFont="1" applyFill="1" applyAlignment="1">
      <alignment horizontal="left" vertical="center"/>
    </xf>
    <xf numFmtId="0" fontId="16" fillId="38" borderId="0" xfId="0" applyFont="1" applyFill="1" applyAlignment="1">
      <alignment horizontal="right" vertical="top"/>
    </xf>
    <xf numFmtId="0" fontId="16" fillId="38" borderId="0" xfId="0" applyFont="1" applyFill="1" applyAlignment="1">
      <alignment vertical="top"/>
    </xf>
    <xf numFmtId="0" fontId="16" fillId="38" borderId="0" xfId="0" applyFont="1" applyFill="1" applyAlignment="1">
      <alignment horizontal="center" vertical="top"/>
    </xf>
    <xf numFmtId="0" fontId="16" fillId="38" borderId="11" xfId="0" applyFont="1" applyFill="1" applyBorder="1" applyAlignment="1">
      <alignment horizontal="center" vertical="top"/>
    </xf>
    <xf numFmtId="0" fontId="16" fillId="38" borderId="9" xfId="0" applyFont="1" applyFill="1" applyBorder="1" applyAlignment="1">
      <alignment horizontal="center" vertical="top"/>
    </xf>
    <xf numFmtId="0" fontId="16" fillId="38" borderId="32" xfId="0" applyFont="1" applyFill="1" applyBorder="1" applyAlignment="1">
      <alignment horizontal="center" vertical="top"/>
    </xf>
    <xf numFmtId="0" fontId="16" fillId="38" borderId="6" xfId="0" applyFont="1" applyFill="1" applyBorder="1" applyAlignment="1">
      <alignment horizontal="left" vertical="center"/>
    </xf>
    <xf numFmtId="0" fontId="16" fillId="38" borderId="7" xfId="0" applyFont="1" applyFill="1" applyBorder="1" applyAlignment="1">
      <alignment horizontal="left" vertical="center"/>
    </xf>
    <xf numFmtId="0" fontId="16" fillId="38" borderId="4" xfId="0" applyFont="1" applyFill="1" applyBorder="1" applyAlignment="1">
      <alignment horizontal="left" vertical="center"/>
    </xf>
    <xf numFmtId="0" fontId="16" fillId="38" borderId="8" xfId="0" applyFont="1" applyFill="1" applyBorder="1" applyAlignment="1">
      <alignment horizontal="left" vertical="center"/>
    </xf>
    <xf numFmtId="0" fontId="16" fillId="38" borderId="5" xfId="0" applyFont="1" applyFill="1" applyBorder="1" applyAlignment="1">
      <alignment horizontal="left" vertical="center"/>
    </xf>
    <xf numFmtId="0" fontId="16" fillId="38" borderId="33" xfId="0" applyFont="1" applyFill="1" applyBorder="1" applyAlignment="1">
      <alignment horizontal="left" vertical="top"/>
    </xf>
    <xf numFmtId="0" fontId="16" fillId="38" borderId="5" xfId="0" applyFont="1" applyFill="1" applyBorder="1" applyAlignment="1">
      <alignment horizontal="left" vertical="top"/>
    </xf>
    <xf numFmtId="0" fontId="16" fillId="38" borderId="4" xfId="0" applyFont="1" applyFill="1" applyBorder="1" applyAlignment="1">
      <alignment horizontal="left" vertical="top"/>
    </xf>
    <xf numFmtId="0" fontId="19" fillId="34" borderId="0" xfId="0" applyFont="1" applyFill="1" applyAlignment="1">
      <alignment horizontal="left" vertical="center"/>
    </xf>
    <xf numFmtId="0" fontId="85" fillId="0" borderId="0" xfId="54" applyFont="1">
      <alignment vertical="center"/>
    </xf>
    <xf numFmtId="0" fontId="85" fillId="0" borderId="0" xfId="54" applyFont="1" applyAlignment="1">
      <alignment horizontal="center" vertical="center"/>
    </xf>
    <xf numFmtId="0" fontId="85" fillId="0" borderId="0" xfId="54" applyFont="1" applyAlignment="1">
      <alignment horizontal="left" vertical="center"/>
    </xf>
    <xf numFmtId="0" fontId="85" fillId="0" borderId="0" xfId="54" applyFont="1" applyAlignment="1">
      <alignment vertical="center" wrapText="1"/>
    </xf>
    <xf numFmtId="0" fontId="85" fillId="0" borderId="0" xfId="55" applyFont="1">
      <alignment vertical="center"/>
    </xf>
    <xf numFmtId="0" fontId="77" fillId="0" borderId="17" xfId="55" applyFont="1" applyBorder="1">
      <alignment vertical="center"/>
    </xf>
    <xf numFmtId="0" fontId="77" fillId="0" borderId="139" xfId="55" applyFont="1" applyBorder="1" applyAlignment="1">
      <alignment horizontal="center" vertical="center"/>
    </xf>
    <xf numFmtId="0" fontId="77" fillId="0" borderId="138" xfId="55" applyFont="1" applyBorder="1" applyAlignment="1">
      <alignment horizontal="center" vertical="center"/>
    </xf>
    <xf numFmtId="0" fontId="82" fillId="0" borderId="137" xfId="55" applyFont="1" applyBorder="1" applyAlignment="1">
      <alignment horizontal="center" vertical="center"/>
    </xf>
    <xf numFmtId="0" fontId="87" fillId="0" borderId="139" xfId="55" applyFont="1" applyBorder="1" applyAlignment="1">
      <alignment vertical="center" wrapText="1"/>
    </xf>
    <xf numFmtId="0" fontId="77" fillId="0" borderId="0" xfId="55" applyFont="1">
      <alignment vertical="center"/>
    </xf>
    <xf numFmtId="0" fontId="80" fillId="0" borderId="138" xfId="53" applyFont="1" applyBorder="1" applyAlignment="1">
      <alignment horizontal="center" vertical="center" wrapText="1"/>
    </xf>
    <xf numFmtId="0" fontId="77" fillId="0" borderId="145" xfId="56" applyFont="1" applyBorder="1">
      <alignment vertical="center"/>
    </xf>
    <xf numFmtId="0" fontId="80" fillId="0" borderId="139" xfId="53" applyFont="1" applyBorder="1" applyAlignment="1">
      <alignment horizontal="center" vertical="center" wrapText="1"/>
    </xf>
    <xf numFmtId="0" fontId="77" fillId="0" borderId="0" xfId="56" applyFont="1">
      <alignment vertical="center"/>
    </xf>
    <xf numFmtId="0" fontId="77" fillId="0" borderId="145" xfId="53" applyFont="1" applyBorder="1">
      <alignment vertical="center"/>
    </xf>
    <xf numFmtId="0" fontId="86" fillId="0" borderId="41" xfId="53" applyFont="1" applyBorder="1" applyAlignment="1">
      <alignment horizontal="center" vertical="center"/>
    </xf>
    <xf numFmtId="0" fontId="77" fillId="0" borderId="0" xfId="53" applyFont="1">
      <alignment vertical="center"/>
    </xf>
    <xf numFmtId="0" fontId="85" fillId="0" borderId="0" xfId="53" applyFont="1">
      <alignment vertical="center"/>
    </xf>
    <xf numFmtId="0" fontId="77" fillId="0" borderId="0" xfId="54" applyFont="1">
      <alignment vertical="center"/>
    </xf>
    <xf numFmtId="0" fontId="77" fillId="0" borderId="0" xfId="54" applyFont="1" applyAlignment="1">
      <alignment horizontal="center" vertical="center"/>
    </xf>
    <xf numFmtId="0" fontId="77" fillId="0" borderId="0" xfId="54" applyFont="1" applyAlignment="1">
      <alignment horizontal="left" vertical="center"/>
    </xf>
    <xf numFmtId="0" fontId="77" fillId="0" borderId="0" xfId="54" applyFont="1" applyAlignment="1">
      <alignment vertical="center" wrapText="1"/>
    </xf>
    <xf numFmtId="0" fontId="89" fillId="39" borderId="6" xfId="55" applyFont="1" applyFill="1" applyBorder="1" applyAlignment="1">
      <alignment horizontal="center" vertical="center" wrapText="1"/>
    </xf>
    <xf numFmtId="0" fontId="77" fillId="39" borderId="2" xfId="55" applyFont="1" applyFill="1" applyBorder="1" applyAlignment="1">
      <alignment horizontal="center" vertical="center" wrapText="1"/>
    </xf>
    <xf numFmtId="0" fontId="77" fillId="0" borderId="35" xfId="55" applyFont="1" applyBorder="1" applyAlignment="1">
      <alignment horizontal="center" vertical="center"/>
    </xf>
    <xf numFmtId="0" fontId="77" fillId="0" borderId="135" xfId="55" applyFont="1" applyBorder="1" applyAlignment="1">
      <alignment horizontal="center" vertical="center"/>
    </xf>
    <xf numFmtId="0" fontId="82" fillId="0" borderId="136" xfId="55" applyFont="1" applyBorder="1" applyAlignment="1">
      <alignment horizontal="center" vertical="center"/>
    </xf>
    <xf numFmtId="0" fontId="77" fillId="0" borderId="37" xfId="55" applyFont="1" applyBorder="1" applyAlignment="1">
      <alignment horizontal="center" vertical="center"/>
    </xf>
    <xf numFmtId="0" fontId="77" fillId="0" borderId="42" xfId="55" applyFont="1" applyBorder="1" applyAlignment="1">
      <alignment horizontal="center" vertical="center"/>
    </xf>
    <xf numFmtId="0" fontId="90" fillId="0" borderId="139" xfId="55" applyFont="1" applyBorder="1" applyAlignment="1">
      <alignment vertical="center" wrapText="1"/>
    </xf>
    <xf numFmtId="0" fontId="82" fillId="0" borderId="17" xfId="55" applyFont="1" applyBorder="1" applyAlignment="1">
      <alignment horizontal="center" vertical="center"/>
    </xf>
    <xf numFmtId="0" fontId="82" fillId="0" borderId="0" xfId="55" applyFont="1" applyAlignment="1">
      <alignment horizontal="left" vertical="center"/>
    </xf>
    <xf numFmtId="0" fontId="82" fillId="0" borderId="0" xfId="55" applyFont="1">
      <alignment vertical="center"/>
    </xf>
    <xf numFmtId="0" fontId="90" fillId="0" borderId="0" xfId="55" applyFont="1" applyAlignment="1">
      <alignment horizontal="right" vertical="center"/>
    </xf>
    <xf numFmtId="0" fontId="90" fillId="0" borderId="0" xfId="55" applyFont="1">
      <alignment vertical="center"/>
    </xf>
    <xf numFmtId="0" fontId="77" fillId="0" borderId="144" xfId="55" applyFont="1" applyBorder="1" applyAlignment="1">
      <alignment horizontal="left" vertical="center" wrapText="1"/>
    </xf>
    <xf numFmtId="0" fontId="91" fillId="0" borderId="139" xfId="55" applyFont="1" applyBorder="1" applyAlignment="1">
      <alignment vertical="center" wrapText="1"/>
    </xf>
    <xf numFmtId="0" fontId="77" fillId="0" borderId="145" xfId="54" applyFont="1" applyBorder="1" applyAlignment="1">
      <alignment horizontal="center" vertical="center"/>
    </xf>
    <xf numFmtId="0" fontId="77" fillId="0" borderId="146" xfId="54" applyFont="1" applyBorder="1" applyAlignment="1">
      <alignment horizontal="left" vertical="center" wrapText="1"/>
    </xf>
    <xf numFmtId="0" fontId="77" fillId="0" borderId="147" xfId="54" applyFont="1" applyBorder="1" applyAlignment="1">
      <alignment horizontal="center" vertical="center" wrapText="1"/>
    </xf>
    <xf numFmtId="0" fontId="90" fillId="0" borderId="139" xfId="54" applyFont="1" applyBorder="1" applyAlignment="1">
      <alignment horizontal="left" vertical="center" wrapText="1"/>
    </xf>
    <xf numFmtId="0" fontId="77" fillId="0" borderId="34" xfId="54" applyFont="1" applyBorder="1" applyAlignment="1">
      <alignment horizontal="center" vertical="center" wrapText="1"/>
    </xf>
    <xf numFmtId="0" fontId="77" fillId="0" borderId="0" xfId="54" applyFont="1" applyAlignment="1">
      <alignment horizontal="center" vertical="center" wrapText="1"/>
    </xf>
    <xf numFmtId="0" fontId="90" fillId="0" borderId="34" xfId="54" applyFont="1" applyBorder="1" applyAlignment="1">
      <alignment horizontal="left" vertical="center" wrapText="1"/>
    </xf>
    <xf numFmtId="0" fontId="77" fillId="0" borderId="143" xfId="54" applyFont="1" applyBorder="1" applyAlignment="1">
      <alignment horizontal="center" vertical="center" wrapText="1"/>
    </xf>
    <xf numFmtId="0" fontId="77" fillId="0" borderId="42" xfId="54" applyFont="1" applyBorder="1" applyAlignment="1">
      <alignment horizontal="center" vertical="center" wrapText="1"/>
    </xf>
    <xf numFmtId="0" fontId="82" fillId="0" borderId="41" xfId="54" applyFont="1" applyBorder="1" applyAlignment="1">
      <alignment horizontal="center" vertical="center"/>
    </xf>
    <xf numFmtId="0" fontId="90" fillId="0" borderId="37" xfId="54" applyFont="1" applyBorder="1" applyAlignment="1">
      <alignment horizontal="left" vertical="center" wrapText="1"/>
    </xf>
    <xf numFmtId="0" fontId="77" fillId="0" borderId="139" xfId="54" applyFont="1" applyBorder="1" applyAlignment="1">
      <alignment horizontal="center" vertical="center" wrapText="1"/>
    </xf>
    <xf numFmtId="0" fontId="77" fillId="0" borderId="138" xfId="54" applyFont="1" applyBorder="1" applyAlignment="1">
      <alignment horizontal="center" vertical="center" wrapText="1"/>
    </xf>
    <xf numFmtId="0" fontId="82" fillId="0" borderId="137" xfId="54" applyFont="1" applyBorder="1" applyAlignment="1">
      <alignment horizontal="center" vertical="center"/>
    </xf>
    <xf numFmtId="0" fontId="90" fillId="0" borderId="141" xfId="54" applyFont="1" applyBorder="1" applyAlignment="1">
      <alignment horizontal="left" vertical="center" wrapText="1"/>
    </xf>
    <xf numFmtId="0" fontId="77" fillId="0" borderId="33" xfId="54" applyFont="1" applyBorder="1" applyAlignment="1">
      <alignment horizontal="center" vertical="center" wrapText="1"/>
    </xf>
    <xf numFmtId="0" fontId="77" fillId="0" borderId="145" xfId="54" applyFont="1" applyBorder="1">
      <alignment vertical="center"/>
    </xf>
    <xf numFmtId="0" fontId="82" fillId="0" borderId="137" xfId="53" applyFont="1" applyBorder="1" applyAlignment="1">
      <alignment horizontal="center" vertical="center"/>
    </xf>
    <xf numFmtId="0" fontId="90" fillId="0" borderId="139" xfId="53" applyFont="1" applyBorder="1" applyAlignment="1">
      <alignment vertical="center" wrapText="1"/>
    </xf>
    <xf numFmtId="0" fontId="90" fillId="0" borderId="37" xfId="53" applyFont="1" applyBorder="1" applyAlignment="1">
      <alignment vertical="center" wrapText="1"/>
    </xf>
    <xf numFmtId="0" fontId="77" fillId="0" borderId="138" xfId="53" applyFont="1" applyBorder="1" applyAlignment="1">
      <alignment horizontal="center" vertical="center" wrapText="1"/>
    </xf>
    <xf numFmtId="0" fontId="82" fillId="0" borderId="41" xfId="53" applyFont="1" applyBorder="1" applyAlignment="1">
      <alignment horizontal="center" vertical="center"/>
    </xf>
    <xf numFmtId="0" fontId="77" fillId="0" borderId="137" xfId="53" applyFont="1" applyBorder="1" applyAlignment="1">
      <alignment horizontal="center" vertical="center" wrapText="1"/>
    </xf>
    <xf numFmtId="0" fontId="90" fillId="0" borderId="139" xfId="54" applyFont="1" applyBorder="1" applyAlignment="1">
      <alignment vertical="center" wrapText="1"/>
    </xf>
    <xf numFmtId="0" fontId="90" fillId="0" borderId="37" xfId="54" applyFont="1" applyBorder="1" applyAlignment="1">
      <alignment vertical="center" wrapText="1"/>
    </xf>
    <xf numFmtId="0" fontId="77" fillId="0" borderId="37" xfId="54" applyFont="1" applyBorder="1" applyAlignment="1">
      <alignment horizontal="center" vertical="center" wrapText="1"/>
    </xf>
    <xf numFmtId="0" fontId="77" fillId="0" borderId="156" xfId="56" applyFont="1" applyBorder="1" applyAlignment="1">
      <alignment vertical="center" wrapText="1"/>
    </xf>
    <xf numFmtId="0" fontId="77" fillId="0" borderId="139" xfId="53" applyFont="1" applyBorder="1" applyAlignment="1">
      <alignment horizontal="center" vertical="center" wrapText="1"/>
    </xf>
    <xf numFmtId="0" fontId="77" fillId="0" borderId="0" xfId="56" applyFont="1" applyAlignment="1">
      <alignment horizontal="center" vertical="center"/>
    </xf>
    <xf numFmtId="0" fontId="91" fillId="0" borderId="37" xfId="53" applyFont="1" applyBorder="1" applyAlignment="1">
      <alignment vertical="center" wrapText="1"/>
    </xf>
    <xf numFmtId="0" fontId="77" fillId="0" borderId="146" xfId="53" applyFont="1" applyBorder="1" applyAlignment="1">
      <alignment vertical="center" wrapText="1"/>
    </xf>
    <xf numFmtId="0" fontId="77" fillId="0" borderId="144" xfId="53" applyFont="1" applyBorder="1" applyAlignment="1">
      <alignment vertical="center" wrapText="1"/>
    </xf>
    <xf numFmtId="0" fontId="77" fillId="0" borderId="139" xfId="55" applyFont="1" applyBorder="1" applyAlignment="1">
      <alignment horizontal="center" vertical="center" wrapText="1"/>
    </xf>
    <xf numFmtId="0" fontId="90" fillId="0" borderId="138" xfId="53" applyFont="1" applyBorder="1" applyAlignment="1">
      <alignment vertical="center" wrapText="1"/>
    </xf>
    <xf numFmtId="0" fontId="77" fillId="0" borderId="147" xfId="53" applyFont="1" applyBorder="1" applyAlignment="1">
      <alignment horizontal="center" vertical="center" wrapText="1"/>
    </xf>
    <xf numFmtId="0" fontId="77" fillId="0" borderId="37" xfId="53" applyFont="1" applyBorder="1" applyAlignment="1">
      <alignment horizontal="center" vertical="center" wrapText="1"/>
    </xf>
    <xf numFmtId="0" fontId="77" fillId="0" borderId="42" xfId="53" applyFont="1" applyBorder="1" applyAlignment="1">
      <alignment horizontal="center" vertical="center" wrapText="1"/>
    </xf>
    <xf numFmtId="0" fontId="77" fillId="0" borderId="147" xfId="57" applyFont="1" applyBorder="1" applyAlignment="1">
      <alignment horizontal="center" vertical="center" wrapText="1"/>
    </xf>
    <xf numFmtId="0" fontId="90" fillId="4" borderId="139" xfId="53" applyFont="1" applyFill="1" applyBorder="1" applyAlignment="1">
      <alignment vertical="center" wrapText="1"/>
    </xf>
    <xf numFmtId="0" fontId="88" fillId="0" borderId="37" xfId="53" applyFont="1" applyBorder="1" applyAlignment="1">
      <alignment vertical="center" wrapText="1"/>
    </xf>
    <xf numFmtId="0" fontId="80" fillId="0" borderId="137" xfId="53" applyFont="1" applyBorder="1" applyAlignment="1">
      <alignment horizontal="center" vertical="center" wrapText="1"/>
    </xf>
    <xf numFmtId="0" fontId="86" fillId="0" borderId="137" xfId="53" applyFont="1" applyBorder="1" applyAlignment="1">
      <alignment horizontal="center" vertical="center"/>
    </xf>
    <xf numFmtId="0" fontId="80" fillId="0" borderId="146" xfId="53" applyFont="1" applyBorder="1" applyAlignment="1">
      <alignment vertical="center" wrapText="1"/>
    </xf>
    <xf numFmtId="0" fontId="88" fillId="0" borderId="139" xfId="54" applyFont="1" applyBorder="1" applyAlignment="1">
      <alignment vertical="center" wrapText="1"/>
    </xf>
    <xf numFmtId="0" fontId="80" fillId="0" borderId="161" xfId="53" applyFont="1" applyBorder="1" applyAlignment="1">
      <alignment vertical="center" wrapText="1"/>
    </xf>
    <xf numFmtId="0" fontId="80" fillId="0" borderId="37" xfId="53" applyFont="1" applyBorder="1" applyAlignment="1">
      <alignment horizontal="center" vertical="center" wrapText="1"/>
    </xf>
    <xf numFmtId="0" fontId="80" fillId="0" borderId="42" xfId="53" applyFont="1" applyBorder="1" applyAlignment="1">
      <alignment horizontal="center" vertical="center" wrapText="1"/>
    </xf>
    <xf numFmtId="0" fontId="87" fillId="0" borderId="37" xfId="55" applyFont="1" applyBorder="1" applyAlignment="1">
      <alignment vertical="center" wrapText="1"/>
    </xf>
    <xf numFmtId="0" fontId="77" fillId="0" borderId="0" xfId="53" applyFont="1" applyAlignment="1">
      <alignment horizontal="center" vertical="center" wrapText="1"/>
    </xf>
    <xf numFmtId="0" fontId="82" fillId="0" borderId="151" xfId="53" applyFont="1" applyBorder="1" applyAlignment="1">
      <alignment horizontal="center" vertical="center"/>
    </xf>
    <xf numFmtId="0" fontId="77" fillId="0" borderId="162" xfId="54" applyFont="1" applyBorder="1">
      <alignment vertical="center"/>
    </xf>
    <xf numFmtId="0" fontId="17" fillId="0" borderId="0" xfId="59" applyFont="1">
      <alignment vertical="center"/>
    </xf>
    <xf numFmtId="0" fontId="17" fillId="0" borderId="0" xfId="59" applyFont="1" applyAlignment="1">
      <alignment horizontal="right" vertical="center"/>
    </xf>
    <xf numFmtId="0" fontId="17" fillId="0" borderId="16" xfId="59" applyFont="1" applyBorder="1" applyAlignment="1">
      <alignment horizontal="right" vertical="center"/>
    </xf>
    <xf numFmtId="0" fontId="17" fillId="0" borderId="5" xfId="59" applyFont="1" applyBorder="1">
      <alignment vertical="center"/>
    </xf>
    <xf numFmtId="0" fontId="81" fillId="0" borderId="3" xfId="59" applyBorder="1">
      <alignment vertical="center"/>
    </xf>
    <xf numFmtId="0" fontId="81" fillId="0" borderId="4" xfId="59" applyBorder="1">
      <alignment vertical="center"/>
    </xf>
    <xf numFmtId="0" fontId="81" fillId="0" borderId="1" xfId="59" applyBorder="1">
      <alignment vertical="center"/>
    </xf>
    <xf numFmtId="0" fontId="81" fillId="0" borderId="0" xfId="59">
      <alignment vertical="center"/>
    </xf>
    <xf numFmtId="0" fontId="17" fillId="0" borderId="17" xfId="59" quotePrefix="1" applyFont="1" applyBorder="1" applyAlignment="1">
      <alignment horizontal="right" vertical="center"/>
    </xf>
    <xf numFmtId="0" fontId="17" fillId="0" borderId="27" xfId="59" applyFont="1" applyBorder="1">
      <alignment vertical="center"/>
    </xf>
    <xf numFmtId="0" fontId="81" fillId="0" borderId="17" xfId="59" applyBorder="1">
      <alignment vertical="center"/>
    </xf>
    <xf numFmtId="0" fontId="81" fillId="0" borderId="27" xfId="59" applyBorder="1">
      <alignment vertical="center"/>
    </xf>
    <xf numFmtId="0" fontId="33" fillId="0" borderId="17" xfId="59" applyFont="1" applyBorder="1">
      <alignment vertical="center"/>
    </xf>
    <xf numFmtId="0" fontId="33" fillId="0" borderId="130" xfId="59" applyFont="1" applyBorder="1">
      <alignment vertical="center"/>
    </xf>
    <xf numFmtId="0" fontId="77" fillId="0" borderId="132" xfId="59" applyFont="1" applyBorder="1">
      <alignment vertical="center"/>
    </xf>
    <xf numFmtId="0" fontId="33" fillId="0" borderId="132" xfId="59" applyFont="1" applyBorder="1" applyAlignment="1">
      <alignment horizontal="center" vertical="center"/>
    </xf>
    <xf numFmtId="0" fontId="33" fillId="0" borderId="1" xfId="59" applyFont="1" applyBorder="1">
      <alignment vertical="center"/>
    </xf>
    <xf numFmtId="0" fontId="33" fillId="0" borderId="0" xfId="59" applyFont="1">
      <alignment vertical="center"/>
    </xf>
    <xf numFmtId="0" fontId="33" fillId="0" borderId="164" xfId="59" applyFont="1" applyBorder="1">
      <alignment vertical="center"/>
    </xf>
    <xf numFmtId="0" fontId="77" fillId="0" borderId="165" xfId="59" applyFont="1" applyBorder="1">
      <alignment vertical="center"/>
    </xf>
    <xf numFmtId="0" fontId="33" fillId="0" borderId="165" xfId="59" applyFont="1" applyBorder="1" applyAlignment="1">
      <alignment horizontal="center" vertical="center"/>
    </xf>
    <xf numFmtId="0" fontId="33" fillId="0" borderId="27" xfId="59" applyFont="1" applyBorder="1">
      <alignment vertical="center"/>
    </xf>
    <xf numFmtId="0" fontId="33" fillId="0" borderId="0" xfId="59" applyFont="1" applyAlignment="1">
      <alignment horizontal="center" vertical="center"/>
    </xf>
    <xf numFmtId="0" fontId="33" fillId="0" borderId="16" xfId="59" applyFont="1" applyBorder="1">
      <alignment vertical="center"/>
    </xf>
    <xf numFmtId="0" fontId="77" fillId="0" borderId="15" xfId="59" applyFont="1" applyBorder="1">
      <alignment vertical="center"/>
    </xf>
    <xf numFmtId="0" fontId="33" fillId="0" borderId="15" xfId="59" applyFont="1" applyBorder="1" applyAlignment="1">
      <alignment horizontal="center" vertical="center"/>
    </xf>
    <xf numFmtId="0" fontId="81" fillId="0" borderId="0" xfId="59" applyAlignment="1">
      <alignment horizontal="center" vertical="center"/>
    </xf>
    <xf numFmtId="0" fontId="81" fillId="0" borderId="0" xfId="59" applyAlignment="1">
      <alignment horizontal="center" vertical="center" wrapText="1"/>
    </xf>
    <xf numFmtId="0" fontId="82" fillId="0" borderId="17" xfId="59" applyFont="1" applyBorder="1">
      <alignment vertical="center"/>
    </xf>
    <xf numFmtId="0" fontId="82" fillId="0" borderId="0" xfId="59" applyFont="1">
      <alignment vertical="center"/>
    </xf>
    <xf numFmtId="0" fontId="96" fillId="0" borderId="27" xfId="59" applyFont="1" applyBorder="1">
      <alignment vertical="center"/>
    </xf>
    <xf numFmtId="0" fontId="82" fillId="0" borderId="17" xfId="59" applyFont="1" applyBorder="1" applyAlignment="1">
      <alignment horizontal="right" vertical="top"/>
    </xf>
    <xf numFmtId="0" fontId="82" fillId="0" borderId="17" xfId="59" applyFont="1" applyBorder="1" applyAlignment="1">
      <alignment horizontal="right" vertical="center"/>
    </xf>
    <xf numFmtId="0" fontId="81" fillId="0" borderId="16" xfId="59" applyBorder="1">
      <alignment vertical="center"/>
    </xf>
    <xf numFmtId="0" fontId="81" fillId="0" borderId="5" xfId="59" applyBorder="1">
      <alignment vertical="center"/>
    </xf>
    <xf numFmtId="0" fontId="81" fillId="0" borderId="5" xfId="59" applyBorder="1" applyAlignment="1">
      <alignment horizontal="center" vertical="center"/>
    </xf>
    <xf numFmtId="0" fontId="81" fillId="0" borderId="5" xfId="59" applyBorder="1" applyAlignment="1">
      <alignment horizontal="center" vertical="center" wrapText="1"/>
    </xf>
    <xf numFmtId="0" fontId="81" fillId="0" borderId="15" xfId="59" applyBorder="1">
      <alignment vertical="center"/>
    </xf>
    <xf numFmtId="0" fontId="17" fillId="0" borderId="3" xfId="59" applyFont="1" applyBorder="1">
      <alignment vertical="center"/>
    </xf>
    <xf numFmtId="0" fontId="17" fillId="0" borderId="4" xfId="59" applyFont="1" applyBorder="1">
      <alignment vertical="center"/>
    </xf>
    <xf numFmtId="0" fontId="17" fillId="0" borderId="1" xfId="59" applyFont="1" applyBorder="1">
      <alignment vertical="center"/>
    </xf>
    <xf numFmtId="0" fontId="17" fillId="0" borderId="17" xfId="59" applyFont="1" applyBorder="1">
      <alignment vertical="center"/>
    </xf>
    <xf numFmtId="0" fontId="17" fillId="0" borderId="27" xfId="59" applyFont="1" applyBorder="1" applyAlignment="1">
      <alignment horizontal="center" vertical="center"/>
    </xf>
    <xf numFmtId="0" fontId="33" fillId="0" borderId="0" xfId="59" applyFont="1" applyAlignment="1">
      <alignment horizontal="right" vertical="center"/>
    </xf>
    <xf numFmtId="0" fontId="96" fillId="0" borderId="0" xfId="59" applyFont="1">
      <alignment vertical="center"/>
    </xf>
    <xf numFmtId="0" fontId="0" fillId="0" borderId="0" xfId="59" applyFont="1">
      <alignment vertical="center"/>
    </xf>
    <xf numFmtId="0" fontId="92" fillId="0" borderId="0" xfId="59" applyFont="1">
      <alignment vertical="center"/>
    </xf>
    <xf numFmtId="0" fontId="94" fillId="0" borderId="0" xfId="59" applyFont="1">
      <alignment vertical="center"/>
    </xf>
    <xf numFmtId="0" fontId="17" fillId="0" borderId="15" xfId="59" applyFont="1" applyBorder="1">
      <alignment vertical="center"/>
    </xf>
    <xf numFmtId="0" fontId="17" fillId="0" borderId="4" xfId="59" applyFont="1" applyBorder="1" applyAlignment="1">
      <alignment horizontal="center" vertical="center"/>
    </xf>
    <xf numFmtId="0" fontId="17" fillId="0" borderId="5" xfId="59" applyFont="1" applyBorder="1" applyAlignment="1">
      <alignment horizontal="center" vertical="center"/>
    </xf>
    <xf numFmtId="0" fontId="0" fillId="0" borderId="3" xfId="59" applyFont="1" applyBorder="1" applyAlignment="1">
      <alignment horizontal="center" vertical="center"/>
    </xf>
    <xf numFmtId="0" fontId="0" fillId="0" borderId="16" xfId="59" applyFont="1" applyBorder="1" applyAlignment="1">
      <alignment horizontal="center" vertical="center"/>
    </xf>
    <xf numFmtId="0" fontId="80" fillId="0" borderId="42" xfId="54" applyFont="1" applyBorder="1" applyAlignment="1">
      <alignment horizontal="center" vertical="center" wrapText="1"/>
    </xf>
    <xf numFmtId="0" fontId="86" fillId="0" borderId="41" xfId="54" applyFont="1" applyBorder="1" applyAlignment="1">
      <alignment horizontal="center" vertical="center"/>
    </xf>
    <xf numFmtId="0" fontId="94" fillId="0" borderId="0" xfId="59" applyFont="1" applyAlignment="1">
      <alignment horizontal="center" vertical="center" wrapText="1"/>
    </xf>
    <xf numFmtId="0" fontId="94" fillId="0" borderId="27" xfId="59" applyFont="1" applyBorder="1">
      <alignment vertical="center"/>
    </xf>
    <xf numFmtId="0" fontId="92" fillId="0" borderId="27" xfId="59" applyFont="1" applyBorder="1">
      <alignment vertical="center"/>
    </xf>
    <xf numFmtId="0" fontId="80" fillId="0" borderId="0" xfId="54" applyFont="1" applyAlignment="1">
      <alignment horizontal="right" vertical="center"/>
    </xf>
    <xf numFmtId="0" fontId="80" fillId="0" borderId="2" xfId="54" applyFont="1" applyBorder="1" applyAlignment="1">
      <alignment vertical="center" wrapText="1"/>
    </xf>
    <xf numFmtId="0" fontId="80" fillId="0" borderId="178" xfId="53" applyFont="1" applyBorder="1" applyAlignment="1">
      <alignment horizontal="center" vertical="center" wrapText="1"/>
    </xf>
    <xf numFmtId="0" fontId="80" fillId="0" borderId="182" xfId="53" applyFont="1" applyBorder="1" applyAlignment="1">
      <alignment horizontal="center" vertical="center" wrapText="1"/>
    </xf>
    <xf numFmtId="0" fontId="80" fillId="0" borderId="183" xfId="53" applyFont="1" applyBorder="1" applyAlignment="1">
      <alignment horizontal="center" vertical="center" wrapText="1"/>
    </xf>
    <xf numFmtId="0" fontId="76" fillId="0" borderId="0" xfId="60" applyFont="1">
      <alignment vertical="center"/>
    </xf>
    <xf numFmtId="0" fontId="93" fillId="0" borderId="0" xfId="60" applyFont="1" applyAlignment="1">
      <alignment horizontal="right" vertical="center"/>
    </xf>
    <xf numFmtId="0" fontId="76" fillId="0" borderId="0" xfId="60" applyFont="1" applyAlignment="1">
      <alignment horizontal="right" vertical="center"/>
    </xf>
    <xf numFmtId="0" fontId="76" fillId="0" borderId="3" xfId="60" applyFont="1" applyBorder="1">
      <alignment vertical="center"/>
    </xf>
    <xf numFmtId="0" fontId="76" fillId="0" borderId="4" xfId="60" applyFont="1" applyBorder="1">
      <alignment vertical="center"/>
    </xf>
    <xf numFmtId="0" fontId="76" fillId="0" borderId="1" xfId="60" applyFont="1" applyBorder="1">
      <alignment vertical="center"/>
    </xf>
    <xf numFmtId="0" fontId="76" fillId="0" borderId="17" xfId="60" applyFont="1" applyBorder="1" applyAlignment="1">
      <alignment horizontal="left" vertical="center"/>
    </xf>
    <xf numFmtId="0" fontId="76" fillId="0" borderId="0" xfId="60" applyFont="1" applyAlignment="1">
      <alignment horizontal="left" vertical="center"/>
    </xf>
    <xf numFmtId="0" fontId="76" fillId="0" borderId="27" xfId="60" applyFont="1" applyBorder="1">
      <alignment vertical="center"/>
    </xf>
    <xf numFmtId="0" fontId="76" fillId="0" borderId="17" xfId="60" applyFont="1" applyBorder="1">
      <alignment vertical="center"/>
    </xf>
    <xf numFmtId="0" fontId="76" fillId="0" borderId="17" xfId="60" quotePrefix="1" applyFont="1" applyBorder="1" applyAlignment="1">
      <alignment horizontal="center" vertical="center"/>
    </xf>
    <xf numFmtId="0" fontId="76" fillId="0" borderId="5" xfId="60" applyFont="1" applyBorder="1">
      <alignment vertical="center"/>
    </xf>
    <xf numFmtId="0" fontId="93" fillId="0" borderId="0" xfId="60" applyFont="1">
      <alignment vertical="center"/>
    </xf>
    <xf numFmtId="0" fontId="76" fillId="0" borderId="6" xfId="60" applyFont="1" applyBorder="1">
      <alignment vertical="center"/>
    </xf>
    <xf numFmtId="0" fontId="76" fillId="0" borderId="7" xfId="60" applyFont="1" applyBorder="1">
      <alignment vertical="center"/>
    </xf>
    <xf numFmtId="0" fontId="76" fillId="0" borderId="8" xfId="60" applyFont="1" applyBorder="1">
      <alignment vertical="center"/>
    </xf>
    <xf numFmtId="0" fontId="76" fillId="0" borderId="16" xfId="60" applyFont="1" applyBorder="1">
      <alignment vertical="center"/>
    </xf>
    <xf numFmtId="0" fontId="76" fillId="0" borderId="5" xfId="60" applyFont="1" applyBorder="1" applyAlignment="1">
      <alignment horizontal="center" vertical="center"/>
    </xf>
    <xf numFmtId="0" fontId="76" fillId="0" borderId="15" xfId="60" applyFont="1" applyBorder="1">
      <alignment vertical="center"/>
    </xf>
    <xf numFmtId="0" fontId="100" fillId="0" borderId="17" xfId="60" applyFont="1" applyBorder="1">
      <alignment vertical="center"/>
    </xf>
    <xf numFmtId="0" fontId="100" fillId="0" borderId="0" xfId="60" applyFont="1">
      <alignment vertical="center"/>
    </xf>
    <xf numFmtId="0" fontId="93" fillId="0" borderId="0" xfId="60" applyFont="1" applyAlignment="1">
      <alignment horizontal="center" vertical="center"/>
    </xf>
    <xf numFmtId="0" fontId="100" fillId="0" borderId="27" xfId="60" applyFont="1" applyBorder="1">
      <alignment vertical="center"/>
    </xf>
    <xf numFmtId="0" fontId="17" fillId="0" borderId="0" xfId="60" applyAlignment="1">
      <alignment horizontal="right" vertical="center"/>
    </xf>
    <xf numFmtId="0" fontId="11" fillId="0" borderId="0" xfId="61" applyFont="1"/>
    <xf numFmtId="0" fontId="11" fillId="0" borderId="0" xfId="61" applyFont="1" applyAlignment="1">
      <alignment vertical="center" wrapText="1"/>
    </xf>
    <xf numFmtId="0" fontId="17" fillId="0" borderId="17" xfId="59" applyFont="1" applyBorder="1" applyAlignment="1">
      <alignment horizontal="right" vertical="center"/>
    </xf>
    <xf numFmtId="0" fontId="33" fillId="0" borderId="0" xfId="60" applyFont="1">
      <alignment vertical="center"/>
    </xf>
    <xf numFmtId="0" fontId="82" fillId="0" borderId="0" xfId="60" applyFont="1" applyAlignment="1">
      <alignment horizontal="right" vertical="top"/>
    </xf>
    <xf numFmtId="0" fontId="77" fillId="0" borderId="0" xfId="60" applyFont="1" applyAlignment="1">
      <alignment horizontal="right" vertical="top"/>
    </xf>
    <xf numFmtId="0" fontId="17" fillId="0" borderId="0" xfId="60">
      <alignment vertical="center"/>
    </xf>
    <xf numFmtId="0" fontId="33" fillId="0" borderId="0" xfId="60" applyFont="1" applyAlignment="1">
      <alignment horizontal="right" vertical="center"/>
    </xf>
    <xf numFmtId="0" fontId="17" fillId="0" borderId="0" xfId="60" applyAlignment="1">
      <alignment horizontal="left" vertical="center"/>
    </xf>
    <xf numFmtId="0" fontId="17" fillId="0" borderId="0" xfId="63">
      <alignment vertical="center"/>
    </xf>
    <xf numFmtId="0" fontId="0" fillId="0" borderId="0" xfId="63" applyFont="1">
      <alignment vertical="center"/>
    </xf>
    <xf numFmtId="0" fontId="17" fillId="0" borderId="0" xfId="63" applyAlignment="1">
      <alignment horizontal="center" vertical="center"/>
    </xf>
    <xf numFmtId="0" fontId="98" fillId="0" borderId="151" xfId="63" applyFont="1" applyBorder="1" applyAlignment="1">
      <alignment horizontal="right" vertical="center"/>
    </xf>
    <xf numFmtId="0" fontId="33" fillId="0" borderId="152" xfId="63" applyFont="1" applyBorder="1" applyAlignment="1">
      <alignment horizontal="left" vertical="center"/>
    </xf>
    <xf numFmtId="0" fontId="33" fillId="0" borderId="152" xfId="63" applyFont="1" applyBorder="1" applyAlignment="1">
      <alignment horizontal="center" vertical="center"/>
    </xf>
    <xf numFmtId="0" fontId="33" fillId="0" borderId="152" xfId="63" applyFont="1" applyBorder="1" applyAlignment="1">
      <alignment horizontal="right" vertical="center"/>
    </xf>
    <xf numFmtId="0" fontId="33" fillId="0" borderId="153" xfId="63" applyFont="1" applyBorder="1" applyAlignment="1">
      <alignment horizontal="center" vertical="center"/>
    </xf>
    <xf numFmtId="0" fontId="98" fillId="0" borderId="17" xfId="63" applyFont="1" applyBorder="1" applyAlignment="1">
      <alignment horizontal="right" vertical="center"/>
    </xf>
    <xf numFmtId="0" fontId="33" fillId="0" borderId="0" xfId="63" applyFont="1" applyAlignment="1">
      <alignment horizontal="left" vertical="center"/>
    </xf>
    <xf numFmtId="0" fontId="33" fillId="0" borderId="0" xfId="63" applyFont="1" applyAlignment="1">
      <alignment horizontal="center" vertical="center"/>
    </xf>
    <xf numFmtId="0" fontId="33" fillId="0" borderId="0" xfId="63" applyFont="1" applyAlignment="1">
      <alignment horizontal="right" vertical="center"/>
    </xf>
    <xf numFmtId="0" fontId="33" fillId="0" borderId="27" xfId="63" applyFont="1" applyBorder="1" applyAlignment="1">
      <alignment horizontal="center" vertical="center"/>
    </xf>
    <xf numFmtId="0" fontId="98" fillId="0" borderId="16" xfId="63" applyFont="1" applyBorder="1" applyAlignment="1">
      <alignment horizontal="right" vertical="center"/>
    </xf>
    <xf numFmtId="0" fontId="33" fillId="0" borderId="5" xfId="63" applyFont="1" applyBorder="1" applyAlignment="1">
      <alignment horizontal="left" vertical="center"/>
    </xf>
    <xf numFmtId="0" fontId="33" fillId="0" borderId="5" xfId="63" applyFont="1" applyBorder="1" applyAlignment="1">
      <alignment horizontal="center" vertical="center"/>
    </xf>
    <xf numFmtId="0" fontId="33" fillId="0" borderId="15" xfId="63" applyFont="1" applyBorder="1" applyAlignment="1">
      <alignment horizontal="center" vertical="center"/>
    </xf>
    <xf numFmtId="0" fontId="33" fillId="0" borderId="5" xfId="63" applyFont="1" applyBorder="1" applyAlignment="1">
      <alignment horizontal="right" vertical="center"/>
    </xf>
    <xf numFmtId="0" fontId="17" fillId="0" borderId="189" xfId="63" applyBorder="1">
      <alignment vertical="center"/>
    </xf>
    <xf numFmtId="0" fontId="17" fillId="0" borderId="191" xfId="63" applyBorder="1">
      <alignment vertical="center"/>
    </xf>
    <xf numFmtId="0" fontId="33" fillId="0" borderId="25" xfId="63" applyFont="1" applyBorder="1" applyAlignment="1">
      <alignment vertical="center" shrinkToFit="1"/>
    </xf>
    <xf numFmtId="0" fontId="17" fillId="0" borderId="168" xfId="63" applyBorder="1">
      <alignment vertical="center"/>
    </xf>
    <xf numFmtId="0" fontId="17" fillId="0" borderId="105" xfId="63" applyBorder="1">
      <alignment vertical="center"/>
    </xf>
    <xf numFmtId="0" fontId="17" fillId="0" borderId="105" xfId="63" applyBorder="1" applyAlignment="1">
      <alignment horizontal="right" vertical="center"/>
    </xf>
    <xf numFmtId="0" fontId="17" fillId="0" borderId="169" xfId="63" applyBorder="1">
      <alignment vertical="center"/>
    </xf>
    <xf numFmtId="0" fontId="82" fillId="0" borderId="0" xfId="63" applyFont="1" applyAlignment="1">
      <alignment horizontal="right" vertical="center"/>
    </xf>
    <xf numFmtId="0" fontId="82" fillId="0" borderId="0" xfId="63" applyFont="1">
      <alignment vertical="center"/>
    </xf>
    <xf numFmtId="0" fontId="33" fillId="0" borderId="0" xfId="63" applyFont="1">
      <alignment vertical="center"/>
    </xf>
    <xf numFmtId="0" fontId="17" fillId="0" borderId="34" xfId="63" applyBorder="1">
      <alignment vertical="center"/>
    </xf>
    <xf numFmtId="0" fontId="98" fillId="0" borderId="3" xfId="63" applyFont="1" applyBorder="1" applyAlignment="1">
      <alignment horizontal="right" vertical="center"/>
    </xf>
    <xf numFmtId="0" fontId="33" fillId="0" borderId="4" xfId="63" applyFont="1" applyBorder="1">
      <alignment vertical="center"/>
    </xf>
    <xf numFmtId="0" fontId="33" fillId="0" borderId="4" xfId="63" applyFont="1" applyBorder="1" applyAlignment="1">
      <alignment horizontal="right" vertical="center"/>
    </xf>
    <xf numFmtId="0" fontId="98" fillId="0" borderId="4" xfId="63" applyFont="1" applyBorder="1" applyAlignment="1">
      <alignment horizontal="right" vertical="center"/>
    </xf>
    <xf numFmtId="0" fontId="17" fillId="0" borderId="4" xfId="63" applyBorder="1">
      <alignment vertical="center"/>
    </xf>
    <xf numFmtId="0" fontId="33" fillId="0" borderId="1" xfId="63" applyFont="1" applyBorder="1">
      <alignment vertical="center"/>
    </xf>
    <xf numFmtId="0" fontId="33" fillId="0" borderId="17" xfId="63" applyFont="1" applyBorder="1">
      <alignment vertical="center"/>
    </xf>
    <xf numFmtId="0" fontId="33" fillId="0" borderId="27" xfId="63" applyFont="1" applyBorder="1">
      <alignment vertical="center"/>
    </xf>
    <xf numFmtId="0" fontId="98" fillId="0" borderId="0" xfId="63" applyFont="1">
      <alignment vertical="center"/>
    </xf>
    <xf numFmtId="0" fontId="33" fillId="0" borderId="5" xfId="63" applyFont="1" applyBorder="1">
      <alignment vertical="center"/>
    </xf>
    <xf numFmtId="0" fontId="98" fillId="0" borderId="5" xfId="63" applyFont="1" applyBorder="1" applyAlignment="1">
      <alignment horizontal="right" vertical="center"/>
    </xf>
    <xf numFmtId="0" fontId="17" fillId="0" borderId="5" xfId="63" applyBorder="1">
      <alignment vertical="center"/>
    </xf>
    <xf numFmtId="0" fontId="33" fillId="0" borderId="15" xfId="63" applyFont="1" applyBorder="1">
      <alignment vertical="center"/>
    </xf>
    <xf numFmtId="0" fontId="17" fillId="0" borderId="187" xfId="63" applyBorder="1">
      <alignment vertical="center"/>
    </xf>
    <xf numFmtId="0" fontId="17" fillId="0" borderId="188" xfId="63" applyBorder="1">
      <alignment vertical="center"/>
    </xf>
    <xf numFmtId="0" fontId="17" fillId="0" borderId="190" xfId="63" applyBorder="1">
      <alignment vertical="center"/>
    </xf>
    <xf numFmtId="0" fontId="17" fillId="0" borderId="188" xfId="63" applyBorder="1" applyAlignment="1">
      <alignment horizontal="left" vertical="center"/>
    </xf>
    <xf numFmtId="0" fontId="17" fillId="0" borderId="205" xfId="63" applyBorder="1">
      <alignment vertical="center"/>
    </xf>
    <xf numFmtId="0" fontId="17" fillId="0" borderId="202" xfId="63" applyBorder="1" applyAlignment="1">
      <alignment horizontal="center" vertical="center"/>
    </xf>
    <xf numFmtId="0" fontId="17" fillId="0" borderId="202" xfId="63" applyBorder="1">
      <alignment vertical="center"/>
    </xf>
    <xf numFmtId="0" fontId="96" fillId="0" borderId="0" xfId="63" applyFont="1">
      <alignment vertical="center"/>
    </xf>
    <xf numFmtId="0" fontId="92" fillId="0" borderId="0" xfId="63" applyFont="1">
      <alignment vertical="center"/>
    </xf>
    <xf numFmtId="0" fontId="83" fillId="0" borderId="0" xfId="63" applyFont="1">
      <alignment vertical="center"/>
    </xf>
    <xf numFmtId="0" fontId="17" fillId="0" borderId="0" xfId="63" applyAlignment="1">
      <alignment horizontal="right" vertical="center"/>
    </xf>
    <xf numFmtId="0" fontId="101" fillId="0" borderId="0" xfId="63" applyFont="1">
      <alignment vertical="center"/>
    </xf>
    <xf numFmtId="0" fontId="98" fillId="0" borderId="137" xfId="63" applyFont="1" applyBorder="1" applyAlignment="1">
      <alignment horizontal="right" vertical="center"/>
    </xf>
    <xf numFmtId="0" fontId="33" fillId="0" borderId="107" xfId="63" applyFont="1" applyBorder="1" applyAlignment="1">
      <alignment horizontal="left" vertical="center"/>
    </xf>
    <xf numFmtId="0" fontId="33" fillId="0" borderId="107" xfId="63" applyFont="1" applyBorder="1" applyAlignment="1">
      <alignment horizontal="center" vertical="center"/>
    </xf>
    <xf numFmtId="0" fontId="33" fillId="0" borderId="107" xfId="63" applyFont="1" applyBorder="1" applyAlignment="1">
      <alignment horizontal="right" vertical="center"/>
    </xf>
    <xf numFmtId="0" fontId="98" fillId="0" borderId="43" xfId="63" applyFont="1" applyBorder="1" applyAlignment="1">
      <alignment horizontal="right" vertical="center"/>
    </xf>
    <xf numFmtId="0" fontId="33" fillId="0" borderId="44" xfId="63" applyFont="1" applyBorder="1" applyAlignment="1">
      <alignment horizontal="left" vertical="center"/>
    </xf>
    <xf numFmtId="0" fontId="33" fillId="0" borderId="44" xfId="63" applyFont="1" applyBorder="1" applyAlignment="1">
      <alignment horizontal="center" vertical="center"/>
    </xf>
    <xf numFmtId="0" fontId="17" fillId="0" borderId="101" xfId="63" applyBorder="1" applyAlignment="1">
      <alignment horizontal="center" vertical="center"/>
    </xf>
    <xf numFmtId="0" fontId="17" fillId="0" borderId="7" xfId="63" applyBorder="1" applyAlignment="1">
      <alignment horizontal="center" vertical="center"/>
    </xf>
    <xf numFmtId="0" fontId="33" fillId="0" borderId="2" xfId="63" applyFont="1" applyBorder="1" applyAlignment="1">
      <alignment horizontal="center" vertical="center"/>
    </xf>
    <xf numFmtId="0" fontId="33" fillId="0" borderId="6" xfId="63" applyFont="1" applyBorder="1" applyAlignment="1">
      <alignment horizontal="center" vertical="center"/>
    </xf>
    <xf numFmtId="0" fontId="33" fillId="0" borderId="209" xfId="63" applyFont="1" applyBorder="1" applyAlignment="1">
      <alignment horizontal="center" vertical="center" wrapText="1" shrinkToFit="1"/>
    </xf>
    <xf numFmtId="0" fontId="17" fillId="0" borderId="2" xfId="63" applyBorder="1">
      <alignment vertical="center"/>
    </xf>
    <xf numFmtId="0" fontId="17" fillId="0" borderId="6" xfId="63" applyBorder="1">
      <alignment vertical="center"/>
    </xf>
    <xf numFmtId="0" fontId="17" fillId="0" borderId="210" xfId="63" applyBorder="1" applyAlignment="1">
      <alignment horizontal="center" vertical="center"/>
    </xf>
    <xf numFmtId="0" fontId="33" fillId="0" borderId="217" xfId="63" applyFont="1" applyBorder="1" applyAlignment="1">
      <alignment vertical="center" shrinkToFit="1"/>
    </xf>
    <xf numFmtId="0" fontId="17" fillId="0" borderId="27" xfId="63" applyBorder="1" applyAlignment="1">
      <alignment horizontal="center" vertical="center"/>
    </xf>
    <xf numFmtId="0" fontId="98" fillId="0" borderId="107" xfId="63" applyFont="1" applyBorder="1" applyAlignment="1">
      <alignment horizontal="center" vertical="center"/>
    </xf>
    <xf numFmtId="0" fontId="83" fillId="0" borderId="0" xfId="63" applyFont="1" applyAlignment="1">
      <alignment horizontal="right" vertical="center"/>
    </xf>
    <xf numFmtId="0" fontId="17" fillId="0" borderId="0" xfId="60" applyAlignment="1">
      <alignment horizontal="center" vertical="center"/>
    </xf>
    <xf numFmtId="0" fontId="77" fillId="0" borderId="138" xfId="54" applyFont="1" applyBorder="1" applyAlignment="1">
      <alignment vertical="center" wrapText="1"/>
    </xf>
    <xf numFmtId="0" fontId="33" fillId="0" borderId="138" xfId="54" applyFont="1" applyBorder="1" applyAlignment="1">
      <alignment horizontal="center" vertical="center"/>
    </xf>
    <xf numFmtId="0" fontId="82" fillId="0" borderId="137" xfId="59" applyFont="1" applyBorder="1" applyAlignment="1">
      <alignment horizontal="center" vertical="center"/>
    </xf>
    <xf numFmtId="0" fontId="33" fillId="0" borderId="153" xfId="54" applyFont="1" applyBorder="1" applyAlignment="1">
      <alignment horizontal="center" vertical="center"/>
    </xf>
    <xf numFmtId="0" fontId="82" fillId="0" borderId="151" xfId="54" applyFont="1" applyBorder="1" applyAlignment="1">
      <alignment horizontal="center" vertical="center"/>
    </xf>
    <xf numFmtId="0" fontId="90" fillId="0" borderId="139" xfId="59" applyFont="1" applyBorder="1" applyAlignment="1">
      <alignment vertical="center" wrapText="1"/>
    </xf>
    <xf numFmtId="0" fontId="77" fillId="0" borderId="145" xfId="59" applyFont="1" applyBorder="1">
      <alignment vertical="center"/>
    </xf>
    <xf numFmtId="0" fontId="77" fillId="0" borderId="140" xfId="57" applyFont="1" applyBorder="1" applyAlignment="1">
      <alignment horizontal="center" vertical="center" wrapText="1"/>
    </xf>
    <xf numFmtId="0" fontId="77" fillId="0" borderId="138" xfId="59" applyFont="1" applyBorder="1" applyAlignment="1">
      <alignment horizontal="center" vertical="center" wrapText="1"/>
    </xf>
    <xf numFmtId="0" fontId="82" fillId="0" borderId="41" xfId="59" applyFont="1" applyBorder="1" applyAlignment="1">
      <alignment horizontal="center" vertical="center"/>
    </xf>
    <xf numFmtId="0" fontId="90" fillId="0" borderId="37" xfId="59" applyFont="1" applyBorder="1" applyAlignment="1">
      <alignment vertical="center" wrapText="1"/>
    </xf>
    <xf numFmtId="0" fontId="77" fillId="0" borderId="0" xfId="59" applyFont="1">
      <alignment vertical="center"/>
    </xf>
    <xf numFmtId="0" fontId="77" fillId="0" borderId="33" xfId="59" applyFont="1" applyBorder="1" applyAlignment="1">
      <alignment horizontal="center" vertical="center" wrapText="1"/>
    </xf>
    <xf numFmtId="0" fontId="77" fillId="0" borderId="27" xfId="54" applyFont="1" applyBorder="1" applyAlignment="1">
      <alignment vertical="center" wrapText="1"/>
    </xf>
    <xf numFmtId="0" fontId="90" fillId="0" borderId="34" xfId="54" applyFont="1" applyBorder="1" applyAlignment="1">
      <alignment vertical="center" wrapText="1"/>
    </xf>
    <xf numFmtId="0" fontId="77" fillId="0" borderId="144" xfId="54" applyFont="1" applyBorder="1" applyAlignment="1">
      <alignment vertical="center" wrapText="1"/>
    </xf>
    <xf numFmtId="0" fontId="85" fillId="0" borderId="0" xfId="59" applyFont="1">
      <alignment vertical="center"/>
    </xf>
    <xf numFmtId="0" fontId="77" fillId="0" borderId="139" xfId="59" applyFont="1" applyBorder="1" applyAlignment="1">
      <alignment horizontal="center" vertical="center" wrapText="1"/>
    </xf>
    <xf numFmtId="0" fontId="90" fillId="4" borderId="139" xfId="59" applyFont="1" applyFill="1" applyBorder="1" applyAlignment="1">
      <alignment vertical="center" wrapText="1"/>
    </xf>
    <xf numFmtId="0" fontId="77" fillId="0" borderId="37" xfId="59" applyFont="1" applyBorder="1" applyAlignment="1">
      <alignment horizontal="center" vertical="center" wrapText="1"/>
    </xf>
    <xf numFmtId="0" fontId="77" fillId="0" borderId="42" xfId="59" applyFont="1" applyBorder="1" applyAlignment="1">
      <alignment horizontal="center" vertical="center" wrapText="1"/>
    </xf>
    <xf numFmtId="0" fontId="77" fillId="0" borderId="157" xfId="59" applyFont="1" applyBorder="1">
      <alignment vertical="center"/>
    </xf>
    <xf numFmtId="0" fontId="77" fillId="0" borderId="5" xfId="59" applyFont="1" applyBorder="1" applyAlignment="1">
      <alignment horizontal="center" vertical="center" wrapText="1"/>
    </xf>
    <xf numFmtId="0" fontId="82" fillId="0" borderId="16" xfId="59" applyFont="1" applyBorder="1" applyAlignment="1">
      <alignment horizontal="center" vertical="center"/>
    </xf>
    <xf numFmtId="0" fontId="90" fillId="0" borderId="38" xfId="59" applyFont="1" applyBorder="1" applyAlignment="1">
      <alignment vertical="center" wrapText="1"/>
    </xf>
    <xf numFmtId="0" fontId="77" fillId="0" borderId="144" xfId="59" applyFont="1" applyBorder="1" applyAlignment="1">
      <alignment vertical="center" wrapText="1"/>
    </xf>
    <xf numFmtId="0" fontId="91" fillId="0" borderId="37" xfId="59" applyFont="1" applyBorder="1" applyAlignment="1">
      <alignment vertical="center" wrapText="1"/>
    </xf>
    <xf numFmtId="0" fontId="88" fillId="0" borderId="37" xfId="59" applyFont="1" applyBorder="1" applyAlignment="1">
      <alignment vertical="center" wrapText="1"/>
    </xf>
    <xf numFmtId="0" fontId="17" fillId="0" borderId="7" xfId="60" applyBorder="1">
      <alignment vertical="center"/>
    </xf>
    <xf numFmtId="0" fontId="17" fillId="0" borderId="8" xfId="60" applyBorder="1">
      <alignment vertical="center"/>
    </xf>
    <xf numFmtId="0" fontId="102" fillId="0" borderId="0" xfId="60" applyFont="1">
      <alignment vertical="center"/>
    </xf>
    <xf numFmtId="0" fontId="102" fillId="0" borderId="0" xfId="60" applyFont="1" applyAlignment="1">
      <alignment horizontal="left" vertical="center"/>
    </xf>
    <xf numFmtId="0" fontId="102" fillId="0" borderId="0" xfId="60" applyFont="1" applyAlignment="1">
      <alignment horizontal="right" vertical="center"/>
    </xf>
    <xf numFmtId="0" fontId="102" fillId="0" borderId="7" xfId="60" applyFont="1" applyBorder="1">
      <alignment vertical="center"/>
    </xf>
    <xf numFmtId="0" fontId="102" fillId="0" borderId="8" xfId="60" applyFont="1" applyBorder="1">
      <alignment vertical="center"/>
    </xf>
    <xf numFmtId="0" fontId="102" fillId="0" borderId="0" xfId="60" applyFont="1" applyAlignment="1">
      <alignment horizontal="center" vertical="center"/>
    </xf>
    <xf numFmtId="0" fontId="88" fillId="0" borderId="37" xfId="54" applyFont="1" applyBorder="1" applyAlignment="1">
      <alignment vertical="center" wrapText="1"/>
    </xf>
    <xf numFmtId="0" fontId="33" fillId="0" borderId="42" xfId="54" applyFont="1" applyBorder="1" applyAlignment="1">
      <alignment horizontal="center" vertical="center"/>
    </xf>
    <xf numFmtId="0" fontId="98" fillId="0" borderId="138" xfId="54" applyFont="1" applyBorder="1" applyAlignment="1">
      <alignment horizontal="center" vertical="center"/>
    </xf>
    <xf numFmtId="0" fontId="86" fillId="0" borderId="137" xfId="59" applyFont="1" applyBorder="1" applyAlignment="1">
      <alignment horizontal="center" vertical="center"/>
    </xf>
    <xf numFmtId="0" fontId="77" fillId="0" borderId="0" xfId="64" applyFont="1">
      <alignment vertical="center"/>
    </xf>
    <xf numFmtId="0" fontId="77" fillId="0" borderId="0" xfId="64" applyFont="1" applyAlignment="1">
      <alignment horizontal="center" vertical="center"/>
    </xf>
    <xf numFmtId="0" fontId="77" fillId="0" borderId="0" xfId="64" applyFont="1" applyAlignment="1">
      <alignment horizontal="left" vertical="center"/>
    </xf>
    <xf numFmtId="0" fontId="77" fillId="0" borderId="0" xfId="64" applyFont="1" applyAlignment="1">
      <alignment vertical="center" wrapText="1"/>
    </xf>
    <xf numFmtId="0" fontId="82" fillId="0" borderId="0" xfId="64" applyFont="1">
      <alignment vertical="center"/>
    </xf>
    <xf numFmtId="0" fontId="77" fillId="0" borderId="145" xfId="64" applyFont="1" applyBorder="1">
      <alignment vertical="center"/>
    </xf>
    <xf numFmtId="0" fontId="77" fillId="0" borderId="107" xfId="64" applyFont="1" applyBorder="1" applyAlignment="1">
      <alignment vertical="center" wrapText="1"/>
    </xf>
    <xf numFmtId="0" fontId="77" fillId="0" borderId="147" xfId="64" applyFont="1" applyBorder="1" applyAlignment="1">
      <alignment horizontal="center" vertical="center" wrapText="1"/>
    </xf>
    <xf numFmtId="0" fontId="90" fillId="0" borderId="139" xfId="64" applyFont="1" applyBorder="1" applyAlignment="1">
      <alignment vertical="center" wrapText="1"/>
    </xf>
    <xf numFmtId="0" fontId="77" fillId="0" borderId="138" xfId="64" applyFont="1" applyBorder="1" applyAlignment="1">
      <alignment horizontal="center" vertical="center" wrapText="1"/>
    </xf>
    <xf numFmtId="0" fontId="82" fillId="0" borderId="41" xfId="64" applyFont="1" applyBorder="1" applyAlignment="1">
      <alignment horizontal="center" vertical="center"/>
    </xf>
    <xf numFmtId="0" fontId="90" fillId="0" borderId="37" xfId="64" applyFont="1" applyBorder="1" applyAlignment="1">
      <alignment vertical="center" wrapText="1"/>
    </xf>
    <xf numFmtId="0" fontId="77" fillId="0" borderId="107" xfId="64" applyFont="1" applyBorder="1" applyAlignment="1">
      <alignment horizontal="center" vertical="center" wrapText="1"/>
    </xf>
    <xf numFmtId="0" fontId="82" fillId="0" borderId="137" xfId="64" applyFont="1" applyBorder="1" applyAlignment="1">
      <alignment horizontal="center" vertical="center"/>
    </xf>
    <xf numFmtId="0" fontId="77" fillId="0" borderId="141" xfId="64" applyFont="1" applyBorder="1" applyAlignment="1">
      <alignment horizontal="center" vertical="center" wrapText="1"/>
    </xf>
    <xf numFmtId="0" fontId="77" fillId="0" borderId="33" xfId="64" applyFont="1" applyBorder="1" applyAlignment="1">
      <alignment horizontal="center" vertical="center" wrapText="1"/>
    </xf>
    <xf numFmtId="0" fontId="77" fillId="0" borderId="144" xfId="64" applyFont="1" applyBorder="1" applyAlignment="1">
      <alignment horizontal="left" vertical="center" wrapText="1"/>
    </xf>
    <xf numFmtId="0" fontId="90" fillId="0" borderId="37" xfId="57" applyFont="1" applyBorder="1" applyAlignment="1">
      <alignment vertical="center" wrapText="1"/>
    </xf>
    <xf numFmtId="0" fontId="88" fillId="0" borderId="37" xfId="64" applyFont="1" applyBorder="1" applyAlignment="1">
      <alignment vertical="center" wrapText="1"/>
    </xf>
    <xf numFmtId="0" fontId="77" fillId="0" borderId="139" xfId="64" applyFont="1" applyBorder="1" applyAlignment="1">
      <alignment horizontal="center" vertical="center" wrapText="1"/>
    </xf>
    <xf numFmtId="0" fontId="77" fillId="0" borderId="37" xfId="64" applyFont="1" applyBorder="1" applyAlignment="1">
      <alignment horizontal="center" vertical="center" wrapText="1"/>
    </xf>
    <xf numFmtId="0" fontId="77" fillId="0" borderId="42" xfId="64" applyFont="1" applyBorder="1" applyAlignment="1">
      <alignment horizontal="center" vertical="center" wrapText="1"/>
    </xf>
    <xf numFmtId="0" fontId="77" fillId="0" borderId="145" xfId="57" applyFont="1" applyBorder="1">
      <alignment vertical="center"/>
    </xf>
    <xf numFmtId="0" fontId="77" fillId="0" borderId="37" xfId="57" applyFont="1" applyBorder="1" applyAlignment="1">
      <alignment horizontal="center" vertical="center" wrapText="1"/>
    </xf>
    <xf numFmtId="0" fontId="77" fillId="0" borderId="138" xfId="57" applyFont="1" applyBorder="1" applyAlignment="1">
      <alignment horizontal="center" vertical="center" wrapText="1"/>
    </xf>
    <xf numFmtId="0" fontId="77" fillId="0" borderId="0" xfId="57" applyFont="1">
      <alignment vertical="center"/>
    </xf>
    <xf numFmtId="0" fontId="77" fillId="0" borderId="146" xfId="64" applyFont="1" applyBorder="1" applyAlignment="1">
      <alignment vertical="center" wrapText="1"/>
    </xf>
    <xf numFmtId="0" fontId="77" fillId="0" borderId="161" xfId="64" applyFont="1" applyBorder="1" applyAlignment="1">
      <alignment horizontal="left" vertical="center" wrapText="1"/>
    </xf>
    <xf numFmtId="0" fontId="77" fillId="0" borderId="41" xfId="64" applyFont="1" applyBorder="1" applyAlignment="1">
      <alignment horizontal="center" vertical="center"/>
    </xf>
    <xf numFmtId="0" fontId="77" fillId="0" borderId="144" xfId="64" applyFont="1" applyBorder="1" applyAlignment="1">
      <alignment vertical="center" wrapText="1"/>
    </xf>
    <xf numFmtId="0" fontId="90" fillId="4" borderId="139" xfId="64" applyFont="1" applyFill="1" applyBorder="1" applyAlignment="1">
      <alignment vertical="center" wrapText="1"/>
    </xf>
    <xf numFmtId="0" fontId="77" fillId="0" borderId="157" xfId="64" applyFont="1" applyBorder="1">
      <alignment vertical="center"/>
    </xf>
    <xf numFmtId="0" fontId="77" fillId="0" borderId="5" xfId="64" applyFont="1" applyBorder="1" applyAlignment="1">
      <alignment horizontal="center" vertical="center" wrapText="1"/>
    </xf>
    <xf numFmtId="0" fontId="82" fillId="0" borderId="43" xfId="64" applyFont="1" applyBorder="1" applyAlignment="1">
      <alignment horizontal="center" vertical="center"/>
    </xf>
    <xf numFmtId="0" fontId="90" fillId="0" borderId="36" xfId="64" applyFont="1" applyBorder="1" applyAlignment="1">
      <alignment vertical="center" wrapText="1"/>
    </xf>
    <xf numFmtId="0" fontId="77" fillId="0" borderId="4" xfId="64" applyFont="1" applyBorder="1" applyAlignment="1">
      <alignment vertical="center" wrapText="1"/>
    </xf>
    <xf numFmtId="0" fontId="80" fillId="0" borderId="0" xfId="54" applyFont="1" applyAlignment="1">
      <alignment vertical="center" wrapText="1"/>
    </xf>
    <xf numFmtId="0" fontId="77" fillId="0" borderId="178" xfId="57" applyFont="1" applyBorder="1" applyAlignment="1">
      <alignment horizontal="center" vertical="center" wrapText="1"/>
    </xf>
    <xf numFmtId="0" fontId="90" fillId="0" borderId="37" xfId="65" applyFont="1" applyBorder="1" applyAlignment="1">
      <alignment vertical="center" wrapText="1"/>
    </xf>
    <xf numFmtId="0" fontId="91" fillId="0" borderId="37" xfId="64" applyFont="1" applyBorder="1" applyAlignment="1">
      <alignment vertical="center" wrapText="1"/>
    </xf>
    <xf numFmtId="0" fontId="77" fillId="0" borderId="159" xfId="64" applyFont="1" applyBorder="1" applyAlignment="1">
      <alignment vertical="center" wrapText="1"/>
    </xf>
    <xf numFmtId="0" fontId="77" fillId="0" borderId="178" xfId="64" applyFont="1" applyBorder="1" applyAlignment="1">
      <alignment horizontal="center" vertical="center" wrapText="1"/>
    </xf>
    <xf numFmtId="0" fontId="103" fillId="0" borderId="0" xfId="60" applyFont="1" applyAlignment="1">
      <alignment horizontal="right" vertical="center"/>
    </xf>
    <xf numFmtId="0" fontId="33" fillId="0" borderId="3" xfId="60" applyFont="1" applyBorder="1" applyAlignment="1">
      <alignment horizontal="right" vertical="center"/>
    </xf>
    <xf numFmtId="0" fontId="33" fillId="0" borderId="4" xfId="60" applyFont="1" applyBorder="1">
      <alignment vertical="center"/>
    </xf>
    <xf numFmtId="0" fontId="33" fillId="0" borderId="4" xfId="60" applyFont="1" applyBorder="1" applyAlignment="1">
      <alignment horizontal="right" vertical="center"/>
    </xf>
    <xf numFmtId="0" fontId="33" fillId="0" borderId="1" xfId="60" applyFont="1" applyBorder="1">
      <alignment vertical="center"/>
    </xf>
    <xf numFmtId="0" fontId="33" fillId="0" borderId="16" xfId="60" applyFont="1" applyBorder="1" applyAlignment="1">
      <alignment horizontal="right" vertical="center"/>
    </xf>
    <xf numFmtId="0" fontId="33" fillId="0" borderId="5" xfId="60" applyFont="1" applyBorder="1">
      <alignment vertical="center"/>
    </xf>
    <xf numFmtId="0" fontId="33" fillId="0" borderId="5" xfId="60" applyFont="1" applyBorder="1" applyAlignment="1">
      <alignment horizontal="right" vertical="center"/>
    </xf>
    <xf numFmtId="0" fontId="77" fillId="0" borderId="5" xfId="60" applyFont="1" applyBorder="1">
      <alignment vertical="center"/>
    </xf>
    <xf numFmtId="0" fontId="33" fillId="0" borderId="15" xfId="60" applyFont="1" applyBorder="1">
      <alignment vertical="center"/>
    </xf>
    <xf numFmtId="0" fontId="17" fillId="0" borderId="4" xfId="60" applyBorder="1">
      <alignment vertical="center"/>
    </xf>
    <xf numFmtId="0" fontId="17" fillId="0" borderId="1" xfId="60" applyBorder="1">
      <alignment vertical="center"/>
    </xf>
    <xf numFmtId="0" fontId="17" fillId="0" borderId="27" xfId="60" applyBorder="1">
      <alignment vertical="center"/>
    </xf>
    <xf numFmtId="0" fontId="17" fillId="0" borderId="5" xfId="60" applyBorder="1">
      <alignment vertical="center"/>
    </xf>
    <xf numFmtId="0" fontId="17" fillId="0" borderId="15" xfId="60" applyBorder="1">
      <alignment vertical="center"/>
    </xf>
    <xf numFmtId="0" fontId="33" fillId="0" borderId="229" xfId="60" applyFont="1" applyBorder="1">
      <alignment vertical="center"/>
    </xf>
    <xf numFmtId="0" fontId="17" fillId="0" borderId="229" xfId="60" applyBorder="1">
      <alignment vertical="center"/>
    </xf>
    <xf numFmtId="0" fontId="17" fillId="0" borderId="6" xfId="60" applyBorder="1" applyAlignment="1">
      <alignment horizontal="right" vertical="center"/>
    </xf>
    <xf numFmtId="0" fontId="17" fillId="0" borderId="7" xfId="60" applyBorder="1" applyAlignment="1">
      <alignment horizontal="center" vertical="center"/>
    </xf>
    <xf numFmtId="0" fontId="17" fillId="0" borderId="7" xfId="60" applyBorder="1" applyAlignment="1">
      <alignment horizontal="right" vertical="center"/>
    </xf>
    <xf numFmtId="0" fontId="33" fillId="0" borderId="6" xfId="60" applyFont="1" applyBorder="1" applyAlignment="1">
      <alignment horizontal="right" vertical="center"/>
    </xf>
    <xf numFmtId="0" fontId="33" fillId="0" borderId="7" xfId="60" applyFont="1" applyBorder="1">
      <alignment vertical="center"/>
    </xf>
    <xf numFmtId="0" fontId="33" fillId="0" borderId="7" xfId="60" applyFont="1" applyBorder="1" applyAlignment="1">
      <alignment horizontal="center" vertical="center"/>
    </xf>
    <xf numFmtId="0" fontId="33" fillId="0" borderId="7" xfId="60" applyFont="1" applyBorder="1" applyAlignment="1">
      <alignment horizontal="right" vertical="center"/>
    </xf>
    <xf numFmtId="0" fontId="33" fillId="0" borderId="8" xfId="60" applyFont="1" applyBorder="1">
      <alignment vertical="center"/>
    </xf>
    <xf numFmtId="0" fontId="33" fillId="0" borderId="0" xfId="60" applyFont="1" applyAlignment="1">
      <alignment horizontal="center" vertical="center"/>
    </xf>
    <xf numFmtId="0" fontId="33" fillId="0" borderId="0" xfId="60" applyFont="1" applyAlignment="1">
      <alignment horizontal="left" vertical="center"/>
    </xf>
    <xf numFmtId="0" fontId="82" fillId="0" borderId="0" xfId="60" applyFont="1">
      <alignment vertical="center"/>
    </xf>
    <xf numFmtId="0" fontId="82" fillId="0" borderId="0" xfId="60" applyFont="1" applyAlignment="1">
      <alignment horizontal="center" vertical="center"/>
    </xf>
    <xf numFmtId="0" fontId="96" fillId="0" borderId="0" xfId="60" applyFont="1">
      <alignment vertical="center"/>
    </xf>
    <xf numFmtId="0" fontId="77" fillId="0" borderId="0" xfId="60" applyFont="1">
      <alignment vertical="center"/>
    </xf>
    <xf numFmtId="0" fontId="86" fillId="0" borderId="0" xfId="53" applyFont="1">
      <alignment vertical="center"/>
    </xf>
    <xf numFmtId="0" fontId="80" fillId="0" borderId="0" xfId="54" applyFont="1">
      <alignment vertical="center"/>
    </xf>
    <xf numFmtId="0" fontId="80" fillId="0" borderId="0" xfId="54" applyFont="1" applyAlignment="1">
      <alignment horizontal="center" vertical="center"/>
    </xf>
    <xf numFmtId="0" fontId="80" fillId="0" borderId="0" xfId="54" applyFont="1" applyAlignment="1">
      <alignment horizontal="left" vertical="center"/>
    </xf>
    <xf numFmtId="0" fontId="86" fillId="0" borderId="0" xfId="54" applyFont="1">
      <alignment vertical="center"/>
    </xf>
    <xf numFmtId="0" fontId="17" fillId="0" borderId="0" xfId="68">
      <alignment vertical="center"/>
    </xf>
    <xf numFmtId="0" fontId="33" fillId="0" borderId="0" xfId="68" applyFont="1" applyAlignment="1">
      <alignment horizontal="right" vertical="center"/>
    </xf>
    <xf numFmtId="0" fontId="0" fillId="0" borderId="0" xfId="68" applyFont="1">
      <alignment vertical="center"/>
    </xf>
    <xf numFmtId="0" fontId="0" fillId="0" borderId="16" xfId="68" applyFont="1" applyBorder="1" applyAlignment="1">
      <alignment horizontal="right" vertical="center"/>
    </xf>
    <xf numFmtId="0" fontId="0" fillId="0" borderId="5" xfId="68" applyFont="1" applyBorder="1">
      <alignment vertical="center"/>
    </xf>
    <xf numFmtId="0" fontId="0" fillId="0" borderId="5" xfId="68" applyFont="1" applyBorder="1" applyAlignment="1">
      <alignment horizontal="right" vertical="center"/>
    </xf>
    <xf numFmtId="0" fontId="0" fillId="0" borderId="15" xfId="68" applyFont="1" applyBorder="1">
      <alignment vertical="center"/>
    </xf>
    <xf numFmtId="0" fontId="0" fillId="0" borderId="3" xfId="68" applyFont="1" applyBorder="1">
      <alignment vertical="center"/>
    </xf>
    <xf numFmtId="0" fontId="0" fillId="0" borderId="4" xfId="68" applyFont="1" applyBorder="1">
      <alignment vertical="center"/>
    </xf>
    <xf numFmtId="0" fontId="0" fillId="0" borderId="1" xfId="68" applyFont="1" applyBorder="1">
      <alignment vertical="center"/>
    </xf>
    <xf numFmtId="0" fontId="0" fillId="0" borderId="17" xfId="68" quotePrefix="1" applyFont="1" applyBorder="1" applyAlignment="1">
      <alignment horizontal="right" vertical="center"/>
    </xf>
    <xf numFmtId="0" fontId="0" fillId="0" borderId="27" xfId="68" applyFont="1" applyBorder="1">
      <alignment vertical="center"/>
    </xf>
    <xf numFmtId="0" fontId="0" fillId="0" borderId="17" xfId="68" applyFont="1" applyBorder="1">
      <alignment vertical="center"/>
    </xf>
    <xf numFmtId="0" fontId="0" fillId="0" borderId="25" xfId="68" applyFont="1" applyBorder="1">
      <alignment vertical="center"/>
    </xf>
    <xf numFmtId="0" fontId="33" fillId="0" borderId="2" xfId="68" applyFont="1" applyBorder="1" applyAlignment="1">
      <alignment horizontal="center" vertical="center"/>
    </xf>
    <xf numFmtId="0" fontId="33" fillId="0" borderId="209" xfId="68" applyFont="1" applyBorder="1" applyAlignment="1">
      <alignment horizontal="center" vertical="center" wrapText="1" shrinkToFit="1"/>
    </xf>
    <xf numFmtId="0" fontId="0" fillId="0" borderId="25" xfId="68" applyFont="1" applyBorder="1" applyAlignment="1">
      <alignment horizontal="center" vertical="center"/>
    </xf>
    <xf numFmtId="0" fontId="33" fillId="0" borderId="6" xfId="68" applyFont="1" applyBorder="1">
      <alignment vertical="center"/>
    </xf>
    <xf numFmtId="0" fontId="33" fillId="0" borderId="8" xfId="68" applyFont="1" applyBorder="1">
      <alignment vertical="center"/>
    </xf>
    <xf numFmtId="0" fontId="0" fillId="0" borderId="2" xfId="68" applyFont="1" applyBorder="1">
      <alignment vertical="center"/>
    </xf>
    <xf numFmtId="184" fontId="0" fillId="0" borderId="210" xfId="68" applyNumberFormat="1" applyFont="1" applyBorder="1" applyAlignment="1">
      <alignment horizontal="center" vertical="center"/>
    </xf>
    <xf numFmtId="0" fontId="0" fillId="0" borderId="0" xfId="68" applyFont="1" applyAlignment="1"/>
    <xf numFmtId="0" fontId="0" fillId="0" borderId="2" xfId="68" applyFont="1" applyBorder="1" applyAlignment="1">
      <alignment horizontal="center" vertical="center"/>
    </xf>
    <xf numFmtId="0" fontId="0" fillId="0" borderId="210" xfId="68" applyFont="1" applyBorder="1" applyAlignment="1">
      <alignment horizontal="center" vertical="center"/>
    </xf>
    <xf numFmtId="0" fontId="0" fillId="0" borderId="234" xfId="68" applyFont="1" applyBorder="1">
      <alignment vertical="center"/>
    </xf>
    <xf numFmtId="0" fontId="0" fillId="0" borderId="0" xfId="68" applyFont="1" applyAlignment="1">
      <alignment horizontal="center" vertical="center"/>
    </xf>
    <xf numFmtId="0" fontId="0" fillId="0" borderId="0" xfId="68" applyFont="1" applyAlignment="1">
      <alignment horizontal="center" vertical="center" wrapText="1"/>
    </xf>
    <xf numFmtId="0" fontId="33" fillId="0" borderId="8" xfId="68" applyFont="1" applyBorder="1" applyAlignment="1">
      <alignment horizontal="left" vertical="center" wrapText="1"/>
    </xf>
    <xf numFmtId="0" fontId="0" fillId="0" borderId="0" xfId="68" applyFont="1" applyAlignment="1">
      <alignment vertical="center" wrapText="1"/>
    </xf>
    <xf numFmtId="0" fontId="33" fillId="0" borderId="0" xfId="68" applyFont="1" applyAlignment="1">
      <alignment horizontal="left" vertical="center" wrapText="1"/>
    </xf>
    <xf numFmtId="0" fontId="0" fillId="0" borderId="202" xfId="68" applyFont="1" applyBorder="1">
      <alignment vertical="center"/>
    </xf>
    <xf numFmtId="0" fontId="0" fillId="0" borderId="16" xfId="68" applyFont="1" applyBorder="1">
      <alignment vertical="center"/>
    </xf>
    <xf numFmtId="0" fontId="0" fillId="0" borderId="5" xfId="68" applyFont="1" applyBorder="1" applyAlignment="1">
      <alignment horizontal="center" vertical="center"/>
    </xf>
    <xf numFmtId="0" fontId="0" fillId="0" borderId="5" xfId="68" applyFont="1" applyBorder="1" applyAlignment="1">
      <alignment horizontal="center" vertical="center" wrapText="1"/>
    </xf>
    <xf numFmtId="0" fontId="0" fillId="0" borderId="4" xfId="68" applyFont="1" applyBorder="1" applyAlignment="1">
      <alignment horizontal="center" vertical="center"/>
    </xf>
    <xf numFmtId="0" fontId="0" fillId="0" borderId="4" xfId="68" applyFont="1" applyBorder="1" applyAlignment="1">
      <alignment horizontal="center" vertical="center" wrapText="1"/>
    </xf>
    <xf numFmtId="0" fontId="0" fillId="0" borderId="130" xfId="68" applyFont="1" applyBorder="1">
      <alignment vertical="center"/>
    </xf>
    <xf numFmtId="0" fontId="0" fillId="0" borderId="132" xfId="68" applyFont="1" applyBorder="1">
      <alignment vertical="center"/>
    </xf>
    <xf numFmtId="0" fontId="0" fillId="0" borderId="132" xfId="68" applyFont="1" applyBorder="1" applyAlignment="1">
      <alignment horizontal="center" vertical="center"/>
    </xf>
    <xf numFmtId="0" fontId="0" fillId="0" borderId="164" xfId="68" applyFont="1" applyBorder="1">
      <alignment vertical="center"/>
    </xf>
    <xf numFmtId="0" fontId="0" fillId="0" borderId="165" xfId="68" applyFont="1" applyBorder="1">
      <alignment vertical="center"/>
    </xf>
    <xf numFmtId="0" fontId="0" fillId="0" borderId="165" xfId="68" applyFont="1" applyBorder="1" applyAlignment="1">
      <alignment horizontal="center" vertical="center"/>
    </xf>
    <xf numFmtId="0" fontId="0" fillId="0" borderId="15" xfId="68" applyFont="1" applyBorder="1" applyAlignment="1">
      <alignment horizontal="center" vertical="center"/>
    </xf>
    <xf numFmtId="0" fontId="82" fillId="0" borderId="17" xfId="68" applyFont="1" applyBorder="1">
      <alignment vertical="center"/>
    </xf>
    <xf numFmtId="0" fontId="82" fillId="0" borderId="0" xfId="68" applyFont="1">
      <alignment vertical="center"/>
    </xf>
    <xf numFmtId="0" fontId="96" fillId="0" borderId="0" xfId="68" applyFont="1">
      <alignment vertical="center"/>
    </xf>
    <xf numFmtId="0" fontId="96" fillId="0" borderId="27" xfId="68" applyFont="1" applyBorder="1">
      <alignment vertical="center"/>
    </xf>
    <xf numFmtId="0" fontId="82" fillId="0" borderId="17" xfId="68" applyFont="1" applyBorder="1" applyAlignment="1">
      <alignment horizontal="right" vertical="center"/>
    </xf>
    <xf numFmtId="0" fontId="77" fillId="0" borderId="36" xfId="59" applyFont="1" applyBorder="1" applyAlignment="1">
      <alignment horizontal="center" vertical="center" wrapText="1"/>
    </xf>
    <xf numFmtId="0" fontId="17" fillId="0" borderId="0" xfId="70">
      <alignment vertical="center"/>
    </xf>
    <xf numFmtId="0" fontId="33" fillId="0" borderId="0" xfId="70" applyFont="1" applyAlignment="1">
      <alignment horizontal="right" vertical="center"/>
    </xf>
    <xf numFmtId="0" fontId="17" fillId="0" borderId="0" xfId="70" applyAlignment="1">
      <alignment horizontal="right" vertical="center"/>
    </xf>
    <xf numFmtId="0" fontId="17" fillId="0" borderId="7" xfId="70" applyBorder="1">
      <alignment vertical="center"/>
    </xf>
    <xf numFmtId="0" fontId="17" fillId="0" borderId="5" xfId="70" applyBorder="1">
      <alignment vertical="center"/>
    </xf>
    <xf numFmtId="0" fontId="17" fillId="0" borderId="5" xfId="70" applyBorder="1" applyAlignment="1">
      <alignment horizontal="right" vertical="center"/>
    </xf>
    <xf numFmtId="0" fontId="17" fillId="0" borderId="5" xfId="70" applyBorder="1" applyAlignment="1">
      <alignment horizontal="left" vertical="center"/>
    </xf>
    <xf numFmtId="0" fontId="17" fillId="0" borderId="15" xfId="70" applyBorder="1" applyAlignment="1">
      <alignment horizontal="left" vertical="center"/>
    </xf>
    <xf numFmtId="0" fontId="17" fillId="0" borderId="8" xfId="70" applyBorder="1">
      <alignment vertical="center"/>
    </xf>
    <xf numFmtId="0" fontId="17" fillId="0" borderId="4" xfId="70" applyBorder="1">
      <alignment vertical="center"/>
    </xf>
    <xf numFmtId="0" fontId="17" fillId="0" borderId="1" xfId="70" applyBorder="1">
      <alignment vertical="center"/>
    </xf>
    <xf numFmtId="0" fontId="17" fillId="0" borderId="27" xfId="70" applyBorder="1">
      <alignment vertical="center"/>
    </xf>
    <xf numFmtId="0" fontId="17" fillId="0" borderId="2" xfId="70" applyBorder="1" applyAlignment="1">
      <alignment horizontal="center" vertical="center"/>
    </xf>
    <xf numFmtId="0" fontId="17" fillId="0" borderId="2" xfId="70" applyBorder="1">
      <alignment vertical="center"/>
    </xf>
    <xf numFmtId="0" fontId="17" fillId="0" borderId="17" xfId="70" applyBorder="1" applyAlignment="1">
      <alignment vertical="center" wrapText="1"/>
    </xf>
    <xf numFmtId="0" fontId="17" fillId="0" borderId="27" xfId="70" applyBorder="1" applyAlignment="1">
      <alignment vertical="center" wrapText="1"/>
    </xf>
    <xf numFmtId="0" fontId="17" fillId="0" borderId="17" xfId="70" applyBorder="1">
      <alignment vertical="center"/>
    </xf>
    <xf numFmtId="0" fontId="17" fillId="0" borderId="16" xfId="70" applyBorder="1">
      <alignment vertical="center"/>
    </xf>
    <xf numFmtId="0" fontId="17" fillId="0" borderId="15" xfId="70" applyBorder="1">
      <alignment vertical="center"/>
    </xf>
    <xf numFmtId="0" fontId="17" fillId="0" borderId="0" xfId="70" applyAlignment="1">
      <alignment horizontal="center" vertical="center"/>
    </xf>
    <xf numFmtId="0" fontId="33" fillId="0" borderId="0" xfId="70" applyFont="1">
      <alignment vertical="center"/>
    </xf>
    <xf numFmtId="0" fontId="33" fillId="0" borderId="5" xfId="70" applyFont="1" applyBorder="1">
      <alignment vertical="center"/>
    </xf>
    <xf numFmtId="0" fontId="17" fillId="0" borderId="0" xfId="70" applyAlignment="1">
      <alignment horizontal="left" vertical="center"/>
    </xf>
    <xf numFmtId="0" fontId="17" fillId="0" borderId="27" xfId="70" applyBorder="1" applyAlignment="1">
      <alignment horizontal="left" vertical="center"/>
    </xf>
    <xf numFmtId="0" fontId="96" fillId="0" borderId="0" xfId="70" applyFont="1">
      <alignment vertical="center"/>
    </xf>
    <xf numFmtId="0" fontId="83" fillId="0" borderId="0" xfId="70" applyFont="1" applyAlignment="1">
      <alignment horizontal="right" vertical="center"/>
    </xf>
    <xf numFmtId="0" fontId="83" fillId="0" borderId="0" xfId="70" applyFont="1" applyAlignment="1">
      <alignment vertical="center" wrapText="1"/>
    </xf>
    <xf numFmtId="0" fontId="83" fillId="0" borderId="0" xfId="70" applyFont="1">
      <alignment vertical="center"/>
    </xf>
    <xf numFmtId="0" fontId="102" fillId="0" borderId="0" xfId="70" applyFont="1" applyAlignment="1">
      <alignment horizontal="center" vertical="center"/>
    </xf>
    <xf numFmtId="0" fontId="17" fillId="0" borderId="0" xfId="71">
      <alignment vertical="center"/>
    </xf>
    <xf numFmtId="0" fontId="33" fillId="0" borderId="0" xfId="71" applyFont="1" applyAlignment="1">
      <alignment horizontal="right" vertical="center"/>
    </xf>
    <xf numFmtId="0" fontId="17" fillId="0" borderId="6" xfId="71" applyBorder="1">
      <alignment vertical="center"/>
    </xf>
    <xf numFmtId="0" fontId="17" fillId="0" borderId="7" xfId="71" applyBorder="1" applyAlignment="1">
      <alignment horizontal="right" vertical="center"/>
    </xf>
    <xf numFmtId="0" fontId="17" fillId="0" borderId="7" xfId="71" applyBorder="1">
      <alignment vertical="center"/>
    </xf>
    <xf numFmtId="0" fontId="17" fillId="0" borderId="17" xfId="71" applyBorder="1">
      <alignment vertical="center"/>
    </xf>
    <xf numFmtId="0" fontId="17" fillId="0" borderId="16" xfId="71" applyBorder="1" applyAlignment="1">
      <alignment horizontal="right" vertical="center"/>
    </xf>
    <xf numFmtId="0" fontId="17" fillId="0" borderId="5" xfId="71" applyBorder="1">
      <alignment vertical="center"/>
    </xf>
    <xf numFmtId="0" fontId="17" fillId="0" borderId="5" xfId="71" applyBorder="1" applyAlignment="1">
      <alignment horizontal="right" vertical="center"/>
    </xf>
    <xf numFmtId="0" fontId="17" fillId="0" borderId="15" xfId="71" applyBorder="1">
      <alignment vertical="center"/>
    </xf>
    <xf numFmtId="0" fontId="17" fillId="0" borderId="3" xfId="71" applyBorder="1">
      <alignment vertical="center"/>
    </xf>
    <xf numFmtId="0" fontId="17" fillId="0" borderId="1" xfId="71" applyBorder="1">
      <alignment vertical="center"/>
    </xf>
    <xf numFmtId="0" fontId="17" fillId="0" borderId="8" xfId="71" applyBorder="1">
      <alignment vertical="center"/>
    </xf>
    <xf numFmtId="0" fontId="17" fillId="0" borderId="2" xfId="71" applyBorder="1">
      <alignment vertical="center"/>
    </xf>
    <xf numFmtId="0" fontId="17" fillId="0" borderId="0" xfId="71" applyAlignment="1">
      <alignment horizontal="center" vertical="center"/>
    </xf>
    <xf numFmtId="0" fontId="77" fillId="0" borderId="0" xfId="71" applyFont="1">
      <alignment vertical="center"/>
    </xf>
    <xf numFmtId="0" fontId="104" fillId="0" borderId="0" xfId="71" applyFont="1">
      <alignment vertical="center"/>
    </xf>
    <xf numFmtId="0" fontId="92" fillId="0" borderId="0" xfId="72" applyFont="1" applyAlignment="1">
      <alignment horizontal="right" vertical="center"/>
    </xf>
    <xf numFmtId="0" fontId="17" fillId="0" borderId="0" xfId="73">
      <alignment vertical="center"/>
    </xf>
    <xf numFmtId="0" fontId="17" fillId="0" borderId="0" xfId="73" applyAlignment="1">
      <alignment horizontal="right" vertical="center"/>
    </xf>
    <xf numFmtId="0" fontId="17" fillId="0" borderId="6" xfId="73" applyBorder="1">
      <alignment vertical="center"/>
    </xf>
    <xf numFmtId="0" fontId="17" fillId="0" borderId="7" xfId="73" applyBorder="1" applyAlignment="1">
      <alignment horizontal="right" vertical="center"/>
    </xf>
    <xf numFmtId="0" fontId="17" fillId="0" borderId="7" xfId="73" applyBorder="1">
      <alignment vertical="center"/>
    </xf>
    <xf numFmtId="0" fontId="17" fillId="0" borderId="8" xfId="73" applyBorder="1">
      <alignment vertical="center"/>
    </xf>
    <xf numFmtId="0" fontId="17" fillId="0" borderId="3" xfId="73" applyBorder="1">
      <alignment vertical="center"/>
    </xf>
    <xf numFmtId="0" fontId="17" fillId="0" borderId="4" xfId="73" applyBorder="1" applyAlignment="1">
      <alignment horizontal="right" vertical="center"/>
    </xf>
    <xf numFmtId="0" fontId="17" fillId="0" borderId="4" xfId="73" applyBorder="1">
      <alignment vertical="center"/>
    </xf>
    <xf numFmtId="0" fontId="17" fillId="0" borderId="1" xfId="73" applyBorder="1">
      <alignment vertical="center"/>
    </xf>
    <xf numFmtId="0" fontId="17" fillId="0" borderId="16" xfId="73" applyBorder="1">
      <alignment vertical="center"/>
    </xf>
    <xf numFmtId="0" fontId="17" fillId="0" borderId="5" xfId="73" applyBorder="1" applyAlignment="1">
      <alignment horizontal="right" vertical="center"/>
    </xf>
    <xf numFmtId="0" fontId="17" fillId="0" borderId="5" xfId="73" applyBorder="1">
      <alignment vertical="center"/>
    </xf>
    <xf numFmtId="0" fontId="17" fillId="0" borderId="15" xfId="73" applyBorder="1">
      <alignment vertical="center"/>
    </xf>
    <xf numFmtId="0" fontId="17" fillId="0" borderId="27" xfId="73" applyBorder="1">
      <alignment vertical="center"/>
    </xf>
    <xf numFmtId="0" fontId="17" fillId="0" borderId="17" xfId="73" applyBorder="1">
      <alignment vertical="center"/>
    </xf>
    <xf numFmtId="0" fontId="96" fillId="0" borderId="0" xfId="73" applyFont="1">
      <alignment vertical="center"/>
    </xf>
    <xf numFmtId="0" fontId="96" fillId="0" borderId="0" xfId="73" applyFont="1" applyAlignment="1">
      <alignment vertical="center" wrapText="1"/>
    </xf>
    <xf numFmtId="0" fontId="17" fillId="0" borderId="0" xfId="72">
      <alignment vertical="center"/>
    </xf>
    <xf numFmtId="0" fontId="17" fillId="0" borderId="0" xfId="72" applyAlignment="1">
      <alignment horizontal="right" vertical="center"/>
    </xf>
    <xf numFmtId="0" fontId="17" fillId="0" borderId="6" xfId="72" applyBorder="1">
      <alignment vertical="center"/>
    </xf>
    <xf numFmtId="0" fontId="17" fillId="0" borderId="7" xfId="72" applyBorder="1" applyAlignment="1">
      <alignment horizontal="right" vertical="center"/>
    </xf>
    <xf numFmtId="0" fontId="17" fillId="0" borderId="7" xfId="72" applyBorder="1">
      <alignment vertical="center"/>
    </xf>
    <xf numFmtId="0" fontId="17" fillId="0" borderId="8" xfId="72" applyBorder="1">
      <alignment vertical="center"/>
    </xf>
    <xf numFmtId="0" fontId="17" fillId="0" borderId="3" xfId="72" applyBorder="1">
      <alignment vertical="center"/>
    </xf>
    <xf numFmtId="0" fontId="17" fillId="0" borderId="4" xfId="72" applyBorder="1" applyAlignment="1">
      <alignment horizontal="right" vertical="center"/>
    </xf>
    <xf numFmtId="0" fontId="17" fillId="0" borderId="4" xfId="72" applyBorder="1">
      <alignment vertical="center"/>
    </xf>
    <xf numFmtId="0" fontId="17" fillId="0" borderId="1" xfId="72" applyBorder="1">
      <alignment vertical="center"/>
    </xf>
    <xf numFmtId="0" fontId="17" fillId="0" borderId="17" xfId="72" applyBorder="1">
      <alignment vertical="center"/>
    </xf>
    <xf numFmtId="0" fontId="17" fillId="0" borderId="27" xfId="72" applyBorder="1">
      <alignment vertical="center"/>
    </xf>
    <xf numFmtId="0" fontId="17" fillId="0" borderId="16" xfId="72" applyBorder="1">
      <alignment vertical="center"/>
    </xf>
    <xf numFmtId="0" fontId="17" fillId="0" borderId="5" xfId="72" applyBorder="1">
      <alignment vertical="center"/>
    </xf>
    <xf numFmtId="0" fontId="17" fillId="0" borderId="15" xfId="72" applyBorder="1">
      <alignment vertical="center"/>
    </xf>
    <xf numFmtId="0" fontId="96" fillId="0" borderId="0" xfId="72" applyFont="1">
      <alignment vertical="center"/>
    </xf>
    <xf numFmtId="0" fontId="96" fillId="0" borderId="0" xfId="72" applyFont="1" applyAlignment="1">
      <alignment vertical="center" wrapText="1"/>
    </xf>
    <xf numFmtId="0" fontId="92" fillId="0" borderId="0" xfId="74" applyFont="1" applyAlignment="1">
      <alignment horizontal="right" vertical="center"/>
    </xf>
    <xf numFmtId="0" fontId="17" fillId="0" borderId="0" xfId="74">
      <alignment vertical="center"/>
    </xf>
    <xf numFmtId="0" fontId="17" fillId="0" borderId="0" xfId="74" applyAlignment="1">
      <alignment horizontal="right" vertical="center"/>
    </xf>
    <xf numFmtId="0" fontId="17" fillId="0" borderId="3" xfId="74" applyBorder="1">
      <alignment vertical="center"/>
    </xf>
    <xf numFmtId="0" fontId="17" fillId="0" borderId="4" xfId="74" applyBorder="1" applyAlignment="1">
      <alignment horizontal="right" vertical="center"/>
    </xf>
    <xf numFmtId="0" fontId="17" fillId="0" borderId="4" xfId="74" applyBorder="1">
      <alignment vertical="center"/>
    </xf>
    <xf numFmtId="0" fontId="17" fillId="0" borderId="1" xfId="74" applyBorder="1">
      <alignment vertical="center"/>
    </xf>
    <xf numFmtId="0" fontId="17" fillId="0" borderId="17" xfId="74" applyBorder="1">
      <alignment vertical="center"/>
    </xf>
    <xf numFmtId="0" fontId="17" fillId="0" borderId="27" xfId="74" applyBorder="1">
      <alignment vertical="center"/>
    </xf>
    <xf numFmtId="0" fontId="17" fillId="0" borderId="16" xfId="74" applyBorder="1">
      <alignment vertical="center"/>
    </xf>
    <xf numFmtId="0" fontId="17" fillId="0" borderId="5" xfId="74" applyBorder="1">
      <alignment vertical="center"/>
    </xf>
    <xf numFmtId="0" fontId="17" fillId="0" borderId="15" xfId="74" applyBorder="1">
      <alignment vertical="center"/>
    </xf>
    <xf numFmtId="0" fontId="17" fillId="0" borderId="0" xfId="74" applyAlignment="1">
      <alignment horizontal="center" vertical="center"/>
    </xf>
    <xf numFmtId="0" fontId="96" fillId="0" borderId="0" xfId="74" applyFont="1">
      <alignment vertical="center"/>
    </xf>
    <xf numFmtId="0" fontId="96" fillId="0" borderId="0" xfId="74" applyFont="1" applyAlignment="1">
      <alignment vertical="center" wrapText="1"/>
    </xf>
    <xf numFmtId="0" fontId="77" fillId="0" borderId="0" xfId="57" applyFont="1" applyAlignment="1">
      <alignment vertical="center" wrapText="1"/>
    </xf>
    <xf numFmtId="0" fontId="77" fillId="0" borderId="0" xfId="57" applyFont="1" applyAlignment="1">
      <alignment horizontal="left" vertical="center"/>
    </xf>
    <xf numFmtId="0" fontId="77" fillId="0" borderId="0" xfId="57" applyFont="1" applyAlignment="1">
      <alignment horizontal="center" vertical="center"/>
    </xf>
    <xf numFmtId="0" fontId="77" fillId="0" borderId="139" xfId="57" applyFont="1" applyBorder="1" applyAlignment="1">
      <alignment horizontal="center" vertical="center" wrapText="1"/>
    </xf>
    <xf numFmtId="0" fontId="86" fillId="0" borderId="41" xfId="59" applyFont="1" applyBorder="1" applyAlignment="1">
      <alignment horizontal="center" vertical="center"/>
    </xf>
    <xf numFmtId="0" fontId="82" fillId="0" borderId="41" xfId="57" applyFont="1" applyBorder="1" applyAlignment="1">
      <alignment horizontal="center" vertical="center"/>
    </xf>
    <xf numFmtId="0" fontId="90" fillId="0" borderId="139" xfId="57" applyFont="1" applyBorder="1" applyAlignment="1">
      <alignment vertical="center" wrapText="1"/>
    </xf>
    <xf numFmtId="0" fontId="90" fillId="0" borderId="37" xfId="59" applyFont="1" applyBorder="1" applyAlignment="1">
      <alignment horizontal="left" vertical="center" wrapText="1"/>
    </xf>
    <xf numFmtId="0" fontId="77" fillId="0" borderId="42" xfId="57" applyFont="1" applyBorder="1" applyAlignment="1">
      <alignment horizontal="center" vertical="center" wrapText="1"/>
    </xf>
    <xf numFmtId="0" fontId="90" fillId="0" borderId="139" xfId="56" applyFont="1" applyBorder="1" applyAlignment="1">
      <alignment vertical="center" wrapText="1"/>
    </xf>
    <xf numFmtId="0" fontId="77" fillId="0" borderId="144" xfId="57" applyFont="1" applyBorder="1" applyAlignment="1">
      <alignment horizontal="left" vertical="center" wrapText="1"/>
    </xf>
    <xf numFmtId="0" fontId="82" fillId="0" borderId="137" xfId="57" applyFont="1" applyBorder="1" applyAlignment="1">
      <alignment horizontal="center" vertical="center"/>
    </xf>
    <xf numFmtId="0" fontId="82" fillId="0" borderId="17" xfId="57" applyFont="1" applyBorder="1" applyAlignment="1">
      <alignment horizontal="center" vertical="center"/>
    </xf>
    <xf numFmtId="0" fontId="77" fillId="0" borderId="145" xfId="57" applyFont="1" applyBorder="1" applyAlignment="1">
      <alignment horizontal="center" vertical="center"/>
    </xf>
    <xf numFmtId="0" fontId="80" fillId="0" borderId="0" xfId="55" applyFont="1">
      <alignment vertical="center"/>
    </xf>
    <xf numFmtId="0" fontId="77" fillId="0" borderId="179" xfId="57" applyFont="1" applyBorder="1" applyAlignment="1">
      <alignment horizontal="center" vertical="center" wrapText="1"/>
    </xf>
    <xf numFmtId="0" fontId="80" fillId="0" borderId="145" xfId="57" applyFont="1" applyBorder="1">
      <alignment vertical="center"/>
    </xf>
    <xf numFmtId="0" fontId="80" fillId="0" borderId="37" xfId="57" applyFont="1" applyBorder="1" applyAlignment="1">
      <alignment horizontal="center" vertical="center" wrapText="1"/>
    </xf>
    <xf numFmtId="0" fontId="80" fillId="0" borderId="138" xfId="57" applyFont="1" applyBorder="1" applyAlignment="1">
      <alignment horizontal="center" vertical="center" wrapText="1"/>
    </xf>
    <xf numFmtId="0" fontId="88" fillId="0" borderId="37" xfId="59" applyFont="1" applyBorder="1" applyAlignment="1">
      <alignment horizontal="left" vertical="center" wrapText="1"/>
    </xf>
    <xf numFmtId="0" fontId="80" fillId="0" borderId="0" xfId="57" applyFont="1">
      <alignment vertical="center"/>
    </xf>
    <xf numFmtId="0" fontId="86" fillId="0" borderId="41" xfId="57" applyFont="1" applyBorder="1" applyAlignment="1">
      <alignment horizontal="center" vertical="center"/>
    </xf>
    <xf numFmtId="0" fontId="88" fillId="0" borderId="37" xfId="57" applyFont="1" applyBorder="1" applyAlignment="1">
      <alignment vertical="center" wrapText="1"/>
    </xf>
    <xf numFmtId="0" fontId="82" fillId="0" borderId="107" xfId="59" applyFont="1" applyBorder="1" applyAlignment="1">
      <alignment horizontal="center" vertical="center"/>
    </xf>
    <xf numFmtId="0" fontId="82" fillId="0" borderId="107" xfId="65" applyFont="1" applyBorder="1" applyAlignment="1">
      <alignment horizontal="center" vertical="center"/>
    </xf>
    <xf numFmtId="0" fontId="82" fillId="0" borderId="33" xfId="65" applyFont="1" applyBorder="1" applyAlignment="1">
      <alignment horizontal="center" vertical="center"/>
    </xf>
    <xf numFmtId="0" fontId="90" fillId="0" borderId="139" xfId="65" applyFont="1" applyBorder="1" applyAlignment="1">
      <alignment vertical="center" wrapText="1"/>
    </xf>
    <xf numFmtId="0" fontId="77" fillId="0" borderId="154" xfId="65" applyFont="1" applyBorder="1" applyAlignment="1">
      <alignment horizontal="left" vertical="center" wrapText="1"/>
    </xf>
    <xf numFmtId="0" fontId="77" fillId="0" borderId="0" xfId="70" applyFont="1">
      <alignment vertical="center"/>
    </xf>
    <xf numFmtId="0" fontId="77" fillId="0" borderId="0" xfId="70" applyFont="1" applyAlignment="1">
      <alignment horizontal="center" vertical="center"/>
    </xf>
    <xf numFmtId="0" fontId="77" fillId="0" borderId="0" xfId="70" applyFont="1" applyAlignment="1">
      <alignment horizontal="left" vertical="center"/>
    </xf>
    <xf numFmtId="0" fontId="77" fillId="0" borderId="0" xfId="70" applyFont="1" applyAlignment="1">
      <alignment vertical="center" wrapText="1"/>
    </xf>
    <xf numFmtId="0" fontId="82" fillId="0" borderId="0" xfId="70" applyFont="1">
      <alignment vertical="center"/>
    </xf>
    <xf numFmtId="0" fontId="89" fillId="39" borderId="3" xfId="55" applyFont="1" applyFill="1" applyBorder="1" applyAlignment="1">
      <alignment horizontal="center" vertical="center" wrapText="1"/>
    </xf>
    <xf numFmtId="0" fontId="77" fillId="39" borderId="25" xfId="55" applyFont="1" applyFill="1" applyBorder="1" applyAlignment="1">
      <alignment horizontal="center" vertical="center" wrapText="1"/>
    </xf>
    <xf numFmtId="0" fontId="89" fillId="39" borderId="16" xfId="55" applyFont="1" applyFill="1" applyBorder="1" applyAlignment="1">
      <alignment horizontal="center" vertical="center" wrapText="1"/>
    </xf>
    <xf numFmtId="0" fontId="77" fillId="39" borderId="38" xfId="55" applyFont="1" applyFill="1" applyBorder="1" applyAlignment="1">
      <alignment horizontal="center" vertical="center" wrapText="1"/>
    </xf>
    <xf numFmtId="0" fontId="82" fillId="0" borderId="107" xfId="55" applyFont="1" applyBorder="1" applyAlignment="1">
      <alignment horizontal="center" vertical="center"/>
    </xf>
    <xf numFmtId="0" fontId="82" fillId="0" borderId="33" xfId="55" applyFont="1" applyBorder="1" applyAlignment="1">
      <alignment horizontal="center" vertical="center"/>
    </xf>
    <xf numFmtId="0" fontId="77" fillId="0" borderId="145" xfId="70" applyFont="1" applyBorder="1">
      <alignment vertical="center"/>
    </xf>
    <xf numFmtId="0" fontId="77" fillId="0" borderId="139" xfId="70" applyFont="1" applyBorder="1" applyAlignment="1">
      <alignment horizontal="center" vertical="center" wrapText="1"/>
    </xf>
    <xf numFmtId="0" fontId="82" fillId="0" borderId="107" xfId="70" applyFont="1" applyBorder="1" applyAlignment="1">
      <alignment horizontal="center" vertical="center"/>
    </xf>
    <xf numFmtId="0" fontId="90" fillId="0" borderId="139" xfId="70" applyFont="1" applyBorder="1" applyAlignment="1">
      <alignment vertical="center" wrapText="1"/>
    </xf>
    <xf numFmtId="0" fontId="82" fillId="0" borderId="0" xfId="70" applyFont="1" applyAlignment="1">
      <alignment horizontal="center" vertical="center"/>
    </xf>
    <xf numFmtId="0" fontId="82" fillId="0" borderId="33" xfId="70" applyFont="1" applyBorder="1" applyAlignment="1">
      <alignment horizontal="center" vertical="center"/>
    </xf>
    <xf numFmtId="0" fontId="77" fillId="0" borderId="37" xfId="70" applyFont="1" applyBorder="1" applyAlignment="1">
      <alignment horizontal="center" vertical="center" wrapText="1"/>
    </xf>
    <xf numFmtId="0" fontId="77" fillId="0" borderId="138" xfId="70" applyFont="1" applyBorder="1" applyAlignment="1">
      <alignment horizontal="left" vertical="center" wrapText="1"/>
    </xf>
    <xf numFmtId="0" fontId="77" fillId="0" borderId="139" xfId="70" applyFont="1" applyBorder="1" applyAlignment="1">
      <alignment horizontal="center" vertical="center"/>
    </xf>
    <xf numFmtId="0" fontId="90" fillId="4" borderId="139" xfId="70" applyFont="1" applyFill="1" applyBorder="1" applyAlignment="1">
      <alignment vertical="center" wrapText="1"/>
    </xf>
    <xf numFmtId="0" fontId="77" fillId="0" borderId="34" xfId="70" applyFont="1" applyBorder="1" applyAlignment="1">
      <alignment horizontal="center" vertical="center" wrapText="1"/>
    </xf>
    <xf numFmtId="0" fontId="90" fillId="0" borderId="34" xfId="57" applyFont="1" applyBorder="1" applyAlignment="1">
      <alignment vertical="center" wrapText="1"/>
    </xf>
    <xf numFmtId="0" fontId="82" fillId="0" borderId="33" xfId="64" applyFont="1" applyBorder="1" applyAlignment="1">
      <alignment horizontal="center" vertical="center"/>
    </xf>
    <xf numFmtId="0" fontId="77" fillId="0" borderId="142" xfId="57" applyFont="1" applyBorder="1" applyAlignment="1">
      <alignment horizontal="center" vertical="center" wrapText="1"/>
    </xf>
    <xf numFmtId="0" fontId="77" fillId="0" borderId="143" xfId="57" applyFont="1" applyBorder="1" applyAlignment="1">
      <alignment horizontal="center" vertical="center" wrapText="1"/>
    </xf>
    <xf numFmtId="0" fontId="105" fillId="0" borderId="41" xfId="64" applyFont="1" applyBorder="1" applyAlignment="1">
      <alignment horizontal="center" vertical="center"/>
    </xf>
    <xf numFmtId="0" fontId="106" fillId="0" borderId="37" xfId="64" applyFont="1" applyBorder="1" applyAlignment="1">
      <alignment vertical="center" wrapText="1"/>
    </xf>
    <xf numFmtId="0" fontId="77" fillId="0" borderId="236" xfId="54" applyFont="1" applyBorder="1">
      <alignment vertical="center"/>
    </xf>
    <xf numFmtId="0" fontId="106" fillId="0" borderId="139" xfId="55" applyFont="1" applyBorder="1" applyAlignment="1">
      <alignment vertical="center" wrapText="1"/>
    </xf>
    <xf numFmtId="0" fontId="108" fillId="39" borderId="6" xfId="55" applyFont="1" applyFill="1" applyBorder="1" applyAlignment="1">
      <alignment horizontal="center" vertical="center" wrapText="1"/>
    </xf>
    <xf numFmtId="0" fontId="109" fillId="0" borderId="145" xfId="64" applyFont="1" applyBorder="1">
      <alignment vertical="center"/>
    </xf>
    <xf numFmtId="0" fontId="109" fillId="0" borderId="139" xfId="64" applyFont="1" applyBorder="1" applyAlignment="1">
      <alignment horizontal="center" vertical="center" wrapText="1"/>
    </xf>
    <xf numFmtId="0" fontId="109" fillId="0" borderId="41" xfId="64" applyFont="1" applyBorder="1" applyAlignment="1">
      <alignment horizontal="center" vertical="center"/>
    </xf>
    <xf numFmtId="0" fontId="109" fillId="0" borderId="0" xfId="64" applyFont="1">
      <alignment vertical="center"/>
    </xf>
    <xf numFmtId="0" fontId="109" fillId="0" borderId="138" xfId="64" applyFont="1" applyBorder="1" applyAlignment="1">
      <alignment horizontal="center" vertical="center" wrapText="1"/>
    </xf>
    <xf numFmtId="0" fontId="110" fillId="0" borderId="37" xfId="64" applyFont="1" applyBorder="1" applyAlignment="1">
      <alignment vertical="center" wrapText="1"/>
    </xf>
    <xf numFmtId="0" fontId="111" fillId="0" borderId="137" xfId="53" applyFont="1" applyBorder="1" applyAlignment="1">
      <alignment horizontal="center" vertical="center" wrapText="1"/>
    </xf>
    <xf numFmtId="0" fontId="105" fillId="0" borderId="137" xfId="53" applyFont="1" applyBorder="1" applyAlignment="1">
      <alignment horizontal="center" vertical="center"/>
    </xf>
    <xf numFmtId="0" fontId="106" fillId="0" borderId="37" xfId="53" applyFont="1" applyBorder="1" applyAlignment="1">
      <alignment vertical="center" wrapText="1"/>
    </xf>
    <xf numFmtId="0" fontId="114" fillId="0" borderId="139" xfId="64" applyFont="1" applyBorder="1" applyAlignment="1">
      <alignment vertical="center" wrapText="1"/>
    </xf>
    <xf numFmtId="0" fontId="88" fillId="0" borderId="139" xfId="55" applyFont="1" applyBorder="1" applyAlignment="1">
      <alignment vertical="center" wrapText="1"/>
    </xf>
    <xf numFmtId="0" fontId="82" fillId="34" borderId="17" xfId="55" applyFont="1" applyFill="1" applyBorder="1" applyAlignment="1">
      <alignment horizontal="center" vertical="center"/>
    </xf>
    <xf numFmtId="0" fontId="82" fillId="34" borderId="0" xfId="55" applyFont="1" applyFill="1" applyAlignment="1">
      <alignment horizontal="left" vertical="center"/>
    </xf>
    <xf numFmtId="0" fontId="82" fillId="34" borderId="0" xfId="55" applyFont="1" applyFill="1">
      <alignment vertical="center"/>
    </xf>
    <xf numFmtId="0" fontId="90" fillId="34" borderId="0" xfId="55" applyFont="1" applyFill="1" applyAlignment="1">
      <alignment horizontal="right" vertical="center"/>
    </xf>
    <xf numFmtId="0" fontId="90" fillId="34" borderId="0" xfId="55" applyFont="1" applyFill="1">
      <alignment vertical="center"/>
    </xf>
    <xf numFmtId="0" fontId="77" fillId="0" borderId="160" xfId="64" applyFont="1" applyBorder="1" applyAlignment="1">
      <alignment horizontal="left" vertical="center" wrapText="1"/>
    </xf>
    <xf numFmtId="0" fontId="77" fillId="0" borderId="236" xfId="64" applyFont="1" applyBorder="1">
      <alignment vertical="center"/>
    </xf>
    <xf numFmtId="0" fontId="77" fillId="0" borderId="144" xfId="56" applyFont="1" applyBorder="1" applyAlignment="1">
      <alignment vertical="center" wrapText="1"/>
    </xf>
    <xf numFmtId="0" fontId="80" fillId="0" borderId="144" xfId="53" applyFont="1" applyBorder="1" applyAlignment="1">
      <alignment vertical="center" wrapText="1"/>
    </xf>
    <xf numFmtId="0" fontId="77" fillId="0" borderId="237" xfId="54" applyFont="1" applyBorder="1">
      <alignment vertical="center"/>
    </xf>
    <xf numFmtId="0" fontId="80" fillId="0" borderId="238" xfId="53" applyFont="1" applyBorder="1" applyAlignment="1">
      <alignment vertical="center" wrapText="1"/>
    </xf>
    <xf numFmtId="0" fontId="80" fillId="0" borderId="36" xfId="53" applyFont="1" applyBorder="1" applyAlignment="1">
      <alignment horizontal="center" vertical="center" wrapText="1"/>
    </xf>
    <xf numFmtId="0" fontId="80" fillId="0" borderId="45" xfId="53" applyFont="1" applyBorder="1" applyAlignment="1">
      <alignment horizontal="center" vertical="center" wrapText="1"/>
    </xf>
    <xf numFmtId="0" fontId="86" fillId="0" borderId="43" xfId="53" applyFont="1" applyBorder="1" applyAlignment="1">
      <alignment horizontal="center" vertical="center"/>
    </xf>
    <xf numFmtId="0" fontId="87" fillId="0" borderId="36" xfId="55" applyFont="1" applyBorder="1" applyAlignment="1">
      <alignment vertical="center" wrapText="1"/>
    </xf>
    <xf numFmtId="0" fontId="77" fillId="34" borderId="0" xfId="55" applyFont="1" applyFill="1">
      <alignment vertical="center"/>
    </xf>
    <xf numFmtId="0" fontId="121" fillId="0" borderId="0" xfId="53" applyFont="1">
      <alignment vertical="center"/>
    </xf>
    <xf numFmtId="0" fontId="122" fillId="0" borderId="0" xfId="54" applyFont="1">
      <alignment vertical="center"/>
    </xf>
    <xf numFmtId="0" fontId="122" fillId="0" borderId="0" xfId="54" applyFont="1" applyAlignment="1">
      <alignment horizontal="center" vertical="center"/>
    </xf>
    <xf numFmtId="0" fontId="122" fillId="0" borderId="0" xfId="54" applyFont="1" applyAlignment="1">
      <alignment horizontal="left" vertical="center"/>
    </xf>
    <xf numFmtId="0" fontId="122" fillId="0" borderId="0" xfId="54" applyFont="1" applyAlignment="1">
      <alignment vertical="center" wrapText="1"/>
    </xf>
    <xf numFmtId="0" fontId="86" fillId="0" borderId="0" xfId="54" applyFont="1" applyAlignment="1">
      <alignment horizontal="left" vertical="center"/>
    </xf>
    <xf numFmtId="0" fontId="121" fillId="0" borderId="0" xfId="54" applyFont="1" applyAlignment="1">
      <alignment horizontal="left" vertical="center"/>
    </xf>
    <xf numFmtId="0" fontId="77" fillId="0" borderId="138" xfId="57" applyFont="1" applyBorder="1" applyAlignment="1">
      <alignment horizontal="left" vertical="center" wrapText="1"/>
    </xf>
    <xf numFmtId="0" fontId="77" fillId="0" borderId="156" xfId="57" applyFont="1" applyBorder="1" applyAlignment="1">
      <alignment horizontal="left" vertical="center" wrapText="1"/>
    </xf>
    <xf numFmtId="0" fontId="80" fillId="0" borderId="146" xfId="53" applyFont="1" applyBorder="1" applyAlignment="1">
      <alignment horizontal="left" vertical="center" wrapText="1"/>
    </xf>
    <xf numFmtId="0" fontId="80" fillId="0" borderId="238" xfId="53" applyFont="1" applyBorder="1" applyAlignment="1">
      <alignment horizontal="left" vertical="center" wrapText="1"/>
    </xf>
    <xf numFmtId="0" fontId="80" fillId="0" borderId="161" xfId="53" applyFont="1" applyBorder="1" applyAlignment="1">
      <alignment horizontal="left" vertical="center" wrapText="1"/>
    </xf>
    <xf numFmtId="0" fontId="77" fillId="0" borderId="236" xfId="56" applyFont="1" applyBorder="1">
      <alignment vertical="center"/>
    </xf>
    <xf numFmtId="0" fontId="77" fillId="0" borderId="33" xfId="56" applyFont="1" applyBorder="1" applyAlignment="1">
      <alignment horizontal="center" vertical="center"/>
    </xf>
    <xf numFmtId="0" fontId="129" fillId="0" borderId="0" xfId="84" applyFont="1">
      <alignment vertical="center"/>
    </xf>
    <xf numFmtId="0" fontId="129" fillId="0" borderId="0" xfId="84" applyFont="1" applyAlignment="1">
      <alignment horizontal="right" vertical="center"/>
    </xf>
    <xf numFmtId="0" fontId="130" fillId="0" borderId="0" xfId="84" applyFont="1" applyAlignment="1">
      <alignment horizontal="center" vertical="center"/>
    </xf>
    <xf numFmtId="0" fontId="129" fillId="0" borderId="108" xfId="84" applyFont="1" applyBorder="1">
      <alignment vertical="center"/>
    </xf>
    <xf numFmtId="0" fontId="129" fillId="0" borderId="201" xfId="84" applyFont="1" applyBorder="1">
      <alignment vertical="center"/>
    </xf>
    <xf numFmtId="0" fontId="129" fillId="0" borderId="109" xfId="84" applyFont="1" applyBorder="1">
      <alignment vertical="center"/>
    </xf>
    <xf numFmtId="0" fontId="129" fillId="0" borderId="46" xfId="84" applyFont="1" applyBorder="1">
      <alignment vertical="center"/>
    </xf>
    <xf numFmtId="0" fontId="129" fillId="0" borderId="4" xfId="84" applyFont="1" applyBorder="1">
      <alignment vertical="center"/>
    </xf>
    <xf numFmtId="0" fontId="129" fillId="0" borderId="47" xfId="84" applyFont="1" applyBorder="1">
      <alignment vertical="center"/>
    </xf>
    <xf numFmtId="0" fontId="131" fillId="0" borderId="4" xfId="84" applyFont="1" applyBorder="1">
      <alignment vertical="center"/>
    </xf>
    <xf numFmtId="0" fontId="131" fillId="0" borderId="47" xfId="84" applyFont="1" applyBorder="1">
      <alignment vertical="center"/>
    </xf>
    <xf numFmtId="0" fontId="129" fillId="0" borderId="0" xfId="84" applyFont="1" applyAlignment="1">
      <alignment horizontal="center" vertical="center"/>
    </xf>
    <xf numFmtId="0" fontId="129" fillId="0" borderId="0" xfId="70" applyFont="1">
      <alignment vertical="center"/>
    </xf>
    <xf numFmtId="0" fontId="129" fillId="0" borderId="0" xfId="70" applyFont="1" applyAlignment="1">
      <alignment horizontal="right" vertical="center"/>
    </xf>
    <xf numFmtId="0" fontId="130" fillId="0" borderId="0" xfId="70" applyFont="1">
      <alignment vertical="center"/>
    </xf>
    <xf numFmtId="0" fontId="130" fillId="0" borderId="0" xfId="70" applyFont="1" applyAlignment="1">
      <alignment horizontal="center" vertical="center"/>
    </xf>
    <xf numFmtId="0" fontId="129" fillId="0" borderId="214" xfId="70" applyFont="1" applyBorder="1" applyAlignment="1">
      <alignment horizontal="center" vertical="center"/>
    </xf>
    <xf numFmtId="0" fontId="129" fillId="0" borderId="215" xfId="70" applyFont="1" applyBorder="1" applyAlignment="1">
      <alignment horizontal="center" vertical="center"/>
    </xf>
    <xf numFmtId="0" fontId="129" fillId="0" borderId="216" xfId="70" applyFont="1" applyBorder="1" applyAlignment="1">
      <alignment horizontal="center" vertical="center"/>
    </xf>
    <xf numFmtId="0" fontId="129" fillId="0" borderId="3" xfId="70" applyFont="1" applyBorder="1" applyAlignment="1">
      <alignment horizontal="center" vertical="center"/>
    </xf>
    <xf numFmtId="0" fontId="129" fillId="0" borderId="1" xfId="70" applyFont="1" applyBorder="1" applyAlignment="1">
      <alignment horizontal="center" vertical="center"/>
    </xf>
    <xf numFmtId="0" fontId="129" fillId="0" borderId="16" xfId="70" applyFont="1" applyBorder="1" applyAlignment="1">
      <alignment horizontal="center" vertical="center"/>
    </xf>
    <xf numFmtId="0" fontId="129" fillId="0" borderId="15" xfId="70" applyFont="1" applyBorder="1" applyAlignment="1">
      <alignment horizontal="center" vertical="center"/>
    </xf>
    <xf numFmtId="0" fontId="129" fillId="0" borderId="205" xfId="70" applyFont="1" applyBorder="1" applyAlignment="1">
      <alignment horizontal="center" vertical="center"/>
    </xf>
    <xf numFmtId="0" fontId="129" fillId="0" borderId="223" xfId="70" applyFont="1" applyBorder="1" applyAlignment="1">
      <alignment horizontal="center" vertical="center"/>
    </xf>
    <xf numFmtId="0" fontId="129" fillId="0" borderId="2" xfId="70" applyFont="1" applyBorder="1" applyAlignment="1">
      <alignment horizontal="center" vertical="center"/>
    </xf>
    <xf numFmtId="0" fontId="130" fillId="0" borderId="3" xfId="70" applyFont="1" applyBorder="1">
      <alignment vertical="center"/>
    </xf>
    <xf numFmtId="0" fontId="130" fillId="0" borderId="4" xfId="70" applyFont="1" applyBorder="1">
      <alignment vertical="center"/>
    </xf>
    <xf numFmtId="0" fontId="130" fillId="0" borderId="289" xfId="70" applyFont="1" applyBorder="1">
      <alignment vertical="center"/>
    </xf>
    <xf numFmtId="0" fontId="130" fillId="0" borderId="1" xfId="70" applyFont="1" applyBorder="1">
      <alignment vertical="center"/>
    </xf>
    <xf numFmtId="0" fontId="130" fillId="0" borderId="17" xfId="70" applyFont="1" applyBorder="1">
      <alignment vertical="center"/>
    </xf>
    <xf numFmtId="0" fontId="130" fillId="0" borderId="160" xfId="70" applyFont="1" applyBorder="1">
      <alignment vertical="center"/>
    </xf>
    <xf numFmtId="0" fontId="130" fillId="0" borderId="27" xfId="70" applyFont="1" applyBorder="1">
      <alignment vertical="center"/>
    </xf>
    <xf numFmtId="0" fontId="130" fillId="0" borderId="98" xfId="70" applyFont="1" applyBorder="1">
      <alignment vertical="center"/>
    </xf>
    <xf numFmtId="0" fontId="130" fillId="0" borderId="97" xfId="70" applyFont="1" applyBorder="1">
      <alignment vertical="center"/>
    </xf>
    <xf numFmtId="0" fontId="130" fillId="0" borderId="290" xfId="70" applyFont="1" applyBorder="1">
      <alignment vertical="center"/>
    </xf>
    <xf numFmtId="0" fontId="130" fillId="0" borderId="99" xfId="70" applyFont="1" applyBorder="1">
      <alignment vertical="center"/>
    </xf>
    <xf numFmtId="0" fontId="130" fillId="0" borderId="291" xfId="70" applyFont="1" applyBorder="1" applyAlignment="1">
      <alignment horizontal="right" vertical="center"/>
    </xf>
    <xf numFmtId="0" fontId="130" fillId="0" borderId="291" xfId="70" applyFont="1" applyBorder="1" applyAlignment="1">
      <alignment horizontal="center" vertical="center"/>
    </xf>
    <xf numFmtId="0" fontId="130" fillId="0" borderId="155" xfId="70" applyFont="1" applyBorder="1" applyAlignment="1">
      <alignment horizontal="right" vertical="center"/>
    </xf>
    <xf numFmtId="0" fontId="130" fillId="0" borderId="292" xfId="70" applyFont="1" applyBorder="1" applyAlignment="1">
      <alignment horizontal="right" vertical="center"/>
    </xf>
    <xf numFmtId="0" fontId="130" fillId="0" borderId="292" xfId="70" applyFont="1" applyBorder="1" applyAlignment="1">
      <alignment horizontal="center" vertical="center"/>
    </xf>
    <xf numFmtId="0" fontId="130" fillId="0" borderId="144" xfId="70" applyFont="1" applyBorder="1" applyAlignment="1">
      <alignment horizontal="right" vertical="center"/>
    </xf>
    <xf numFmtId="0" fontId="130" fillId="0" borderId="295" xfId="70" applyFont="1" applyBorder="1" applyAlignment="1">
      <alignment horizontal="right" vertical="center"/>
    </xf>
    <xf numFmtId="0" fontId="130" fillId="0" borderId="295" xfId="70" applyFont="1" applyBorder="1" applyAlignment="1">
      <alignment horizontal="center" vertical="center"/>
    </xf>
    <xf numFmtId="0" fontId="130" fillId="0" borderId="154" xfId="70" applyFont="1" applyBorder="1" applyAlignment="1">
      <alignment horizontal="right" vertical="center"/>
    </xf>
    <xf numFmtId="0" fontId="130" fillId="0" borderId="2" xfId="70" applyFont="1" applyBorder="1" applyAlignment="1">
      <alignment horizontal="right" vertical="center"/>
    </xf>
    <xf numFmtId="0" fontId="130" fillId="0" borderId="2" xfId="70" applyFont="1" applyBorder="1" applyAlignment="1">
      <alignment horizontal="center" vertical="center"/>
    </xf>
    <xf numFmtId="0" fontId="77" fillId="0" borderId="154" xfId="70" applyFont="1" applyBorder="1" applyAlignment="1">
      <alignment horizontal="left" vertical="center" wrapText="1"/>
    </xf>
    <xf numFmtId="0" fontId="90" fillId="0" borderId="141" xfId="70" applyFont="1" applyBorder="1" applyAlignment="1">
      <alignment horizontal="left" vertical="center" wrapText="1"/>
    </xf>
    <xf numFmtId="0" fontId="77" fillId="0" borderId="36" xfId="70" applyFont="1" applyBorder="1" applyAlignment="1">
      <alignment horizontal="center" vertical="center" wrapText="1"/>
    </xf>
    <xf numFmtId="0" fontId="90" fillId="0" borderId="37" xfId="70" applyFont="1" applyBorder="1" applyAlignment="1">
      <alignment vertical="center" wrapText="1"/>
    </xf>
    <xf numFmtId="0" fontId="98" fillId="0" borderId="5" xfId="60" applyFont="1" applyBorder="1" applyAlignment="1">
      <alignment horizontal="right" vertical="center"/>
    </xf>
    <xf numFmtId="0" fontId="77" fillId="0" borderId="236" xfId="70" applyFont="1" applyBorder="1">
      <alignment vertical="center"/>
    </xf>
    <xf numFmtId="0" fontId="17" fillId="0" borderId="0" xfId="87">
      <alignment vertical="center"/>
    </xf>
    <xf numFmtId="0" fontId="17" fillId="0" borderId="0" xfId="87" applyAlignment="1">
      <alignment horizontal="right" vertical="center"/>
    </xf>
    <xf numFmtId="0" fontId="33" fillId="0" borderId="0" xfId="87" applyFont="1" applyAlignment="1">
      <alignment horizontal="right" vertical="center"/>
    </xf>
    <xf numFmtId="0" fontId="17" fillId="0" borderId="0" xfId="87" quotePrefix="1" applyAlignment="1">
      <alignment horizontal="center" vertical="center"/>
    </xf>
    <xf numFmtId="0" fontId="96" fillId="0" borderId="0" xfId="87" applyFont="1">
      <alignment vertical="center"/>
    </xf>
    <xf numFmtId="0" fontId="82" fillId="0" borderId="0" xfId="87" applyFont="1">
      <alignment vertical="center"/>
    </xf>
    <xf numFmtId="0" fontId="18" fillId="0" borderId="0" xfId="88" applyFont="1">
      <alignment vertical="center"/>
    </xf>
    <xf numFmtId="0" fontId="18" fillId="0" borderId="0" xfId="88" applyFont="1" applyAlignment="1">
      <alignment horizontal="left" vertical="center"/>
    </xf>
    <xf numFmtId="0" fontId="123" fillId="0" borderId="0" xfId="88" applyFont="1" applyAlignment="1">
      <alignment horizontal="left" vertical="center"/>
    </xf>
    <xf numFmtId="0" fontId="123" fillId="0" borderId="0" xfId="88" applyFont="1" applyAlignment="1">
      <alignment horizontal="right" vertical="center"/>
    </xf>
    <xf numFmtId="0" fontId="123" fillId="0" borderId="0" xfId="88" applyFont="1">
      <alignment vertical="center"/>
    </xf>
    <xf numFmtId="0" fontId="123" fillId="34" borderId="0" xfId="88" applyFont="1" applyFill="1">
      <alignment vertical="center"/>
    </xf>
    <xf numFmtId="0" fontId="123" fillId="34" borderId="0" xfId="88" applyFont="1" applyFill="1" applyAlignment="1">
      <alignment horizontal="center" vertical="center"/>
    </xf>
    <xf numFmtId="0" fontId="18" fillId="34" borderId="0" xfId="88" quotePrefix="1" applyFont="1" applyFill="1">
      <alignment vertical="center"/>
    </xf>
    <xf numFmtId="0" fontId="123" fillId="0" borderId="0" xfId="88" applyFont="1" applyAlignment="1">
      <alignment horizontal="center" vertical="center"/>
    </xf>
    <xf numFmtId="0" fontId="18" fillId="0" borderId="0" xfId="88" applyFont="1" applyAlignment="1">
      <alignment horizontal="right" vertical="center"/>
    </xf>
    <xf numFmtId="20" fontId="18" fillId="34" borderId="0" xfId="88" applyNumberFormat="1" applyFont="1" applyFill="1">
      <alignment vertical="center"/>
    </xf>
    <xf numFmtId="0" fontId="18" fillId="34" borderId="0" xfId="88" applyFont="1" applyFill="1" applyAlignment="1">
      <alignment horizontal="center" vertical="center"/>
    </xf>
    <xf numFmtId="0" fontId="18" fillId="34" borderId="0" xfId="88" applyFont="1" applyFill="1">
      <alignment vertical="center"/>
    </xf>
    <xf numFmtId="0" fontId="16" fillId="0" borderId="0" xfId="88" applyFont="1">
      <alignment vertical="center"/>
    </xf>
    <xf numFmtId="0" fontId="18" fillId="0" borderId="0" xfId="88" applyFont="1" applyAlignment="1">
      <alignment horizontal="center" vertical="center"/>
    </xf>
    <xf numFmtId="0" fontId="18" fillId="34" borderId="0" xfId="88" applyFont="1" applyFill="1" applyAlignment="1">
      <alignment horizontal="left" vertical="center"/>
    </xf>
    <xf numFmtId="20" fontId="18" fillId="0" borderId="0" xfId="88" applyNumberFormat="1" applyFont="1">
      <alignment vertical="center"/>
    </xf>
    <xf numFmtId="179" fontId="18" fillId="0" borderId="0" xfId="88" applyNumberFormat="1" applyFont="1">
      <alignment vertical="center"/>
    </xf>
    <xf numFmtId="0" fontId="16" fillId="0" borderId="0" xfId="88" applyFont="1" applyAlignment="1">
      <alignment horizontal="left" vertical="center"/>
    </xf>
    <xf numFmtId="0" fontId="16" fillId="0" borderId="0" xfId="88" applyFont="1" applyAlignment="1">
      <alignment horizontal="right" vertical="center"/>
    </xf>
    <xf numFmtId="0" fontId="12" fillId="0" borderId="0" xfId="88" applyFont="1">
      <alignment vertical="center"/>
    </xf>
    <xf numFmtId="0" fontId="12" fillId="0" borderId="0" xfId="88" applyFont="1" applyAlignment="1">
      <alignment horizontal="left" vertical="center"/>
    </xf>
    <xf numFmtId="0" fontId="12" fillId="0" borderId="0" xfId="88" applyFont="1" applyAlignment="1">
      <alignment horizontal="right" vertical="center"/>
    </xf>
    <xf numFmtId="0" fontId="18" fillId="0" borderId="240" xfId="88" applyFont="1" applyBorder="1" applyAlignment="1">
      <alignment horizontal="center" vertical="center" wrapText="1"/>
    </xf>
    <xf numFmtId="0" fontId="18" fillId="0" borderId="239" xfId="88" applyFont="1" applyBorder="1" applyAlignment="1">
      <alignment horizontal="center" vertical="center" wrapText="1"/>
    </xf>
    <xf numFmtId="0" fontId="18" fillId="0" borderId="201" xfId="88" applyFont="1" applyBorder="1" applyAlignment="1">
      <alignment vertical="center" wrapText="1"/>
    </xf>
    <xf numFmtId="0" fontId="18" fillId="0" borderId="109" xfId="88" applyFont="1" applyBorder="1" applyAlignment="1">
      <alignment vertical="center" wrapText="1"/>
    </xf>
    <xf numFmtId="0" fontId="18" fillId="0" borderId="17" xfId="88" applyFont="1" applyBorder="1" applyAlignment="1">
      <alignment horizontal="center" vertical="center" wrapText="1"/>
    </xf>
    <xf numFmtId="0" fontId="18" fillId="0" borderId="27" xfId="88" applyFont="1" applyBorder="1" applyAlignment="1">
      <alignment horizontal="center" vertical="center" wrapText="1"/>
    </xf>
    <xf numFmtId="0" fontId="18" fillId="0" borderId="0" xfId="88" applyFont="1" applyAlignment="1">
      <alignment vertical="center" wrapText="1"/>
    </xf>
    <xf numFmtId="0" fontId="18" fillId="0" borderId="49" xfId="88" applyFont="1" applyBorder="1" applyAlignment="1">
      <alignment vertical="center" wrapText="1"/>
    </xf>
    <xf numFmtId="0" fontId="16" fillId="0" borderId="8" xfId="88" applyFont="1" applyBorder="1" applyAlignment="1">
      <alignment horizontal="center" vertical="center"/>
    </xf>
    <xf numFmtId="0" fontId="16" fillId="0" borderId="2" xfId="88" applyFont="1" applyBorder="1" applyAlignment="1">
      <alignment horizontal="center" vertical="center"/>
    </xf>
    <xf numFmtId="0" fontId="16" fillId="0" borderId="244" xfId="88" applyFont="1" applyBorder="1" applyAlignment="1">
      <alignment horizontal="center" vertical="center"/>
    </xf>
    <xf numFmtId="0" fontId="16" fillId="0" borderId="245" xfId="88" applyFont="1" applyBorder="1" applyAlignment="1">
      <alignment horizontal="center" vertical="center"/>
    </xf>
    <xf numFmtId="0" fontId="18" fillId="0" borderId="205" xfId="88" applyFont="1" applyBorder="1" applyAlignment="1">
      <alignment horizontal="center" vertical="center" wrapText="1"/>
    </xf>
    <xf numFmtId="0" fontId="18" fillId="0" borderId="223" xfId="88" applyFont="1" applyBorder="1" applyAlignment="1">
      <alignment horizontal="center" vertical="center" wrapText="1"/>
    </xf>
    <xf numFmtId="0" fontId="18" fillId="0" borderId="202" xfId="88" applyFont="1" applyBorder="1" applyAlignment="1">
      <alignment vertical="center" wrapText="1"/>
    </xf>
    <xf numFmtId="0" fontId="18" fillId="0" borderId="53" xfId="88" applyFont="1" applyBorder="1" applyAlignment="1">
      <alignment vertical="center" wrapText="1"/>
    </xf>
    <xf numFmtId="0" fontId="16" fillId="0" borderId="246" xfId="88" applyFont="1" applyBorder="1" applyAlignment="1">
      <alignment horizontal="center" vertical="center" wrapText="1"/>
    </xf>
    <xf numFmtId="0" fontId="16" fillId="0" borderId="176" xfId="88" applyFont="1" applyBorder="1" applyAlignment="1">
      <alignment horizontal="center" vertical="center" wrapText="1"/>
    </xf>
    <xf numFmtId="0" fontId="16" fillId="0" borderId="177" xfId="88" applyFont="1" applyBorder="1" applyAlignment="1">
      <alignment horizontal="center" vertical="center" wrapText="1"/>
    </xf>
    <xf numFmtId="0" fontId="16" fillId="0" borderId="175" xfId="88" applyFont="1" applyBorder="1" applyAlignment="1">
      <alignment horizontal="center" vertical="center" wrapText="1"/>
    </xf>
    <xf numFmtId="0" fontId="18" fillId="34" borderId="240" xfId="88" applyFont="1" applyFill="1" applyBorder="1" applyAlignment="1">
      <alignment horizontal="center" vertical="center" shrinkToFit="1"/>
    </xf>
    <xf numFmtId="0" fontId="18" fillId="34" borderId="239" xfId="88" applyFont="1" applyFill="1" applyBorder="1" applyAlignment="1">
      <alignment horizontal="center" vertical="center" shrinkToFit="1"/>
    </xf>
    <xf numFmtId="0" fontId="12" fillId="0" borderId="240" xfId="88" applyFont="1" applyBorder="1">
      <alignment vertical="center"/>
    </xf>
    <xf numFmtId="0" fontId="12" fillId="0" borderId="201" xfId="88" applyFont="1" applyBorder="1">
      <alignment vertical="center"/>
    </xf>
    <xf numFmtId="0" fontId="12" fillId="0" borderId="109" xfId="88" applyFont="1" applyBorder="1">
      <alignment vertical="center"/>
    </xf>
    <xf numFmtId="0" fontId="18" fillId="41" borderId="251" xfId="88" applyFont="1" applyFill="1" applyBorder="1" applyAlignment="1" applyProtection="1">
      <alignment horizontal="center" vertical="center" shrinkToFit="1"/>
      <protection locked="0"/>
    </xf>
    <xf numFmtId="0" fontId="18" fillId="41" borderId="252" xfId="88" applyFont="1" applyFill="1" applyBorder="1" applyAlignment="1" applyProtection="1">
      <alignment horizontal="center" vertical="center" shrinkToFit="1"/>
      <protection locked="0"/>
    </xf>
    <xf numFmtId="0" fontId="18" fillId="41" borderId="253" xfId="88" applyFont="1" applyFill="1" applyBorder="1" applyAlignment="1" applyProtection="1">
      <alignment horizontal="center" vertical="center" shrinkToFit="1"/>
      <protection locked="0"/>
    </xf>
    <xf numFmtId="0" fontId="18" fillId="34" borderId="17" xfId="88" applyFont="1" applyFill="1" applyBorder="1" applyAlignment="1">
      <alignment horizontal="center" vertical="center" shrinkToFit="1"/>
    </xf>
    <xf numFmtId="0" fontId="18" fillId="34" borderId="27" xfId="88" applyFont="1" applyFill="1" applyBorder="1" applyAlignment="1">
      <alignment horizontal="center" vertical="center" shrinkToFit="1"/>
    </xf>
    <xf numFmtId="0" fontId="12" fillId="0" borderId="164" xfId="88" applyFont="1" applyBorder="1">
      <alignment vertical="center"/>
    </xf>
    <xf numFmtId="0" fontId="12" fillId="0" borderId="167" xfId="88" applyFont="1" applyBorder="1">
      <alignment vertical="center"/>
    </xf>
    <xf numFmtId="0" fontId="12" fillId="0" borderId="258" xfId="88" applyFont="1" applyBorder="1">
      <alignment vertical="center"/>
    </xf>
    <xf numFmtId="185" fontId="18" fillId="0" borderId="259" xfId="88" applyNumberFormat="1" applyFont="1" applyBorder="1" applyAlignment="1">
      <alignment horizontal="center" vertical="center" shrinkToFit="1"/>
    </xf>
    <xf numFmtId="185" fontId="18" fillId="0" borderId="260" xfId="88" applyNumberFormat="1" applyFont="1" applyBorder="1" applyAlignment="1">
      <alignment horizontal="center" vertical="center" shrinkToFit="1"/>
    </xf>
    <xf numFmtId="185" fontId="18" fillId="0" borderId="261" xfId="88" applyNumberFormat="1" applyFont="1" applyBorder="1" applyAlignment="1">
      <alignment horizontal="center" vertical="center" shrinkToFit="1"/>
    </xf>
    <xf numFmtId="0" fontId="18" fillId="34" borderId="3" xfId="88" applyFont="1" applyFill="1" applyBorder="1" applyAlignment="1">
      <alignment horizontal="center" vertical="center" shrinkToFit="1"/>
    </xf>
    <xf numFmtId="0" fontId="18" fillId="34" borderId="1" xfId="88" applyFont="1" applyFill="1" applyBorder="1" applyAlignment="1">
      <alignment horizontal="center" vertical="center" shrinkToFit="1"/>
    </xf>
    <xf numFmtId="0" fontId="12" fillId="0" borderId="3" xfId="88" applyFont="1" applyBorder="1">
      <alignment vertical="center"/>
    </xf>
    <xf numFmtId="0" fontId="12" fillId="0" borderId="4" xfId="88" applyFont="1" applyBorder="1">
      <alignment vertical="center"/>
    </xf>
    <xf numFmtId="0" fontId="12" fillId="0" borderId="47" xfId="88" applyFont="1" applyBorder="1">
      <alignment vertical="center"/>
    </xf>
    <xf numFmtId="0" fontId="18" fillId="41" borderId="264" xfId="88" applyFont="1" applyFill="1" applyBorder="1" applyAlignment="1" applyProtection="1">
      <alignment horizontal="center" vertical="center" shrinkToFit="1"/>
      <protection locked="0"/>
    </xf>
    <xf numFmtId="0" fontId="18" fillId="41" borderId="163" xfId="88" applyFont="1" applyFill="1" applyBorder="1" applyAlignment="1" applyProtection="1">
      <alignment horizontal="center" vertical="center" shrinkToFit="1"/>
      <protection locked="0"/>
    </xf>
    <xf numFmtId="0" fontId="18" fillId="41" borderId="265" xfId="88" applyFont="1" applyFill="1" applyBorder="1" applyAlignment="1" applyProtection="1">
      <alignment horizontal="center" vertical="center" shrinkToFit="1"/>
      <protection locked="0"/>
    </xf>
    <xf numFmtId="0" fontId="18" fillId="41" borderId="301" xfId="88" applyFont="1" applyFill="1" applyBorder="1" applyAlignment="1" applyProtection="1">
      <alignment horizontal="center" vertical="center" shrinkToFit="1"/>
      <protection locked="0"/>
    </xf>
    <xf numFmtId="0" fontId="12" fillId="0" borderId="133" xfId="88" applyFont="1" applyBorder="1">
      <alignment vertical="center"/>
    </xf>
    <xf numFmtId="0" fontId="12" fillId="0" borderId="134" xfId="88" applyFont="1" applyBorder="1">
      <alignment vertical="center"/>
    </xf>
    <xf numFmtId="0" fontId="12" fillId="0" borderId="269" xfId="88" applyFont="1" applyBorder="1">
      <alignment vertical="center"/>
    </xf>
    <xf numFmtId="0" fontId="12" fillId="0" borderId="17" xfId="88" applyFont="1" applyBorder="1">
      <alignment vertical="center"/>
    </xf>
    <xf numFmtId="0" fontId="12" fillId="0" borderId="49" xfId="88" applyFont="1" applyBorder="1">
      <alignment vertical="center"/>
    </xf>
    <xf numFmtId="0" fontId="18" fillId="34" borderId="16" xfId="88" applyFont="1" applyFill="1" applyBorder="1" applyAlignment="1">
      <alignment horizontal="center" vertical="center" shrinkToFit="1"/>
    </xf>
    <xf numFmtId="0" fontId="18" fillId="34" borderId="15" xfId="88" applyFont="1" applyFill="1" applyBorder="1" applyAlignment="1">
      <alignment horizontal="center" vertical="center" shrinkToFit="1"/>
    </xf>
    <xf numFmtId="0" fontId="12" fillId="0" borderId="130" xfId="88" applyFont="1" applyBorder="1">
      <alignment vertical="center"/>
    </xf>
    <xf numFmtId="0" fontId="12" fillId="0" borderId="131" xfId="88" applyFont="1" applyBorder="1">
      <alignment vertical="center"/>
    </xf>
    <xf numFmtId="0" fontId="12" fillId="0" borderId="272" xfId="88" applyFont="1" applyBorder="1">
      <alignment vertical="center"/>
    </xf>
    <xf numFmtId="0" fontId="18" fillId="34" borderId="205" xfId="88" applyFont="1" applyFill="1" applyBorder="1" applyAlignment="1">
      <alignment horizontal="center" vertical="center" shrinkToFit="1"/>
    </xf>
    <xf numFmtId="0" fontId="18" fillId="34" borderId="223" xfId="88" applyFont="1" applyFill="1" applyBorder="1" applyAlignment="1">
      <alignment horizontal="center" vertical="center" shrinkToFit="1"/>
    </xf>
    <xf numFmtId="0" fontId="12" fillId="0" borderId="306" xfId="88" applyFont="1" applyBorder="1">
      <alignment vertical="center"/>
    </xf>
    <xf numFmtId="0" fontId="12" fillId="0" borderId="307" xfId="88" applyFont="1" applyBorder="1">
      <alignment vertical="center"/>
    </xf>
    <xf numFmtId="0" fontId="12" fillId="0" borderId="308" xfId="88" applyFont="1" applyBorder="1">
      <alignment vertical="center"/>
    </xf>
    <xf numFmtId="185" fontId="18" fillId="0" borderId="274" xfId="88" applyNumberFormat="1" applyFont="1" applyBorder="1" applyAlignment="1">
      <alignment horizontal="center" vertical="center" shrinkToFit="1"/>
    </xf>
    <xf numFmtId="185" fontId="18" fillId="0" borderId="275" xfId="88" applyNumberFormat="1" applyFont="1" applyBorder="1" applyAlignment="1">
      <alignment horizontal="center" vertical="center" shrinkToFit="1"/>
    </xf>
    <xf numFmtId="185" fontId="18" fillId="0" borderId="276" xfId="88" applyNumberFormat="1" applyFont="1" applyBorder="1" applyAlignment="1">
      <alignment horizontal="center" vertical="center" shrinkToFit="1"/>
    </xf>
    <xf numFmtId="185" fontId="18" fillId="0" borderId="277" xfId="88" applyNumberFormat="1" applyFont="1" applyBorder="1" applyAlignment="1">
      <alignment horizontal="center" vertical="center" shrinkToFit="1"/>
    </xf>
    <xf numFmtId="0" fontId="12" fillId="34" borderId="0" xfId="88" applyFont="1" applyFill="1" applyAlignment="1">
      <alignment horizontal="center" vertical="center"/>
    </xf>
    <xf numFmtId="0" fontId="12" fillId="34" borderId="0" xfId="88" applyFont="1" applyFill="1" applyAlignment="1" applyProtection="1">
      <alignment horizontal="center" vertical="center" shrinkToFit="1"/>
      <protection locked="0"/>
    </xf>
    <xf numFmtId="0" fontId="12" fillId="34" borderId="0" xfId="88" applyFont="1" applyFill="1" applyAlignment="1" applyProtection="1">
      <alignment horizontal="center" vertical="center" wrapText="1"/>
      <protection locked="0"/>
    </xf>
    <xf numFmtId="0" fontId="12" fillId="34" borderId="0" xfId="88" applyFont="1" applyFill="1" applyAlignment="1" applyProtection="1">
      <alignment horizontal="left" vertical="center" wrapText="1"/>
      <protection locked="0"/>
    </xf>
    <xf numFmtId="0" fontId="11" fillId="34" borderId="0" xfId="88" applyFont="1" applyFill="1">
      <alignment vertical="center"/>
    </xf>
    <xf numFmtId="0" fontId="13" fillId="34" borderId="0" xfId="88" applyFont="1" applyFill="1">
      <alignment vertical="center"/>
    </xf>
    <xf numFmtId="0" fontId="13" fillId="34" borderId="0" xfId="88" applyFont="1" applyFill="1" applyAlignment="1">
      <alignment horizontal="center" vertical="center"/>
    </xf>
    <xf numFmtId="0" fontId="12" fillId="34" borderId="0" xfId="88" applyFont="1" applyFill="1" applyAlignment="1">
      <alignment horizontal="center" vertical="center" wrapText="1"/>
    </xf>
    <xf numFmtId="1" fontId="12" fillId="34" borderId="0" xfId="88" applyNumberFormat="1" applyFont="1" applyFill="1" applyAlignment="1">
      <alignment horizontal="center" vertical="center" wrapText="1"/>
    </xf>
    <xf numFmtId="0" fontId="16" fillId="34" borderId="0" xfId="88" applyFont="1" applyFill="1" applyAlignment="1" applyProtection="1">
      <alignment horizontal="center" vertical="center" wrapText="1"/>
      <protection locked="0"/>
    </xf>
    <xf numFmtId="0" fontId="16" fillId="34" borderId="0" xfId="88" applyFont="1" applyFill="1" applyAlignment="1">
      <alignment horizontal="center" vertical="center" wrapText="1"/>
    </xf>
    <xf numFmtId="1" fontId="16" fillId="34" borderId="0" xfId="88" applyNumberFormat="1" applyFont="1" applyFill="1" applyAlignment="1">
      <alignment horizontal="center" vertical="center" wrapText="1"/>
    </xf>
    <xf numFmtId="0" fontId="16" fillId="0" borderId="0" xfId="88" applyFont="1" applyAlignment="1">
      <alignment horizontal="centerContinuous" vertical="center"/>
    </xf>
    <xf numFmtId="186" fontId="16" fillId="0" borderId="0" xfId="88" applyNumberFormat="1" applyFont="1">
      <alignment vertical="center"/>
    </xf>
    <xf numFmtId="0" fontId="16" fillId="34" borderId="0" xfId="88" applyFont="1" applyFill="1" applyAlignment="1" applyProtection="1">
      <alignment horizontal="center" vertical="center" shrinkToFit="1"/>
      <protection locked="0"/>
    </xf>
    <xf numFmtId="0" fontId="16" fillId="34" borderId="0" xfId="88" applyFont="1" applyFill="1" applyAlignment="1" applyProtection="1">
      <alignment horizontal="left" vertical="center" wrapText="1"/>
      <protection locked="0"/>
    </xf>
    <xf numFmtId="0" fontId="16" fillId="34" borderId="0" xfId="88" applyFont="1" applyFill="1">
      <alignment vertical="center"/>
    </xf>
    <xf numFmtId="0" fontId="16" fillId="34" borderId="0" xfId="88" applyFont="1" applyFill="1" applyAlignment="1">
      <alignment horizontal="center" vertical="center"/>
    </xf>
    <xf numFmtId="0" fontId="16" fillId="0" borderId="0" xfId="88" applyFont="1" applyAlignment="1">
      <alignment horizontal="center" vertical="center"/>
    </xf>
    <xf numFmtId="0" fontId="12" fillId="0" borderId="0" xfId="88" applyFont="1" applyAlignment="1">
      <alignment horizontal="left" vertical="center" wrapText="1"/>
    </xf>
    <xf numFmtId="0" fontId="12" fillId="0" borderId="0" xfId="88" applyFont="1" applyAlignment="1">
      <alignment vertical="center" textRotation="90"/>
    </xf>
    <xf numFmtId="0" fontId="125" fillId="34" borderId="0" xfId="88" applyFont="1" applyFill="1" applyAlignment="1">
      <alignment horizontal="left" vertical="center"/>
    </xf>
    <xf numFmtId="0" fontId="118" fillId="34" borderId="0" xfId="88" applyFont="1" applyFill="1" applyAlignment="1">
      <alignment horizontal="center" vertical="center"/>
    </xf>
    <xf numFmtId="0" fontId="118" fillId="34" borderId="0" xfId="88" applyFont="1" applyFill="1">
      <alignment vertical="center"/>
    </xf>
    <xf numFmtId="0" fontId="118" fillId="34" borderId="0" xfId="88" applyFont="1" applyFill="1" applyAlignment="1">
      <alignment horizontal="left" vertical="center"/>
    </xf>
    <xf numFmtId="0" fontId="119" fillId="34" borderId="0" xfId="88" applyFont="1" applyFill="1">
      <alignment vertical="center"/>
    </xf>
    <xf numFmtId="0" fontId="119" fillId="34" borderId="0" xfId="88" applyFont="1" applyFill="1" applyAlignment="1">
      <alignment horizontal="left" vertical="center"/>
    </xf>
    <xf numFmtId="0" fontId="118" fillId="34" borderId="0" xfId="88" applyFont="1" applyFill="1" applyAlignment="1" applyProtection="1">
      <alignment horizontal="center" vertical="center"/>
      <protection locked="0"/>
    </xf>
    <xf numFmtId="0" fontId="118" fillId="42" borderId="2" xfId="88" applyFont="1" applyFill="1" applyBorder="1" applyAlignment="1" applyProtection="1">
      <alignment horizontal="center" vertical="center"/>
      <protection locked="0"/>
    </xf>
    <xf numFmtId="0" fontId="118" fillId="42" borderId="0" xfId="88" applyFont="1" applyFill="1" applyAlignment="1" applyProtection="1">
      <alignment horizontal="center" vertical="center"/>
      <protection locked="0"/>
    </xf>
    <xf numFmtId="20" fontId="118" fillId="42" borderId="2" xfId="88" applyNumberFormat="1" applyFont="1" applyFill="1" applyBorder="1" applyAlignment="1" applyProtection="1">
      <alignment horizontal="center" vertical="center"/>
      <protection locked="0"/>
    </xf>
    <xf numFmtId="0" fontId="118" fillId="34" borderId="0" xfId="88" applyFont="1" applyFill="1" applyAlignment="1" applyProtection="1">
      <alignment horizontal="right" vertical="center"/>
      <protection locked="0"/>
    </xf>
    <xf numFmtId="0" fontId="118" fillId="34" borderId="0" xfId="88" applyFont="1" applyFill="1" applyProtection="1">
      <alignment vertical="center"/>
      <protection locked="0"/>
    </xf>
    <xf numFmtId="0" fontId="118" fillId="34" borderId="2" xfId="88" applyFont="1" applyFill="1" applyBorder="1" applyAlignment="1">
      <alignment horizontal="center" vertical="center"/>
    </xf>
    <xf numFmtId="0" fontId="118" fillId="42" borderId="2" xfId="88" applyFont="1" applyFill="1" applyBorder="1" applyAlignment="1" applyProtection="1">
      <alignment horizontal="left" vertical="center"/>
      <protection locked="0"/>
    </xf>
    <xf numFmtId="20" fontId="118" fillId="34" borderId="2" xfId="88" applyNumberFormat="1" applyFont="1" applyFill="1" applyBorder="1" applyAlignment="1" applyProtection="1">
      <alignment horizontal="center" vertical="center"/>
      <protection locked="0"/>
    </xf>
    <xf numFmtId="0" fontId="120" fillId="42" borderId="25" xfId="88" applyFont="1" applyFill="1" applyBorder="1" applyAlignment="1" applyProtection="1">
      <alignment horizontal="center" vertical="center"/>
      <protection locked="0"/>
    </xf>
    <xf numFmtId="0" fontId="120" fillId="42" borderId="34" xfId="88" applyFont="1" applyFill="1" applyBorder="1" applyAlignment="1" applyProtection="1">
      <alignment horizontal="center" vertical="center"/>
      <protection locked="0"/>
    </xf>
    <xf numFmtId="0" fontId="120" fillId="42" borderId="38" xfId="88" applyFont="1" applyFill="1" applyBorder="1" applyAlignment="1" applyProtection="1">
      <alignment horizontal="center" vertical="center"/>
      <protection locked="0"/>
    </xf>
    <xf numFmtId="188" fontId="12" fillId="34" borderId="0" xfId="88" applyNumberFormat="1" applyFont="1" applyFill="1" applyAlignment="1">
      <alignment horizontal="center" vertical="center"/>
    </xf>
    <xf numFmtId="0" fontId="1" fillId="34" borderId="0" xfId="88" applyFill="1">
      <alignment vertical="center"/>
    </xf>
    <xf numFmtId="0" fontId="12" fillId="34" borderId="0" xfId="88" applyFont="1" applyFill="1" applyAlignment="1">
      <alignment horizontal="left" vertical="center"/>
    </xf>
    <xf numFmtId="0" fontId="126" fillId="34" borderId="0" xfId="88" applyFont="1" applyFill="1" applyAlignment="1">
      <alignment horizontal="left" vertical="center"/>
    </xf>
    <xf numFmtId="0" fontId="12" fillId="34" borderId="0" xfId="88" applyFont="1" applyFill="1">
      <alignment vertical="center"/>
    </xf>
    <xf numFmtId="0" fontId="12" fillId="42" borderId="2" xfId="88" applyFont="1" applyFill="1" applyBorder="1" applyAlignment="1">
      <alignment horizontal="left" vertical="center"/>
    </xf>
    <xf numFmtId="0" fontId="12" fillId="41" borderId="2" xfId="88" applyFont="1" applyFill="1" applyBorder="1" applyAlignment="1">
      <alignment horizontal="left" vertical="center"/>
    </xf>
    <xf numFmtId="0" fontId="107" fillId="34" borderId="0" xfId="88" applyFont="1" applyFill="1" applyAlignment="1">
      <alignment horizontal="left" vertical="center"/>
    </xf>
    <xf numFmtId="0" fontId="12" fillId="34" borderId="2" xfId="88" applyFont="1" applyFill="1" applyBorder="1" applyAlignment="1">
      <alignment horizontal="center" vertical="center"/>
    </xf>
    <xf numFmtId="0" fontId="12" fillId="34" borderId="2" xfId="88" applyFont="1" applyFill="1" applyBorder="1" applyAlignment="1">
      <alignment horizontal="left" vertical="center"/>
    </xf>
    <xf numFmtId="0" fontId="127" fillId="34" borderId="0" xfId="88" applyFont="1" applyFill="1">
      <alignment vertical="center"/>
    </xf>
    <xf numFmtId="0" fontId="127" fillId="34" borderId="0" xfId="88" applyFont="1" applyFill="1" applyAlignment="1">
      <alignment horizontal="left" vertical="center"/>
    </xf>
    <xf numFmtId="0" fontId="20" fillId="34" borderId="0" xfId="88" applyFont="1" applyFill="1">
      <alignment vertical="center"/>
    </xf>
    <xf numFmtId="0" fontId="127" fillId="34" borderId="0" xfId="88" applyFont="1" applyFill="1" applyAlignment="1">
      <alignment vertical="center" shrinkToFit="1"/>
    </xf>
    <xf numFmtId="0" fontId="12" fillId="34" borderId="0" xfId="88" applyFont="1" applyFill="1" applyAlignment="1">
      <alignment vertical="center" wrapText="1"/>
    </xf>
    <xf numFmtId="0" fontId="132" fillId="34" borderId="0" xfId="88" applyFont="1" applyFill="1" applyAlignment="1">
      <alignment horizontal="left" vertical="center"/>
    </xf>
    <xf numFmtId="0" fontId="132" fillId="0" borderId="0" xfId="88" applyFont="1" applyAlignment="1">
      <alignment horizontal="left" vertical="center"/>
    </xf>
    <xf numFmtId="0" fontId="12" fillId="34" borderId="2" xfId="88" applyFont="1" applyFill="1" applyBorder="1" applyAlignment="1">
      <alignment horizontal="right" vertical="center"/>
    </xf>
    <xf numFmtId="0" fontId="12" fillId="34" borderId="2" xfId="88" applyFont="1" applyFill="1" applyBorder="1" applyAlignment="1">
      <alignment vertical="center" shrinkToFit="1"/>
    </xf>
    <xf numFmtId="0" fontId="1" fillId="34" borderId="234" xfId="88" applyFill="1" applyBorder="1" applyAlignment="1">
      <alignment horizontal="center" vertical="center"/>
    </xf>
    <xf numFmtId="0" fontId="116" fillId="34" borderId="311" xfId="88" applyFont="1" applyFill="1" applyBorder="1" applyAlignment="1">
      <alignment horizontal="center" vertical="center"/>
    </xf>
    <xf numFmtId="0" fontId="116" fillId="34" borderId="278" xfId="88" applyFont="1" applyFill="1" applyBorder="1" applyAlignment="1">
      <alignment horizontal="center" vertical="center"/>
    </xf>
    <xf numFmtId="0" fontId="117" fillId="34" borderId="278" xfId="88" applyFont="1" applyFill="1" applyBorder="1" applyAlignment="1">
      <alignment horizontal="center" vertical="center"/>
    </xf>
    <xf numFmtId="0" fontId="58" fillId="34" borderId="312" xfId="88" applyFont="1" applyFill="1" applyBorder="1" applyAlignment="1">
      <alignment horizontal="center" vertical="center"/>
    </xf>
    <xf numFmtId="0" fontId="1" fillId="34" borderId="278" xfId="88" applyFill="1" applyBorder="1" applyAlignment="1">
      <alignment horizontal="center" vertical="center"/>
    </xf>
    <xf numFmtId="0" fontId="1" fillId="34" borderId="279" xfId="88" applyFill="1" applyBorder="1" applyAlignment="1">
      <alignment horizontal="center" vertical="center"/>
    </xf>
    <xf numFmtId="0" fontId="58" fillId="34" borderId="15" xfId="88" applyFont="1" applyFill="1" applyBorder="1" applyAlignment="1">
      <alignment vertical="center" shrinkToFit="1"/>
    </xf>
    <xf numFmtId="0" fontId="58" fillId="34" borderId="38" xfId="88" applyFont="1" applyFill="1" applyBorder="1" applyAlignment="1">
      <alignment vertical="center" shrinkToFit="1"/>
    </xf>
    <xf numFmtId="0" fontId="58" fillId="34" borderId="38" xfId="88" applyFont="1" applyFill="1" applyBorder="1">
      <alignment vertical="center"/>
    </xf>
    <xf numFmtId="0" fontId="58" fillId="34" borderId="38" xfId="88" applyFont="1" applyFill="1" applyBorder="1" applyAlignment="1">
      <alignment horizontal="left" vertical="center"/>
    </xf>
    <xf numFmtId="0" fontId="58" fillId="34" borderId="16" xfId="88" applyFont="1" applyFill="1" applyBorder="1" applyAlignment="1">
      <alignment horizontal="left" vertical="center"/>
    </xf>
    <xf numFmtId="0" fontId="1" fillId="34" borderId="38" xfId="88" applyFill="1" applyBorder="1" applyAlignment="1">
      <alignment horizontal="left" vertical="center"/>
    </xf>
    <xf numFmtId="0" fontId="58" fillId="34" borderId="2" xfId="88" applyFont="1" applyFill="1" applyBorder="1" applyAlignment="1">
      <alignment vertical="center" shrinkToFit="1"/>
    </xf>
    <xf numFmtId="0" fontId="58" fillId="34" borderId="244" xfId="88" applyFont="1" applyFill="1" applyBorder="1" applyAlignment="1">
      <alignment vertical="center" shrinkToFit="1"/>
    </xf>
    <xf numFmtId="0" fontId="58" fillId="34" borderId="8" xfId="88" applyFont="1" applyFill="1" applyBorder="1" applyAlignment="1">
      <alignment vertical="center" shrinkToFit="1"/>
    </xf>
    <xf numFmtId="0" fontId="117" fillId="34" borderId="8" xfId="88" applyFont="1" applyFill="1" applyBorder="1">
      <alignment vertical="center"/>
    </xf>
    <xf numFmtId="0" fontId="117" fillId="34" borderId="175" xfId="88" applyFont="1" applyFill="1" applyBorder="1">
      <alignment vertical="center"/>
    </xf>
    <xf numFmtId="0" fontId="58" fillId="34" borderId="176" xfId="88" applyFont="1" applyFill="1" applyBorder="1" applyAlignment="1">
      <alignment vertical="center" shrinkToFit="1"/>
    </xf>
    <xf numFmtId="0" fontId="58" fillId="34" borderId="177" xfId="88" applyFont="1" applyFill="1" applyBorder="1" applyAlignment="1">
      <alignment vertical="center" shrinkToFit="1"/>
    </xf>
    <xf numFmtId="0" fontId="77" fillId="0" borderId="0" xfId="54" applyFont="1" applyAlignment="1">
      <alignment horizontal="right" vertical="center"/>
    </xf>
    <xf numFmtId="0" fontId="77" fillId="0" borderId="2" xfId="54" applyFont="1" applyBorder="1" applyAlignment="1">
      <alignment vertical="center" wrapText="1"/>
    </xf>
    <xf numFmtId="0" fontId="82" fillId="0" borderId="43" xfId="53" applyFont="1" applyBorder="1" applyAlignment="1">
      <alignment horizontal="center" vertical="center"/>
    </xf>
    <xf numFmtId="0" fontId="77" fillId="0" borderId="161" xfId="53" applyFont="1" applyBorder="1" applyAlignment="1">
      <alignment vertical="center" wrapText="1"/>
    </xf>
    <xf numFmtId="0" fontId="91" fillId="0" borderId="37" xfId="55" applyFont="1" applyBorder="1" applyAlignment="1">
      <alignment vertical="center" wrapText="1"/>
    </xf>
    <xf numFmtId="0" fontId="77" fillId="0" borderId="153" xfId="54" applyFont="1" applyBorder="1" applyAlignment="1">
      <alignment vertical="center" wrapText="1"/>
    </xf>
    <xf numFmtId="0" fontId="77" fillId="0" borderId="137" xfId="54" applyFont="1" applyBorder="1" applyAlignment="1">
      <alignment horizontal="center" vertical="center"/>
    </xf>
    <xf numFmtId="0" fontId="89" fillId="0" borderId="139" xfId="53" applyFont="1" applyBorder="1" applyAlignment="1">
      <alignment vertical="center" wrapText="1"/>
    </xf>
    <xf numFmtId="0" fontId="0" fillId="0" borderId="1" xfId="0" applyBorder="1"/>
    <xf numFmtId="0" fontId="0" fillId="0" borderId="16" xfId="0" applyBorder="1"/>
    <xf numFmtId="0" fontId="13" fillId="0" borderId="27" xfId="0" applyFont="1" applyBorder="1" applyAlignment="1">
      <alignment horizontal="right" vertical="center"/>
    </xf>
    <xf numFmtId="0" fontId="13" fillId="0" borderId="0" xfId="0" applyFont="1" applyAlignment="1">
      <alignment horizontal="right" vertical="center"/>
    </xf>
    <xf numFmtId="0" fontId="0" fillId="0" borderId="1" xfId="0" applyBorder="1" applyAlignment="1">
      <alignment horizontal="center" vertical="center"/>
    </xf>
    <xf numFmtId="0" fontId="0" fillId="0" borderId="6" xfId="0" applyBorder="1"/>
    <xf numFmtId="0" fontId="0" fillId="0" borderId="28" xfId="0" applyBorder="1"/>
    <xf numFmtId="0" fontId="0" fillId="0" borderId="31" xfId="0" applyBorder="1"/>
    <xf numFmtId="0" fontId="11" fillId="34" borderId="0" xfId="0" applyFont="1" applyFill="1" applyBorder="1" applyAlignment="1">
      <alignment vertical="center"/>
    </xf>
    <xf numFmtId="0" fontId="11" fillId="34" borderId="0" xfId="0" applyFont="1" applyFill="1" applyBorder="1" applyAlignment="1">
      <alignment horizontal="left" vertical="center"/>
    </xf>
    <xf numFmtId="0" fontId="11" fillId="34" borderId="0" xfId="0" applyFont="1" applyFill="1" applyBorder="1" applyAlignment="1">
      <alignment vertical="top"/>
    </xf>
    <xf numFmtId="0" fontId="22" fillId="34" borderId="62" xfId="0" applyFont="1" applyFill="1" applyBorder="1" applyAlignment="1">
      <alignment horizontal="center" vertical="center"/>
    </xf>
    <xf numFmtId="0" fontId="19" fillId="34" borderId="62" xfId="0" applyFont="1" applyFill="1" applyBorder="1" applyAlignment="1">
      <alignment vertical="center"/>
    </xf>
    <xf numFmtId="0" fontId="134" fillId="34" borderId="62" xfId="0" applyFont="1" applyFill="1" applyBorder="1" applyAlignment="1">
      <alignment vertical="center"/>
    </xf>
    <xf numFmtId="0" fontId="0" fillId="34" borderId="0" xfId="0" applyFill="1" applyBorder="1" applyAlignment="1">
      <alignment horizontal="center" vertical="center"/>
    </xf>
    <xf numFmtId="0" fontId="0" fillId="34" borderId="0" xfId="0" applyFill="1" applyBorder="1" applyAlignment="1">
      <alignment horizontal="left" vertical="center"/>
    </xf>
    <xf numFmtId="0" fontId="0" fillId="0" borderId="0" xfId="0" applyAlignment="1">
      <alignment horizontal="right"/>
    </xf>
    <xf numFmtId="0" fontId="135" fillId="43" borderId="135" xfId="55" applyFont="1" applyFill="1" applyBorder="1" applyAlignment="1">
      <alignment horizontal="center" vertical="center"/>
    </xf>
    <xf numFmtId="0" fontId="135" fillId="43" borderId="45" xfId="55" applyFont="1" applyFill="1" applyBorder="1" applyAlignment="1">
      <alignment horizontal="center" vertical="center"/>
    </xf>
    <xf numFmtId="0" fontId="11" fillId="34" borderId="59" xfId="0" applyFont="1" applyFill="1" applyBorder="1" applyAlignment="1">
      <alignment horizontal="left" vertical="center"/>
    </xf>
    <xf numFmtId="0" fontId="11" fillId="34" borderId="27" xfId="0" applyFont="1" applyFill="1" applyBorder="1" applyAlignment="1">
      <alignment horizontal="center" vertical="center"/>
    </xf>
    <xf numFmtId="0" fontId="0" fillId="34" borderId="56" xfId="0" applyFill="1" applyBorder="1" applyAlignment="1">
      <alignment horizontal="center" vertical="center"/>
    </xf>
    <xf numFmtId="0" fontId="0" fillId="34" borderId="39" xfId="0" applyFill="1" applyBorder="1" applyAlignment="1">
      <alignment horizontal="center" vertical="center"/>
    </xf>
    <xf numFmtId="0" fontId="11" fillId="0" borderId="0" xfId="0" applyFont="1" applyAlignment="1">
      <alignment horizontal="left" vertical="center"/>
    </xf>
    <xf numFmtId="0" fontId="11" fillId="34" borderId="58" xfId="0" applyFont="1" applyFill="1" applyBorder="1" applyAlignment="1">
      <alignment horizontal="left" vertical="center"/>
    </xf>
    <xf numFmtId="0" fontId="11" fillId="0" borderId="58" xfId="0" applyFont="1" applyFill="1" applyBorder="1" applyAlignment="1">
      <alignment vertical="center"/>
    </xf>
    <xf numFmtId="0" fontId="0" fillId="0" borderId="58" xfId="0" applyFont="1" applyFill="1" applyBorder="1" applyAlignment="1">
      <alignment horizontal="center" vertical="center"/>
    </xf>
    <xf numFmtId="0" fontId="11" fillId="0" borderId="59" xfId="0" applyFont="1" applyFill="1" applyBorder="1" applyAlignment="1">
      <alignment vertical="center"/>
    </xf>
    <xf numFmtId="0" fontId="0" fillId="0" borderId="59" xfId="0" applyFont="1" applyFill="1" applyBorder="1" applyAlignment="1">
      <alignment vertical="center"/>
    </xf>
    <xf numFmtId="0" fontId="11" fillId="0" borderId="59" xfId="0" applyFont="1" applyFill="1" applyBorder="1" applyAlignment="1">
      <alignment horizontal="left" vertical="center" wrapText="1"/>
    </xf>
    <xf numFmtId="0" fontId="0" fillId="0" borderId="59" xfId="0" applyFont="1" applyFill="1" applyBorder="1" applyAlignment="1">
      <alignment horizontal="center" vertical="center"/>
    </xf>
    <xf numFmtId="0" fontId="0" fillId="0" borderId="59" xfId="0" applyFont="1" applyFill="1" applyBorder="1" applyAlignment="1">
      <alignment horizontal="left" vertical="center"/>
    </xf>
    <xf numFmtId="0" fontId="0" fillId="0" borderId="60" xfId="0" applyFont="1" applyFill="1" applyBorder="1" applyAlignment="1">
      <alignment horizontal="left" vertical="center"/>
    </xf>
    <xf numFmtId="0" fontId="11" fillId="34" borderId="56" xfId="0" applyFont="1" applyFill="1" applyBorder="1" applyAlignment="1">
      <alignment horizontal="left" vertical="center"/>
    </xf>
    <xf numFmtId="0" fontId="78" fillId="0" borderId="0" xfId="64" applyFont="1" applyAlignment="1">
      <alignment horizontal="center" vertical="center" wrapText="1"/>
    </xf>
    <xf numFmtId="0" fontId="78" fillId="0" borderId="0" xfId="64" applyFont="1" applyAlignment="1">
      <alignment horizontal="center" vertical="center"/>
    </xf>
    <xf numFmtId="0" fontId="77" fillId="39" borderId="6" xfId="55" applyFont="1" applyFill="1" applyBorder="1" applyAlignment="1">
      <alignment horizontal="center" vertical="center"/>
    </xf>
    <xf numFmtId="0" fontId="77" fillId="39" borderId="8" xfId="55" applyFont="1" applyFill="1" applyBorder="1" applyAlignment="1">
      <alignment horizontal="center" vertical="center"/>
    </xf>
    <xf numFmtId="0" fontId="77" fillId="39" borderId="7" xfId="55" applyFont="1" applyFill="1" applyBorder="1" applyAlignment="1">
      <alignment horizontal="center" vertical="center"/>
    </xf>
    <xf numFmtId="0" fontId="77" fillId="0" borderId="3" xfId="55" applyFont="1" applyBorder="1" applyAlignment="1">
      <alignment horizontal="center" vertical="center" wrapText="1"/>
    </xf>
    <xf numFmtId="0" fontId="77" fillId="0" borderId="1" xfId="55" applyFont="1" applyBorder="1" applyAlignment="1">
      <alignment horizontal="center" vertical="center" wrapText="1"/>
    </xf>
    <xf numFmtId="0" fontId="77" fillId="0" borderId="17" xfId="55" applyFont="1" applyBorder="1" applyAlignment="1">
      <alignment horizontal="center" vertical="center" wrapText="1"/>
    </xf>
    <xf numFmtId="0" fontId="77" fillId="0" borderId="27" xfId="55" applyFont="1" applyBorder="1" applyAlignment="1">
      <alignment horizontal="center" vertical="center" wrapText="1"/>
    </xf>
    <xf numFmtId="0" fontId="82" fillId="0" borderId="40" xfId="55" applyFont="1" applyBorder="1" applyAlignment="1">
      <alignment horizontal="left" vertical="center" wrapText="1"/>
    </xf>
    <xf numFmtId="0" fontId="82" fillId="0" borderId="135" xfId="55" applyFont="1" applyBorder="1" applyAlignment="1">
      <alignment horizontal="left" vertical="center" wrapText="1"/>
    </xf>
    <xf numFmtId="0" fontId="82" fillId="0" borderId="107" xfId="55" applyFont="1" applyBorder="1" applyAlignment="1">
      <alignment horizontal="left" vertical="center"/>
    </xf>
    <xf numFmtId="0" fontId="82" fillId="0" borderId="138" xfId="55" applyFont="1" applyBorder="1" applyAlignment="1">
      <alignment horizontal="left" vertical="center"/>
    </xf>
    <xf numFmtId="0" fontId="77" fillId="0" borderId="140" xfId="55" applyFont="1" applyBorder="1" applyAlignment="1">
      <alignment horizontal="center" vertical="center"/>
    </xf>
    <xf numFmtId="0" fontId="77" fillId="0" borderId="142" xfId="55" applyFont="1" applyBorder="1" applyAlignment="1">
      <alignment horizontal="center" vertical="center"/>
    </xf>
    <xf numFmtId="0" fontId="77" fillId="0" borderId="143" xfId="55" applyFont="1" applyBorder="1" applyAlignment="1">
      <alignment horizontal="center" vertical="center"/>
    </xf>
    <xf numFmtId="0" fontId="77" fillId="0" borderId="141" xfId="55" applyFont="1" applyBorder="1" applyAlignment="1">
      <alignment horizontal="center" vertical="center"/>
    </xf>
    <xf numFmtId="0" fontId="77" fillId="0" borderId="34" xfId="55" applyFont="1" applyBorder="1" applyAlignment="1">
      <alignment horizontal="center" vertical="center"/>
    </xf>
    <xf numFmtId="0" fontId="77" fillId="0" borderId="37" xfId="55" applyFont="1" applyBorder="1" applyAlignment="1">
      <alignment horizontal="center" vertical="center"/>
    </xf>
    <xf numFmtId="0" fontId="90" fillId="0" borderId="141" xfId="55" applyFont="1" applyBorder="1" applyAlignment="1">
      <alignment horizontal="left" vertical="center" wrapText="1"/>
    </xf>
    <xf numFmtId="0" fontId="90" fillId="0" borderId="34" xfId="55" applyFont="1" applyBorder="1" applyAlignment="1">
      <alignment horizontal="left" vertical="center" wrapText="1"/>
    </xf>
    <xf numFmtId="0" fontId="90" fillId="0" borderId="37" xfId="55" applyFont="1" applyBorder="1" applyAlignment="1">
      <alignment horizontal="left" vertical="center" wrapText="1"/>
    </xf>
    <xf numFmtId="0" fontId="77" fillId="0" borderId="0" xfId="64" applyFont="1" applyAlignment="1">
      <alignment vertical="center" wrapText="1"/>
    </xf>
    <xf numFmtId="0" fontId="77" fillId="0" borderId="33" xfId="64" applyFont="1" applyBorder="1" applyAlignment="1">
      <alignment vertical="center" wrapText="1"/>
    </xf>
    <xf numFmtId="0" fontId="77" fillId="0" borderId="140" xfId="64" applyFont="1" applyBorder="1" applyAlignment="1">
      <alignment horizontal="center" vertical="center" wrapText="1"/>
    </xf>
    <xf numFmtId="0" fontId="77" fillId="0" borderId="142" xfId="64" applyFont="1" applyBorder="1" applyAlignment="1">
      <alignment horizontal="center" vertical="center" wrapText="1"/>
    </xf>
    <xf numFmtId="0" fontId="77" fillId="0" borderId="143" xfId="64" applyFont="1" applyBorder="1" applyAlignment="1">
      <alignment horizontal="center" vertical="center" wrapText="1"/>
    </xf>
    <xf numFmtId="0" fontId="82" fillId="0" borderId="33" xfId="64" applyFont="1" applyBorder="1" applyAlignment="1">
      <alignment horizontal="left" vertical="center" wrapText="1"/>
    </xf>
    <xf numFmtId="0" fontId="82" fillId="0" borderId="42" xfId="64" applyFont="1" applyBorder="1" applyAlignment="1">
      <alignment horizontal="left" vertical="center" wrapText="1"/>
    </xf>
    <xf numFmtId="0" fontId="82" fillId="0" borderId="107" xfId="64" applyFont="1" applyBorder="1" applyAlignment="1">
      <alignment horizontal="left" vertical="center" wrapText="1"/>
    </xf>
    <xf numFmtId="0" fontId="82" fillId="0" borderId="138" xfId="64" applyFont="1" applyBorder="1" applyAlignment="1">
      <alignment horizontal="left" vertical="center" wrapText="1"/>
    </xf>
    <xf numFmtId="0" fontId="82" fillId="0" borderId="107" xfId="55" applyFont="1" applyBorder="1" applyAlignment="1">
      <alignment horizontal="left" vertical="center" wrapText="1"/>
    </xf>
    <xf numFmtId="0" fontId="82" fillId="0" borderId="138" xfId="55" applyFont="1" applyBorder="1" applyAlignment="1">
      <alignment horizontal="left" vertical="center" wrapText="1"/>
    </xf>
    <xf numFmtId="0" fontId="82" fillId="0" borderId="148" xfId="64" applyFont="1" applyBorder="1" applyAlignment="1">
      <alignment horizontal="center" vertical="center"/>
    </xf>
    <xf numFmtId="0" fontId="82" fillId="0" borderId="149" xfId="64" applyFont="1" applyBorder="1" applyAlignment="1">
      <alignment horizontal="center" vertical="center"/>
    </xf>
    <xf numFmtId="0" fontId="82" fillId="0" borderId="150" xfId="64" applyFont="1" applyBorder="1" applyAlignment="1">
      <alignment horizontal="center" vertical="center"/>
    </xf>
    <xf numFmtId="0" fontId="77" fillId="0" borderId="156" xfId="64" applyFont="1" applyBorder="1" applyAlignment="1">
      <alignment horizontal="left" vertical="center" wrapText="1"/>
    </xf>
    <xf numFmtId="0" fontId="77" fillId="0" borderId="155" xfId="64" applyFont="1" applyBorder="1" applyAlignment="1">
      <alignment horizontal="left" vertical="center" wrapText="1"/>
    </xf>
    <xf numFmtId="0" fontId="77" fillId="0" borderId="140" xfId="57" applyFont="1" applyBorder="1" applyAlignment="1">
      <alignment horizontal="center" vertical="center" wrapText="1"/>
    </xf>
    <xf numFmtId="0" fontId="77" fillId="0" borderId="143" xfId="57" applyFont="1" applyBorder="1" applyAlignment="1">
      <alignment horizontal="center" vertical="center" wrapText="1"/>
    </xf>
    <xf numFmtId="0" fontId="82" fillId="0" borderId="107" xfId="64" applyFont="1" applyBorder="1" applyAlignment="1">
      <alignment vertical="center" wrapText="1"/>
    </xf>
    <xf numFmtId="0" fontId="82" fillId="0" borderId="138" xfId="64" applyFont="1" applyBorder="1" applyAlignment="1">
      <alignment vertical="center" wrapText="1"/>
    </xf>
    <xf numFmtId="0" fontId="77" fillId="0" borderId="154" xfId="64" applyFont="1" applyBorder="1" applyAlignment="1">
      <alignment horizontal="left" vertical="center" wrapText="1"/>
    </xf>
    <xf numFmtId="0" fontId="105" fillId="0" borderId="33" xfId="53" applyFont="1" applyBorder="1" applyAlignment="1">
      <alignment horizontal="left" vertical="center" wrapText="1"/>
    </xf>
    <xf numFmtId="0" fontId="105" fillId="0" borderId="42" xfId="53" applyFont="1" applyBorder="1" applyAlignment="1">
      <alignment horizontal="left" vertical="center" wrapText="1"/>
    </xf>
    <xf numFmtId="0" fontId="77" fillId="0" borderId="156" xfId="64" applyFont="1" applyBorder="1" applyAlignment="1">
      <alignment vertical="center" wrapText="1"/>
    </xf>
    <xf numFmtId="0" fontId="86" fillId="0" borderId="107" xfId="64" applyFont="1" applyBorder="1" applyAlignment="1">
      <alignment vertical="center" wrapText="1"/>
    </xf>
    <xf numFmtId="0" fontId="86" fillId="0" borderId="138" xfId="64" applyFont="1" applyBorder="1" applyAlignment="1">
      <alignment vertical="center" wrapText="1"/>
    </xf>
    <xf numFmtId="0" fontId="80" fillId="0" borderId="154" xfId="54" applyFont="1" applyBorder="1" applyAlignment="1">
      <alignment vertical="center" wrapText="1"/>
    </xf>
    <xf numFmtId="0" fontId="80" fillId="0" borderId="155" xfId="54" applyFont="1" applyBorder="1" applyAlignment="1">
      <alignment vertical="center" wrapText="1"/>
    </xf>
    <xf numFmtId="0" fontId="80" fillId="0" borderId="140" xfId="54" applyFont="1" applyBorder="1" applyAlignment="1">
      <alignment horizontal="left" vertical="center" wrapText="1"/>
    </xf>
    <xf numFmtId="0" fontId="80" fillId="0" borderId="143" xfId="54" applyFont="1" applyBorder="1" applyAlignment="1">
      <alignment horizontal="left" vertical="center" wrapText="1"/>
    </xf>
    <xf numFmtId="0" fontId="86" fillId="0" borderId="33" xfId="53" applyFont="1" applyBorder="1" applyAlignment="1">
      <alignment horizontal="left" vertical="center" wrapText="1"/>
    </xf>
    <xf numFmtId="0" fontId="86" fillId="0" borderId="42" xfId="53" applyFont="1" applyBorder="1" applyAlignment="1">
      <alignment horizontal="left" vertical="center" wrapText="1"/>
    </xf>
    <xf numFmtId="0" fontId="80" fillId="0" borderId="156" xfId="54" applyFont="1" applyBorder="1" applyAlignment="1">
      <alignment vertical="center" wrapText="1"/>
    </xf>
    <xf numFmtId="0" fontId="80" fillId="0" borderId="142" xfId="54" applyFont="1" applyBorder="1" applyAlignment="1">
      <alignment horizontal="left" vertical="center" wrapText="1"/>
    </xf>
    <xf numFmtId="0" fontId="90" fillId="0" borderId="141" xfId="64" applyFont="1" applyBorder="1" applyAlignment="1">
      <alignment horizontal="left" vertical="center" wrapText="1"/>
    </xf>
    <xf numFmtId="0" fontId="90" fillId="0" borderId="37" xfId="64" applyFont="1" applyBorder="1" applyAlignment="1">
      <alignment horizontal="left" vertical="center" wrapText="1"/>
    </xf>
    <xf numFmtId="0" fontId="86" fillId="0" borderId="107" xfId="64" applyFont="1" applyBorder="1" applyAlignment="1">
      <alignment horizontal="left" vertical="center" wrapText="1"/>
    </xf>
    <xf numFmtId="0" fontId="86" fillId="0" borderId="138" xfId="64" applyFont="1" applyBorder="1" applyAlignment="1">
      <alignment horizontal="left" vertical="center" wrapText="1"/>
    </xf>
    <xf numFmtId="0" fontId="86" fillId="0" borderId="107" xfId="53" applyFont="1" applyBorder="1" applyAlignment="1">
      <alignment vertical="center" wrapText="1"/>
    </xf>
    <xf numFmtId="0" fontId="86" fillId="0" borderId="138" xfId="53" applyFont="1" applyBorder="1" applyAlignment="1">
      <alignment vertical="center" wrapText="1"/>
    </xf>
    <xf numFmtId="0" fontId="77" fillId="0" borderId="179" xfId="64" applyFont="1" applyBorder="1" applyAlignment="1">
      <alignment horizontal="center" vertical="center"/>
    </xf>
    <xf numFmtId="0" fontId="0" fillId="0" borderId="180" xfId="0" applyBorder="1" applyAlignment="1">
      <alignment horizontal="center" vertical="center"/>
    </xf>
    <xf numFmtId="0" fontId="0" fillId="0" borderId="181" xfId="0" applyBorder="1" applyAlignment="1">
      <alignment horizontal="center" vertical="center"/>
    </xf>
    <xf numFmtId="0" fontId="77" fillId="0" borderId="179" xfId="64" applyFont="1" applyBorder="1" applyAlignment="1">
      <alignment horizontal="center" vertical="center" wrapText="1"/>
    </xf>
    <xf numFmtId="0" fontId="77" fillId="0" borderId="180" xfId="64" applyFont="1" applyBorder="1" applyAlignment="1">
      <alignment horizontal="center" vertical="center" wrapText="1"/>
    </xf>
    <xf numFmtId="0" fontId="77" fillId="0" borderId="181" xfId="64" applyFont="1" applyBorder="1" applyAlignment="1">
      <alignment horizontal="center" vertical="center" wrapText="1"/>
    </xf>
    <xf numFmtId="0" fontId="77" fillId="0" borderId="154" xfId="64" applyFont="1" applyBorder="1" applyAlignment="1">
      <alignment vertical="center" wrapText="1"/>
    </xf>
    <xf numFmtId="0" fontId="17" fillId="0" borderId="156" xfId="64" applyBorder="1" applyAlignment="1">
      <alignment vertical="center" wrapText="1"/>
    </xf>
    <xf numFmtId="0" fontId="17" fillId="0" borderId="155" xfId="64" applyBorder="1" applyAlignment="1">
      <alignment vertical="center" wrapText="1"/>
    </xf>
    <xf numFmtId="0" fontId="82" fillId="40" borderId="33" xfId="64" applyFont="1" applyFill="1" applyBorder="1" applyAlignment="1">
      <alignment horizontal="left" vertical="center" wrapText="1"/>
    </xf>
    <xf numFmtId="0" fontId="82" fillId="40" borderId="42" xfId="64" applyFont="1" applyFill="1" applyBorder="1" applyAlignment="1">
      <alignment horizontal="left" vertical="center" wrapText="1"/>
    </xf>
    <xf numFmtId="0" fontId="17" fillId="0" borderId="138" xfId="64" applyBorder="1" applyAlignment="1">
      <alignment horizontal="left" vertical="center" wrapText="1"/>
    </xf>
    <xf numFmtId="0" fontId="82" fillId="0" borderId="107" xfId="54" applyFont="1" applyBorder="1" applyAlignment="1">
      <alignment horizontal="left" vertical="center" wrapText="1"/>
    </xf>
    <xf numFmtId="0" fontId="82" fillId="0" borderId="138" xfId="54" applyFont="1" applyBorder="1" applyAlignment="1">
      <alignment horizontal="left" vertical="center" wrapText="1"/>
    </xf>
    <xf numFmtId="0" fontId="77" fillId="0" borderId="107" xfId="56" applyFont="1" applyBorder="1" applyAlignment="1">
      <alignment vertical="center" wrapText="1"/>
    </xf>
    <xf numFmtId="0" fontId="77" fillId="0" borderId="138" xfId="56" applyFont="1" applyBorder="1" applyAlignment="1">
      <alignment vertical="center" wrapText="1"/>
    </xf>
    <xf numFmtId="0" fontId="77" fillId="0" borderId="154" xfId="64" applyFont="1" applyBorder="1" applyAlignment="1">
      <alignment horizontal="center" vertical="center" wrapText="1"/>
    </xf>
    <xf numFmtId="0" fontId="77" fillId="0" borderId="156" xfId="64" applyFont="1" applyBorder="1" applyAlignment="1">
      <alignment horizontal="center" vertical="center" wrapText="1"/>
    </xf>
    <xf numFmtId="0" fontId="82" fillId="40" borderId="107" xfId="54" applyFont="1" applyFill="1" applyBorder="1" applyAlignment="1">
      <alignment horizontal="left" vertical="center" wrapText="1"/>
    </xf>
    <xf numFmtId="0" fontId="82" fillId="40" borderId="138" xfId="54" applyFont="1" applyFill="1" applyBorder="1" applyAlignment="1">
      <alignment horizontal="left" vertical="center" wrapText="1"/>
    </xf>
    <xf numFmtId="0" fontId="113" fillId="40" borderId="107" xfId="64" applyFont="1" applyFill="1" applyBorder="1" applyAlignment="1">
      <alignment horizontal="left" vertical="center" wrapText="1"/>
    </xf>
    <xf numFmtId="0" fontId="113" fillId="40" borderId="138" xfId="64" applyFont="1" applyFill="1" applyBorder="1" applyAlignment="1">
      <alignment horizontal="left" vertical="center" wrapText="1"/>
    </xf>
    <xf numFmtId="0" fontId="77" fillId="0" borderId="159" xfId="64" applyFont="1" applyBorder="1" applyAlignment="1">
      <alignment vertical="center" wrapText="1"/>
    </xf>
    <xf numFmtId="0" fontId="77" fillId="0" borderId="160" xfId="64" applyFont="1" applyBorder="1" applyAlignment="1">
      <alignment vertical="center" wrapText="1"/>
    </xf>
    <xf numFmtId="0" fontId="77" fillId="0" borderId="161" xfId="64" applyFont="1" applyBorder="1" applyAlignment="1">
      <alignment vertical="center" wrapText="1"/>
    </xf>
    <xf numFmtId="0" fontId="82" fillId="40" borderId="107" xfId="64" applyFont="1" applyFill="1" applyBorder="1" applyAlignment="1">
      <alignment horizontal="left" vertical="center" wrapText="1"/>
    </xf>
    <xf numFmtId="0" fontId="82" fillId="40" borderId="138" xfId="64" applyFont="1" applyFill="1" applyBorder="1" applyAlignment="1">
      <alignment horizontal="left" vertical="center" wrapText="1"/>
    </xf>
    <xf numFmtId="0" fontId="17" fillId="40" borderId="138" xfId="64" applyFill="1" applyBorder="1" applyAlignment="1">
      <alignment horizontal="left" vertical="center" wrapText="1"/>
    </xf>
    <xf numFmtId="0" fontId="77" fillId="0" borderId="155" xfId="64" applyFont="1" applyBorder="1" applyAlignment="1">
      <alignment vertical="center" wrapText="1"/>
    </xf>
    <xf numFmtId="0" fontId="113" fillId="40" borderId="33" xfId="64" applyFont="1" applyFill="1" applyBorder="1" applyAlignment="1">
      <alignment horizontal="left" vertical="center" wrapText="1"/>
    </xf>
    <xf numFmtId="0" fontId="113" fillId="40" borderId="42" xfId="64" applyFont="1" applyFill="1" applyBorder="1" applyAlignment="1">
      <alignment horizontal="left" vertical="center" wrapText="1"/>
    </xf>
    <xf numFmtId="0" fontId="17" fillId="0" borderId="156" xfId="64" applyBorder="1" applyAlignment="1">
      <alignment horizontal="left" vertical="center" wrapText="1"/>
    </xf>
    <xf numFmtId="0" fontId="96" fillId="0" borderId="138" xfId="64" applyFont="1" applyBorder="1" applyAlignment="1">
      <alignment horizontal="left" vertical="center" wrapText="1"/>
    </xf>
    <xf numFmtId="0" fontId="109" fillId="0" borderId="33" xfId="64" applyFont="1" applyBorder="1" applyAlignment="1">
      <alignment horizontal="left" vertical="center" wrapText="1"/>
    </xf>
    <xf numFmtId="0" fontId="109" fillId="0" borderId="42" xfId="64" applyFont="1" applyBorder="1" applyAlignment="1">
      <alignment horizontal="left" vertical="center" wrapText="1"/>
    </xf>
    <xf numFmtId="0" fontId="80" fillId="0" borderId="154" xfId="54" applyFont="1" applyBorder="1" applyAlignment="1">
      <alignment horizontal="left" vertical="center" wrapText="1"/>
    </xf>
    <xf numFmtId="0" fontId="80" fillId="0" borderId="156" xfId="54" applyFont="1" applyBorder="1" applyAlignment="1">
      <alignment horizontal="left" vertical="center" wrapText="1"/>
    </xf>
    <xf numFmtId="0" fontId="86" fillId="0" borderId="107" xfId="59" applyFont="1" applyBorder="1" applyAlignment="1">
      <alignment horizontal="left" vertical="center" wrapText="1"/>
    </xf>
    <xf numFmtId="0" fontId="92" fillId="0" borderId="138" xfId="59" applyFont="1" applyBorder="1" applyAlignment="1">
      <alignment horizontal="left" vertical="center" wrapText="1"/>
    </xf>
    <xf numFmtId="0" fontId="86" fillId="0" borderId="33" xfId="59" applyFont="1" applyBorder="1" applyAlignment="1">
      <alignment horizontal="left" vertical="center" wrapText="1"/>
    </xf>
    <xf numFmtId="0" fontId="86" fillId="0" borderId="42" xfId="59" applyFont="1" applyBorder="1" applyAlignment="1">
      <alignment horizontal="left" vertical="center" wrapText="1"/>
    </xf>
    <xf numFmtId="0" fontId="77" fillId="0" borderId="160" xfId="64" applyFont="1" applyBorder="1" applyAlignment="1">
      <alignment horizontal="left" vertical="center" wrapText="1"/>
    </xf>
    <xf numFmtId="0" fontId="77" fillId="0" borderId="161" xfId="64" applyFont="1" applyBorder="1" applyAlignment="1">
      <alignment horizontal="left" vertical="center" wrapText="1"/>
    </xf>
    <xf numFmtId="0" fontId="77" fillId="0" borderId="154" xfId="54" applyFont="1" applyBorder="1" applyAlignment="1">
      <alignment horizontal="left" vertical="center" wrapText="1"/>
    </xf>
    <xf numFmtId="0" fontId="77" fillId="0" borderId="156" xfId="54" applyFont="1" applyBorder="1" applyAlignment="1">
      <alignment horizontal="left" vertical="center" wrapText="1"/>
    </xf>
    <xf numFmtId="0" fontId="77" fillId="0" borderId="155" xfId="54" applyFont="1" applyBorder="1" applyAlignment="1">
      <alignment horizontal="left" vertical="center" wrapText="1"/>
    </xf>
    <xf numFmtId="0" fontId="82" fillId="0" borderId="33" xfId="59" applyFont="1" applyBorder="1" applyAlignment="1">
      <alignment horizontal="left" vertical="center" wrapText="1"/>
    </xf>
    <xf numFmtId="0" fontId="82" fillId="0" borderId="42" xfId="59" applyFont="1" applyBorder="1" applyAlignment="1">
      <alignment horizontal="left" vertical="center" wrapText="1"/>
    </xf>
    <xf numFmtId="0" fontId="86" fillId="0" borderId="107" xfId="53" applyFont="1" applyBorder="1" applyAlignment="1">
      <alignment horizontal="left" vertical="center" wrapText="1"/>
    </xf>
    <xf numFmtId="0" fontId="86" fillId="0" borderId="138" xfId="53" applyFont="1" applyBorder="1" applyAlignment="1">
      <alignment horizontal="left" vertical="center" wrapText="1"/>
    </xf>
    <xf numFmtId="0" fontId="105" fillId="0" borderId="107" xfId="64" applyFont="1" applyBorder="1" applyAlignment="1">
      <alignment horizontal="left" vertical="center" wrapText="1"/>
    </xf>
    <xf numFmtId="0" fontId="105" fillId="0" borderId="138" xfId="64" applyFont="1" applyBorder="1" applyAlignment="1">
      <alignment horizontal="left" vertical="center" wrapText="1"/>
    </xf>
    <xf numFmtId="0" fontId="80" fillId="0" borderId="154" xfId="53" applyFont="1" applyBorder="1" applyAlignment="1">
      <alignment vertical="center" wrapText="1"/>
    </xf>
    <xf numFmtId="0" fontId="80" fillId="0" borderId="156" xfId="53" applyFont="1" applyBorder="1" applyAlignment="1">
      <alignment vertical="center" wrapText="1"/>
    </xf>
    <xf numFmtId="0" fontId="80" fillId="0" borderId="155" xfId="53" applyFont="1" applyBorder="1" applyAlignment="1">
      <alignment vertical="center" wrapText="1"/>
    </xf>
    <xf numFmtId="0" fontId="109" fillId="40" borderId="107" xfId="64" applyFont="1" applyFill="1" applyBorder="1" applyAlignment="1">
      <alignment horizontal="left" vertical="center" wrapText="1"/>
    </xf>
    <xf numFmtId="0" fontId="112" fillId="40" borderId="138" xfId="64" applyFont="1" applyFill="1" applyBorder="1" applyAlignment="1">
      <alignment horizontal="left" vertical="center" wrapText="1"/>
    </xf>
    <xf numFmtId="0" fontId="0" fillId="0" borderId="0" xfId="0" applyAlignment="1">
      <alignment vertical="top" wrapText="1"/>
    </xf>
    <xf numFmtId="0" fontId="82" fillId="0" borderId="33" xfId="54" applyFont="1" applyBorder="1" applyAlignment="1">
      <alignment horizontal="left" vertical="center" wrapText="1"/>
    </xf>
    <xf numFmtId="0" fontId="82" fillId="0" borderId="42" xfId="54" applyFont="1" applyBorder="1" applyAlignment="1">
      <alignment horizontal="left" vertical="center" wrapText="1"/>
    </xf>
    <xf numFmtId="0" fontId="77" fillId="0" borderId="140" xfId="54" applyFont="1" applyBorder="1" applyAlignment="1">
      <alignment horizontal="center" vertical="center" wrapText="1"/>
    </xf>
    <xf numFmtId="0" fontId="77" fillId="0" borderId="142" xfId="54" applyFont="1" applyBorder="1" applyAlignment="1">
      <alignment horizontal="center" vertical="center" wrapText="1"/>
    </xf>
    <xf numFmtId="0" fontId="77" fillId="0" borderId="143" xfId="54" applyFont="1" applyBorder="1" applyAlignment="1">
      <alignment horizontal="center" vertical="center" wrapText="1"/>
    </xf>
    <xf numFmtId="0" fontId="80" fillId="0" borderId="179" xfId="53" applyFont="1" applyBorder="1" applyAlignment="1">
      <alignment horizontal="center" vertical="center" wrapText="1"/>
    </xf>
    <xf numFmtId="0" fontId="80" fillId="0" borderId="180" xfId="53" applyFont="1" applyBorder="1" applyAlignment="1">
      <alignment horizontal="center" vertical="center" wrapText="1"/>
    </xf>
    <xf numFmtId="0" fontId="80" fillId="0" borderId="181" xfId="53" applyFont="1" applyBorder="1" applyAlignment="1">
      <alignment horizontal="center" vertical="center" wrapText="1"/>
    </xf>
    <xf numFmtId="0" fontId="77" fillId="0" borderId="154" xfId="59" applyFont="1" applyBorder="1" applyAlignment="1">
      <alignment vertical="center" wrapText="1"/>
    </xf>
    <xf numFmtId="0" fontId="77" fillId="0" borderId="156" xfId="59" applyFont="1" applyBorder="1" applyAlignment="1">
      <alignment vertical="center" wrapText="1"/>
    </xf>
    <xf numFmtId="0" fontId="77" fillId="0" borderId="158" xfId="59" applyFont="1" applyBorder="1" applyAlignment="1">
      <alignment vertical="center" wrapText="1"/>
    </xf>
    <xf numFmtId="0" fontId="82" fillId="34" borderId="33" xfId="59" applyFont="1" applyFill="1" applyBorder="1" applyAlignment="1">
      <alignment horizontal="left" vertical="center" wrapText="1"/>
    </xf>
    <xf numFmtId="0" fontId="81" fillId="34" borderId="42" xfId="59" applyFill="1" applyBorder="1">
      <alignment vertical="center"/>
    </xf>
    <xf numFmtId="0" fontId="82" fillId="0" borderId="5" xfId="59" applyFont="1" applyBorder="1" applyAlignment="1">
      <alignment horizontal="left" vertical="center" wrapText="1"/>
    </xf>
    <xf numFmtId="0" fontId="82" fillId="0" borderId="15" xfId="59" applyFont="1" applyBorder="1" applyAlignment="1">
      <alignment horizontal="left" vertical="center" wrapText="1"/>
    </xf>
    <xf numFmtId="0" fontId="86" fillId="0" borderId="107" xfId="53" applyFont="1" applyBorder="1" applyAlignment="1">
      <alignment horizontal="left" vertical="center" shrinkToFit="1"/>
    </xf>
    <xf numFmtId="0" fontId="86" fillId="0" borderId="138" xfId="53" applyFont="1" applyBorder="1" applyAlignment="1">
      <alignment horizontal="left" vertical="center" shrinkToFit="1"/>
    </xf>
    <xf numFmtId="0" fontId="86" fillId="0" borderId="107" xfId="54" applyFont="1" applyBorder="1" applyAlignment="1">
      <alignment horizontal="left" vertical="center" wrapText="1"/>
    </xf>
    <xf numFmtId="0" fontId="86" fillId="0" borderId="138" xfId="54" applyFont="1" applyBorder="1" applyAlignment="1">
      <alignment horizontal="left" vertical="center" wrapText="1"/>
    </xf>
    <xf numFmtId="0" fontId="77" fillId="0" borderId="154" xfId="54" applyFont="1" applyBorder="1" applyAlignment="1">
      <alignment vertical="center" wrapText="1"/>
    </xf>
    <xf numFmtId="0" fontId="77" fillId="0" borderId="156" xfId="54" applyFont="1" applyBorder="1" applyAlignment="1">
      <alignment vertical="center" wrapText="1"/>
    </xf>
    <xf numFmtId="0" fontId="77" fillId="0" borderId="155" xfId="54" applyFont="1" applyBorder="1" applyAlignment="1">
      <alignment vertical="center" wrapText="1"/>
    </xf>
    <xf numFmtId="0" fontId="77" fillId="0" borderId="27" xfId="59" applyFont="1" applyBorder="1" applyAlignment="1">
      <alignment vertical="center" wrapText="1"/>
    </xf>
    <xf numFmtId="0" fontId="82" fillId="0" borderId="107" xfId="53" applyFont="1" applyBorder="1" applyAlignment="1">
      <alignment horizontal="left" vertical="center" wrapText="1"/>
    </xf>
    <xf numFmtId="0" fontId="82" fillId="0" borderId="138" xfId="53" applyFont="1" applyBorder="1" applyAlignment="1">
      <alignment horizontal="left" vertical="center" wrapText="1"/>
    </xf>
    <xf numFmtId="0" fontId="82" fillId="0" borderId="107" xfId="59" applyFont="1" applyBorder="1" applyAlignment="1">
      <alignment horizontal="left" vertical="center" wrapText="1"/>
    </xf>
    <xf numFmtId="0" fontId="17" fillId="0" borderId="138" xfId="59" applyFont="1" applyBorder="1" applyAlignment="1">
      <alignment horizontal="left" vertical="center" wrapText="1"/>
    </xf>
    <xf numFmtId="0" fontId="77" fillId="0" borderId="0" xfId="59" applyFont="1" applyAlignment="1">
      <alignment vertical="center" wrapText="1"/>
    </xf>
    <xf numFmtId="0" fontId="77" fillId="0" borderId="33" xfId="59" applyFont="1" applyBorder="1" applyAlignment="1">
      <alignment vertical="center" wrapText="1"/>
    </xf>
    <xf numFmtId="0" fontId="77" fillId="0" borderId="155" xfId="59" applyFont="1" applyBorder="1" applyAlignment="1">
      <alignment vertical="center" wrapText="1"/>
    </xf>
    <xf numFmtId="0" fontId="82" fillId="0" borderId="107" xfId="59" applyFont="1" applyBorder="1" applyAlignment="1">
      <alignment vertical="center" wrapText="1"/>
    </xf>
    <xf numFmtId="0" fontId="82" fillId="0" borderId="138" xfId="59" applyFont="1" applyBorder="1" applyAlignment="1">
      <alignment vertical="center" wrapText="1"/>
    </xf>
    <xf numFmtId="0" fontId="86" fillId="0" borderId="33" xfId="54" applyFont="1" applyBorder="1" applyAlignment="1">
      <alignment horizontal="left" vertical="center" wrapText="1"/>
    </xf>
    <xf numFmtId="0" fontId="86" fillId="0" borderId="42" xfId="54" applyFont="1" applyBorder="1" applyAlignment="1">
      <alignment horizontal="left" vertical="center" wrapText="1"/>
    </xf>
    <xf numFmtId="0" fontId="82" fillId="34" borderId="107" xfId="54" applyFont="1" applyFill="1" applyBorder="1" applyAlignment="1">
      <alignment horizontal="left" vertical="center" wrapText="1"/>
    </xf>
    <xf numFmtId="0" fontId="82" fillId="34" borderId="138" xfId="54" applyFont="1" applyFill="1" applyBorder="1" applyAlignment="1">
      <alignment horizontal="left" vertical="center" wrapText="1"/>
    </xf>
    <xf numFmtId="0" fontId="82" fillId="0" borderId="138" xfId="59" applyFont="1" applyBorder="1" applyAlignment="1">
      <alignment horizontal="left" vertical="center" wrapText="1"/>
    </xf>
    <xf numFmtId="0" fontId="82" fillId="0" borderId="152" xfId="59" applyFont="1" applyBorder="1" applyAlignment="1">
      <alignment horizontal="left" vertical="center" wrapText="1"/>
    </xf>
    <xf numFmtId="0" fontId="77" fillId="0" borderId="179" xfId="59" applyFont="1" applyBorder="1" applyAlignment="1">
      <alignment horizontal="center" vertical="center" wrapText="1"/>
    </xf>
    <xf numFmtId="0" fontId="77" fillId="0" borderId="181" xfId="59" applyFont="1" applyBorder="1" applyAlignment="1">
      <alignment horizontal="center" vertical="center" wrapText="1"/>
    </xf>
    <xf numFmtId="0" fontId="77" fillId="0" borderId="179" xfId="54" applyFont="1" applyBorder="1" applyAlignment="1">
      <alignment horizontal="center" vertical="center" wrapText="1"/>
    </xf>
    <xf numFmtId="0" fontId="77" fillId="0" borderId="180" xfId="54" applyFont="1" applyBorder="1" applyAlignment="1">
      <alignment horizontal="center" vertical="center" wrapText="1"/>
    </xf>
    <xf numFmtId="0" fontId="77" fillId="0" borderId="181" xfId="54" applyFont="1" applyBorder="1" applyAlignment="1">
      <alignment horizontal="center" vertical="center" wrapText="1"/>
    </xf>
    <xf numFmtId="0" fontId="78" fillId="0" borderId="0" xfId="54" applyFont="1" applyAlignment="1">
      <alignment horizontal="center" vertical="center" wrapText="1"/>
    </xf>
    <xf numFmtId="0" fontId="78" fillId="0" borderId="0" xfId="54" applyFont="1" applyAlignment="1">
      <alignment horizontal="center" vertical="center"/>
    </xf>
    <xf numFmtId="0" fontId="82" fillId="0" borderId="107" xfId="55" applyFont="1" applyBorder="1" applyAlignment="1">
      <alignment horizontal="left" vertical="center" shrinkToFit="1"/>
    </xf>
    <xf numFmtId="0" fontId="82" fillId="0" borderId="138" xfId="55" applyFont="1" applyBorder="1" applyAlignment="1">
      <alignment horizontal="left" vertical="center" shrinkToFit="1"/>
    </xf>
    <xf numFmtId="0" fontId="82" fillId="0" borderId="148" xfId="59" applyFont="1" applyBorder="1" applyAlignment="1">
      <alignment horizontal="center" vertical="center"/>
    </xf>
    <xf numFmtId="0" fontId="82" fillId="0" borderId="149" xfId="59" applyFont="1" applyBorder="1" applyAlignment="1">
      <alignment horizontal="center" vertical="center"/>
    </xf>
    <xf numFmtId="0" fontId="82" fillId="0" borderId="150" xfId="59" applyFont="1" applyBorder="1" applyAlignment="1">
      <alignment horizontal="center" vertical="center"/>
    </xf>
    <xf numFmtId="0" fontId="77" fillId="0" borderId="153" xfId="54" applyFont="1" applyBorder="1" applyAlignment="1">
      <alignment horizontal="left" vertical="center" wrapText="1"/>
    </xf>
    <xf numFmtId="0" fontId="77" fillId="0" borderId="27" xfId="54" applyFont="1" applyBorder="1" applyAlignment="1">
      <alignment horizontal="left" vertical="center" wrapText="1"/>
    </xf>
    <xf numFmtId="0" fontId="86" fillId="0" borderId="44" xfId="53" applyFont="1" applyBorder="1" applyAlignment="1">
      <alignment horizontal="left" vertical="center" wrapText="1"/>
    </xf>
    <xf numFmtId="0" fontId="86" fillId="0" borderId="45" xfId="53" applyFont="1" applyBorder="1" applyAlignment="1">
      <alignment horizontal="left" vertical="center" wrapText="1"/>
    </xf>
    <xf numFmtId="0" fontId="77" fillId="0" borderId="154" xfId="53" applyFont="1" applyBorder="1" applyAlignment="1">
      <alignment vertical="center" wrapText="1"/>
    </xf>
    <xf numFmtId="0" fontId="77" fillId="0" borderId="156" xfId="53" applyFont="1" applyBorder="1" applyAlignment="1">
      <alignment vertical="center" wrapText="1"/>
    </xf>
    <xf numFmtId="0" fontId="77" fillId="0" borderId="142" xfId="57" applyFont="1" applyBorder="1" applyAlignment="1">
      <alignment horizontal="center" vertical="center" wrapText="1"/>
    </xf>
    <xf numFmtId="0" fontId="77" fillId="0" borderId="159" xfId="53" applyFont="1" applyBorder="1" applyAlignment="1">
      <alignment vertical="center" wrapText="1"/>
    </xf>
    <xf numFmtId="0" fontId="77" fillId="0" borderId="160" xfId="53" applyFont="1" applyBorder="1" applyAlignment="1">
      <alignment vertical="center" wrapText="1"/>
    </xf>
    <xf numFmtId="0" fontId="77" fillId="0" borderId="161" xfId="53" applyFont="1" applyBorder="1" applyAlignment="1">
      <alignment vertical="center" wrapText="1"/>
    </xf>
    <xf numFmtId="0" fontId="82" fillId="34" borderId="107" xfId="53" applyFont="1" applyFill="1" applyBorder="1" applyAlignment="1">
      <alignment horizontal="left" vertical="center" wrapText="1"/>
    </xf>
    <xf numFmtId="0" fontId="81" fillId="34" borderId="138" xfId="53" applyFill="1" applyBorder="1">
      <alignment vertical="center"/>
    </xf>
    <xf numFmtId="0" fontId="81" fillId="0" borderId="138" xfId="53" applyBorder="1" applyAlignment="1">
      <alignment vertical="center" wrapText="1"/>
    </xf>
    <xf numFmtId="0" fontId="82" fillId="0" borderId="33" xfId="53" applyFont="1" applyBorder="1" applyAlignment="1">
      <alignment horizontal="left" vertical="center" wrapText="1"/>
    </xf>
    <xf numFmtId="0" fontId="82" fillId="0" borderId="42" xfId="53" applyFont="1" applyBorder="1" applyAlignment="1">
      <alignment horizontal="left" vertical="center" wrapText="1"/>
    </xf>
    <xf numFmtId="0" fontId="82" fillId="34" borderId="138" xfId="53" applyFont="1" applyFill="1" applyBorder="1" applyAlignment="1">
      <alignment horizontal="left" vertical="center" wrapText="1"/>
    </xf>
    <xf numFmtId="0" fontId="17" fillId="0" borderId="138" xfId="53" applyFont="1" applyBorder="1" applyAlignment="1">
      <alignment horizontal="left" vertical="center" wrapText="1"/>
    </xf>
    <xf numFmtId="0" fontId="82" fillId="0" borderId="107" xfId="53" applyFont="1" applyBorder="1" applyAlignment="1">
      <alignment vertical="center" wrapText="1"/>
    </xf>
    <xf numFmtId="0" fontId="82" fillId="0" borderId="138" xfId="53" applyFont="1" applyBorder="1" applyAlignment="1">
      <alignment vertical="center" wrapText="1"/>
    </xf>
    <xf numFmtId="0" fontId="77" fillId="0" borderId="140" xfId="54" applyFont="1" applyBorder="1" applyAlignment="1">
      <alignment horizontal="left" vertical="center" wrapText="1"/>
    </xf>
    <xf numFmtId="0" fontId="77" fillId="0" borderId="142" xfId="54" applyFont="1" applyBorder="1" applyAlignment="1">
      <alignment horizontal="left" vertical="center" wrapText="1"/>
    </xf>
    <xf numFmtId="0" fontId="77" fillId="0" borderId="143" xfId="54" applyFont="1" applyBorder="1" applyAlignment="1">
      <alignment horizontal="left" vertical="center" wrapText="1"/>
    </xf>
    <xf numFmtId="0" fontId="80" fillId="0" borderId="155" xfId="54" applyFont="1" applyBorder="1" applyAlignment="1">
      <alignment horizontal="left" vertical="center" wrapText="1"/>
    </xf>
    <xf numFmtId="0" fontId="77" fillId="0" borderId="0" xfId="54" applyFont="1" applyAlignment="1">
      <alignment vertical="center" wrapText="1"/>
    </xf>
    <xf numFmtId="0" fontId="77" fillId="0" borderId="33" xfId="54" applyFont="1" applyBorder="1" applyAlignment="1">
      <alignment vertical="center" wrapText="1"/>
    </xf>
    <xf numFmtId="0" fontId="82" fillId="0" borderId="148" xfId="54" applyFont="1" applyBorder="1" applyAlignment="1">
      <alignment horizontal="center" vertical="center"/>
    </xf>
    <xf numFmtId="0" fontId="82" fillId="0" borderId="149" xfId="54" applyFont="1" applyBorder="1" applyAlignment="1">
      <alignment horizontal="center" vertical="center"/>
    </xf>
    <xf numFmtId="0" fontId="82" fillId="0" borderId="150" xfId="54" applyFont="1" applyBorder="1" applyAlignment="1">
      <alignment horizontal="center" vertical="center"/>
    </xf>
    <xf numFmtId="0" fontId="84" fillId="0" borderId="0" xfId="54" applyFont="1" applyAlignment="1">
      <alignment horizontal="center" vertical="center" wrapText="1"/>
    </xf>
    <xf numFmtId="0" fontId="84" fillId="0" borderId="0" xfId="54" applyFont="1" applyAlignment="1">
      <alignment horizontal="center" vertical="center"/>
    </xf>
    <xf numFmtId="0" fontId="77" fillId="34" borderId="140" xfId="55" applyFont="1" applyFill="1" applyBorder="1" applyAlignment="1">
      <alignment horizontal="center" vertical="center"/>
    </xf>
    <xf numFmtId="0" fontId="77" fillId="34" borderId="142" xfId="55" applyFont="1" applyFill="1" applyBorder="1" applyAlignment="1">
      <alignment horizontal="center" vertical="center"/>
    </xf>
    <xf numFmtId="0" fontId="77" fillId="34" borderId="143" xfId="55" applyFont="1" applyFill="1" applyBorder="1" applyAlignment="1">
      <alignment horizontal="center" vertical="center"/>
    </xf>
    <xf numFmtId="0" fontId="77" fillId="34" borderId="141" xfId="55" applyFont="1" applyFill="1" applyBorder="1" applyAlignment="1">
      <alignment horizontal="center" vertical="center"/>
    </xf>
    <xf numFmtId="0" fontId="77" fillId="34" borderId="34" xfId="55" applyFont="1" applyFill="1" applyBorder="1" applyAlignment="1">
      <alignment horizontal="center" vertical="center"/>
    </xf>
    <xf numFmtId="0" fontId="77" fillId="34" borderId="37" xfId="55" applyFont="1" applyFill="1" applyBorder="1" applyAlignment="1">
      <alignment horizontal="center" vertical="center"/>
    </xf>
    <xf numFmtId="0" fontId="90" fillId="34" borderId="141" xfId="55" applyFont="1" applyFill="1" applyBorder="1" applyAlignment="1">
      <alignment horizontal="left" vertical="center" wrapText="1"/>
    </xf>
    <xf numFmtId="0" fontId="90" fillId="34" borderId="34" xfId="55" applyFont="1" applyFill="1" applyBorder="1" applyAlignment="1">
      <alignment horizontal="left" vertical="center" wrapText="1"/>
    </xf>
    <xf numFmtId="0" fontId="90" fillId="34" borderId="37" xfId="55" applyFont="1" applyFill="1" applyBorder="1" applyAlignment="1">
      <alignment horizontal="left" vertical="center" wrapText="1"/>
    </xf>
    <xf numFmtId="0" fontId="77" fillId="0" borderId="0" xfId="54" applyFont="1" applyAlignment="1">
      <alignment horizontal="left" vertical="center" wrapText="1"/>
    </xf>
    <xf numFmtId="0" fontId="77" fillId="0" borderId="33" xfId="54" applyFont="1" applyBorder="1" applyAlignment="1">
      <alignment horizontal="left" vertical="center" wrapText="1"/>
    </xf>
    <xf numFmtId="0" fontId="82" fillId="0" borderId="17" xfId="54" applyFont="1" applyBorder="1" applyAlignment="1">
      <alignment horizontal="left" vertical="center"/>
    </xf>
    <xf numFmtId="0" fontId="82" fillId="0" borderId="0" xfId="54" applyFont="1" applyAlignment="1">
      <alignment horizontal="left" vertical="center"/>
    </xf>
    <xf numFmtId="0" fontId="82" fillId="0" borderId="27" xfId="54" applyFont="1" applyBorder="1" applyAlignment="1">
      <alignment horizontal="left" vertical="center"/>
    </xf>
    <xf numFmtId="0" fontId="82" fillId="0" borderId="151" xfId="54" applyFont="1" applyBorder="1" applyAlignment="1">
      <alignment horizontal="left" vertical="center"/>
    </xf>
    <xf numFmtId="0" fontId="82" fillId="0" borderId="152" xfId="54" applyFont="1" applyBorder="1" applyAlignment="1">
      <alignment horizontal="left" vertical="center"/>
    </xf>
    <xf numFmtId="0" fontId="82" fillId="0" borderId="153" xfId="54" applyFont="1" applyBorder="1" applyAlignment="1">
      <alignment horizontal="left" vertical="center"/>
    </xf>
    <xf numFmtId="0" fontId="86" fillId="0" borderId="138" xfId="59" applyFont="1" applyBorder="1" applyAlignment="1">
      <alignment horizontal="left" vertical="center" wrapText="1"/>
    </xf>
    <xf numFmtId="0" fontId="80" fillId="0" borderId="154" xfId="57" applyFont="1" applyBorder="1" applyAlignment="1">
      <alignment horizontal="left" vertical="center" wrapText="1"/>
    </xf>
    <xf numFmtId="0" fontId="80" fillId="0" borderId="156" xfId="57" applyFont="1" applyBorder="1" applyAlignment="1">
      <alignment horizontal="left" vertical="center" wrapText="1"/>
    </xf>
    <xf numFmtId="0" fontId="80" fillId="0" borderId="154" xfId="53" applyFont="1" applyBorder="1" applyAlignment="1">
      <alignment horizontal="left" vertical="center" wrapText="1"/>
    </xf>
    <xf numFmtId="0" fontId="80" fillId="0" borderId="156" xfId="53" applyFont="1" applyBorder="1" applyAlignment="1">
      <alignment horizontal="left" vertical="center" wrapText="1"/>
    </xf>
    <xf numFmtId="0" fontId="80" fillId="0" borderId="155" xfId="53" applyFont="1" applyBorder="1" applyAlignment="1">
      <alignment horizontal="left" vertical="center" wrapText="1"/>
    </xf>
    <xf numFmtId="0" fontId="82" fillId="0" borderId="33" xfId="57" applyFont="1" applyBorder="1" applyAlignment="1">
      <alignment horizontal="left" vertical="center" wrapText="1"/>
    </xf>
    <xf numFmtId="0" fontId="82" fillId="0" borderId="42" xfId="57" applyFont="1" applyBorder="1" applyAlignment="1">
      <alignment horizontal="left" vertical="center" wrapText="1"/>
    </xf>
    <xf numFmtId="0" fontId="77" fillId="0" borderId="154" xfId="57" applyFont="1" applyBorder="1" applyAlignment="1">
      <alignment horizontal="left" vertical="center" wrapText="1"/>
    </xf>
    <xf numFmtId="0" fontId="77" fillId="0" borderId="156" xfId="57" applyFont="1" applyBorder="1" applyAlignment="1">
      <alignment horizontal="left" vertical="center" wrapText="1"/>
    </xf>
    <xf numFmtId="0" fontId="77" fillId="0" borderId="155" xfId="57" applyFont="1" applyBorder="1" applyAlignment="1">
      <alignment horizontal="left" vertical="center" wrapText="1"/>
    </xf>
    <xf numFmtId="0" fontId="80" fillId="0" borderId="154" xfId="59" applyFont="1" applyBorder="1" applyAlignment="1">
      <alignment horizontal="left" vertical="center" wrapText="1"/>
    </xf>
    <xf numFmtId="0" fontId="80" fillId="0" borderId="155" xfId="59" applyFont="1" applyBorder="1" applyAlignment="1">
      <alignment horizontal="left" vertical="center" wrapText="1"/>
    </xf>
    <xf numFmtId="0" fontId="86" fillId="0" borderId="33" xfId="57" applyFont="1" applyBorder="1" applyAlignment="1">
      <alignment horizontal="left" vertical="center" wrapText="1"/>
    </xf>
    <xf numFmtId="0" fontId="86" fillId="0" borderId="42" xfId="57" applyFont="1" applyBorder="1" applyAlignment="1">
      <alignment horizontal="left" vertical="center" wrapText="1"/>
    </xf>
    <xf numFmtId="0" fontId="82" fillId="34" borderId="107" xfId="59" applyFont="1" applyFill="1" applyBorder="1" applyAlignment="1">
      <alignment horizontal="left" vertical="center" wrapText="1"/>
    </xf>
    <xf numFmtId="0" fontId="82" fillId="34" borderId="138" xfId="59" applyFont="1" applyFill="1" applyBorder="1" applyAlignment="1">
      <alignment horizontal="left" vertical="center" wrapText="1"/>
    </xf>
    <xf numFmtId="0" fontId="82" fillId="34" borderId="42" xfId="59" applyFont="1" applyFill="1" applyBorder="1" applyAlignment="1">
      <alignment horizontal="left" vertical="center" wrapText="1"/>
    </xf>
    <xf numFmtId="0" fontId="81" fillId="0" borderId="138" xfId="59" applyBorder="1" applyAlignment="1">
      <alignment horizontal="left" vertical="center" wrapText="1"/>
    </xf>
    <xf numFmtId="0" fontId="89" fillId="0" borderId="156" xfId="59" applyFont="1" applyBorder="1" applyAlignment="1">
      <alignment horizontal="left" vertical="center" wrapText="1"/>
    </xf>
    <xf numFmtId="0" fontId="77" fillId="0" borderId="138" xfId="59" applyFont="1" applyBorder="1" applyAlignment="1">
      <alignment horizontal="left" vertical="center" wrapText="1"/>
    </xf>
    <xf numFmtId="0" fontId="81" fillId="0" borderId="156" xfId="59" applyBorder="1" applyAlignment="1">
      <alignment horizontal="left" vertical="center" wrapText="1"/>
    </xf>
    <xf numFmtId="0" fontId="81" fillId="0" borderId="155" xfId="59" applyBorder="1" applyAlignment="1">
      <alignment horizontal="left" vertical="center" wrapText="1"/>
    </xf>
    <xf numFmtId="0" fontId="78" fillId="0" borderId="0" xfId="57" applyFont="1" applyAlignment="1">
      <alignment horizontal="center" vertical="center" wrapText="1"/>
    </xf>
    <xf numFmtId="0" fontId="78" fillId="0" borderId="0" xfId="57" applyFont="1" applyAlignment="1">
      <alignment horizontal="center" vertical="center"/>
    </xf>
    <xf numFmtId="0" fontId="77" fillId="0" borderId="27" xfId="57" applyFont="1" applyBorder="1" applyAlignment="1">
      <alignment horizontal="left" vertical="center" wrapText="1"/>
    </xf>
    <xf numFmtId="0" fontId="77" fillId="0" borderId="42" xfId="57" applyFont="1" applyBorder="1" applyAlignment="1">
      <alignment horizontal="left" vertical="center" wrapText="1"/>
    </xf>
    <xf numFmtId="0" fontId="77" fillId="0" borderId="154" xfId="59" applyFont="1" applyBorder="1" applyAlignment="1">
      <alignment horizontal="left" vertical="center" wrapText="1"/>
    </xf>
    <xf numFmtId="0" fontId="77" fillId="0" borderId="155" xfId="59" applyFont="1" applyBorder="1" applyAlignment="1">
      <alignment horizontal="left" vertical="center" wrapText="1"/>
    </xf>
    <xf numFmtId="0" fontId="82" fillId="0" borderId="0" xfId="57" applyFont="1" applyAlignment="1">
      <alignment horizontal="left" vertical="center" wrapText="1"/>
    </xf>
    <xf numFmtId="0" fontId="82" fillId="0" borderId="27" xfId="57" applyFont="1" applyBorder="1" applyAlignment="1">
      <alignment horizontal="left" vertical="center" wrapText="1"/>
    </xf>
    <xf numFmtId="0" fontId="77" fillId="0" borderId="140" xfId="59" applyFont="1" applyBorder="1" applyAlignment="1">
      <alignment horizontal="center" vertical="center" wrapText="1"/>
    </xf>
    <xf numFmtId="0" fontId="77" fillId="0" borderId="143" xfId="59" applyFont="1" applyBorder="1" applyAlignment="1">
      <alignment horizontal="center" vertical="center" wrapText="1"/>
    </xf>
    <xf numFmtId="0" fontId="82" fillId="0" borderId="107" xfId="57" applyFont="1" applyBorder="1" applyAlignment="1">
      <alignment horizontal="left" vertical="center" wrapText="1"/>
    </xf>
    <xf numFmtId="0" fontId="82" fillId="0" borderId="138" xfId="57" applyFont="1" applyBorder="1" applyAlignment="1">
      <alignment horizontal="left" vertical="center" wrapText="1"/>
    </xf>
    <xf numFmtId="0" fontId="90" fillId="0" borderId="141" xfId="59" applyFont="1" applyBorder="1" applyAlignment="1">
      <alignment horizontal="left" vertical="center" wrapText="1"/>
    </xf>
    <xf numFmtId="0" fontId="90" fillId="0" borderId="37" xfId="59" applyFont="1" applyBorder="1" applyAlignment="1">
      <alignment horizontal="left" vertical="center" wrapText="1"/>
    </xf>
    <xf numFmtId="0" fontId="82" fillId="0" borderId="148" xfId="57" applyFont="1" applyBorder="1" applyAlignment="1">
      <alignment horizontal="center" vertical="center"/>
    </xf>
    <xf numFmtId="0" fontId="82" fillId="0" borderId="149" xfId="57" applyFont="1" applyBorder="1" applyAlignment="1">
      <alignment horizontal="center" vertical="center"/>
    </xf>
    <xf numFmtId="0" fontId="82" fillId="0" borderId="150" xfId="57" applyFont="1" applyBorder="1" applyAlignment="1">
      <alignment horizontal="center" vertical="center"/>
    </xf>
    <xf numFmtId="0" fontId="86" fillId="40" borderId="107" xfId="64" applyFont="1" applyFill="1" applyBorder="1" applyAlignment="1">
      <alignment vertical="center" wrapText="1"/>
    </xf>
    <xf numFmtId="0" fontId="86" fillId="40" borderId="138" xfId="64" applyFont="1" applyFill="1" applyBorder="1" applyAlignment="1">
      <alignment vertical="center" wrapText="1"/>
    </xf>
    <xf numFmtId="0" fontId="77" fillId="0" borderId="155" xfId="64" applyFont="1" applyBorder="1" applyAlignment="1">
      <alignment horizontal="center" vertical="center" wrapText="1"/>
    </xf>
    <xf numFmtId="0" fontId="77" fillId="0" borderId="226" xfId="64" applyFont="1" applyBorder="1" applyAlignment="1">
      <alignment vertical="center" wrapText="1"/>
    </xf>
    <xf numFmtId="0" fontId="82" fillId="40" borderId="44" xfId="64" applyFont="1" applyFill="1" applyBorder="1" applyAlignment="1">
      <alignment horizontal="left" vertical="center" wrapText="1"/>
    </xf>
    <xf numFmtId="0" fontId="82" fillId="40" borderId="45" xfId="64" applyFont="1" applyFill="1" applyBorder="1" applyAlignment="1">
      <alignment horizontal="left" vertical="center" wrapText="1"/>
    </xf>
    <xf numFmtId="0" fontId="77" fillId="0" borderId="180" xfId="64" applyFont="1" applyBorder="1" applyAlignment="1">
      <alignment horizontal="center" vertical="center"/>
    </xf>
    <xf numFmtId="0" fontId="82" fillId="34" borderId="107" xfId="64" applyFont="1" applyFill="1" applyBorder="1" applyAlignment="1">
      <alignment horizontal="left" vertical="center" wrapText="1"/>
    </xf>
    <xf numFmtId="0" fontId="82" fillId="34" borderId="138" xfId="64" applyFont="1" applyFill="1" applyBorder="1" applyAlignment="1">
      <alignment horizontal="left" vertical="center" wrapText="1"/>
    </xf>
    <xf numFmtId="0" fontId="82" fillId="34" borderId="33" xfId="64" applyFont="1" applyFill="1" applyBorder="1" applyAlignment="1">
      <alignment horizontal="left" vertical="center" wrapText="1"/>
    </xf>
    <xf numFmtId="0" fontId="82" fillId="34" borderId="42" xfId="64" applyFont="1" applyFill="1" applyBorder="1" applyAlignment="1">
      <alignment horizontal="left" vertical="center" wrapText="1"/>
    </xf>
    <xf numFmtId="0" fontId="77" fillId="0" borderId="179" xfId="57" applyFont="1" applyBorder="1" applyAlignment="1">
      <alignment horizontal="center" vertical="center" wrapText="1"/>
    </xf>
    <xf numFmtId="0" fontId="77" fillId="0" borderId="180" xfId="57" applyFont="1" applyBorder="1" applyAlignment="1">
      <alignment horizontal="center" vertical="center" wrapText="1"/>
    </xf>
    <xf numFmtId="0" fontId="77" fillId="0" borderId="181" xfId="57" applyFont="1" applyBorder="1" applyAlignment="1">
      <alignment horizontal="center" vertical="center" wrapText="1"/>
    </xf>
    <xf numFmtId="0" fontId="77" fillId="0" borderId="107" xfId="64" applyFont="1" applyBorder="1" applyAlignment="1">
      <alignment horizontal="left" vertical="center" wrapText="1"/>
    </xf>
    <xf numFmtId="0" fontId="17" fillId="34" borderId="138" xfId="64" applyFill="1" applyBorder="1" applyAlignment="1">
      <alignment horizontal="left" vertical="center" wrapText="1"/>
    </xf>
    <xf numFmtId="0" fontId="82" fillId="0" borderId="107" xfId="65" applyFont="1" applyBorder="1" applyAlignment="1">
      <alignment horizontal="left" vertical="center" wrapText="1"/>
    </xf>
    <xf numFmtId="0" fontId="82" fillId="0" borderId="138" xfId="65" applyFont="1" applyBorder="1" applyAlignment="1">
      <alignment horizontal="left" vertical="center" wrapText="1"/>
    </xf>
    <xf numFmtId="0" fontId="77" fillId="0" borderId="154" xfId="70" applyFont="1" applyBorder="1" applyAlignment="1">
      <alignment horizontal="left" vertical="center" wrapText="1"/>
    </xf>
    <xf numFmtId="0" fontId="77" fillId="0" borderId="155" xfId="70" applyFont="1" applyBorder="1" applyAlignment="1">
      <alignment horizontal="left" vertical="center" wrapText="1"/>
    </xf>
    <xf numFmtId="0" fontId="82" fillId="0" borderId="33" xfId="65" applyFont="1" applyBorder="1" applyAlignment="1">
      <alignment horizontal="left" vertical="center" wrapText="1"/>
    </xf>
    <xf numFmtId="0" fontId="82" fillId="0" borderId="42" xfId="65" applyFont="1" applyBorder="1" applyAlignment="1">
      <alignment horizontal="left" vertical="center" wrapText="1"/>
    </xf>
    <xf numFmtId="0" fontId="82" fillId="0" borderId="107" xfId="70" applyFont="1" applyBorder="1" applyAlignment="1">
      <alignment horizontal="left" vertical="center" wrapText="1"/>
    </xf>
    <xf numFmtId="0" fontId="82" fillId="0" borderId="138" xfId="70" applyFont="1" applyBorder="1" applyAlignment="1">
      <alignment horizontal="left" vertical="center" wrapText="1"/>
    </xf>
    <xf numFmtId="0" fontId="77" fillId="0" borderId="140" xfId="70" applyFont="1" applyBorder="1" applyAlignment="1">
      <alignment horizontal="center" vertical="center" wrapText="1"/>
    </xf>
    <xf numFmtId="0" fontId="77" fillId="0" borderId="143" xfId="70" applyFont="1" applyBorder="1" applyAlignment="1">
      <alignment horizontal="center" vertical="center" wrapText="1"/>
    </xf>
    <xf numFmtId="0" fontId="82" fillId="0" borderId="148" xfId="70" applyFont="1" applyBorder="1" applyAlignment="1">
      <alignment horizontal="center" vertical="center"/>
    </xf>
    <xf numFmtId="0" fontId="82" fillId="0" borderId="149" xfId="70" applyFont="1" applyBorder="1" applyAlignment="1">
      <alignment horizontal="center" vertical="center"/>
    </xf>
    <xf numFmtId="0" fontId="82" fillId="0" borderId="150" xfId="70" applyFont="1" applyBorder="1" applyAlignment="1">
      <alignment horizontal="center" vertical="center"/>
    </xf>
    <xf numFmtId="0" fontId="78" fillId="0" borderId="0" xfId="70" applyFont="1" applyAlignment="1">
      <alignment horizontal="center" vertical="center" wrapText="1"/>
    </xf>
    <xf numFmtId="0" fontId="78" fillId="0" borderId="0" xfId="70" applyFont="1" applyAlignment="1">
      <alignment horizontal="center" vertical="center"/>
    </xf>
    <xf numFmtId="0" fontId="77" fillId="39" borderId="3" xfId="55" applyFont="1" applyFill="1" applyBorder="1" applyAlignment="1">
      <alignment horizontal="center" vertical="center"/>
    </xf>
    <xf numFmtId="0" fontId="77" fillId="39" borderId="1" xfId="55" applyFont="1" applyFill="1" applyBorder="1" applyAlignment="1">
      <alignment horizontal="center" vertical="center"/>
    </xf>
    <xf numFmtId="0" fontId="77" fillId="39" borderId="4" xfId="55" applyFont="1" applyFill="1" applyBorder="1" applyAlignment="1">
      <alignment horizontal="center" vertical="center"/>
    </xf>
    <xf numFmtId="0" fontId="77" fillId="39" borderId="16" xfId="55" applyFont="1" applyFill="1" applyBorder="1" applyAlignment="1">
      <alignment horizontal="center" vertical="center"/>
    </xf>
    <xf numFmtId="0" fontId="77" fillId="39" borderId="15" xfId="55" applyFont="1" applyFill="1" applyBorder="1" applyAlignment="1">
      <alignment horizontal="center" vertical="center"/>
    </xf>
    <xf numFmtId="0" fontId="77" fillId="39" borderId="5" xfId="55" applyFont="1" applyFill="1" applyBorder="1" applyAlignment="1">
      <alignment horizontal="center" vertical="center"/>
    </xf>
    <xf numFmtId="0" fontId="82" fillId="0" borderId="107" xfId="55" applyFont="1" applyBorder="1" applyAlignment="1">
      <alignment horizontal="left" vertical="center" wrapText="1" shrinkToFit="1"/>
    </xf>
    <xf numFmtId="0" fontId="137" fillId="43" borderId="136" xfId="55" applyFont="1" applyFill="1" applyBorder="1" applyAlignment="1">
      <alignment horizontal="left" vertical="center" wrapText="1"/>
    </xf>
    <xf numFmtId="0" fontId="137" fillId="43" borderId="40" xfId="55" applyFont="1" applyFill="1" applyBorder="1" applyAlignment="1">
      <alignment horizontal="left" vertical="center" wrapText="1"/>
    </xf>
    <xf numFmtId="0" fontId="137" fillId="43" borderId="135" xfId="55" applyFont="1" applyFill="1" applyBorder="1" applyAlignment="1">
      <alignment horizontal="left" vertical="center" wrapText="1"/>
    </xf>
    <xf numFmtId="0" fontId="77" fillId="0" borderId="153" xfId="70" applyFont="1" applyBorder="1" applyAlignment="1">
      <alignment horizontal="left" vertical="center" wrapText="1"/>
    </xf>
    <xf numFmtId="0" fontId="77" fillId="0" borderId="27" xfId="70" applyFont="1" applyBorder="1" applyAlignment="1">
      <alignment horizontal="left" vertical="center" wrapText="1"/>
    </xf>
    <xf numFmtId="0" fontId="77" fillId="0" borderId="42" xfId="70" applyFont="1" applyBorder="1" applyAlignment="1">
      <alignment horizontal="left" vertical="center" wrapText="1"/>
    </xf>
    <xf numFmtId="0" fontId="77" fillId="0" borderId="142" xfId="70" applyFont="1" applyBorder="1" applyAlignment="1">
      <alignment horizontal="center" vertical="center" wrapText="1"/>
    </xf>
    <xf numFmtId="0" fontId="90" fillId="0" borderId="141" xfId="70" applyFont="1" applyBorder="1" applyAlignment="1">
      <alignment horizontal="left" vertical="center" wrapText="1"/>
    </xf>
    <xf numFmtId="0" fontId="90" fillId="0" borderId="34" xfId="70" applyFont="1" applyBorder="1" applyAlignment="1">
      <alignment horizontal="left" vertical="center" wrapText="1"/>
    </xf>
    <xf numFmtId="0" fontId="90" fillId="0" borderId="37" xfId="70" applyFont="1" applyBorder="1" applyAlignment="1">
      <alignment horizontal="left" vertical="center" wrapText="1"/>
    </xf>
    <xf numFmtId="0" fontId="77" fillId="0" borderId="156" xfId="70" applyFont="1" applyBorder="1" applyAlignment="1">
      <alignment horizontal="left" vertical="center" wrapText="1"/>
    </xf>
    <xf numFmtId="0" fontId="90" fillId="0" borderId="141" xfId="70" applyFont="1" applyBorder="1" applyAlignment="1">
      <alignment horizontal="center" vertical="center" wrapText="1"/>
    </xf>
    <xf numFmtId="0" fontId="90" fillId="0" borderId="34" xfId="70" applyFont="1" applyBorder="1" applyAlignment="1">
      <alignment horizontal="center" vertical="center" wrapText="1"/>
    </xf>
    <xf numFmtId="0" fontId="90" fillId="0" borderId="37" xfId="70" applyFont="1" applyBorder="1" applyAlignment="1">
      <alignment horizontal="center" vertical="center" wrapText="1"/>
    </xf>
    <xf numFmtId="0" fontId="77" fillId="0" borderId="154" xfId="70" applyFont="1" applyBorder="1" applyAlignment="1">
      <alignment vertical="center" wrapText="1"/>
    </xf>
    <xf numFmtId="0" fontId="77" fillId="0" borderId="156" xfId="70" applyFont="1" applyBorder="1" applyAlignment="1">
      <alignment vertical="center" wrapText="1"/>
    </xf>
    <xf numFmtId="0" fontId="77" fillId="0" borderId="155" xfId="70" applyFont="1" applyBorder="1" applyAlignment="1">
      <alignment vertical="center" wrapText="1"/>
    </xf>
    <xf numFmtId="0" fontId="82" fillId="0" borderId="33" xfId="70" applyFont="1" applyBorder="1" applyAlignment="1">
      <alignment horizontal="left" vertical="center" wrapText="1"/>
    </xf>
    <xf numFmtId="0" fontId="82" fillId="0" borderId="42" xfId="70" applyFont="1" applyBorder="1" applyAlignment="1">
      <alignment horizontal="left" vertical="center" wrapText="1"/>
    </xf>
    <xf numFmtId="0" fontId="77" fillId="0" borderId="159" xfId="70" applyFont="1" applyBorder="1" applyAlignment="1">
      <alignment vertical="center" wrapText="1"/>
    </xf>
    <xf numFmtId="0" fontId="77" fillId="0" borderId="160" xfId="70" applyFont="1" applyBorder="1" applyAlignment="1">
      <alignment vertical="center" wrapText="1"/>
    </xf>
    <xf numFmtId="0" fontId="77" fillId="0" borderId="161" xfId="70" applyFont="1" applyBorder="1" applyAlignment="1">
      <alignment vertical="center" wrapText="1"/>
    </xf>
    <xf numFmtId="0" fontId="77" fillId="0" borderId="107" xfId="53" applyFont="1" applyBorder="1" applyAlignment="1">
      <alignment horizontal="left" vertical="center" wrapText="1"/>
    </xf>
    <xf numFmtId="0" fontId="77" fillId="0" borderId="138" xfId="53" applyFont="1" applyBorder="1" applyAlignment="1">
      <alignment horizontal="left" vertical="center" wrapText="1"/>
    </xf>
    <xf numFmtId="0" fontId="136" fillId="43" borderId="25" xfId="55" applyFont="1" applyFill="1" applyBorder="1" applyAlignment="1">
      <alignment horizontal="left" vertical="center" wrapText="1"/>
    </xf>
    <xf numFmtId="0" fontId="136" fillId="43" borderId="38" xfId="55" applyFont="1" applyFill="1" applyBorder="1" applyAlignment="1">
      <alignment horizontal="left" vertical="center" wrapText="1"/>
    </xf>
    <xf numFmtId="0" fontId="137" fillId="43" borderId="43" xfId="55" applyFont="1" applyFill="1" applyBorder="1" applyAlignment="1">
      <alignment horizontal="left" vertical="center"/>
    </xf>
    <xf numFmtId="0" fontId="137" fillId="43" borderId="44" xfId="55" applyFont="1" applyFill="1" applyBorder="1" applyAlignment="1">
      <alignment horizontal="left" vertical="center"/>
    </xf>
    <xf numFmtId="0" fontId="137" fillId="43" borderId="45" xfId="55" applyFont="1" applyFill="1" applyBorder="1" applyAlignment="1">
      <alignment horizontal="left" vertical="center"/>
    </xf>
    <xf numFmtId="0" fontId="135" fillId="43" borderId="3" xfId="55" applyFont="1" applyFill="1" applyBorder="1" applyAlignment="1">
      <alignment horizontal="center" vertical="center" wrapText="1"/>
    </xf>
    <xf numFmtId="0" fontId="135" fillId="43" borderId="1" xfId="55" applyFont="1" applyFill="1" applyBorder="1" applyAlignment="1">
      <alignment horizontal="center" vertical="center" wrapText="1"/>
    </xf>
    <xf numFmtId="0" fontId="135" fillId="43" borderId="16" xfId="55" applyFont="1" applyFill="1" applyBorder="1" applyAlignment="1">
      <alignment horizontal="center" vertical="center" wrapText="1"/>
    </xf>
    <xf numFmtId="0" fontId="135" fillId="43" borderId="15" xfId="55" applyFont="1" applyFill="1" applyBorder="1" applyAlignment="1">
      <alignment horizontal="center" vertical="center" wrapText="1"/>
    </xf>
    <xf numFmtId="0" fontId="135" fillId="43" borderId="316" xfId="55" applyFont="1" applyFill="1" applyBorder="1" applyAlignment="1">
      <alignment horizontal="center" vertical="center" wrapText="1"/>
    </xf>
    <xf numFmtId="0" fontId="135" fillId="43" borderId="317" xfId="55" applyFont="1" applyFill="1" applyBorder="1" applyAlignment="1">
      <alignment horizontal="center" vertical="center" wrapText="1"/>
    </xf>
    <xf numFmtId="0" fontId="77" fillId="0" borderId="154" xfId="57" applyFont="1" applyBorder="1" applyAlignment="1">
      <alignment vertical="center" wrapText="1"/>
    </xf>
    <xf numFmtId="0" fontId="77" fillId="0" borderId="156" xfId="57" applyFont="1" applyBorder="1" applyAlignment="1">
      <alignment vertical="center" wrapText="1"/>
    </xf>
    <xf numFmtId="0" fontId="77" fillId="0" borderId="27" xfId="70" applyFont="1" applyBorder="1" applyAlignment="1">
      <alignment vertical="center" wrapText="1"/>
    </xf>
    <xf numFmtId="0" fontId="77" fillId="0" borderId="42" xfId="70" applyFont="1" applyBorder="1" applyAlignment="1">
      <alignment vertical="center" wrapText="1"/>
    </xf>
    <xf numFmtId="0" fontId="11" fillId="34" borderId="71" xfId="0" applyFont="1" applyFill="1" applyBorder="1" applyAlignment="1">
      <alignment horizontal="left" vertical="center"/>
    </xf>
    <xf numFmtId="0" fontId="11" fillId="34" borderId="55" xfId="0" applyFont="1" applyFill="1" applyBorder="1" applyAlignment="1">
      <alignment horizontal="left" vertical="center"/>
    </xf>
    <xf numFmtId="0" fontId="11" fillId="34" borderId="73" xfId="0" applyFont="1" applyFill="1" applyBorder="1" applyAlignment="1">
      <alignment horizontal="center" vertical="center"/>
    </xf>
    <xf numFmtId="0" fontId="11" fillId="34" borderId="74" xfId="0" applyFont="1" applyFill="1" applyBorder="1" applyAlignment="1">
      <alignment horizontal="center" vertical="center"/>
    </xf>
    <xf numFmtId="0" fontId="11" fillId="34" borderId="75" xfId="0" applyFont="1" applyFill="1" applyBorder="1" applyAlignment="1">
      <alignment horizontal="center" vertical="center"/>
    </xf>
    <xf numFmtId="0" fontId="11" fillId="34" borderId="76" xfId="0" applyFont="1" applyFill="1" applyBorder="1" applyAlignment="1">
      <alignment horizontal="center" vertical="center"/>
    </xf>
    <xf numFmtId="0" fontId="11" fillId="34" borderId="77" xfId="0" applyFont="1" applyFill="1" applyBorder="1" applyAlignment="1">
      <alignment horizontal="center" vertical="center"/>
    </xf>
    <xf numFmtId="0" fontId="11" fillId="34" borderId="78" xfId="0" applyFont="1" applyFill="1" applyBorder="1" applyAlignment="1">
      <alignment horizontal="center" vertical="center"/>
    </xf>
    <xf numFmtId="0" fontId="11" fillId="34" borderId="79" xfId="0" applyFont="1" applyFill="1" applyBorder="1" applyAlignment="1">
      <alignment horizontal="center" vertical="center"/>
    </xf>
    <xf numFmtId="0" fontId="11" fillId="34" borderId="80" xfId="0" applyFont="1" applyFill="1" applyBorder="1" applyAlignment="1">
      <alignment horizontal="center" vertical="center"/>
    </xf>
    <xf numFmtId="0" fontId="11" fillId="34" borderId="81" xfId="0" applyFont="1" applyFill="1" applyBorder="1" applyAlignment="1">
      <alignment horizontal="center" vertical="center"/>
    </xf>
    <xf numFmtId="0" fontId="11" fillId="34" borderId="313" xfId="0" applyFont="1" applyFill="1" applyBorder="1" applyAlignment="1">
      <alignment horizontal="center" vertical="center"/>
    </xf>
    <xf numFmtId="0" fontId="11" fillId="34" borderId="314" xfId="0" applyFont="1" applyFill="1" applyBorder="1" applyAlignment="1">
      <alignment horizontal="center" vertical="center"/>
    </xf>
    <xf numFmtId="0" fontId="11" fillId="34" borderId="315" xfId="0" applyFont="1" applyFill="1" applyBorder="1" applyAlignment="1">
      <alignment horizontal="center" vertical="center"/>
    </xf>
    <xf numFmtId="0" fontId="11" fillId="34" borderId="65" xfId="0" applyFont="1" applyFill="1" applyBorder="1" applyAlignment="1">
      <alignment horizontal="left" vertical="center"/>
    </xf>
    <xf numFmtId="0" fontId="11" fillId="34" borderId="71" xfId="0" applyFont="1" applyFill="1" applyBorder="1" applyAlignment="1">
      <alignment horizontal="left" vertical="center" wrapText="1"/>
    </xf>
    <xf numFmtId="0" fontId="11" fillId="34" borderId="55" xfId="0" applyFont="1" applyFill="1" applyBorder="1" applyAlignment="1">
      <alignment horizontal="left" vertical="center" wrapText="1"/>
    </xf>
    <xf numFmtId="0" fontId="11" fillId="34" borderId="58" xfId="0" applyFont="1" applyFill="1" applyBorder="1" applyAlignment="1">
      <alignment horizontal="center" vertical="center" wrapText="1"/>
    </xf>
    <xf numFmtId="0" fontId="11" fillId="34" borderId="59" xfId="0" applyFont="1" applyFill="1" applyBorder="1" applyAlignment="1">
      <alignment horizontal="left" vertical="center"/>
    </xf>
    <xf numFmtId="0" fontId="11" fillId="34" borderId="59" xfId="0" applyFont="1" applyFill="1" applyBorder="1" applyAlignment="1">
      <alignment horizontal="center" vertical="center" wrapText="1"/>
    </xf>
    <xf numFmtId="0" fontId="11" fillId="34" borderId="34" xfId="0" applyFont="1" applyFill="1" applyBorder="1" applyAlignment="1">
      <alignment horizontal="left" vertical="center" wrapText="1"/>
    </xf>
    <xf numFmtId="0" fontId="11" fillId="34" borderId="25" xfId="0" applyFont="1" applyFill="1" applyBorder="1" applyAlignment="1">
      <alignment horizontal="left" vertical="center"/>
    </xf>
    <xf numFmtId="0" fontId="18" fillId="34" borderId="0" xfId="0" applyFont="1" applyFill="1" applyAlignment="1">
      <alignment horizontal="center" vertical="center"/>
    </xf>
    <xf numFmtId="0" fontId="11" fillId="34" borderId="6" xfId="0" applyFont="1" applyFill="1" applyBorder="1" applyAlignment="1">
      <alignment horizontal="center" vertical="center"/>
    </xf>
    <xf numFmtId="0" fontId="11" fillId="34" borderId="7" xfId="0" applyFont="1" applyFill="1" applyBorder="1" applyAlignment="1">
      <alignment horizontal="center" vertical="center"/>
    </xf>
    <xf numFmtId="0" fontId="11" fillId="34" borderId="8" xfId="0" applyFont="1" applyFill="1" applyBorder="1" applyAlignment="1">
      <alignment horizontal="center" vertical="center"/>
    </xf>
    <xf numFmtId="0" fontId="11" fillId="34" borderId="65" xfId="0" applyFont="1" applyFill="1" applyBorder="1" applyAlignment="1">
      <alignment horizontal="left" vertical="center" wrapText="1"/>
    </xf>
    <xf numFmtId="0" fontId="11" fillId="34" borderId="12" xfId="0" applyFont="1" applyFill="1" applyBorder="1" applyAlignment="1">
      <alignment horizontal="center" vertical="center" wrapText="1"/>
    </xf>
    <xf numFmtId="0" fontId="11" fillId="34" borderId="56" xfId="0" applyFont="1" applyFill="1" applyBorder="1" applyAlignment="1">
      <alignment horizontal="center" vertical="center" wrapText="1"/>
    </xf>
    <xf numFmtId="0" fontId="11" fillId="34" borderId="13" xfId="0" applyFont="1" applyFill="1" applyBorder="1" applyAlignment="1">
      <alignment horizontal="left" vertical="center"/>
    </xf>
    <xf numFmtId="0" fontId="11" fillId="34" borderId="39" xfId="0" applyFont="1" applyFill="1" applyBorder="1" applyAlignment="1">
      <alignment horizontal="left" vertical="center"/>
    </xf>
    <xf numFmtId="0" fontId="11" fillId="34" borderId="13" xfId="0" applyFont="1" applyFill="1" applyBorder="1" applyAlignment="1">
      <alignment horizontal="center" vertical="center" wrapText="1"/>
    </xf>
    <xf numFmtId="0" fontId="11" fillId="34" borderId="39" xfId="0" applyFont="1" applyFill="1" applyBorder="1" applyAlignment="1">
      <alignment horizontal="center" vertical="center" wrapText="1"/>
    </xf>
    <xf numFmtId="0" fontId="11" fillId="34" borderId="61" xfId="0" applyFont="1" applyFill="1" applyBorder="1" applyAlignment="1">
      <alignment horizontal="left" vertical="center"/>
    </xf>
    <xf numFmtId="0" fontId="11" fillId="34" borderId="3" xfId="0" applyFont="1" applyFill="1" applyBorder="1" applyAlignment="1">
      <alignment horizontal="center" vertical="center"/>
    </xf>
    <xf numFmtId="0" fontId="11" fillId="34" borderId="4"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6" xfId="0" applyFont="1" applyFill="1" applyBorder="1" applyAlignment="1">
      <alignment horizontal="center" vertical="center"/>
    </xf>
    <xf numFmtId="0" fontId="11" fillId="34" borderId="5" xfId="0" applyFont="1" applyFill="1" applyBorder="1" applyAlignment="1">
      <alignment horizontal="center" vertical="center"/>
    </xf>
    <xf numFmtId="0" fontId="11" fillId="34" borderId="15" xfId="0" applyFont="1" applyFill="1" applyBorder="1" applyAlignment="1">
      <alignment horizontal="center" vertical="center"/>
    </xf>
    <xf numFmtId="0" fontId="11" fillId="34" borderId="38" xfId="0" applyFont="1" applyFill="1" applyBorder="1" applyAlignment="1">
      <alignment horizontal="left" vertical="center"/>
    </xf>
    <xf numFmtId="0" fontId="11" fillId="34" borderId="34" xfId="0" applyFont="1" applyFill="1" applyBorder="1" applyAlignment="1">
      <alignment horizontal="left" vertical="center"/>
    </xf>
    <xf numFmtId="0" fontId="11" fillId="34" borderId="38" xfId="0" applyFont="1" applyFill="1" applyBorder="1" applyAlignment="1">
      <alignment horizontal="left" vertical="center" wrapText="1"/>
    </xf>
    <xf numFmtId="0" fontId="11" fillId="34" borderId="69" xfId="0" applyFont="1" applyFill="1" applyBorder="1" applyAlignment="1">
      <alignment horizontal="left" vertical="center"/>
    </xf>
    <xf numFmtId="0" fontId="11" fillId="34" borderId="17" xfId="0" applyFont="1" applyFill="1" applyBorder="1" applyAlignment="1">
      <alignment horizontal="center" vertical="center"/>
    </xf>
    <xf numFmtId="0" fontId="11" fillId="34" borderId="0" xfId="0" applyFont="1" applyFill="1" applyAlignment="1">
      <alignment horizontal="center" vertical="center"/>
    </xf>
    <xf numFmtId="0" fontId="11" fillId="34" borderId="27" xfId="0" applyFont="1" applyFill="1" applyBorder="1" applyAlignment="1">
      <alignment horizontal="center" vertical="center"/>
    </xf>
    <xf numFmtId="0" fontId="11" fillId="34" borderId="82" xfId="0" applyFont="1" applyFill="1" applyBorder="1" applyAlignment="1">
      <alignment horizontal="center" vertical="center"/>
    </xf>
    <xf numFmtId="0" fontId="11" fillId="34" borderId="83" xfId="0" applyFont="1" applyFill="1" applyBorder="1" applyAlignment="1">
      <alignment horizontal="center" vertical="center"/>
    </xf>
    <xf numFmtId="0" fontId="11" fillId="34" borderId="84" xfId="0" applyFont="1" applyFill="1" applyBorder="1" applyAlignment="1">
      <alignment horizontal="center" vertical="center"/>
    </xf>
    <xf numFmtId="0" fontId="11" fillId="34" borderId="85" xfId="0" applyFont="1" applyFill="1" applyBorder="1" applyAlignment="1">
      <alignment horizontal="center" vertical="center"/>
    </xf>
    <xf numFmtId="0" fontId="11" fillId="34" borderId="0" xfId="0" applyFont="1" applyFill="1" applyAlignment="1">
      <alignment horizontal="left" vertical="center" wrapText="1"/>
    </xf>
    <xf numFmtId="0" fontId="11" fillId="34" borderId="0" xfId="0" applyFont="1" applyFill="1" applyAlignment="1">
      <alignment horizontal="left" vertical="center"/>
    </xf>
    <xf numFmtId="0" fontId="11" fillId="34" borderId="0" xfId="0" applyFont="1" applyFill="1" applyAlignment="1">
      <alignment horizontal="center" vertical="center" wrapText="1"/>
    </xf>
    <xf numFmtId="0" fontId="11" fillId="34" borderId="0" xfId="0" applyFont="1" applyFill="1" applyAlignment="1">
      <alignment vertical="center" wrapText="1"/>
    </xf>
    <xf numFmtId="0" fontId="18" fillId="0" borderId="0" xfId="0" applyFont="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11" fillId="34" borderId="62" xfId="0" applyFont="1" applyFill="1" applyBorder="1" applyAlignment="1">
      <alignment horizontal="left" vertical="center"/>
    </xf>
    <xf numFmtId="0" fontId="11" fillId="34" borderId="73" xfId="0" applyFont="1" applyFill="1" applyBorder="1" applyAlignment="1">
      <alignment horizontal="center" vertical="top"/>
    </xf>
    <xf numFmtId="0" fontId="11" fillId="34" borderId="74" xfId="0" applyFont="1" applyFill="1" applyBorder="1" applyAlignment="1">
      <alignment horizontal="center" vertical="top"/>
    </xf>
    <xf numFmtId="0" fontId="11" fillId="34" borderId="75" xfId="0" applyFont="1" applyFill="1" applyBorder="1" applyAlignment="1">
      <alignment horizontal="center" vertical="top"/>
    </xf>
    <xf numFmtId="0" fontId="11" fillId="34" borderId="76" xfId="0" applyFont="1" applyFill="1" applyBorder="1" applyAlignment="1">
      <alignment horizontal="center" vertical="top"/>
    </xf>
    <xf numFmtId="0" fontId="11" fillId="34" borderId="77" xfId="0" applyFont="1" applyFill="1" applyBorder="1" applyAlignment="1">
      <alignment horizontal="center" vertical="top"/>
    </xf>
    <xf numFmtId="0" fontId="11" fillId="34" borderId="78" xfId="0" applyFont="1" applyFill="1" applyBorder="1" applyAlignment="1">
      <alignment horizontal="center" vertical="top"/>
    </xf>
    <xf numFmtId="0" fontId="11" fillId="34" borderId="79" xfId="0" applyFont="1" applyFill="1" applyBorder="1" applyAlignment="1">
      <alignment horizontal="center" vertical="top"/>
    </xf>
    <xf numFmtId="0" fontId="11" fillId="34" borderId="80" xfId="0" applyFont="1" applyFill="1" applyBorder="1" applyAlignment="1">
      <alignment horizontal="center" vertical="top"/>
    </xf>
    <xf numFmtId="0" fontId="11" fillId="34" borderId="81" xfId="0" applyFont="1" applyFill="1" applyBorder="1" applyAlignment="1">
      <alignment horizontal="center" vertical="top"/>
    </xf>
    <xf numFmtId="0" fontId="11" fillId="34" borderId="64" xfId="0" applyFont="1" applyFill="1" applyBorder="1" applyAlignment="1">
      <alignment horizontal="center" vertical="center" wrapText="1"/>
    </xf>
    <xf numFmtId="0" fontId="11" fillId="34" borderId="62" xfId="0" applyFont="1" applyFill="1" applyBorder="1" applyAlignment="1">
      <alignment horizontal="center" vertical="center" wrapText="1"/>
    </xf>
    <xf numFmtId="0" fontId="11" fillId="34" borderId="16" xfId="0" applyFont="1" applyFill="1" applyBorder="1" applyAlignment="1">
      <alignment horizontal="center" vertical="center" wrapText="1"/>
    </xf>
    <xf numFmtId="0" fontId="11" fillId="34" borderId="5" xfId="0" applyFont="1" applyFill="1" applyBorder="1" applyAlignment="1">
      <alignment horizontal="left" vertical="center"/>
    </xf>
    <xf numFmtId="0" fontId="11" fillId="34" borderId="5" xfId="0" applyFont="1" applyFill="1" applyBorder="1" applyAlignment="1">
      <alignment horizontal="center" vertical="center" wrapText="1"/>
    </xf>
    <xf numFmtId="0" fontId="11" fillId="34" borderId="61" xfId="0" applyFont="1" applyFill="1" applyBorder="1" applyAlignment="1">
      <alignment horizontal="left" vertical="center" wrapText="1"/>
    </xf>
    <xf numFmtId="0" fontId="11" fillId="34" borderId="71" xfId="0" applyFont="1" applyFill="1" applyBorder="1" applyAlignment="1">
      <alignment vertical="center" wrapText="1"/>
    </xf>
    <xf numFmtId="0" fontId="11" fillId="34" borderId="55" xfId="0" applyFont="1" applyFill="1" applyBorder="1" applyAlignment="1">
      <alignment vertical="center" wrapText="1"/>
    </xf>
    <xf numFmtId="0" fontId="11" fillId="34" borderId="38" xfId="0" applyFont="1" applyFill="1" applyBorder="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9" fillId="34" borderId="25" xfId="0" applyFont="1" applyFill="1" applyBorder="1" applyAlignment="1">
      <alignment horizontal="left" vertical="center"/>
    </xf>
    <xf numFmtId="0" fontId="19" fillId="34" borderId="38" xfId="0" applyFont="1" applyFill="1" applyBorder="1" applyAlignment="1">
      <alignment horizontal="left" vertical="center"/>
    </xf>
    <xf numFmtId="0" fontId="69" fillId="34" borderId="3" xfId="0" applyFont="1" applyFill="1" applyBorder="1" applyAlignment="1">
      <alignment horizontal="center" vertical="center"/>
    </xf>
    <xf numFmtId="0" fontId="69" fillId="34" borderId="16" xfId="0" applyFont="1" applyFill="1" applyBorder="1" applyAlignment="1">
      <alignment horizontal="center" vertical="center"/>
    </xf>
    <xf numFmtId="0" fontId="19" fillId="34" borderId="4" xfId="0" applyFont="1" applyFill="1" applyBorder="1" applyAlignment="1">
      <alignment horizontal="left" vertical="center"/>
    </xf>
    <xf numFmtId="0" fontId="19" fillId="34" borderId="5" xfId="0" applyFont="1" applyFill="1" applyBorder="1" applyAlignment="1">
      <alignment horizontal="left" vertical="center"/>
    </xf>
    <xf numFmtId="0" fontId="69" fillId="34" borderId="4" xfId="0" applyFont="1" applyFill="1" applyBorder="1" applyAlignment="1">
      <alignment horizontal="center" vertical="center"/>
    </xf>
    <xf numFmtId="0" fontId="69"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16" xfId="0" applyFont="1" applyBorder="1" applyAlignment="1">
      <alignment horizontal="center" vertical="center"/>
    </xf>
    <xf numFmtId="0" fontId="11" fillId="0" borderId="5" xfId="0" applyFont="1" applyBorder="1" applyAlignment="1">
      <alignment horizontal="center" vertical="center"/>
    </xf>
    <xf numFmtId="0" fontId="11" fillId="0" borderId="15" xfId="0" applyFont="1" applyBorder="1" applyAlignment="1">
      <alignment horizontal="center" vertical="center"/>
    </xf>
    <xf numFmtId="0" fontId="11" fillId="0" borderId="25" xfId="0" applyFont="1" applyBorder="1" applyAlignment="1">
      <alignment horizontal="left" vertical="center"/>
    </xf>
    <xf numFmtId="0" fontId="11" fillId="0" borderId="38" xfId="0" applyFont="1" applyBorder="1" applyAlignment="1">
      <alignment horizontal="left" vertical="center"/>
    </xf>
    <xf numFmtId="0" fontId="11" fillId="0" borderId="71" xfId="0" applyFont="1" applyBorder="1" applyAlignment="1">
      <alignment vertical="center" wrapText="1"/>
    </xf>
    <xf numFmtId="0" fontId="11"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11" fillId="0" borderId="62" xfId="0" applyFont="1" applyBorder="1" applyAlignment="1">
      <alignment horizontal="left" vertical="center"/>
    </xf>
    <xf numFmtId="0" fontId="11" fillId="0" borderId="39" xfId="0" applyFont="1" applyBorder="1" applyAlignment="1">
      <alignment horizontal="left" vertical="center"/>
    </xf>
    <xf numFmtId="0" fontId="11"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11"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11" fillId="34" borderId="71" xfId="0" applyFont="1" applyFill="1" applyBorder="1" applyAlignment="1">
      <alignment horizontal="left" vertical="center" shrinkToFit="1"/>
    </xf>
    <xf numFmtId="0" fontId="11" fillId="34" borderId="34" xfId="0" applyFont="1" applyFill="1" applyBorder="1" applyAlignment="1">
      <alignment horizontal="left" vertical="center" shrinkToFit="1"/>
    </xf>
    <xf numFmtId="0" fontId="11" fillId="34" borderId="55" xfId="0" applyFont="1" applyFill="1" applyBorder="1" applyAlignment="1">
      <alignment horizontal="left" vertical="center"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11" fillId="34" borderId="71" xfId="0" applyFont="1" applyFill="1" applyBorder="1" applyAlignment="1">
      <alignment horizontal="left" vertical="center" wrapText="1" shrinkToFit="1"/>
    </xf>
    <xf numFmtId="0" fontId="11" fillId="34" borderId="55" xfId="0" applyFont="1" applyFill="1" applyBorder="1" applyAlignment="1">
      <alignment horizontal="left" vertical="center" wrapText="1" shrinkToFit="1"/>
    </xf>
    <xf numFmtId="0" fontId="11" fillId="0" borderId="71" xfId="0" applyFont="1" applyBorder="1" applyAlignment="1">
      <alignment horizontal="left" vertical="center" wrapText="1"/>
    </xf>
    <xf numFmtId="0" fontId="11" fillId="0" borderId="55" xfId="0" applyFont="1" applyBorder="1" applyAlignment="1">
      <alignment horizontal="left" vertical="center" wrapText="1"/>
    </xf>
    <xf numFmtId="0" fontId="11" fillId="0" borderId="62" xfId="0" applyFont="1" applyBorder="1" applyAlignment="1">
      <alignment horizontal="center" vertical="center" wrapText="1"/>
    </xf>
    <xf numFmtId="0" fontId="11" fillId="0" borderId="39" xfId="0" applyFont="1" applyBorder="1" applyAlignment="1">
      <alignment horizontal="center" vertical="center" wrapText="1"/>
    </xf>
    <xf numFmtId="0" fontId="0" fillId="34" borderId="56" xfId="0" applyFill="1" applyBorder="1" applyAlignment="1">
      <alignment horizontal="center" vertical="center" wrapText="1"/>
    </xf>
    <xf numFmtId="0" fontId="11" fillId="34" borderId="25" xfId="0" applyFont="1" applyFill="1" applyBorder="1" applyAlignment="1">
      <alignment vertical="center" wrapText="1" shrinkToFit="1"/>
    </xf>
    <xf numFmtId="0" fontId="11"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11" fillId="34" borderId="4" xfId="0" applyFont="1" applyFill="1" applyBorder="1" applyAlignment="1">
      <alignment horizontal="left" vertical="center"/>
    </xf>
    <xf numFmtId="0" fontId="11" fillId="0" borderId="0" xfId="0" applyFont="1" applyAlignment="1">
      <alignment vertical="center" wrapText="1"/>
    </xf>
    <xf numFmtId="0" fontId="11" fillId="38" borderId="71" xfId="0" applyFont="1" applyFill="1" applyBorder="1" applyAlignment="1">
      <alignment horizontal="left" vertical="center" wrapText="1"/>
    </xf>
    <xf numFmtId="0" fontId="11" fillId="38" borderId="55" xfId="0" applyFont="1" applyFill="1" applyBorder="1" applyAlignment="1">
      <alignment horizontal="left" vertical="center" wrapText="1"/>
    </xf>
    <xf numFmtId="0" fontId="0" fillId="38" borderId="64" xfId="0" applyFill="1" applyBorder="1" applyAlignment="1">
      <alignment horizontal="center" vertical="center"/>
    </xf>
    <xf numFmtId="0" fontId="0" fillId="38" borderId="56" xfId="0" applyFill="1" applyBorder="1" applyAlignment="1">
      <alignment horizontal="center" vertical="center"/>
    </xf>
    <xf numFmtId="0" fontId="11" fillId="38" borderId="62" xfId="0" applyFont="1" applyFill="1" applyBorder="1" applyAlignment="1">
      <alignment horizontal="left" vertical="center"/>
    </xf>
    <xf numFmtId="0" fontId="11" fillId="38" borderId="39" xfId="0" applyFont="1" applyFill="1" applyBorder="1" applyAlignment="1">
      <alignment horizontal="left" vertical="center"/>
    </xf>
    <xf numFmtId="0" fontId="11" fillId="38" borderId="64" xfId="0" applyFont="1" applyFill="1" applyBorder="1" applyAlignment="1">
      <alignment horizontal="center" vertical="center"/>
    </xf>
    <xf numFmtId="0" fontId="11" fillId="38" borderId="56" xfId="0" applyFont="1" applyFill="1" applyBorder="1" applyAlignment="1">
      <alignment horizontal="center" vertical="center"/>
    </xf>
    <xf numFmtId="0" fontId="11" fillId="38" borderId="62" xfId="0" applyFont="1" applyFill="1" applyBorder="1" applyAlignment="1">
      <alignment horizontal="center" vertical="center" wrapText="1"/>
    </xf>
    <xf numFmtId="0" fontId="11" fillId="38" borderId="39" xfId="0" applyFont="1" applyFill="1" applyBorder="1" applyAlignment="1">
      <alignment horizontal="center" vertical="center" wrapText="1"/>
    </xf>
    <xf numFmtId="0" fontId="0" fillId="38" borderId="62" xfId="0" applyFill="1" applyBorder="1" applyAlignment="1">
      <alignment horizontal="center" vertical="center" wrapText="1"/>
    </xf>
    <xf numFmtId="0" fontId="0" fillId="38" borderId="39" xfId="0" applyFill="1" applyBorder="1" applyAlignment="1">
      <alignment horizontal="center" vertical="center" wrapText="1"/>
    </xf>
    <xf numFmtId="0" fontId="0" fillId="38" borderId="62" xfId="0" applyFill="1" applyBorder="1" applyAlignment="1">
      <alignment horizontal="center" vertical="center"/>
    </xf>
    <xf numFmtId="0" fontId="0" fillId="38" borderId="39" xfId="0" applyFill="1" applyBorder="1" applyAlignment="1">
      <alignment horizontal="center" vertical="center"/>
    </xf>
    <xf numFmtId="0" fontId="18" fillId="38" borderId="0" xfId="0" applyFont="1" applyFill="1" applyAlignment="1">
      <alignment horizontal="center" vertical="center"/>
    </xf>
    <xf numFmtId="0" fontId="11" fillId="38" borderId="6" xfId="0" applyFont="1" applyFill="1" applyBorder="1" applyAlignment="1">
      <alignment horizontal="center" vertical="center"/>
    </xf>
    <xf numFmtId="0" fontId="11" fillId="38" borderId="7" xfId="0" applyFont="1" applyFill="1" applyBorder="1" applyAlignment="1">
      <alignment horizontal="center" vertical="center"/>
    </xf>
    <xf numFmtId="0" fontId="11" fillId="38" borderId="8" xfId="0" applyFont="1" applyFill="1" applyBorder="1" applyAlignment="1">
      <alignment horizontal="center" vertical="center"/>
    </xf>
    <xf numFmtId="0" fontId="11" fillId="38" borderId="62" xfId="0" applyFont="1" applyFill="1" applyBorder="1" applyAlignment="1">
      <alignment horizontal="center" vertical="center"/>
    </xf>
    <xf numFmtId="0" fontId="11" fillId="38" borderId="39" xfId="0" applyFont="1" applyFill="1" applyBorder="1" applyAlignment="1">
      <alignment horizontal="center" vertical="center"/>
    </xf>
    <xf numFmtId="0" fontId="11" fillId="38" borderId="38" xfId="0" applyFont="1" applyFill="1" applyBorder="1" applyAlignment="1">
      <alignment horizontal="left" vertical="center" wrapText="1"/>
    </xf>
    <xf numFmtId="0" fontId="11" fillId="0" borderId="7" xfId="0" applyFont="1" applyBorder="1" applyAlignment="1">
      <alignment horizontal="left" wrapText="1"/>
    </xf>
    <xf numFmtId="0" fontId="11" fillId="0" borderId="54" xfId="0" applyFont="1" applyBorder="1" applyAlignment="1">
      <alignment horizontal="left" wrapText="1"/>
    </xf>
    <xf numFmtId="0" fontId="11" fillId="0" borderId="10" xfId="0" applyFont="1" applyBorder="1" applyAlignment="1">
      <alignment horizontal="center" wrapText="1"/>
    </xf>
    <xf numFmtId="0" fontId="11" fillId="0" borderId="54" xfId="0" applyFont="1" applyBorder="1" applyAlignment="1">
      <alignment horizontal="center" wrapText="1"/>
    </xf>
    <xf numFmtId="0" fontId="11" fillId="0" borderId="7" xfId="0" applyFont="1" applyBorder="1" applyAlignment="1">
      <alignment horizontal="center" wrapText="1"/>
    </xf>
    <xf numFmtId="0" fontId="11" fillId="0" borderId="8" xfId="0" applyFont="1" applyBorder="1" applyAlignment="1">
      <alignment horizontal="center" wrapText="1"/>
    </xf>
    <xf numFmtId="0" fontId="13" fillId="0" borderId="4" xfId="0" applyFont="1" applyBorder="1" applyAlignment="1">
      <alignment horizontal="left" vertical="center" wrapText="1"/>
    </xf>
    <xf numFmtId="0" fontId="13" fillId="0" borderId="1" xfId="0" applyFont="1" applyBorder="1" applyAlignment="1">
      <alignment horizontal="left" vertical="center" wrapText="1"/>
    </xf>
    <xf numFmtId="0" fontId="11" fillId="0" borderId="3" xfId="0" applyFont="1" applyBorder="1" applyAlignment="1">
      <alignment horizontal="center"/>
    </xf>
    <xf numFmtId="0" fontId="11" fillId="0" borderId="1" xfId="0" applyFont="1" applyBorder="1" applyAlignment="1">
      <alignment horizontal="center"/>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 xfId="0" applyFont="1" applyBorder="1" applyAlignment="1">
      <alignment horizontal="left" wrapText="1"/>
    </xf>
    <xf numFmtId="0" fontId="11" fillId="0" borderId="6" xfId="0" applyFont="1" applyBorder="1" applyAlignment="1">
      <alignment horizontal="left" wrapText="1"/>
    </xf>
    <xf numFmtId="0" fontId="11" fillId="0" borderId="8" xfId="0" applyFont="1" applyBorder="1" applyAlignment="1">
      <alignment horizontal="left" wrapText="1"/>
    </xf>
    <xf numFmtId="0" fontId="11" fillId="0" borderId="8" xfId="0" applyFont="1" applyBorder="1" applyAlignment="1">
      <alignment horizontal="center"/>
    </xf>
    <xf numFmtId="0" fontId="11" fillId="0" borderId="2" xfId="0" applyFont="1" applyBorder="1" applyAlignment="1">
      <alignment horizontal="center"/>
    </xf>
    <xf numFmtId="0" fontId="11" fillId="0" borderId="6" xfId="0" applyFont="1" applyBorder="1" applyAlignment="1">
      <alignment horizontal="left"/>
    </xf>
    <xf numFmtId="0" fontId="11" fillId="0" borderId="7" xfId="0" applyFont="1" applyBorder="1" applyAlignment="1">
      <alignment horizontal="left"/>
    </xf>
    <xf numFmtId="0" fontId="11" fillId="0" borderId="8" xfId="0" applyFont="1" applyBorder="1" applyAlignment="1">
      <alignment horizontal="left"/>
    </xf>
    <xf numFmtId="0" fontId="11" fillId="0" borderId="25" xfId="0" applyFont="1" applyBorder="1" applyAlignment="1">
      <alignment horizontal="center" vertical="center" textRotation="255" wrapText="1"/>
    </xf>
    <xf numFmtId="0" fontId="11" fillId="0" borderId="34" xfId="0" applyFont="1" applyBorder="1" applyAlignment="1">
      <alignment horizontal="center" vertical="center" textRotation="255" wrapText="1"/>
    </xf>
    <xf numFmtId="0" fontId="11" fillId="0" borderId="38" xfId="0" applyFont="1" applyBorder="1" applyAlignment="1">
      <alignment horizontal="center" vertical="center" textRotation="255" wrapText="1"/>
    </xf>
    <xf numFmtId="0" fontId="11" fillId="0" borderId="6" xfId="0" applyFont="1" applyBorder="1" applyAlignment="1">
      <alignment horizontal="center" wrapText="1"/>
    </xf>
    <xf numFmtId="0" fontId="11" fillId="0" borderId="5" xfId="0" applyFont="1" applyBorder="1" applyAlignment="1">
      <alignment horizontal="center" wrapText="1"/>
    </xf>
    <xf numFmtId="0" fontId="11" fillId="0" borderId="15" xfId="0" applyFont="1" applyBorder="1" applyAlignment="1">
      <alignment horizontal="center"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1"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27" xfId="0" applyFont="1" applyBorder="1" applyAlignment="1">
      <alignment horizontal="left" vertical="top" wrapText="1"/>
    </xf>
    <xf numFmtId="0" fontId="11" fillId="0" borderId="16" xfId="0" applyFont="1" applyBorder="1" applyAlignment="1">
      <alignment horizontal="left" vertical="top" wrapText="1"/>
    </xf>
    <xf numFmtId="0" fontId="11" fillId="0" borderId="5" xfId="0" applyFont="1" applyBorder="1" applyAlignment="1">
      <alignment horizontal="left" vertical="top" wrapText="1"/>
    </xf>
    <xf numFmtId="0" fontId="11" fillId="0" borderId="15" xfId="0" applyFont="1" applyBorder="1" applyAlignment="1">
      <alignment horizontal="left" vertical="top" wrapText="1"/>
    </xf>
    <xf numFmtId="0" fontId="11" fillId="0" borderId="2" xfId="0" applyFont="1" applyBorder="1" applyAlignment="1">
      <alignment horizontal="center" vertical="center" textRotation="255" wrapText="1"/>
    </xf>
    <xf numFmtId="0" fontId="11" fillId="0" borderId="34" xfId="0" applyFont="1" applyBorder="1" applyAlignment="1">
      <alignment horizontal="center" vertical="center" textRotation="255" shrinkToFit="1"/>
    </xf>
    <xf numFmtId="0" fontId="11" fillId="0" borderId="38" xfId="0" applyFont="1" applyBorder="1" applyAlignment="1">
      <alignment horizontal="center" vertical="center" textRotation="255" shrinkToFit="1"/>
    </xf>
    <xf numFmtId="0" fontId="11" fillId="0" borderId="3" xfId="0" applyFont="1" applyBorder="1" applyAlignment="1">
      <alignment horizontal="left" wrapText="1"/>
    </xf>
    <xf numFmtId="0" fontId="11" fillId="0" borderId="0" xfId="0" applyFont="1" applyAlignment="1">
      <alignment horizontal="left" wrapText="1"/>
    </xf>
    <xf numFmtId="0" fontId="11" fillId="0" borderId="87" xfId="0" applyFont="1" applyBorder="1" applyAlignment="1">
      <alignment horizontal="left" wrapText="1"/>
    </xf>
    <xf numFmtId="0" fontId="11" fillId="0" borderId="17" xfId="0" applyFont="1" applyBorder="1" applyAlignment="1">
      <alignment horizontal="left" wrapText="1"/>
    </xf>
    <xf numFmtId="0" fontId="11" fillId="0" borderId="0" xfId="0" applyFont="1" applyAlignment="1">
      <alignment horizontal="center" wrapText="1"/>
    </xf>
    <xf numFmtId="0" fontId="11" fillId="0" borderId="87" xfId="0" applyFont="1" applyBorder="1" applyAlignment="1">
      <alignment horizontal="center" wrapText="1"/>
    </xf>
    <xf numFmtId="0" fontId="11" fillId="0" borderId="88" xfId="0" applyFont="1" applyBorder="1" applyAlignment="1">
      <alignment horizontal="center" wrapText="1"/>
    </xf>
    <xf numFmtId="0" fontId="11" fillId="0" borderId="93" xfId="0" applyFont="1" applyBorder="1" applyAlignment="1">
      <alignment horizontal="left" wrapText="1"/>
    </xf>
    <xf numFmtId="0" fontId="11" fillId="0" borderId="27" xfId="0" applyFont="1" applyBorder="1" applyAlignment="1">
      <alignment horizontal="left" wrapText="1"/>
    </xf>
    <xf numFmtId="0" fontId="11" fillId="0" borderId="6" xfId="0" applyFont="1" applyBorder="1" applyAlignment="1">
      <alignment horizontal="center"/>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1"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11" fillId="0" borderId="28"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28" xfId="0" applyFont="1" applyBorder="1" applyAlignment="1">
      <alignment horizontal="center"/>
    </xf>
    <xf numFmtId="0" fontId="11" fillId="0" borderId="29" xfId="0" applyFont="1" applyBorder="1" applyAlignment="1">
      <alignment horizontal="center"/>
    </xf>
    <xf numFmtId="0" fontId="11"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11" fillId="0" borderId="22" xfId="0" applyFont="1" applyBorder="1" applyAlignment="1">
      <alignment horizontal="center" wrapText="1"/>
    </xf>
    <xf numFmtId="0" fontId="11" fillId="0" borderId="92" xfId="0" applyFont="1" applyBorder="1" applyAlignment="1">
      <alignment horizontal="center" wrapText="1"/>
    </xf>
    <xf numFmtId="0" fontId="11" fillId="0" borderId="23" xfId="0" applyFont="1" applyBorder="1" applyAlignment="1">
      <alignment horizontal="center" wrapText="1"/>
    </xf>
    <xf numFmtId="0" fontId="11" fillId="0" borderId="24" xfId="0" applyFont="1" applyBorder="1" applyAlignment="1">
      <alignment horizont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1" fillId="0" borderId="21"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1" xfId="0" applyFont="1" applyBorder="1" applyAlignment="1">
      <alignment horizontal="center"/>
    </xf>
    <xf numFmtId="0" fontId="11" fillId="0" borderId="24" xfId="0" applyFont="1" applyBorder="1" applyAlignment="1">
      <alignment horizontal="center"/>
    </xf>
    <xf numFmtId="0" fontId="11"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11" fillId="0" borderId="91" xfId="0" applyFont="1" applyBorder="1" applyAlignment="1">
      <alignment horizontal="center" wrapText="1"/>
    </xf>
    <xf numFmtId="0" fontId="11" fillId="0" borderId="90" xfId="0" applyFont="1" applyBorder="1" applyAlignment="1">
      <alignment horizontal="center" wrapText="1"/>
    </xf>
    <xf numFmtId="0" fontId="11" fillId="0" borderId="31" xfId="0" applyFont="1" applyBorder="1" applyAlignment="1">
      <alignment horizontal="center" wrapText="1"/>
    </xf>
    <xf numFmtId="0" fontId="11" fillId="0" borderId="29" xfId="0" applyFont="1" applyBorder="1" applyAlignment="1">
      <alignment horizontal="center" wrapText="1"/>
    </xf>
    <xf numFmtId="0" fontId="13" fillId="0" borderId="31" xfId="0" applyFont="1" applyBorder="1" applyAlignment="1">
      <alignment horizontal="left" vertical="center" wrapText="1"/>
    </xf>
    <xf numFmtId="0" fontId="13"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11" fillId="0" borderId="1" xfId="0" applyFont="1" applyBorder="1" applyAlignment="1">
      <alignment horizontal="left" wrapText="1"/>
    </xf>
    <xf numFmtId="0" fontId="11" fillId="0" borderId="89" xfId="0" applyFont="1" applyBorder="1" applyAlignment="1">
      <alignment horizontal="left" wrapText="1"/>
    </xf>
    <xf numFmtId="0" fontId="11" fillId="0" borderId="5"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wrapText="1"/>
    </xf>
    <xf numFmtId="0" fontId="11" fillId="0" borderId="4" xfId="0" applyFont="1" applyBorder="1" applyAlignment="1">
      <alignment horizontal="left" wrapText="1"/>
    </xf>
    <xf numFmtId="0" fontId="11" fillId="0" borderId="2" xfId="0" applyFont="1" applyBorder="1" applyAlignment="1">
      <alignment horizontal="left"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xf>
    <xf numFmtId="0" fontId="11" fillId="0" borderId="56" xfId="0" applyFont="1" applyBorder="1" applyAlignment="1">
      <alignment horizontal="center" vertical="center" wrapText="1"/>
    </xf>
    <xf numFmtId="0" fontId="11" fillId="0" borderId="39" xfId="0" applyFont="1" applyBorder="1" applyAlignment="1">
      <alignment horizontal="left" vertical="center" wrapText="1"/>
    </xf>
    <xf numFmtId="0" fontId="11" fillId="0" borderId="57" xfId="0" applyFont="1" applyBorder="1" applyAlignment="1">
      <alignment horizontal="left" vertical="center" wrapText="1"/>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3" fillId="0" borderId="2" xfId="0" applyFont="1" applyBorder="1" applyAlignment="1">
      <alignment horizontal="left" vertical="center" wrapText="1"/>
    </xf>
    <xf numFmtId="0" fontId="11" fillId="0" borderId="14" xfId="0" applyFont="1" applyBorder="1" applyAlignment="1">
      <alignment horizontal="left" vertical="center" wrapText="1"/>
    </xf>
    <xf numFmtId="0" fontId="11" fillId="0" borderId="25" xfId="0" applyFont="1" applyBorder="1" applyAlignment="1">
      <alignment horizontal="center" vertical="center" textRotation="255" shrinkToFit="1"/>
    </xf>
    <xf numFmtId="0" fontId="11" fillId="0" borderId="3"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1" fillId="0" borderId="68" xfId="0" applyFont="1" applyBorder="1" applyAlignment="1">
      <alignment horizontal="left" vertical="center" wrapText="1"/>
    </xf>
    <xf numFmtId="0" fontId="11" fillId="0" borderId="16" xfId="0" applyFont="1" applyBorder="1" applyAlignment="1">
      <alignment horizontal="left" vertical="center" wrapText="1"/>
    </xf>
    <xf numFmtId="0" fontId="11" fillId="0" borderId="5" xfId="0" applyFont="1" applyBorder="1" applyAlignment="1">
      <alignment horizontal="left" vertical="center" wrapText="1"/>
    </xf>
    <xf numFmtId="0" fontId="11" fillId="0" borderId="15" xfId="0" applyFont="1" applyBorder="1" applyAlignment="1">
      <alignment horizontal="left" vertical="center" wrapText="1"/>
    </xf>
    <xf numFmtId="0" fontId="11"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11" fillId="0" borderId="7" xfId="0" applyFont="1" applyBorder="1" applyAlignment="1">
      <alignment horizontal="center"/>
    </xf>
    <xf numFmtId="0" fontId="0" fillId="0" borderId="2" xfId="0" applyBorder="1" applyAlignment="1">
      <alignment horizontal="left" vertical="center" wrapText="1"/>
    </xf>
    <xf numFmtId="0" fontId="11" fillId="0" borderId="25" xfId="0" applyFont="1" applyBorder="1" applyAlignment="1">
      <alignment horizontal="left" vertical="center" wrapText="1"/>
    </xf>
    <xf numFmtId="0" fontId="0" fillId="0" borderId="25" xfId="0" applyBorder="1" applyAlignment="1">
      <alignment horizontal="left" vertical="center" wrapText="1"/>
    </xf>
    <xf numFmtId="0" fontId="11" fillId="0" borderId="0" xfId="0" applyFont="1" applyAlignment="1">
      <alignment horizontal="justify" vertical="center" wrapText="1"/>
    </xf>
    <xf numFmtId="0" fontId="0" fillId="0" borderId="4" xfId="0" applyBorder="1" applyAlignment="1">
      <alignment horizontal="left" vertical="center" wrapText="1"/>
    </xf>
    <xf numFmtId="0" fontId="11" fillId="0" borderId="66" xfId="0" applyFont="1" applyBorder="1" applyAlignment="1">
      <alignment horizontal="left" vertical="center"/>
    </xf>
    <xf numFmtId="0" fontId="11" fillId="0" borderId="67" xfId="0" applyFont="1" applyBorder="1" applyAlignment="1">
      <alignment horizontal="left" vertical="center"/>
    </xf>
    <xf numFmtId="0" fontId="11" fillId="0" borderId="68" xfId="0" applyFont="1" applyBorder="1" applyAlignment="1">
      <alignment horizontal="left" vertical="center"/>
    </xf>
    <xf numFmtId="0" fontId="11" fillId="0" borderId="17" xfId="0" applyFont="1" applyBorder="1" applyAlignment="1">
      <alignment horizontal="left" vertical="center" wrapText="1"/>
    </xf>
    <xf numFmtId="0" fontId="11" fillId="0" borderId="0" xfId="0" applyFont="1" applyAlignment="1">
      <alignment horizontal="left" vertical="center" wrapText="1"/>
    </xf>
    <xf numFmtId="0" fontId="11" fillId="0" borderId="12" xfId="0" applyFont="1" applyBorder="1" applyAlignment="1">
      <alignment horizontal="left" vertic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0" borderId="27" xfId="0" applyFont="1" applyBorder="1" applyAlignment="1">
      <alignment horizontal="left" vertical="center" wrapText="1"/>
    </xf>
    <xf numFmtId="0" fontId="11" fillId="0" borderId="64" xfId="0" applyFont="1" applyBorder="1" applyAlignment="1">
      <alignment horizontal="justify" vertical="center" wrapText="1"/>
    </xf>
    <xf numFmtId="0" fontId="11" fillId="0" borderId="62" xfId="0" applyFont="1" applyBorder="1" applyAlignment="1">
      <alignment horizontal="justify" vertical="center" wrapText="1"/>
    </xf>
    <xf numFmtId="0" fontId="11" fillId="0" borderId="63" xfId="0" applyFont="1" applyBorder="1" applyAlignment="1">
      <alignment horizontal="justify"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0" xfId="0" applyFont="1" applyAlignment="1">
      <alignment horizontal="center" vertical="top"/>
    </xf>
    <xf numFmtId="0" fontId="11" fillId="0" borderId="0" xfId="0" applyFont="1" applyAlignment="1">
      <alignment horizontal="center" vertical="center"/>
    </xf>
    <xf numFmtId="0" fontId="11" fillId="38" borderId="6" xfId="0" applyFont="1" applyFill="1" applyBorder="1" applyAlignment="1">
      <alignment horizontal="center" vertical="center" wrapText="1"/>
    </xf>
    <xf numFmtId="0" fontId="11" fillId="38" borderId="7" xfId="0" applyFont="1" applyFill="1" applyBorder="1" applyAlignment="1">
      <alignment horizontal="center" vertical="center" wrapText="1"/>
    </xf>
    <xf numFmtId="0" fontId="11" fillId="38" borderId="8" xfId="0" applyFont="1" applyFill="1" applyBorder="1" applyAlignment="1">
      <alignment horizontal="center" vertical="center" wrapText="1"/>
    </xf>
    <xf numFmtId="0" fontId="11" fillId="38" borderId="2" xfId="0" applyFont="1" applyFill="1" applyBorder="1" applyAlignment="1">
      <alignment horizontal="left" wrapText="1"/>
    </xf>
    <xf numFmtId="0" fontId="11" fillId="38" borderId="3" xfId="0" applyFont="1" applyFill="1" applyBorder="1" applyAlignment="1">
      <alignment horizontal="left"/>
    </xf>
    <xf numFmtId="0" fontId="11" fillId="38" borderId="4" xfId="0" applyFont="1" applyFill="1" applyBorder="1" applyAlignment="1">
      <alignment horizontal="left"/>
    </xf>
    <xf numFmtId="0" fontId="11" fillId="38" borderId="0" xfId="0" applyFont="1" applyFill="1" applyAlignment="1">
      <alignment horizontal="left"/>
    </xf>
    <xf numFmtId="0" fontId="11" fillId="38" borderId="25" xfId="0" applyFont="1" applyFill="1" applyBorder="1" applyAlignment="1">
      <alignment horizontal="center" vertical="center" textRotation="255" wrapText="1"/>
    </xf>
    <xf numFmtId="0" fontId="11" fillId="38" borderId="34" xfId="0" applyFont="1" applyFill="1" applyBorder="1" applyAlignment="1">
      <alignment horizontal="center" vertical="center" textRotation="255" wrapText="1"/>
    </xf>
    <xf numFmtId="0" fontId="11" fillId="38" borderId="38" xfId="0" applyFont="1" applyFill="1" applyBorder="1" applyAlignment="1">
      <alignment horizontal="center" vertical="center" textRotation="255" wrapText="1"/>
    </xf>
    <xf numFmtId="0" fontId="11" fillId="38" borderId="6" xfId="0" applyFont="1" applyFill="1" applyBorder="1" applyAlignment="1">
      <alignment horizontal="center" wrapText="1"/>
    </xf>
    <xf numFmtId="0" fontId="11" fillId="38" borderId="7" xfId="0" applyFont="1" applyFill="1" applyBorder="1" applyAlignment="1">
      <alignment horizontal="center" wrapText="1"/>
    </xf>
    <xf numFmtId="0" fontId="11" fillId="38" borderId="8" xfId="0" applyFont="1" applyFill="1" applyBorder="1" applyAlignment="1">
      <alignment horizontal="center" wrapText="1"/>
    </xf>
    <xf numFmtId="0" fontId="11" fillId="38" borderId="3" xfId="0" applyFont="1" applyFill="1" applyBorder="1" applyAlignment="1">
      <alignment horizontal="left" vertical="top" wrapText="1"/>
    </xf>
    <xf numFmtId="0" fontId="11" fillId="38" borderId="4" xfId="0" applyFont="1" applyFill="1" applyBorder="1" applyAlignment="1">
      <alignment horizontal="left" vertical="top" wrapText="1"/>
    </xf>
    <xf numFmtId="0" fontId="11" fillId="38" borderId="1" xfId="0" applyFont="1" applyFill="1" applyBorder="1" applyAlignment="1">
      <alignment horizontal="left" vertical="top" wrapText="1"/>
    </xf>
    <xf numFmtId="0" fontId="11" fillId="38" borderId="17" xfId="0" applyFont="1" applyFill="1" applyBorder="1" applyAlignment="1">
      <alignment horizontal="left" vertical="top" wrapText="1"/>
    </xf>
    <xf numFmtId="0" fontId="11" fillId="38" borderId="0" xfId="0" applyFont="1" applyFill="1" applyAlignment="1">
      <alignment horizontal="left" vertical="top" wrapText="1"/>
    </xf>
    <xf numFmtId="0" fontId="11" fillId="38" borderId="27" xfId="0" applyFont="1" applyFill="1" applyBorder="1" applyAlignment="1">
      <alignment horizontal="left" vertical="top" wrapText="1"/>
    </xf>
    <xf numFmtId="0" fontId="11" fillId="38" borderId="16" xfId="0" applyFont="1" applyFill="1" applyBorder="1" applyAlignment="1">
      <alignment horizontal="left" vertical="top" wrapText="1"/>
    </xf>
    <xf numFmtId="0" fontId="11" fillId="38" borderId="5" xfId="0" applyFont="1" applyFill="1" applyBorder="1" applyAlignment="1">
      <alignment horizontal="left" vertical="top" wrapText="1"/>
    </xf>
    <xf numFmtId="0" fontId="11" fillId="38" borderId="15" xfId="0" applyFont="1" applyFill="1" applyBorder="1" applyAlignment="1">
      <alignment horizontal="left" vertical="top" wrapText="1"/>
    </xf>
    <xf numFmtId="0" fontId="11" fillId="38" borderId="2" xfId="0" applyFont="1" applyFill="1" applyBorder="1" applyAlignment="1">
      <alignment horizontal="left" vertical="center"/>
    </xf>
    <xf numFmtId="0" fontId="11" fillId="38" borderId="6" xfId="0" applyFont="1" applyFill="1" applyBorder="1" applyAlignment="1">
      <alignment horizontal="left" vertical="center"/>
    </xf>
    <xf numFmtId="0" fontId="11" fillId="38" borderId="6" xfId="0" applyFont="1" applyFill="1" applyBorder="1" applyAlignment="1">
      <alignment horizontal="left" vertical="center" textRotation="255"/>
    </xf>
    <xf numFmtId="0" fontId="11" fillId="38" borderId="7" xfId="0" applyFont="1" applyFill="1" applyBorder="1" applyAlignment="1">
      <alignment horizontal="left" vertical="center" textRotation="255"/>
    </xf>
    <xf numFmtId="0" fontId="11" fillId="38" borderId="8" xfId="0" applyFont="1" applyFill="1" applyBorder="1" applyAlignment="1">
      <alignment horizontal="left" vertical="center" textRotation="255"/>
    </xf>
    <xf numFmtId="0" fontId="11" fillId="38" borderId="2" xfId="0" applyFont="1" applyFill="1" applyBorder="1" applyAlignment="1">
      <alignment horizontal="left" shrinkToFit="1"/>
    </xf>
    <xf numFmtId="0" fontId="11" fillId="38" borderId="6" xfId="0" applyFont="1" applyFill="1" applyBorder="1" applyAlignment="1">
      <alignment horizontal="left" shrinkToFit="1"/>
    </xf>
    <xf numFmtId="0" fontId="11" fillId="38" borderId="6" xfId="0" applyFont="1" applyFill="1" applyBorder="1" applyAlignment="1">
      <alignment horizontal="left" wrapText="1"/>
    </xf>
    <xf numFmtId="0" fontId="11" fillId="38" borderId="7" xfId="0" applyFont="1" applyFill="1" applyBorder="1" applyAlignment="1">
      <alignment horizontal="left" wrapText="1"/>
    </xf>
    <xf numFmtId="0" fontId="11" fillId="38" borderId="8" xfId="0" applyFont="1" applyFill="1" applyBorder="1" applyAlignment="1">
      <alignment horizontal="left" wrapText="1"/>
    </xf>
    <xf numFmtId="0" fontId="11" fillId="38" borderId="7" xfId="0" applyFont="1" applyFill="1" applyBorder="1" applyAlignment="1">
      <alignment horizontal="left" vertical="top"/>
    </xf>
    <xf numFmtId="0" fontId="0" fillId="38" borderId="7" xfId="0" applyFill="1" applyBorder="1" applyAlignment="1">
      <alignment horizontal="left" vertical="top"/>
    </xf>
    <xf numFmtId="0" fontId="11" fillId="38" borderId="10" xfId="0" applyFont="1" applyFill="1" applyBorder="1" applyAlignment="1">
      <alignment horizontal="center" wrapText="1"/>
    </xf>
    <xf numFmtId="0" fontId="11" fillId="38" borderId="54" xfId="0" applyFont="1" applyFill="1" applyBorder="1" applyAlignment="1">
      <alignment horizontal="center" wrapText="1"/>
    </xf>
    <xf numFmtId="0" fontId="11" fillId="38" borderId="6" xfId="0" applyFont="1" applyFill="1" applyBorder="1" applyAlignment="1">
      <alignment horizontal="center" shrinkToFit="1"/>
    </xf>
    <xf numFmtId="0" fontId="11" fillId="38" borderId="7" xfId="0" applyFont="1" applyFill="1" applyBorder="1" applyAlignment="1">
      <alignment horizontal="center" shrinkToFit="1"/>
    </xf>
    <xf numFmtId="0" fontId="11" fillId="38" borderId="8" xfId="0" applyFont="1" applyFill="1" applyBorder="1" applyAlignment="1">
      <alignment horizontal="center" shrinkToFit="1"/>
    </xf>
    <xf numFmtId="0" fontId="13" fillId="38" borderId="7" xfId="0" applyFont="1" applyFill="1" applyBorder="1" applyAlignment="1">
      <alignment horizontal="left" vertical="center" wrapText="1"/>
    </xf>
    <xf numFmtId="0" fontId="13" fillId="38" borderId="8" xfId="0" applyFont="1" applyFill="1" applyBorder="1" applyAlignment="1">
      <alignment horizontal="left" vertical="center" wrapText="1"/>
    </xf>
    <xf numFmtId="0" fontId="11" fillId="38" borderId="6" xfId="0" applyFont="1" applyFill="1" applyBorder="1" applyAlignment="1">
      <alignment horizontal="center" vertical="center" shrinkToFit="1"/>
    </xf>
    <xf numFmtId="0" fontId="11" fillId="38" borderId="7" xfId="0" applyFont="1" applyFill="1" applyBorder="1" applyAlignment="1">
      <alignment horizontal="center" vertical="center" shrinkToFit="1"/>
    </xf>
    <xf numFmtId="0" fontId="11" fillId="38" borderId="8" xfId="0" applyFont="1" applyFill="1" applyBorder="1" applyAlignment="1">
      <alignment horizontal="center" vertical="center" shrinkToFit="1"/>
    </xf>
    <xf numFmtId="0" fontId="11" fillId="38" borderId="21" xfId="0" applyFont="1" applyFill="1" applyBorder="1" applyAlignment="1">
      <alignment horizontal="center" vertical="center" shrinkToFit="1"/>
    </xf>
    <xf numFmtId="0" fontId="11" fillId="38" borderId="23" xfId="0" applyFont="1" applyFill="1" applyBorder="1" applyAlignment="1">
      <alignment horizontal="center" vertical="center" shrinkToFit="1"/>
    </xf>
    <xf numFmtId="0" fontId="11" fillId="38" borderId="24" xfId="0" applyFont="1" applyFill="1" applyBorder="1" applyAlignment="1">
      <alignment horizontal="center" vertical="center" shrinkToFit="1"/>
    </xf>
    <xf numFmtId="0" fontId="11" fillId="38" borderId="21" xfId="0" applyFont="1" applyFill="1" applyBorder="1" applyAlignment="1">
      <alignment horizontal="center" shrinkToFit="1"/>
    </xf>
    <xf numFmtId="0" fontId="11" fillId="38" borderId="23" xfId="0" applyFont="1" applyFill="1" applyBorder="1" applyAlignment="1">
      <alignment horizontal="center" shrinkToFit="1"/>
    </xf>
    <xf numFmtId="0" fontId="11" fillId="38" borderId="24" xfId="0" applyFont="1" applyFill="1" applyBorder="1" applyAlignment="1">
      <alignment horizontal="center" shrinkToFit="1"/>
    </xf>
    <xf numFmtId="0" fontId="11" fillId="38" borderId="5" xfId="0" applyFont="1" applyFill="1" applyBorder="1" applyAlignment="1">
      <alignment horizontal="left" vertical="top"/>
    </xf>
    <xf numFmtId="0" fontId="0" fillId="38" borderId="5" xfId="0" applyFill="1" applyBorder="1" applyAlignment="1">
      <alignment horizontal="left" vertical="top"/>
    </xf>
    <xf numFmtId="0" fontId="11" fillId="38" borderId="22" xfId="0" applyFont="1" applyFill="1" applyBorder="1" applyAlignment="1">
      <alignment horizontal="center" wrapText="1"/>
    </xf>
    <xf numFmtId="0" fontId="11" fillId="38" borderId="92" xfId="0" applyFont="1" applyFill="1" applyBorder="1" applyAlignment="1">
      <alignment horizontal="center" wrapText="1"/>
    </xf>
    <xf numFmtId="0" fontId="13" fillId="38" borderId="23" xfId="0" applyFont="1" applyFill="1" applyBorder="1" applyAlignment="1">
      <alignment horizontal="left" vertical="center" wrapText="1"/>
    </xf>
    <xf numFmtId="0" fontId="13" fillId="38" borderId="24" xfId="0" applyFont="1" applyFill="1" applyBorder="1" applyAlignment="1">
      <alignment horizontal="left" vertical="center" wrapText="1"/>
    </xf>
    <xf numFmtId="0" fontId="11" fillId="38" borderId="31" xfId="0" applyFont="1" applyFill="1" applyBorder="1" applyAlignment="1">
      <alignment horizontal="left" vertical="top"/>
    </xf>
    <xf numFmtId="0" fontId="0" fillId="38" borderId="31" xfId="0" applyFill="1" applyBorder="1" applyAlignment="1">
      <alignment horizontal="left" vertical="top"/>
    </xf>
    <xf numFmtId="0" fontId="11" fillId="38" borderId="91" xfId="0" applyFont="1" applyFill="1" applyBorder="1" applyAlignment="1">
      <alignment horizontal="center" wrapText="1"/>
    </xf>
    <xf numFmtId="0" fontId="11" fillId="38" borderId="90" xfId="0" applyFont="1" applyFill="1" applyBorder="1" applyAlignment="1">
      <alignment horizontal="center" wrapText="1"/>
    </xf>
    <xf numFmtId="0" fontId="11" fillId="38" borderId="28" xfId="0" applyFont="1" applyFill="1" applyBorder="1" applyAlignment="1">
      <alignment horizontal="center" shrinkToFit="1"/>
    </xf>
    <xf numFmtId="0" fontId="11" fillId="38" borderId="31" xfId="0" applyFont="1" applyFill="1" applyBorder="1" applyAlignment="1">
      <alignment horizontal="center" shrinkToFit="1"/>
    </xf>
    <xf numFmtId="0" fontId="11" fillId="38" borderId="29" xfId="0" applyFont="1" applyFill="1" applyBorder="1" applyAlignment="1">
      <alignment horizontal="center" shrinkToFit="1"/>
    </xf>
    <xf numFmtId="0" fontId="13" fillId="38" borderId="31" xfId="0" applyFont="1" applyFill="1" applyBorder="1" applyAlignment="1">
      <alignment horizontal="left" vertical="center" wrapText="1"/>
    </xf>
    <xf numFmtId="0" fontId="13" fillId="38" borderId="29" xfId="0" applyFont="1" applyFill="1" applyBorder="1" applyAlignment="1">
      <alignment horizontal="left" vertical="center" wrapText="1"/>
    </xf>
    <xf numFmtId="0" fontId="11" fillId="38" borderId="28" xfId="0" applyFont="1" applyFill="1" applyBorder="1" applyAlignment="1">
      <alignment horizontal="center" vertical="center" shrinkToFit="1"/>
    </xf>
    <xf numFmtId="0" fontId="11" fillId="38" borderId="31" xfId="0" applyFont="1" applyFill="1" applyBorder="1" applyAlignment="1">
      <alignment horizontal="center" vertical="center" shrinkToFit="1"/>
    </xf>
    <xf numFmtId="0" fontId="11" fillId="38" borderId="29" xfId="0" applyFont="1" applyFill="1" applyBorder="1" applyAlignment="1">
      <alignment horizontal="center" vertical="center" shrinkToFit="1"/>
    </xf>
    <xf numFmtId="0" fontId="11" fillId="38" borderId="25" xfId="0" applyFont="1" applyFill="1" applyBorder="1" applyAlignment="1">
      <alignment horizontal="center" vertical="center" textRotation="255" shrinkToFit="1"/>
    </xf>
    <xf numFmtId="0" fontId="11" fillId="38" borderId="38" xfId="0" applyFont="1" applyFill="1" applyBorder="1" applyAlignment="1">
      <alignment horizontal="center" vertical="center" textRotation="255" shrinkToFit="1"/>
    </xf>
    <xf numFmtId="0" fontId="11" fillId="38" borderId="34" xfId="0" applyFont="1" applyFill="1" applyBorder="1" applyAlignment="1">
      <alignment horizontal="center" vertical="center" textRotation="255" shrinkToFit="1"/>
    </xf>
    <xf numFmtId="0" fontId="11" fillId="38" borderId="20" xfId="0" applyFont="1" applyFill="1" applyBorder="1" applyAlignment="1">
      <alignment horizontal="center" wrapText="1"/>
    </xf>
    <xf numFmtId="0" fontId="11" fillId="38" borderId="1" xfId="0" applyFont="1" applyFill="1" applyBorder="1" applyAlignment="1">
      <alignment horizontal="center" wrapText="1"/>
    </xf>
    <xf numFmtId="0" fontId="11" fillId="38" borderId="89" xfId="0" applyFont="1" applyFill="1" applyBorder="1" applyAlignment="1">
      <alignment horizontal="center" wrapText="1"/>
    </xf>
    <xf numFmtId="0" fontId="11" fillId="38" borderId="15" xfId="0" applyFont="1" applyFill="1" applyBorder="1" applyAlignment="1">
      <alignment horizontal="center" wrapText="1"/>
    </xf>
    <xf numFmtId="0" fontId="11" fillId="38" borderId="3" xfId="0" applyFont="1" applyFill="1" applyBorder="1" applyAlignment="1">
      <alignment horizontal="center" vertical="center"/>
    </xf>
    <xf numFmtId="0" fontId="11" fillId="38" borderId="4" xfId="0" applyFont="1" applyFill="1" applyBorder="1" applyAlignment="1">
      <alignment horizontal="center" vertical="center"/>
    </xf>
    <xf numFmtId="0" fontId="11" fillId="38" borderId="1" xfId="0" applyFont="1" applyFill="1" applyBorder="1" applyAlignment="1">
      <alignment horizontal="center" vertical="center"/>
    </xf>
    <xf numFmtId="0" fontId="11" fillId="38" borderId="16" xfId="0" applyFont="1" applyFill="1" applyBorder="1" applyAlignment="1">
      <alignment horizontal="center" vertical="center"/>
    </xf>
    <xf numFmtId="0" fontId="11" fillId="38" borderId="5" xfId="0" applyFont="1" applyFill="1" applyBorder="1" applyAlignment="1">
      <alignment horizontal="center" vertical="center"/>
    </xf>
    <xf numFmtId="0" fontId="11" fillId="38" borderId="15" xfId="0" applyFont="1" applyFill="1" applyBorder="1" applyAlignment="1">
      <alignment horizontal="center" vertical="center"/>
    </xf>
    <xf numFmtId="0" fontId="11" fillId="38" borderId="1" xfId="0" applyFont="1" applyFill="1" applyBorder="1" applyAlignment="1">
      <alignment horizontal="left"/>
    </xf>
    <xf numFmtId="0" fontId="11" fillId="38" borderId="3" xfId="0" applyFont="1" applyFill="1" applyBorder="1" applyAlignment="1">
      <alignment horizontal="center"/>
    </xf>
    <xf numFmtId="0" fontId="11" fillId="38" borderId="4" xfId="0" applyFont="1" applyFill="1" applyBorder="1" applyAlignment="1">
      <alignment horizontal="center"/>
    </xf>
    <xf numFmtId="0" fontId="11" fillId="38" borderId="1" xfId="0" applyFont="1" applyFill="1" applyBorder="1" applyAlignment="1">
      <alignment horizontal="center"/>
    </xf>
    <xf numFmtId="0" fontId="11" fillId="38" borderId="3" xfId="0" applyFont="1" applyFill="1" applyBorder="1" applyAlignment="1">
      <alignment horizontal="center" shrinkToFit="1"/>
    </xf>
    <xf numFmtId="0" fontId="11" fillId="38" borderId="1" xfId="0" applyFont="1" applyFill="1" applyBorder="1" applyAlignment="1">
      <alignment horizontal="center" shrinkToFit="1"/>
    </xf>
    <xf numFmtId="0" fontId="11" fillId="38" borderId="16" xfId="0" applyFont="1" applyFill="1" applyBorder="1" applyAlignment="1">
      <alignment horizontal="center"/>
    </xf>
    <xf numFmtId="0" fontId="11" fillId="38" borderId="5" xfId="0" applyFont="1" applyFill="1" applyBorder="1" applyAlignment="1">
      <alignment horizontal="center"/>
    </xf>
    <xf numFmtId="0" fontId="11" fillId="38" borderId="15" xfId="0" applyFont="1" applyFill="1" applyBorder="1" applyAlignment="1">
      <alignment horizontal="center"/>
    </xf>
    <xf numFmtId="0" fontId="11" fillId="38" borderId="16" xfId="0" applyFont="1" applyFill="1" applyBorder="1" applyAlignment="1">
      <alignment horizontal="center" shrinkToFit="1"/>
    </xf>
    <xf numFmtId="0" fontId="11" fillId="38" borderId="15" xfId="0" applyFont="1" applyFill="1" applyBorder="1" applyAlignment="1">
      <alignment horizontal="center" shrinkToFit="1"/>
    </xf>
    <xf numFmtId="0" fontId="11" fillId="38" borderId="88" xfId="0" applyFont="1" applyFill="1" applyBorder="1" applyAlignment="1">
      <alignment horizontal="center" wrapText="1"/>
    </xf>
    <xf numFmtId="0" fontId="11" fillId="38" borderId="5" xfId="0" applyFont="1" applyFill="1" applyBorder="1" applyAlignment="1">
      <alignment horizontal="center" shrinkToFit="1"/>
    </xf>
    <xf numFmtId="0" fontId="13" fillId="38" borderId="5" xfId="0" applyFont="1" applyFill="1" applyBorder="1" applyAlignment="1">
      <alignment horizontal="left" vertical="center" wrapText="1"/>
    </xf>
    <xf numFmtId="0" fontId="13" fillId="38" borderId="15" xfId="0" applyFont="1" applyFill="1" applyBorder="1" applyAlignment="1">
      <alignment horizontal="left" vertical="center" wrapText="1"/>
    </xf>
    <xf numFmtId="0" fontId="11" fillId="38" borderId="16" xfId="0" applyFont="1" applyFill="1" applyBorder="1" applyAlignment="1">
      <alignment horizontal="center" vertical="center" shrinkToFit="1"/>
    </xf>
    <xf numFmtId="0" fontId="11" fillId="38" borderId="5" xfId="0" applyFont="1" applyFill="1" applyBorder="1" applyAlignment="1">
      <alignment horizontal="center" vertical="center" shrinkToFit="1"/>
    </xf>
    <xf numFmtId="0" fontId="11" fillId="38" borderId="15" xfId="0" applyFont="1" applyFill="1" applyBorder="1" applyAlignment="1">
      <alignment horizontal="center" vertical="center" shrinkToFit="1"/>
    </xf>
    <xf numFmtId="0" fontId="11" fillId="38" borderId="6" xfId="0" applyFont="1" applyFill="1" applyBorder="1" applyAlignment="1">
      <alignment horizontal="left" vertical="center" wrapText="1"/>
    </xf>
    <xf numFmtId="0" fontId="11" fillId="38" borderId="7" xfId="0" applyFont="1" applyFill="1" applyBorder="1" applyAlignment="1">
      <alignment horizontal="left" vertical="center" wrapText="1"/>
    </xf>
    <xf numFmtId="0" fontId="11" fillId="38" borderId="3" xfId="0" applyFont="1" applyFill="1" applyBorder="1" applyAlignment="1">
      <alignment horizontal="left" vertical="center" wrapText="1"/>
    </xf>
    <xf numFmtId="0" fontId="11" fillId="38" borderId="4" xfId="0" applyFont="1" applyFill="1" applyBorder="1" applyAlignment="1">
      <alignment horizontal="left" vertical="center" wrapText="1"/>
    </xf>
    <xf numFmtId="0" fontId="11" fillId="38" borderId="17" xfId="0" applyFont="1" applyFill="1" applyBorder="1" applyAlignment="1">
      <alignment horizontal="left" vertical="center" wrapText="1"/>
    </xf>
    <xf numFmtId="0" fontId="11" fillId="38" borderId="0" xfId="0" applyFont="1" applyFill="1" applyAlignment="1">
      <alignment horizontal="left" vertical="center" wrapText="1"/>
    </xf>
    <xf numFmtId="0" fontId="11" fillId="38" borderId="16" xfId="0" applyFont="1" applyFill="1" applyBorder="1" applyAlignment="1">
      <alignment horizontal="left" vertical="center" wrapText="1"/>
    </xf>
    <xf numFmtId="0" fontId="11" fillId="38" borderId="5" xfId="0" applyFont="1" applyFill="1" applyBorder="1" applyAlignment="1">
      <alignment horizontal="left" vertical="center" wrapText="1"/>
    </xf>
    <xf numFmtId="0" fontId="11" fillId="38" borderId="4" xfId="0" applyFont="1" applyFill="1" applyBorder="1" applyAlignment="1">
      <alignment horizontal="center" vertical="center" wrapText="1"/>
    </xf>
    <xf numFmtId="0" fontId="11" fillId="38" borderId="1" xfId="0" applyFont="1" applyFill="1" applyBorder="1" applyAlignment="1">
      <alignment horizontal="center" vertical="center" wrapText="1"/>
    </xf>
    <xf numFmtId="0" fontId="11" fillId="38" borderId="57" xfId="0" applyFont="1" applyFill="1" applyBorder="1" applyAlignment="1">
      <alignment horizontal="center" vertical="center" wrapText="1"/>
    </xf>
    <xf numFmtId="0" fontId="11" fillId="38" borderId="13" xfId="0" applyFont="1" applyFill="1" applyBorder="1" applyAlignment="1">
      <alignment horizontal="left" vertical="center" wrapText="1"/>
    </xf>
    <xf numFmtId="0" fontId="11" fillId="38" borderId="14" xfId="0" applyFont="1" applyFill="1" applyBorder="1" applyAlignment="1">
      <alignment horizontal="left" vertical="center" wrapText="1"/>
    </xf>
    <xf numFmtId="0" fontId="11" fillId="38" borderId="3" xfId="0" applyFont="1" applyFill="1" applyBorder="1" applyAlignment="1">
      <alignment horizontal="center" vertical="center" wrapText="1"/>
    </xf>
    <xf numFmtId="0" fontId="11" fillId="38" borderId="66" xfId="0" applyFont="1" applyFill="1" applyBorder="1" applyAlignment="1">
      <alignment horizontal="left" vertical="center"/>
    </xf>
    <xf numFmtId="0" fontId="11" fillId="38" borderId="67" xfId="0" applyFont="1" applyFill="1" applyBorder="1" applyAlignment="1">
      <alignment horizontal="left" vertical="center"/>
    </xf>
    <xf numFmtId="0" fontId="11" fillId="38" borderId="68" xfId="0" applyFont="1" applyFill="1" applyBorder="1" applyAlignment="1">
      <alignment horizontal="left" vertical="center"/>
    </xf>
    <xf numFmtId="0" fontId="11" fillId="38" borderId="12" xfId="0" applyFont="1" applyFill="1" applyBorder="1" applyAlignment="1">
      <alignment horizontal="left" vertical="center"/>
    </xf>
    <xf numFmtId="0" fontId="11" fillId="38" borderId="13" xfId="0" applyFont="1" applyFill="1" applyBorder="1" applyAlignment="1">
      <alignment horizontal="left" vertical="center"/>
    </xf>
    <xf numFmtId="0" fontId="11" fillId="38" borderId="14" xfId="0" applyFont="1" applyFill="1" applyBorder="1" applyAlignment="1">
      <alignment horizontal="left" vertical="center"/>
    </xf>
    <xf numFmtId="0" fontId="13" fillId="38" borderId="3" xfId="0" applyFont="1" applyFill="1" applyBorder="1" applyAlignment="1">
      <alignment horizontal="left" vertical="center" wrapText="1"/>
    </xf>
    <xf numFmtId="0" fontId="13" fillId="38" borderId="4" xfId="0" applyFont="1" applyFill="1" applyBorder="1" applyAlignment="1">
      <alignment horizontal="left" vertical="center" wrapText="1"/>
    </xf>
    <xf numFmtId="0" fontId="13" fillId="38" borderId="17" xfId="0" applyFont="1" applyFill="1" applyBorder="1" applyAlignment="1">
      <alignment horizontal="left" vertical="center" wrapText="1"/>
    </xf>
    <xf numFmtId="0" fontId="13" fillId="38" borderId="0" xfId="0" applyFont="1" applyFill="1" applyAlignment="1">
      <alignment horizontal="left" vertical="center" wrapText="1"/>
    </xf>
    <xf numFmtId="0" fontId="13" fillId="38" borderId="16" xfId="0" applyFont="1" applyFill="1" applyBorder="1" applyAlignment="1">
      <alignment horizontal="left" vertical="center" wrapText="1"/>
    </xf>
    <xf numFmtId="0" fontId="11" fillId="38" borderId="6" xfId="0" applyFont="1" applyFill="1" applyBorder="1" applyAlignment="1">
      <alignment horizontal="center"/>
    </xf>
    <xf numFmtId="0" fontId="11" fillId="38" borderId="7" xfId="0" applyFont="1" applyFill="1" applyBorder="1" applyAlignment="1">
      <alignment horizontal="center"/>
    </xf>
    <xf numFmtId="0" fontId="11" fillId="38" borderId="8" xfId="0" applyFont="1" applyFill="1" applyBorder="1" applyAlignment="1">
      <alignment horizontal="center"/>
    </xf>
    <xf numFmtId="0" fontId="11" fillId="38" borderId="0" xfId="0" applyFont="1" applyFill="1" applyAlignment="1">
      <alignment horizontal="right" vertical="center"/>
    </xf>
    <xf numFmtId="0" fontId="0" fillId="38" borderId="4" xfId="0" applyFill="1" applyBorder="1" applyAlignment="1">
      <alignment horizontal="left" vertical="center" wrapText="1"/>
    </xf>
    <xf numFmtId="0" fontId="11" fillId="38" borderId="7" xfId="0" applyFont="1" applyFill="1" applyBorder="1" applyAlignment="1">
      <alignment horizontal="left" shrinkToFit="1"/>
    </xf>
    <xf numFmtId="0" fontId="11" fillId="38" borderId="0" xfId="0" applyFont="1" applyFill="1" applyAlignment="1">
      <alignment horizontal="center" vertical="center"/>
    </xf>
    <xf numFmtId="0" fontId="11" fillId="0" borderId="6" xfId="0" applyFont="1" applyBorder="1" applyAlignment="1">
      <alignment horizontal="center" shrinkToFit="1"/>
    </xf>
    <xf numFmtId="0" fontId="11" fillId="0" borderId="7" xfId="0" applyFont="1" applyBorder="1" applyAlignment="1">
      <alignment horizontal="center" shrinkToFit="1"/>
    </xf>
    <xf numFmtId="0" fontId="11" fillId="0" borderId="8" xfId="0" applyFont="1" applyBorder="1" applyAlignment="1">
      <alignment horizontal="center" shrinkToFit="1"/>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38" xfId="0" applyFont="1" applyBorder="1" applyAlignment="1">
      <alignment horizontal="left" wrapText="1"/>
    </xf>
    <xf numFmtId="0" fontId="11" fillId="0" borderId="5" xfId="0" applyFont="1" applyBorder="1" applyAlignment="1">
      <alignment horizontal="left"/>
    </xf>
    <xf numFmtId="0" fontId="11" fillId="0" borderId="94" xfId="0" applyFont="1" applyBorder="1" applyAlignment="1">
      <alignment horizontal="center"/>
    </xf>
    <xf numFmtId="0" fontId="11" fillId="0" borderId="95" xfId="0" applyFont="1" applyBorder="1" applyAlignment="1">
      <alignment horizontal="center"/>
    </xf>
    <xf numFmtId="0" fontId="11" fillId="0" borderId="96" xfId="0" applyFont="1" applyBorder="1" applyAlignment="1">
      <alignment horizontal="center"/>
    </xf>
    <xf numFmtId="0" fontId="11" fillId="0" borderId="6" xfId="0" applyFont="1" applyBorder="1" applyAlignment="1">
      <alignment horizontal="left" vertical="center" shrinkToFit="1"/>
    </xf>
    <xf numFmtId="0" fontId="11" fillId="0" borderId="7" xfId="0" applyFont="1" applyBorder="1" applyAlignment="1">
      <alignment horizontal="left" vertical="center" shrinkToFit="1"/>
    </xf>
    <xf numFmtId="0" fontId="11" fillId="0" borderId="8" xfId="0" applyFont="1" applyBorder="1" applyAlignment="1">
      <alignment horizontal="left" vertical="center" shrinkToFit="1"/>
    </xf>
    <xf numFmtId="0" fontId="11" fillId="0" borderId="2" xfId="0" applyFont="1" applyBorder="1" applyAlignment="1">
      <alignment horizontal="left" vertical="center"/>
    </xf>
    <xf numFmtId="0" fontId="11" fillId="0" borderId="6" xfId="0" applyFont="1" applyBorder="1" applyAlignment="1">
      <alignment horizontal="left" vertical="center"/>
    </xf>
    <xf numFmtId="0" fontId="11" fillId="0" borderId="6" xfId="0" applyFont="1" applyBorder="1" applyAlignment="1">
      <alignment horizontal="left" vertical="center" textRotation="255"/>
    </xf>
    <xf numFmtId="0" fontId="11" fillId="0" borderId="7" xfId="0" applyFont="1" applyBorder="1" applyAlignment="1">
      <alignment horizontal="left" vertical="center" textRotation="255"/>
    </xf>
    <xf numFmtId="0" fontId="11" fillId="0" borderId="8" xfId="0" applyFont="1" applyBorder="1" applyAlignment="1">
      <alignment horizontal="left" vertical="center" textRotation="255"/>
    </xf>
    <xf numFmtId="0" fontId="11" fillId="0" borderId="7" xfId="0" applyFont="1" applyBorder="1" applyAlignment="1">
      <alignment horizontal="left" vertical="top" shrinkToFit="1"/>
    </xf>
    <xf numFmtId="0" fontId="0" fillId="0" borderId="7" xfId="0" applyBorder="1" applyAlignment="1">
      <alignment horizontal="left" vertical="top" shrinkToFit="1"/>
    </xf>
    <xf numFmtId="0" fontId="11" fillId="0" borderId="23" xfId="0" applyFont="1" applyBorder="1" applyAlignment="1">
      <alignment horizontal="left" vertical="top" shrinkToFit="1"/>
    </xf>
    <xf numFmtId="0" fontId="11" fillId="0" borderId="97" xfId="0" applyFont="1" applyBorder="1" applyAlignment="1">
      <alignment horizontal="left" vertical="top" shrinkToFit="1"/>
    </xf>
    <xf numFmtId="0" fontId="0" fillId="0" borderId="97" xfId="0" applyBorder="1" applyAlignment="1">
      <alignment shrinkToFit="1"/>
    </xf>
    <xf numFmtId="0" fontId="11"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11" fillId="0" borderId="1" xfId="0" applyFont="1" applyBorder="1" applyAlignment="1">
      <alignment horizontal="center" shrinkToFit="1"/>
    </xf>
    <xf numFmtId="0" fontId="11" fillId="0" borderId="16" xfId="0" applyFont="1" applyBorder="1" applyAlignment="1">
      <alignment horizontal="center" shrinkToFit="1"/>
    </xf>
    <xf numFmtId="0" fontId="11" fillId="0" borderId="5" xfId="0" applyFont="1" applyBorder="1" applyAlignment="1">
      <alignment horizontal="center" shrinkToFit="1"/>
    </xf>
    <xf numFmtId="0" fontId="11" fillId="0" borderId="15" xfId="0" applyFont="1" applyBorder="1" applyAlignment="1">
      <alignment horizontal="center" shrinkToFit="1"/>
    </xf>
    <xf numFmtId="0" fontId="11" fillId="0" borderId="7" xfId="0" applyFont="1" applyBorder="1" applyAlignment="1">
      <alignment horizontal="left" vertical="top"/>
    </xf>
    <xf numFmtId="0" fontId="0" fillId="0" borderId="7" xfId="0" applyBorder="1" applyAlignment="1">
      <alignment horizontal="left" vertical="top"/>
    </xf>
    <xf numFmtId="0" fontId="11" fillId="0" borderId="2" xfId="0" applyFont="1" applyBorder="1" applyAlignment="1">
      <alignment horizontal="center" vertical="center" textRotation="255" shrinkToFi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93" xfId="0" applyFont="1" applyBorder="1" applyAlignment="1">
      <alignment horizontal="center" wrapText="1"/>
    </xf>
    <xf numFmtId="0" fontId="11" fillId="0" borderId="27" xfId="0" applyFont="1" applyBorder="1" applyAlignment="1">
      <alignment horizontal="center" wrapText="1"/>
    </xf>
    <xf numFmtId="0" fontId="11" fillId="0" borderId="4" xfId="0" applyFont="1" applyBorder="1" applyAlignment="1">
      <alignment horizontal="center"/>
    </xf>
    <xf numFmtId="0" fontId="11" fillId="0" borderId="57" xfId="0" applyFont="1" applyBorder="1" applyAlignment="1">
      <alignment horizontal="center" vertical="center" wrapText="1"/>
    </xf>
    <xf numFmtId="0" fontId="13" fillId="0" borderId="3" xfId="0" applyFont="1" applyBorder="1" applyAlignment="1">
      <alignment horizontal="left" vertical="center" wrapText="1"/>
    </xf>
    <xf numFmtId="0" fontId="13" fillId="0" borderId="17" xfId="0" applyFont="1" applyBorder="1" applyAlignment="1">
      <alignment horizontal="left" vertical="center" wrapText="1"/>
    </xf>
    <xf numFmtId="0" fontId="13" fillId="0" borderId="0" xfId="0" applyFont="1" applyAlignment="1">
      <alignment horizontal="left" vertical="center" wrapText="1"/>
    </xf>
    <xf numFmtId="0" fontId="13" fillId="0" borderId="16" xfId="0" applyFont="1" applyBorder="1" applyAlignment="1">
      <alignment horizontal="left" vertical="center" wrapText="1"/>
    </xf>
    <xf numFmtId="0" fontId="13" fillId="0" borderId="5" xfId="0" applyFont="1" applyBorder="1" applyAlignment="1">
      <alignment horizontal="left" vertical="center" wrapText="1"/>
    </xf>
    <xf numFmtId="0" fontId="11" fillId="0" borderId="6" xfId="0" applyFont="1" applyBorder="1" applyAlignment="1">
      <alignment horizontal="left" shrinkToFit="1"/>
    </xf>
    <xf numFmtId="0" fontId="11" fillId="0" borderId="0" xfId="0" applyFont="1" applyAlignment="1">
      <alignment horizontal="righ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33" xfId="0" applyFont="1" applyBorder="1" applyAlignment="1">
      <alignment horizontal="center" vertical="top"/>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16" fillId="0" borderId="16" xfId="0" applyFont="1" applyBorder="1" applyAlignment="1">
      <alignment horizontal="left" vertical="center"/>
    </xf>
    <xf numFmtId="0" fontId="16" fillId="0" borderId="5" xfId="0" applyFont="1" applyBorder="1" applyAlignment="1">
      <alignment horizontal="left" vertical="center"/>
    </xf>
    <xf numFmtId="0" fontId="16" fillId="0" borderId="15" xfId="0" applyFont="1" applyBorder="1" applyAlignment="1">
      <alignment horizontal="left" vertical="center"/>
    </xf>
    <xf numFmtId="0" fontId="16" fillId="0" borderId="0" xfId="0" applyFont="1" applyAlignment="1">
      <alignment horizontal="left" vertical="top" wrapText="1"/>
    </xf>
    <xf numFmtId="0" fontId="16" fillId="0" borderId="0" xfId="0" applyFont="1" applyAlignment="1">
      <alignment horizontal="center" vertical="top"/>
    </xf>
    <xf numFmtId="0" fontId="16" fillId="0" borderId="8"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0" xfId="0" applyFont="1" applyAlignment="1">
      <alignment horizontal="center" vertical="center"/>
    </xf>
    <xf numFmtId="0" fontId="16" fillId="0" borderId="0" xfId="0" applyFont="1" applyAlignment="1">
      <alignment horizontal="right" vertical="center"/>
    </xf>
    <xf numFmtId="0" fontId="16" fillId="0" borderId="3" xfId="0" applyFont="1" applyBorder="1" applyAlignment="1">
      <alignment horizontal="left" vertical="top"/>
    </xf>
    <xf numFmtId="0" fontId="16" fillId="0" borderId="4" xfId="0" applyFont="1" applyBorder="1" applyAlignment="1">
      <alignment horizontal="left" vertical="top"/>
    </xf>
    <xf numFmtId="0" fontId="16" fillId="0" borderId="1" xfId="0" applyFont="1"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16" fillId="0" borderId="3" xfId="0" applyFont="1" applyBorder="1" applyAlignment="1">
      <alignment horizontal="left" vertical="top" wrapText="1"/>
    </xf>
    <xf numFmtId="0" fontId="16" fillId="0" borderId="17" xfId="0" applyFont="1" applyBorder="1" applyAlignment="1">
      <alignment horizontal="left" vertical="top"/>
    </xf>
    <xf numFmtId="0" fontId="16" fillId="0" borderId="0" xfId="0" applyFont="1" applyAlignment="1">
      <alignment horizontal="left" vertical="top"/>
    </xf>
    <xf numFmtId="0" fontId="16" fillId="0" borderId="27" xfId="0" applyFont="1" applyBorder="1" applyAlignment="1">
      <alignment horizontal="left" vertical="top"/>
    </xf>
    <xf numFmtId="0" fontId="16" fillId="0" borderId="16" xfId="0" applyFont="1" applyBorder="1" applyAlignment="1">
      <alignment horizontal="left" vertical="top"/>
    </xf>
    <xf numFmtId="0" fontId="16" fillId="0" borderId="5" xfId="0" applyFont="1" applyBorder="1" applyAlignment="1">
      <alignment horizontal="left" vertical="top"/>
    </xf>
    <xf numFmtId="0" fontId="16"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6" fillId="0" borderId="28" xfId="0" applyFont="1" applyBorder="1" applyAlignment="1">
      <alignment horizontal="left" vertical="center"/>
    </xf>
    <xf numFmtId="0" fontId="16" fillId="0" borderId="31" xfId="0" applyFont="1" applyBorder="1" applyAlignment="1">
      <alignment horizontal="left" vertical="center"/>
    </xf>
    <xf numFmtId="0" fontId="16" fillId="0" borderId="29" xfId="0" applyFont="1" applyBorder="1" applyAlignment="1">
      <alignment horizontal="left" vertical="center"/>
    </xf>
    <xf numFmtId="0" fontId="16" fillId="0" borderId="21" xfId="0" applyFont="1" applyBorder="1" applyAlignment="1">
      <alignment horizontal="left" vertical="center"/>
    </xf>
    <xf numFmtId="0" fontId="16" fillId="0" borderId="23" xfId="0" applyFont="1" applyBorder="1" applyAlignment="1">
      <alignment horizontal="left" vertical="center"/>
    </xf>
    <xf numFmtId="0" fontId="16" fillId="0" borderId="24" xfId="0" applyFont="1" applyBorder="1" applyAlignment="1">
      <alignment horizontal="left" vertical="center"/>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17" xfId="0" applyFont="1" applyBorder="1" applyAlignment="1">
      <alignment horizontal="left" vertical="top" wrapText="1"/>
    </xf>
    <xf numFmtId="0" fontId="16" fillId="0" borderId="4" xfId="0" applyFont="1" applyBorder="1" applyAlignment="1">
      <alignment horizontal="left" vertical="top" wrapText="1"/>
    </xf>
    <xf numFmtId="0" fontId="16" fillId="0" borderId="27" xfId="0" applyFont="1" applyBorder="1" applyAlignment="1">
      <alignment horizontal="left" vertical="top" wrapText="1"/>
    </xf>
    <xf numFmtId="0" fontId="16" fillId="0" borderId="16" xfId="0" applyFont="1" applyBorder="1" applyAlignment="1">
      <alignment horizontal="left" vertical="top" wrapText="1"/>
    </xf>
    <xf numFmtId="0" fontId="16" fillId="0" borderId="5" xfId="0" applyFont="1" applyBorder="1" applyAlignment="1">
      <alignment horizontal="left" vertical="top" wrapText="1"/>
    </xf>
    <xf numFmtId="0" fontId="16" fillId="0" borderId="15" xfId="0" applyFont="1" applyBorder="1" applyAlignment="1">
      <alignment horizontal="left" vertical="top" wrapText="1"/>
    </xf>
    <xf numFmtId="0" fontId="16" fillId="0" borderId="1" xfId="0" applyFont="1" applyBorder="1" applyAlignment="1">
      <alignment horizontal="left" vertical="top" wrapText="1"/>
    </xf>
    <xf numFmtId="0" fontId="16" fillId="0" borderId="100" xfId="0" applyFont="1" applyBorder="1" applyAlignment="1">
      <alignment horizontal="left" vertical="top" wrapText="1"/>
    </xf>
    <xf numFmtId="0" fontId="16" fillId="0" borderId="101" xfId="0" applyFont="1" applyBorder="1" applyAlignment="1">
      <alignment horizontal="left" vertical="top" wrapText="1"/>
    </xf>
    <xf numFmtId="0" fontId="16" fillId="0" borderId="102"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11" fillId="0" borderId="7" xfId="0" applyFont="1" applyBorder="1" applyAlignment="1">
      <alignment vertical="center"/>
    </xf>
    <xf numFmtId="0" fontId="11" fillId="0" borderId="8" xfId="0" applyFont="1" applyBorder="1" applyAlignment="1">
      <alignment vertical="center"/>
    </xf>
    <xf numFmtId="0" fontId="11" fillId="0" borderId="2" xfId="0" applyFont="1" applyBorder="1" applyAlignment="1">
      <alignment horizontal="center"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11" fillId="0" borderId="6" xfId="0" applyFont="1" applyBorder="1" applyAlignment="1">
      <alignment vertical="center" wrapText="1"/>
    </xf>
    <xf numFmtId="0" fontId="11" fillId="0" borderId="5" xfId="0" applyFont="1" applyBorder="1" applyAlignment="1">
      <alignment horizontal="left" vertical="center" wrapText="1" shrinkToFit="1"/>
    </xf>
    <xf numFmtId="0" fontId="11" fillId="0" borderId="15" xfId="0" applyFont="1" applyBorder="1" applyAlignment="1">
      <alignment horizontal="left" vertical="center" shrinkToFit="1"/>
    </xf>
    <xf numFmtId="0" fontId="13" fillId="0" borderId="0" xfId="0" applyFont="1" applyAlignment="1">
      <alignment horizontal="center" vertical="center"/>
    </xf>
    <xf numFmtId="0" fontId="13" fillId="0" borderId="5" xfId="0" applyFont="1" applyBorder="1" applyAlignment="1">
      <alignment horizontal="center" vertical="center"/>
    </xf>
    <xf numFmtId="0" fontId="0" fillId="0" borderId="0" xfId="0" applyAlignment="1">
      <alignment horizontal="center"/>
    </xf>
    <xf numFmtId="0" fontId="11" fillId="0" borderId="93" xfId="0" applyFont="1" applyBorder="1" applyAlignment="1">
      <alignment horizontal="center" vertical="center" wrapText="1"/>
    </xf>
    <xf numFmtId="0" fontId="11" fillId="0" borderId="0" xfId="0" applyFont="1" applyAlignment="1">
      <alignment horizontal="center" vertical="center" wrapText="1"/>
    </xf>
    <xf numFmtId="0" fontId="11" fillId="0" borderId="27" xfId="0" applyFont="1" applyBorder="1" applyAlignment="1">
      <alignment horizontal="center" vertical="center" wrapText="1"/>
    </xf>
    <xf numFmtId="0" fontId="11" fillId="0" borderId="17" xfId="0" applyFont="1" applyBorder="1" applyAlignment="1">
      <alignment horizontal="center" wrapText="1"/>
    </xf>
    <xf numFmtId="0" fontId="11" fillId="0" borderId="4" xfId="0" applyFont="1" applyBorder="1" applyAlignment="1">
      <alignment horizontal="center" wrapText="1"/>
    </xf>
    <xf numFmtId="0" fontId="11" fillId="0" borderId="3" xfId="0" applyFont="1" applyBorder="1" applyAlignment="1">
      <alignment horizontal="center" wrapText="1"/>
    </xf>
    <xf numFmtId="0" fontId="11" fillId="0" borderId="1" xfId="0" applyFont="1" applyBorder="1" applyAlignment="1">
      <alignment horizontal="center" wrapText="1"/>
    </xf>
    <xf numFmtId="0" fontId="11" fillId="0" borderId="8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wrapText="1"/>
    </xf>
    <xf numFmtId="0" fontId="13" fillId="0" borderId="15" xfId="0" applyFont="1" applyBorder="1" applyAlignment="1">
      <alignment horizontal="left" vertical="center" wrapText="1"/>
    </xf>
    <xf numFmtId="0" fontId="12" fillId="4" borderId="6" xfId="0" applyFont="1" applyFill="1" applyBorder="1" applyAlignment="1">
      <alignment horizontal="left" vertical="center"/>
    </xf>
    <xf numFmtId="0" fontId="12" fillId="4" borderId="7" xfId="0" applyFont="1" applyFill="1" applyBorder="1" applyAlignment="1">
      <alignment horizontal="left" vertical="center"/>
    </xf>
    <xf numFmtId="0" fontId="12" fillId="4" borderId="8" xfId="0" applyFont="1" applyFill="1" applyBorder="1" applyAlignment="1">
      <alignment horizontal="left" vertical="center"/>
    </xf>
    <xf numFmtId="0" fontId="12" fillId="4"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56" xfId="0" applyFont="1" applyFill="1" applyBorder="1" applyAlignment="1">
      <alignment horizontal="center" vertical="center"/>
    </xf>
    <xf numFmtId="0" fontId="12" fillId="4" borderId="39" xfId="0" applyFont="1" applyFill="1" applyBorder="1" applyAlignment="1">
      <alignment horizontal="center" vertical="center"/>
    </xf>
    <xf numFmtId="0" fontId="12" fillId="4" borderId="57" xfId="0" applyFont="1" applyFill="1" applyBorder="1" applyAlignment="1">
      <alignment horizontal="center" vertical="center"/>
    </xf>
    <xf numFmtId="0" fontId="12" fillId="4" borderId="62" xfId="0" applyFont="1" applyFill="1" applyBorder="1" applyAlignment="1">
      <alignment horizontal="center" vertical="center"/>
    </xf>
    <xf numFmtId="0" fontId="12" fillId="4" borderId="0" xfId="0" applyFont="1" applyFill="1" applyAlignment="1">
      <alignment horizontal="center" vertical="center"/>
    </xf>
    <xf numFmtId="0" fontId="12" fillId="4" borderId="5" xfId="0" applyFont="1" applyFill="1" applyBorder="1" applyAlignment="1">
      <alignment horizontal="center" vertical="center"/>
    </xf>
    <xf numFmtId="0" fontId="15" fillId="0" borderId="2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26" xfId="0" applyFont="1" applyBorder="1" applyAlignment="1">
      <alignment horizontal="center" vertical="center" shrinkToFi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103" xfId="0" applyFont="1" applyBorder="1" applyAlignment="1">
      <alignment horizontal="center" vertical="center"/>
    </xf>
    <xf numFmtId="0" fontId="15" fillId="0" borderId="104" xfId="0" applyFont="1" applyBorder="1" applyAlignment="1">
      <alignment horizontal="center" vertical="center" wrapText="1"/>
    </xf>
    <xf numFmtId="0" fontId="15" fillId="0" borderId="105" xfId="0" applyFont="1" applyBorder="1" applyAlignment="1">
      <alignment horizontal="center" vertical="center" wrapText="1"/>
    </xf>
    <xf numFmtId="0" fontId="15" fillId="0" borderId="106" xfId="0" applyFont="1" applyBorder="1" applyAlignment="1">
      <alignment horizontal="center" vertical="center" wrapText="1"/>
    </xf>
    <xf numFmtId="0" fontId="15"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15" fillId="0" borderId="34"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8" xfId="0" applyFont="1" applyBorder="1" applyAlignment="1">
      <alignment horizontal="center" vertical="center"/>
    </xf>
    <xf numFmtId="0" fontId="43" fillId="34" borderId="0" xfId="48" applyFill="1" applyAlignment="1">
      <alignment horizontal="left" vertical="center"/>
    </xf>
    <xf numFmtId="0" fontId="43" fillId="34" borderId="0" xfId="48" applyFill="1" applyAlignment="1">
      <alignment horizontal="left" vertical="center" wrapText="1"/>
    </xf>
    <xf numFmtId="0" fontId="43" fillId="34" borderId="2" xfId="48" applyFill="1" applyBorder="1" applyAlignment="1">
      <alignment horizontal="center" vertical="center"/>
    </xf>
    <xf numFmtId="179" fontId="58" fillId="34" borderId="6" xfId="48" applyNumberFormat="1" applyFont="1" applyFill="1" applyBorder="1" applyAlignment="1">
      <alignment horizontal="center" vertical="center"/>
    </xf>
    <xf numFmtId="179" fontId="58" fillId="34" borderId="7" xfId="48" applyNumberFormat="1" applyFont="1" applyFill="1" applyBorder="1" applyAlignment="1">
      <alignment horizontal="center" vertical="center"/>
    </xf>
    <xf numFmtId="179" fontId="58" fillId="34" borderId="8" xfId="48" applyNumberFormat="1" applyFont="1" applyFill="1" applyBorder="1" applyAlignment="1">
      <alignment horizontal="center" vertical="center"/>
    </xf>
    <xf numFmtId="0" fontId="43" fillId="34" borderId="3" xfId="48" applyFill="1" applyBorder="1" applyAlignment="1">
      <alignment horizontal="center" vertical="center" wrapText="1"/>
    </xf>
    <xf numFmtId="0" fontId="43" fillId="34" borderId="4" xfId="48" applyFill="1" applyBorder="1" applyAlignment="1">
      <alignment horizontal="center" vertical="center" wrapText="1"/>
    </xf>
    <xf numFmtId="0" fontId="43" fillId="34" borderId="1" xfId="48" applyFill="1" applyBorder="1" applyAlignment="1">
      <alignment horizontal="center" vertical="center" wrapText="1"/>
    </xf>
    <xf numFmtId="180" fontId="58" fillId="37" borderId="3" xfId="28" applyNumberFormat="1" applyFont="1" applyFill="1" applyBorder="1" applyAlignment="1">
      <alignment horizontal="center" vertical="center"/>
    </xf>
    <xf numFmtId="180" fontId="58" fillId="37" borderId="4" xfId="28" applyNumberFormat="1" applyFont="1" applyFill="1" applyBorder="1" applyAlignment="1">
      <alignment horizontal="center" vertical="center"/>
    </xf>
    <xf numFmtId="180" fontId="58" fillId="37" borderId="1" xfId="28" applyNumberFormat="1" applyFont="1" applyFill="1" applyBorder="1" applyAlignment="1">
      <alignment horizontal="center" vertical="center"/>
    </xf>
    <xf numFmtId="180" fontId="58" fillId="37" borderId="16" xfId="28" applyNumberFormat="1" applyFont="1" applyFill="1" applyBorder="1" applyAlignment="1">
      <alignment horizontal="center" vertical="center"/>
    </xf>
    <xf numFmtId="180" fontId="58" fillId="37" borderId="5" xfId="28" applyNumberFormat="1" applyFont="1" applyFill="1" applyBorder="1" applyAlignment="1">
      <alignment horizontal="center" vertical="center"/>
    </xf>
    <xf numFmtId="180" fontId="58" fillId="37" borderId="15" xfId="28" applyNumberFormat="1" applyFont="1" applyFill="1" applyBorder="1" applyAlignment="1">
      <alignment horizontal="center" vertical="center"/>
    </xf>
    <xf numFmtId="0" fontId="43" fillId="34" borderId="16" xfId="48" applyFill="1" applyBorder="1" applyAlignment="1">
      <alignment horizontal="center" vertical="center"/>
    </xf>
    <xf numFmtId="0" fontId="43" fillId="34" borderId="5" xfId="48" applyFill="1" applyBorder="1" applyAlignment="1">
      <alignment horizontal="center" vertical="center"/>
    </xf>
    <xf numFmtId="0" fontId="43" fillId="34" borderId="15" xfId="48" applyFill="1" applyBorder="1" applyAlignment="1">
      <alignment horizontal="center" vertical="center"/>
    </xf>
    <xf numFmtId="178" fontId="58" fillId="35" borderId="2" xfId="37" applyNumberFormat="1" applyFont="1" applyFill="1" applyBorder="1" applyAlignment="1">
      <alignment horizontal="center" vertical="center"/>
    </xf>
    <xf numFmtId="0" fontId="43" fillId="34" borderId="25" xfId="48" applyFill="1" applyBorder="1" applyAlignment="1">
      <alignment horizontal="center" vertical="center"/>
    </xf>
    <xf numFmtId="0" fontId="43" fillId="34" borderId="38" xfId="48" applyFill="1" applyBorder="1" applyAlignment="1">
      <alignment horizontal="center" vertical="center"/>
    </xf>
    <xf numFmtId="179" fontId="58" fillId="34" borderId="3" xfId="48" applyNumberFormat="1" applyFont="1" applyFill="1" applyBorder="1" applyAlignment="1">
      <alignment horizontal="center" vertical="center"/>
    </xf>
    <xf numFmtId="179" fontId="58" fillId="34" borderId="4" xfId="48" applyNumberFormat="1" applyFont="1" applyFill="1" applyBorder="1" applyAlignment="1">
      <alignment horizontal="center" vertical="center"/>
    </xf>
    <xf numFmtId="179" fontId="58" fillId="34" borderId="1" xfId="48" applyNumberFormat="1" applyFont="1" applyFill="1" applyBorder="1" applyAlignment="1">
      <alignment horizontal="center" vertical="center"/>
    </xf>
    <xf numFmtId="179" fontId="58" fillId="34" borderId="16" xfId="48" applyNumberFormat="1" applyFont="1" applyFill="1" applyBorder="1" applyAlignment="1">
      <alignment horizontal="center" vertical="center"/>
    </xf>
    <xf numFmtId="179" fontId="58" fillId="34" borderId="5" xfId="48" applyNumberFormat="1" applyFont="1" applyFill="1" applyBorder="1" applyAlignment="1">
      <alignment horizontal="center" vertical="center"/>
    </xf>
    <xf numFmtId="179" fontId="58" fillId="34" borderId="15" xfId="48" applyNumberFormat="1" applyFont="1" applyFill="1" applyBorder="1" applyAlignment="1">
      <alignment horizontal="center" vertical="center"/>
    </xf>
    <xf numFmtId="0" fontId="43" fillId="34" borderId="5" xfId="48" applyFill="1" applyBorder="1" applyAlignment="1">
      <alignment horizontal="left" vertical="center"/>
    </xf>
    <xf numFmtId="0" fontId="43" fillId="34" borderId="6" xfId="48" applyFill="1" applyBorder="1" applyAlignment="1">
      <alignment horizontal="center" vertical="center"/>
    </xf>
    <xf numFmtId="0" fontId="43" fillId="34" borderId="7" xfId="48" applyFill="1" applyBorder="1" applyAlignment="1">
      <alignment horizontal="center" vertical="center"/>
    </xf>
    <xf numFmtId="0" fontId="43" fillId="34" borderId="8" xfId="48" applyFill="1" applyBorder="1" applyAlignment="1">
      <alignment horizontal="center" vertical="center"/>
    </xf>
    <xf numFmtId="0" fontId="43" fillId="34" borderId="2" xfId="48" applyFill="1" applyBorder="1" applyAlignment="1">
      <alignment horizontal="center" vertical="center" wrapText="1"/>
    </xf>
    <xf numFmtId="0" fontId="65" fillId="34" borderId="2" xfId="48" applyFont="1" applyFill="1" applyBorder="1" applyAlignment="1">
      <alignment horizontal="center" vertical="top" wrapText="1"/>
    </xf>
    <xf numFmtId="0" fontId="43" fillId="34" borderId="2" xfId="48" applyFill="1" applyBorder="1" applyAlignment="1">
      <alignment horizontal="center" vertical="top" wrapText="1"/>
    </xf>
    <xf numFmtId="0" fontId="43" fillId="34" borderId="6" xfId="48" applyFill="1" applyBorder="1" applyAlignment="1">
      <alignment horizontal="center" vertical="center" wrapText="1"/>
    </xf>
    <xf numFmtId="0" fontId="43" fillId="34" borderId="7" xfId="48" applyFill="1" applyBorder="1" applyAlignment="1">
      <alignment horizontal="center" vertical="center" wrapText="1"/>
    </xf>
    <xf numFmtId="0" fontId="43" fillId="34" borderId="8" xfId="48" applyFill="1" applyBorder="1" applyAlignment="1">
      <alignment horizontal="center" vertical="center" wrapText="1"/>
    </xf>
    <xf numFmtId="0" fontId="43" fillId="0" borderId="25" xfId="48" applyBorder="1" applyAlignment="1">
      <alignment horizontal="center" vertical="center"/>
    </xf>
    <xf numFmtId="0" fontId="43" fillId="0" borderId="34" xfId="48" applyBorder="1" applyAlignment="1">
      <alignment horizontal="center" vertical="center"/>
    </xf>
    <xf numFmtId="0" fontId="43" fillId="0" borderId="38" xfId="48" applyBorder="1" applyAlignment="1">
      <alignment horizontal="center" vertical="center"/>
    </xf>
    <xf numFmtId="0" fontId="43" fillId="35" borderId="0" xfId="48" applyFill="1" applyAlignment="1">
      <alignment horizontal="center" vertical="center"/>
    </xf>
    <xf numFmtId="0" fontId="61" fillId="34" borderId="0" xfId="48" applyFont="1" applyFill="1" applyAlignment="1">
      <alignment horizontal="center" vertical="center"/>
    </xf>
    <xf numFmtId="0" fontId="43" fillId="35" borderId="5" xfId="48" applyFill="1" applyBorder="1" applyAlignment="1">
      <alignment horizontal="center" vertical="center" shrinkToFit="1"/>
    </xf>
    <xf numFmtId="0" fontId="43" fillId="35" borderId="7" xfId="48" applyFill="1" applyBorder="1" applyAlignment="1">
      <alignment horizontal="center" vertical="center" shrinkToFit="1"/>
    </xf>
    <xf numFmtId="0" fontId="56" fillId="34" borderId="0" xfId="48" applyFont="1" applyFill="1" applyAlignment="1">
      <alignment horizontal="left" vertical="center"/>
    </xf>
    <xf numFmtId="0" fontId="43" fillId="35" borderId="2" xfId="48" applyFill="1" applyBorder="1" applyAlignment="1">
      <alignment horizontal="center" vertical="center"/>
    </xf>
    <xf numFmtId="0" fontId="43" fillId="35" borderId="2" xfId="48" applyFill="1" applyBorder="1" applyAlignment="1">
      <alignment horizontal="center" vertical="center" shrinkToFit="1"/>
    </xf>
    <xf numFmtId="0" fontId="11" fillId="38" borderId="3" xfId="0" applyFont="1" applyFill="1" applyBorder="1" applyAlignment="1">
      <alignment horizontal="left" vertical="top"/>
    </xf>
    <xf numFmtId="0" fontId="11" fillId="38" borderId="4" xfId="0" applyFont="1" applyFill="1" applyBorder="1" applyAlignment="1">
      <alignment horizontal="left" vertical="top"/>
    </xf>
    <xf numFmtId="0" fontId="11" fillId="38" borderId="1" xfId="0" applyFont="1" applyFill="1" applyBorder="1" applyAlignment="1">
      <alignment horizontal="left" vertical="top"/>
    </xf>
    <xf numFmtId="0" fontId="11" fillId="38" borderId="17" xfId="0" applyFont="1" applyFill="1" applyBorder="1" applyAlignment="1">
      <alignment horizontal="left" vertical="top"/>
    </xf>
    <xf numFmtId="0" fontId="11" fillId="38" borderId="0" xfId="0" applyFont="1" applyFill="1" applyAlignment="1">
      <alignment horizontal="left" vertical="top"/>
    </xf>
    <xf numFmtId="0" fontId="11" fillId="38" borderId="27" xfId="0" applyFont="1" applyFill="1" applyBorder="1" applyAlignment="1">
      <alignment horizontal="left" vertical="top"/>
    </xf>
    <xf numFmtId="0" fontId="11" fillId="38" borderId="16" xfId="0" applyFont="1" applyFill="1" applyBorder="1" applyAlignment="1">
      <alignment horizontal="left" vertical="top"/>
    </xf>
    <xf numFmtId="0" fontId="11" fillId="38" borderId="15" xfId="0" applyFont="1" applyFill="1" applyBorder="1" applyAlignment="1">
      <alignment horizontal="left" vertical="top"/>
    </xf>
    <xf numFmtId="0" fontId="11" fillId="38" borderId="2" xfId="0" applyFont="1" applyFill="1" applyBorder="1" applyAlignment="1">
      <alignment horizontal="center" vertical="center"/>
    </xf>
    <xf numFmtId="0" fontId="11" fillId="38" borderId="0" xfId="0" applyFont="1" applyFill="1" applyAlignment="1">
      <alignment horizontal="center" vertical="top"/>
    </xf>
    <xf numFmtId="0" fontId="11" fillId="38" borderId="27" xfId="0" applyFont="1" applyFill="1" applyBorder="1" applyAlignment="1">
      <alignment horizontal="left" vertical="center" wrapText="1"/>
    </xf>
    <xf numFmtId="0" fontId="11" fillId="38" borderId="2" xfId="0" applyFont="1" applyFill="1" applyBorder="1" applyAlignment="1">
      <alignment horizontal="left" vertical="center" wrapText="1"/>
    </xf>
    <xf numFmtId="0" fontId="11" fillId="38" borderId="0" xfId="0" applyFont="1" applyFill="1" applyAlignment="1">
      <alignment horizontal="center" vertical="center" wrapText="1"/>
    </xf>
    <xf numFmtId="0" fontId="11" fillId="38" borderId="0" xfId="0" applyFont="1" applyFill="1" applyAlignment="1">
      <alignment horizontal="left" vertical="center"/>
    </xf>
    <xf numFmtId="0" fontId="11" fillId="38" borderId="17" xfId="0" applyFont="1" applyFill="1" applyBorder="1" applyAlignment="1">
      <alignment horizontal="center" vertical="center"/>
    </xf>
    <xf numFmtId="0" fontId="11" fillId="38" borderId="27" xfId="0" applyFont="1" applyFill="1" applyBorder="1" applyAlignment="1">
      <alignment horizontal="center" vertical="center"/>
    </xf>
    <xf numFmtId="0" fontId="11" fillId="38" borderId="94" xfId="0" applyFont="1" applyFill="1" applyBorder="1" applyAlignment="1">
      <alignment horizontal="center" vertical="center"/>
    </xf>
    <xf numFmtId="0" fontId="11" fillId="38" borderId="95" xfId="0" applyFont="1" applyFill="1" applyBorder="1" applyAlignment="1">
      <alignment horizontal="center" vertical="center"/>
    </xf>
    <xf numFmtId="0" fontId="11" fillId="38" borderId="96" xfId="0" applyFont="1" applyFill="1" applyBorder="1" applyAlignment="1">
      <alignment horizontal="center" vertical="center"/>
    </xf>
    <xf numFmtId="0" fontId="11" fillId="38" borderId="16" xfId="0" applyFont="1" applyFill="1" applyBorder="1" applyAlignment="1">
      <alignment vertical="center" wrapText="1"/>
    </xf>
    <xf numFmtId="0" fontId="11" fillId="38" borderId="5" xfId="0" applyFont="1" applyFill="1" applyBorder="1" applyAlignment="1">
      <alignment vertical="center" wrapText="1"/>
    </xf>
    <xf numFmtId="0" fontId="11" fillId="38" borderId="15" xfId="0" applyFont="1" applyFill="1" applyBorder="1" applyAlignment="1">
      <alignment vertical="center" wrapText="1"/>
    </xf>
    <xf numFmtId="0" fontId="11" fillId="38" borderId="2" xfId="0" applyFont="1" applyFill="1" applyBorder="1" applyAlignment="1">
      <alignment horizontal="center" vertical="center" wrapText="1"/>
    </xf>
    <xf numFmtId="0" fontId="11" fillId="38" borderId="2" xfId="0" applyFont="1" applyFill="1" applyBorder="1" applyAlignment="1">
      <alignment vertical="center" wrapText="1"/>
    </xf>
    <xf numFmtId="0" fontId="11" fillId="38" borderId="2" xfId="0" applyFont="1" applyFill="1" applyBorder="1" applyAlignment="1">
      <alignment vertical="center"/>
    </xf>
    <xf numFmtId="0" fontId="11" fillId="38" borderId="27" xfId="0" applyFont="1" applyFill="1" applyBorder="1" applyAlignment="1">
      <alignment horizontal="left" vertical="center"/>
    </xf>
    <xf numFmtId="0" fontId="11" fillId="38" borderId="17" xfId="0" applyFont="1" applyFill="1" applyBorder="1" applyAlignment="1">
      <alignment horizontal="left" vertical="center"/>
    </xf>
    <xf numFmtId="0" fontId="11" fillId="38" borderId="7" xfId="0" applyFont="1" applyFill="1" applyBorder="1" applyAlignment="1">
      <alignment horizontal="left" vertical="center"/>
    </xf>
    <xf numFmtId="0" fontId="11" fillId="38" borderId="8" xfId="0" applyFont="1" applyFill="1" applyBorder="1" applyAlignment="1">
      <alignment horizontal="left" vertical="center"/>
    </xf>
    <xf numFmtId="0" fontId="11" fillId="38" borderId="8" xfId="0" applyFont="1" applyFill="1" applyBorder="1" applyAlignment="1">
      <alignment horizontal="left" vertical="center" wrapText="1"/>
    </xf>
    <xf numFmtId="0" fontId="62" fillId="38" borderId="0" xfId="50" applyFont="1" applyFill="1" applyAlignment="1">
      <alignment horizontal="left" vertical="center"/>
    </xf>
    <xf numFmtId="0" fontId="75" fillId="38" borderId="0" xfId="50" applyFont="1" applyFill="1" applyAlignment="1">
      <alignment horizontal="left" vertical="center"/>
    </xf>
    <xf numFmtId="0" fontId="62" fillId="38" borderId="3" xfId="50" applyFont="1" applyFill="1" applyBorder="1" applyAlignment="1">
      <alignment horizontal="center" vertical="center" wrapText="1"/>
    </xf>
    <xf numFmtId="0" fontId="62" fillId="38" borderId="4" xfId="50" applyFont="1" applyFill="1" applyBorder="1" applyAlignment="1">
      <alignment horizontal="center" vertical="center" wrapText="1"/>
    </xf>
    <xf numFmtId="0" fontId="62" fillId="38" borderId="1" xfId="50" applyFont="1" applyFill="1" applyBorder="1" applyAlignment="1">
      <alignment horizontal="center" vertical="center" wrapText="1"/>
    </xf>
    <xf numFmtId="0" fontId="62" fillId="38" borderId="16" xfId="50" applyFont="1" applyFill="1" applyBorder="1" applyAlignment="1">
      <alignment horizontal="center" vertical="center" wrapText="1"/>
    </xf>
    <xf numFmtId="0" fontId="62" fillId="38" borderId="5" xfId="50" applyFont="1" applyFill="1" applyBorder="1" applyAlignment="1">
      <alignment horizontal="center" vertical="center" wrapText="1"/>
    </xf>
    <xf numFmtId="0" fontId="62" fillId="38" borderId="15" xfId="50" applyFont="1" applyFill="1" applyBorder="1" applyAlignment="1">
      <alignment horizontal="center" vertical="center" wrapText="1"/>
    </xf>
    <xf numFmtId="180" fontId="64" fillId="38" borderId="3" xfId="30" applyNumberFormat="1" applyFont="1" applyFill="1" applyBorder="1" applyAlignment="1">
      <alignment horizontal="center" vertical="center"/>
    </xf>
    <xf numFmtId="180" fontId="64" fillId="38" borderId="4" xfId="30" applyNumberFormat="1" applyFont="1" applyFill="1" applyBorder="1" applyAlignment="1">
      <alignment horizontal="center" vertical="center"/>
    </xf>
    <xf numFmtId="180" fontId="64" fillId="38" borderId="1" xfId="30" applyNumberFormat="1" applyFont="1" applyFill="1" applyBorder="1" applyAlignment="1">
      <alignment horizontal="center" vertical="center"/>
    </xf>
    <xf numFmtId="180" fontId="64" fillId="38" borderId="16" xfId="30" applyNumberFormat="1" applyFont="1" applyFill="1" applyBorder="1" applyAlignment="1">
      <alignment horizontal="center" vertical="center"/>
    </xf>
    <xf numFmtId="180" fontId="64" fillId="38" borderId="5" xfId="30" applyNumberFormat="1" applyFont="1" applyFill="1" applyBorder="1" applyAlignment="1">
      <alignment horizontal="center" vertical="center"/>
    </xf>
    <xf numFmtId="180" fontId="64" fillId="38" borderId="15" xfId="30" applyNumberFormat="1" applyFont="1" applyFill="1" applyBorder="1" applyAlignment="1">
      <alignment horizontal="center" vertical="center"/>
    </xf>
    <xf numFmtId="0" fontId="62" fillId="38" borderId="17" xfId="50" applyFont="1" applyFill="1" applyBorder="1" applyAlignment="1">
      <alignment horizontal="center" vertical="center"/>
    </xf>
    <xf numFmtId="0" fontId="62" fillId="38" borderId="6" xfId="50" applyFont="1" applyFill="1" applyBorder="1" applyAlignment="1">
      <alignment horizontal="center" vertical="center"/>
    </xf>
    <xf numFmtId="0" fontId="62" fillId="38" borderId="7" xfId="50" applyFont="1" applyFill="1" applyBorder="1" applyAlignment="1">
      <alignment horizontal="center" vertical="center"/>
    </xf>
    <xf numFmtId="0" fontId="62" fillId="38" borderId="8" xfId="50" applyFont="1" applyFill="1" applyBorder="1" applyAlignment="1">
      <alignment horizontal="center" vertical="center"/>
    </xf>
    <xf numFmtId="0" fontId="63" fillId="38" borderId="3" xfId="50" applyFont="1" applyFill="1" applyBorder="1" applyAlignment="1">
      <alignment horizontal="center" vertical="center" wrapText="1"/>
    </xf>
    <xf numFmtId="0" fontId="63" fillId="38" borderId="4" xfId="50" applyFont="1" applyFill="1" applyBorder="1" applyAlignment="1">
      <alignment horizontal="center" vertical="center" wrapText="1"/>
    </xf>
    <xf numFmtId="0" fontId="63" fillId="38" borderId="1" xfId="50" applyFont="1" applyFill="1" applyBorder="1" applyAlignment="1">
      <alignment horizontal="center" vertical="center" wrapText="1"/>
    </xf>
    <xf numFmtId="0" fontId="63" fillId="38" borderId="16" xfId="50" applyFont="1" applyFill="1" applyBorder="1" applyAlignment="1">
      <alignment horizontal="center" vertical="center" wrapText="1"/>
    </xf>
    <xf numFmtId="0" fontId="63" fillId="38" borderId="5" xfId="50" applyFont="1" applyFill="1" applyBorder="1" applyAlignment="1">
      <alignment horizontal="center" vertical="center" wrapText="1"/>
    </xf>
    <xf numFmtId="0" fontId="63" fillId="38" borderId="15" xfId="50" applyFont="1" applyFill="1" applyBorder="1" applyAlignment="1">
      <alignment horizontal="center" vertical="center" wrapText="1"/>
    </xf>
    <xf numFmtId="0" fontId="62" fillId="38" borderId="3" xfId="50" applyFont="1" applyFill="1" applyBorder="1" applyAlignment="1">
      <alignment horizontal="center" vertical="center"/>
    </xf>
    <xf numFmtId="0" fontId="62" fillId="38" borderId="4" xfId="50" applyFont="1" applyFill="1" applyBorder="1" applyAlignment="1">
      <alignment horizontal="center" vertical="center"/>
    </xf>
    <xf numFmtId="0" fontId="62" fillId="38" borderId="1" xfId="50" applyFont="1" applyFill="1" applyBorder="1" applyAlignment="1">
      <alignment horizontal="center" vertical="center"/>
    </xf>
    <xf numFmtId="0" fontId="62" fillId="38" borderId="16" xfId="50" applyFont="1" applyFill="1" applyBorder="1" applyAlignment="1">
      <alignment horizontal="center" vertical="center"/>
    </xf>
    <xf numFmtId="0" fontId="62" fillId="38" borderId="5" xfId="50" applyFont="1" applyFill="1" applyBorder="1" applyAlignment="1">
      <alignment horizontal="center" vertical="center"/>
    </xf>
    <xf numFmtId="0" fontId="62" fillId="38" borderId="15" xfId="50" applyFont="1" applyFill="1" applyBorder="1" applyAlignment="1">
      <alignment horizontal="center" vertical="center"/>
    </xf>
    <xf numFmtId="0" fontId="62" fillId="38" borderId="6" xfId="50" applyFont="1" applyFill="1" applyBorder="1" applyAlignment="1">
      <alignment horizontal="center" vertical="center" wrapText="1"/>
    </xf>
    <xf numFmtId="0" fontId="62" fillId="38" borderId="7" xfId="50" applyFont="1" applyFill="1" applyBorder="1" applyAlignment="1">
      <alignment horizontal="center" vertical="center" wrapText="1"/>
    </xf>
    <xf numFmtId="0" fontId="62" fillId="38" borderId="8" xfId="50" applyFont="1" applyFill="1" applyBorder="1" applyAlignment="1">
      <alignment horizontal="center" vertical="center" wrapText="1"/>
    </xf>
    <xf numFmtId="0" fontId="66" fillId="38" borderId="0" xfId="50" applyFont="1" applyFill="1" applyAlignment="1">
      <alignment horizontal="center" vertical="center"/>
    </xf>
    <xf numFmtId="0" fontId="62" fillId="38" borderId="33" xfId="50" applyFont="1" applyFill="1" applyBorder="1" applyAlignment="1">
      <alignment horizontal="center" vertical="center" shrinkToFit="1"/>
    </xf>
    <xf numFmtId="0" fontId="62" fillId="38" borderId="107" xfId="50" applyFont="1" applyFill="1" applyBorder="1" applyAlignment="1">
      <alignment horizontal="center" vertical="center" shrinkToFit="1"/>
    </xf>
    <xf numFmtId="0" fontId="11" fillId="38" borderId="0" xfId="50" applyFont="1" applyFill="1" applyAlignment="1">
      <alignment horizontal="left" vertical="center"/>
    </xf>
    <xf numFmtId="0" fontId="13" fillId="38" borderId="0" xfId="50" applyFont="1" applyFill="1" applyAlignment="1">
      <alignment horizontal="left" vertical="top" wrapText="1"/>
    </xf>
    <xf numFmtId="0" fontId="11" fillId="38" borderId="0" xfId="50" applyFont="1" applyFill="1" applyAlignment="1">
      <alignment horizontal="left" vertical="top" wrapText="1"/>
    </xf>
    <xf numFmtId="0" fontId="11" fillId="38" borderId="6" xfId="50" applyFont="1" applyFill="1" applyBorder="1" applyAlignment="1">
      <alignment horizontal="center" vertical="center"/>
    </xf>
    <xf numFmtId="0" fontId="11" fillId="38" borderId="7" xfId="50" applyFont="1" applyFill="1" applyBorder="1" applyAlignment="1">
      <alignment horizontal="center" vertical="center"/>
    </xf>
    <xf numFmtId="0" fontId="11" fillId="38" borderId="8" xfId="50" applyFont="1" applyFill="1" applyBorder="1" applyAlignment="1">
      <alignment horizontal="center" vertical="center"/>
    </xf>
    <xf numFmtId="0" fontId="11" fillId="38" borderId="2" xfId="50" applyFont="1" applyFill="1" applyBorder="1" applyAlignment="1">
      <alignment horizontal="center" vertical="center"/>
    </xf>
    <xf numFmtId="0" fontId="11" fillId="38" borderId="3" xfId="50" applyFont="1" applyFill="1" applyBorder="1" applyAlignment="1">
      <alignment horizontal="center" vertical="center" wrapText="1"/>
    </xf>
    <xf numFmtId="0" fontId="11" fillId="38" borderId="4" xfId="50" applyFont="1" applyFill="1" applyBorder="1" applyAlignment="1">
      <alignment horizontal="center" vertical="center" wrapText="1"/>
    </xf>
    <xf numFmtId="0" fontId="11" fillId="38" borderId="1" xfId="50" applyFont="1" applyFill="1" applyBorder="1" applyAlignment="1">
      <alignment horizontal="center" vertical="center" wrapText="1"/>
    </xf>
    <xf numFmtId="0" fontId="11" fillId="38" borderId="16" xfId="50" applyFont="1" applyFill="1" applyBorder="1" applyAlignment="1">
      <alignment horizontal="center" vertical="center" wrapText="1"/>
    </xf>
    <xf numFmtId="0" fontId="11" fillId="38" borderId="5" xfId="50" applyFont="1" applyFill="1" applyBorder="1" applyAlignment="1">
      <alignment horizontal="center" vertical="center" wrapText="1"/>
    </xf>
    <xf numFmtId="0" fontId="11" fillId="38" borderId="15" xfId="50" applyFont="1" applyFill="1" applyBorder="1" applyAlignment="1">
      <alignment horizontal="center" vertical="center" wrapText="1"/>
    </xf>
    <xf numFmtId="180" fontId="27" fillId="38" borderId="3" xfId="30" applyNumberFormat="1" applyFont="1" applyFill="1" applyBorder="1" applyAlignment="1">
      <alignment horizontal="center" vertical="center"/>
    </xf>
    <xf numFmtId="180" fontId="27" fillId="38" borderId="4" xfId="30" applyNumberFormat="1" applyFont="1" applyFill="1" applyBorder="1" applyAlignment="1">
      <alignment horizontal="center" vertical="center"/>
    </xf>
    <xf numFmtId="180" fontId="27" fillId="38" borderId="1" xfId="30" applyNumberFormat="1" applyFont="1" applyFill="1" applyBorder="1" applyAlignment="1">
      <alignment horizontal="center" vertical="center"/>
    </xf>
    <xf numFmtId="180" fontId="27" fillId="38" borderId="16" xfId="30" applyNumberFormat="1" applyFont="1" applyFill="1" applyBorder="1" applyAlignment="1">
      <alignment horizontal="center" vertical="center"/>
    </xf>
    <xf numFmtId="180" fontId="27" fillId="38" borderId="5" xfId="30" applyNumberFormat="1" applyFont="1" applyFill="1" applyBorder="1" applyAlignment="1">
      <alignment horizontal="center" vertical="center"/>
    </xf>
    <xf numFmtId="180" fontId="27" fillId="38" borderId="15" xfId="30" applyNumberFormat="1" applyFont="1" applyFill="1" applyBorder="1" applyAlignment="1">
      <alignment horizontal="center" vertical="center"/>
    </xf>
    <xf numFmtId="0" fontId="11" fillId="38" borderId="17" xfId="50" applyFont="1" applyFill="1" applyBorder="1" applyAlignment="1">
      <alignment horizontal="center" vertical="center"/>
    </xf>
    <xf numFmtId="0" fontId="11" fillId="38" borderId="6" xfId="47" applyFont="1" applyFill="1" applyBorder="1" applyAlignment="1">
      <alignment horizontal="left" vertical="center" wrapText="1"/>
    </xf>
    <xf numFmtId="0" fontId="11" fillId="38" borderId="7" xfId="47" applyFont="1" applyFill="1" applyBorder="1" applyAlignment="1">
      <alignment horizontal="left" vertical="center" wrapText="1"/>
    </xf>
    <xf numFmtId="0" fontId="11" fillId="38" borderId="8" xfId="47" applyFont="1" applyFill="1" applyBorder="1" applyAlignment="1">
      <alignment horizontal="left" vertical="center" wrapText="1"/>
    </xf>
    <xf numFmtId="0" fontId="11" fillId="38" borderId="6" xfId="47" applyFont="1" applyFill="1" applyBorder="1" applyAlignment="1">
      <alignment horizontal="center" vertical="center"/>
    </xf>
    <xf numFmtId="0" fontId="11" fillId="38" borderId="7" xfId="47" applyFont="1" applyFill="1" applyBorder="1" applyAlignment="1">
      <alignment horizontal="center" vertical="center"/>
    </xf>
    <xf numFmtId="0" fontId="11" fillId="38" borderId="8" xfId="47" applyFont="1" applyFill="1" applyBorder="1" applyAlignment="1">
      <alignment horizontal="center" vertical="center"/>
    </xf>
    <xf numFmtId="0" fontId="11" fillId="38" borderId="6" xfId="50" applyFont="1" applyFill="1" applyBorder="1" applyAlignment="1">
      <alignment horizontal="center" vertical="center" wrapText="1"/>
    </xf>
    <xf numFmtId="0" fontId="11" fillId="38" borderId="7" xfId="50" applyFont="1" applyFill="1" applyBorder="1" applyAlignment="1">
      <alignment horizontal="center" vertical="center" wrapText="1"/>
    </xf>
    <xf numFmtId="0" fontId="11" fillId="38" borderId="8" xfId="50" applyFont="1" applyFill="1" applyBorder="1" applyAlignment="1">
      <alignment horizontal="center" vertical="center" wrapText="1"/>
    </xf>
    <xf numFmtId="0" fontId="11" fillId="38" borderId="2" xfId="50" applyFont="1" applyFill="1" applyBorder="1" applyAlignment="1">
      <alignment horizontal="center" vertical="center" wrapText="1"/>
    </xf>
    <xf numFmtId="0" fontId="70" fillId="38" borderId="0" xfId="50" applyFont="1" applyFill="1" applyAlignment="1">
      <alignment horizontal="center" vertical="center"/>
    </xf>
    <xf numFmtId="0" fontId="11" fillId="38" borderId="107" xfId="50" applyFont="1" applyFill="1" applyBorder="1" applyAlignment="1">
      <alignment horizontal="center" vertical="center" shrinkToFit="1"/>
    </xf>
    <xf numFmtId="0" fontId="11" fillId="38" borderId="0" xfId="50" applyFont="1" applyFill="1" applyAlignment="1">
      <alignment horizontal="center" vertical="center"/>
    </xf>
    <xf numFmtId="0" fontId="13" fillId="0" borderId="0" xfId="0" applyFont="1" applyAlignment="1">
      <alignment horizontal="left" wrapText="1"/>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1" xfId="0" applyFont="1" applyBorder="1" applyAlignment="1">
      <alignment horizontal="left" vertical="center"/>
    </xf>
    <xf numFmtId="0" fontId="11" fillId="0" borderId="16" xfId="0" applyFont="1" applyBorder="1" applyAlignment="1">
      <alignment horizontal="left" vertical="center"/>
    </xf>
    <xf numFmtId="0" fontId="11" fillId="0" borderId="15" xfId="0" applyFont="1" applyBorder="1" applyAlignment="1">
      <alignment horizontal="left" vertical="center"/>
    </xf>
    <xf numFmtId="0" fontId="11" fillId="0" borderId="5" xfId="0" applyFont="1" applyBorder="1" applyAlignment="1">
      <alignment vertical="center" wrapText="1"/>
    </xf>
    <xf numFmtId="0" fontId="11" fillId="0" borderId="15" xfId="0" applyFont="1" applyBorder="1" applyAlignment="1">
      <alignment vertical="center" wrapText="1"/>
    </xf>
    <xf numFmtId="0" fontId="11" fillId="0" borderId="17" xfId="0" applyFont="1" applyBorder="1" applyAlignment="1">
      <alignment horizontal="center" vertical="center"/>
    </xf>
    <xf numFmtId="0" fontId="11" fillId="0" borderId="27" xfId="0" applyFont="1" applyBorder="1" applyAlignment="1">
      <alignment horizontal="center" vertical="center"/>
    </xf>
    <xf numFmtId="0" fontId="11" fillId="0" borderId="38" xfId="0" applyFont="1" applyBorder="1" applyAlignment="1">
      <alignment horizontal="center" vertical="center"/>
    </xf>
    <xf numFmtId="0" fontId="11" fillId="0" borderId="0" xfId="0" applyFont="1" applyAlignment="1">
      <alignment horizontal="center"/>
    </xf>
    <xf numFmtId="0" fontId="11" fillId="0" borderId="0" xfId="0" applyFont="1" applyAlignment="1">
      <alignment horizontal="center" vertical="top" wrapText="1"/>
    </xf>
    <xf numFmtId="0" fontId="11" fillId="0" borderId="27" xfId="0" applyFont="1" applyBorder="1" applyAlignment="1">
      <alignment horizontal="center" vertical="top" wrapText="1"/>
    </xf>
    <xf numFmtId="1" fontId="11" fillId="38" borderId="6" xfId="0" applyNumberFormat="1" applyFont="1" applyFill="1" applyBorder="1" applyAlignment="1">
      <alignment horizontal="center" vertical="center"/>
    </xf>
    <xf numFmtId="1" fontId="11" fillId="38" borderId="7" xfId="0" applyNumberFormat="1" applyFont="1" applyFill="1" applyBorder="1" applyAlignment="1">
      <alignment horizontal="center" vertical="center"/>
    </xf>
    <xf numFmtId="0" fontId="11" fillId="38" borderId="0" xfId="0" applyFont="1" applyFill="1" applyAlignment="1">
      <alignment vertical="center" wrapText="1"/>
    </xf>
    <xf numFmtId="0" fontId="29" fillId="38" borderId="2" xfId="0" applyFont="1" applyFill="1" applyBorder="1" applyAlignment="1">
      <alignment horizontal="center" vertical="center"/>
    </xf>
    <xf numFmtId="0" fontId="29" fillId="38" borderId="6" xfId="0" applyFont="1" applyFill="1" applyBorder="1" applyAlignment="1">
      <alignment horizontal="center" vertical="center"/>
    </xf>
    <xf numFmtId="0" fontId="29" fillId="38" borderId="38" xfId="0" applyFont="1" applyFill="1" applyBorder="1" applyAlignment="1">
      <alignment horizontal="center" vertical="center"/>
    </xf>
    <xf numFmtId="0" fontId="29" fillId="0" borderId="2" xfId="0" applyFont="1" applyBorder="1" applyAlignment="1">
      <alignment horizontal="center" vertical="center"/>
    </xf>
    <xf numFmtId="0" fontId="29" fillId="0" borderId="8" xfId="0" applyFont="1" applyBorder="1" applyAlignment="1">
      <alignment horizontal="center" vertical="center"/>
    </xf>
    <xf numFmtId="0" fontId="29" fillId="0" borderId="6" xfId="0" applyFont="1" applyBorder="1" applyAlignment="1">
      <alignment horizontal="center" vertical="center"/>
    </xf>
    <xf numFmtId="0" fontId="29" fillId="0" borderId="38" xfId="0" applyFont="1" applyBorder="1" applyAlignment="1">
      <alignment horizontal="center" vertical="center"/>
    </xf>
    <xf numFmtId="1" fontId="11" fillId="4" borderId="6" xfId="0" applyNumberFormat="1" applyFont="1" applyFill="1" applyBorder="1" applyAlignment="1">
      <alignment horizontal="center" vertical="center"/>
    </xf>
    <xf numFmtId="1" fontId="11" fillId="4" borderId="7" xfId="0" applyNumberFormat="1" applyFont="1" applyFill="1" applyBorder="1" applyAlignment="1">
      <alignment horizontal="center" vertical="center"/>
    </xf>
    <xf numFmtId="0" fontId="11" fillId="0" borderId="17" xfId="0" applyFont="1" applyBorder="1" applyAlignment="1">
      <alignment horizontal="center" vertical="center" wrapText="1"/>
    </xf>
    <xf numFmtId="0" fontId="11" fillId="0" borderId="16" xfId="0" applyFont="1" applyBorder="1" applyAlignment="1">
      <alignment horizontal="center" vertical="center" wrapText="1"/>
    </xf>
    <xf numFmtId="0" fontId="28" fillId="38" borderId="0" xfId="0" applyFont="1" applyFill="1" applyAlignment="1">
      <alignment horizontal="center" vertical="top"/>
    </xf>
    <xf numFmtId="0" fontId="28" fillId="38" borderId="0" xfId="0" applyFont="1" applyFill="1" applyAlignment="1">
      <alignment vertical="top" wrapText="1"/>
    </xf>
    <xf numFmtId="0" fontId="11" fillId="38" borderId="17" xfId="0" applyFont="1" applyFill="1" applyBorder="1" applyAlignment="1">
      <alignment horizontal="center" vertical="center" wrapText="1"/>
    </xf>
    <xf numFmtId="0" fontId="11" fillId="38" borderId="27" xfId="0" applyFont="1" applyFill="1" applyBorder="1" applyAlignment="1">
      <alignment horizontal="center" vertical="center" wrapText="1"/>
    </xf>
    <xf numFmtId="0" fontId="11" fillId="38" borderId="16" xfId="0" applyFont="1" applyFill="1" applyBorder="1" applyAlignment="1">
      <alignment horizontal="center" vertical="center" wrapText="1"/>
    </xf>
    <xf numFmtId="0" fontId="11" fillId="38" borderId="5" xfId="0" applyFont="1" applyFill="1" applyBorder="1" applyAlignment="1">
      <alignment horizontal="center" vertical="center" wrapText="1"/>
    </xf>
    <xf numFmtId="0" fontId="11" fillId="38" borderId="15" xfId="0" applyFont="1" applyFill="1" applyBorder="1" applyAlignment="1">
      <alignment horizontal="center" vertical="center" wrapText="1"/>
    </xf>
    <xf numFmtId="0" fontId="15" fillId="38" borderId="6" xfId="0" applyFont="1" applyFill="1" applyBorder="1" applyAlignment="1">
      <alignment vertical="center" wrapText="1"/>
    </xf>
    <xf numFmtId="0" fontId="15" fillId="38" borderId="7" xfId="0" applyFont="1" applyFill="1" applyBorder="1" applyAlignment="1">
      <alignment vertical="center" wrapText="1"/>
    </xf>
    <xf numFmtId="0" fontId="15" fillId="38" borderId="6" xfId="0" applyFont="1" applyFill="1" applyBorder="1" applyAlignment="1">
      <alignment horizontal="left" vertical="center" wrapText="1"/>
    </xf>
    <xf numFmtId="0" fontId="15" fillId="38" borderId="7" xfId="0" applyFont="1" applyFill="1" applyBorder="1" applyAlignment="1">
      <alignment horizontal="left" vertical="center" wrapText="1"/>
    </xf>
    <xf numFmtId="0" fontId="11" fillId="38" borderId="3" xfId="0" applyFont="1" applyFill="1" applyBorder="1" applyAlignment="1">
      <alignment horizontal="left" vertical="center"/>
    </xf>
    <xf numFmtId="0" fontId="11" fillId="38" borderId="4" xfId="0" applyFont="1" applyFill="1" applyBorder="1" applyAlignment="1">
      <alignment horizontal="left" vertical="center"/>
    </xf>
    <xf numFmtId="0" fontId="11" fillId="38" borderId="1" xfId="0" applyFont="1" applyFill="1" applyBorder="1" applyAlignment="1">
      <alignment horizontal="left" vertical="center"/>
    </xf>
    <xf numFmtId="0" fontId="11" fillId="38" borderId="16" xfId="0" applyFont="1" applyFill="1" applyBorder="1" applyAlignment="1">
      <alignment horizontal="left" vertical="center"/>
    </xf>
    <xf numFmtId="0" fontId="11" fillId="38" borderId="5" xfId="0" applyFont="1" applyFill="1" applyBorder="1" applyAlignment="1">
      <alignment horizontal="left" vertical="center"/>
    </xf>
    <xf numFmtId="0" fontId="11" fillId="38" borderId="15" xfId="0" applyFont="1" applyFill="1" applyBorder="1" applyAlignment="1">
      <alignment horizontal="left" vertical="center"/>
    </xf>
    <xf numFmtId="0" fontId="11" fillId="38" borderId="1" xfId="0" applyFont="1" applyFill="1" applyBorder="1" applyAlignment="1">
      <alignment horizontal="left" vertical="center" wrapText="1"/>
    </xf>
    <xf numFmtId="0" fontId="11" fillId="38" borderId="15" xfId="0" applyFont="1" applyFill="1" applyBorder="1" applyAlignment="1">
      <alignment horizontal="left" vertical="center" wrapText="1"/>
    </xf>
    <xf numFmtId="0" fontId="13" fillId="38" borderId="3" xfId="0" applyFont="1" applyFill="1" applyBorder="1" applyAlignment="1">
      <alignment wrapText="1"/>
    </xf>
    <xf numFmtId="0" fontId="13" fillId="38" borderId="4" xfId="0" applyFont="1" applyFill="1" applyBorder="1" applyAlignment="1">
      <alignment wrapText="1"/>
    </xf>
    <xf numFmtId="0" fontId="13" fillId="38" borderId="1" xfId="0" applyFont="1" applyFill="1" applyBorder="1" applyAlignment="1">
      <alignment wrapText="1"/>
    </xf>
    <xf numFmtId="0" fontId="13" fillId="38" borderId="17" xfId="0" applyFont="1" applyFill="1" applyBorder="1" applyAlignment="1">
      <alignment horizontal="left" vertical="top" wrapText="1"/>
    </xf>
    <xf numFmtId="0" fontId="13" fillId="38" borderId="0" xfId="0" applyFont="1" applyFill="1" applyAlignment="1">
      <alignment horizontal="left" vertical="top" wrapText="1"/>
    </xf>
    <xf numFmtId="0" fontId="13" fillId="38" borderId="27" xfId="0" applyFont="1" applyFill="1" applyBorder="1" applyAlignment="1">
      <alignment horizontal="left" vertical="top" wrapText="1"/>
    </xf>
    <xf numFmtId="0" fontId="13" fillId="38" borderId="17" xfId="0" applyFont="1" applyFill="1" applyBorder="1" applyAlignment="1">
      <alignment vertical="top" wrapText="1"/>
    </xf>
    <xf numFmtId="0" fontId="13" fillId="38" borderId="0" xfId="0" applyFont="1" applyFill="1" applyAlignment="1">
      <alignment vertical="top" wrapText="1"/>
    </xf>
    <xf numFmtId="0" fontId="13" fillId="38" borderId="27" xfId="0" applyFont="1" applyFill="1" applyBorder="1" applyAlignment="1">
      <alignment vertical="top" wrapText="1"/>
    </xf>
    <xf numFmtId="0" fontId="13" fillId="38" borderId="16" xfId="0" applyFont="1" applyFill="1" applyBorder="1" applyAlignment="1">
      <alignment vertical="top" wrapText="1"/>
    </xf>
    <xf numFmtId="0" fontId="13" fillId="38" borderId="5" xfId="0" applyFont="1" applyFill="1" applyBorder="1" applyAlignment="1">
      <alignment vertical="top" wrapText="1"/>
    </xf>
    <xf numFmtId="0" fontId="13" fillId="38" borderId="15" xfId="0" applyFont="1" applyFill="1" applyBorder="1" applyAlignment="1">
      <alignment vertical="top" wrapText="1"/>
    </xf>
    <xf numFmtId="0" fontId="15" fillId="38" borderId="6" xfId="0" applyFont="1" applyFill="1" applyBorder="1" applyAlignment="1">
      <alignment horizontal="left" vertical="center"/>
    </xf>
    <xf numFmtId="0" fontId="15" fillId="38" borderId="7" xfId="0" applyFont="1" applyFill="1" applyBorder="1" applyAlignment="1">
      <alignment horizontal="left" vertical="center"/>
    </xf>
    <xf numFmtId="0" fontId="15" fillId="38" borderId="8" xfId="0" applyFont="1" applyFill="1" applyBorder="1" applyAlignment="1">
      <alignment horizontal="left" vertical="center"/>
    </xf>
    <xf numFmtId="0" fontId="28" fillId="38" borderId="0" xfId="0" applyFont="1" applyFill="1" applyAlignment="1">
      <alignment horizontal="center" vertical="top" wrapText="1"/>
    </xf>
    <xf numFmtId="0" fontId="28" fillId="38" borderId="0" xfId="0" applyFont="1" applyFill="1" applyAlignment="1">
      <alignment horizontal="left" vertical="top" wrapText="1"/>
    </xf>
    <xf numFmtId="0" fontId="15" fillId="38" borderId="3" xfId="0" applyFont="1" applyFill="1" applyBorder="1" applyAlignment="1">
      <alignment horizontal="center" vertical="center" wrapText="1"/>
    </xf>
    <xf numFmtId="0" fontId="15" fillId="38" borderId="4" xfId="0" applyFont="1" applyFill="1" applyBorder="1" applyAlignment="1">
      <alignment horizontal="center" vertical="center" wrapText="1"/>
    </xf>
    <xf numFmtId="0" fontId="15" fillId="38" borderId="1" xfId="0" applyFont="1" applyFill="1" applyBorder="1" applyAlignment="1">
      <alignment horizontal="center" vertical="center" wrapText="1"/>
    </xf>
    <xf numFmtId="0" fontId="15" fillId="38" borderId="17" xfId="0" applyFont="1" applyFill="1" applyBorder="1" applyAlignment="1">
      <alignment horizontal="center" vertical="center" wrapText="1"/>
    </xf>
    <xf numFmtId="0" fontId="15" fillId="38" borderId="0" xfId="0" applyFont="1" applyFill="1" applyAlignment="1">
      <alignment horizontal="center" vertical="center" wrapText="1"/>
    </xf>
    <xf numFmtId="0" fontId="15" fillId="38" borderId="27" xfId="0" applyFont="1" applyFill="1" applyBorder="1" applyAlignment="1">
      <alignment horizontal="center" vertical="center" wrapText="1"/>
    </xf>
    <xf numFmtId="0" fontId="15" fillId="38" borderId="16" xfId="0" applyFont="1" applyFill="1" applyBorder="1" applyAlignment="1">
      <alignment horizontal="center" vertical="center" wrapText="1"/>
    </xf>
    <xf numFmtId="0" fontId="15" fillId="38" borderId="5" xfId="0" applyFont="1" applyFill="1" applyBorder="1" applyAlignment="1">
      <alignment horizontal="center" vertical="center" wrapText="1"/>
    </xf>
    <xf numFmtId="0" fontId="15" fillId="38" borderId="15" xfId="0" applyFont="1" applyFill="1" applyBorder="1" applyAlignment="1">
      <alignment horizontal="center" vertical="center" wrapText="1"/>
    </xf>
    <xf numFmtId="0" fontId="15" fillId="38" borderId="7" xfId="0" applyFont="1" applyFill="1" applyBorder="1" applyAlignment="1">
      <alignment vertical="center"/>
    </xf>
    <xf numFmtId="0" fontId="11" fillId="38" borderId="3" xfId="0" applyFont="1" applyFill="1" applyBorder="1" applyAlignment="1">
      <alignment horizontal="center" vertical="center" textRotation="255"/>
    </xf>
    <xf numFmtId="0" fontId="11" fillId="38" borderId="1" xfId="0" applyFont="1" applyFill="1" applyBorder="1" applyAlignment="1">
      <alignment horizontal="center" vertical="center" textRotation="255"/>
    </xf>
    <xf numFmtId="0" fontId="11" fillId="38" borderId="17" xfId="0" applyFont="1" applyFill="1" applyBorder="1" applyAlignment="1">
      <alignment horizontal="center" vertical="center" textRotation="255"/>
    </xf>
    <xf numFmtId="0" fontId="11" fillId="38" borderId="27" xfId="0" applyFont="1" applyFill="1" applyBorder="1" applyAlignment="1">
      <alignment horizontal="center" vertical="center" textRotation="255"/>
    </xf>
    <xf numFmtId="0" fontId="11" fillId="38" borderId="16" xfId="0" applyFont="1" applyFill="1" applyBorder="1" applyAlignment="1">
      <alignment horizontal="center" vertical="center" textRotation="255"/>
    </xf>
    <xf numFmtId="0" fontId="11" fillId="38" borderId="15" xfId="0" applyFont="1" applyFill="1" applyBorder="1" applyAlignment="1">
      <alignment horizontal="center" vertical="center" textRotation="255"/>
    </xf>
    <xf numFmtId="0" fontId="15" fillId="38" borderId="8" xfId="0" applyFont="1" applyFill="1" applyBorder="1" applyAlignment="1">
      <alignment vertical="center" wrapText="1"/>
    </xf>
    <xf numFmtId="0" fontId="11" fillId="38" borderId="8" xfId="0" applyFont="1" applyFill="1" applyBorder="1" applyAlignment="1">
      <alignment horizontal="center" vertical="center" textRotation="255"/>
    </xf>
    <xf numFmtId="0" fontId="11" fillId="38" borderId="6" xfId="0" applyFont="1" applyFill="1" applyBorder="1" applyAlignment="1">
      <alignment vertical="center"/>
    </xf>
    <xf numFmtId="0" fontId="11" fillId="38" borderId="7" xfId="0" applyFont="1" applyFill="1" applyBorder="1" applyAlignment="1">
      <alignment vertical="center"/>
    </xf>
    <xf numFmtId="0" fontId="11" fillId="38" borderId="16" xfId="0" applyFont="1" applyFill="1" applyBorder="1" applyAlignment="1">
      <alignment vertical="center"/>
    </xf>
    <xf numFmtId="0" fontId="11" fillId="38" borderId="5" xfId="0" applyFont="1" applyFill="1" applyBorder="1" applyAlignment="1">
      <alignment vertical="center"/>
    </xf>
    <xf numFmtId="0" fontId="15" fillId="38" borderId="16" xfId="0" applyFont="1" applyFill="1" applyBorder="1" applyAlignment="1">
      <alignment horizontal="left" vertical="center" wrapText="1"/>
    </xf>
    <xf numFmtId="0" fontId="15" fillId="38" borderId="5" xfId="0" applyFont="1" applyFill="1" applyBorder="1" applyAlignment="1">
      <alignment horizontal="left" vertical="center" wrapText="1"/>
    </xf>
    <xf numFmtId="0" fontId="11" fillId="38" borderId="38" xfId="0" applyFont="1" applyFill="1" applyBorder="1" applyAlignment="1">
      <alignment vertical="center"/>
    </xf>
    <xf numFmtId="0" fontId="29" fillId="38" borderId="4" xfId="0" applyFont="1" applyFill="1" applyBorder="1" applyAlignment="1">
      <alignment horizontal="center" vertical="center" shrinkToFit="1"/>
    </xf>
    <xf numFmtId="0" fontId="29" fillId="38" borderId="1" xfId="0" applyFont="1" applyFill="1" applyBorder="1" applyAlignment="1">
      <alignment horizontal="center" vertical="center" shrinkToFit="1"/>
    </xf>
    <xf numFmtId="0" fontId="15" fillId="38" borderId="8" xfId="0" applyFont="1" applyFill="1" applyBorder="1" applyAlignment="1">
      <alignment horizontal="left" vertical="center" wrapText="1"/>
    </xf>
    <xf numFmtId="0" fontId="28" fillId="0" borderId="0" xfId="0" applyFont="1" applyAlignment="1">
      <alignment horizontal="center" vertical="top" wrapText="1"/>
    </xf>
    <xf numFmtId="0" fontId="28" fillId="0" borderId="0" xfId="0" applyFont="1" applyAlignment="1">
      <alignment horizontal="center" vertical="top"/>
    </xf>
    <xf numFmtId="0" fontId="28" fillId="0" borderId="0" xfId="0" applyFont="1" applyAlignment="1">
      <alignment vertical="top"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1" fillId="0" borderId="17" xfId="0" applyFont="1" applyBorder="1" applyAlignment="1">
      <alignment horizontal="left" vertical="top"/>
    </xf>
    <xf numFmtId="0" fontId="11" fillId="0" borderId="0" xfId="0" applyFont="1" applyAlignment="1">
      <alignment horizontal="left" vertical="top"/>
    </xf>
    <xf numFmtId="0" fontId="11" fillId="0" borderId="27" xfId="0" applyFont="1" applyBorder="1" applyAlignment="1">
      <alignment horizontal="left" vertical="top"/>
    </xf>
    <xf numFmtId="0" fontId="11" fillId="0" borderId="17" xfId="0" applyFont="1" applyBorder="1" applyAlignment="1">
      <alignment horizontal="left" vertical="center"/>
    </xf>
    <xf numFmtId="0" fontId="11" fillId="0" borderId="0" xfId="0" applyFont="1" applyAlignment="1">
      <alignment horizontal="left" vertical="center"/>
    </xf>
    <xf numFmtId="0" fontId="11" fillId="0" borderId="27"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1" fillId="38" borderId="38" xfId="0" applyFont="1" applyFill="1" applyBorder="1" applyAlignment="1">
      <alignment horizontal="center" vertical="center"/>
    </xf>
    <xf numFmtId="0" fontId="29" fillId="38" borderId="4" xfId="0" applyFont="1" applyFill="1" applyBorder="1" applyAlignment="1">
      <alignment horizontal="left" vertical="center" wrapText="1"/>
    </xf>
    <xf numFmtId="0" fontId="15" fillId="38" borderId="2" xfId="0" applyFont="1" applyFill="1" applyBorder="1" applyAlignment="1">
      <alignment vertical="center" wrapText="1"/>
    </xf>
    <xf numFmtId="0" fontId="13" fillId="38" borderId="3" xfId="0" applyFont="1" applyFill="1" applyBorder="1" applyAlignment="1">
      <alignment vertical="center" wrapText="1"/>
    </xf>
    <xf numFmtId="0" fontId="13" fillId="38" borderId="4" xfId="0" applyFont="1" applyFill="1" applyBorder="1" applyAlignment="1">
      <alignment vertical="center" wrapText="1"/>
    </xf>
    <xf numFmtId="0" fontId="13" fillId="38" borderId="1" xfId="0" applyFont="1" applyFill="1" applyBorder="1" applyAlignment="1">
      <alignment vertical="center" wrapText="1"/>
    </xf>
    <xf numFmtId="0" fontId="13" fillId="38" borderId="27" xfId="0" applyFont="1" applyFill="1" applyBorder="1" applyAlignment="1">
      <alignment horizontal="left" vertical="center" wrapText="1"/>
    </xf>
    <xf numFmtId="0" fontId="13" fillId="38" borderId="16" xfId="0" applyFont="1" applyFill="1" applyBorder="1" applyAlignment="1">
      <alignment vertical="center" wrapText="1"/>
    </xf>
    <xf numFmtId="0" fontId="13" fillId="38" borderId="5" xfId="0" applyFont="1" applyFill="1" applyBorder="1" applyAlignment="1">
      <alignment vertical="center" wrapText="1"/>
    </xf>
    <xf numFmtId="0" fontId="13" fillId="38" borderId="15" xfId="0" applyFont="1" applyFill="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82" fillId="0" borderId="0" xfId="63" applyFont="1" applyAlignment="1">
      <alignment horizontal="left" vertical="center" wrapText="1"/>
    </xf>
    <xf numFmtId="0" fontId="17" fillId="0" borderId="100" xfId="63" applyBorder="1" applyAlignment="1">
      <alignment horizontal="center" vertical="center"/>
    </xf>
    <xf numFmtId="0" fontId="17" fillId="0" borderId="101" xfId="63" applyBorder="1" applyAlignment="1">
      <alignment horizontal="center" vertical="center"/>
    </xf>
    <xf numFmtId="0" fontId="17" fillId="0" borderId="102" xfId="63" applyBorder="1" applyAlignment="1">
      <alignment horizontal="center" vertical="center"/>
    </xf>
    <xf numFmtId="0" fontId="17" fillId="0" borderId="16" xfId="63" applyBorder="1" applyAlignment="1">
      <alignment horizontal="center" vertical="center"/>
    </xf>
    <xf numFmtId="0" fontId="17" fillId="0" borderId="5" xfId="63" applyBorder="1" applyAlignment="1">
      <alignment horizontal="center" vertical="center"/>
    </xf>
    <xf numFmtId="0" fontId="17" fillId="0" borderId="15" xfId="63" applyBorder="1" applyAlignment="1">
      <alignment horizontal="center" vertical="center"/>
    </xf>
    <xf numFmtId="0" fontId="17" fillId="0" borderId="199" xfId="63" applyBorder="1" applyAlignment="1">
      <alignment horizontal="center" vertical="center"/>
    </xf>
    <xf numFmtId="0" fontId="17" fillId="0" borderId="200" xfId="63" applyBorder="1" applyAlignment="1">
      <alignment horizontal="center" vertical="center"/>
    </xf>
    <xf numFmtId="0" fontId="82" fillId="0" borderId="0" xfId="63" applyFont="1" applyAlignment="1">
      <alignment horizontal="left" vertical="center"/>
    </xf>
    <xf numFmtId="0" fontId="17" fillId="0" borderId="108" xfId="63" applyBorder="1" applyAlignment="1">
      <alignment horizontal="center" vertical="center"/>
    </xf>
    <xf numFmtId="0" fontId="17" fillId="0" borderId="201" xfId="63" applyBorder="1" applyAlignment="1">
      <alignment horizontal="center" vertical="center"/>
    </xf>
    <xf numFmtId="0" fontId="17" fillId="0" borderId="109" xfId="63" applyBorder="1" applyAlignment="1">
      <alignment horizontal="center" vertical="center"/>
    </xf>
    <xf numFmtId="0" fontId="17" fillId="0" borderId="52" xfId="63" applyBorder="1" applyAlignment="1">
      <alignment horizontal="center" vertical="center"/>
    </xf>
    <xf numFmtId="0" fontId="17" fillId="0" borderId="202" xfId="63" applyBorder="1" applyAlignment="1">
      <alignment horizontal="center" vertical="center"/>
    </xf>
    <xf numFmtId="0" fontId="17" fillId="0" borderId="53" xfId="63" applyBorder="1" applyAlignment="1">
      <alignment horizontal="center" vertical="center"/>
    </xf>
    <xf numFmtId="0" fontId="17" fillId="0" borderId="48" xfId="63" applyBorder="1" applyAlignment="1">
      <alignment horizontal="center" vertical="center"/>
    </xf>
    <xf numFmtId="0" fontId="17" fillId="0" borderId="0" xfId="63" applyAlignment="1">
      <alignment horizontal="center" vertical="center"/>
    </xf>
    <xf numFmtId="0" fontId="17" fillId="0" borderId="49" xfId="63" applyBorder="1" applyAlignment="1">
      <alignment horizontal="center" vertical="center"/>
    </xf>
    <xf numFmtId="0" fontId="17" fillId="0" borderId="48" xfId="63" applyBorder="1" applyAlignment="1">
      <alignment horizontal="left" vertical="center"/>
    </xf>
    <xf numFmtId="0" fontId="17" fillId="0" borderId="0" xfId="63" applyAlignment="1">
      <alignment horizontal="left" vertical="center"/>
    </xf>
    <xf numFmtId="0" fontId="33" fillId="0" borderId="25" xfId="63" applyFont="1" applyBorder="1" applyAlignment="1">
      <alignment horizontal="center" vertical="center"/>
    </xf>
    <xf numFmtId="0" fontId="17" fillId="0" borderId="25" xfId="63" applyBorder="1" applyAlignment="1">
      <alignment horizontal="center" vertical="center"/>
    </xf>
    <xf numFmtId="0" fontId="17" fillId="0" borderId="2" xfId="63" applyBorder="1" applyAlignment="1">
      <alignment horizontal="center" vertical="center"/>
    </xf>
    <xf numFmtId="0" fontId="17" fillId="0" borderId="197" xfId="63" applyBorder="1" applyAlignment="1">
      <alignment horizontal="center" vertical="center"/>
    </xf>
    <xf numFmtId="0" fontId="17" fillId="0" borderId="170" xfId="63" applyBorder="1" applyAlignment="1">
      <alignment horizontal="right" vertical="center"/>
    </xf>
    <xf numFmtId="0" fontId="17" fillId="0" borderId="171" xfId="63" applyBorder="1" applyAlignment="1">
      <alignment horizontal="right" vertical="center"/>
    </xf>
    <xf numFmtId="0" fontId="17" fillId="0" borderId="172" xfId="63" applyBorder="1" applyAlignment="1">
      <alignment horizontal="right" vertical="center"/>
    </xf>
    <xf numFmtId="0" fontId="17" fillId="0" borderId="31" xfId="63" applyBorder="1" applyAlignment="1">
      <alignment horizontal="center" vertical="center"/>
    </xf>
    <xf numFmtId="0" fontId="17" fillId="0" borderId="29" xfId="63" applyBorder="1" applyAlignment="1">
      <alignment horizontal="center" vertical="center"/>
    </xf>
    <xf numFmtId="0" fontId="17" fillId="0" borderId="198" xfId="63" applyBorder="1" applyAlignment="1">
      <alignment horizontal="center" vertical="center"/>
    </xf>
    <xf numFmtId="0" fontId="33" fillId="0" borderId="2" xfId="63" applyFont="1" applyBorder="1" applyAlignment="1">
      <alignment horizontal="center" vertical="center"/>
    </xf>
    <xf numFmtId="0" fontId="17" fillId="0" borderId="105" xfId="63" applyBorder="1" applyAlignment="1">
      <alignment horizontal="center" vertical="center"/>
    </xf>
    <xf numFmtId="0" fontId="33" fillId="0" borderId="26" xfId="63" applyFont="1" applyBorder="1" applyAlignment="1">
      <alignment horizontal="center" vertical="center"/>
    </xf>
    <xf numFmtId="0" fontId="17" fillId="0" borderId="26" xfId="63" applyBorder="1" applyAlignment="1">
      <alignment horizontal="center" vertical="center"/>
    </xf>
    <xf numFmtId="0" fontId="17" fillId="0" borderId="196" xfId="63" applyBorder="1" applyAlignment="1">
      <alignment horizontal="center" vertical="center"/>
    </xf>
    <xf numFmtId="0" fontId="33" fillId="0" borderId="195" xfId="63" applyFont="1" applyBorder="1" applyAlignment="1">
      <alignment horizontal="center" vertical="center"/>
    </xf>
    <xf numFmtId="0" fontId="80" fillId="0" borderId="3" xfId="63" applyFont="1" applyBorder="1" applyAlignment="1">
      <alignment horizontal="center" vertical="center" wrapText="1"/>
    </xf>
    <xf numFmtId="0" fontId="80" fillId="0" borderId="4" xfId="63" applyFont="1" applyBorder="1" applyAlignment="1">
      <alignment horizontal="center" vertical="center" wrapText="1"/>
    </xf>
    <xf numFmtId="0" fontId="80" fillId="0" borderId="1" xfId="63" applyFont="1" applyBorder="1" applyAlignment="1">
      <alignment horizontal="center" vertical="center" wrapText="1"/>
    </xf>
    <xf numFmtId="0" fontId="80" fillId="0" borderId="17" xfId="63" applyFont="1" applyBorder="1" applyAlignment="1">
      <alignment horizontal="center" vertical="center" wrapText="1"/>
    </xf>
    <xf numFmtId="0" fontId="80" fillId="0" borderId="0" xfId="63" applyFont="1" applyAlignment="1">
      <alignment horizontal="center" vertical="center" wrapText="1"/>
    </xf>
    <xf numFmtId="0" fontId="80" fillId="0" borderId="27" xfId="63" applyFont="1" applyBorder="1" applyAlignment="1">
      <alignment horizontal="center" vertical="center" wrapText="1"/>
    </xf>
    <xf numFmtId="0" fontId="80" fillId="0" borderId="16" xfId="63" applyFont="1" applyBorder="1" applyAlignment="1">
      <alignment horizontal="center" vertical="center" wrapText="1"/>
    </xf>
    <xf numFmtId="0" fontId="80" fillId="0" borderId="5" xfId="63" applyFont="1" applyBorder="1" applyAlignment="1">
      <alignment horizontal="center" vertical="center" wrapText="1"/>
    </xf>
    <xf numFmtId="0" fontId="80" fillId="0" borderId="15" xfId="63" applyFont="1" applyBorder="1" applyAlignment="1">
      <alignment horizontal="center" vertical="center" wrapText="1"/>
    </xf>
    <xf numFmtId="0" fontId="17" fillId="0" borderId="184" xfId="63" applyBorder="1" applyAlignment="1">
      <alignment horizontal="center" vertical="center"/>
    </xf>
    <xf numFmtId="0" fontId="17" fillId="0" borderId="185" xfId="63" applyBorder="1" applyAlignment="1">
      <alignment horizontal="center" vertical="center"/>
    </xf>
    <xf numFmtId="0" fontId="17" fillId="0" borderId="186" xfId="63" applyBorder="1" applyAlignment="1">
      <alignment horizontal="center" vertical="center"/>
    </xf>
    <xf numFmtId="0" fontId="17" fillId="0" borderId="187" xfId="63" applyBorder="1" applyAlignment="1">
      <alignment horizontal="center" vertical="center"/>
    </xf>
    <xf numFmtId="0" fontId="17" fillId="0" borderId="188" xfId="63" applyBorder="1" applyAlignment="1">
      <alignment horizontal="center" vertical="center"/>
    </xf>
    <xf numFmtId="0" fontId="17" fillId="0" borderId="190" xfId="63" applyBorder="1" applyAlignment="1">
      <alignment horizontal="center" vertical="center"/>
    </xf>
    <xf numFmtId="0" fontId="33" fillId="0" borderId="187" xfId="63" applyFont="1" applyBorder="1" applyAlignment="1">
      <alignment horizontal="center" vertical="center" wrapText="1"/>
    </xf>
    <xf numFmtId="0" fontId="33" fillId="0" borderId="191" xfId="63" applyFont="1" applyBorder="1" applyAlignment="1">
      <alignment horizontal="center" vertical="center" wrapText="1"/>
    </xf>
    <xf numFmtId="0" fontId="0" fillId="0" borderId="0" xfId="63" applyFont="1" applyAlignment="1">
      <alignment horizontal="center" vertical="center" shrinkToFit="1"/>
    </xf>
    <xf numFmtId="0" fontId="33" fillId="0" borderId="6" xfId="63" applyFont="1" applyBorder="1" applyAlignment="1">
      <alignment horizontal="center" vertical="center"/>
    </xf>
    <xf numFmtId="0" fontId="33" fillId="0" borderId="7" xfId="63" applyFont="1" applyBorder="1" applyAlignment="1">
      <alignment horizontal="center" vertical="center"/>
    </xf>
    <xf numFmtId="0" fontId="33" fillId="0" borderId="8" xfId="63" applyFont="1" applyBorder="1" applyAlignment="1">
      <alignment horizontal="center" vertical="center"/>
    </xf>
    <xf numFmtId="0" fontId="17" fillId="0" borderId="6" xfId="63" applyBorder="1" applyAlignment="1">
      <alignment horizontal="center" vertical="center"/>
    </xf>
    <xf numFmtId="0" fontId="17" fillId="0" borderId="7" xfId="63" applyBorder="1" applyAlignment="1">
      <alignment horizontal="center" vertical="center"/>
    </xf>
    <xf numFmtId="0" fontId="17" fillId="0" borderId="8" xfId="63" applyBorder="1" applyAlignment="1">
      <alignment horizontal="center" vertical="center"/>
    </xf>
    <xf numFmtId="0" fontId="17" fillId="0" borderId="192" xfId="63" applyBorder="1" applyAlignment="1">
      <alignment horizontal="center" vertical="center"/>
    </xf>
    <xf numFmtId="0" fontId="17" fillId="0" borderId="193" xfId="63" applyBorder="1" applyAlignment="1">
      <alignment horizontal="center" vertical="center"/>
    </xf>
    <xf numFmtId="0" fontId="17" fillId="0" borderId="194" xfId="63" applyBorder="1" applyAlignment="1">
      <alignment horizontal="center" vertical="center"/>
    </xf>
    <xf numFmtId="0" fontId="92" fillId="0" borderId="0" xfId="63" applyFont="1" applyAlignment="1">
      <alignment vertical="center" wrapText="1"/>
    </xf>
    <xf numFmtId="0" fontId="33" fillId="0" borderId="6" xfId="63" applyFont="1" applyBorder="1" applyAlignment="1">
      <alignment horizontal="center" vertical="center" shrinkToFit="1"/>
    </xf>
    <xf numFmtId="0" fontId="33" fillId="0" borderId="7" xfId="63" applyFont="1" applyBorder="1" applyAlignment="1">
      <alignment horizontal="center" vertical="center" shrinkToFit="1"/>
    </xf>
    <xf numFmtId="0" fontId="33" fillId="0" borderId="8" xfId="63" applyFont="1" applyBorder="1" applyAlignment="1">
      <alignment horizontal="center" vertical="center" shrinkToFit="1"/>
    </xf>
    <xf numFmtId="0" fontId="17" fillId="0" borderId="208" xfId="63" applyBorder="1" applyAlignment="1">
      <alignment horizontal="center" vertical="center"/>
    </xf>
    <xf numFmtId="0" fontId="17" fillId="0" borderId="170" xfId="63" applyBorder="1" applyAlignment="1">
      <alignment horizontal="center" vertical="center"/>
    </xf>
    <xf numFmtId="0" fontId="17" fillId="0" borderId="28" xfId="63" applyBorder="1" applyAlignment="1">
      <alignment horizontal="right" vertical="center"/>
    </xf>
    <xf numFmtId="0" fontId="17" fillId="0" borderId="31" xfId="63" applyBorder="1" applyAlignment="1">
      <alignment horizontal="right" vertical="center"/>
    </xf>
    <xf numFmtId="0" fontId="17" fillId="0" borderId="29" xfId="63" applyBorder="1" applyAlignment="1">
      <alignment horizontal="right" vertical="center"/>
    </xf>
    <xf numFmtId="0" fontId="17" fillId="0" borderId="28" xfId="63" applyBorder="1" applyAlignment="1">
      <alignment horizontal="center" vertical="center"/>
    </xf>
    <xf numFmtId="0" fontId="33" fillId="0" borderId="21" xfId="63" applyFont="1" applyBorder="1" applyAlignment="1">
      <alignment horizontal="center" vertical="center" shrinkToFit="1"/>
    </xf>
    <xf numFmtId="0" fontId="33" fillId="0" borderId="23" xfId="63" applyFont="1" applyBorder="1" applyAlignment="1">
      <alignment horizontal="center" vertical="center" shrinkToFit="1"/>
    </xf>
    <xf numFmtId="0" fontId="33" fillId="0" borderId="24" xfId="63" applyFont="1" applyBorder="1" applyAlignment="1">
      <alignment horizontal="center" vertical="center" shrinkToFit="1"/>
    </xf>
    <xf numFmtId="0" fontId="17" fillId="0" borderId="21" xfId="63" applyBorder="1" applyAlignment="1">
      <alignment horizontal="center" vertical="center"/>
    </xf>
    <xf numFmtId="0" fontId="33" fillId="0" borderId="3" xfId="63" applyFont="1" applyBorder="1" applyAlignment="1">
      <alignment horizontal="center" vertical="center"/>
    </xf>
    <xf numFmtId="0" fontId="17" fillId="0" borderId="190" xfId="63" applyBorder="1" applyAlignment="1">
      <alignment horizontal="center" vertical="center" wrapText="1"/>
    </xf>
    <xf numFmtId="0" fontId="17" fillId="0" borderId="188" xfId="63" applyBorder="1" applyAlignment="1">
      <alignment horizontal="center" vertical="center" wrapText="1"/>
    </xf>
    <xf numFmtId="0" fontId="17" fillId="0" borderId="191" xfId="63" applyBorder="1" applyAlignment="1">
      <alignment horizontal="center" vertical="center" wrapText="1"/>
    </xf>
    <xf numFmtId="0" fontId="17" fillId="0" borderId="203" xfId="63" applyBorder="1" applyAlignment="1">
      <alignment horizontal="center" vertical="center"/>
    </xf>
    <xf numFmtId="0" fontId="17" fillId="0" borderId="204" xfId="63" applyBorder="1" applyAlignment="1">
      <alignment horizontal="center" vertical="center"/>
    </xf>
    <xf numFmtId="0" fontId="17" fillId="0" borderId="206" xfId="63" applyBorder="1" applyAlignment="1">
      <alignment horizontal="center" vertical="center"/>
    </xf>
    <xf numFmtId="0" fontId="17" fillId="0" borderId="207" xfId="63" applyBorder="1" applyAlignment="1">
      <alignment horizontal="center" vertical="center"/>
    </xf>
    <xf numFmtId="0" fontId="33" fillId="0" borderId="1" xfId="63" applyFont="1" applyBorder="1" applyAlignment="1">
      <alignment horizontal="center" vertical="center"/>
    </xf>
    <xf numFmtId="0" fontId="33" fillId="0" borderId="17" xfId="63" applyFont="1" applyBorder="1" applyAlignment="1">
      <alignment horizontal="center" vertical="center"/>
    </xf>
    <xf numFmtId="0" fontId="33" fillId="0" borderId="27" xfId="63" applyFont="1" applyBorder="1" applyAlignment="1">
      <alignment horizontal="center" vertical="center"/>
    </xf>
    <xf numFmtId="0" fontId="33" fillId="0" borderId="16" xfId="63" applyFont="1" applyBorder="1" applyAlignment="1">
      <alignment horizontal="center" vertical="center"/>
    </xf>
    <xf numFmtId="0" fontId="33" fillId="0" borderId="15" xfId="63" applyFont="1" applyBorder="1" applyAlignment="1">
      <alignment horizontal="center" vertical="center"/>
    </xf>
    <xf numFmtId="0" fontId="17" fillId="0" borderId="171" xfId="63" applyBorder="1" applyAlignment="1">
      <alignment horizontal="center" vertical="center"/>
    </xf>
    <xf numFmtId="0" fontId="17" fillId="0" borderId="172" xfId="63" applyBorder="1" applyAlignment="1">
      <alignment horizontal="center" vertical="center"/>
    </xf>
    <xf numFmtId="0" fontId="33" fillId="0" borderId="4" xfId="63" applyFont="1" applyBorder="1" applyAlignment="1">
      <alignment horizontal="center" vertical="center"/>
    </xf>
    <xf numFmtId="0" fontId="0" fillId="0" borderId="0" xfId="63" applyFont="1" applyAlignment="1">
      <alignment horizontal="left" vertical="center"/>
    </xf>
    <xf numFmtId="0" fontId="82" fillId="0" borderId="137" xfId="63" applyFont="1" applyBorder="1" applyAlignment="1">
      <alignment horizontal="left" vertical="center" shrinkToFit="1"/>
    </xf>
    <xf numFmtId="0" fontId="82" fillId="0" borderId="107" xfId="63" applyFont="1" applyBorder="1" applyAlignment="1">
      <alignment horizontal="left" vertical="center" shrinkToFit="1"/>
    </xf>
    <xf numFmtId="0" fontId="82" fillId="0" borderId="138" xfId="63" applyFont="1" applyBorder="1" applyAlignment="1">
      <alignment horizontal="left" vertical="center" shrinkToFit="1"/>
    </xf>
    <xf numFmtId="0" fontId="82" fillId="0" borderId="43" xfId="63" applyFont="1" applyBorder="1" applyAlignment="1">
      <alignment horizontal="left" vertical="center" shrinkToFit="1"/>
    </xf>
    <xf numFmtId="0" fontId="82" fillId="0" borderId="44" xfId="63" applyFont="1" applyBorder="1" applyAlignment="1">
      <alignment horizontal="left" vertical="center" shrinkToFit="1"/>
    </xf>
    <xf numFmtId="0" fontId="82" fillId="0" borderId="45" xfId="63" applyFont="1" applyBorder="1" applyAlignment="1">
      <alignment horizontal="left" vertical="center" shrinkToFit="1"/>
    </xf>
    <xf numFmtId="0" fontId="17" fillId="0" borderId="187" xfId="63" applyBorder="1" applyAlignment="1">
      <alignment horizontal="center" vertical="center" wrapText="1"/>
    </xf>
    <xf numFmtId="0" fontId="82" fillId="0" borderId="137" xfId="63" applyFont="1" applyBorder="1" applyAlignment="1">
      <alignment horizontal="left" vertical="center" wrapText="1" shrinkToFit="1"/>
    </xf>
    <xf numFmtId="0" fontId="82" fillId="0" borderId="107" xfId="63" applyFont="1" applyBorder="1" applyAlignment="1">
      <alignment horizontal="left" vertical="center" wrapText="1" shrinkToFit="1"/>
    </xf>
    <xf numFmtId="0" fontId="82" fillId="0" borderId="138" xfId="63" applyFont="1" applyBorder="1" applyAlignment="1">
      <alignment horizontal="left" vertical="center" wrapText="1" shrinkToFit="1"/>
    </xf>
    <xf numFmtId="0" fontId="82" fillId="0" borderId="137" xfId="63" applyFont="1" applyBorder="1" applyAlignment="1">
      <alignment horizontal="left" vertical="center" wrapText="1"/>
    </xf>
    <xf numFmtId="0" fontId="17" fillId="0" borderId="107" xfId="62" applyBorder="1" applyAlignment="1">
      <alignment horizontal="left" vertical="center" wrapText="1"/>
    </xf>
    <xf numFmtId="0" fontId="17" fillId="0" borderId="138" xfId="62" applyBorder="1" applyAlignment="1">
      <alignment horizontal="left" vertical="center" wrapText="1"/>
    </xf>
    <xf numFmtId="0" fontId="77" fillId="0" borderId="100" xfId="63" applyFont="1" applyBorder="1" applyAlignment="1">
      <alignment horizontal="center" vertical="center" wrapText="1"/>
    </xf>
    <xf numFmtId="0" fontId="77" fillId="0" borderId="101" xfId="63" applyFont="1" applyBorder="1" applyAlignment="1">
      <alignment horizontal="center" vertical="center"/>
    </xf>
    <xf numFmtId="0" fontId="77" fillId="0" borderId="102" xfId="63" applyFont="1" applyBorder="1" applyAlignment="1">
      <alignment horizontal="center" vertical="center"/>
    </xf>
    <xf numFmtId="0" fontId="77" fillId="0" borderId="16" xfId="63" applyFont="1" applyBorder="1" applyAlignment="1">
      <alignment horizontal="center" vertical="center"/>
    </xf>
    <xf numFmtId="0" fontId="77" fillId="0" borderId="5" xfId="63" applyFont="1" applyBorder="1" applyAlignment="1">
      <alignment horizontal="center" vertical="center"/>
    </xf>
    <xf numFmtId="0" fontId="77" fillId="0" borderId="15" xfId="63" applyFont="1" applyBorder="1" applyAlignment="1">
      <alignment horizontal="center" vertical="center"/>
    </xf>
    <xf numFmtId="0" fontId="17" fillId="0" borderId="106" xfId="63" applyBorder="1" applyAlignment="1">
      <alignment horizontal="center" vertical="center"/>
    </xf>
    <xf numFmtId="0" fontId="17" fillId="0" borderId="30" xfId="63" applyBorder="1" applyAlignment="1">
      <alignment horizontal="center" vertical="center"/>
    </xf>
    <xf numFmtId="0" fontId="17" fillId="0" borderId="212" xfId="63" applyBorder="1" applyAlignment="1">
      <alignment horizontal="center" vertical="center"/>
    </xf>
    <xf numFmtId="0" fontId="33" fillId="0" borderId="38" xfId="63" applyFont="1" applyBorder="1" applyAlignment="1">
      <alignment horizontal="center" vertical="center"/>
    </xf>
    <xf numFmtId="0" fontId="17" fillId="0" borderId="38" xfId="63" applyBorder="1" applyAlignment="1">
      <alignment horizontal="center" vertical="center"/>
    </xf>
    <xf numFmtId="0" fontId="17" fillId="0" borderId="213" xfId="63" applyBorder="1" applyAlignment="1">
      <alignment horizontal="center" vertical="center"/>
    </xf>
    <xf numFmtId="0" fontId="17" fillId="0" borderId="211" xfId="63" applyBorder="1" applyAlignment="1">
      <alignment horizontal="center" vertical="center"/>
    </xf>
    <xf numFmtId="0" fontId="33" fillId="0" borderId="173" xfId="63" applyFont="1" applyBorder="1" applyAlignment="1">
      <alignment horizontal="center" vertical="center"/>
    </xf>
    <xf numFmtId="0" fontId="0" fillId="0" borderId="0" xfId="63" applyFont="1" applyAlignment="1">
      <alignment horizontal="center" vertical="center"/>
    </xf>
    <xf numFmtId="0" fontId="17" fillId="0" borderId="5" xfId="63" applyBorder="1" applyAlignment="1">
      <alignment horizontal="left" vertical="center"/>
    </xf>
    <xf numFmtId="0" fontId="92" fillId="0" borderId="0" xfId="63" applyFont="1" applyAlignment="1">
      <alignment horizontal="left" vertical="center" wrapText="1"/>
    </xf>
    <xf numFmtId="0" fontId="92" fillId="0" borderId="0" xfId="63" applyFont="1" applyAlignment="1">
      <alignment horizontal="left" vertical="center"/>
    </xf>
    <xf numFmtId="0" fontId="17" fillId="0" borderId="6" xfId="63" applyBorder="1">
      <alignment vertical="center"/>
    </xf>
    <xf numFmtId="0" fontId="17" fillId="0" borderId="7" xfId="63" applyBorder="1">
      <alignment vertical="center"/>
    </xf>
    <xf numFmtId="0" fontId="17" fillId="0" borderId="220" xfId="63" applyBorder="1">
      <alignment vertical="center"/>
    </xf>
    <xf numFmtId="0" fontId="17" fillId="0" borderId="27" xfId="63" applyBorder="1" applyAlignment="1">
      <alignment horizontal="center" vertical="center"/>
    </xf>
    <xf numFmtId="0" fontId="17" fillId="0" borderId="223" xfId="63" applyBorder="1" applyAlignment="1">
      <alignment horizontal="center" vertical="center"/>
    </xf>
    <xf numFmtId="0" fontId="17" fillId="0" borderId="221" xfId="63" applyBorder="1" applyAlignment="1">
      <alignment horizontal="center" vertical="center"/>
    </xf>
    <xf numFmtId="0" fontId="17" fillId="0" borderId="21" xfId="63" applyBorder="1">
      <alignment vertical="center"/>
    </xf>
    <xf numFmtId="0" fontId="17" fillId="0" borderId="23" xfId="63" applyBorder="1">
      <alignment vertical="center"/>
    </xf>
    <xf numFmtId="0" fontId="17" fillId="0" borderId="219" xfId="63" applyBorder="1">
      <alignment vertical="center"/>
    </xf>
    <xf numFmtId="0" fontId="17" fillId="0" borderId="222" xfId="63" applyBorder="1" applyAlignment="1">
      <alignment horizontal="center" vertical="center"/>
    </xf>
    <xf numFmtId="0" fontId="17" fillId="0" borderId="173" xfId="63" applyBorder="1" applyAlignment="1">
      <alignment horizontal="center" vertical="center"/>
    </xf>
    <xf numFmtId="0" fontId="17" fillId="0" borderId="174" xfId="63" applyBorder="1" applyAlignment="1">
      <alignment horizontal="center" vertical="center"/>
    </xf>
    <xf numFmtId="0" fontId="17" fillId="0" borderId="180" xfId="63" applyBorder="1" applyAlignment="1">
      <alignment horizontal="center" vertical="center"/>
    </xf>
    <xf numFmtId="0" fontId="33" fillId="0" borderId="98" xfId="63" applyFont="1" applyBorder="1" applyAlignment="1">
      <alignment horizontal="center" vertical="center"/>
    </xf>
    <xf numFmtId="0" fontId="33" fillId="0" borderId="97" xfId="63" applyFont="1" applyBorder="1" applyAlignment="1">
      <alignment horizontal="center" vertical="center"/>
    </xf>
    <xf numFmtId="0" fontId="33" fillId="0" borderId="218" xfId="63" applyFont="1" applyBorder="1" applyAlignment="1">
      <alignment horizontal="center" vertical="center"/>
    </xf>
    <xf numFmtId="0" fontId="33" fillId="0" borderId="217" xfId="63" applyFont="1" applyBorder="1" applyAlignment="1">
      <alignment horizontal="center" vertical="center"/>
    </xf>
    <xf numFmtId="0" fontId="33" fillId="0" borderId="3" xfId="63" applyFont="1" applyBorder="1" applyAlignment="1">
      <alignment horizontal="center" vertical="center" shrinkToFit="1"/>
    </xf>
    <xf numFmtId="0" fontId="33" fillId="0" borderId="4" xfId="63" applyFont="1" applyBorder="1" applyAlignment="1">
      <alignment horizontal="center" vertical="center" shrinkToFit="1"/>
    </xf>
    <xf numFmtId="0" fontId="33" fillId="0" borderId="1" xfId="63" applyFont="1" applyBorder="1" applyAlignment="1">
      <alignment horizontal="center" vertical="center" shrinkToFit="1"/>
    </xf>
    <xf numFmtId="0" fontId="17" fillId="0" borderId="3" xfId="63" applyBorder="1">
      <alignment vertical="center"/>
    </xf>
    <xf numFmtId="0" fontId="17" fillId="0" borderId="4" xfId="63" applyBorder="1">
      <alignment vertical="center"/>
    </xf>
    <xf numFmtId="0" fontId="17" fillId="0" borderId="47" xfId="63" applyBorder="1">
      <alignment vertical="center"/>
    </xf>
    <xf numFmtId="0" fontId="33" fillId="0" borderId="214" xfId="63" applyFont="1" applyBorder="1" applyAlignment="1">
      <alignment horizontal="center" vertical="center" wrapText="1" shrinkToFit="1"/>
    </xf>
    <xf numFmtId="0" fontId="33" fillId="0" borderId="215" xfId="63" applyFont="1" applyBorder="1" applyAlignment="1">
      <alignment horizontal="center" vertical="center" wrapText="1" shrinkToFit="1"/>
    </xf>
    <xf numFmtId="0" fontId="33" fillId="0" borderId="216" xfId="63" applyFont="1" applyBorder="1" applyAlignment="1">
      <alignment horizontal="center" vertical="center" wrapText="1" shrinkToFit="1"/>
    </xf>
    <xf numFmtId="0" fontId="17" fillId="0" borderId="175" xfId="63" applyBorder="1" applyAlignment="1">
      <alignment horizontal="center" vertical="center"/>
    </xf>
    <xf numFmtId="0" fontId="17" fillId="0" borderId="176" xfId="63" applyBorder="1" applyAlignment="1">
      <alignment horizontal="center" vertical="center"/>
    </xf>
    <xf numFmtId="0" fontId="17" fillId="0" borderId="177" xfId="63" applyBorder="1" applyAlignment="1">
      <alignment horizontal="center" vertical="center"/>
    </xf>
    <xf numFmtId="0" fontId="17" fillId="0" borderId="224" xfId="63" applyBorder="1" applyAlignment="1">
      <alignment horizontal="center" vertical="center"/>
    </xf>
    <xf numFmtId="0" fontId="17" fillId="0" borderId="205" xfId="63" applyBorder="1" applyAlignment="1">
      <alignment horizontal="center" vertical="center"/>
    </xf>
    <xf numFmtId="0" fontId="17" fillId="0" borderId="225" xfId="63" applyBorder="1" applyAlignment="1">
      <alignment horizontal="center" vertical="center"/>
    </xf>
    <xf numFmtId="0" fontId="0" fillId="0" borderId="5" xfId="63" applyFont="1" applyBorder="1" applyAlignment="1">
      <alignment horizontal="left" vertical="center"/>
    </xf>
    <xf numFmtId="0" fontId="77" fillId="0" borderId="137" xfId="63" applyFont="1" applyBorder="1" applyAlignment="1">
      <alignment horizontal="left" vertical="center" wrapText="1" shrinkToFit="1"/>
    </xf>
    <xf numFmtId="0" fontId="77" fillId="0" borderId="107" xfId="63" applyFont="1" applyBorder="1" applyAlignment="1">
      <alignment horizontal="left" vertical="center" shrinkToFit="1"/>
    </xf>
    <xf numFmtId="0" fontId="77" fillId="0" borderId="138" xfId="63" applyFont="1" applyBorder="1" applyAlignment="1">
      <alignment horizontal="left" vertical="center" shrinkToFit="1"/>
    </xf>
    <xf numFmtId="0" fontId="82" fillId="0" borderId="41" xfId="63" applyFont="1" applyBorder="1" applyAlignment="1">
      <alignment horizontal="left" vertical="center" shrinkToFit="1"/>
    </xf>
    <xf numFmtId="0" fontId="82" fillId="0" borderId="33" xfId="63" applyFont="1" applyBorder="1" applyAlignment="1">
      <alignment horizontal="left" vertical="center" shrinkToFit="1"/>
    </xf>
    <xf numFmtId="0" fontId="82" fillId="0" borderId="42" xfId="63" applyFont="1" applyBorder="1" applyAlignment="1">
      <alignment horizontal="left" vertical="center" shrinkToFit="1"/>
    </xf>
    <xf numFmtId="0" fontId="11" fillId="38" borderId="8" xfId="0" applyFont="1" applyFill="1" applyBorder="1" applyAlignment="1">
      <alignment vertical="center"/>
    </xf>
    <xf numFmtId="0" fontId="11" fillId="38" borderId="2" xfId="0" applyFont="1" applyFill="1" applyBorder="1" applyAlignment="1">
      <alignment horizontal="left" vertical="center" indent="1"/>
    </xf>
    <xf numFmtId="0" fontId="11" fillId="38" borderId="6" xfId="0" applyFont="1" applyFill="1" applyBorder="1" applyAlignment="1">
      <alignment horizontal="left" vertical="center" indent="1"/>
    </xf>
    <xf numFmtId="0" fontId="11" fillId="38" borderId="7" xfId="0" applyFont="1" applyFill="1" applyBorder="1" applyAlignment="1">
      <alignment horizontal="left" vertical="center" indent="1"/>
    </xf>
    <xf numFmtId="0" fontId="11" fillId="38" borderId="8" xfId="0" applyFont="1" applyFill="1" applyBorder="1" applyAlignment="1">
      <alignment horizontal="left" vertical="center" indent="1"/>
    </xf>
    <xf numFmtId="0" fontId="11" fillId="38" borderId="3" xfId="0" applyFont="1" applyFill="1" applyBorder="1" applyAlignment="1">
      <alignment vertical="center"/>
    </xf>
    <xf numFmtId="0" fontId="11" fillId="38" borderId="4" xfId="0" applyFont="1" applyFill="1" applyBorder="1" applyAlignment="1">
      <alignment vertical="center"/>
    </xf>
    <xf numFmtId="0" fontId="11" fillId="38" borderId="1" xfId="0" applyFont="1" applyFill="1" applyBorder="1" applyAlignment="1">
      <alignment vertical="center"/>
    </xf>
    <xf numFmtId="0" fontId="11" fillId="38" borderId="15" xfId="0" applyFont="1" applyFill="1" applyBorder="1" applyAlignment="1">
      <alignment vertical="center"/>
    </xf>
    <xf numFmtId="0" fontId="11" fillId="38" borderId="6" xfId="0" applyFont="1" applyFill="1" applyBorder="1" applyAlignment="1">
      <alignment horizontal="left" vertical="top"/>
    </xf>
    <xf numFmtId="0" fontId="11" fillId="38" borderId="8" xfId="0" applyFont="1" applyFill="1" applyBorder="1" applyAlignment="1">
      <alignment horizontal="left" vertical="top"/>
    </xf>
    <xf numFmtId="0" fontId="13" fillId="38" borderId="0" xfId="0" applyFont="1" applyFill="1" applyAlignment="1">
      <alignment horizontal="center" vertical="center"/>
    </xf>
    <xf numFmtId="0" fontId="13" fillId="38" borderId="6" xfId="0" applyFont="1" applyFill="1" applyBorder="1" applyAlignment="1">
      <alignment horizontal="left" vertical="center" wrapText="1" indent="1"/>
    </xf>
    <xf numFmtId="0" fontId="13" fillId="38" borderId="7" xfId="0" applyFont="1" applyFill="1" applyBorder="1" applyAlignment="1">
      <alignment horizontal="left" vertical="center" wrapText="1" indent="1"/>
    </xf>
    <xf numFmtId="0" fontId="13" fillId="38" borderId="8" xfId="0" applyFont="1" applyFill="1" applyBorder="1" applyAlignment="1">
      <alignment horizontal="left" vertical="center" wrapText="1" indent="1"/>
    </xf>
    <xf numFmtId="0" fontId="11" fillId="38" borderId="17" xfId="0" applyFont="1" applyFill="1" applyBorder="1" applyAlignment="1">
      <alignment vertical="top" wrapText="1"/>
    </xf>
    <xf numFmtId="0" fontId="11" fillId="38" borderId="0" xfId="0" applyFont="1" applyFill="1" applyAlignment="1">
      <alignment vertical="top" wrapText="1"/>
    </xf>
    <xf numFmtId="0" fontId="11" fillId="38" borderId="27" xfId="0" applyFont="1" applyFill="1" applyBorder="1" applyAlignment="1">
      <alignment vertical="top" wrapText="1"/>
    </xf>
    <xf numFmtId="0" fontId="13" fillId="38" borderId="40" xfId="0" applyFont="1" applyFill="1" applyBorder="1" applyAlignment="1">
      <alignment horizontal="left" vertical="center" wrapText="1"/>
    </xf>
    <xf numFmtId="0" fontId="13" fillId="38" borderId="44" xfId="0" applyFont="1" applyFill="1" applyBorder="1" applyAlignment="1">
      <alignment horizontal="left" vertical="center"/>
    </xf>
    <xf numFmtId="0" fontId="13" fillId="38" borderId="2" xfId="0" applyFont="1" applyFill="1" applyBorder="1" applyAlignment="1">
      <alignment vertical="center" wrapText="1"/>
    </xf>
    <xf numFmtId="0" fontId="13" fillId="38" borderId="2" xfId="0" applyFont="1" applyFill="1" applyBorder="1" applyAlignment="1">
      <alignment vertical="center"/>
    </xf>
    <xf numFmtId="0" fontId="13" fillId="38" borderId="6" xfId="0" applyFont="1" applyFill="1" applyBorder="1" applyAlignment="1">
      <alignment vertical="center" wrapText="1"/>
    </xf>
    <xf numFmtId="0" fontId="13" fillId="38" borderId="7" xfId="0" applyFont="1" applyFill="1" applyBorder="1" applyAlignment="1">
      <alignment vertical="center" wrapText="1"/>
    </xf>
    <xf numFmtId="0" fontId="13" fillId="38" borderId="8" xfId="0" applyFont="1" applyFill="1" applyBorder="1" applyAlignment="1">
      <alignment vertical="center" wrapText="1"/>
    </xf>
    <xf numFmtId="0" fontId="11" fillId="38" borderId="17" xfId="0" applyFont="1" applyFill="1" applyBorder="1" applyAlignment="1">
      <alignment vertical="center" wrapText="1"/>
    </xf>
    <xf numFmtId="0" fontId="11" fillId="38" borderId="27" xfId="0" applyFont="1" applyFill="1" applyBorder="1" applyAlignment="1">
      <alignment vertical="center" wrapText="1"/>
    </xf>
    <xf numFmtId="0" fontId="28" fillId="0" borderId="2" xfId="0" applyFont="1" applyBorder="1" applyAlignment="1">
      <alignment horizontal="center" vertical="center" wrapText="1"/>
    </xf>
    <xf numFmtId="0" fontId="28" fillId="0" borderId="2" xfId="0" applyFont="1" applyBorder="1" applyAlignment="1">
      <alignment horizontal="center" vertical="center"/>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16" fillId="0" borderId="0" xfId="0" applyFont="1" applyAlignment="1">
      <alignment horizontal="center" vertical="center" wrapText="1"/>
    </xf>
    <xf numFmtId="0" fontId="28" fillId="38" borderId="3" xfId="0" applyFont="1" applyFill="1" applyBorder="1" applyAlignment="1">
      <alignment horizontal="center" vertical="center" wrapText="1"/>
    </xf>
    <xf numFmtId="0" fontId="28" fillId="38" borderId="4" xfId="0" applyFont="1" applyFill="1" applyBorder="1" applyAlignment="1">
      <alignment horizontal="center" vertical="center"/>
    </xf>
    <xf numFmtId="0" fontId="28" fillId="38" borderId="1" xfId="0" applyFont="1" applyFill="1" applyBorder="1" applyAlignment="1">
      <alignment horizontal="center" vertical="center"/>
    </xf>
    <xf numFmtId="0" fontId="28" fillId="38" borderId="17" xfId="0" applyFont="1" applyFill="1" applyBorder="1" applyAlignment="1">
      <alignment horizontal="center" vertical="center"/>
    </xf>
    <xf numFmtId="0" fontId="28" fillId="38" borderId="0" xfId="0" applyFont="1" applyFill="1" applyAlignment="1">
      <alignment horizontal="center" vertical="center"/>
    </xf>
    <xf numFmtId="0" fontId="28" fillId="38" borderId="27" xfId="0" applyFont="1" applyFill="1" applyBorder="1" applyAlignment="1">
      <alignment horizontal="center" vertical="center"/>
    </xf>
    <xf numFmtId="0" fontId="28" fillId="38" borderId="16" xfId="0" applyFont="1" applyFill="1" applyBorder="1" applyAlignment="1">
      <alignment horizontal="center" vertical="center"/>
    </xf>
    <xf numFmtId="0" fontId="28" fillId="38" borderId="5" xfId="0" applyFont="1" applyFill="1" applyBorder="1" applyAlignment="1">
      <alignment horizontal="center" vertical="center"/>
    </xf>
    <xf numFmtId="0" fontId="28" fillId="38" borderId="15" xfId="0" applyFont="1" applyFill="1" applyBorder="1" applyAlignment="1">
      <alignment horizontal="center" vertical="center"/>
    </xf>
    <xf numFmtId="0" fontId="28" fillId="38" borderId="2" xfId="0" applyFont="1" applyFill="1" applyBorder="1" applyAlignment="1">
      <alignment horizontal="center" vertical="center" wrapText="1"/>
    </xf>
    <xf numFmtId="0" fontId="28" fillId="38" borderId="2" xfId="0" applyFont="1" applyFill="1" applyBorder="1" applyAlignment="1">
      <alignment horizontal="center" vertical="center"/>
    </xf>
    <xf numFmtId="0" fontId="16" fillId="38" borderId="0" xfId="0" applyFont="1" applyFill="1" applyAlignment="1">
      <alignment horizontal="center" vertical="center" wrapText="1"/>
    </xf>
    <xf numFmtId="0" fontId="13" fillId="38" borderId="2" xfId="0" applyFont="1" applyFill="1" applyBorder="1" applyAlignment="1">
      <alignment horizontal="center" vertical="center" wrapText="1"/>
    </xf>
    <xf numFmtId="0" fontId="13" fillId="38" borderId="2" xfId="0" applyFont="1" applyFill="1" applyBorder="1" applyAlignment="1">
      <alignment horizontal="center" vertical="center"/>
    </xf>
    <xf numFmtId="0" fontId="43" fillId="38" borderId="0" xfId="50" applyFill="1" applyAlignment="1">
      <alignment horizontal="left" vertical="center"/>
    </xf>
    <xf numFmtId="0" fontId="43" fillId="38" borderId="6" xfId="50" applyFill="1" applyBorder="1" applyAlignment="1">
      <alignment horizontal="center" vertical="center"/>
    </xf>
    <xf numFmtId="0" fontId="43" fillId="38" borderId="7" xfId="50" applyFill="1" applyBorder="1" applyAlignment="1">
      <alignment horizontal="center" vertical="center"/>
    </xf>
    <xf numFmtId="0" fontId="43" fillId="38" borderId="2" xfId="50" applyFill="1" applyBorder="1" applyAlignment="1">
      <alignment horizontal="center" vertical="center"/>
    </xf>
    <xf numFmtId="0" fontId="43" fillId="38" borderId="2" xfId="50" applyFill="1" applyBorder="1" applyAlignment="1">
      <alignment horizontal="center" vertical="center" wrapText="1"/>
    </xf>
    <xf numFmtId="179" fontId="43" fillId="38" borderId="6" xfId="50" applyNumberFormat="1" applyFill="1" applyBorder="1" applyAlignment="1">
      <alignment horizontal="center" vertical="center"/>
    </xf>
    <xf numFmtId="179" fontId="43" fillId="38" borderId="7" xfId="50" applyNumberFormat="1" applyFill="1" applyBorder="1" applyAlignment="1">
      <alignment horizontal="center" vertical="center"/>
    </xf>
    <xf numFmtId="180" fontId="17" fillId="38" borderId="6" xfId="30" applyNumberFormat="1" applyFont="1" applyFill="1" applyBorder="1" applyAlignment="1">
      <alignment horizontal="center" vertical="center"/>
    </xf>
    <xf numFmtId="180" fontId="17" fillId="38" borderId="7" xfId="30" applyNumberFormat="1" applyFont="1" applyFill="1" applyBorder="1" applyAlignment="1">
      <alignment horizontal="center" vertical="center"/>
    </xf>
    <xf numFmtId="180" fontId="17" fillId="38" borderId="8" xfId="30" applyNumberFormat="1" applyFont="1" applyFill="1" applyBorder="1" applyAlignment="1">
      <alignment horizontal="center" vertical="center"/>
    </xf>
    <xf numFmtId="0" fontId="43" fillId="38" borderId="6" xfId="50" applyFill="1" applyBorder="1" applyAlignment="1">
      <alignment horizontal="center" vertical="center" wrapText="1"/>
    </xf>
    <xf numFmtId="0" fontId="43" fillId="38" borderId="7" xfId="50" applyFill="1" applyBorder="1" applyAlignment="1">
      <alignment horizontal="center" vertical="center" wrapText="1"/>
    </xf>
    <xf numFmtId="0" fontId="43" fillId="38" borderId="8" xfId="50" applyFill="1" applyBorder="1" applyAlignment="1">
      <alignment horizontal="center" vertical="center" wrapText="1"/>
    </xf>
    <xf numFmtId="0" fontId="43" fillId="38" borderId="8" xfId="50" applyFill="1" applyBorder="1" applyAlignment="1">
      <alignment horizontal="center" vertical="center"/>
    </xf>
    <xf numFmtId="0" fontId="68" fillId="38" borderId="0" xfId="50" applyFont="1" applyFill="1" applyAlignment="1">
      <alignment horizontal="center" vertical="center"/>
    </xf>
    <xf numFmtId="0" fontId="43" fillId="38" borderId="33" xfId="50" applyFill="1" applyBorder="1" applyAlignment="1">
      <alignment horizontal="center" vertical="center" shrinkToFit="1"/>
    </xf>
    <xf numFmtId="0" fontId="43" fillId="38" borderId="107" xfId="50" applyFill="1" applyBorder="1" applyAlignment="1">
      <alignment horizontal="center" vertical="center" shrinkToFit="1"/>
    </xf>
    <xf numFmtId="0" fontId="65" fillId="38" borderId="0" xfId="50" applyFont="1" applyFill="1" applyAlignment="1">
      <alignment horizontal="left"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horizontal="left" vertical="center" indent="1"/>
    </xf>
    <xf numFmtId="0" fontId="13" fillId="0" borderId="7" xfId="0" applyFont="1" applyBorder="1" applyAlignment="1">
      <alignment horizontal="left" vertical="center" indent="1"/>
    </xf>
    <xf numFmtId="0" fontId="13" fillId="0" borderId="8" xfId="0" applyFont="1" applyBorder="1" applyAlignment="1">
      <alignment horizontal="left" vertical="center" indent="1"/>
    </xf>
    <xf numFmtId="0" fontId="13" fillId="0" borderId="6" xfId="0" applyFont="1" applyBorder="1" applyAlignment="1">
      <alignment horizontal="left" vertical="center" wrapText="1" indent="1"/>
    </xf>
    <xf numFmtId="0" fontId="28" fillId="0" borderId="0" xfId="0" applyFont="1" applyAlignment="1">
      <alignment horizontal="left" vertical="center" shrinkToFit="1"/>
    </xf>
    <xf numFmtId="0" fontId="11" fillId="0" borderId="0" xfId="0" applyFont="1" applyAlignment="1">
      <alignment horizontal="left" vertical="center" shrinkToFit="1"/>
    </xf>
    <xf numFmtId="0" fontId="11" fillId="0" borderId="6" xfId="0" applyFont="1" applyBorder="1" applyAlignment="1">
      <alignment vertical="center"/>
    </xf>
    <xf numFmtId="0" fontId="11" fillId="0" borderId="6" xfId="0" applyFont="1" applyBorder="1" applyAlignment="1">
      <alignment horizontal="right" vertical="center"/>
    </xf>
    <xf numFmtId="0" fontId="11" fillId="0" borderId="7" xfId="0" applyFont="1" applyBorder="1" applyAlignment="1">
      <alignment horizontal="right" vertical="center"/>
    </xf>
    <xf numFmtId="0" fontId="11" fillId="0" borderId="8" xfId="0" applyFont="1" applyBorder="1" applyAlignment="1">
      <alignment horizontal="right" vertical="center"/>
    </xf>
    <xf numFmtId="0" fontId="13" fillId="0" borderId="2" xfId="0" applyFont="1" applyBorder="1" applyAlignment="1">
      <alignment horizontal="left" vertical="center" shrinkToFit="1"/>
    </xf>
    <xf numFmtId="0" fontId="28" fillId="0" borderId="2" xfId="0" applyFont="1" applyBorder="1" applyAlignment="1">
      <alignment horizontal="left" vertical="center" shrinkToFit="1"/>
    </xf>
    <xf numFmtId="0" fontId="13" fillId="0" borderId="2" xfId="0" applyFont="1" applyBorder="1" applyAlignment="1">
      <alignment horizontal="left" vertical="center"/>
    </xf>
    <xf numFmtId="0" fontId="13" fillId="0" borderId="0" xfId="0" applyFont="1" applyAlignment="1">
      <alignment horizontal="left" vertical="top" wrapText="1"/>
    </xf>
    <xf numFmtId="0" fontId="13" fillId="0" borderId="38" xfId="0" applyFont="1" applyBorder="1" applyAlignment="1">
      <alignment horizontal="left" vertical="center"/>
    </xf>
    <xf numFmtId="0" fontId="20" fillId="0" borderId="110" xfId="0" quotePrefix="1" applyFont="1" applyBorder="1" applyAlignment="1">
      <alignment horizontal="center" vertical="center"/>
    </xf>
    <xf numFmtId="0" fontId="28" fillId="0" borderId="108" xfId="0" quotePrefix="1" applyFont="1" applyBorder="1" applyAlignment="1">
      <alignment horizontal="center" vertical="center"/>
    </xf>
    <xf numFmtId="0" fontId="28" fillId="0" borderId="109" xfId="0" quotePrefix="1" applyFont="1" applyBorder="1" applyAlignment="1">
      <alignment horizontal="center" vertical="center"/>
    </xf>
    <xf numFmtId="0" fontId="28" fillId="0" borderId="52" xfId="0" quotePrefix="1" applyFont="1" applyBorder="1" applyAlignment="1">
      <alignment horizontal="center" vertical="center"/>
    </xf>
    <xf numFmtId="0" fontId="28" fillId="0" borderId="53" xfId="0" quotePrefix="1" applyFont="1" applyBorder="1" applyAlignment="1">
      <alignment horizontal="center" vertical="center"/>
    </xf>
    <xf numFmtId="0" fontId="13" fillId="0" borderId="2" xfId="0" applyFont="1" applyBorder="1" applyAlignment="1">
      <alignment vertical="center" wrapText="1"/>
    </xf>
    <xf numFmtId="0" fontId="11" fillId="0" borderId="34" xfId="0" applyFont="1" applyBorder="1" applyAlignment="1">
      <alignment horizontal="center" vertical="center" wrapText="1"/>
    </xf>
    <xf numFmtId="0" fontId="13" fillId="0" borderId="6" xfId="0" applyFont="1" applyBorder="1" applyAlignment="1">
      <alignment horizontal="left" vertical="center" wrapText="1"/>
    </xf>
    <xf numFmtId="0" fontId="13" fillId="0" borderId="0" xfId="0" applyFont="1" applyAlignment="1">
      <alignment horizontal="center" vertical="center" wrapText="1"/>
    </xf>
    <xf numFmtId="0" fontId="13" fillId="0" borderId="27" xfId="0" applyFont="1" applyBorder="1" applyAlignment="1">
      <alignment horizontal="left" vertical="center" wrapText="1"/>
    </xf>
    <xf numFmtId="0" fontId="13" fillId="0" borderId="38" xfId="0" applyFont="1" applyBorder="1" applyAlignment="1">
      <alignment horizontal="center" vertical="center"/>
    </xf>
    <xf numFmtId="0" fontId="13" fillId="0" borderId="38"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5" xfId="0" applyFont="1" applyBorder="1" applyAlignment="1">
      <alignment horizontal="center"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5" xfId="0" applyFont="1" applyBorder="1" applyAlignment="1">
      <alignment horizontal="center" vertical="center" wrapText="1"/>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13" fillId="0" borderId="108" xfId="0" applyFont="1" applyBorder="1" applyAlignment="1">
      <alignment horizontal="center" vertical="center" wrapText="1"/>
    </xf>
    <xf numFmtId="0" fontId="13" fillId="0" borderId="109"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13" fillId="0" borderId="7" xfId="0" applyFont="1" applyBorder="1" applyAlignment="1">
      <alignment horizontal="left" vertical="center" wrapText="1" indent="1"/>
    </xf>
    <xf numFmtId="0" fontId="13" fillId="0" borderId="8" xfId="0" applyFont="1" applyBorder="1" applyAlignment="1">
      <alignment horizontal="left" vertical="center" wrapText="1" indent="1"/>
    </xf>
    <xf numFmtId="0" fontId="11" fillId="0" borderId="94" xfId="0" applyFont="1" applyBorder="1" applyAlignment="1">
      <alignment vertical="center"/>
    </xf>
    <xf numFmtId="0" fontId="0" fillId="0" borderId="96" xfId="0" applyBorder="1" applyAlignment="1">
      <alignment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0" fontId="13" fillId="0" borderId="8" xfId="0" applyFont="1" applyBorder="1" applyAlignment="1">
      <alignment horizontal="left" vertical="center"/>
    </xf>
    <xf numFmtId="0" fontId="33" fillId="0" borderId="7" xfId="0" applyFont="1" applyBorder="1" applyAlignment="1">
      <alignment horizontal="left" vertical="center"/>
    </xf>
    <xf numFmtId="0" fontId="33" fillId="0" borderId="8" xfId="0" applyFont="1" applyBorder="1" applyAlignment="1">
      <alignment horizontal="left" vertical="center"/>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13" fillId="38" borderId="6" xfId="0" applyFont="1" applyFill="1" applyBorder="1" applyAlignment="1">
      <alignment horizontal="left" vertical="center" indent="1"/>
    </xf>
    <xf numFmtId="0" fontId="13" fillId="38" borderId="7" xfId="0" applyFont="1" applyFill="1" applyBorder="1" applyAlignment="1">
      <alignment horizontal="left" vertical="center" indent="1"/>
    </xf>
    <xf numFmtId="0" fontId="13" fillId="38" borderId="8" xfId="0" applyFont="1" applyFill="1" applyBorder="1" applyAlignment="1">
      <alignment horizontal="left" vertical="center" indent="1"/>
    </xf>
    <xf numFmtId="0" fontId="13" fillId="0" borderId="0" xfId="0" applyFont="1" applyAlignment="1">
      <alignment horizontal="right" vertical="top" wrapText="1"/>
    </xf>
    <xf numFmtId="0" fontId="13" fillId="0" borderId="27" xfId="0" applyFont="1" applyBorder="1" applyAlignment="1">
      <alignment horizontal="right" vertical="top" wrapText="1"/>
    </xf>
    <xf numFmtId="0" fontId="13" fillId="0" borderId="5" xfId="0" applyFont="1" applyBorder="1" applyAlignment="1">
      <alignment horizontal="right" vertical="top" wrapText="1"/>
    </xf>
    <xf numFmtId="0" fontId="13" fillId="0" borderId="15" xfId="0" applyFont="1" applyBorder="1" applyAlignment="1">
      <alignment horizontal="right" vertical="top" wrapText="1"/>
    </xf>
    <xf numFmtId="0" fontId="13" fillId="0" borderId="7" xfId="0" applyFont="1" applyBorder="1" applyAlignment="1">
      <alignment horizontal="center" vertical="center" wrapText="1"/>
    </xf>
    <xf numFmtId="0" fontId="13" fillId="0" borderId="1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shrinkToFit="1"/>
    </xf>
    <xf numFmtId="0" fontId="28" fillId="0" borderId="8" xfId="0" applyFont="1" applyBorder="1" applyAlignment="1">
      <alignment horizontal="center" vertical="center" shrinkToFit="1"/>
    </xf>
    <xf numFmtId="0" fontId="13" fillId="0" borderId="16" xfId="0" applyFont="1" applyBorder="1" applyAlignment="1">
      <alignment horizontal="center" vertical="center"/>
    </xf>
    <xf numFmtId="0" fontId="13" fillId="0" borderId="15" xfId="0" applyFont="1" applyBorder="1" applyAlignment="1">
      <alignment horizontal="center" vertical="center"/>
    </xf>
    <xf numFmtId="0" fontId="13" fillId="0" borderId="6" xfId="0" applyFont="1" applyBorder="1" applyAlignment="1">
      <alignment vertical="center" wrapText="1"/>
    </xf>
    <xf numFmtId="0" fontId="13" fillId="0" borderId="7" xfId="0" applyFont="1" applyBorder="1" applyAlignment="1">
      <alignment vertical="center" wrapText="1"/>
    </xf>
    <xf numFmtId="0" fontId="13" fillId="0" borderId="8" xfId="0" applyFont="1" applyBorder="1" applyAlignment="1">
      <alignment vertical="center" wrapText="1"/>
    </xf>
    <xf numFmtId="9" fontId="13" fillId="0" borderId="0" xfId="0" quotePrefix="1" applyNumberFormat="1" applyFont="1" applyAlignment="1">
      <alignment horizontal="center" vertical="center" wrapText="1"/>
    </xf>
    <xf numFmtId="0" fontId="13" fillId="0" borderId="2" xfId="0" applyFont="1" applyBorder="1" applyAlignment="1">
      <alignment vertical="center"/>
    </xf>
    <xf numFmtId="0" fontId="13" fillId="0" borderId="17" xfId="0" applyFont="1" applyBorder="1" applyAlignment="1">
      <alignment vertical="center" wrapText="1"/>
    </xf>
    <xf numFmtId="0" fontId="13" fillId="0" borderId="0" xfId="0" applyFont="1" applyAlignment="1">
      <alignment vertical="center" wrapText="1"/>
    </xf>
    <xf numFmtId="0" fontId="13" fillId="0" borderId="27" xfId="0" applyFont="1" applyBorder="1" applyAlignment="1">
      <alignment vertical="center" wrapText="1"/>
    </xf>
    <xf numFmtId="9" fontId="13" fillId="0" borderId="0" xfId="0" applyNumberFormat="1" applyFont="1" applyAlignment="1">
      <alignment horizontal="left" vertical="center" wrapText="1"/>
    </xf>
    <xf numFmtId="0" fontId="13" fillId="0" borderId="38" xfId="0" applyFont="1" applyBorder="1" applyAlignment="1">
      <alignment vertical="center" wrapText="1"/>
    </xf>
    <xf numFmtId="0" fontId="13" fillId="0" borderId="38" xfId="0" applyFont="1" applyBorder="1" applyAlignment="1">
      <alignment vertical="center"/>
    </xf>
    <xf numFmtId="0" fontId="11" fillId="0" borderId="120" xfId="0" applyFont="1" applyBorder="1" applyAlignment="1">
      <alignment horizontal="left" vertical="center"/>
    </xf>
    <xf numFmtId="0" fontId="11" fillId="0" borderId="124" xfId="0" applyFont="1" applyBorder="1" applyAlignment="1">
      <alignment horizontal="left" vertical="center"/>
    </xf>
    <xf numFmtId="0" fontId="11" fillId="0" borderId="125" xfId="0" applyFont="1" applyBorder="1" applyAlignment="1">
      <alignment horizontal="left" vertical="center"/>
    </xf>
    <xf numFmtId="0" fontId="13" fillId="0" borderId="0" xfId="0" applyFont="1" applyAlignment="1">
      <alignment horizontal="left" vertical="center"/>
    </xf>
    <xf numFmtId="0" fontId="29" fillId="0" borderId="0" xfId="0" applyFont="1" applyAlignment="1">
      <alignment horizontal="left" vertical="center" wrapText="1"/>
    </xf>
    <xf numFmtId="0" fontId="11" fillId="0" borderId="34" xfId="0" applyFont="1" applyBorder="1" applyAlignment="1">
      <alignment horizontal="left" vertical="center" wrapText="1"/>
    </xf>
    <xf numFmtId="0" fontId="11" fillId="0" borderId="121" xfId="0" applyFont="1" applyBorder="1" applyAlignment="1">
      <alignment horizontal="left" vertical="center"/>
    </xf>
    <xf numFmtId="0" fontId="11" fillId="0" borderId="122" xfId="0" applyFont="1" applyBorder="1" applyAlignment="1">
      <alignment horizontal="left" vertical="center"/>
    </xf>
    <xf numFmtId="0" fontId="11" fillId="0" borderId="123" xfId="0" applyFont="1" applyBorder="1" applyAlignment="1">
      <alignment horizontal="left" vertical="center"/>
    </xf>
    <xf numFmtId="0" fontId="28" fillId="0" borderId="0" xfId="0" applyFont="1" applyAlignment="1">
      <alignment horizontal="left" vertical="center"/>
    </xf>
    <xf numFmtId="0" fontId="11" fillId="0" borderId="2" xfId="0" applyFont="1" applyBorder="1" applyAlignment="1">
      <alignment horizontal="center" vertical="center" wrapText="1"/>
    </xf>
    <xf numFmtId="182" fontId="11" fillId="0" borderId="6" xfId="46" applyNumberFormat="1" applyFont="1" applyBorder="1" applyAlignment="1">
      <alignment horizontal="center" vertical="center"/>
    </xf>
    <xf numFmtId="182" fontId="11" fillId="0" borderId="7" xfId="46" applyNumberFormat="1" applyFont="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top" wrapText="1"/>
    </xf>
    <xf numFmtId="182" fontId="11" fillId="0" borderId="4" xfId="46" applyNumberFormat="1" applyFont="1" applyBorder="1" applyAlignment="1">
      <alignment horizontal="center" vertical="center"/>
    </xf>
    <xf numFmtId="182" fontId="11" fillId="0" borderId="5" xfId="46" applyNumberFormat="1" applyFont="1" applyBorder="1" applyAlignment="1">
      <alignment horizontal="center" vertical="center"/>
    </xf>
    <xf numFmtId="182" fontId="11" fillId="0" borderId="1" xfId="46" applyNumberFormat="1" applyFont="1" applyBorder="1" applyAlignment="1">
      <alignment horizontal="center" vertical="center"/>
    </xf>
    <xf numFmtId="182" fontId="11" fillId="0" borderId="15" xfId="46" applyNumberFormat="1" applyFont="1" applyBorder="1" applyAlignment="1">
      <alignment horizontal="center" vertical="center"/>
    </xf>
    <xf numFmtId="0" fontId="15" fillId="0" borderId="2" xfId="0" applyFont="1" applyBorder="1" applyAlignment="1">
      <alignment horizontal="center" vertical="center"/>
    </xf>
    <xf numFmtId="0" fontId="11" fillId="0" borderId="25" xfId="0" applyFont="1" applyBorder="1" applyAlignment="1">
      <alignment horizontal="center" vertical="center" wrapText="1"/>
    </xf>
    <xf numFmtId="38" fontId="11" fillId="0" borderId="2" xfId="36" applyFont="1" applyFill="1" applyBorder="1" applyAlignment="1">
      <alignment horizontal="center" vertical="center"/>
    </xf>
    <xf numFmtId="38" fontId="11" fillId="0" borderId="2" xfId="36" applyFont="1" applyFill="1" applyBorder="1" applyAlignment="1">
      <alignment horizontal="center" vertical="center" wrapText="1"/>
    </xf>
    <xf numFmtId="0" fontId="34" fillId="0" borderId="0" xfId="0" applyFont="1" applyAlignment="1">
      <alignment horizontal="left" vertical="center" wrapText="1"/>
    </xf>
    <xf numFmtId="0" fontId="35" fillId="0" borderId="6" xfId="0" applyFont="1" applyBorder="1" applyAlignment="1">
      <alignment horizontal="left" vertical="center" wrapText="1" indent="1"/>
    </xf>
    <xf numFmtId="0" fontId="35" fillId="0" borderId="7" xfId="0" applyFont="1" applyBorder="1" applyAlignment="1">
      <alignment horizontal="left" vertical="center" wrapText="1" indent="1"/>
    </xf>
    <xf numFmtId="0" fontId="35" fillId="0" borderId="8" xfId="0" applyFont="1" applyBorder="1" applyAlignment="1">
      <alignment horizontal="left" vertical="center" wrapText="1" inden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5" fillId="0" borderId="0" xfId="0" applyFont="1" applyAlignment="1">
      <alignment horizontal="left" vertical="center" wrapText="1"/>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7" xfId="0" applyFont="1" applyBorder="1" applyAlignment="1">
      <alignment horizontal="center" vertical="center" wrapText="1"/>
    </xf>
    <xf numFmtId="0" fontId="34" fillId="0" borderId="17" xfId="0" applyFont="1" applyBorder="1" applyAlignment="1">
      <alignment horizontal="left" vertical="center" wrapText="1"/>
    </xf>
    <xf numFmtId="0" fontId="34" fillId="0" borderId="27" xfId="0" applyFont="1" applyBorder="1" applyAlignment="1">
      <alignment horizontal="left" vertical="center" wrapText="1"/>
    </xf>
    <xf numFmtId="0" fontId="34" fillId="0" borderId="2" xfId="0" applyFont="1" applyBorder="1" applyAlignment="1">
      <alignment horizontal="center" vertical="center"/>
    </xf>
    <xf numFmtId="0" fontId="34" fillId="0" borderId="6" xfId="0" applyFont="1" applyBorder="1" applyAlignment="1">
      <alignment horizontal="left" vertical="center"/>
    </xf>
    <xf numFmtId="0" fontId="34" fillId="0" borderId="7" xfId="0" applyFont="1" applyBorder="1" applyAlignment="1">
      <alignment horizontal="left" vertical="center"/>
    </xf>
    <xf numFmtId="0" fontId="34" fillId="0" borderId="8" xfId="0" applyFont="1" applyBorder="1" applyAlignment="1">
      <alignment horizontal="left" vertical="center"/>
    </xf>
    <xf numFmtId="0" fontId="34" fillId="0" borderId="8" xfId="0" applyFont="1" applyBorder="1" applyAlignment="1">
      <alignment horizontal="center" vertical="center"/>
    </xf>
    <xf numFmtId="0" fontId="11" fillId="0" borderId="27" xfId="0" applyFont="1" applyBorder="1" applyAlignment="1">
      <alignment vertical="center" wrapText="1"/>
    </xf>
    <xf numFmtId="0" fontId="11" fillId="0" borderId="0" xfId="0" applyFont="1" applyAlignment="1">
      <alignment vertical="top" wrapText="1"/>
    </xf>
    <xf numFmtId="0" fontId="11" fillId="0" borderId="0" xfId="0" applyFont="1" applyAlignment="1">
      <alignment vertical="top"/>
    </xf>
    <xf numFmtId="0" fontId="27" fillId="0" borderId="7" xfId="0" applyFont="1" applyBorder="1" applyAlignment="1">
      <alignment horizontal="center" vertical="center"/>
    </xf>
    <xf numFmtId="0" fontId="11" fillId="0" borderId="6" xfId="0" applyFont="1" applyBorder="1" applyAlignment="1">
      <alignment vertical="top" wrapText="1"/>
    </xf>
    <xf numFmtId="0" fontId="11" fillId="0" borderId="7" xfId="0" applyFont="1" applyBorder="1" applyAlignment="1">
      <alignment vertical="top" wrapText="1"/>
    </xf>
    <xf numFmtId="0" fontId="11" fillId="0" borderId="8" xfId="0" applyFont="1" applyBorder="1" applyAlignment="1">
      <alignment vertical="top" wrapText="1"/>
    </xf>
    <xf numFmtId="0" fontId="27" fillId="0" borderId="6" xfId="0" applyFont="1" applyBorder="1" applyAlignment="1">
      <alignment horizontal="center" vertical="center"/>
    </xf>
    <xf numFmtId="0" fontId="27" fillId="0" borderId="8" xfId="0" applyFont="1" applyBorder="1" applyAlignment="1">
      <alignment horizontal="center" vertical="center"/>
    </xf>
    <xf numFmtId="1" fontId="11" fillId="0" borderId="6" xfId="0" applyNumberFormat="1" applyFont="1" applyBorder="1" applyAlignment="1">
      <alignment horizontal="center" vertical="center"/>
    </xf>
    <xf numFmtId="1" fontId="11" fillId="0" borderId="7" xfId="0" applyNumberFormat="1" applyFont="1" applyBorder="1" applyAlignment="1">
      <alignment horizontal="center" vertical="center"/>
    </xf>
    <xf numFmtId="0" fontId="11" fillId="0" borderId="4" xfId="0" applyFont="1" applyBorder="1" applyAlignment="1">
      <alignment vertical="center"/>
    </xf>
    <xf numFmtId="0" fontId="11" fillId="0" borderId="1" xfId="0" applyFont="1" applyBorder="1" applyAlignment="1">
      <alignment vertical="center"/>
    </xf>
    <xf numFmtId="0" fontId="11" fillId="0" borderId="5" xfId="0" applyFont="1" applyBorder="1" applyAlignment="1">
      <alignment vertical="center"/>
    </xf>
    <xf numFmtId="0" fontId="11" fillId="0" borderId="15" xfId="0" applyFont="1" applyBorder="1" applyAlignment="1">
      <alignment vertical="center"/>
    </xf>
    <xf numFmtId="0" fontId="13" fillId="0" borderId="5" xfId="0" applyFont="1" applyBorder="1" applyAlignment="1">
      <alignment horizontal="left" vertical="center"/>
    </xf>
    <xf numFmtId="0" fontId="13" fillId="0" borderId="15" xfId="0" applyFont="1" applyBorder="1" applyAlignment="1">
      <alignment horizontal="left" vertical="center"/>
    </xf>
    <xf numFmtId="0" fontId="33" fillId="0" borderId="6" xfId="68" applyFont="1" applyBorder="1" applyAlignment="1">
      <alignment horizontal="center" vertical="center"/>
    </xf>
    <xf numFmtId="0" fontId="33" fillId="0" borderId="7" xfId="68" applyFont="1" applyBorder="1" applyAlignment="1">
      <alignment horizontal="center" vertical="center"/>
    </xf>
    <xf numFmtId="0" fontId="33" fillId="0" borderId="8" xfId="68" applyFont="1" applyBorder="1" applyAlignment="1">
      <alignment horizontal="center" vertical="center"/>
    </xf>
    <xf numFmtId="0" fontId="92" fillId="0" borderId="0" xfId="68" applyFont="1" applyAlignment="1">
      <alignment horizontal="center" vertical="center"/>
    </xf>
    <xf numFmtId="0" fontId="0" fillId="0" borderId="6" xfId="68" applyFont="1" applyBorder="1" applyAlignment="1">
      <alignment horizontal="center" vertical="center"/>
    </xf>
    <xf numFmtId="0" fontId="0" fillId="0" borderId="7" xfId="68" applyFont="1" applyBorder="1" applyAlignment="1">
      <alignment horizontal="center" vertical="center"/>
    </xf>
    <xf numFmtId="0" fontId="0" fillId="0" borderId="8" xfId="68" applyFont="1" applyBorder="1" applyAlignment="1">
      <alignment horizontal="center" vertical="center"/>
    </xf>
    <xf numFmtId="0" fontId="0" fillId="0" borderId="16" xfId="68" applyFont="1" applyBorder="1" applyAlignment="1">
      <alignment horizontal="center" vertical="center"/>
    </xf>
    <xf numFmtId="0" fontId="0" fillId="0" borderId="5" xfId="68" applyFont="1" applyBorder="1" applyAlignment="1">
      <alignment horizontal="center" vertical="center"/>
    </xf>
    <xf numFmtId="0" fontId="0" fillId="0" borderId="15" xfId="68" applyFont="1" applyBorder="1" applyAlignment="1">
      <alignment horizontal="center" vertical="center"/>
    </xf>
    <xf numFmtId="0" fontId="0" fillId="0" borderId="0" xfId="68" applyFont="1" applyAlignment="1">
      <alignment horizontal="left" vertical="center"/>
    </xf>
    <xf numFmtId="0" fontId="77" fillId="0" borderId="6" xfId="68" applyFont="1" applyBorder="1" applyAlignment="1">
      <alignment horizontal="left" vertical="center" wrapText="1"/>
    </xf>
    <xf numFmtId="0" fontId="77" fillId="0" borderId="7" xfId="68" applyFont="1" applyBorder="1" applyAlignment="1">
      <alignment horizontal="left" vertical="center" wrapText="1"/>
    </xf>
    <xf numFmtId="0" fontId="77" fillId="0" borderId="8" xfId="68" applyFont="1" applyBorder="1" applyAlignment="1">
      <alignment horizontal="left" vertical="center" wrapText="1"/>
    </xf>
    <xf numFmtId="0" fontId="0" fillId="0" borderId="0" xfId="68" applyFont="1" applyAlignment="1">
      <alignment horizontal="center" vertical="center" wrapText="1"/>
    </xf>
    <xf numFmtId="0" fontId="0" fillId="0" borderId="0" xfId="68" applyFont="1" applyAlignment="1">
      <alignment vertical="center" shrinkToFit="1"/>
    </xf>
    <xf numFmtId="0" fontId="0" fillId="0" borderId="27" xfId="68" applyFont="1" applyBorder="1" applyAlignment="1">
      <alignment vertical="center" shrinkToFit="1"/>
    </xf>
    <xf numFmtId="0" fontId="33" fillId="0" borderId="2" xfId="68" applyFont="1" applyBorder="1" applyAlignment="1">
      <alignment horizontal="center" vertical="center"/>
    </xf>
    <xf numFmtId="0" fontId="33" fillId="0" borderId="2" xfId="68" applyFont="1" applyBorder="1" applyAlignment="1">
      <alignment horizontal="center" vertical="center" wrapText="1"/>
    </xf>
    <xf numFmtId="0" fontId="0" fillId="0" borderId="2" xfId="68" applyFont="1" applyBorder="1" applyAlignment="1">
      <alignment horizontal="center" vertical="center" wrapText="1"/>
    </xf>
    <xf numFmtId="0" fontId="0" fillId="0" borderId="163" xfId="68" applyFont="1" applyBorder="1" applyAlignment="1">
      <alignment horizontal="center" vertical="center"/>
    </xf>
    <xf numFmtId="0" fontId="0" fillId="0" borderId="130" xfId="68" applyFont="1" applyBorder="1" applyAlignment="1">
      <alignment horizontal="center" vertical="center"/>
    </xf>
    <xf numFmtId="0" fontId="0" fillId="0" borderId="131" xfId="68" applyFont="1" applyBorder="1" applyAlignment="1">
      <alignment horizontal="center" vertical="center"/>
    </xf>
    <xf numFmtId="183" fontId="0" fillId="0" borderId="3" xfId="68" applyNumberFormat="1" applyFont="1" applyBorder="1" applyAlignment="1">
      <alignment horizontal="center" vertical="center"/>
    </xf>
    <xf numFmtId="183" fontId="0" fillId="0" borderId="4" xfId="68" applyNumberFormat="1" applyFont="1" applyBorder="1" applyAlignment="1">
      <alignment horizontal="center" vertical="center"/>
    </xf>
    <xf numFmtId="183" fontId="0" fillId="0" borderId="17" xfId="68" applyNumberFormat="1" applyFont="1" applyBorder="1" applyAlignment="1">
      <alignment horizontal="center" vertical="center"/>
    </xf>
    <xf numFmtId="183" fontId="0" fillId="0" borderId="0" xfId="68" applyNumberFormat="1" applyFont="1" applyAlignment="1">
      <alignment horizontal="center" vertical="center"/>
    </xf>
    <xf numFmtId="183" fontId="0" fillId="0" borderId="16" xfId="68" applyNumberFormat="1" applyFont="1" applyBorder="1" applyAlignment="1">
      <alignment horizontal="center" vertical="center"/>
    </xf>
    <xf numFmtId="183" fontId="0" fillId="0" borderId="5" xfId="68" applyNumberFormat="1" applyFont="1" applyBorder="1" applyAlignment="1">
      <alignment horizontal="center" vertical="center"/>
    </xf>
    <xf numFmtId="0" fontId="0" fillId="0" borderId="166" xfId="68" applyFont="1" applyBorder="1" applyAlignment="1">
      <alignment horizontal="center" vertical="center"/>
    </xf>
    <xf numFmtId="0" fontId="0" fillId="0" borderId="164" xfId="68" applyFont="1" applyBorder="1" applyAlignment="1">
      <alignment horizontal="center" vertical="center"/>
    </xf>
    <xf numFmtId="0" fontId="0" fillId="0" borderId="167" xfId="68" applyFont="1" applyBorder="1" applyAlignment="1">
      <alignment horizontal="center" vertical="center"/>
    </xf>
    <xf numFmtId="0" fontId="0" fillId="0" borderId="38" xfId="68" applyFont="1" applyBorder="1" applyAlignment="1">
      <alignment horizontal="center" vertical="center"/>
    </xf>
    <xf numFmtId="0" fontId="0" fillId="0" borderId="4" xfId="68" applyFont="1" applyBorder="1" applyAlignment="1">
      <alignment horizontal="center" vertical="center"/>
    </xf>
    <xf numFmtId="0" fontId="82" fillId="0" borderId="0" xfId="68" applyFont="1" applyAlignment="1">
      <alignment horizontal="left" vertical="center" wrapText="1"/>
    </xf>
    <xf numFmtId="0" fontId="0" fillId="0" borderId="3" xfId="68" applyFont="1" applyBorder="1" applyAlignment="1">
      <alignment horizontal="center" vertical="center"/>
    </xf>
    <xf numFmtId="0" fontId="0" fillId="0" borderId="1" xfId="68" applyFont="1" applyBorder="1" applyAlignment="1">
      <alignment horizontal="center" vertical="center"/>
    </xf>
    <xf numFmtId="0" fontId="0" fillId="0" borderId="17" xfId="68" applyFont="1" applyBorder="1" applyAlignment="1">
      <alignment horizontal="center" vertical="center"/>
    </xf>
    <xf numFmtId="0" fontId="0" fillId="0" borderId="0" xfId="68" applyFont="1" applyAlignment="1">
      <alignment horizontal="center" vertical="center"/>
    </xf>
    <xf numFmtId="0" fontId="0" fillId="0" borderId="0" xfId="68" applyFont="1">
      <alignment vertical="center"/>
    </xf>
    <xf numFmtId="0" fontId="0" fillId="0" borderId="27" xfId="68" applyFont="1" applyBorder="1">
      <alignment vertical="center"/>
    </xf>
    <xf numFmtId="0" fontId="0" fillId="0" borderId="3" xfId="68" applyFont="1" applyBorder="1" applyAlignment="1">
      <alignment horizontal="center" vertical="center" wrapText="1"/>
    </xf>
    <xf numFmtId="0" fontId="0" fillId="0" borderId="0" xfId="60" applyFont="1" applyAlignment="1">
      <alignment horizontal="center" vertical="center"/>
    </xf>
    <xf numFmtId="0" fontId="17" fillId="0" borderId="0" xfId="60" applyAlignment="1">
      <alignment horizontal="center" vertical="center"/>
    </xf>
    <xf numFmtId="0" fontId="33" fillId="0" borderId="6" xfId="60" applyFont="1" applyBorder="1" applyAlignment="1">
      <alignment horizontal="center" vertical="center"/>
    </xf>
    <xf numFmtId="0" fontId="33" fillId="0" borderId="7" xfId="60" applyFont="1" applyBorder="1" applyAlignment="1">
      <alignment horizontal="center" vertical="center"/>
    </xf>
    <xf numFmtId="0" fontId="33" fillId="0" borderId="8" xfId="60" applyFont="1" applyBorder="1" applyAlignment="1">
      <alignment horizontal="center" vertical="center"/>
    </xf>
    <xf numFmtId="0" fontId="17" fillId="0" borderId="6" xfId="60" applyBorder="1" applyAlignment="1">
      <alignment horizontal="center" vertical="center"/>
    </xf>
    <xf numFmtId="0" fontId="17" fillId="0" borderId="7" xfId="60" applyBorder="1" applyAlignment="1">
      <alignment horizontal="center" vertical="center"/>
    </xf>
    <xf numFmtId="0" fontId="17" fillId="0" borderId="8" xfId="60" applyBorder="1" applyAlignment="1">
      <alignment horizontal="center" vertical="center"/>
    </xf>
    <xf numFmtId="0" fontId="33" fillId="0" borderId="3" xfId="60" applyFont="1" applyBorder="1" applyAlignment="1">
      <alignment horizontal="center" vertical="center"/>
    </xf>
    <xf numFmtId="0" fontId="33" fillId="0" borderId="4" xfId="60" applyFont="1" applyBorder="1" applyAlignment="1">
      <alignment horizontal="center" vertical="center"/>
    </xf>
    <xf numFmtId="0" fontId="33" fillId="0" borderId="16" xfId="60" applyFont="1" applyBorder="1" applyAlignment="1">
      <alignment horizontal="center" vertical="center"/>
    </xf>
    <xf numFmtId="0" fontId="33" fillId="0" borderId="5" xfId="60" applyFont="1" applyBorder="1" applyAlignment="1">
      <alignment horizontal="center" vertical="center"/>
    </xf>
    <xf numFmtId="0" fontId="77" fillId="0" borderId="3" xfId="60" applyFont="1" applyBorder="1" applyAlignment="1">
      <alignment horizontal="center" vertical="center" wrapText="1"/>
    </xf>
    <xf numFmtId="0" fontId="77" fillId="0" borderId="4" xfId="60" applyFont="1" applyBorder="1" applyAlignment="1">
      <alignment horizontal="center" vertical="center" wrapText="1"/>
    </xf>
    <xf numFmtId="0" fontId="77" fillId="0" borderId="1" xfId="60" applyFont="1" applyBorder="1" applyAlignment="1">
      <alignment horizontal="center" vertical="center" wrapText="1"/>
    </xf>
    <xf numFmtId="0" fontId="77" fillId="0" borderId="17" xfId="60" applyFont="1" applyBorder="1" applyAlignment="1">
      <alignment horizontal="center" vertical="center" wrapText="1"/>
    </xf>
    <xf numFmtId="0" fontId="77" fillId="0" borderId="0" xfId="60" applyFont="1" applyAlignment="1">
      <alignment horizontal="center" vertical="center" wrapText="1"/>
    </xf>
    <xf numFmtId="0" fontId="77" fillId="0" borderId="27" xfId="60" applyFont="1" applyBorder="1" applyAlignment="1">
      <alignment horizontal="center" vertical="center" wrapText="1"/>
    </xf>
    <xf numFmtId="0" fontId="77" fillId="0" borderId="16" xfId="60" applyFont="1" applyBorder="1" applyAlignment="1">
      <alignment horizontal="center" vertical="center" wrapText="1"/>
    </xf>
    <xf numFmtId="0" fontId="77" fillId="0" borderId="5" xfId="60" applyFont="1" applyBorder="1" applyAlignment="1">
      <alignment horizontal="center" vertical="center" wrapText="1"/>
    </xf>
    <xf numFmtId="0" fontId="77" fillId="0" borderId="15" xfId="60" applyFont="1" applyBorder="1" applyAlignment="1">
      <alignment horizontal="center" vertical="center" wrapText="1"/>
    </xf>
    <xf numFmtId="0" fontId="89" fillId="0" borderId="3" xfId="60" applyFont="1" applyBorder="1" applyAlignment="1">
      <alignment horizontal="center" vertical="center" wrapText="1"/>
    </xf>
    <xf numFmtId="0" fontId="89" fillId="0" borderId="4" xfId="60" applyFont="1" applyBorder="1" applyAlignment="1">
      <alignment horizontal="center" vertical="center" wrapText="1"/>
    </xf>
    <xf numFmtId="0" fontId="89" fillId="0" borderId="1" xfId="60" applyFont="1" applyBorder="1" applyAlignment="1">
      <alignment horizontal="center" vertical="center" wrapText="1"/>
    </xf>
    <xf numFmtId="0" fontId="89" fillId="0" borderId="16" xfId="60" applyFont="1" applyBorder="1" applyAlignment="1">
      <alignment horizontal="center" vertical="center" wrapText="1"/>
    </xf>
    <xf numFmtId="0" fontId="89" fillId="0" borderId="5" xfId="60" applyFont="1" applyBorder="1" applyAlignment="1">
      <alignment horizontal="center" vertical="center" wrapText="1"/>
    </xf>
    <xf numFmtId="0" fontId="89" fillId="0" borderId="15" xfId="60" applyFont="1" applyBorder="1" applyAlignment="1">
      <alignment horizontal="center" vertical="center" wrapText="1"/>
    </xf>
    <xf numFmtId="0" fontId="89" fillId="0" borderId="6" xfId="60" applyFont="1" applyBorder="1" applyAlignment="1">
      <alignment horizontal="center" vertical="center" wrapText="1"/>
    </xf>
    <xf numFmtId="0" fontId="89" fillId="0" borderId="7" xfId="60" applyFont="1" applyBorder="1" applyAlignment="1">
      <alignment horizontal="center" vertical="center" wrapText="1"/>
    </xf>
    <xf numFmtId="0" fontId="89" fillId="0" borderId="8" xfId="60" applyFont="1" applyBorder="1" applyAlignment="1">
      <alignment horizontal="center" vertical="center" wrapText="1"/>
    </xf>
    <xf numFmtId="0" fontId="17" fillId="0" borderId="3" xfId="60" applyBorder="1" applyAlignment="1">
      <alignment horizontal="center" vertical="center"/>
    </xf>
    <xf numFmtId="0" fontId="17" fillId="0" borderId="4" xfId="60" applyBorder="1" applyAlignment="1">
      <alignment horizontal="center" vertical="center"/>
    </xf>
    <xf numFmtId="0" fontId="17" fillId="0" borderId="1" xfId="60" applyBorder="1" applyAlignment="1">
      <alignment horizontal="center" vertical="center"/>
    </xf>
    <xf numFmtId="0" fontId="17" fillId="0" borderId="16" xfId="60" applyBorder="1" applyAlignment="1">
      <alignment horizontal="center" vertical="center"/>
    </xf>
    <xf numFmtId="0" fontId="17" fillId="0" borderId="5" xfId="60" applyBorder="1" applyAlignment="1">
      <alignment horizontal="center" vertical="center"/>
    </xf>
    <xf numFmtId="0" fontId="17" fillId="0" borderId="15" xfId="60" applyBorder="1" applyAlignment="1">
      <alignment horizontal="center" vertical="center"/>
    </xf>
    <xf numFmtId="0" fontId="33" fillId="0" borderId="3" xfId="60" applyFont="1" applyBorder="1" applyAlignment="1">
      <alignment horizontal="center" vertical="center" wrapText="1"/>
    </xf>
    <xf numFmtId="0" fontId="33" fillId="0" borderId="4" xfId="60" applyFont="1" applyBorder="1" applyAlignment="1">
      <alignment horizontal="center" vertical="center" wrapText="1"/>
    </xf>
    <xf numFmtId="0" fontId="33" fillId="0" borderId="17" xfId="60" applyFont="1" applyBorder="1" applyAlignment="1">
      <alignment horizontal="center" vertical="center" wrapText="1"/>
    </xf>
    <xf numFmtId="0" fontId="33" fillId="0" borderId="0" xfId="60" applyFont="1" applyAlignment="1">
      <alignment horizontal="center" vertical="center" wrapText="1"/>
    </xf>
    <xf numFmtId="0" fontId="33" fillId="0" borderId="16" xfId="60" applyFont="1" applyBorder="1" applyAlignment="1">
      <alignment horizontal="center" vertical="center" wrapText="1"/>
    </xf>
    <xf numFmtId="0" fontId="33" fillId="0" borderId="5" xfId="60" applyFont="1" applyBorder="1" applyAlignment="1">
      <alignment horizontal="center" vertical="center" wrapText="1"/>
    </xf>
    <xf numFmtId="0" fontId="89" fillId="0" borderId="17" xfId="60" applyFont="1" applyBorder="1" applyAlignment="1">
      <alignment horizontal="center" vertical="center" wrapText="1"/>
    </xf>
    <xf numFmtId="0" fontId="89" fillId="0" borderId="0" xfId="60" applyFont="1" applyAlignment="1">
      <alignment horizontal="center" vertical="center" wrapText="1"/>
    </xf>
    <xf numFmtId="0" fontId="89" fillId="0" borderId="27" xfId="60" applyFont="1" applyBorder="1" applyAlignment="1">
      <alignment horizontal="center" vertical="center" wrapText="1"/>
    </xf>
    <xf numFmtId="0" fontId="33" fillId="0" borderId="227" xfId="60" applyFont="1" applyBorder="1" applyAlignment="1">
      <alignment horizontal="center" vertical="center"/>
    </xf>
    <xf numFmtId="0" fontId="33" fillId="0" borderId="17" xfId="60" applyFont="1" applyBorder="1" applyAlignment="1">
      <alignment horizontal="center" vertical="center"/>
    </xf>
    <xf numFmtId="0" fontId="33" fillId="0" borderId="0" xfId="60" applyFont="1" applyAlignment="1">
      <alignment horizontal="center" vertical="center"/>
    </xf>
    <xf numFmtId="0" fontId="33" fillId="0" borderId="229" xfId="60" applyFont="1" applyBorder="1" applyAlignment="1">
      <alignment horizontal="center" vertical="center"/>
    </xf>
    <xf numFmtId="0" fontId="33" fillId="0" borderId="200" xfId="60" applyFont="1" applyBorder="1" applyAlignment="1">
      <alignment horizontal="center" vertical="center"/>
    </xf>
    <xf numFmtId="0" fontId="77" fillId="0" borderId="228" xfId="60" applyFont="1" applyBorder="1" applyAlignment="1">
      <alignment horizontal="center" vertical="center" wrapText="1"/>
    </xf>
    <xf numFmtId="0" fontId="89" fillId="0" borderId="230" xfId="60" applyFont="1" applyBorder="1" applyAlignment="1">
      <alignment horizontal="center" vertical="center" wrapText="1"/>
    </xf>
    <xf numFmtId="0" fontId="89" fillId="0" borderId="231" xfId="60" applyFont="1" applyBorder="1" applyAlignment="1">
      <alignment horizontal="center" vertical="center" wrapText="1"/>
    </xf>
    <xf numFmtId="0" fontId="17" fillId="0" borderId="227" xfId="60" applyBorder="1" applyAlignment="1">
      <alignment horizontal="center" vertical="center"/>
    </xf>
    <xf numFmtId="0" fontId="17" fillId="0" borderId="200" xfId="60" applyBorder="1" applyAlignment="1">
      <alignment horizontal="center" vertical="center"/>
    </xf>
    <xf numFmtId="0" fontId="33" fillId="0" borderId="2" xfId="60" applyFont="1" applyBorder="1" applyAlignment="1">
      <alignment horizontal="center" vertical="center"/>
    </xf>
    <xf numFmtId="0" fontId="82" fillId="0" borderId="17" xfId="60" applyFont="1" applyBorder="1" applyAlignment="1">
      <alignment horizontal="left" vertical="center" wrapText="1"/>
    </xf>
    <xf numFmtId="0" fontId="82" fillId="0" borderId="0" xfId="60" applyFont="1" applyAlignment="1">
      <alignment horizontal="left" vertical="center" wrapText="1"/>
    </xf>
    <xf numFmtId="0" fontId="33" fillId="0" borderId="2" xfId="60" applyFont="1" applyBorder="1" applyAlignment="1">
      <alignment horizontal="center" vertical="center" wrapText="1"/>
    </xf>
    <xf numFmtId="0" fontId="33" fillId="0" borderId="232" xfId="60" applyFont="1" applyBorder="1" applyAlignment="1">
      <alignment horizontal="center" vertical="center"/>
    </xf>
    <xf numFmtId="0" fontId="33" fillId="0" borderId="110" xfId="60" applyFont="1" applyBorder="1" applyAlignment="1">
      <alignment horizontal="center" vertical="center"/>
    </xf>
    <xf numFmtId="0" fontId="33" fillId="0" borderId="233" xfId="60" applyFont="1" applyBorder="1" applyAlignment="1">
      <alignment horizontal="center" vertical="center"/>
    </xf>
    <xf numFmtId="0" fontId="82" fillId="0" borderId="0" xfId="60" applyFont="1" applyAlignment="1">
      <alignment vertical="top" wrapText="1"/>
    </xf>
    <xf numFmtId="0" fontId="17" fillId="0" borderId="25" xfId="59" applyFont="1" applyBorder="1" applyAlignment="1">
      <alignment horizontal="center" vertical="center"/>
    </xf>
    <xf numFmtId="0" fontId="65" fillId="0" borderId="2" xfId="61" applyFont="1" applyBorder="1" applyAlignment="1">
      <alignment horizontal="center" vertical="center"/>
    </xf>
    <xf numFmtId="0" fontId="65" fillId="0" borderId="2" xfId="61" applyFont="1" applyBorder="1" applyAlignment="1">
      <alignment horizontal="left" vertical="center" shrinkToFit="1"/>
    </xf>
    <xf numFmtId="0" fontId="17" fillId="0" borderId="38" xfId="59" applyFont="1" applyBorder="1" applyAlignment="1">
      <alignment horizontal="center" vertical="center" wrapText="1"/>
    </xf>
    <xf numFmtId="0" fontId="17" fillId="0" borderId="2" xfId="59" applyFont="1" applyBorder="1" applyAlignment="1">
      <alignment horizontal="center" vertical="center" wrapText="1"/>
    </xf>
    <xf numFmtId="0" fontId="17" fillId="0" borderId="0" xfId="59" applyFont="1">
      <alignment vertical="center"/>
    </xf>
    <xf numFmtId="0" fontId="17" fillId="0" borderId="27" xfId="59" applyFont="1" applyBorder="1">
      <alignment vertical="center"/>
    </xf>
    <xf numFmtId="0" fontId="17" fillId="0" borderId="5" xfId="59" applyFont="1" applyBorder="1">
      <alignment vertical="center"/>
    </xf>
    <xf numFmtId="0" fontId="17" fillId="0" borderId="15" xfId="59" applyFont="1" applyBorder="1">
      <alignment vertical="center"/>
    </xf>
    <xf numFmtId="0" fontId="80" fillId="0" borderId="0" xfId="59" applyFont="1" applyAlignment="1">
      <alignment horizontal="left" wrapText="1"/>
    </xf>
    <xf numFmtId="0" fontId="80" fillId="0" borderId="27" xfId="59" applyFont="1" applyBorder="1" applyAlignment="1">
      <alignment horizontal="left" wrapText="1"/>
    </xf>
    <xf numFmtId="0" fontId="33" fillId="0" borderId="2" xfId="59" applyFont="1" applyBorder="1" applyAlignment="1">
      <alignment horizontal="center" vertical="center"/>
    </xf>
    <xf numFmtId="0" fontId="33" fillId="0" borderId="2" xfId="59" applyFont="1" applyBorder="1" applyAlignment="1">
      <alignment horizontal="center" vertical="center" wrapText="1"/>
    </xf>
    <xf numFmtId="0" fontId="33" fillId="0" borderId="163" xfId="59" applyFont="1" applyBorder="1" applyAlignment="1">
      <alignment horizontal="center" vertical="center"/>
    </xf>
    <xf numFmtId="183" fontId="33" fillId="0" borderId="130" xfId="59" applyNumberFormat="1" applyFont="1" applyBorder="1" applyAlignment="1">
      <alignment horizontal="center" vertical="center"/>
    </xf>
    <xf numFmtId="183" fontId="33" fillId="0" borderId="131" xfId="59" applyNumberFormat="1" applyFont="1" applyBorder="1" applyAlignment="1">
      <alignment horizontal="center" vertical="center"/>
    </xf>
    <xf numFmtId="183" fontId="33" fillId="0" borderId="3" xfId="59" applyNumberFormat="1" applyFont="1" applyBorder="1" applyAlignment="1">
      <alignment horizontal="center" vertical="center"/>
    </xf>
    <xf numFmtId="183" fontId="33" fillId="0" borderId="4" xfId="59" applyNumberFormat="1" applyFont="1" applyBorder="1" applyAlignment="1">
      <alignment horizontal="center" vertical="center"/>
    </xf>
    <xf numFmtId="183" fontId="33" fillId="0" borderId="17" xfId="59" applyNumberFormat="1" applyFont="1" applyBorder="1" applyAlignment="1">
      <alignment horizontal="center" vertical="center"/>
    </xf>
    <xf numFmtId="183" fontId="33" fillId="0" borderId="0" xfId="59" applyNumberFormat="1" applyFont="1" applyAlignment="1">
      <alignment horizontal="center" vertical="center"/>
    </xf>
    <xf numFmtId="183" fontId="33" fillId="0" borderId="16" xfId="59" applyNumberFormat="1" applyFont="1" applyBorder="1" applyAlignment="1">
      <alignment horizontal="center" vertical="center"/>
    </xf>
    <xf numFmtId="183" fontId="33" fillId="0" borderId="5" xfId="59" applyNumberFormat="1" applyFont="1" applyBorder="1" applyAlignment="1">
      <alignment horizontal="center" vertical="center"/>
    </xf>
    <xf numFmtId="0" fontId="33" fillId="0" borderId="166" xfId="59" applyFont="1" applyBorder="1" applyAlignment="1">
      <alignment horizontal="center" vertical="center"/>
    </xf>
    <xf numFmtId="183" fontId="33" fillId="0" borderId="164" xfId="59" applyNumberFormat="1" applyFont="1" applyBorder="1" applyAlignment="1">
      <alignment horizontal="center" vertical="center"/>
    </xf>
    <xf numFmtId="183" fontId="33" fillId="0" borderId="167" xfId="59" applyNumberFormat="1" applyFont="1" applyBorder="1" applyAlignment="1">
      <alignment horizontal="center" vertical="center"/>
    </xf>
    <xf numFmtId="0" fontId="33" fillId="0" borderId="38" xfId="59" applyFont="1" applyBorder="1" applyAlignment="1">
      <alignment horizontal="center" vertical="center"/>
    </xf>
    <xf numFmtId="183" fontId="33" fillId="0" borderId="133" xfId="59" applyNumberFormat="1" applyFont="1" applyBorder="1" applyAlignment="1">
      <alignment horizontal="center" vertical="center"/>
    </xf>
    <xf numFmtId="183" fontId="33" fillId="0" borderId="134" xfId="59" applyNumberFormat="1" applyFont="1" applyBorder="1" applyAlignment="1">
      <alignment horizontal="center" vertical="center"/>
    </xf>
    <xf numFmtId="0" fontId="81" fillId="0" borderId="0" xfId="59" applyAlignment="1">
      <alignment vertical="center" wrapText="1"/>
    </xf>
    <xf numFmtId="0" fontId="81" fillId="0" borderId="5" xfId="59" applyBorder="1" applyAlignment="1">
      <alignment vertical="center" wrapText="1"/>
    </xf>
    <xf numFmtId="0" fontId="0" fillId="0" borderId="3" xfId="59" applyFont="1" applyBorder="1" applyAlignment="1">
      <alignment horizontal="center" vertical="center" wrapText="1"/>
    </xf>
    <xf numFmtId="0" fontId="17" fillId="0" borderId="4" xfId="59" applyFont="1" applyBorder="1" applyAlignment="1">
      <alignment horizontal="center" vertical="center" wrapText="1"/>
    </xf>
    <xf numFmtId="0" fontId="17" fillId="0" borderId="1" xfId="59" applyFont="1" applyBorder="1" applyAlignment="1">
      <alignment horizontal="center" vertical="center" wrapText="1"/>
    </xf>
    <xf numFmtId="0" fontId="17" fillId="0" borderId="17" xfId="59" applyFont="1" applyBorder="1" applyAlignment="1">
      <alignment horizontal="center" vertical="center" wrapText="1"/>
    </xf>
    <xf numFmtId="0" fontId="17" fillId="0" borderId="0" xfId="59" applyFont="1" applyAlignment="1">
      <alignment horizontal="center" vertical="center" wrapText="1"/>
    </xf>
    <xf numFmtId="0" fontId="17" fillId="0" borderId="27" xfId="59" applyFont="1" applyBorder="1" applyAlignment="1">
      <alignment horizontal="center" vertical="center" wrapText="1"/>
    </xf>
    <xf numFmtId="0" fontId="17" fillId="0" borderId="16" xfId="59" applyFont="1" applyBorder="1" applyAlignment="1">
      <alignment horizontal="center" vertical="center" wrapText="1"/>
    </xf>
    <xf numFmtId="0" fontId="17" fillId="0" borderId="5" xfId="59" applyFont="1" applyBorder="1" applyAlignment="1">
      <alignment horizontal="center" vertical="center" wrapText="1"/>
    </xf>
    <xf numFmtId="0" fontId="17" fillId="0" borderId="15" xfId="59" applyFont="1" applyBorder="1" applyAlignment="1">
      <alignment horizontal="center" vertical="center" wrapText="1"/>
    </xf>
    <xf numFmtId="0" fontId="17" fillId="0" borderId="3" xfId="59" applyFont="1" applyBorder="1" applyAlignment="1">
      <alignment horizontal="center" vertical="center"/>
    </xf>
    <xf numFmtId="0" fontId="17" fillId="0" borderId="4" xfId="59" applyFont="1" applyBorder="1" applyAlignment="1">
      <alignment horizontal="center" vertical="center"/>
    </xf>
    <xf numFmtId="0" fontId="17" fillId="0" borderId="17" xfId="59" applyFont="1" applyBorder="1" applyAlignment="1">
      <alignment horizontal="center" vertical="center"/>
    </xf>
    <xf numFmtId="0" fontId="17" fillId="0" borderId="0" xfId="59" applyFont="1" applyAlignment="1">
      <alignment horizontal="center" vertical="center"/>
    </xf>
    <xf numFmtId="0" fontId="17" fillId="0" borderId="16" xfId="59" applyFont="1" applyBorder="1" applyAlignment="1">
      <alignment horizontal="center" vertical="center"/>
    </xf>
    <xf numFmtId="0" fontId="17" fillId="0" borderId="5" xfId="59" applyFont="1" applyBorder="1" applyAlignment="1">
      <alignment horizontal="center" vertical="center"/>
    </xf>
    <xf numFmtId="0" fontId="17" fillId="0" borderId="1" xfId="59" applyFont="1" applyBorder="1" applyAlignment="1">
      <alignment horizontal="center" vertical="center"/>
    </xf>
    <xf numFmtId="0" fontId="17" fillId="0" borderId="27" xfId="59" applyFont="1" applyBorder="1" applyAlignment="1">
      <alignment horizontal="center" vertical="center"/>
    </xf>
    <xf numFmtId="0" fontId="17" fillId="0" borderId="15" xfId="59" applyFont="1" applyBorder="1" applyAlignment="1">
      <alignment horizontal="center" vertical="center"/>
    </xf>
    <xf numFmtId="0" fontId="82" fillId="0" borderId="0" xfId="59" applyFont="1" applyAlignment="1">
      <alignment horizontal="left" vertical="top" wrapText="1"/>
    </xf>
    <xf numFmtId="0" fontId="92" fillId="0" borderId="0" xfId="59" applyFont="1" applyAlignment="1">
      <alignment horizontal="center" vertical="center"/>
    </xf>
    <xf numFmtId="0" fontId="17" fillId="0" borderId="6" xfId="59" applyFont="1" applyBorder="1" applyAlignment="1">
      <alignment horizontal="center" vertical="center"/>
    </xf>
    <xf numFmtId="0" fontId="17" fillId="0" borderId="7" xfId="59" applyFont="1" applyBorder="1" applyAlignment="1">
      <alignment horizontal="center" vertical="center"/>
    </xf>
    <xf numFmtId="0" fontId="17" fillId="0" borderId="8" xfId="59" applyFont="1" applyBorder="1" applyAlignment="1">
      <alignment horizontal="center" vertical="center"/>
    </xf>
    <xf numFmtId="0" fontId="17" fillId="0" borderId="6" xfId="59" applyFont="1" applyBorder="1">
      <alignment vertical="center"/>
    </xf>
    <xf numFmtId="0" fontId="17" fillId="0" borderId="7" xfId="59" applyFont="1" applyBorder="1">
      <alignment vertical="center"/>
    </xf>
    <xf numFmtId="0" fontId="17" fillId="0" borderId="8" xfId="59" applyFont="1" applyBorder="1">
      <alignment vertical="center"/>
    </xf>
    <xf numFmtId="0" fontId="17" fillId="0" borderId="2" xfId="60" applyBorder="1" applyAlignment="1">
      <alignment horizontal="center" vertical="center"/>
    </xf>
    <xf numFmtId="0" fontId="92" fillId="0" borderId="6" xfId="60" applyFont="1" applyBorder="1" applyAlignment="1">
      <alignment horizontal="center" vertical="center"/>
    </xf>
    <xf numFmtId="0" fontId="92" fillId="0" borderId="7" xfId="60" applyFont="1" applyBorder="1" applyAlignment="1">
      <alignment horizontal="center" vertical="center"/>
    </xf>
    <xf numFmtId="0" fontId="92" fillId="0" borderId="8" xfId="60" applyFont="1" applyBorder="1" applyAlignment="1">
      <alignment horizontal="center" vertical="center"/>
    </xf>
    <xf numFmtId="0" fontId="17" fillId="0" borderId="2" xfId="60" applyBorder="1" applyAlignment="1">
      <alignment horizontal="left" vertical="center"/>
    </xf>
    <xf numFmtId="0" fontId="17" fillId="0" borderId="6" xfId="60" applyBorder="1" applyAlignment="1">
      <alignment horizontal="left" vertical="center"/>
    </xf>
    <xf numFmtId="0" fontId="17" fillId="0" borderId="7" xfId="47" applyBorder="1" applyAlignment="1">
      <alignment horizontal="left" vertical="center"/>
    </xf>
    <xf numFmtId="0" fontId="17" fillId="0" borderId="8" xfId="47" applyBorder="1" applyAlignment="1">
      <alignment horizontal="left" vertical="center"/>
    </xf>
    <xf numFmtId="0" fontId="17" fillId="0" borderId="7" xfId="47" applyBorder="1" applyAlignment="1">
      <alignment horizontal="center" vertical="center"/>
    </xf>
    <xf numFmtId="0" fontId="17" fillId="0" borderId="8" xfId="47" applyBorder="1" applyAlignment="1">
      <alignment horizontal="center" vertical="center"/>
    </xf>
    <xf numFmtId="0" fontId="17" fillId="0" borderId="3" xfId="60" applyBorder="1" applyAlignment="1">
      <alignment horizontal="left" vertical="center" wrapText="1"/>
    </xf>
    <xf numFmtId="0" fontId="17" fillId="0" borderId="4" xfId="60" applyBorder="1" applyAlignment="1">
      <alignment horizontal="left" vertical="center" wrapText="1"/>
    </xf>
    <xf numFmtId="0" fontId="17" fillId="0" borderId="17" xfId="60" applyBorder="1" applyAlignment="1">
      <alignment horizontal="left" vertical="center" wrapText="1"/>
    </xf>
    <xf numFmtId="0" fontId="17" fillId="0" borderId="0" xfId="60" applyAlignment="1">
      <alignment horizontal="left" vertical="center" wrapText="1"/>
    </xf>
    <xf numFmtId="0" fontId="17" fillId="0" borderId="16" xfId="60" applyBorder="1" applyAlignment="1">
      <alignment horizontal="left" vertical="center" wrapText="1"/>
    </xf>
    <xf numFmtId="0" fontId="17" fillId="0" borderId="5" xfId="60" applyBorder="1" applyAlignment="1">
      <alignment horizontal="left" vertical="center" wrapText="1"/>
    </xf>
    <xf numFmtId="0" fontId="102" fillId="0" borderId="2" xfId="60" applyFont="1" applyBorder="1" applyAlignment="1">
      <alignment horizontal="center" vertical="center"/>
    </xf>
    <xf numFmtId="0" fontId="102" fillId="0" borderId="6" xfId="60" applyFont="1" applyBorder="1" applyAlignment="1">
      <alignment horizontal="center" vertical="center"/>
    </xf>
    <xf numFmtId="0" fontId="102" fillId="0" borderId="7" xfId="60" applyFont="1" applyBorder="1" applyAlignment="1">
      <alignment horizontal="center" vertical="center"/>
    </xf>
    <xf numFmtId="0" fontId="102" fillId="0" borderId="8" xfId="60" applyFont="1" applyBorder="1" applyAlignment="1">
      <alignment horizontal="center" vertical="center"/>
    </xf>
    <xf numFmtId="0" fontId="102" fillId="0" borderId="0" xfId="60" applyFont="1" applyAlignment="1">
      <alignment horizontal="center" vertical="center"/>
    </xf>
    <xf numFmtId="0" fontId="102" fillId="0" borderId="2" xfId="60" applyFont="1" applyBorder="1" applyAlignment="1">
      <alignment horizontal="left" vertical="center"/>
    </xf>
    <xf numFmtId="0" fontId="102" fillId="0" borderId="6" xfId="60" applyFont="1" applyBorder="1" applyAlignment="1">
      <alignment horizontal="left" vertical="center"/>
    </xf>
    <xf numFmtId="0" fontId="102" fillId="0" borderId="7" xfId="47" applyFont="1" applyBorder="1" applyAlignment="1">
      <alignment horizontal="left" vertical="center"/>
    </xf>
    <xf numFmtId="0" fontId="102" fillId="0" borderId="8" xfId="47" applyFont="1" applyBorder="1" applyAlignment="1">
      <alignment horizontal="left" vertical="center"/>
    </xf>
    <xf numFmtId="0" fontId="102" fillId="0" borderId="7" xfId="47" applyFont="1" applyBorder="1" applyAlignment="1">
      <alignment horizontal="center" vertical="center"/>
    </xf>
    <xf numFmtId="0" fontId="102" fillId="0" borderId="8" xfId="47" applyFont="1" applyBorder="1" applyAlignment="1">
      <alignment horizontal="center" vertical="center"/>
    </xf>
    <xf numFmtId="0" fontId="102" fillId="0" borderId="3" xfId="60" applyFont="1" applyBorder="1" applyAlignment="1">
      <alignment horizontal="left" vertical="center" wrapText="1"/>
    </xf>
    <xf numFmtId="0" fontId="102" fillId="0" borderId="4" xfId="60" applyFont="1" applyBorder="1" applyAlignment="1">
      <alignment horizontal="left" vertical="center" wrapText="1"/>
    </xf>
    <xf numFmtId="0" fontId="102" fillId="0" borderId="17" xfId="60" applyFont="1" applyBorder="1" applyAlignment="1">
      <alignment horizontal="left" vertical="center" wrapText="1"/>
    </xf>
    <xf numFmtId="0" fontId="102" fillId="0" borderId="0" xfId="60" applyFont="1" applyAlignment="1">
      <alignment horizontal="left" vertical="center" wrapText="1"/>
    </xf>
    <xf numFmtId="0" fontId="102" fillId="0" borderId="16" xfId="60" applyFont="1" applyBorder="1" applyAlignment="1">
      <alignment horizontal="left" vertical="center" wrapText="1"/>
    </xf>
    <xf numFmtId="0" fontId="102" fillId="0" borderId="5" xfId="60" applyFont="1" applyBorder="1" applyAlignment="1">
      <alignment horizontal="left" vertical="center" wrapText="1"/>
    </xf>
    <xf numFmtId="0" fontId="17" fillId="0" borderId="0" xfId="70" applyAlignment="1">
      <alignment horizontal="center" vertical="center"/>
    </xf>
    <xf numFmtId="0" fontId="17" fillId="0" borderId="6" xfId="70" applyBorder="1" applyAlignment="1">
      <alignment horizontal="left" vertical="center"/>
    </xf>
    <xf numFmtId="0" fontId="17" fillId="0" borderId="8" xfId="70" applyBorder="1" applyAlignment="1">
      <alignment horizontal="left" vertical="center"/>
    </xf>
    <xf numFmtId="0" fontId="17" fillId="0" borderId="7" xfId="70" applyBorder="1" applyAlignment="1">
      <alignment horizontal="left" vertical="center"/>
    </xf>
    <xf numFmtId="0" fontId="17" fillId="0" borderId="7" xfId="70" applyBorder="1" applyAlignment="1">
      <alignment horizontal="center" vertical="center"/>
    </xf>
    <xf numFmtId="0" fontId="17" fillId="0" borderId="3" xfId="70" applyBorder="1" applyAlignment="1">
      <alignment horizontal="left" vertical="center" wrapText="1"/>
    </xf>
    <xf numFmtId="0" fontId="17" fillId="0" borderId="1" xfId="70" applyBorder="1" applyAlignment="1">
      <alignment horizontal="left" vertical="center" wrapText="1"/>
    </xf>
    <xf numFmtId="0" fontId="17" fillId="0" borderId="17" xfId="70" applyBorder="1" applyAlignment="1">
      <alignment horizontal="left" vertical="center" wrapText="1"/>
    </xf>
    <xf numFmtId="0" fontId="17" fillId="0" borderId="27" xfId="70" applyBorder="1" applyAlignment="1">
      <alignment horizontal="left" vertical="center" wrapText="1"/>
    </xf>
    <xf numFmtId="0" fontId="17" fillId="0" borderId="4" xfId="70" applyBorder="1" applyAlignment="1">
      <alignment horizontal="center" vertical="center"/>
    </xf>
    <xf numFmtId="0" fontId="17" fillId="0" borderId="6" xfId="70" applyBorder="1" applyAlignment="1">
      <alignment horizontal="center" vertical="center"/>
    </xf>
    <xf numFmtId="0" fontId="17" fillId="0" borderId="8" xfId="70" applyBorder="1" applyAlignment="1">
      <alignment horizontal="center" vertical="center"/>
    </xf>
    <xf numFmtId="0" fontId="17" fillId="0" borderId="2" xfId="70" applyBorder="1" applyAlignment="1">
      <alignment horizontal="center" vertical="center"/>
    </xf>
    <xf numFmtId="0" fontId="17" fillId="0" borderId="4" xfId="70" applyBorder="1" applyAlignment="1">
      <alignment horizontal="left" vertical="center" wrapText="1"/>
    </xf>
    <xf numFmtId="0" fontId="17" fillId="0" borderId="0" xfId="70" applyAlignment="1">
      <alignment horizontal="left" vertical="center" wrapText="1"/>
    </xf>
    <xf numFmtId="0" fontId="17" fillId="0" borderId="16" xfId="70" applyBorder="1" applyAlignment="1">
      <alignment horizontal="left" vertical="center" wrapText="1"/>
    </xf>
    <xf numFmtId="0" fontId="17" fillId="0" borderId="5" xfId="70" applyBorder="1" applyAlignment="1">
      <alignment horizontal="left" vertical="center" wrapText="1"/>
    </xf>
    <xf numFmtId="0" fontId="17" fillId="0" borderId="15" xfId="70" applyBorder="1" applyAlignment="1">
      <alignment horizontal="left" vertical="center" wrapText="1"/>
    </xf>
    <xf numFmtId="0" fontId="17" fillId="0" borderId="25" xfId="70" applyBorder="1" applyAlignment="1">
      <alignment horizontal="center" vertical="center"/>
    </xf>
    <xf numFmtId="0" fontId="17" fillId="0" borderId="38" xfId="70" applyBorder="1" applyAlignment="1">
      <alignment horizontal="center" vertical="center"/>
    </xf>
    <xf numFmtId="0" fontId="17" fillId="0" borderId="3" xfId="70" applyBorder="1" applyAlignment="1">
      <alignment horizontal="center" vertical="center"/>
    </xf>
    <xf numFmtId="0" fontId="17" fillId="0" borderId="1" xfId="70" applyBorder="1" applyAlignment="1">
      <alignment horizontal="center" vertical="center"/>
    </xf>
    <xf numFmtId="0" fontId="17" fillId="0" borderId="16" xfId="70" applyBorder="1" applyAlignment="1">
      <alignment horizontal="center" vertical="center"/>
    </xf>
    <xf numFmtId="0" fontId="17" fillId="0" borderId="5" xfId="70" applyBorder="1" applyAlignment="1">
      <alignment horizontal="center" vertical="center"/>
    </xf>
    <xf numFmtId="0" fontId="17" fillId="0" borderId="15" xfId="70" applyBorder="1" applyAlignment="1">
      <alignment horizontal="center" vertical="center"/>
    </xf>
    <xf numFmtId="0" fontId="17" fillId="0" borderId="4" xfId="70" applyBorder="1" applyAlignment="1">
      <alignment horizontal="left" vertical="center"/>
    </xf>
    <xf numFmtId="0" fontId="17" fillId="0" borderId="1" xfId="70" applyBorder="1" applyAlignment="1">
      <alignment horizontal="left" vertical="center"/>
    </xf>
    <xf numFmtId="0" fontId="33" fillId="0" borderId="0" xfId="70" applyFont="1" applyAlignment="1">
      <alignment horizontal="right" vertical="center"/>
    </xf>
    <xf numFmtId="0" fontId="33" fillId="0" borderId="0" xfId="70" applyFont="1" applyAlignment="1">
      <alignment horizontal="center" vertical="center"/>
    </xf>
    <xf numFmtId="0" fontId="17" fillId="0" borderId="0" xfId="70" applyAlignment="1">
      <alignment horizontal="left" vertical="center"/>
    </xf>
    <xf numFmtId="0" fontId="17" fillId="0" borderId="27" xfId="70" applyBorder="1" applyAlignment="1">
      <alignment horizontal="left" vertical="center"/>
    </xf>
    <xf numFmtId="0" fontId="83" fillId="0" borderId="0" xfId="70" applyFont="1" applyAlignment="1">
      <alignment horizontal="left" vertical="center" wrapText="1"/>
    </xf>
    <xf numFmtId="0" fontId="33" fillId="0" borderId="5" xfId="70" applyFont="1" applyBorder="1" applyAlignment="1">
      <alignment horizontal="center" vertical="center"/>
    </xf>
    <xf numFmtId="0" fontId="17" fillId="0" borderId="17" xfId="70" applyBorder="1" applyAlignment="1">
      <alignment horizontal="left" vertical="center"/>
    </xf>
    <xf numFmtId="0" fontId="17" fillId="0" borderId="0" xfId="71" applyAlignment="1">
      <alignment vertical="center" wrapText="1"/>
    </xf>
    <xf numFmtId="0" fontId="0" fillId="0" borderId="0" xfId="71" applyFont="1" applyAlignment="1">
      <alignment horizontal="center" vertical="center"/>
    </xf>
    <xf numFmtId="0" fontId="17" fillId="0" borderId="6" xfId="71" applyBorder="1" applyAlignment="1">
      <alignment horizontal="center" vertical="center"/>
    </xf>
    <xf numFmtId="0" fontId="17" fillId="0" borderId="7" xfId="71" applyBorder="1" applyAlignment="1">
      <alignment horizontal="center" vertical="center"/>
    </xf>
    <xf numFmtId="0" fontId="17" fillId="0" borderId="8" xfId="71" applyBorder="1" applyAlignment="1">
      <alignment horizontal="center" vertical="center"/>
    </xf>
    <xf numFmtId="0" fontId="17" fillId="0" borderId="25" xfId="71" applyBorder="1" applyAlignment="1">
      <alignment horizontal="center" vertical="center"/>
    </xf>
    <xf numFmtId="0" fontId="17" fillId="0" borderId="6" xfId="71" applyBorder="1">
      <alignment vertical="center"/>
    </xf>
    <xf numFmtId="0" fontId="17" fillId="0" borderId="7" xfId="71" applyBorder="1">
      <alignment vertical="center"/>
    </xf>
    <xf numFmtId="0" fontId="17" fillId="0" borderId="6" xfId="71" applyBorder="1" applyAlignment="1">
      <alignment vertical="center" wrapText="1"/>
    </xf>
    <xf numFmtId="0" fontId="17" fillId="0" borderId="7" xfId="71" applyBorder="1" applyAlignment="1">
      <alignment vertical="center" wrapText="1"/>
    </xf>
    <xf numFmtId="0" fontId="17" fillId="0" borderId="2" xfId="71" applyBorder="1" applyAlignment="1">
      <alignment horizontal="center" vertical="center"/>
    </xf>
    <xf numFmtId="0" fontId="17" fillId="0" borderId="2" xfId="71" applyBorder="1">
      <alignment vertical="center"/>
    </xf>
    <xf numFmtId="0" fontId="17" fillId="0" borderId="3" xfId="71" applyBorder="1" applyAlignment="1">
      <alignment vertical="center" wrapText="1"/>
    </xf>
    <xf numFmtId="0" fontId="17" fillId="0" borderId="4" xfId="71" applyBorder="1">
      <alignment vertical="center"/>
    </xf>
    <xf numFmtId="0" fontId="17" fillId="0" borderId="17" xfId="71" applyBorder="1">
      <alignment vertical="center"/>
    </xf>
    <xf numFmtId="0" fontId="17" fillId="0" borderId="0" xfId="71">
      <alignment vertical="center"/>
    </xf>
    <xf numFmtId="0" fontId="17" fillId="0" borderId="16" xfId="71" applyBorder="1">
      <alignment vertical="center"/>
    </xf>
    <xf numFmtId="0" fontId="17" fillId="0" borderId="5" xfId="71" applyBorder="1">
      <alignment vertical="center"/>
    </xf>
    <xf numFmtId="0" fontId="17" fillId="0" borderId="3" xfId="71" applyBorder="1">
      <alignment vertical="center"/>
    </xf>
    <xf numFmtId="0" fontId="17" fillId="0" borderId="1" xfId="71" applyBorder="1">
      <alignment vertical="center"/>
    </xf>
    <xf numFmtId="0" fontId="17" fillId="0" borderId="27" xfId="71" applyBorder="1">
      <alignment vertical="center"/>
    </xf>
    <xf numFmtId="0" fontId="17" fillId="0" borderId="15" xfId="71" applyBorder="1">
      <alignment vertical="center"/>
    </xf>
    <xf numFmtId="0" fontId="17" fillId="0" borderId="35" xfId="71" applyBorder="1">
      <alignment vertical="center"/>
    </xf>
    <xf numFmtId="0" fontId="17" fillId="0" borderId="136" xfId="71" applyBorder="1" applyAlignment="1">
      <alignment vertical="center" wrapText="1"/>
    </xf>
    <xf numFmtId="0" fontId="17" fillId="0" borderId="40" xfId="71" applyBorder="1" applyAlignment="1">
      <alignment vertical="center" wrapText="1"/>
    </xf>
    <xf numFmtId="0" fontId="17" fillId="0" borderId="135" xfId="71" applyBorder="1" applyAlignment="1">
      <alignment vertical="center" wrapText="1"/>
    </xf>
    <xf numFmtId="0" fontId="17" fillId="0" borderId="136" xfId="71" applyBorder="1">
      <alignment vertical="center"/>
    </xf>
    <xf numFmtId="0" fontId="17" fillId="0" borderId="135" xfId="71" applyBorder="1">
      <alignment vertical="center"/>
    </xf>
    <xf numFmtId="0" fontId="17" fillId="0" borderId="36" xfId="71" applyBorder="1">
      <alignment vertical="center"/>
    </xf>
    <xf numFmtId="0" fontId="17" fillId="0" borderId="43" xfId="71" applyBorder="1" applyAlignment="1">
      <alignment vertical="center" wrapText="1"/>
    </xf>
    <xf numFmtId="0" fontId="17" fillId="0" borderId="44" xfId="71" applyBorder="1" applyAlignment="1">
      <alignment vertical="center" wrapText="1"/>
    </xf>
    <xf numFmtId="0" fontId="17" fillId="0" borderId="45" xfId="71" applyBorder="1" applyAlignment="1">
      <alignment vertical="center" wrapText="1"/>
    </xf>
    <xf numFmtId="0" fontId="17" fillId="0" borderId="43" xfId="71" applyBorder="1">
      <alignment vertical="center"/>
    </xf>
    <xf numFmtId="0" fontId="17" fillId="0" borderId="45" xfId="71" applyBorder="1">
      <alignment vertical="center"/>
    </xf>
    <xf numFmtId="0" fontId="17" fillId="0" borderId="17" xfId="72" applyBorder="1" applyAlignment="1">
      <alignment vertical="center" wrapText="1"/>
    </xf>
    <xf numFmtId="0" fontId="17" fillId="0" borderId="0" xfId="72" applyAlignment="1">
      <alignment vertical="center" wrapText="1"/>
    </xf>
    <xf numFmtId="0" fontId="17" fillId="0" borderId="27" xfId="72" applyBorder="1" applyAlignment="1">
      <alignment vertical="center" wrapText="1"/>
    </xf>
    <xf numFmtId="0" fontId="17" fillId="0" borderId="2" xfId="72" applyBorder="1" applyAlignment="1">
      <alignment horizontal="center" vertical="center"/>
    </xf>
    <xf numFmtId="0" fontId="17" fillId="0" borderId="6" xfId="72" applyBorder="1" applyAlignment="1">
      <alignment horizontal="center" vertical="center"/>
    </xf>
    <xf numFmtId="0" fontId="17" fillId="0" borderId="7" xfId="72" applyBorder="1" applyAlignment="1">
      <alignment horizontal="center" vertical="center"/>
    </xf>
    <xf numFmtId="0" fontId="17" fillId="0" borderId="8" xfId="72" applyBorder="1" applyAlignment="1">
      <alignment horizontal="center" vertical="center"/>
    </xf>
    <xf numFmtId="0" fontId="17" fillId="0" borderId="0" xfId="72" applyAlignment="1">
      <alignment horizontal="center" vertical="center"/>
    </xf>
    <xf numFmtId="0" fontId="17" fillId="0" borderId="2" xfId="72" applyBorder="1" applyAlignment="1">
      <alignment horizontal="left" vertical="center"/>
    </xf>
    <xf numFmtId="0" fontId="17" fillId="0" borderId="25" xfId="72" applyBorder="1" applyAlignment="1">
      <alignment horizontal="left" vertical="center"/>
    </xf>
    <xf numFmtId="0" fontId="17" fillId="0" borderId="3" xfId="72" applyBorder="1">
      <alignment vertical="center"/>
    </xf>
    <xf numFmtId="0" fontId="17" fillId="0" borderId="4" xfId="72" applyBorder="1">
      <alignment vertical="center"/>
    </xf>
    <xf numFmtId="0" fontId="17" fillId="0" borderId="1" xfId="72" applyBorder="1">
      <alignment vertical="center"/>
    </xf>
    <xf numFmtId="0" fontId="17" fillId="0" borderId="17" xfId="72" applyBorder="1">
      <alignment vertical="center"/>
    </xf>
    <xf numFmtId="0" fontId="17" fillId="0" borderId="0" xfId="72">
      <alignment vertical="center"/>
    </xf>
    <xf numFmtId="0" fontId="17" fillId="0" borderId="27" xfId="72" applyBorder="1">
      <alignment vertical="center"/>
    </xf>
    <xf numFmtId="0" fontId="17" fillId="0" borderId="16" xfId="72" applyBorder="1">
      <alignment vertical="center"/>
    </xf>
    <xf numFmtId="0" fontId="17" fillId="0" borderId="5" xfId="72" applyBorder="1">
      <alignment vertical="center"/>
    </xf>
    <xf numFmtId="0" fontId="17" fillId="0" borderId="15" xfId="72" applyBorder="1">
      <alignment vertical="center"/>
    </xf>
    <xf numFmtId="0" fontId="96" fillId="0" borderId="0" xfId="72" applyFont="1" applyAlignment="1">
      <alignment vertical="center" wrapText="1"/>
    </xf>
    <xf numFmtId="0" fontId="17" fillId="0" borderId="17" xfId="73" applyBorder="1" applyAlignment="1">
      <alignment vertical="center" wrapText="1"/>
    </xf>
    <xf numFmtId="0" fontId="17" fillId="0" borderId="0" xfId="73" applyAlignment="1">
      <alignment vertical="center" wrapText="1"/>
    </xf>
    <xf numFmtId="0" fontId="17" fillId="0" borderId="27" xfId="73" applyBorder="1" applyAlignment="1">
      <alignment vertical="center" wrapText="1"/>
    </xf>
    <xf numFmtId="0" fontId="17" fillId="0" borderId="2" xfId="73" applyBorder="1" applyAlignment="1">
      <alignment horizontal="center" vertical="center"/>
    </xf>
    <xf numFmtId="0" fontId="17" fillId="0" borderId="6" xfId="73" applyBorder="1" applyAlignment="1">
      <alignment horizontal="center" vertical="center"/>
    </xf>
    <xf numFmtId="0" fontId="17" fillId="0" borderId="7" xfId="73" applyBorder="1" applyAlignment="1">
      <alignment horizontal="center" vertical="center"/>
    </xf>
    <xf numFmtId="0" fontId="17" fillId="0" borderId="8" xfId="73" applyBorder="1" applyAlignment="1">
      <alignment horizontal="center" vertical="center"/>
    </xf>
    <xf numFmtId="0" fontId="17" fillId="0" borderId="0" xfId="73" applyAlignment="1">
      <alignment horizontal="center" vertical="center"/>
    </xf>
    <xf numFmtId="0" fontId="17" fillId="0" borderId="2" xfId="73" applyBorder="1" applyAlignment="1">
      <alignment horizontal="left" vertical="center"/>
    </xf>
    <xf numFmtId="0" fontId="17" fillId="0" borderId="25" xfId="73" applyBorder="1" applyAlignment="1">
      <alignment horizontal="left" vertical="center"/>
    </xf>
    <xf numFmtId="0" fontId="17" fillId="0" borderId="3" xfId="73" applyBorder="1">
      <alignment vertical="center"/>
    </xf>
    <xf numFmtId="0" fontId="17" fillId="0" borderId="4" xfId="73" applyBorder="1">
      <alignment vertical="center"/>
    </xf>
    <xf numFmtId="0" fontId="17" fillId="0" borderId="1" xfId="73" applyBorder="1">
      <alignment vertical="center"/>
    </xf>
    <xf numFmtId="0" fontId="17" fillId="0" borderId="16" xfId="73" applyBorder="1">
      <alignment vertical="center"/>
    </xf>
    <xf numFmtId="0" fontId="17" fillId="0" borderId="5" xfId="73" applyBorder="1">
      <alignment vertical="center"/>
    </xf>
    <xf numFmtId="0" fontId="17" fillId="0" borderId="15" xfId="73" applyBorder="1">
      <alignment vertical="center"/>
    </xf>
    <xf numFmtId="0" fontId="96" fillId="0" borderId="0" xfId="73" applyFont="1" applyAlignment="1">
      <alignment vertical="center" wrapText="1"/>
    </xf>
    <xf numFmtId="0" fontId="17" fillId="0" borderId="0" xfId="74" applyAlignment="1">
      <alignment horizontal="center" vertical="center"/>
    </xf>
    <xf numFmtId="0" fontId="17" fillId="0" borderId="2" xfId="74" applyBorder="1" applyAlignment="1">
      <alignment horizontal="left" vertical="center"/>
    </xf>
    <xf numFmtId="0" fontId="17" fillId="0" borderId="6" xfId="74" applyBorder="1" applyAlignment="1">
      <alignment horizontal="center" vertical="center"/>
    </xf>
    <xf numFmtId="0" fontId="17" fillId="0" borderId="7" xfId="74" applyBorder="1" applyAlignment="1">
      <alignment horizontal="center" vertical="center"/>
    </xf>
    <xf numFmtId="0" fontId="17" fillId="0" borderId="8" xfId="74" applyBorder="1" applyAlignment="1">
      <alignment horizontal="center" vertical="center"/>
    </xf>
    <xf numFmtId="0" fontId="17" fillId="0" borderId="3" xfId="74" applyBorder="1">
      <alignment vertical="center"/>
    </xf>
    <xf numFmtId="0" fontId="17" fillId="0" borderId="4" xfId="74" applyBorder="1">
      <alignment vertical="center"/>
    </xf>
    <xf numFmtId="0" fontId="17" fillId="0" borderId="1" xfId="74" applyBorder="1">
      <alignment vertical="center"/>
    </xf>
    <xf numFmtId="0" fontId="17" fillId="0" borderId="17" xfId="74" applyBorder="1">
      <alignment vertical="center"/>
    </xf>
    <xf numFmtId="0" fontId="17" fillId="0" borderId="0" xfId="74">
      <alignment vertical="center"/>
    </xf>
    <xf numFmtId="0" fontId="17" fillId="0" borderId="27" xfId="74" applyBorder="1">
      <alignment vertical="center"/>
    </xf>
    <xf numFmtId="0" fontId="17" fillId="0" borderId="17" xfId="74" applyBorder="1" applyAlignment="1">
      <alignment vertical="center" wrapText="1"/>
    </xf>
    <xf numFmtId="0" fontId="17" fillId="0" borderId="0" xfId="74" applyAlignment="1">
      <alignment vertical="center" wrapText="1"/>
    </xf>
    <xf numFmtId="0" fontId="17" fillId="0" borderId="27" xfId="74" applyBorder="1" applyAlignment="1">
      <alignment vertical="center" wrapText="1"/>
    </xf>
    <xf numFmtId="0" fontId="17" fillId="0" borderId="2" xfId="74" applyBorder="1" applyAlignment="1">
      <alignment horizontal="center" vertical="center"/>
    </xf>
    <xf numFmtId="0" fontId="96" fillId="0" borderId="0" xfId="74" applyFont="1" applyAlignment="1">
      <alignment vertical="center" wrapText="1"/>
    </xf>
    <xf numFmtId="0" fontId="17" fillId="0" borderId="6" xfId="87" applyBorder="1" applyAlignment="1">
      <alignment horizontal="center" vertical="center"/>
    </xf>
    <xf numFmtId="0" fontId="17" fillId="0" borderId="7" xfId="87" applyBorder="1" applyAlignment="1">
      <alignment horizontal="center" vertical="center"/>
    </xf>
    <xf numFmtId="0" fontId="17" fillId="0" borderId="8" xfId="87" applyBorder="1" applyAlignment="1">
      <alignment horizontal="center" vertical="center"/>
    </xf>
    <xf numFmtId="0" fontId="17" fillId="0" borderId="0" xfId="87" applyAlignment="1">
      <alignment horizontal="left" vertical="center" wrapText="1"/>
    </xf>
    <xf numFmtId="0" fontId="17" fillId="0" borderId="3" xfId="87" applyBorder="1" applyAlignment="1">
      <alignment horizontal="center" vertical="center"/>
    </xf>
    <xf numFmtId="0" fontId="17" fillId="0" borderId="4" xfId="87" applyBorder="1" applyAlignment="1">
      <alignment horizontal="center" vertical="center"/>
    </xf>
    <xf numFmtId="0" fontId="17" fillId="0" borderId="1" xfId="87" applyBorder="1" applyAlignment="1">
      <alignment horizontal="center" vertical="center"/>
    </xf>
    <xf numFmtId="0" fontId="17" fillId="0" borderId="17" xfId="87" applyBorder="1" applyAlignment="1">
      <alignment horizontal="center" vertical="center"/>
    </xf>
    <xf numFmtId="0" fontId="17" fillId="0" borderId="0" xfId="87" applyAlignment="1">
      <alignment horizontal="center" vertical="center"/>
    </xf>
    <xf numFmtId="0" fontId="17" fillId="0" borderId="27" xfId="87" applyBorder="1" applyAlignment="1">
      <alignment horizontal="center" vertical="center"/>
    </xf>
    <xf numFmtId="0" fontId="17" fillId="0" borderId="16" xfId="87" applyBorder="1" applyAlignment="1">
      <alignment horizontal="center" vertical="center"/>
    </xf>
    <xf numFmtId="0" fontId="17" fillId="0" borderId="5" xfId="87" applyBorder="1" applyAlignment="1">
      <alignment horizontal="center" vertical="center"/>
    </xf>
    <xf numFmtId="0" fontId="17" fillId="0" borderId="15" xfId="87" applyBorder="1" applyAlignment="1">
      <alignment horizontal="center" vertical="center"/>
    </xf>
    <xf numFmtId="0" fontId="0" fillId="0" borderId="0" xfId="87" applyFont="1" applyAlignment="1">
      <alignment horizontal="center" vertical="center"/>
    </xf>
    <xf numFmtId="0" fontId="17" fillId="0" borderId="2" xfId="87" applyBorder="1" applyAlignment="1">
      <alignment horizontal="center" vertical="center"/>
    </xf>
    <xf numFmtId="0" fontId="129" fillId="0" borderId="0" xfId="84" applyFont="1" applyAlignment="1">
      <alignment horizontal="left" vertical="center" wrapText="1"/>
    </xf>
    <xf numFmtId="0" fontId="129" fillId="0" borderId="6" xfId="84" applyFont="1" applyBorder="1" applyAlignment="1">
      <alignment horizontal="center" vertical="center"/>
    </xf>
    <xf numFmtId="0" fontId="129" fillId="0" borderId="8" xfId="84" applyFont="1" applyBorder="1" applyAlignment="1">
      <alignment horizontal="center" vertical="center"/>
    </xf>
    <xf numFmtId="0" fontId="129" fillId="0" borderId="7" xfId="84" applyFont="1" applyBorder="1" applyAlignment="1">
      <alignment horizontal="center" vertical="center"/>
    </xf>
    <xf numFmtId="0" fontId="130" fillId="0" borderId="0" xfId="84" applyFont="1" applyAlignment="1">
      <alignment horizontal="center" vertical="center"/>
    </xf>
    <xf numFmtId="0" fontId="129" fillId="0" borderId="48" xfId="84" applyFont="1" applyBorder="1" applyAlignment="1">
      <alignment horizontal="center" vertical="center"/>
    </xf>
    <xf numFmtId="0" fontId="129" fillId="0" borderId="0" xfId="84" applyFont="1" applyAlignment="1">
      <alignment horizontal="center" vertical="center"/>
    </xf>
    <xf numFmtId="0" fontId="129" fillId="0" borderId="49" xfId="84" applyFont="1" applyBorder="1" applyAlignment="1">
      <alignment horizontal="center" vertical="center"/>
    </xf>
    <xf numFmtId="0" fontId="129" fillId="0" borderId="50" xfId="84" applyFont="1" applyBorder="1" applyAlignment="1">
      <alignment horizontal="center" vertical="center"/>
    </xf>
    <xf numFmtId="0" fontId="129" fillId="0" borderId="5" xfId="84" applyFont="1" applyBorder="1" applyAlignment="1">
      <alignment horizontal="center" vertical="center"/>
    </xf>
    <xf numFmtId="0" fontId="129" fillId="0" borderId="51" xfId="84" applyFont="1" applyBorder="1" applyAlignment="1">
      <alignment horizontal="center" vertical="center"/>
    </xf>
    <xf numFmtId="0" fontId="129" fillId="0" borderId="52" xfId="84" applyFont="1" applyBorder="1" applyAlignment="1">
      <alignment horizontal="center" vertical="center"/>
    </xf>
    <xf numFmtId="0" fontId="129" fillId="0" borderId="202" xfId="84" applyFont="1" applyBorder="1" applyAlignment="1">
      <alignment horizontal="center" vertical="center"/>
    </xf>
    <xf numFmtId="0" fontId="129" fillId="0" borderId="53" xfId="84" applyFont="1" applyBorder="1" applyAlignment="1">
      <alignment horizontal="center" vertical="center"/>
    </xf>
    <xf numFmtId="0" fontId="131" fillId="0" borderId="48" xfId="84" applyFont="1" applyBorder="1" applyAlignment="1">
      <alignment horizontal="center" vertical="center"/>
    </xf>
    <xf numFmtId="0" fontId="131" fillId="0" borderId="0" xfId="84" applyFont="1" applyAlignment="1">
      <alignment horizontal="center" vertical="center"/>
    </xf>
    <xf numFmtId="0" fontId="131" fillId="0" borderId="49" xfId="84" applyFont="1" applyBorder="1" applyAlignment="1">
      <alignment horizontal="center" vertical="center"/>
    </xf>
    <xf numFmtId="0" fontId="131" fillId="0" borderId="52" xfId="84" applyFont="1" applyBorder="1" applyAlignment="1">
      <alignment horizontal="center" vertical="center"/>
    </xf>
    <xf numFmtId="0" fontId="131" fillId="0" borderId="202" xfId="84" applyFont="1" applyBorder="1" applyAlignment="1">
      <alignment horizontal="center" vertical="center"/>
    </xf>
    <xf numFmtId="0" fontId="131" fillId="0" borderId="53" xfId="84" applyFont="1" applyBorder="1" applyAlignment="1">
      <alignment horizontal="center" vertical="center"/>
    </xf>
    <xf numFmtId="0" fontId="129" fillId="0" borderId="6" xfId="70" applyFont="1" applyBorder="1" applyAlignment="1">
      <alignment horizontal="center" vertical="center"/>
    </xf>
    <xf numFmtId="0" fontId="129" fillId="0" borderId="7" xfId="70" applyFont="1" applyBorder="1" applyAlignment="1">
      <alignment horizontal="center" vertical="center"/>
    </xf>
    <xf numFmtId="0" fontId="129" fillId="0" borderId="8" xfId="70" applyFont="1" applyBorder="1" applyAlignment="1">
      <alignment horizontal="center" vertical="center"/>
    </xf>
    <xf numFmtId="0" fontId="130" fillId="0" borderId="0" xfId="70" applyFont="1" applyAlignment="1">
      <alignment horizontal="center" vertical="center"/>
    </xf>
    <xf numFmtId="0" fontId="129" fillId="0" borderId="214" xfId="70" applyFont="1" applyBorder="1" applyAlignment="1">
      <alignment horizontal="center" vertical="center"/>
    </xf>
    <xf numFmtId="0" fontId="129" fillId="0" borderId="215" xfId="70" applyFont="1" applyBorder="1" applyAlignment="1">
      <alignment horizontal="center" vertical="center"/>
    </xf>
    <xf numFmtId="0" fontId="129" fillId="0" borderId="216" xfId="70" applyFont="1" applyBorder="1" applyAlignment="1">
      <alignment horizontal="center" vertical="center"/>
    </xf>
    <xf numFmtId="0" fontId="129" fillId="0" borderId="245" xfId="70" applyFont="1" applyBorder="1" applyAlignment="1">
      <alignment horizontal="center" vertical="center"/>
    </xf>
    <xf numFmtId="0" fontId="129" fillId="0" borderId="2" xfId="70" applyFont="1" applyBorder="1" applyAlignment="1">
      <alignment horizontal="center" vertical="center"/>
    </xf>
    <xf numFmtId="0" fontId="129" fillId="0" borderId="175" xfId="70" applyFont="1" applyBorder="1" applyAlignment="1">
      <alignment horizontal="center" vertical="center"/>
    </xf>
    <xf numFmtId="0" fontId="129" fillId="0" borderId="176" xfId="70" applyFont="1" applyBorder="1" applyAlignment="1">
      <alignment horizontal="center" vertical="center"/>
    </xf>
    <xf numFmtId="0" fontId="129" fillId="0" borderId="2" xfId="70" applyFont="1" applyBorder="1" applyAlignment="1">
      <alignment horizontal="right" vertical="center"/>
    </xf>
    <xf numFmtId="0" fontId="129" fillId="0" borderId="176" xfId="70" applyFont="1" applyBorder="1" applyAlignment="1">
      <alignment horizontal="right" vertical="center"/>
    </xf>
    <xf numFmtId="0" fontId="129" fillId="0" borderId="244" xfId="70" applyFont="1" applyBorder="1" applyAlignment="1">
      <alignment horizontal="right" vertical="center"/>
    </xf>
    <xf numFmtId="0" fontId="129" fillId="0" borderId="177" xfId="70" applyFont="1" applyBorder="1" applyAlignment="1">
      <alignment horizontal="right" vertical="center"/>
    </xf>
    <xf numFmtId="0" fontId="129" fillId="0" borderId="284" xfId="70" applyFont="1" applyBorder="1" applyAlignment="1">
      <alignment horizontal="center" vertical="center" textRotation="255"/>
    </xf>
    <xf numFmtId="0" fontId="129" fillId="0" borderId="285" xfId="70" applyFont="1" applyBorder="1" applyAlignment="1">
      <alignment horizontal="center" vertical="center" textRotation="255"/>
    </xf>
    <xf numFmtId="0" fontId="129" fillId="0" borderId="192" xfId="70" applyFont="1" applyBorder="1" applyAlignment="1">
      <alignment horizontal="center" vertical="center" textRotation="255"/>
    </xf>
    <xf numFmtId="0" fontId="129" fillId="0" borderId="240" xfId="70" applyFont="1" applyBorder="1" applyAlignment="1">
      <alignment horizontal="left" vertical="center" wrapText="1"/>
    </xf>
    <xf numFmtId="0" fontId="129" fillId="0" borderId="201" xfId="70" applyFont="1" applyBorder="1" applyAlignment="1">
      <alignment horizontal="left" vertical="center" wrapText="1"/>
    </xf>
    <xf numFmtId="0" fontId="129" fillId="0" borderId="239" xfId="70" applyFont="1" applyBorder="1" applyAlignment="1">
      <alignment horizontal="left" vertical="center" wrapText="1"/>
    </xf>
    <xf numFmtId="0" fontId="129" fillId="0" borderId="16" xfId="70" applyFont="1" applyBorder="1" applyAlignment="1">
      <alignment horizontal="left" vertical="center" wrapText="1"/>
    </xf>
    <xf numFmtId="0" fontId="129" fillId="0" borderId="5" xfId="70" applyFont="1" applyBorder="1" applyAlignment="1">
      <alignment horizontal="left" vertical="center" wrapText="1"/>
    </xf>
    <xf numFmtId="0" fontId="129" fillId="0" borderId="15" xfId="70" applyFont="1" applyBorder="1" applyAlignment="1">
      <alignment horizontal="left" vertical="center" wrapText="1"/>
    </xf>
    <xf numFmtId="0" fontId="129" fillId="0" borderId="240" xfId="70" applyFont="1" applyBorder="1" applyAlignment="1">
      <alignment horizontal="center" vertical="center"/>
    </xf>
    <xf numFmtId="0" fontId="129" fillId="0" borderId="201" xfId="70" applyFont="1" applyBorder="1" applyAlignment="1">
      <alignment horizontal="center" vertical="center"/>
    </xf>
    <xf numFmtId="0" fontId="129" fillId="0" borderId="109" xfId="70" applyFont="1" applyBorder="1" applyAlignment="1">
      <alignment horizontal="center" vertical="center"/>
    </xf>
    <xf numFmtId="0" fontId="129" fillId="0" borderId="16" xfId="70" applyFont="1" applyBorder="1" applyAlignment="1">
      <alignment horizontal="center" vertical="center"/>
    </xf>
    <xf numFmtId="0" fontId="129" fillId="0" borderId="5" xfId="70" applyFont="1" applyBorder="1" applyAlignment="1">
      <alignment horizontal="center" vertical="center"/>
    </xf>
    <xf numFmtId="0" fontId="129" fillId="0" borderId="51" xfId="70" applyFont="1" applyBorder="1" applyAlignment="1">
      <alignment horizontal="center" vertical="center"/>
    </xf>
    <xf numFmtId="0" fontId="129" fillId="0" borderId="3" xfId="70" applyFont="1" applyBorder="1" applyAlignment="1">
      <alignment horizontal="center" vertical="center"/>
    </xf>
    <xf numFmtId="0" fontId="129" fillId="0" borderId="4" xfId="70" applyFont="1" applyBorder="1" applyAlignment="1">
      <alignment horizontal="center" vertical="center"/>
    </xf>
    <xf numFmtId="0" fontId="129" fillId="0" borderId="47" xfId="70" applyFont="1" applyBorder="1" applyAlignment="1">
      <alignment horizontal="center" vertical="center"/>
    </xf>
    <xf numFmtId="0" fontId="129" fillId="0" borderId="17" xfId="70" applyFont="1" applyBorder="1" applyAlignment="1">
      <alignment horizontal="center" vertical="center"/>
    </xf>
    <xf numFmtId="0" fontId="129" fillId="0" borderId="0" xfId="70" applyFont="1" applyAlignment="1">
      <alignment horizontal="center" vertical="center"/>
    </xf>
    <xf numFmtId="0" fontId="129" fillId="0" borderId="49" xfId="70" applyFont="1" applyBorder="1" applyAlignment="1">
      <alignment horizontal="center" vertical="center"/>
    </xf>
    <xf numFmtId="0" fontId="129" fillId="0" borderId="205" xfId="70" applyFont="1" applyBorder="1" applyAlignment="1">
      <alignment horizontal="center" vertical="center"/>
    </xf>
    <xf numFmtId="0" fontId="129" fillId="0" borderId="202" xfId="70" applyFont="1" applyBorder="1" applyAlignment="1">
      <alignment horizontal="center" vertical="center"/>
    </xf>
    <xf numFmtId="0" fontId="129" fillId="0" borderId="53" xfId="70" applyFont="1" applyBorder="1" applyAlignment="1">
      <alignment horizontal="center" vertical="center"/>
    </xf>
    <xf numFmtId="0" fontId="129" fillId="0" borderId="0" xfId="70" applyFont="1" applyAlignment="1">
      <alignment horizontal="left" vertical="center" wrapText="1"/>
    </xf>
    <xf numFmtId="0" fontId="129" fillId="0" borderId="244" xfId="70" applyFont="1" applyBorder="1" applyAlignment="1">
      <alignment horizontal="center" vertical="center"/>
    </xf>
    <xf numFmtId="0" fontId="129" fillId="0" borderId="177" xfId="70" applyFont="1" applyBorder="1" applyAlignment="1">
      <alignment horizontal="center" vertical="center"/>
    </xf>
    <xf numFmtId="0" fontId="129" fillId="0" borderId="108" xfId="70" applyFont="1" applyBorder="1" applyAlignment="1">
      <alignment horizontal="center" vertical="center"/>
    </xf>
    <xf numFmtId="0" fontId="129" fillId="0" borderId="48" xfId="70" applyFont="1" applyBorder="1" applyAlignment="1">
      <alignment horizontal="center" vertical="center"/>
    </xf>
    <xf numFmtId="0" fontId="129" fillId="0" borderId="52" xfId="70" applyFont="1" applyBorder="1" applyAlignment="1">
      <alignment horizontal="center" vertical="center"/>
    </xf>
    <xf numFmtId="0" fontId="129" fillId="0" borderId="239" xfId="70" applyFont="1" applyBorder="1" applyAlignment="1">
      <alignment horizontal="center" vertical="center"/>
    </xf>
    <xf numFmtId="0" fontId="129" fillId="0" borderId="27" xfId="70" applyFont="1" applyBorder="1" applyAlignment="1">
      <alignment horizontal="center" vertical="center"/>
    </xf>
    <xf numFmtId="0" fontId="129" fillId="0" borderId="223" xfId="70" applyFont="1" applyBorder="1" applyAlignment="1">
      <alignment horizontal="center" vertical="center"/>
    </xf>
    <xf numFmtId="0" fontId="129" fillId="0" borderId="240" xfId="70" applyFont="1" applyBorder="1">
      <alignment vertical="center"/>
    </xf>
    <xf numFmtId="0" fontId="129" fillId="0" borderId="201" xfId="70" applyFont="1" applyBorder="1">
      <alignment vertical="center"/>
    </xf>
    <xf numFmtId="0" fontId="129" fillId="0" borderId="239" xfId="70" applyFont="1" applyBorder="1">
      <alignment vertical="center"/>
    </xf>
    <xf numFmtId="0" fontId="129" fillId="0" borderId="17" xfId="70" applyFont="1" applyBorder="1" applyAlignment="1">
      <alignment horizontal="right" vertical="center"/>
    </xf>
    <xf numFmtId="0" fontId="129" fillId="0" borderId="0" xfId="70" applyFont="1" applyAlignment="1">
      <alignment horizontal="right" vertical="center"/>
    </xf>
    <xf numFmtId="0" fontId="129" fillId="0" borderId="27" xfId="70" applyFont="1" applyBorder="1" applyAlignment="1">
      <alignment horizontal="right" vertical="center"/>
    </xf>
    <xf numFmtId="0" fontId="129" fillId="0" borderId="282" xfId="70" applyFont="1" applyBorder="1" applyAlignment="1">
      <alignment horizontal="center" vertical="center"/>
    </xf>
    <xf numFmtId="0" fontId="129" fillId="0" borderId="286" xfId="70" applyFont="1" applyBorder="1" applyAlignment="1">
      <alignment horizontal="center" vertical="center"/>
    </xf>
    <xf numFmtId="0" fontId="129" fillId="0" borderId="25" xfId="70" applyFont="1" applyBorder="1" applyAlignment="1">
      <alignment horizontal="center" vertical="center"/>
    </xf>
    <xf numFmtId="0" fontId="129" fillId="0" borderId="38" xfId="70" applyFont="1" applyBorder="1" applyAlignment="1">
      <alignment horizontal="center" vertical="center"/>
    </xf>
    <xf numFmtId="0" fontId="129" fillId="0" borderId="287" xfId="70" applyFont="1" applyBorder="1" applyAlignment="1">
      <alignment horizontal="center" vertical="center"/>
    </xf>
    <xf numFmtId="0" fontId="129" fillId="0" borderId="288" xfId="70" applyFont="1" applyBorder="1" applyAlignment="1">
      <alignment horizontal="center" vertical="center"/>
    </xf>
    <xf numFmtId="0" fontId="129" fillId="0" borderId="193" xfId="70" applyFont="1" applyBorder="1" applyAlignment="1">
      <alignment horizontal="center" vertical="center"/>
    </xf>
    <xf numFmtId="0" fontId="129" fillId="0" borderId="194" xfId="70" applyFont="1" applyBorder="1" applyAlignment="1">
      <alignment horizontal="center" vertical="center"/>
    </xf>
    <xf numFmtId="0" fontId="130" fillId="0" borderId="17" xfId="70" applyFont="1" applyBorder="1" applyAlignment="1">
      <alignment horizontal="center" vertical="center"/>
    </xf>
    <xf numFmtId="0" fontId="130" fillId="0" borderId="160" xfId="70" applyFont="1" applyBorder="1" applyAlignment="1">
      <alignment horizontal="center" vertical="center"/>
    </xf>
    <xf numFmtId="0" fontId="130" fillId="0" borderId="236" xfId="70" applyFont="1" applyBorder="1" applyAlignment="1">
      <alignment horizontal="center" vertical="center" textRotation="255"/>
    </xf>
    <xf numFmtId="0" fontId="130" fillId="0" borderId="162" xfId="70" applyFont="1" applyBorder="1" applyAlignment="1">
      <alignment horizontal="center" vertical="center" textRotation="255"/>
    </xf>
    <xf numFmtId="0" fontId="130" fillId="0" borderId="235" xfId="70" applyFont="1" applyBorder="1" applyAlignment="1">
      <alignment horizontal="center" vertical="center" textRotation="255"/>
    </xf>
    <xf numFmtId="0" fontId="130" fillId="0" borderId="291" xfId="70" applyFont="1" applyBorder="1" applyAlignment="1">
      <alignment horizontal="center" vertical="center"/>
    </xf>
    <xf numFmtId="0" fontId="130" fillId="0" borderId="292" xfId="70" applyFont="1" applyBorder="1" applyAlignment="1">
      <alignment horizontal="center" vertical="center"/>
    </xf>
    <xf numFmtId="0" fontId="130" fillId="0" borderId="291" xfId="70" applyFont="1" applyBorder="1" applyAlignment="1">
      <alignment horizontal="center" vertical="center" textRotation="255"/>
    </xf>
    <xf numFmtId="0" fontId="130" fillId="0" borderId="292" xfId="70" applyFont="1" applyBorder="1" applyAlignment="1">
      <alignment horizontal="center" vertical="center" textRotation="255"/>
    </xf>
    <xf numFmtId="0" fontId="129" fillId="0" borderId="0" xfId="70" applyFont="1" applyAlignment="1">
      <alignment horizontal="left" vertical="center" shrinkToFit="1"/>
    </xf>
    <xf numFmtId="0" fontId="130" fillId="0" borderId="159" xfId="70" applyFont="1" applyBorder="1" applyAlignment="1">
      <alignment horizontal="center" wrapText="1"/>
    </xf>
    <xf numFmtId="0" fontId="130" fillId="0" borderId="293" xfId="70" applyFont="1" applyBorder="1" applyAlignment="1">
      <alignment horizontal="center" wrapText="1"/>
    </xf>
    <xf numFmtId="0" fontId="130" fillId="0" borderId="295" xfId="70" applyFont="1" applyBorder="1" applyAlignment="1">
      <alignment horizontal="center" vertical="center" textRotation="255"/>
    </xf>
    <xf numFmtId="0" fontId="130" fillId="0" borderId="160" xfId="70" applyFont="1" applyBorder="1" applyAlignment="1">
      <alignment horizontal="center" vertical="top" wrapText="1"/>
    </xf>
    <xf numFmtId="0" fontId="130" fillId="0" borderId="294" xfId="70" applyFont="1" applyBorder="1" applyAlignment="1">
      <alignment horizontal="center" vertical="top" wrapText="1"/>
    </xf>
    <xf numFmtId="0" fontId="130" fillId="0" borderId="295" xfId="70" applyFont="1" applyBorder="1" applyAlignment="1">
      <alignment horizontal="center" vertical="center"/>
    </xf>
    <xf numFmtId="0" fontId="130" fillId="0" borderId="296" xfId="70" applyFont="1" applyBorder="1" applyAlignment="1">
      <alignment horizontal="center" vertical="center"/>
    </xf>
    <xf numFmtId="0" fontId="130" fillId="0" borderId="297" xfId="70" applyFont="1" applyBorder="1" applyAlignment="1">
      <alignment horizontal="center" vertical="center"/>
    </xf>
    <xf numFmtId="0" fontId="130" fillId="0" borderId="298" xfId="70" applyFont="1" applyBorder="1" applyAlignment="1">
      <alignment horizontal="right" vertical="center"/>
    </xf>
    <xf numFmtId="0" fontId="130" fillId="0" borderId="7" xfId="70" applyFont="1" applyBorder="1" applyAlignment="1">
      <alignment horizontal="right" vertical="center"/>
    </xf>
    <xf numFmtId="0" fontId="130" fillId="0" borderId="8" xfId="70" applyFont="1" applyBorder="1" applyAlignment="1">
      <alignment horizontal="right" vertical="center"/>
    </xf>
    <xf numFmtId="0" fontId="130" fillId="0" borderId="136" xfId="70" applyFont="1" applyBorder="1" applyAlignment="1">
      <alignment horizontal="center" vertical="center" wrapText="1"/>
    </xf>
    <xf numFmtId="0" fontId="130" fillId="0" borderId="40" xfId="70" applyFont="1" applyBorder="1" applyAlignment="1">
      <alignment horizontal="center" vertical="center"/>
    </xf>
    <xf numFmtId="0" fontId="130" fillId="0" borderId="135" xfId="70" applyFont="1" applyBorder="1" applyAlignment="1">
      <alignment horizontal="center" vertical="center"/>
    </xf>
    <xf numFmtId="0" fontId="130" fillId="0" borderId="27" xfId="70" applyFont="1" applyBorder="1" applyAlignment="1">
      <alignment horizontal="center" vertical="center"/>
    </xf>
    <xf numFmtId="0" fontId="130" fillId="0" borderId="16" xfId="70" applyFont="1" applyBorder="1" applyAlignment="1">
      <alignment horizontal="center" vertical="center"/>
    </xf>
    <xf numFmtId="0" fontId="130" fillId="0" borderId="5" xfId="70" applyFont="1" applyBorder="1" applyAlignment="1">
      <alignment horizontal="center" vertical="center"/>
    </xf>
    <xf numFmtId="0" fontId="130" fillId="0" borderId="15" xfId="70" applyFont="1" applyBorder="1" applyAlignment="1">
      <alignment horizontal="center" vertical="center"/>
    </xf>
    <xf numFmtId="0" fontId="130" fillId="0" borderId="2" xfId="70" applyFont="1" applyBorder="1" applyAlignment="1">
      <alignment horizontal="center" vertical="center"/>
    </xf>
    <xf numFmtId="0" fontId="130" fillId="0" borderId="3" xfId="70" applyFont="1" applyBorder="1" applyAlignment="1">
      <alignment horizontal="left" vertical="center" wrapText="1"/>
    </xf>
    <xf numFmtId="0" fontId="130" fillId="0" borderId="4" xfId="70" applyFont="1" applyBorder="1" applyAlignment="1">
      <alignment horizontal="left" vertical="center" wrapText="1"/>
    </xf>
    <xf numFmtId="0" fontId="130" fillId="0" borderId="1" xfId="70" applyFont="1" applyBorder="1" applyAlignment="1">
      <alignment horizontal="left" vertical="center" wrapText="1"/>
    </xf>
    <xf numFmtId="0" fontId="130" fillId="0" borderId="16" xfId="70" applyFont="1" applyBorder="1" applyAlignment="1">
      <alignment horizontal="left" vertical="center" wrapText="1"/>
    </xf>
    <xf numFmtId="0" fontId="130" fillId="0" borderId="5" xfId="70" applyFont="1" applyBorder="1" applyAlignment="1">
      <alignment horizontal="left" vertical="center" wrapText="1"/>
    </xf>
    <xf numFmtId="0" fontId="130" fillId="0" borderId="15" xfId="70" applyFont="1" applyBorder="1" applyAlignment="1">
      <alignment horizontal="left" vertical="center" wrapText="1"/>
    </xf>
    <xf numFmtId="0" fontId="130" fillId="0" borderId="2" xfId="70" applyFont="1" applyBorder="1" applyAlignment="1">
      <alignment horizontal="center" vertical="center" textRotation="255"/>
    </xf>
    <xf numFmtId="0" fontId="130" fillId="0" borderId="3" xfId="70" applyFont="1" applyBorder="1" applyAlignment="1">
      <alignment horizontal="center" vertical="center"/>
    </xf>
    <xf numFmtId="0" fontId="130" fillId="0" borderId="4" xfId="70" applyFont="1" applyBorder="1" applyAlignment="1">
      <alignment horizontal="center" vertical="center"/>
    </xf>
    <xf numFmtId="0" fontId="130" fillId="0" borderId="1" xfId="70" applyFont="1" applyBorder="1" applyAlignment="1">
      <alignment horizontal="center" vertical="center"/>
    </xf>
    <xf numFmtId="0" fontId="130" fillId="0" borderId="3" xfId="70" applyFont="1" applyBorder="1" applyAlignment="1">
      <alignment horizontal="right" vertical="center"/>
    </xf>
    <xf numFmtId="0" fontId="130" fillId="0" borderId="4" xfId="70" applyFont="1" applyBorder="1" applyAlignment="1">
      <alignment horizontal="right" vertical="center"/>
    </xf>
    <xf numFmtId="0" fontId="130" fillId="0" borderId="1" xfId="70" applyFont="1" applyBorder="1" applyAlignment="1">
      <alignment horizontal="right" vertical="center"/>
    </xf>
    <xf numFmtId="0" fontId="130" fillId="0" borderId="16" xfId="70" applyFont="1" applyBorder="1" applyAlignment="1">
      <alignment horizontal="right" vertical="center"/>
    </xf>
    <xf numFmtId="0" fontId="130" fillId="0" borderId="5" xfId="70" applyFont="1" applyBorder="1" applyAlignment="1">
      <alignment horizontal="right" vertical="center"/>
    </xf>
    <xf numFmtId="0" fontId="130" fillId="0" borderId="15" xfId="70" applyFont="1" applyBorder="1" applyAlignment="1">
      <alignment horizontal="right" vertical="center"/>
    </xf>
    <xf numFmtId="187" fontId="16" fillId="34" borderId="2" xfId="88" applyNumberFormat="1" applyFont="1" applyFill="1" applyBorder="1" applyAlignment="1">
      <alignment horizontal="center" vertical="center"/>
    </xf>
    <xf numFmtId="179" fontId="16" fillId="0" borderId="2" xfId="88" applyNumberFormat="1" applyFont="1" applyBorder="1" applyAlignment="1">
      <alignment horizontal="center" vertical="center"/>
    </xf>
    <xf numFmtId="0" fontId="16" fillId="0" borderId="0" xfId="88" applyFont="1" applyAlignment="1">
      <alignment horizontal="center" vertical="center"/>
    </xf>
    <xf numFmtId="0" fontId="16" fillId="0" borderId="5" xfId="88" applyFont="1" applyBorder="1" applyAlignment="1">
      <alignment horizontal="center" vertical="center"/>
    </xf>
    <xf numFmtId="0" fontId="16" fillId="0" borderId="2" xfId="88" applyFont="1" applyBorder="1" applyAlignment="1">
      <alignment horizontal="center" vertical="center"/>
    </xf>
    <xf numFmtId="0" fontId="16" fillId="34" borderId="2" xfId="88" applyFont="1" applyFill="1" applyBorder="1" applyAlignment="1">
      <alignment horizontal="center" vertical="center"/>
    </xf>
    <xf numFmtId="179" fontId="16" fillId="34" borderId="2" xfId="88" applyNumberFormat="1" applyFont="1" applyFill="1" applyBorder="1" applyAlignment="1">
      <alignment horizontal="center" vertical="center"/>
    </xf>
    <xf numFmtId="186" fontId="16" fillId="0" borderId="2" xfId="88" applyNumberFormat="1" applyFont="1" applyBorder="1" applyAlignment="1">
      <alignment horizontal="right" vertical="center"/>
    </xf>
    <xf numFmtId="186" fontId="16" fillId="0" borderId="2" xfId="89" applyNumberFormat="1" applyFont="1" applyFill="1" applyBorder="1" applyAlignment="1">
      <alignment horizontal="right" vertical="center"/>
    </xf>
    <xf numFmtId="186" fontId="16" fillId="0" borderId="6" xfId="88" applyNumberFormat="1" applyFont="1" applyBorder="1" applyAlignment="1">
      <alignment horizontal="right" vertical="center"/>
    </xf>
    <xf numFmtId="186" fontId="16" fillId="0" borderId="8" xfId="88" applyNumberFormat="1" applyFont="1" applyBorder="1" applyAlignment="1">
      <alignment horizontal="right" vertical="center"/>
    </xf>
    <xf numFmtId="0" fontId="16" fillId="34" borderId="6" xfId="88" applyFont="1" applyFill="1" applyBorder="1" applyAlignment="1">
      <alignment horizontal="center" vertical="center"/>
    </xf>
    <xf numFmtId="0" fontId="16" fillId="34" borderId="8" xfId="88" applyFont="1" applyFill="1" applyBorder="1" applyAlignment="1">
      <alignment horizontal="center" vertical="center"/>
    </xf>
    <xf numFmtId="186" fontId="16" fillId="0" borderId="2" xfId="88" applyNumberFormat="1" applyFont="1" applyBorder="1" applyAlignment="1">
      <alignment horizontal="center" vertical="center"/>
    </xf>
    <xf numFmtId="186" fontId="16" fillId="42" borderId="2" xfId="88" applyNumberFormat="1" applyFont="1" applyFill="1" applyBorder="1" applyAlignment="1" applyProtection="1">
      <alignment horizontal="right" vertical="center"/>
      <protection locked="0"/>
    </xf>
    <xf numFmtId="186" fontId="16" fillId="42" borderId="2" xfId="89" applyNumberFormat="1" applyFont="1" applyFill="1" applyBorder="1" applyAlignment="1" applyProtection="1">
      <alignment horizontal="right" vertical="center"/>
      <protection locked="0"/>
    </xf>
    <xf numFmtId="186" fontId="16" fillId="0" borderId="6" xfId="88" applyNumberFormat="1" applyFont="1" applyBorder="1" applyAlignment="1">
      <alignment horizontal="center" vertical="center"/>
    </xf>
    <xf numFmtId="186" fontId="16" fillId="0" borderId="8" xfId="88" applyNumberFormat="1" applyFont="1" applyBorder="1" applyAlignment="1">
      <alignment horizontal="center" vertical="center"/>
    </xf>
    <xf numFmtId="186" fontId="16" fillId="42" borderId="6" xfId="88" applyNumberFormat="1" applyFont="1" applyFill="1" applyBorder="1" applyAlignment="1" applyProtection="1">
      <alignment horizontal="right" vertical="center"/>
      <protection locked="0"/>
    </xf>
    <xf numFmtId="186" fontId="16" fillId="42" borderId="8" xfId="88" applyNumberFormat="1" applyFont="1" applyFill="1" applyBorder="1" applyAlignment="1" applyProtection="1">
      <alignment horizontal="right" vertical="center"/>
      <protection locked="0"/>
    </xf>
    <xf numFmtId="0" fontId="12" fillId="0" borderId="0" xfId="88" applyFont="1" applyAlignment="1">
      <alignment horizontal="center" vertical="center" wrapText="1"/>
    </xf>
    <xf numFmtId="0" fontId="16" fillId="42" borderId="6" xfId="88" applyFont="1" applyFill="1" applyBorder="1" applyAlignment="1" applyProtection="1">
      <alignment horizontal="center" vertical="center"/>
      <protection locked="0"/>
    </xf>
    <xf numFmtId="0" fontId="16" fillId="42" borderId="8" xfId="88" applyFont="1" applyFill="1" applyBorder="1" applyAlignment="1" applyProtection="1">
      <alignment horizontal="center" vertical="center"/>
      <protection locked="0"/>
    </xf>
    <xf numFmtId="0" fontId="18" fillId="0" borderId="248" xfId="88" applyFont="1" applyBorder="1" applyAlignment="1">
      <alignment horizontal="center" vertical="center"/>
    </xf>
    <xf numFmtId="0" fontId="18" fillId="0" borderId="273" xfId="88" applyFont="1" applyBorder="1" applyAlignment="1">
      <alignment horizontal="center" vertical="center"/>
    </xf>
    <xf numFmtId="0" fontId="18" fillId="41" borderId="46" xfId="88" applyFont="1" applyFill="1" applyBorder="1" applyAlignment="1" applyProtection="1">
      <alignment horizontal="center" vertical="center" shrinkToFit="1"/>
      <protection locked="0"/>
    </xf>
    <xf numFmtId="0" fontId="18" fillId="41" borderId="1" xfId="88" applyFont="1" applyFill="1" applyBorder="1" applyAlignment="1" applyProtection="1">
      <alignment horizontal="center" vertical="center" shrinkToFit="1"/>
      <protection locked="0"/>
    </xf>
    <xf numFmtId="0" fontId="18" fillId="41" borderId="52" xfId="88" applyFont="1" applyFill="1" applyBorder="1" applyAlignment="1" applyProtection="1">
      <alignment horizontal="center" vertical="center" shrinkToFit="1"/>
      <protection locked="0"/>
    </xf>
    <xf numFmtId="0" fontId="18" fillId="41" borderId="223" xfId="88" applyFont="1" applyFill="1" applyBorder="1" applyAlignment="1" applyProtection="1">
      <alignment horizontal="center" vertical="center" shrinkToFit="1"/>
      <protection locked="0"/>
    </xf>
    <xf numFmtId="0" fontId="18" fillId="41" borderId="3" xfId="88" applyFont="1" applyFill="1" applyBorder="1" applyAlignment="1" applyProtection="1">
      <alignment horizontal="center" vertical="center" wrapText="1"/>
      <protection locked="0"/>
    </xf>
    <xf numFmtId="0" fontId="18" fillId="41" borderId="1" xfId="88" applyFont="1" applyFill="1" applyBorder="1" applyAlignment="1" applyProtection="1">
      <alignment horizontal="center" vertical="center" wrapText="1"/>
      <protection locked="0"/>
    </xf>
    <xf numFmtId="0" fontId="18" fillId="41" borderId="205" xfId="88" applyFont="1" applyFill="1" applyBorder="1" applyAlignment="1" applyProtection="1">
      <alignment horizontal="center" vertical="center" wrapText="1"/>
      <protection locked="0"/>
    </xf>
    <xf numFmtId="0" fontId="18" fillId="41" borderId="223" xfId="88" applyFont="1" applyFill="1" applyBorder="1" applyAlignment="1" applyProtection="1">
      <alignment horizontal="center" vertical="center" wrapText="1"/>
      <protection locked="0"/>
    </xf>
    <xf numFmtId="0" fontId="18" fillId="41" borderId="3" xfId="88" applyFont="1" applyFill="1" applyBorder="1" applyAlignment="1" applyProtection="1">
      <alignment horizontal="center" vertical="center" shrinkToFit="1"/>
      <protection locked="0"/>
    </xf>
    <xf numFmtId="0" fontId="18" fillId="41" borderId="4" xfId="88" applyFont="1" applyFill="1" applyBorder="1" applyAlignment="1" applyProtection="1">
      <alignment horizontal="center" vertical="center" shrinkToFit="1"/>
      <protection locked="0"/>
    </xf>
    <xf numFmtId="0" fontId="18" fillId="41" borderId="205" xfId="88" applyFont="1" applyFill="1" applyBorder="1" applyAlignment="1" applyProtection="1">
      <alignment horizontal="center" vertical="center" shrinkToFit="1"/>
      <protection locked="0"/>
    </xf>
    <xf numFmtId="0" fontId="18" fillId="41" borderId="202" xfId="88" applyFont="1" applyFill="1" applyBorder="1" applyAlignment="1" applyProtection="1">
      <alignment horizontal="center" vertical="center" shrinkToFit="1"/>
      <protection locked="0"/>
    </xf>
    <xf numFmtId="0" fontId="18" fillId="42" borderId="6" xfId="88" applyFont="1" applyFill="1" applyBorder="1" applyAlignment="1" applyProtection="1">
      <alignment horizontal="center" vertical="center" shrinkToFit="1"/>
      <protection locked="0"/>
    </xf>
    <xf numFmtId="0" fontId="18" fillId="42" borderId="7" xfId="88" applyFont="1" applyFill="1" applyBorder="1" applyAlignment="1" applyProtection="1">
      <alignment horizontal="center" vertical="center" shrinkToFit="1"/>
      <protection locked="0"/>
    </xf>
    <xf numFmtId="0" fontId="18" fillId="42" borderId="8" xfId="88" applyFont="1" applyFill="1" applyBorder="1" applyAlignment="1" applyProtection="1">
      <alignment horizontal="center" vertical="center" shrinkToFit="1"/>
      <protection locked="0"/>
    </xf>
    <xf numFmtId="0" fontId="18" fillId="42" borderId="305" xfId="88" applyFont="1" applyFill="1" applyBorder="1" applyAlignment="1" applyProtection="1">
      <alignment horizontal="center" vertical="center" shrinkToFit="1"/>
      <protection locked="0"/>
    </xf>
    <xf numFmtId="0" fontId="18" fillId="42" borderId="303" xfId="88" applyFont="1" applyFill="1" applyBorder="1" applyAlignment="1" applyProtection="1">
      <alignment horizontal="center" vertical="center" shrinkToFit="1"/>
      <protection locked="0"/>
    </xf>
    <xf numFmtId="0" fontId="18" fillId="42" borderId="246" xfId="88" applyFont="1" applyFill="1" applyBorder="1" applyAlignment="1" applyProtection="1">
      <alignment horizontal="center" vertical="center" shrinkToFit="1"/>
      <protection locked="0"/>
    </xf>
    <xf numFmtId="0" fontId="18" fillId="0" borderId="266" xfId="88" applyFont="1" applyBorder="1" applyAlignment="1">
      <alignment horizontal="center" vertical="center" wrapText="1"/>
    </xf>
    <xf numFmtId="0" fontId="18" fillId="0" borderId="267" xfId="88" applyFont="1" applyBorder="1" applyAlignment="1">
      <alignment horizontal="center" vertical="center" wrapText="1"/>
    </xf>
    <xf numFmtId="1" fontId="18" fillId="0" borderId="268" xfId="88" applyNumberFormat="1" applyFont="1" applyBorder="1" applyAlignment="1">
      <alignment horizontal="center" vertical="center" wrapText="1"/>
    </xf>
    <xf numFmtId="1" fontId="18" fillId="0" borderId="267" xfId="88" applyNumberFormat="1" applyFont="1" applyBorder="1" applyAlignment="1">
      <alignment horizontal="center" vertical="center" wrapText="1"/>
    </xf>
    <xf numFmtId="0" fontId="18" fillId="42" borderId="46" xfId="88" applyFont="1" applyFill="1" applyBorder="1" applyAlignment="1" applyProtection="1">
      <alignment horizontal="left" vertical="center" wrapText="1"/>
      <protection locked="0"/>
    </xf>
    <xf numFmtId="0" fontId="18" fillId="42" borderId="4" xfId="88" applyFont="1" applyFill="1" applyBorder="1" applyAlignment="1" applyProtection="1">
      <alignment horizontal="left" vertical="center" wrapText="1"/>
      <protection locked="0"/>
    </xf>
    <xf numFmtId="0" fontId="18" fillId="42" borderId="47" xfId="88" applyFont="1" applyFill="1" applyBorder="1" applyAlignment="1" applyProtection="1">
      <alignment horizontal="left" vertical="center" wrapText="1"/>
      <protection locked="0"/>
    </xf>
    <xf numFmtId="0" fontId="18" fillId="42" borderId="52" xfId="88" applyFont="1" applyFill="1" applyBorder="1" applyAlignment="1" applyProtection="1">
      <alignment horizontal="left" vertical="center" wrapText="1"/>
      <protection locked="0"/>
    </xf>
    <xf numFmtId="0" fontId="18" fillId="42" borderId="202" xfId="88" applyFont="1" applyFill="1" applyBorder="1" applyAlignment="1" applyProtection="1">
      <alignment horizontal="left" vertical="center" wrapText="1"/>
      <protection locked="0"/>
    </xf>
    <xf numFmtId="0" fontId="18" fillId="42" borderId="53" xfId="88" applyFont="1" applyFill="1" applyBorder="1" applyAlignment="1" applyProtection="1">
      <alignment horizontal="left" vertical="center" wrapText="1"/>
      <protection locked="0"/>
    </xf>
    <xf numFmtId="185" fontId="18" fillId="0" borderId="309" xfId="88" applyNumberFormat="1" applyFont="1" applyBorder="1" applyAlignment="1">
      <alignment horizontal="center" vertical="center" wrapText="1"/>
    </xf>
    <xf numFmtId="185" fontId="18" fillId="0" borderId="308" xfId="88" applyNumberFormat="1" applyFont="1" applyBorder="1" applyAlignment="1">
      <alignment horizontal="center" vertical="center" wrapText="1"/>
    </xf>
    <xf numFmtId="185" fontId="18" fillId="0" borderId="310" xfId="88" applyNumberFormat="1" applyFont="1" applyBorder="1" applyAlignment="1">
      <alignment horizontal="center" vertical="center" wrapText="1"/>
    </xf>
    <xf numFmtId="0" fontId="18" fillId="0" borderId="257" xfId="88" applyFont="1" applyBorder="1" applyAlignment="1">
      <alignment horizontal="center" vertical="center"/>
    </xf>
    <xf numFmtId="0" fontId="18" fillId="41" borderId="50" xfId="88" applyFont="1" applyFill="1" applyBorder="1" applyAlignment="1" applyProtection="1">
      <alignment horizontal="center" vertical="center" shrinkToFit="1"/>
      <protection locked="0"/>
    </xf>
    <xf numFmtId="0" fontId="18" fillId="41" borderId="15" xfId="88" applyFont="1" applyFill="1" applyBorder="1" applyAlignment="1" applyProtection="1">
      <alignment horizontal="center" vertical="center" shrinkToFit="1"/>
      <protection locked="0"/>
    </xf>
    <xf numFmtId="0" fontId="18" fillId="41" borderId="16" xfId="88" applyFont="1" applyFill="1" applyBorder="1" applyAlignment="1" applyProtection="1">
      <alignment horizontal="center" vertical="center" wrapText="1"/>
      <protection locked="0"/>
    </xf>
    <xf numFmtId="0" fontId="18" fillId="41" borderId="15" xfId="88" applyFont="1" applyFill="1" applyBorder="1" applyAlignment="1" applyProtection="1">
      <alignment horizontal="center" vertical="center" wrapText="1"/>
      <protection locked="0"/>
    </xf>
    <xf numFmtId="0" fontId="18" fillId="41" borderId="16" xfId="88" applyFont="1" applyFill="1" applyBorder="1" applyAlignment="1" applyProtection="1">
      <alignment horizontal="center" vertical="center" shrinkToFit="1"/>
      <protection locked="0"/>
    </xf>
    <xf numFmtId="0" fontId="18" fillId="41" borderId="5" xfId="88" applyFont="1" applyFill="1" applyBorder="1" applyAlignment="1" applyProtection="1">
      <alignment horizontal="center" vertical="center" shrinkToFit="1"/>
      <protection locked="0"/>
    </xf>
    <xf numFmtId="0" fontId="18" fillId="42" borderId="50" xfId="88" applyFont="1" applyFill="1" applyBorder="1" applyAlignment="1" applyProtection="1">
      <alignment horizontal="left" vertical="center" wrapText="1"/>
      <protection locked="0"/>
    </xf>
    <xf numFmtId="0" fontId="18" fillId="42" borderId="5" xfId="88" applyFont="1" applyFill="1" applyBorder="1" applyAlignment="1" applyProtection="1">
      <alignment horizontal="left" vertical="center" wrapText="1"/>
      <protection locked="0"/>
    </xf>
    <xf numFmtId="0" fontId="18" fillId="42" borderId="51" xfId="88" applyFont="1" applyFill="1" applyBorder="1" applyAlignment="1" applyProtection="1">
      <alignment horizontal="left" vertical="center" wrapText="1"/>
      <protection locked="0"/>
    </xf>
    <xf numFmtId="185" fontId="18" fillId="0" borderId="270" xfId="88" applyNumberFormat="1" applyFont="1" applyBorder="1" applyAlignment="1">
      <alignment horizontal="center" vertical="center" wrapText="1"/>
    </xf>
    <xf numFmtId="185" fontId="18" fillId="0" borderId="269" xfId="88" applyNumberFormat="1" applyFont="1" applyBorder="1" applyAlignment="1">
      <alignment horizontal="center" vertical="center" wrapText="1"/>
    </xf>
    <xf numFmtId="185" fontId="18" fillId="0" borderId="271" xfId="88" applyNumberFormat="1" applyFont="1" applyBorder="1" applyAlignment="1">
      <alignment horizontal="center" vertical="center" wrapText="1"/>
    </xf>
    <xf numFmtId="0" fontId="18" fillId="41" borderId="48" xfId="88" applyFont="1" applyFill="1" applyBorder="1" applyAlignment="1" applyProtection="1">
      <alignment horizontal="center" vertical="center" shrinkToFit="1"/>
      <protection locked="0"/>
    </xf>
    <xf numFmtId="0" fontId="18" fillId="41" borderId="27" xfId="88" applyFont="1" applyFill="1" applyBorder="1" applyAlignment="1" applyProtection="1">
      <alignment horizontal="center" vertical="center" shrinkToFit="1"/>
      <protection locked="0"/>
    </xf>
    <xf numFmtId="0" fontId="18" fillId="41" borderId="17" xfId="88" applyFont="1" applyFill="1" applyBorder="1" applyAlignment="1" applyProtection="1">
      <alignment horizontal="center" vertical="center" wrapText="1"/>
      <protection locked="0"/>
    </xf>
    <xf numFmtId="0" fontId="18" fillId="41" borderId="27" xfId="88" applyFont="1" applyFill="1" applyBorder="1" applyAlignment="1" applyProtection="1">
      <alignment horizontal="center" vertical="center" wrapText="1"/>
      <protection locked="0"/>
    </xf>
    <xf numFmtId="0" fontId="18" fillId="41" borderId="17" xfId="88" applyFont="1" applyFill="1" applyBorder="1" applyAlignment="1" applyProtection="1">
      <alignment horizontal="center" vertical="center" shrinkToFit="1"/>
      <protection locked="0"/>
    </xf>
    <xf numFmtId="0" fontId="18" fillId="41" borderId="0" xfId="88" applyFont="1" applyFill="1" applyAlignment="1" applyProtection="1">
      <alignment horizontal="center" vertical="center" shrinkToFit="1"/>
      <protection locked="0"/>
    </xf>
    <xf numFmtId="0" fontId="18" fillId="42" borderId="48" xfId="88" applyFont="1" applyFill="1" applyBorder="1" applyAlignment="1" applyProtection="1">
      <alignment horizontal="left" vertical="center" wrapText="1"/>
      <protection locked="0"/>
    </xf>
    <xf numFmtId="0" fontId="18" fillId="42" borderId="0" xfId="88" applyFont="1" applyFill="1" applyAlignment="1" applyProtection="1">
      <alignment horizontal="left" vertical="center" wrapText="1"/>
      <protection locked="0"/>
    </xf>
    <xf numFmtId="0" fontId="18" fillId="42" borderId="49" xfId="88" applyFont="1" applyFill="1" applyBorder="1" applyAlignment="1" applyProtection="1">
      <alignment horizontal="left" vertical="center" wrapText="1"/>
      <protection locked="0"/>
    </xf>
    <xf numFmtId="185" fontId="18" fillId="0" borderId="262" xfId="88" applyNumberFormat="1" applyFont="1" applyBorder="1" applyAlignment="1">
      <alignment horizontal="center" vertical="center" wrapText="1"/>
    </xf>
    <xf numFmtId="185" fontId="18" fillId="0" borderId="258" xfId="88" applyNumberFormat="1" applyFont="1" applyBorder="1" applyAlignment="1">
      <alignment horizontal="center" vertical="center" wrapText="1"/>
    </xf>
    <xf numFmtId="185" fontId="18" fillId="0" borderId="263" xfId="88" applyNumberFormat="1" applyFont="1" applyBorder="1" applyAlignment="1">
      <alignment horizontal="center" vertical="center" wrapText="1"/>
    </xf>
    <xf numFmtId="1" fontId="18" fillId="0" borderId="256" xfId="88" applyNumberFormat="1" applyFont="1" applyBorder="1" applyAlignment="1">
      <alignment horizontal="center" vertical="center" wrapText="1"/>
    </xf>
    <xf numFmtId="1" fontId="18" fillId="0" borderId="255" xfId="88" applyNumberFormat="1" applyFont="1" applyBorder="1" applyAlignment="1">
      <alignment horizontal="center" vertical="center" wrapText="1"/>
    </xf>
    <xf numFmtId="0" fontId="18" fillId="42" borderId="108" xfId="88" applyFont="1" applyFill="1" applyBorder="1" applyAlignment="1" applyProtection="1">
      <alignment horizontal="left" vertical="center" wrapText="1"/>
      <protection locked="0"/>
    </xf>
    <xf numFmtId="0" fontId="18" fillId="42" borderId="201" xfId="88" applyFont="1" applyFill="1" applyBorder="1" applyAlignment="1" applyProtection="1">
      <alignment horizontal="left" vertical="center" wrapText="1"/>
      <protection locked="0"/>
    </xf>
    <xf numFmtId="0" fontId="18" fillId="42" borderId="109" xfId="88" applyFont="1" applyFill="1" applyBorder="1" applyAlignment="1" applyProtection="1">
      <alignment horizontal="left" vertical="center" wrapText="1"/>
      <protection locked="0"/>
    </xf>
    <xf numFmtId="0" fontId="18" fillId="41" borderId="108" xfId="88" applyFont="1" applyFill="1" applyBorder="1" applyAlignment="1" applyProtection="1">
      <alignment horizontal="center" vertical="center" shrinkToFit="1"/>
      <protection locked="0"/>
    </xf>
    <xf numFmtId="0" fontId="18" fillId="41" borderId="239" xfId="88" applyFont="1" applyFill="1" applyBorder="1" applyAlignment="1" applyProtection="1">
      <alignment horizontal="center" vertical="center" shrinkToFit="1"/>
      <protection locked="0"/>
    </xf>
    <xf numFmtId="0" fontId="18" fillId="41" borderId="240" xfId="88" applyFont="1" applyFill="1" applyBorder="1" applyAlignment="1" applyProtection="1">
      <alignment horizontal="center" vertical="center" wrapText="1"/>
      <protection locked="0"/>
    </xf>
    <xf numFmtId="0" fontId="18" fillId="41" borderId="239" xfId="88" applyFont="1" applyFill="1" applyBorder="1" applyAlignment="1" applyProtection="1">
      <alignment horizontal="center" vertical="center" wrapText="1"/>
      <protection locked="0"/>
    </xf>
    <xf numFmtId="0" fontId="18" fillId="41" borderId="240" xfId="88" applyFont="1" applyFill="1" applyBorder="1" applyAlignment="1" applyProtection="1">
      <alignment horizontal="center" vertical="center" shrinkToFit="1"/>
      <protection locked="0"/>
    </xf>
    <xf numFmtId="0" fontId="18" fillId="41" borderId="201" xfId="88" applyFont="1" applyFill="1" applyBorder="1" applyAlignment="1" applyProtection="1">
      <alignment horizontal="center" vertical="center" shrinkToFit="1"/>
      <protection locked="0"/>
    </xf>
    <xf numFmtId="0" fontId="18" fillId="42" borderId="300" xfId="88" applyFont="1" applyFill="1" applyBorder="1" applyAlignment="1" applyProtection="1">
      <alignment horizontal="center" vertical="center" shrinkToFit="1"/>
      <protection locked="0"/>
    </xf>
    <xf numFmtId="0" fontId="18" fillId="42" borderId="249" xfId="88" applyFont="1" applyFill="1" applyBorder="1" applyAlignment="1" applyProtection="1">
      <alignment horizontal="center" vertical="center" shrinkToFit="1"/>
      <protection locked="0"/>
    </xf>
    <xf numFmtId="0" fontId="18" fillId="42" borderId="250" xfId="88" applyFont="1" applyFill="1" applyBorder="1" applyAlignment="1" applyProtection="1">
      <alignment horizontal="center" vertical="center" shrinkToFit="1"/>
      <protection locked="0"/>
    </xf>
    <xf numFmtId="0" fontId="18" fillId="0" borderId="254" xfId="88" applyFont="1" applyBorder="1" applyAlignment="1">
      <alignment horizontal="center" vertical="center" wrapText="1"/>
    </xf>
    <xf numFmtId="0" fontId="18" fillId="0" borderId="255" xfId="88" applyFont="1" applyBorder="1" applyAlignment="1">
      <alignment horizontal="center" vertical="center" wrapText="1"/>
    </xf>
    <xf numFmtId="0" fontId="12" fillId="0" borderId="241" xfId="88" applyFont="1" applyBorder="1" applyAlignment="1">
      <alignment horizontal="center" vertical="center" wrapText="1"/>
    </xf>
    <xf numFmtId="0" fontId="12" fillId="0" borderId="109" xfId="88" applyFont="1" applyBorder="1" applyAlignment="1">
      <alignment horizontal="center" vertical="center" wrapText="1"/>
    </xf>
    <xf numFmtId="0" fontId="12" fillId="0" borderId="230" xfId="88" applyFont="1" applyBorder="1" applyAlignment="1">
      <alignment horizontal="center" vertical="center" wrapText="1"/>
    </xf>
    <xf numFmtId="0" fontId="12" fillId="0" borderId="49" xfId="88" applyFont="1" applyBorder="1" applyAlignment="1">
      <alignment horizontal="center" vertical="center" wrapText="1"/>
    </xf>
    <xf numFmtId="0" fontId="12" fillId="0" borderId="247" xfId="88" applyFont="1" applyBorder="1" applyAlignment="1">
      <alignment horizontal="center" vertical="center" wrapText="1"/>
    </xf>
    <xf numFmtId="0" fontId="12" fillId="0" borderId="53" xfId="88" applyFont="1" applyBorder="1" applyAlignment="1">
      <alignment horizontal="center" vertical="center" wrapText="1"/>
    </xf>
    <xf numFmtId="0" fontId="12" fillId="0" borderId="108" xfId="88" applyFont="1" applyBorder="1" applyAlignment="1">
      <alignment horizontal="center" vertical="center" wrapText="1"/>
    </xf>
    <xf numFmtId="0" fontId="12" fillId="0" borderId="48" xfId="88" applyFont="1" applyBorder="1" applyAlignment="1">
      <alignment horizontal="center" vertical="center" wrapText="1"/>
    </xf>
    <xf numFmtId="0" fontId="12" fillId="0" borderId="52" xfId="88" applyFont="1" applyBorder="1" applyAlignment="1">
      <alignment horizontal="center" vertical="center" wrapText="1"/>
    </xf>
    <xf numFmtId="0" fontId="18" fillId="0" borderId="108" xfId="88" applyFont="1" applyBorder="1" applyAlignment="1">
      <alignment horizontal="center" vertical="center" wrapText="1"/>
    </xf>
    <xf numFmtId="0" fontId="18" fillId="0" borderId="201" xfId="88" applyFont="1" applyBorder="1" applyAlignment="1">
      <alignment horizontal="center" vertical="center" wrapText="1"/>
    </xf>
    <xf numFmtId="0" fontId="18" fillId="0" borderId="109" xfId="88" applyFont="1" applyBorder="1" applyAlignment="1">
      <alignment horizontal="center" vertical="center" wrapText="1"/>
    </xf>
    <xf numFmtId="0" fontId="18" fillId="0" borderId="48" xfId="88" applyFont="1" applyBorder="1" applyAlignment="1">
      <alignment horizontal="center" vertical="center" wrapText="1"/>
    </xf>
    <xf numFmtId="0" fontId="18" fillId="0" borderId="0" xfId="88" applyFont="1" applyAlignment="1">
      <alignment horizontal="center" vertical="center" wrapText="1"/>
    </xf>
    <xf numFmtId="0" fontId="18" fillId="0" borderId="49" xfId="88" applyFont="1" applyBorder="1" applyAlignment="1">
      <alignment horizontal="center" vertical="center" wrapText="1"/>
    </xf>
    <xf numFmtId="0" fontId="18" fillId="0" borderId="52" xfId="88" applyFont="1" applyBorder="1" applyAlignment="1">
      <alignment horizontal="center" vertical="center" wrapText="1"/>
    </xf>
    <xf numFmtId="0" fontId="18" fillId="0" borderId="202" xfId="88" applyFont="1" applyBorder="1" applyAlignment="1">
      <alignment horizontal="center" vertical="center" wrapText="1"/>
    </xf>
    <xf numFmtId="0" fontId="18" fillId="0" borderId="53" xfId="88" applyFont="1" applyBorder="1" applyAlignment="1">
      <alignment horizontal="center" vertical="center" wrapText="1"/>
    </xf>
    <xf numFmtId="0" fontId="18" fillId="0" borderId="7" xfId="88" applyFont="1" applyBorder="1" applyAlignment="1">
      <alignment horizontal="center" vertical="center"/>
    </xf>
    <xf numFmtId="0" fontId="18" fillId="0" borderId="220" xfId="88" applyFont="1" applyBorder="1" applyAlignment="1">
      <alignment horizontal="center" vertical="center"/>
    </xf>
    <xf numFmtId="0" fontId="18" fillId="0" borderId="243" xfId="88" applyFont="1" applyBorder="1" applyAlignment="1">
      <alignment horizontal="center" vertical="center"/>
    </xf>
    <xf numFmtId="0" fontId="18" fillId="0" borderId="209" xfId="88" applyFont="1" applyBorder="1" applyAlignment="1">
      <alignment horizontal="center" vertical="center"/>
    </xf>
    <xf numFmtId="0" fontId="18" fillId="0" borderId="242" xfId="88" applyFont="1" applyBorder="1" applyAlignment="1">
      <alignment horizontal="center" vertical="center"/>
    </xf>
    <xf numFmtId="0" fontId="18" fillId="0" borderId="210" xfId="88" applyFont="1" applyBorder="1" applyAlignment="1">
      <alignment horizontal="center" vertical="center"/>
    </xf>
    <xf numFmtId="0" fontId="18" fillId="0" borderId="239" xfId="88" applyFont="1" applyBorder="1" applyAlignment="1">
      <alignment horizontal="center" vertical="center" wrapText="1"/>
    </xf>
    <xf numFmtId="0" fontId="18" fillId="0" borderId="27" xfId="88" applyFont="1" applyBorder="1" applyAlignment="1">
      <alignment horizontal="center" vertical="center" wrapText="1"/>
    </xf>
    <xf numFmtId="0" fontId="18" fillId="0" borderId="223" xfId="88" applyFont="1" applyBorder="1" applyAlignment="1">
      <alignment horizontal="center" vertical="center" wrapText="1"/>
    </xf>
    <xf numFmtId="0" fontId="16" fillId="0" borderId="240" xfId="88" applyFont="1" applyBorder="1" applyAlignment="1">
      <alignment horizontal="center" vertical="center" wrapText="1"/>
    </xf>
    <xf numFmtId="0" fontId="16" fillId="0" borderId="239" xfId="88" applyFont="1" applyBorder="1" applyAlignment="1">
      <alignment horizontal="center" vertical="center" wrapText="1"/>
    </xf>
    <xf numFmtId="0" fontId="16" fillId="0" borderId="17" xfId="88" applyFont="1" applyBorder="1" applyAlignment="1">
      <alignment horizontal="center" vertical="center" wrapText="1"/>
    </xf>
    <xf numFmtId="0" fontId="16" fillId="0" borderId="27" xfId="88" applyFont="1" applyBorder="1" applyAlignment="1">
      <alignment horizontal="center" vertical="center" wrapText="1"/>
    </xf>
    <xf numFmtId="0" fontId="16" fillId="0" borderId="205" xfId="88" applyFont="1" applyBorder="1" applyAlignment="1">
      <alignment horizontal="center" vertical="center" wrapText="1"/>
    </xf>
    <xf numFmtId="0" fontId="16" fillId="0" borderId="223" xfId="88" applyFont="1" applyBorder="1" applyAlignment="1">
      <alignment horizontal="center" vertical="center" wrapText="1"/>
    </xf>
    <xf numFmtId="0" fontId="18" fillId="0" borderId="240" xfId="88" applyFont="1" applyBorder="1" applyAlignment="1">
      <alignment horizontal="center" vertical="center" wrapText="1"/>
    </xf>
    <xf numFmtId="0" fontId="18" fillId="0" borderId="17" xfId="88" applyFont="1" applyBorder="1" applyAlignment="1">
      <alignment horizontal="center" vertical="center" wrapText="1"/>
    </xf>
    <xf numFmtId="0" fontId="18" fillId="0" borderId="205" xfId="88" applyFont="1" applyBorder="1" applyAlignment="1">
      <alignment horizontal="center" vertical="center" wrapText="1"/>
    </xf>
    <xf numFmtId="0" fontId="18" fillId="0" borderId="201" xfId="88" quotePrefix="1" applyFont="1" applyBorder="1" applyAlignment="1">
      <alignment horizontal="center" vertical="center"/>
    </xf>
    <xf numFmtId="0" fontId="18" fillId="0" borderId="201" xfId="88" applyFont="1" applyBorder="1" applyAlignment="1">
      <alignment horizontal="center" vertical="center"/>
    </xf>
    <xf numFmtId="0" fontId="18" fillId="41" borderId="6" xfId="88" applyFont="1" applyFill="1" applyBorder="1" applyAlignment="1" applyProtection="1">
      <alignment horizontal="center" vertical="center"/>
      <protection locked="0"/>
    </xf>
    <xf numFmtId="0" fontId="18" fillId="35" borderId="7" xfId="88" applyFont="1" applyFill="1" applyBorder="1" applyAlignment="1" applyProtection="1">
      <alignment horizontal="center" vertical="center"/>
      <protection locked="0"/>
    </xf>
    <xf numFmtId="0" fontId="18" fillId="35" borderId="8" xfId="88" applyFont="1" applyFill="1" applyBorder="1" applyAlignment="1" applyProtection="1">
      <alignment horizontal="center" vertical="center"/>
      <protection locked="0"/>
    </xf>
    <xf numFmtId="0" fontId="18" fillId="42" borderId="6" xfId="88" applyFont="1" applyFill="1" applyBorder="1" applyAlignment="1" applyProtection="1">
      <alignment horizontal="center" vertical="center"/>
      <protection locked="0"/>
    </xf>
    <xf numFmtId="0" fontId="18" fillId="42" borderId="8" xfId="88" applyFont="1" applyFill="1" applyBorder="1" applyAlignment="1" applyProtection="1">
      <alignment horizontal="center" vertical="center"/>
      <protection locked="0"/>
    </xf>
    <xf numFmtId="0" fontId="18" fillId="34" borderId="6" xfId="88" applyFont="1" applyFill="1" applyBorder="1" applyAlignment="1">
      <alignment horizontal="center" vertical="center"/>
    </xf>
    <xf numFmtId="0" fontId="18" fillId="34" borderId="8" xfId="88" applyFont="1" applyFill="1" applyBorder="1" applyAlignment="1">
      <alignment horizontal="center" vertical="center"/>
    </xf>
    <xf numFmtId="0" fontId="123" fillId="41" borderId="0" xfId="88" applyFont="1" applyFill="1" applyAlignment="1" applyProtection="1">
      <alignment horizontal="center" vertical="center" shrinkToFit="1"/>
      <protection locked="0"/>
    </xf>
    <xf numFmtId="0" fontId="123" fillId="35" borderId="0" xfId="88" applyFont="1" applyFill="1" applyAlignment="1" applyProtection="1">
      <alignment horizontal="center" vertical="center" shrinkToFit="1"/>
      <protection locked="0"/>
    </xf>
    <xf numFmtId="0" fontId="123" fillId="42" borderId="0" xfId="88" applyFont="1" applyFill="1" applyAlignment="1" applyProtection="1">
      <alignment horizontal="center" vertical="center"/>
      <protection locked="0"/>
    </xf>
    <xf numFmtId="0" fontId="123" fillId="0" borderId="0" xfId="88" applyFont="1" applyAlignment="1">
      <alignment horizontal="center" vertical="center"/>
    </xf>
    <xf numFmtId="0" fontId="118" fillId="34" borderId="2" xfId="88" applyFont="1" applyFill="1" applyBorder="1" applyAlignment="1">
      <alignment horizontal="center" vertical="center"/>
    </xf>
    <xf numFmtId="0" fontId="12" fillId="34" borderId="0" xfId="88" applyFont="1" applyFill="1" applyAlignment="1" applyProtection="1">
      <alignment horizontal="left" vertical="center" wrapText="1"/>
      <protection locked="0"/>
    </xf>
    <xf numFmtId="0" fontId="12" fillId="0" borderId="0" xfId="88" applyFont="1" applyAlignment="1">
      <alignment horizontal="center" vertical="center"/>
    </xf>
    <xf numFmtId="0" fontId="12" fillId="34" borderId="0" xfId="88" applyFont="1" applyFill="1" applyAlignment="1" applyProtection="1">
      <alignment horizontal="center" vertical="center" wrapText="1"/>
      <protection locked="0"/>
    </xf>
    <xf numFmtId="0" fontId="18" fillId="41" borderId="242" xfId="88" applyFont="1" applyFill="1" applyBorder="1" applyAlignment="1" applyProtection="1">
      <alignment horizontal="center" vertical="center"/>
      <protection locked="0"/>
    </xf>
    <xf numFmtId="0" fontId="18" fillId="35" borderId="210" xfId="88" applyFont="1" applyFill="1" applyBorder="1" applyAlignment="1" applyProtection="1">
      <alignment horizontal="center" vertical="center"/>
      <protection locked="0"/>
    </xf>
    <xf numFmtId="0" fontId="18" fillId="41" borderId="243" xfId="88" applyFont="1" applyFill="1" applyBorder="1" applyAlignment="1" applyProtection="1">
      <alignment horizontal="center" vertical="center"/>
      <protection locked="0"/>
    </xf>
    <xf numFmtId="0" fontId="18" fillId="35" borderId="220" xfId="88" applyFont="1" applyFill="1" applyBorder="1" applyAlignment="1" applyProtection="1">
      <alignment horizontal="center" vertical="center"/>
      <protection locked="0"/>
    </xf>
    <xf numFmtId="0" fontId="18" fillId="35" borderId="302" xfId="88" applyFont="1" applyFill="1" applyBorder="1" applyAlignment="1" applyProtection="1">
      <alignment horizontal="center" vertical="center"/>
      <protection locked="0"/>
    </xf>
    <xf numFmtId="0" fontId="18" fillId="35" borderId="303" xfId="88" applyFont="1" applyFill="1" applyBorder="1" applyAlignment="1" applyProtection="1">
      <alignment horizontal="center" vertical="center"/>
      <protection locked="0"/>
    </xf>
    <xf numFmtId="0" fontId="18" fillId="35" borderId="304" xfId="88" applyFont="1" applyFill="1" applyBorder="1" applyAlignment="1" applyProtection="1">
      <alignment horizontal="center" vertical="center"/>
      <protection locked="0"/>
    </xf>
    <xf numFmtId="0" fontId="18" fillId="35" borderId="242" xfId="88" applyFont="1" applyFill="1" applyBorder="1" applyAlignment="1" applyProtection="1">
      <alignment horizontal="center" vertical="center"/>
      <protection locked="0"/>
    </xf>
    <xf numFmtId="0" fontId="18" fillId="35" borderId="243" xfId="88" applyFont="1" applyFill="1" applyBorder="1" applyAlignment="1" applyProtection="1">
      <alignment horizontal="center" vertical="center"/>
      <protection locked="0"/>
    </xf>
    <xf numFmtId="0" fontId="18" fillId="41" borderId="209" xfId="88" applyFont="1" applyFill="1" applyBorder="1" applyAlignment="1" applyProtection="1">
      <alignment horizontal="center" vertical="center"/>
      <protection locked="0"/>
    </xf>
    <xf numFmtId="0" fontId="18" fillId="41" borderId="283" xfId="88" applyFont="1" applyFill="1" applyBorder="1" applyAlignment="1" applyProtection="1">
      <alignment horizontal="center" vertical="center"/>
      <protection locked="0"/>
    </xf>
    <xf numFmtId="0" fontId="18" fillId="35" borderId="249" xfId="88" applyFont="1" applyFill="1" applyBorder="1" applyAlignment="1" applyProtection="1">
      <alignment horizontal="center" vertical="center"/>
      <protection locked="0"/>
    </xf>
    <xf numFmtId="0" fontId="18" fillId="35" borderId="299" xfId="88" applyFont="1" applyFill="1" applyBorder="1" applyAlignment="1" applyProtection="1">
      <alignment horizontal="center" vertical="center"/>
      <protection locked="0"/>
    </xf>
    <xf numFmtId="0" fontId="13" fillId="0" borderId="280" xfId="88" applyFont="1" applyBorder="1" applyAlignment="1">
      <alignment horizontal="center" vertical="center" wrapText="1"/>
    </xf>
    <xf numFmtId="0" fontId="13" fillId="0" borderId="281" xfId="88" applyFont="1" applyBorder="1" applyAlignment="1">
      <alignment horizontal="center" vertical="center" wrapText="1"/>
    </xf>
    <xf numFmtId="0" fontId="13" fillId="0" borderId="273" xfId="88" applyFont="1" applyBorder="1" applyAlignment="1">
      <alignment horizontal="center" vertical="center" wrapText="1"/>
    </xf>
    <xf numFmtId="0" fontId="18" fillId="0" borderId="109" xfId="88" applyFont="1" applyBorder="1" applyAlignment="1">
      <alignment horizontal="center" vertical="center"/>
    </xf>
    <xf numFmtId="0" fontId="18" fillId="0" borderId="48" xfId="88" applyFont="1" applyBorder="1" applyAlignment="1">
      <alignment horizontal="center" vertical="center"/>
    </xf>
    <xf numFmtId="0" fontId="18" fillId="0" borderId="0" xfId="88" applyFont="1" applyAlignment="1">
      <alignment horizontal="center" vertical="center"/>
    </xf>
    <xf numFmtId="0" fontId="18" fillId="0" borderId="49" xfId="88" applyFont="1" applyBorder="1" applyAlignment="1">
      <alignment horizontal="center" vertical="center"/>
    </xf>
    <xf numFmtId="0" fontId="18" fillId="0" borderId="52" xfId="88" applyFont="1" applyBorder="1" applyAlignment="1">
      <alignment horizontal="center" vertical="center"/>
    </xf>
    <xf numFmtId="0" fontId="18" fillId="0" borderId="202" xfId="88" applyFont="1" applyBorder="1" applyAlignment="1">
      <alignment horizontal="center" vertical="center"/>
    </xf>
    <xf numFmtId="0" fontId="18" fillId="0" borderId="53" xfId="88" applyFont="1" applyBorder="1" applyAlignment="1">
      <alignment horizontal="center" vertical="center"/>
    </xf>
    <xf numFmtId="0" fontId="12" fillId="34" borderId="0" xfId="88" applyFont="1" applyFill="1" applyAlignment="1">
      <alignment horizontal="left" vertical="center" indent="1"/>
    </xf>
    <xf numFmtId="0" fontId="1" fillId="34" borderId="280" xfId="88" applyFill="1" applyBorder="1" applyAlignment="1">
      <alignment horizontal="center" vertical="center"/>
    </xf>
    <xf numFmtId="0" fontId="1" fillId="34" borderId="281" xfId="88" applyFill="1" applyBorder="1" applyAlignment="1">
      <alignment horizontal="center" vertical="center"/>
    </xf>
    <xf numFmtId="0" fontId="1" fillId="34" borderId="273" xfId="88" applyFill="1" applyBorder="1" applyAlignment="1">
      <alignment horizontal="center" vertical="center"/>
    </xf>
    <xf numFmtId="0" fontId="93" fillId="0" borderId="0" xfId="60" applyFont="1" applyAlignment="1">
      <alignment vertical="center" shrinkToFit="1"/>
    </xf>
    <xf numFmtId="0" fontId="93" fillId="0" borderId="27" xfId="60" applyFont="1" applyBorder="1" applyAlignment="1">
      <alignment vertical="center" shrinkToFit="1"/>
    </xf>
    <xf numFmtId="0" fontId="76" fillId="0" borderId="5" xfId="60" applyFont="1" applyBorder="1" applyAlignment="1">
      <alignment horizontal="center" vertical="center"/>
    </xf>
    <xf numFmtId="0" fontId="99" fillId="0" borderId="3" xfId="60" applyFont="1" applyBorder="1" applyAlignment="1">
      <alignment horizontal="center" vertical="center" wrapText="1"/>
    </xf>
    <xf numFmtId="0" fontId="99" fillId="0" borderId="4" xfId="60" applyFont="1" applyBorder="1" applyAlignment="1">
      <alignment horizontal="center" vertical="center" wrapText="1"/>
    </xf>
    <xf numFmtId="0" fontId="99" fillId="0" borderId="1" xfId="60" applyFont="1" applyBorder="1" applyAlignment="1">
      <alignment horizontal="center" vertical="center" wrapText="1"/>
    </xf>
    <xf numFmtId="0" fontId="99" fillId="0" borderId="16" xfId="60" applyFont="1" applyBorder="1" applyAlignment="1">
      <alignment horizontal="center" vertical="center" wrapText="1"/>
    </xf>
    <xf numFmtId="0" fontId="99" fillId="0" borderId="5" xfId="60" applyFont="1" applyBorder="1" applyAlignment="1">
      <alignment horizontal="center" vertical="center" wrapText="1"/>
    </xf>
    <xf numFmtId="0" fontId="99" fillId="0" borderId="15" xfId="60" applyFont="1" applyBorder="1" applyAlignment="1">
      <alignment horizontal="center" vertical="center" wrapText="1"/>
    </xf>
    <xf numFmtId="0" fontId="76" fillId="0" borderId="3" xfId="60" applyFont="1" applyBorder="1" applyAlignment="1">
      <alignment horizontal="center" vertical="center"/>
    </xf>
    <xf numFmtId="0" fontId="76" fillId="0" borderId="4" xfId="60" applyFont="1" applyBorder="1" applyAlignment="1">
      <alignment horizontal="center" vertical="center"/>
    </xf>
    <xf numFmtId="0" fontId="76" fillId="0" borderId="1" xfId="60" applyFont="1" applyBorder="1" applyAlignment="1">
      <alignment horizontal="center" vertical="center"/>
    </xf>
    <xf numFmtId="0" fontId="76" fillId="0" borderId="16" xfId="60" applyFont="1" applyBorder="1" applyAlignment="1">
      <alignment horizontal="center" vertical="center"/>
    </xf>
    <xf numFmtId="0" fontId="76" fillId="0" borderId="15" xfId="60" applyFont="1" applyBorder="1" applyAlignment="1">
      <alignment horizontal="center" vertical="center"/>
    </xf>
    <xf numFmtId="0" fontId="76" fillId="0" borderId="0" xfId="60" applyFont="1" applyAlignment="1">
      <alignment horizontal="center" vertical="center"/>
    </xf>
    <xf numFmtId="0" fontId="76" fillId="0" borderId="2" xfId="60" applyFont="1" applyBorder="1" applyAlignment="1">
      <alignment horizontal="center" vertical="center"/>
    </xf>
    <xf numFmtId="0" fontId="102" fillId="0" borderId="3" xfId="60" applyFont="1" applyBorder="1" applyAlignment="1">
      <alignment horizontal="right" vertical="center"/>
    </xf>
    <xf numFmtId="0" fontId="102" fillId="0" borderId="16" xfId="60" applyFont="1" applyBorder="1" applyAlignment="1">
      <alignment horizontal="right" vertical="center"/>
    </xf>
    <xf numFmtId="0" fontId="102" fillId="0" borderId="1" xfId="60" applyFont="1" applyBorder="1" applyAlignment="1">
      <alignment horizontal="left" vertical="center" wrapText="1"/>
    </xf>
    <xf numFmtId="0" fontId="102" fillId="0" borderId="15" xfId="60" applyFont="1" applyBorder="1" applyAlignment="1">
      <alignment horizontal="left" vertical="center" wrapText="1"/>
    </xf>
    <xf numFmtId="0" fontId="102" fillId="0" borderId="3" xfId="60" applyFont="1" applyBorder="1" applyAlignment="1">
      <alignment horizontal="center" vertical="center"/>
    </xf>
    <xf numFmtId="0" fontId="102" fillId="0" borderId="4" xfId="60" applyFont="1" applyBorder="1" applyAlignment="1">
      <alignment horizontal="center" vertical="center"/>
    </xf>
    <xf numFmtId="0" fontId="102" fillId="0" borderId="1" xfId="60" applyFont="1" applyBorder="1" applyAlignment="1">
      <alignment horizontal="center" vertical="center"/>
    </xf>
    <xf numFmtId="0" fontId="102" fillId="0" borderId="16" xfId="60" applyFont="1" applyBorder="1" applyAlignment="1">
      <alignment horizontal="center" vertical="center"/>
    </xf>
    <xf numFmtId="0" fontId="102" fillId="0" borderId="5" xfId="60" applyFont="1" applyBorder="1" applyAlignment="1">
      <alignment horizontal="center" vertical="center"/>
    </xf>
    <xf numFmtId="0" fontId="102" fillId="0" borderId="15" xfId="60" applyFont="1" applyBorder="1" applyAlignment="1">
      <alignment horizontal="center" vertical="center"/>
    </xf>
    <xf numFmtId="0" fontId="33" fillId="0" borderId="0" xfId="60" applyFont="1" applyAlignment="1">
      <alignment horizontal="left" vertical="center" wrapText="1"/>
    </xf>
    <xf numFmtId="0" fontId="17" fillId="0" borderId="7" xfId="60" applyBorder="1" applyAlignment="1">
      <alignment horizontal="left" vertical="center"/>
    </xf>
    <xf numFmtId="0" fontId="17" fillId="0" borderId="8" xfId="60" applyBorder="1" applyAlignment="1">
      <alignment horizontal="left" vertical="center"/>
    </xf>
    <xf numFmtId="0" fontId="17" fillId="0" borderId="3" xfId="60" applyBorder="1" applyAlignment="1">
      <alignment horizontal="right" vertical="center"/>
    </xf>
    <xf numFmtId="0" fontId="17" fillId="0" borderId="16" xfId="60" applyBorder="1" applyAlignment="1">
      <alignment horizontal="right" vertical="center"/>
    </xf>
    <xf numFmtId="0" fontId="17" fillId="0" borderId="1" xfId="60" applyBorder="1" applyAlignment="1">
      <alignment horizontal="left" vertical="center" wrapText="1"/>
    </xf>
    <xf numFmtId="0" fontId="17" fillId="0" borderId="15" xfId="60" applyBorder="1" applyAlignment="1">
      <alignment horizontal="left" vertical="center" wrapText="1"/>
    </xf>
    <xf numFmtId="0" fontId="103" fillId="0" borderId="0" xfId="60" applyFont="1" applyAlignment="1">
      <alignment horizontal="left" vertical="center" wrapText="1"/>
    </xf>
    <xf numFmtId="0" fontId="102" fillId="0" borderId="7" xfId="60" applyFont="1" applyBorder="1" applyAlignment="1">
      <alignment horizontal="left" vertical="center"/>
    </xf>
    <xf numFmtId="0" fontId="102" fillId="0" borderId="8" xfId="60" applyFont="1" applyBorder="1" applyAlignment="1">
      <alignment horizontal="left" vertical="center"/>
    </xf>
    <xf numFmtId="0" fontId="28" fillId="38" borderId="7" xfId="0" applyFont="1" applyFill="1" applyBorder="1" applyAlignment="1">
      <alignment horizontal="left" vertical="center" wrapText="1"/>
    </xf>
    <xf numFmtId="0" fontId="28" fillId="38" borderId="8" xfId="0" applyFont="1" applyFill="1" applyBorder="1" applyAlignment="1">
      <alignment horizontal="left" vertical="center" wrapText="1"/>
    </xf>
    <xf numFmtId="0" fontId="28" fillId="38" borderId="4" xfId="0" applyFont="1" applyFill="1" applyBorder="1" applyAlignment="1">
      <alignment horizontal="left" vertical="center" wrapText="1"/>
    </xf>
    <xf numFmtId="0" fontId="28" fillId="38" borderId="0" xfId="0" applyFont="1" applyFill="1" applyAlignment="1">
      <alignment horizontal="left" vertical="center" wrapText="1"/>
    </xf>
    <xf numFmtId="0" fontId="28" fillId="38" borderId="4" xfId="0" applyFont="1" applyFill="1" applyBorder="1" applyAlignment="1">
      <alignment horizontal="center" vertical="center" wrapText="1"/>
    </xf>
    <xf numFmtId="0" fontId="28" fillId="38" borderId="1" xfId="0" applyFont="1" applyFill="1" applyBorder="1" applyAlignment="1">
      <alignment horizontal="center" vertical="center" wrapText="1"/>
    </xf>
    <xf numFmtId="0" fontId="28" fillId="38" borderId="0" xfId="0" applyFont="1" applyFill="1" applyAlignment="1">
      <alignment horizontal="center" vertical="center" wrapText="1"/>
    </xf>
    <xf numFmtId="0" fontId="28" fillId="38" borderId="27" xfId="0" applyFont="1" applyFill="1" applyBorder="1" applyAlignment="1">
      <alignment horizontal="center" vertical="center" wrapText="1"/>
    </xf>
    <xf numFmtId="0" fontId="28" fillId="38" borderId="5" xfId="0" applyFont="1" applyFill="1" applyBorder="1" applyAlignment="1">
      <alignment horizontal="center" vertical="center" wrapText="1"/>
    </xf>
    <xf numFmtId="0" fontId="28" fillId="38" borderId="15" xfId="0" applyFont="1" applyFill="1" applyBorder="1" applyAlignment="1">
      <alignment horizontal="center" vertical="center" wrapText="1"/>
    </xf>
    <xf numFmtId="0" fontId="28" fillId="38" borderId="5" xfId="0" applyFont="1" applyFill="1" applyBorder="1" applyAlignment="1">
      <alignment horizontal="left" vertical="center" wrapText="1"/>
    </xf>
    <xf numFmtId="0" fontId="28" fillId="38" borderId="15" xfId="0" applyFont="1" applyFill="1" applyBorder="1" applyAlignment="1">
      <alignment horizontal="left" vertical="center" wrapText="1"/>
    </xf>
    <xf numFmtId="0" fontId="28" fillId="38" borderId="7" xfId="0" applyFont="1" applyFill="1" applyBorder="1" applyAlignment="1">
      <alignment vertical="center" wrapText="1"/>
    </xf>
    <xf numFmtId="0" fontId="28" fillId="38" borderId="8" xfId="0" applyFont="1" applyFill="1" applyBorder="1" applyAlignment="1">
      <alignment vertical="center" wrapText="1"/>
    </xf>
    <xf numFmtId="0" fontId="11" fillId="0" borderId="2" xfId="51" applyFont="1" applyBorder="1" applyAlignment="1">
      <alignment horizontal="center" vertical="center"/>
    </xf>
    <xf numFmtId="0" fontId="11" fillId="0" borderId="2" xfId="51" applyFont="1" applyBorder="1" applyAlignment="1">
      <alignment vertical="center"/>
    </xf>
    <xf numFmtId="0" fontId="23" fillId="38" borderId="3" xfId="0" applyFont="1" applyFill="1" applyBorder="1" applyAlignment="1">
      <alignment horizontal="left" vertical="center" wrapText="1"/>
    </xf>
    <xf numFmtId="0" fontId="23" fillId="38" borderId="4" xfId="0" applyFont="1" applyFill="1" applyBorder="1" applyAlignment="1">
      <alignment horizontal="left" vertical="center" wrapText="1"/>
    </xf>
    <xf numFmtId="0" fontId="23" fillId="38" borderId="1" xfId="0" applyFont="1" applyFill="1" applyBorder="1" applyAlignment="1">
      <alignment horizontal="left" vertical="center" wrapText="1"/>
    </xf>
    <xf numFmtId="0" fontId="23" fillId="38" borderId="17" xfId="0" applyFont="1" applyFill="1" applyBorder="1" applyAlignment="1">
      <alignment horizontal="left" vertical="center"/>
    </xf>
    <xf numFmtId="0" fontId="23" fillId="38" borderId="0" xfId="0" applyFont="1" applyFill="1" applyAlignment="1">
      <alignment horizontal="left" vertical="center"/>
    </xf>
    <xf numFmtId="0" fontId="23" fillId="38" borderId="27" xfId="0" applyFont="1" applyFill="1" applyBorder="1" applyAlignment="1">
      <alignment horizontal="left" vertical="center"/>
    </xf>
    <xf numFmtId="0" fontId="11" fillId="38" borderId="25" xfId="0" applyFont="1" applyFill="1" applyBorder="1" applyAlignment="1">
      <alignment horizontal="center" vertical="center"/>
    </xf>
    <xf numFmtId="0" fontId="13" fillId="38" borderId="6" xfId="0" applyFont="1" applyFill="1" applyBorder="1" applyAlignment="1">
      <alignment horizontal="left" vertical="center" wrapText="1"/>
    </xf>
    <xf numFmtId="0" fontId="13" fillId="38" borderId="2" xfId="0" applyFont="1" applyFill="1" applyBorder="1" applyAlignment="1">
      <alignment horizontal="left" vertical="center" wrapText="1" indent="1"/>
    </xf>
    <xf numFmtId="0" fontId="13" fillId="38" borderId="2" xfId="0" applyFont="1" applyFill="1" applyBorder="1" applyAlignment="1">
      <alignment horizontal="left" vertical="center" indent="1"/>
    </xf>
    <xf numFmtId="0" fontId="13" fillId="38" borderId="16" xfId="0" applyFont="1" applyFill="1" applyBorder="1" applyAlignment="1">
      <alignment horizontal="left" vertical="center" wrapText="1" indent="1"/>
    </xf>
    <xf numFmtId="0" fontId="13" fillId="38" borderId="5" xfId="0" applyFont="1" applyFill="1" applyBorder="1" applyAlignment="1">
      <alignment horizontal="left" vertical="center" wrapText="1" indent="1"/>
    </xf>
    <xf numFmtId="0" fontId="13" fillId="38" borderId="15" xfId="0" applyFont="1" applyFill="1" applyBorder="1" applyAlignment="1">
      <alignment horizontal="left" vertical="center" wrapText="1" indent="1"/>
    </xf>
    <xf numFmtId="0" fontId="13" fillId="38" borderId="16" xfId="0" applyFont="1" applyFill="1" applyBorder="1" applyAlignment="1">
      <alignment horizontal="center" vertical="center"/>
    </xf>
    <xf numFmtId="0" fontId="13" fillId="38" borderId="5" xfId="0" applyFont="1" applyFill="1" applyBorder="1" applyAlignment="1">
      <alignment horizontal="center" vertical="center"/>
    </xf>
    <xf numFmtId="0" fontId="13" fillId="38" borderId="15" xfId="0" applyFont="1" applyFill="1" applyBorder="1" applyAlignment="1">
      <alignment horizontal="center" vertical="center"/>
    </xf>
    <xf numFmtId="0" fontId="16" fillId="38" borderId="0" xfId="0" applyFont="1" applyFill="1" applyAlignment="1">
      <alignment horizontal="center" vertical="top"/>
    </xf>
    <xf numFmtId="0" fontId="16" fillId="38" borderId="33" xfId="0" applyFont="1" applyFill="1" applyBorder="1" applyAlignment="1">
      <alignment horizontal="center" vertical="top"/>
    </xf>
    <xf numFmtId="0" fontId="16" fillId="38" borderId="3" xfId="0" applyFont="1" applyFill="1" applyBorder="1" applyAlignment="1">
      <alignment horizontal="left" vertical="top" wrapText="1"/>
    </xf>
    <xf numFmtId="0" fontId="16" fillId="38" borderId="4" xfId="0" applyFont="1" applyFill="1" applyBorder="1" applyAlignment="1">
      <alignment horizontal="left" vertical="top" wrapText="1"/>
    </xf>
    <xf numFmtId="0" fontId="16" fillId="38" borderId="1" xfId="0" applyFont="1" applyFill="1" applyBorder="1" applyAlignment="1">
      <alignment horizontal="left" vertical="top" wrapText="1"/>
    </xf>
    <xf numFmtId="0" fontId="16" fillId="38" borderId="17" xfId="0" applyFont="1" applyFill="1" applyBorder="1" applyAlignment="1">
      <alignment horizontal="left" vertical="top" wrapText="1"/>
    </xf>
    <xf numFmtId="0" fontId="16" fillId="38" borderId="0" xfId="0" applyFont="1" applyFill="1" applyAlignment="1">
      <alignment horizontal="left" vertical="top" wrapText="1"/>
    </xf>
    <xf numFmtId="0" fontId="16" fillId="38" borderId="27" xfId="0" applyFont="1" applyFill="1" applyBorder="1" applyAlignment="1">
      <alignment horizontal="left" vertical="top" wrapText="1"/>
    </xf>
    <xf numFmtId="0" fontId="16" fillId="38" borderId="16" xfId="0" applyFont="1" applyFill="1" applyBorder="1" applyAlignment="1">
      <alignment horizontal="left" vertical="top" wrapText="1"/>
    </xf>
    <xf numFmtId="0" fontId="16" fillId="38" borderId="5" xfId="0" applyFont="1" applyFill="1" applyBorder="1" applyAlignment="1">
      <alignment horizontal="left" vertical="top" wrapText="1"/>
    </xf>
    <xf numFmtId="0" fontId="16" fillId="38" borderId="15" xfId="0" applyFont="1" applyFill="1" applyBorder="1" applyAlignment="1">
      <alignment horizontal="left" vertical="top" wrapText="1"/>
    </xf>
    <xf numFmtId="0" fontId="16" fillId="38" borderId="6" xfId="0" applyFont="1" applyFill="1" applyBorder="1" applyAlignment="1">
      <alignment horizontal="left" vertical="center"/>
    </xf>
    <xf numFmtId="0" fontId="16" fillId="38" borderId="7" xfId="0" applyFont="1" applyFill="1" applyBorder="1" applyAlignment="1">
      <alignment horizontal="left" vertical="center"/>
    </xf>
    <xf numFmtId="0" fontId="16" fillId="38" borderId="8" xfId="0" applyFont="1" applyFill="1" applyBorder="1" applyAlignment="1">
      <alignment horizontal="left" vertical="center"/>
    </xf>
    <xf numFmtId="0" fontId="0" fillId="38" borderId="17" xfId="0" applyFill="1" applyBorder="1" applyAlignment="1">
      <alignment horizontal="left" vertical="top" wrapText="1"/>
    </xf>
    <xf numFmtId="0" fontId="0" fillId="38" borderId="0" xfId="0" applyFill="1" applyAlignment="1">
      <alignment horizontal="left" vertical="top" wrapText="1"/>
    </xf>
    <xf numFmtId="0" fontId="0" fillId="38" borderId="27" xfId="0" applyFill="1" applyBorder="1" applyAlignment="1">
      <alignment horizontal="left" vertical="top" wrapText="1"/>
    </xf>
    <xf numFmtId="0" fontId="0" fillId="38" borderId="16" xfId="0" applyFill="1" applyBorder="1" applyAlignment="1">
      <alignment horizontal="left" vertical="top" wrapText="1"/>
    </xf>
    <xf numFmtId="0" fontId="0" fillId="38" borderId="5" xfId="0" applyFill="1" applyBorder="1" applyAlignment="1">
      <alignment horizontal="left" vertical="top" wrapText="1"/>
    </xf>
    <xf numFmtId="0" fontId="0" fillId="38" borderId="15" xfId="0" applyFill="1" applyBorder="1" applyAlignment="1">
      <alignment horizontal="left" vertical="top" wrapText="1"/>
    </xf>
    <xf numFmtId="0" fontId="16" fillId="38" borderId="0" xfId="0" applyFont="1" applyFill="1" applyAlignment="1">
      <alignment horizontal="right" vertical="top"/>
    </xf>
    <xf numFmtId="0" fontId="16" fillId="38" borderId="0" xfId="0" applyFont="1" applyFill="1" applyAlignment="1">
      <alignment horizontal="left" vertical="top"/>
    </xf>
    <xf numFmtId="0" fontId="16" fillId="38" borderId="6" xfId="0" applyFont="1" applyFill="1" applyBorder="1" applyAlignment="1">
      <alignment horizontal="center" vertical="center"/>
    </xf>
    <xf numFmtId="0" fontId="16" fillId="38" borderId="7" xfId="0" applyFont="1" applyFill="1" applyBorder="1" applyAlignment="1">
      <alignment horizontal="center" vertical="center"/>
    </xf>
    <xf numFmtId="0" fontId="16" fillId="38" borderId="8" xfId="0" applyFont="1" applyFill="1" applyBorder="1" applyAlignment="1">
      <alignment horizontal="center" vertical="center"/>
    </xf>
    <xf numFmtId="0" fontId="0" fillId="38" borderId="7" xfId="0" applyFill="1" applyBorder="1" applyAlignment="1">
      <alignment horizontal="left" wrapText="1"/>
    </xf>
    <xf numFmtId="0" fontId="0" fillId="38" borderId="54" xfId="0" applyFill="1" applyBorder="1" applyAlignment="1">
      <alignment horizontal="left" wrapText="1"/>
    </xf>
    <xf numFmtId="0" fontId="11" fillId="38" borderId="10" xfId="0" applyFont="1" applyFill="1" applyBorder="1" applyAlignment="1">
      <alignment horizontal="center" vertical="center" wrapText="1"/>
    </xf>
    <xf numFmtId="0" fontId="11" fillId="38" borderId="54" xfId="0" applyFont="1" applyFill="1" applyBorder="1" applyAlignment="1">
      <alignment horizontal="center" vertical="center" wrapText="1"/>
    </xf>
    <xf numFmtId="0" fontId="11" fillId="38" borderId="2" xfId="0" applyFont="1" applyFill="1" applyBorder="1" applyAlignment="1">
      <alignment horizontal="center"/>
    </xf>
    <xf numFmtId="0" fontId="13" fillId="38" borderId="25" xfId="0" applyFont="1" applyFill="1" applyBorder="1" applyAlignment="1">
      <alignment horizontal="center" vertical="center" textRotation="255" wrapText="1" shrinkToFit="1"/>
    </xf>
    <xf numFmtId="0" fontId="13" fillId="38" borderId="38" xfId="0" applyFont="1" applyFill="1" applyBorder="1" applyAlignment="1">
      <alignment horizontal="center" vertical="center" textRotation="255" wrapText="1" shrinkToFit="1"/>
    </xf>
    <xf numFmtId="0" fontId="13" fillId="38" borderId="34" xfId="0" applyFont="1" applyFill="1" applyBorder="1" applyAlignment="1">
      <alignment horizontal="center" vertical="center" textRotation="255" wrapText="1" shrinkToFit="1"/>
    </xf>
    <xf numFmtId="0" fontId="11" fillId="38" borderId="4" xfId="0" applyFont="1" applyFill="1" applyBorder="1" applyAlignment="1">
      <alignment horizontal="left" wrapText="1"/>
    </xf>
    <xf numFmtId="0" fontId="11" fillId="38" borderId="5" xfId="0" applyFont="1" applyFill="1" applyBorder="1" applyAlignment="1">
      <alignment horizontal="left" wrapText="1"/>
    </xf>
    <xf numFmtId="0" fontId="11" fillId="38" borderId="3" xfId="0" applyFont="1" applyFill="1" applyBorder="1" applyAlignment="1">
      <alignment horizontal="center" wrapText="1"/>
    </xf>
    <xf numFmtId="0" fontId="11" fillId="38" borderId="16" xfId="0" applyFont="1" applyFill="1" applyBorder="1" applyAlignment="1">
      <alignment horizontal="center" wrapText="1"/>
    </xf>
    <xf numFmtId="0" fontId="11" fillId="38" borderId="1" xfId="0" applyFont="1" applyFill="1" applyBorder="1" applyAlignment="1">
      <alignment horizontal="left" wrapText="1"/>
    </xf>
    <xf numFmtId="0" fontId="11" fillId="38" borderId="3" xfId="0" applyFont="1" applyFill="1" applyBorder="1" applyAlignment="1">
      <alignment horizontal="left" wrapText="1"/>
    </xf>
    <xf numFmtId="0" fontId="11" fillId="38" borderId="15" xfId="0" applyFont="1" applyFill="1" applyBorder="1" applyAlignment="1">
      <alignment horizontal="left" wrapText="1"/>
    </xf>
    <xf numFmtId="0" fontId="11" fillId="38" borderId="16" xfId="0" applyFont="1" applyFill="1" applyBorder="1" applyAlignment="1">
      <alignment horizontal="left" wrapText="1"/>
    </xf>
    <xf numFmtId="0" fontId="11" fillId="38" borderId="0" xfId="0" applyFont="1" applyFill="1" applyAlignment="1">
      <alignment horizontal="left" wrapText="1"/>
    </xf>
    <xf numFmtId="0" fontId="11" fillId="38" borderId="17" xfId="0" applyFont="1" applyFill="1" applyBorder="1" applyAlignment="1">
      <alignment horizontal="left" wrapText="1"/>
    </xf>
    <xf numFmtId="0" fontId="11" fillId="38" borderId="27" xfId="0" applyFont="1" applyFill="1" applyBorder="1" applyAlignment="1">
      <alignment horizontal="left" wrapText="1"/>
    </xf>
    <xf numFmtId="0" fontId="11" fillId="38" borderId="88" xfId="0" applyFont="1" applyFill="1" applyBorder="1" applyAlignment="1">
      <alignment horizontal="left" wrapText="1"/>
    </xf>
    <xf numFmtId="0" fontId="11" fillId="38" borderId="89" xfId="0" applyFont="1" applyFill="1" applyBorder="1" applyAlignment="1">
      <alignment horizontal="center" vertical="center" wrapText="1"/>
    </xf>
    <xf numFmtId="0" fontId="11" fillId="38" borderId="88" xfId="0" applyFont="1" applyFill="1" applyBorder="1" applyAlignment="1">
      <alignment horizontal="center" vertical="center" wrapText="1"/>
    </xf>
    <xf numFmtId="0" fontId="11" fillId="38" borderId="5" xfId="0" applyFont="1" applyFill="1" applyBorder="1" applyAlignment="1">
      <alignment horizontal="center" wrapText="1"/>
    </xf>
    <xf numFmtId="0" fontId="11" fillId="38" borderId="56" xfId="0" applyFont="1" applyFill="1" applyBorder="1" applyAlignment="1">
      <alignment horizontal="center" vertical="center" wrapText="1"/>
    </xf>
    <xf numFmtId="0" fontId="11" fillId="38" borderId="64" xfId="0" applyFont="1" applyFill="1" applyBorder="1" applyAlignment="1">
      <alignment horizontal="justify" vertical="center" wrapText="1"/>
    </xf>
    <xf numFmtId="0" fontId="11" fillId="38" borderId="62" xfId="0" applyFont="1" applyFill="1" applyBorder="1" applyAlignment="1">
      <alignment horizontal="justify" vertical="center" wrapText="1"/>
    </xf>
    <xf numFmtId="0" fontId="11" fillId="38" borderId="63" xfId="0" applyFont="1" applyFill="1" applyBorder="1" applyAlignment="1">
      <alignment horizontal="justify" vertical="center" wrapText="1"/>
    </xf>
    <xf numFmtId="0" fontId="13" fillId="38" borderId="2" xfId="0" applyFont="1" applyFill="1" applyBorder="1" applyAlignment="1">
      <alignment horizontal="left" vertical="center" wrapText="1"/>
    </xf>
    <xf numFmtId="0" fontId="0" fillId="38" borderId="2" xfId="0" applyFill="1" applyBorder="1" applyAlignment="1">
      <alignment horizontal="left" wrapText="1"/>
    </xf>
    <xf numFmtId="0" fontId="0" fillId="38" borderId="6" xfId="0" applyFill="1" applyBorder="1" applyAlignment="1">
      <alignment horizontal="left" wrapText="1"/>
    </xf>
    <xf numFmtId="0" fontId="0" fillId="38" borderId="2" xfId="0" applyFill="1" applyBorder="1" applyAlignment="1">
      <alignment horizontal="left" vertical="center" wrapText="1"/>
    </xf>
    <xf numFmtId="0" fontId="11" fillId="38" borderId="25" xfId="0" applyFont="1" applyFill="1" applyBorder="1" applyAlignment="1">
      <alignment horizontal="left" vertical="center" wrapText="1"/>
    </xf>
    <xf numFmtId="0" fontId="0" fillId="38" borderId="25" xfId="0" applyFill="1" applyBorder="1" applyAlignment="1">
      <alignment horizontal="left" vertical="center" wrapText="1"/>
    </xf>
    <xf numFmtId="0" fontId="11" fillId="38" borderId="0" xfId="0" applyFont="1" applyFill="1" applyAlignment="1">
      <alignment horizontal="justify" vertical="center" wrapText="1"/>
    </xf>
    <xf numFmtId="0" fontId="11" fillId="38" borderId="66" xfId="0" applyFont="1" applyFill="1" applyBorder="1" applyAlignment="1">
      <alignment horizontal="center" vertical="center"/>
    </xf>
    <xf numFmtId="0" fontId="11" fillId="38" borderId="67" xfId="0" applyFont="1" applyFill="1" applyBorder="1" applyAlignment="1">
      <alignment horizontal="center" vertical="center"/>
    </xf>
    <xf numFmtId="0" fontId="11" fillId="38" borderId="68" xfId="0" applyFont="1" applyFill="1" applyBorder="1" applyAlignment="1">
      <alignment horizontal="center" vertical="center"/>
    </xf>
    <xf numFmtId="0" fontId="11" fillId="38" borderId="12" xfId="0" applyFont="1" applyFill="1" applyBorder="1" applyAlignment="1">
      <alignment horizontal="center" vertical="center"/>
    </xf>
    <xf numFmtId="0" fontId="11" fillId="38" borderId="13" xfId="0" applyFont="1" applyFill="1" applyBorder="1" applyAlignment="1">
      <alignment horizontal="center" vertical="center"/>
    </xf>
    <xf numFmtId="0" fontId="11" fillId="38" borderId="14" xfId="0" applyFont="1" applyFill="1" applyBorder="1" applyAlignment="1">
      <alignment horizontal="center" vertical="center"/>
    </xf>
    <xf numFmtId="0" fontId="11" fillId="0" borderId="2" xfId="0" applyFont="1" applyBorder="1" applyAlignment="1">
      <alignment horizontal="left" shrinkToFit="1"/>
    </xf>
    <xf numFmtId="0" fontId="0" fillId="0" borderId="54" xfId="0" applyBorder="1" applyAlignment="1">
      <alignment horizontal="left" vertical="top"/>
    </xf>
    <xf numFmtId="0" fontId="11" fillId="0" borderId="23" xfId="0" applyFont="1" applyBorder="1" applyAlignment="1">
      <alignment horizontal="left" vertical="top"/>
    </xf>
    <xf numFmtId="0" fontId="11" fillId="0" borderId="92" xfId="0" applyFont="1" applyBorder="1" applyAlignment="1">
      <alignment horizontal="left" vertical="top"/>
    </xf>
    <xf numFmtId="0" fontId="11" fillId="0" borderId="16" xfId="0" applyFont="1" applyBorder="1" applyAlignment="1">
      <alignment horizontal="center"/>
    </xf>
    <xf numFmtId="0" fontId="11" fillId="0" borderId="5" xfId="0" applyFont="1" applyBorder="1" applyAlignment="1">
      <alignment horizontal="center"/>
    </xf>
    <xf numFmtId="0" fontId="11" fillId="0" borderId="15" xfId="0" applyFont="1" applyBorder="1" applyAlignment="1">
      <alignment horizontal="center"/>
    </xf>
    <xf numFmtId="0" fontId="11" fillId="0" borderId="54" xfId="0" applyFont="1" applyBorder="1" applyAlignment="1">
      <alignment horizontal="left" vertical="top"/>
    </xf>
    <xf numFmtId="0" fontId="11" fillId="0" borderId="4" xfId="0" applyFont="1"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11" fillId="0" borderId="20" xfId="0" applyFont="1" applyBorder="1" applyAlignment="1">
      <alignment horizontal="center" wrapText="1"/>
    </xf>
    <xf numFmtId="0" fontId="11" fillId="0" borderId="3" xfId="0" applyFont="1" applyBorder="1" applyAlignment="1">
      <alignment horizontal="left"/>
    </xf>
    <xf numFmtId="0" fontId="11" fillId="0" borderId="4" xfId="0" applyFont="1" applyBorder="1" applyAlignment="1">
      <alignment horizontal="left"/>
    </xf>
    <xf numFmtId="0" fontId="11" fillId="0" borderId="1" xfId="0" applyFont="1" applyBorder="1" applyAlignment="1">
      <alignment horizontal="left"/>
    </xf>
    <xf numFmtId="0" fontId="11" fillId="0" borderId="2" xfId="0" applyFont="1" applyBorder="1" applyAlignment="1">
      <alignment horizontal="center" wrapText="1"/>
    </xf>
    <xf numFmtId="0" fontId="11" fillId="0" borderId="3" xfId="0" applyFont="1" applyBorder="1" applyAlignment="1">
      <alignment horizontal="justify" vertical="center" wrapText="1"/>
    </xf>
    <xf numFmtId="0" fontId="11" fillId="0" borderId="4" xfId="0" applyFont="1" applyBorder="1" applyAlignment="1">
      <alignment horizontal="justify" vertical="center" wrapText="1"/>
    </xf>
    <xf numFmtId="0" fontId="11" fillId="0" borderId="1"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27" xfId="0" applyFont="1" applyBorder="1" applyAlignment="1">
      <alignment horizontal="justify" vertical="center" wrapText="1"/>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11" fillId="0" borderId="14" xfId="0" applyFont="1" applyBorder="1" applyAlignment="1">
      <alignment horizontal="justify" vertical="center" wrapText="1"/>
    </xf>
    <xf numFmtId="0" fontId="11" fillId="0" borderId="8" xfId="0" applyFont="1" applyBorder="1" applyAlignment="1">
      <alignment horizontal="left" shrinkToFit="1"/>
    </xf>
    <xf numFmtId="0" fontId="11" fillId="0" borderId="7" xfId="0" applyFont="1" applyBorder="1" applyAlignment="1">
      <alignment horizontal="justify" wrapText="1"/>
    </xf>
  </cellXfs>
  <cellStyles count="9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桁区切り 3" xfId="77"/>
    <cellStyle name="桁区切り 4" xfId="79"/>
    <cellStyle name="桁区切り 5" xfId="81"/>
    <cellStyle name="桁区切り 6" xfId="83"/>
    <cellStyle name="桁区切り 7" xfId="86"/>
    <cellStyle name="桁区切り 8" xfId="89"/>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10" xfId="70"/>
    <cellStyle name="標準 11" xfId="71"/>
    <cellStyle name="標準 12" xfId="72"/>
    <cellStyle name="標準 13" xfId="73"/>
    <cellStyle name="標準 14" xfId="74"/>
    <cellStyle name="標準 15" xfId="75"/>
    <cellStyle name="標準 16" xfId="76"/>
    <cellStyle name="標準 17" xfId="78"/>
    <cellStyle name="標準 18" xfId="80"/>
    <cellStyle name="標準 19" xfId="82"/>
    <cellStyle name="標準 2" xfId="46"/>
    <cellStyle name="標準 2 2" xfId="47"/>
    <cellStyle name="標準 2 3" xfId="59"/>
    <cellStyle name="標準 20" xfId="84"/>
    <cellStyle name="標準 21" xfId="85"/>
    <cellStyle name="標準 22" xfId="88"/>
    <cellStyle name="標準 3" xfId="48"/>
    <cellStyle name="標準 3 2" xfId="49"/>
    <cellStyle name="標準 3 2 2" xfId="50"/>
    <cellStyle name="標準 3 3" xfId="58"/>
    <cellStyle name="標準 4" xfId="53"/>
    <cellStyle name="標準 4 2" xfId="61"/>
    <cellStyle name="標準 4 3" xfId="62"/>
    <cellStyle name="標準 5" xfId="64"/>
    <cellStyle name="標準 6" xfId="66"/>
    <cellStyle name="標準 7" xfId="67"/>
    <cellStyle name="標準 8" xfId="68"/>
    <cellStyle name="標準 9" xfId="69"/>
    <cellStyle name="標準_21tokuyo2501" xfId="63"/>
    <cellStyle name="標準_介護老人福祉施設（加算届）" xfId="60"/>
    <cellStyle name="標準_資料２　介護給付費に係る体制等状況一覧" xfId="51"/>
    <cellStyle name="標準_時間延長サービス" xfId="87"/>
    <cellStyle name="標準_短期入所生活（加算届）" xfId="57"/>
    <cellStyle name="標準_通所介護（加算届）" xfId="56"/>
    <cellStyle name="標準_特定施設（加算届）" xfId="54"/>
    <cellStyle name="標準_訪問介護（加算届）" xfId="55"/>
    <cellStyle name="標準_療養型医療施設（加算届）" xfId="65"/>
    <cellStyle name="良い" xfId="52" builtinId="26" customBuiltin="1"/>
  </cellStyles>
  <dxfs count="284">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1</xdr:col>
      <xdr:colOff>304800</xdr:colOff>
      <xdr:row>0</xdr:row>
      <xdr:rowOff>619125</xdr:rowOff>
    </xdr:from>
    <xdr:to>
      <xdr:col>6</xdr:col>
      <xdr:colOff>1895475</xdr:colOff>
      <xdr:row>2</xdr:row>
      <xdr:rowOff>228600</xdr:rowOff>
    </xdr:to>
    <xdr:sp macro="" textlink="">
      <xdr:nvSpPr>
        <xdr:cNvPr id="2" name="正方形/長方形 1"/>
        <xdr:cNvSpPr/>
      </xdr:nvSpPr>
      <xdr:spPr>
        <a:xfrm>
          <a:off x="428625" y="619125"/>
          <a:ext cx="3981450" cy="600075"/>
        </a:xfrm>
        <a:prstGeom prst="rect">
          <a:avLst/>
        </a:prstGeom>
        <a:solidFill>
          <a:schemeClr val="bg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a:t>
          </a:r>
          <a:r>
            <a:rPr kumimoji="1" lang="ja-JP" altLang="en-US" sz="1100">
              <a:solidFill>
                <a:schemeClr val="tx1"/>
              </a:solidFill>
            </a:rPr>
            <a:t>電子申請届出システムにより提出する際は、不要なシートは削除してご提出ください。</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75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87</xdr:row>
      <xdr:rowOff>57150</xdr:rowOff>
    </xdr:from>
    <xdr:to>
      <xdr:col>15</xdr:col>
      <xdr:colOff>600075</xdr:colOff>
      <xdr:row>96</xdr:row>
      <xdr:rowOff>95250</xdr:rowOff>
    </xdr:to>
    <xdr:sp macro="" textlink="">
      <xdr:nvSpPr>
        <xdr:cNvPr id="3" name="正方形/長方形 2">
          <a:extLst>
            <a:ext uri="{FF2B5EF4-FFF2-40B4-BE49-F238E27FC236}">
              <a16:creationId xmlns:a16="http://schemas.microsoft.com/office/drawing/2014/main" id="{00000000-0008-0000-7500-000003000000}"/>
            </a:ext>
          </a:extLst>
        </xdr:cNvPr>
        <xdr:cNvSpPr/>
      </xdr:nvSpPr>
      <xdr:spPr>
        <a:xfrm>
          <a:off x="133350" y="2025967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200603</xdr:colOff>
      <xdr:row>11</xdr:row>
      <xdr:rowOff>19050</xdr:rowOff>
    </xdr:from>
    <xdr:to>
      <xdr:col>18</xdr:col>
      <xdr:colOff>181553</xdr:colOff>
      <xdr:row>14</xdr:row>
      <xdr:rowOff>190500</xdr:rowOff>
    </xdr:to>
    <xdr:sp macro="" textlink="" fLocksText="0">
      <xdr:nvSpPr>
        <xdr:cNvPr id="2" name="大かっこ 1">
          <a:extLst>
            <a:ext uri="{FF2B5EF4-FFF2-40B4-BE49-F238E27FC236}">
              <a16:creationId xmlns:a16="http://schemas.microsoft.com/office/drawing/2014/main" id="{00000000-0008-0000-7700-000002000000}"/>
            </a:ext>
          </a:extLst>
        </xdr:cNvPr>
        <xdr:cNvSpPr/>
      </xdr:nvSpPr>
      <xdr:spPr>
        <a:xfrm>
          <a:off x="514928" y="2476500"/>
          <a:ext cx="5324475" cy="8001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444500</xdr:colOff>
      <xdr:row>1</xdr:row>
      <xdr:rowOff>153458</xdr:rowOff>
    </xdr:from>
    <xdr:to>
      <xdr:col>4</xdr:col>
      <xdr:colOff>1446893</xdr:colOff>
      <xdr:row>4</xdr:row>
      <xdr:rowOff>83154</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1037167" y="407458"/>
          <a:ext cx="3087309" cy="818696"/>
        </a:xfrm>
        <a:prstGeom prst="rect">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1800" b="1" cap="none" spc="0">
              <a:ln w="0"/>
              <a:solidFill>
                <a:schemeClr val="tx1"/>
              </a:solidFill>
              <a:effectLst>
                <a:outerShdw blurRad="38100" dist="19050" dir="2700000" algn="tl" rotWithShape="0">
                  <a:schemeClr val="dk1">
                    <a:alpha val="40000"/>
                  </a:schemeClr>
                </a:outerShdw>
              </a:effectLst>
            </a:rPr>
            <a:t>※</a:t>
          </a:r>
          <a:r>
            <a:rPr kumimoji="1" lang="ja-JP" altLang="en-US" sz="1800" b="1" cap="none" spc="0">
              <a:ln w="0"/>
              <a:solidFill>
                <a:schemeClr val="tx1"/>
              </a:solidFill>
              <a:effectLst>
                <a:outerShdw blurRad="38100" dist="19050" dir="2700000" algn="tl" rotWithShape="0">
                  <a:schemeClr val="dk1">
                    <a:alpha val="40000"/>
                  </a:schemeClr>
                </a:outerShdw>
              </a:effectLst>
            </a:rPr>
            <a:t>今回届出時に変更がある加算のみ、■にしてください。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6</xdr:col>
      <xdr:colOff>3094137</xdr:colOff>
      <xdr:row>2</xdr:row>
      <xdr:rowOff>0</xdr:rowOff>
    </xdr:from>
    <xdr:to>
      <xdr:col>7</xdr:col>
      <xdr:colOff>467134</xdr:colOff>
      <xdr:row>2</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2</xdr:row>
      <xdr:rowOff>0</xdr:rowOff>
    </xdr:from>
    <xdr:to>
      <xdr:col>2</xdr:col>
      <xdr:colOff>1553394</xdr:colOff>
      <xdr:row>2</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8" name="Text Box 17">
          <a:extLst>
            <a:ext uri="{FF2B5EF4-FFF2-40B4-BE49-F238E27FC236}">
              <a16:creationId xmlns:a16="http://schemas.microsoft.com/office/drawing/2014/main" id="{00000000-0008-0000-0C00-000012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9" name="Text Box 18">
          <a:extLst>
            <a:ext uri="{FF2B5EF4-FFF2-40B4-BE49-F238E27FC236}">
              <a16:creationId xmlns:a16="http://schemas.microsoft.com/office/drawing/2014/main" id="{00000000-0008-0000-0C00-000013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20" name="Text Box 19">
          <a:extLst>
            <a:ext uri="{FF2B5EF4-FFF2-40B4-BE49-F238E27FC236}">
              <a16:creationId xmlns:a16="http://schemas.microsoft.com/office/drawing/2014/main" id="{00000000-0008-0000-0C00-00001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macro="" textlink="">
      <xdr:nvSpPr>
        <xdr:cNvPr id="21" name="Text Box 20">
          <a:extLst>
            <a:ext uri="{FF2B5EF4-FFF2-40B4-BE49-F238E27FC236}">
              <a16:creationId xmlns:a16="http://schemas.microsoft.com/office/drawing/2014/main" id="{00000000-0008-0000-0C00-000015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macro="" textlink="">
      <xdr:nvSpPr>
        <xdr:cNvPr id="22" name="Text Box 21">
          <a:extLst>
            <a:ext uri="{FF2B5EF4-FFF2-40B4-BE49-F238E27FC236}">
              <a16:creationId xmlns:a16="http://schemas.microsoft.com/office/drawing/2014/main" id="{00000000-0008-0000-0C00-000016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macro="" textlink="">
      <xdr:nvSpPr>
        <xdr:cNvPr id="23" name="Text Box 22">
          <a:extLst>
            <a:ext uri="{FF2B5EF4-FFF2-40B4-BE49-F238E27FC236}">
              <a16:creationId xmlns:a16="http://schemas.microsoft.com/office/drawing/2014/main" id="{00000000-0008-0000-0C00-000017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24" name="Text Box 23">
          <a:extLst>
            <a:ext uri="{FF2B5EF4-FFF2-40B4-BE49-F238E27FC236}">
              <a16:creationId xmlns:a16="http://schemas.microsoft.com/office/drawing/2014/main" id="{00000000-0008-0000-0C00-000018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25" name="Text Box 24">
          <a:extLst>
            <a:ext uri="{FF2B5EF4-FFF2-40B4-BE49-F238E27FC236}">
              <a16:creationId xmlns:a16="http://schemas.microsoft.com/office/drawing/2014/main" id="{00000000-0008-0000-0C00-000019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26" name="Text Box 25">
          <a:extLst>
            <a:ext uri="{FF2B5EF4-FFF2-40B4-BE49-F238E27FC236}">
              <a16:creationId xmlns:a16="http://schemas.microsoft.com/office/drawing/2014/main" id="{00000000-0008-0000-0C00-00001A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27" name="Text Box 26">
          <a:extLst>
            <a:ext uri="{FF2B5EF4-FFF2-40B4-BE49-F238E27FC236}">
              <a16:creationId xmlns:a16="http://schemas.microsoft.com/office/drawing/2014/main" id="{00000000-0008-0000-0C00-00001B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macro="" textlink="">
      <xdr:nvSpPr>
        <xdr:cNvPr id="28" name="Text Box 27">
          <a:extLst>
            <a:ext uri="{FF2B5EF4-FFF2-40B4-BE49-F238E27FC236}">
              <a16:creationId xmlns:a16="http://schemas.microsoft.com/office/drawing/2014/main" id="{00000000-0008-0000-0C00-00001C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macro="" textlink="">
      <xdr:nvSpPr>
        <xdr:cNvPr id="29" name="Text Box 28">
          <a:extLst>
            <a:ext uri="{FF2B5EF4-FFF2-40B4-BE49-F238E27FC236}">
              <a16:creationId xmlns:a16="http://schemas.microsoft.com/office/drawing/2014/main" id="{00000000-0008-0000-0C00-00001D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macro="" textlink="">
      <xdr:nvSpPr>
        <xdr:cNvPr id="30" name="Text Box 29">
          <a:extLst>
            <a:ext uri="{FF2B5EF4-FFF2-40B4-BE49-F238E27FC236}">
              <a16:creationId xmlns:a16="http://schemas.microsoft.com/office/drawing/2014/main" id="{00000000-0008-0000-0C00-00001E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macro="" textlink="">
      <xdr:nvSpPr>
        <xdr:cNvPr id="31" name="Text Box 30">
          <a:extLst>
            <a:ext uri="{FF2B5EF4-FFF2-40B4-BE49-F238E27FC236}">
              <a16:creationId xmlns:a16="http://schemas.microsoft.com/office/drawing/2014/main" id="{00000000-0008-0000-0C00-00001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56</xdr:row>
      <xdr:rowOff>0</xdr:rowOff>
    </xdr:from>
    <xdr:to>
      <xdr:col>11</xdr:col>
      <xdr:colOff>323980</xdr:colOff>
      <xdr:row>56</xdr:row>
      <xdr:rowOff>0</xdr:rowOff>
    </xdr:to>
    <xdr:sp macro="" textlink="">
      <xdr:nvSpPr>
        <xdr:cNvPr id="32" name="Text Box 31">
          <a:extLst>
            <a:ext uri="{FF2B5EF4-FFF2-40B4-BE49-F238E27FC236}">
              <a16:creationId xmlns:a16="http://schemas.microsoft.com/office/drawing/2014/main" id="{00000000-0008-0000-0C00-000020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macro="" textlink="">
      <xdr:nvSpPr>
        <xdr:cNvPr id="33" name="Text Box 32">
          <a:extLst>
            <a:ext uri="{FF2B5EF4-FFF2-40B4-BE49-F238E27FC236}">
              <a16:creationId xmlns:a16="http://schemas.microsoft.com/office/drawing/2014/main" id="{00000000-0008-0000-0C00-000021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macro="" textlink="">
      <xdr:nvSpPr>
        <xdr:cNvPr id="34" name="Text Box 33">
          <a:extLst>
            <a:ext uri="{FF2B5EF4-FFF2-40B4-BE49-F238E27FC236}">
              <a16:creationId xmlns:a16="http://schemas.microsoft.com/office/drawing/2014/main" id="{00000000-0008-0000-0C00-000022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35" name="Text Box 34">
          <a:extLst>
            <a:ext uri="{FF2B5EF4-FFF2-40B4-BE49-F238E27FC236}">
              <a16:creationId xmlns:a16="http://schemas.microsoft.com/office/drawing/2014/main" id="{00000000-0008-0000-0C00-000023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36" name="Text Box 35">
          <a:extLst>
            <a:ext uri="{FF2B5EF4-FFF2-40B4-BE49-F238E27FC236}">
              <a16:creationId xmlns:a16="http://schemas.microsoft.com/office/drawing/2014/main" id="{00000000-0008-0000-0C00-000024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37" name="Text Box 36">
          <a:extLst>
            <a:ext uri="{FF2B5EF4-FFF2-40B4-BE49-F238E27FC236}">
              <a16:creationId xmlns:a16="http://schemas.microsoft.com/office/drawing/2014/main" id="{00000000-0008-0000-0C00-000025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56</xdr:row>
      <xdr:rowOff>0</xdr:rowOff>
    </xdr:from>
    <xdr:to>
      <xdr:col>1</xdr:col>
      <xdr:colOff>180975</xdr:colOff>
      <xdr:row>56</xdr:row>
      <xdr:rowOff>0</xdr:rowOff>
    </xdr:to>
    <xdr:sp macro="" textlink="">
      <xdr:nvSpPr>
        <xdr:cNvPr id="38" name="Text Box 37">
          <a:extLst>
            <a:ext uri="{FF2B5EF4-FFF2-40B4-BE49-F238E27FC236}">
              <a16:creationId xmlns:a16="http://schemas.microsoft.com/office/drawing/2014/main" id="{00000000-0008-0000-0C00-000026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macro="" textlink="">
      <xdr:nvSpPr>
        <xdr:cNvPr id="39" name="Text Box 38">
          <a:extLst>
            <a:ext uri="{FF2B5EF4-FFF2-40B4-BE49-F238E27FC236}">
              <a16:creationId xmlns:a16="http://schemas.microsoft.com/office/drawing/2014/main" id="{00000000-0008-0000-0C00-000027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macro="" textlink="">
      <xdr:nvSpPr>
        <xdr:cNvPr id="40" name="Rectangle 39">
          <a:extLst>
            <a:ext uri="{FF2B5EF4-FFF2-40B4-BE49-F238E27FC236}">
              <a16:creationId xmlns:a16="http://schemas.microsoft.com/office/drawing/2014/main" id="{00000000-0008-0000-0C00-000028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macro="" textlink="">
      <xdr:nvSpPr>
        <xdr:cNvPr id="41" name="Text Box 40">
          <a:extLst>
            <a:ext uri="{FF2B5EF4-FFF2-40B4-BE49-F238E27FC236}">
              <a16:creationId xmlns:a16="http://schemas.microsoft.com/office/drawing/2014/main" id="{00000000-0008-0000-0C00-000029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42" name="Text Box 41">
          <a:extLst>
            <a:ext uri="{FF2B5EF4-FFF2-40B4-BE49-F238E27FC236}">
              <a16:creationId xmlns:a16="http://schemas.microsoft.com/office/drawing/2014/main" id="{00000000-0008-0000-0C00-00002A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43" name="Text Box 42">
          <a:extLst>
            <a:ext uri="{FF2B5EF4-FFF2-40B4-BE49-F238E27FC236}">
              <a16:creationId xmlns:a16="http://schemas.microsoft.com/office/drawing/2014/main" id="{00000000-0008-0000-0C00-00002B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44" name="Text Box 43">
          <a:extLst>
            <a:ext uri="{FF2B5EF4-FFF2-40B4-BE49-F238E27FC236}">
              <a16:creationId xmlns:a16="http://schemas.microsoft.com/office/drawing/2014/main" id="{00000000-0008-0000-0C00-00002C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macro="" textlink="">
      <xdr:nvSpPr>
        <xdr:cNvPr id="45" name="Text Box 44">
          <a:extLst>
            <a:ext uri="{FF2B5EF4-FFF2-40B4-BE49-F238E27FC236}">
              <a16:creationId xmlns:a16="http://schemas.microsoft.com/office/drawing/2014/main" id="{00000000-0008-0000-0C00-00002D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macro="" textlink="">
      <xdr:nvSpPr>
        <xdr:cNvPr id="46" name="Text Box 45">
          <a:extLst>
            <a:ext uri="{FF2B5EF4-FFF2-40B4-BE49-F238E27FC236}">
              <a16:creationId xmlns:a16="http://schemas.microsoft.com/office/drawing/2014/main" id="{00000000-0008-0000-0C00-00002E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macro="" textlink="">
      <xdr:nvSpPr>
        <xdr:cNvPr id="47" name="Text Box 46">
          <a:extLst>
            <a:ext uri="{FF2B5EF4-FFF2-40B4-BE49-F238E27FC236}">
              <a16:creationId xmlns:a16="http://schemas.microsoft.com/office/drawing/2014/main" id="{00000000-0008-0000-0C00-00002F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48" name="Text Box 47">
          <a:extLst>
            <a:ext uri="{FF2B5EF4-FFF2-40B4-BE49-F238E27FC236}">
              <a16:creationId xmlns:a16="http://schemas.microsoft.com/office/drawing/2014/main" id="{00000000-0008-0000-0C00-000030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49" name="Text Box 48">
          <a:extLst>
            <a:ext uri="{FF2B5EF4-FFF2-40B4-BE49-F238E27FC236}">
              <a16:creationId xmlns:a16="http://schemas.microsoft.com/office/drawing/2014/main" id="{00000000-0008-0000-0C00-000031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50" name="Text Box 49">
          <a:extLst>
            <a:ext uri="{FF2B5EF4-FFF2-40B4-BE49-F238E27FC236}">
              <a16:creationId xmlns:a16="http://schemas.microsoft.com/office/drawing/2014/main" id="{00000000-0008-0000-0C00-000032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macro="" textlink="">
      <xdr:nvSpPr>
        <xdr:cNvPr id="51" name="Text Box 50">
          <a:extLst>
            <a:ext uri="{FF2B5EF4-FFF2-40B4-BE49-F238E27FC236}">
              <a16:creationId xmlns:a16="http://schemas.microsoft.com/office/drawing/2014/main" id="{00000000-0008-0000-0C00-000033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52" name="Text Box 1">
          <a:extLst>
            <a:ext uri="{FF2B5EF4-FFF2-40B4-BE49-F238E27FC236}">
              <a16:creationId xmlns:a16="http://schemas.microsoft.com/office/drawing/2014/main" id="{00000000-0008-0000-0C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53" name="Text Box 2">
          <a:extLst>
            <a:ext uri="{FF2B5EF4-FFF2-40B4-BE49-F238E27FC236}">
              <a16:creationId xmlns:a16="http://schemas.microsoft.com/office/drawing/2014/main" id="{00000000-0008-0000-0C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54" name="Text Box 3">
          <a:extLst>
            <a:ext uri="{FF2B5EF4-FFF2-40B4-BE49-F238E27FC236}">
              <a16:creationId xmlns:a16="http://schemas.microsoft.com/office/drawing/2014/main" id="{00000000-0008-0000-0C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macro="" textlink="">
      <xdr:nvSpPr>
        <xdr:cNvPr id="55" name="Text Box 4">
          <a:extLst>
            <a:ext uri="{FF2B5EF4-FFF2-40B4-BE49-F238E27FC236}">
              <a16:creationId xmlns:a16="http://schemas.microsoft.com/office/drawing/2014/main" id="{00000000-0008-0000-0C00-000037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macro="" textlink="">
      <xdr:nvSpPr>
        <xdr:cNvPr id="56" name="Text Box 5">
          <a:extLst>
            <a:ext uri="{FF2B5EF4-FFF2-40B4-BE49-F238E27FC236}">
              <a16:creationId xmlns:a16="http://schemas.microsoft.com/office/drawing/2014/main" id="{00000000-0008-0000-0C00-000038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2</xdr:row>
      <xdr:rowOff>0</xdr:rowOff>
    </xdr:from>
    <xdr:to>
      <xdr:col>2</xdr:col>
      <xdr:colOff>1553394</xdr:colOff>
      <xdr:row>2</xdr:row>
      <xdr:rowOff>0</xdr:rowOff>
    </xdr:to>
    <xdr:sp macro="" textlink="">
      <xdr:nvSpPr>
        <xdr:cNvPr id="57" name="Text Box 6">
          <a:extLst>
            <a:ext uri="{FF2B5EF4-FFF2-40B4-BE49-F238E27FC236}">
              <a16:creationId xmlns:a16="http://schemas.microsoft.com/office/drawing/2014/main" id="{00000000-0008-0000-0C00-000039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58" name="Text Box 7">
          <a:extLst>
            <a:ext uri="{FF2B5EF4-FFF2-40B4-BE49-F238E27FC236}">
              <a16:creationId xmlns:a16="http://schemas.microsoft.com/office/drawing/2014/main" id="{00000000-0008-0000-0C00-00003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59" name="Text Box 8">
          <a:extLst>
            <a:ext uri="{FF2B5EF4-FFF2-40B4-BE49-F238E27FC236}">
              <a16:creationId xmlns:a16="http://schemas.microsoft.com/office/drawing/2014/main" id="{00000000-0008-0000-0C00-00003B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60" name="Text Box 9">
          <a:extLst>
            <a:ext uri="{FF2B5EF4-FFF2-40B4-BE49-F238E27FC236}">
              <a16:creationId xmlns:a16="http://schemas.microsoft.com/office/drawing/2014/main" id="{00000000-0008-0000-0C00-00003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macro="" textlink="">
      <xdr:nvSpPr>
        <xdr:cNvPr id="61" name="Text Box 10">
          <a:extLst>
            <a:ext uri="{FF2B5EF4-FFF2-40B4-BE49-F238E27FC236}">
              <a16:creationId xmlns:a16="http://schemas.microsoft.com/office/drawing/2014/main" id="{00000000-0008-0000-0C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62" name="Text Box 11">
          <a:extLst>
            <a:ext uri="{FF2B5EF4-FFF2-40B4-BE49-F238E27FC236}">
              <a16:creationId xmlns:a16="http://schemas.microsoft.com/office/drawing/2014/main" id="{00000000-0008-0000-0C00-00003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63" name="Text Box 12">
          <a:extLst>
            <a:ext uri="{FF2B5EF4-FFF2-40B4-BE49-F238E27FC236}">
              <a16:creationId xmlns:a16="http://schemas.microsoft.com/office/drawing/2014/main" id="{00000000-0008-0000-0C00-00003F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64" name="Text Box 13">
          <a:extLst>
            <a:ext uri="{FF2B5EF4-FFF2-40B4-BE49-F238E27FC236}">
              <a16:creationId xmlns:a16="http://schemas.microsoft.com/office/drawing/2014/main" id="{00000000-0008-0000-0C00-000040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macro="" textlink="">
      <xdr:nvSpPr>
        <xdr:cNvPr id="65" name="Text Box 14">
          <a:extLst>
            <a:ext uri="{FF2B5EF4-FFF2-40B4-BE49-F238E27FC236}">
              <a16:creationId xmlns:a16="http://schemas.microsoft.com/office/drawing/2014/main" id="{00000000-0008-0000-0C00-000041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macro="" textlink="">
      <xdr:nvSpPr>
        <xdr:cNvPr id="66" name="Text Box 15">
          <a:extLst>
            <a:ext uri="{FF2B5EF4-FFF2-40B4-BE49-F238E27FC236}">
              <a16:creationId xmlns:a16="http://schemas.microsoft.com/office/drawing/2014/main" id="{00000000-0008-0000-0C00-000042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macro="" textlink="">
      <xdr:nvSpPr>
        <xdr:cNvPr id="67" name="Text Box 16">
          <a:extLst>
            <a:ext uri="{FF2B5EF4-FFF2-40B4-BE49-F238E27FC236}">
              <a16:creationId xmlns:a16="http://schemas.microsoft.com/office/drawing/2014/main" id="{00000000-0008-0000-0C00-000043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68" name="Text Box 17">
          <a:extLst>
            <a:ext uri="{FF2B5EF4-FFF2-40B4-BE49-F238E27FC236}">
              <a16:creationId xmlns:a16="http://schemas.microsoft.com/office/drawing/2014/main" id="{00000000-0008-0000-0C00-00004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69" name="Text Box 18">
          <a:extLst>
            <a:ext uri="{FF2B5EF4-FFF2-40B4-BE49-F238E27FC236}">
              <a16:creationId xmlns:a16="http://schemas.microsoft.com/office/drawing/2014/main" id="{00000000-0008-0000-0C00-000045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70" name="Text Box 19">
          <a:extLst>
            <a:ext uri="{FF2B5EF4-FFF2-40B4-BE49-F238E27FC236}">
              <a16:creationId xmlns:a16="http://schemas.microsoft.com/office/drawing/2014/main" id="{00000000-0008-0000-0C00-00004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macro="" textlink="">
      <xdr:nvSpPr>
        <xdr:cNvPr id="71" name="Text Box 20">
          <a:extLst>
            <a:ext uri="{FF2B5EF4-FFF2-40B4-BE49-F238E27FC236}">
              <a16:creationId xmlns:a16="http://schemas.microsoft.com/office/drawing/2014/main" id="{00000000-0008-0000-0C00-000047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macro="" textlink="">
      <xdr:nvSpPr>
        <xdr:cNvPr id="72" name="Text Box 21">
          <a:extLst>
            <a:ext uri="{FF2B5EF4-FFF2-40B4-BE49-F238E27FC236}">
              <a16:creationId xmlns:a16="http://schemas.microsoft.com/office/drawing/2014/main" id="{00000000-0008-0000-0C00-000048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macro="" textlink="">
      <xdr:nvSpPr>
        <xdr:cNvPr id="73" name="Text Box 22">
          <a:extLst>
            <a:ext uri="{FF2B5EF4-FFF2-40B4-BE49-F238E27FC236}">
              <a16:creationId xmlns:a16="http://schemas.microsoft.com/office/drawing/2014/main" id="{00000000-0008-0000-0C00-000049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74" name="Text Box 23">
          <a:extLst>
            <a:ext uri="{FF2B5EF4-FFF2-40B4-BE49-F238E27FC236}">
              <a16:creationId xmlns:a16="http://schemas.microsoft.com/office/drawing/2014/main" id="{00000000-0008-0000-0C00-00004A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75" name="Text Box 24">
          <a:extLst>
            <a:ext uri="{FF2B5EF4-FFF2-40B4-BE49-F238E27FC236}">
              <a16:creationId xmlns:a16="http://schemas.microsoft.com/office/drawing/2014/main" id="{00000000-0008-0000-0C00-00004B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76" name="Text Box 25">
          <a:extLst>
            <a:ext uri="{FF2B5EF4-FFF2-40B4-BE49-F238E27FC236}">
              <a16:creationId xmlns:a16="http://schemas.microsoft.com/office/drawing/2014/main" id="{00000000-0008-0000-0C00-00004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77" name="Text Box 26">
          <a:extLst>
            <a:ext uri="{FF2B5EF4-FFF2-40B4-BE49-F238E27FC236}">
              <a16:creationId xmlns:a16="http://schemas.microsoft.com/office/drawing/2014/main" id="{00000000-0008-0000-0C00-00004D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macro="" textlink="">
      <xdr:nvSpPr>
        <xdr:cNvPr id="78" name="Text Box 27">
          <a:extLst>
            <a:ext uri="{FF2B5EF4-FFF2-40B4-BE49-F238E27FC236}">
              <a16:creationId xmlns:a16="http://schemas.microsoft.com/office/drawing/2014/main" id="{00000000-0008-0000-0C00-00004E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macro="" textlink="">
      <xdr:nvSpPr>
        <xdr:cNvPr id="79" name="Text Box 28">
          <a:extLst>
            <a:ext uri="{FF2B5EF4-FFF2-40B4-BE49-F238E27FC236}">
              <a16:creationId xmlns:a16="http://schemas.microsoft.com/office/drawing/2014/main" id="{00000000-0008-0000-0C00-00004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macro="" textlink="">
      <xdr:nvSpPr>
        <xdr:cNvPr id="80" name="Text Box 29">
          <a:extLst>
            <a:ext uri="{FF2B5EF4-FFF2-40B4-BE49-F238E27FC236}">
              <a16:creationId xmlns:a16="http://schemas.microsoft.com/office/drawing/2014/main" id="{00000000-0008-0000-0C00-000050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macro="" textlink="">
      <xdr:nvSpPr>
        <xdr:cNvPr id="81" name="Text Box 30">
          <a:extLst>
            <a:ext uri="{FF2B5EF4-FFF2-40B4-BE49-F238E27FC236}">
              <a16:creationId xmlns:a16="http://schemas.microsoft.com/office/drawing/2014/main" id="{00000000-0008-0000-0C00-000051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56</xdr:row>
      <xdr:rowOff>0</xdr:rowOff>
    </xdr:from>
    <xdr:to>
      <xdr:col>11</xdr:col>
      <xdr:colOff>323980</xdr:colOff>
      <xdr:row>56</xdr:row>
      <xdr:rowOff>0</xdr:rowOff>
    </xdr:to>
    <xdr:sp macro="" textlink="">
      <xdr:nvSpPr>
        <xdr:cNvPr id="82" name="Text Box 31">
          <a:extLst>
            <a:ext uri="{FF2B5EF4-FFF2-40B4-BE49-F238E27FC236}">
              <a16:creationId xmlns:a16="http://schemas.microsoft.com/office/drawing/2014/main" id="{00000000-0008-0000-0C00-000052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macro="" textlink="">
      <xdr:nvSpPr>
        <xdr:cNvPr id="83" name="Text Box 32">
          <a:extLst>
            <a:ext uri="{FF2B5EF4-FFF2-40B4-BE49-F238E27FC236}">
              <a16:creationId xmlns:a16="http://schemas.microsoft.com/office/drawing/2014/main" id="{00000000-0008-0000-0C00-000053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macro="" textlink="">
      <xdr:nvSpPr>
        <xdr:cNvPr id="84" name="Text Box 33">
          <a:extLst>
            <a:ext uri="{FF2B5EF4-FFF2-40B4-BE49-F238E27FC236}">
              <a16:creationId xmlns:a16="http://schemas.microsoft.com/office/drawing/2014/main" id="{00000000-0008-0000-0C00-000054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85" name="Text Box 34">
          <a:extLst>
            <a:ext uri="{FF2B5EF4-FFF2-40B4-BE49-F238E27FC236}">
              <a16:creationId xmlns:a16="http://schemas.microsoft.com/office/drawing/2014/main" id="{00000000-0008-0000-0C00-000055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86" name="Text Box 35">
          <a:extLst>
            <a:ext uri="{FF2B5EF4-FFF2-40B4-BE49-F238E27FC236}">
              <a16:creationId xmlns:a16="http://schemas.microsoft.com/office/drawing/2014/main" id="{00000000-0008-0000-0C00-000056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87" name="Text Box 36">
          <a:extLst>
            <a:ext uri="{FF2B5EF4-FFF2-40B4-BE49-F238E27FC236}">
              <a16:creationId xmlns:a16="http://schemas.microsoft.com/office/drawing/2014/main" id="{00000000-0008-0000-0C00-000057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56</xdr:row>
      <xdr:rowOff>0</xdr:rowOff>
    </xdr:from>
    <xdr:to>
      <xdr:col>1</xdr:col>
      <xdr:colOff>180975</xdr:colOff>
      <xdr:row>56</xdr:row>
      <xdr:rowOff>0</xdr:rowOff>
    </xdr:to>
    <xdr:sp macro="" textlink="">
      <xdr:nvSpPr>
        <xdr:cNvPr id="88" name="Text Box 37">
          <a:extLst>
            <a:ext uri="{FF2B5EF4-FFF2-40B4-BE49-F238E27FC236}">
              <a16:creationId xmlns:a16="http://schemas.microsoft.com/office/drawing/2014/main" id="{00000000-0008-0000-0C00-000058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macro="" textlink="">
      <xdr:nvSpPr>
        <xdr:cNvPr id="89" name="Text Box 38">
          <a:extLst>
            <a:ext uri="{FF2B5EF4-FFF2-40B4-BE49-F238E27FC236}">
              <a16:creationId xmlns:a16="http://schemas.microsoft.com/office/drawing/2014/main" id="{00000000-0008-0000-0C00-000059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macro="" textlink="">
      <xdr:nvSpPr>
        <xdr:cNvPr id="90" name="Rectangle 39">
          <a:extLst>
            <a:ext uri="{FF2B5EF4-FFF2-40B4-BE49-F238E27FC236}">
              <a16:creationId xmlns:a16="http://schemas.microsoft.com/office/drawing/2014/main" id="{00000000-0008-0000-0C00-00005A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macro="" textlink="">
      <xdr:nvSpPr>
        <xdr:cNvPr id="91" name="Text Box 40">
          <a:extLst>
            <a:ext uri="{FF2B5EF4-FFF2-40B4-BE49-F238E27FC236}">
              <a16:creationId xmlns:a16="http://schemas.microsoft.com/office/drawing/2014/main" id="{00000000-0008-0000-0C00-00005B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92" name="Text Box 41">
          <a:extLst>
            <a:ext uri="{FF2B5EF4-FFF2-40B4-BE49-F238E27FC236}">
              <a16:creationId xmlns:a16="http://schemas.microsoft.com/office/drawing/2014/main" id="{00000000-0008-0000-0C00-00005C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93" name="Text Box 42">
          <a:extLst>
            <a:ext uri="{FF2B5EF4-FFF2-40B4-BE49-F238E27FC236}">
              <a16:creationId xmlns:a16="http://schemas.microsoft.com/office/drawing/2014/main" id="{00000000-0008-0000-0C00-00005D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94" name="Text Box 43">
          <a:extLst>
            <a:ext uri="{FF2B5EF4-FFF2-40B4-BE49-F238E27FC236}">
              <a16:creationId xmlns:a16="http://schemas.microsoft.com/office/drawing/2014/main" id="{00000000-0008-0000-0C00-00005E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macro="" textlink="">
      <xdr:nvSpPr>
        <xdr:cNvPr id="95" name="Text Box 44">
          <a:extLst>
            <a:ext uri="{FF2B5EF4-FFF2-40B4-BE49-F238E27FC236}">
              <a16:creationId xmlns:a16="http://schemas.microsoft.com/office/drawing/2014/main" id="{00000000-0008-0000-0C00-00005F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macro="" textlink="">
      <xdr:nvSpPr>
        <xdr:cNvPr id="96" name="Text Box 45">
          <a:extLst>
            <a:ext uri="{FF2B5EF4-FFF2-40B4-BE49-F238E27FC236}">
              <a16:creationId xmlns:a16="http://schemas.microsoft.com/office/drawing/2014/main" id="{00000000-0008-0000-0C00-000060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macro="" textlink="">
      <xdr:nvSpPr>
        <xdr:cNvPr id="97" name="Text Box 46">
          <a:extLst>
            <a:ext uri="{FF2B5EF4-FFF2-40B4-BE49-F238E27FC236}">
              <a16:creationId xmlns:a16="http://schemas.microsoft.com/office/drawing/2014/main" id="{00000000-0008-0000-0C00-000061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98" name="Text Box 47">
          <a:extLst>
            <a:ext uri="{FF2B5EF4-FFF2-40B4-BE49-F238E27FC236}">
              <a16:creationId xmlns:a16="http://schemas.microsoft.com/office/drawing/2014/main" id="{00000000-0008-0000-0C00-000062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99" name="Text Box 48">
          <a:extLst>
            <a:ext uri="{FF2B5EF4-FFF2-40B4-BE49-F238E27FC236}">
              <a16:creationId xmlns:a16="http://schemas.microsoft.com/office/drawing/2014/main" id="{00000000-0008-0000-0C00-000063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100" name="Text Box 49">
          <a:extLst>
            <a:ext uri="{FF2B5EF4-FFF2-40B4-BE49-F238E27FC236}">
              <a16:creationId xmlns:a16="http://schemas.microsoft.com/office/drawing/2014/main" id="{00000000-0008-0000-0C00-000064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macro="" textlink="">
      <xdr:nvSpPr>
        <xdr:cNvPr id="101" name="Text Box 50">
          <a:extLst>
            <a:ext uri="{FF2B5EF4-FFF2-40B4-BE49-F238E27FC236}">
              <a16:creationId xmlns:a16="http://schemas.microsoft.com/office/drawing/2014/main" id="{00000000-0008-0000-0C00-000065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102" name="Text Box 1">
          <a:extLst>
            <a:ext uri="{FF2B5EF4-FFF2-40B4-BE49-F238E27FC236}">
              <a16:creationId xmlns:a16="http://schemas.microsoft.com/office/drawing/2014/main" id="{00000000-0008-0000-0C00-00006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103" name="Text Box 2">
          <a:extLst>
            <a:ext uri="{FF2B5EF4-FFF2-40B4-BE49-F238E27FC236}">
              <a16:creationId xmlns:a16="http://schemas.microsoft.com/office/drawing/2014/main" id="{00000000-0008-0000-0C00-000067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104" name="Text Box 3">
          <a:extLst>
            <a:ext uri="{FF2B5EF4-FFF2-40B4-BE49-F238E27FC236}">
              <a16:creationId xmlns:a16="http://schemas.microsoft.com/office/drawing/2014/main" id="{00000000-0008-0000-0C00-00006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macro="" textlink="">
      <xdr:nvSpPr>
        <xdr:cNvPr id="105" name="Text Box 4">
          <a:extLst>
            <a:ext uri="{FF2B5EF4-FFF2-40B4-BE49-F238E27FC236}">
              <a16:creationId xmlns:a16="http://schemas.microsoft.com/office/drawing/2014/main" id="{00000000-0008-0000-0C00-000069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macro="" textlink="">
      <xdr:nvSpPr>
        <xdr:cNvPr id="106" name="Text Box 5">
          <a:extLst>
            <a:ext uri="{FF2B5EF4-FFF2-40B4-BE49-F238E27FC236}">
              <a16:creationId xmlns:a16="http://schemas.microsoft.com/office/drawing/2014/main" id="{00000000-0008-0000-0C00-00006A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2</xdr:row>
      <xdr:rowOff>0</xdr:rowOff>
    </xdr:from>
    <xdr:to>
      <xdr:col>2</xdr:col>
      <xdr:colOff>1553394</xdr:colOff>
      <xdr:row>2</xdr:row>
      <xdr:rowOff>0</xdr:rowOff>
    </xdr:to>
    <xdr:sp macro="" textlink="">
      <xdr:nvSpPr>
        <xdr:cNvPr id="107" name="Text Box 6">
          <a:extLst>
            <a:ext uri="{FF2B5EF4-FFF2-40B4-BE49-F238E27FC236}">
              <a16:creationId xmlns:a16="http://schemas.microsoft.com/office/drawing/2014/main" id="{00000000-0008-0000-0C00-00006B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108" name="Text Box 7">
          <a:extLst>
            <a:ext uri="{FF2B5EF4-FFF2-40B4-BE49-F238E27FC236}">
              <a16:creationId xmlns:a16="http://schemas.microsoft.com/office/drawing/2014/main" id="{00000000-0008-0000-0C00-00006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109" name="Text Box 8">
          <a:extLst>
            <a:ext uri="{FF2B5EF4-FFF2-40B4-BE49-F238E27FC236}">
              <a16:creationId xmlns:a16="http://schemas.microsoft.com/office/drawing/2014/main" id="{00000000-0008-0000-0C00-00006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110" name="Text Box 9">
          <a:extLst>
            <a:ext uri="{FF2B5EF4-FFF2-40B4-BE49-F238E27FC236}">
              <a16:creationId xmlns:a16="http://schemas.microsoft.com/office/drawing/2014/main" id="{00000000-0008-0000-0C00-00006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macro="" textlink="">
      <xdr:nvSpPr>
        <xdr:cNvPr id="111" name="Text Box 10">
          <a:extLst>
            <a:ext uri="{FF2B5EF4-FFF2-40B4-BE49-F238E27FC236}">
              <a16:creationId xmlns:a16="http://schemas.microsoft.com/office/drawing/2014/main" id="{00000000-0008-0000-0C00-00006F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12" name="Text Box 11">
          <a:extLst>
            <a:ext uri="{FF2B5EF4-FFF2-40B4-BE49-F238E27FC236}">
              <a16:creationId xmlns:a16="http://schemas.microsoft.com/office/drawing/2014/main" id="{00000000-0008-0000-0C00-000070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13" name="Text Box 12">
          <a:extLst>
            <a:ext uri="{FF2B5EF4-FFF2-40B4-BE49-F238E27FC236}">
              <a16:creationId xmlns:a16="http://schemas.microsoft.com/office/drawing/2014/main" id="{00000000-0008-0000-0C00-000071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14" name="Text Box 13">
          <a:extLst>
            <a:ext uri="{FF2B5EF4-FFF2-40B4-BE49-F238E27FC236}">
              <a16:creationId xmlns:a16="http://schemas.microsoft.com/office/drawing/2014/main" id="{00000000-0008-0000-0C00-000072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macro="" textlink="">
      <xdr:nvSpPr>
        <xdr:cNvPr id="115" name="Text Box 14">
          <a:extLst>
            <a:ext uri="{FF2B5EF4-FFF2-40B4-BE49-F238E27FC236}">
              <a16:creationId xmlns:a16="http://schemas.microsoft.com/office/drawing/2014/main" id="{00000000-0008-0000-0C00-000073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macro="" textlink="">
      <xdr:nvSpPr>
        <xdr:cNvPr id="116" name="Text Box 15">
          <a:extLst>
            <a:ext uri="{FF2B5EF4-FFF2-40B4-BE49-F238E27FC236}">
              <a16:creationId xmlns:a16="http://schemas.microsoft.com/office/drawing/2014/main" id="{00000000-0008-0000-0C00-000074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macro="" textlink="">
      <xdr:nvSpPr>
        <xdr:cNvPr id="117" name="Text Box 16">
          <a:extLst>
            <a:ext uri="{FF2B5EF4-FFF2-40B4-BE49-F238E27FC236}">
              <a16:creationId xmlns:a16="http://schemas.microsoft.com/office/drawing/2014/main" id="{00000000-0008-0000-0C00-000075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18" name="Text Box 17">
          <a:extLst>
            <a:ext uri="{FF2B5EF4-FFF2-40B4-BE49-F238E27FC236}">
              <a16:creationId xmlns:a16="http://schemas.microsoft.com/office/drawing/2014/main" id="{00000000-0008-0000-0C00-00007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19" name="Text Box 18">
          <a:extLst>
            <a:ext uri="{FF2B5EF4-FFF2-40B4-BE49-F238E27FC236}">
              <a16:creationId xmlns:a16="http://schemas.microsoft.com/office/drawing/2014/main" id="{00000000-0008-0000-0C00-000077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20" name="Text Box 19">
          <a:extLst>
            <a:ext uri="{FF2B5EF4-FFF2-40B4-BE49-F238E27FC236}">
              <a16:creationId xmlns:a16="http://schemas.microsoft.com/office/drawing/2014/main" id="{00000000-0008-0000-0C00-000078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macro="" textlink="">
      <xdr:nvSpPr>
        <xdr:cNvPr id="121" name="Text Box 20">
          <a:extLst>
            <a:ext uri="{FF2B5EF4-FFF2-40B4-BE49-F238E27FC236}">
              <a16:creationId xmlns:a16="http://schemas.microsoft.com/office/drawing/2014/main" id="{00000000-0008-0000-0C00-000079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macro="" textlink="">
      <xdr:nvSpPr>
        <xdr:cNvPr id="122" name="Text Box 21">
          <a:extLst>
            <a:ext uri="{FF2B5EF4-FFF2-40B4-BE49-F238E27FC236}">
              <a16:creationId xmlns:a16="http://schemas.microsoft.com/office/drawing/2014/main" id="{00000000-0008-0000-0C00-00007A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macro="" textlink="">
      <xdr:nvSpPr>
        <xdr:cNvPr id="123" name="Text Box 22">
          <a:extLst>
            <a:ext uri="{FF2B5EF4-FFF2-40B4-BE49-F238E27FC236}">
              <a16:creationId xmlns:a16="http://schemas.microsoft.com/office/drawing/2014/main" id="{00000000-0008-0000-0C00-00007B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24" name="Text Box 23">
          <a:extLst>
            <a:ext uri="{FF2B5EF4-FFF2-40B4-BE49-F238E27FC236}">
              <a16:creationId xmlns:a16="http://schemas.microsoft.com/office/drawing/2014/main" id="{00000000-0008-0000-0C00-00007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25" name="Text Box 24">
          <a:extLst>
            <a:ext uri="{FF2B5EF4-FFF2-40B4-BE49-F238E27FC236}">
              <a16:creationId xmlns:a16="http://schemas.microsoft.com/office/drawing/2014/main" id="{00000000-0008-0000-0C00-00007D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26" name="Text Box 25">
          <a:extLst>
            <a:ext uri="{FF2B5EF4-FFF2-40B4-BE49-F238E27FC236}">
              <a16:creationId xmlns:a16="http://schemas.microsoft.com/office/drawing/2014/main" id="{00000000-0008-0000-0C00-00007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27" name="Text Box 26">
          <a:extLst>
            <a:ext uri="{FF2B5EF4-FFF2-40B4-BE49-F238E27FC236}">
              <a16:creationId xmlns:a16="http://schemas.microsoft.com/office/drawing/2014/main" id="{00000000-0008-0000-0C00-00007F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macro="" textlink="">
      <xdr:nvSpPr>
        <xdr:cNvPr id="128" name="Text Box 27">
          <a:extLst>
            <a:ext uri="{FF2B5EF4-FFF2-40B4-BE49-F238E27FC236}">
              <a16:creationId xmlns:a16="http://schemas.microsoft.com/office/drawing/2014/main" id="{00000000-0008-0000-0C00-000080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macro="" textlink="">
      <xdr:nvSpPr>
        <xdr:cNvPr id="129" name="Text Box 28">
          <a:extLst>
            <a:ext uri="{FF2B5EF4-FFF2-40B4-BE49-F238E27FC236}">
              <a16:creationId xmlns:a16="http://schemas.microsoft.com/office/drawing/2014/main" id="{00000000-0008-0000-0C00-000081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macro="" textlink="">
      <xdr:nvSpPr>
        <xdr:cNvPr id="130" name="Text Box 29">
          <a:extLst>
            <a:ext uri="{FF2B5EF4-FFF2-40B4-BE49-F238E27FC236}">
              <a16:creationId xmlns:a16="http://schemas.microsoft.com/office/drawing/2014/main" id="{00000000-0008-0000-0C00-00008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macro="" textlink="">
      <xdr:nvSpPr>
        <xdr:cNvPr id="131" name="Text Box 30">
          <a:extLst>
            <a:ext uri="{FF2B5EF4-FFF2-40B4-BE49-F238E27FC236}">
              <a16:creationId xmlns:a16="http://schemas.microsoft.com/office/drawing/2014/main" id="{00000000-0008-0000-0C00-00008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55</xdr:row>
      <xdr:rowOff>0</xdr:rowOff>
    </xdr:from>
    <xdr:to>
      <xdr:col>11</xdr:col>
      <xdr:colOff>323980</xdr:colOff>
      <xdr:row>55</xdr:row>
      <xdr:rowOff>0</xdr:rowOff>
    </xdr:to>
    <xdr:sp macro="" textlink="">
      <xdr:nvSpPr>
        <xdr:cNvPr id="132" name="Text Box 31">
          <a:extLst>
            <a:ext uri="{FF2B5EF4-FFF2-40B4-BE49-F238E27FC236}">
              <a16:creationId xmlns:a16="http://schemas.microsoft.com/office/drawing/2014/main" id="{00000000-0008-0000-0C00-000084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macro="" textlink="">
      <xdr:nvSpPr>
        <xdr:cNvPr id="133" name="Text Box 32">
          <a:extLst>
            <a:ext uri="{FF2B5EF4-FFF2-40B4-BE49-F238E27FC236}">
              <a16:creationId xmlns:a16="http://schemas.microsoft.com/office/drawing/2014/main" id="{00000000-0008-0000-0C00-000085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macro="" textlink="">
      <xdr:nvSpPr>
        <xdr:cNvPr id="134" name="Text Box 33">
          <a:extLst>
            <a:ext uri="{FF2B5EF4-FFF2-40B4-BE49-F238E27FC236}">
              <a16:creationId xmlns:a16="http://schemas.microsoft.com/office/drawing/2014/main" id="{00000000-0008-0000-0C00-000086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135" name="Text Box 34">
          <a:extLst>
            <a:ext uri="{FF2B5EF4-FFF2-40B4-BE49-F238E27FC236}">
              <a16:creationId xmlns:a16="http://schemas.microsoft.com/office/drawing/2014/main" id="{00000000-0008-0000-0C00-000087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136" name="Text Box 35">
          <a:extLst>
            <a:ext uri="{FF2B5EF4-FFF2-40B4-BE49-F238E27FC236}">
              <a16:creationId xmlns:a16="http://schemas.microsoft.com/office/drawing/2014/main" id="{00000000-0008-0000-0C00-000088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137" name="Text Box 36">
          <a:extLst>
            <a:ext uri="{FF2B5EF4-FFF2-40B4-BE49-F238E27FC236}">
              <a16:creationId xmlns:a16="http://schemas.microsoft.com/office/drawing/2014/main" id="{00000000-0008-0000-0C00-000089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55</xdr:row>
      <xdr:rowOff>0</xdr:rowOff>
    </xdr:from>
    <xdr:to>
      <xdr:col>1</xdr:col>
      <xdr:colOff>180975</xdr:colOff>
      <xdr:row>55</xdr:row>
      <xdr:rowOff>0</xdr:rowOff>
    </xdr:to>
    <xdr:sp macro="" textlink="">
      <xdr:nvSpPr>
        <xdr:cNvPr id="138" name="Text Box 37">
          <a:extLst>
            <a:ext uri="{FF2B5EF4-FFF2-40B4-BE49-F238E27FC236}">
              <a16:creationId xmlns:a16="http://schemas.microsoft.com/office/drawing/2014/main" id="{00000000-0008-0000-0C00-00008A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macro="" textlink="">
      <xdr:nvSpPr>
        <xdr:cNvPr id="139" name="Text Box 38">
          <a:extLst>
            <a:ext uri="{FF2B5EF4-FFF2-40B4-BE49-F238E27FC236}">
              <a16:creationId xmlns:a16="http://schemas.microsoft.com/office/drawing/2014/main" id="{00000000-0008-0000-0C00-00008B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macro="" textlink="">
      <xdr:nvSpPr>
        <xdr:cNvPr id="140" name="Rectangle 39">
          <a:extLst>
            <a:ext uri="{FF2B5EF4-FFF2-40B4-BE49-F238E27FC236}">
              <a16:creationId xmlns:a16="http://schemas.microsoft.com/office/drawing/2014/main" id="{00000000-0008-0000-0C00-00008C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macro="" textlink="">
      <xdr:nvSpPr>
        <xdr:cNvPr id="141" name="Text Box 40">
          <a:extLst>
            <a:ext uri="{FF2B5EF4-FFF2-40B4-BE49-F238E27FC236}">
              <a16:creationId xmlns:a16="http://schemas.microsoft.com/office/drawing/2014/main" id="{00000000-0008-0000-0C00-00008D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142" name="Text Box 41">
          <a:extLst>
            <a:ext uri="{FF2B5EF4-FFF2-40B4-BE49-F238E27FC236}">
              <a16:creationId xmlns:a16="http://schemas.microsoft.com/office/drawing/2014/main" id="{00000000-0008-0000-0C00-00008E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143" name="Text Box 42">
          <a:extLst>
            <a:ext uri="{FF2B5EF4-FFF2-40B4-BE49-F238E27FC236}">
              <a16:creationId xmlns:a16="http://schemas.microsoft.com/office/drawing/2014/main" id="{00000000-0008-0000-0C00-00008F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144" name="Text Box 43">
          <a:extLst>
            <a:ext uri="{FF2B5EF4-FFF2-40B4-BE49-F238E27FC236}">
              <a16:creationId xmlns:a16="http://schemas.microsoft.com/office/drawing/2014/main" id="{00000000-0008-0000-0C00-000090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macro="" textlink="">
      <xdr:nvSpPr>
        <xdr:cNvPr id="145" name="Text Box 44">
          <a:extLst>
            <a:ext uri="{FF2B5EF4-FFF2-40B4-BE49-F238E27FC236}">
              <a16:creationId xmlns:a16="http://schemas.microsoft.com/office/drawing/2014/main" id="{00000000-0008-0000-0C00-000091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macro="" textlink="">
      <xdr:nvSpPr>
        <xdr:cNvPr id="146" name="Text Box 45">
          <a:extLst>
            <a:ext uri="{FF2B5EF4-FFF2-40B4-BE49-F238E27FC236}">
              <a16:creationId xmlns:a16="http://schemas.microsoft.com/office/drawing/2014/main" id="{00000000-0008-0000-0C00-000092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macro="" textlink="">
      <xdr:nvSpPr>
        <xdr:cNvPr id="147" name="Text Box 46">
          <a:extLst>
            <a:ext uri="{FF2B5EF4-FFF2-40B4-BE49-F238E27FC236}">
              <a16:creationId xmlns:a16="http://schemas.microsoft.com/office/drawing/2014/main" id="{00000000-0008-0000-0C00-000093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148" name="Text Box 47">
          <a:extLst>
            <a:ext uri="{FF2B5EF4-FFF2-40B4-BE49-F238E27FC236}">
              <a16:creationId xmlns:a16="http://schemas.microsoft.com/office/drawing/2014/main" id="{00000000-0008-0000-0C00-000094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149" name="Text Box 48">
          <a:extLst>
            <a:ext uri="{FF2B5EF4-FFF2-40B4-BE49-F238E27FC236}">
              <a16:creationId xmlns:a16="http://schemas.microsoft.com/office/drawing/2014/main" id="{00000000-0008-0000-0C00-000095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150" name="Text Box 49">
          <a:extLst>
            <a:ext uri="{FF2B5EF4-FFF2-40B4-BE49-F238E27FC236}">
              <a16:creationId xmlns:a16="http://schemas.microsoft.com/office/drawing/2014/main" id="{00000000-0008-0000-0C00-000096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macro="" textlink="">
      <xdr:nvSpPr>
        <xdr:cNvPr id="151" name="Text Box 50">
          <a:extLst>
            <a:ext uri="{FF2B5EF4-FFF2-40B4-BE49-F238E27FC236}">
              <a16:creationId xmlns:a16="http://schemas.microsoft.com/office/drawing/2014/main" id="{00000000-0008-0000-0C00-000097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152" name="Text Box 1">
          <a:extLst>
            <a:ext uri="{FF2B5EF4-FFF2-40B4-BE49-F238E27FC236}">
              <a16:creationId xmlns:a16="http://schemas.microsoft.com/office/drawing/2014/main" id="{00000000-0008-0000-0C00-00009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153" name="Text Box 2">
          <a:extLst>
            <a:ext uri="{FF2B5EF4-FFF2-40B4-BE49-F238E27FC236}">
              <a16:creationId xmlns:a16="http://schemas.microsoft.com/office/drawing/2014/main" id="{00000000-0008-0000-0C00-000099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macro="" textlink="">
      <xdr:nvSpPr>
        <xdr:cNvPr id="154" name="Text Box 3">
          <a:extLst>
            <a:ext uri="{FF2B5EF4-FFF2-40B4-BE49-F238E27FC236}">
              <a16:creationId xmlns:a16="http://schemas.microsoft.com/office/drawing/2014/main" id="{00000000-0008-0000-0C00-00009A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macro="" textlink="">
      <xdr:nvSpPr>
        <xdr:cNvPr id="155" name="Text Box 4">
          <a:extLst>
            <a:ext uri="{FF2B5EF4-FFF2-40B4-BE49-F238E27FC236}">
              <a16:creationId xmlns:a16="http://schemas.microsoft.com/office/drawing/2014/main" id="{00000000-0008-0000-0C00-00009B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macro="" textlink="">
      <xdr:nvSpPr>
        <xdr:cNvPr id="156" name="Text Box 5">
          <a:extLst>
            <a:ext uri="{FF2B5EF4-FFF2-40B4-BE49-F238E27FC236}">
              <a16:creationId xmlns:a16="http://schemas.microsoft.com/office/drawing/2014/main" id="{00000000-0008-0000-0C00-00009C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157" name="Text Box 7">
          <a:extLst>
            <a:ext uri="{FF2B5EF4-FFF2-40B4-BE49-F238E27FC236}">
              <a16:creationId xmlns:a16="http://schemas.microsoft.com/office/drawing/2014/main" id="{00000000-0008-0000-0C00-00009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158" name="Text Box 8">
          <a:extLst>
            <a:ext uri="{FF2B5EF4-FFF2-40B4-BE49-F238E27FC236}">
              <a16:creationId xmlns:a16="http://schemas.microsoft.com/office/drawing/2014/main" id="{00000000-0008-0000-0C00-00009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macro="" textlink="">
      <xdr:nvSpPr>
        <xdr:cNvPr id="159" name="Text Box 9">
          <a:extLst>
            <a:ext uri="{FF2B5EF4-FFF2-40B4-BE49-F238E27FC236}">
              <a16:creationId xmlns:a16="http://schemas.microsoft.com/office/drawing/2014/main" id="{00000000-0008-0000-0C00-00009F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macro="" textlink="">
      <xdr:nvSpPr>
        <xdr:cNvPr id="160" name="Text Box 10">
          <a:extLst>
            <a:ext uri="{FF2B5EF4-FFF2-40B4-BE49-F238E27FC236}">
              <a16:creationId xmlns:a16="http://schemas.microsoft.com/office/drawing/2014/main" id="{00000000-0008-0000-0C00-0000A0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61" name="Text Box 11">
          <a:extLst>
            <a:ext uri="{FF2B5EF4-FFF2-40B4-BE49-F238E27FC236}">
              <a16:creationId xmlns:a16="http://schemas.microsoft.com/office/drawing/2014/main" id="{00000000-0008-0000-0C00-0000A1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62" name="Text Box 12">
          <a:extLst>
            <a:ext uri="{FF2B5EF4-FFF2-40B4-BE49-F238E27FC236}">
              <a16:creationId xmlns:a16="http://schemas.microsoft.com/office/drawing/2014/main" id="{00000000-0008-0000-0C00-0000A2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63" name="Text Box 13">
          <a:extLst>
            <a:ext uri="{FF2B5EF4-FFF2-40B4-BE49-F238E27FC236}">
              <a16:creationId xmlns:a16="http://schemas.microsoft.com/office/drawing/2014/main" id="{00000000-0008-0000-0C00-0000A3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macro="" textlink="">
      <xdr:nvSpPr>
        <xdr:cNvPr id="164" name="Text Box 14">
          <a:extLst>
            <a:ext uri="{FF2B5EF4-FFF2-40B4-BE49-F238E27FC236}">
              <a16:creationId xmlns:a16="http://schemas.microsoft.com/office/drawing/2014/main" id="{00000000-0008-0000-0C00-0000A4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macro="" textlink="">
      <xdr:nvSpPr>
        <xdr:cNvPr id="165" name="Text Box 15">
          <a:extLst>
            <a:ext uri="{FF2B5EF4-FFF2-40B4-BE49-F238E27FC236}">
              <a16:creationId xmlns:a16="http://schemas.microsoft.com/office/drawing/2014/main" id="{00000000-0008-0000-0C00-0000A5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macro="" textlink="">
      <xdr:nvSpPr>
        <xdr:cNvPr id="166" name="Text Box 16">
          <a:extLst>
            <a:ext uri="{FF2B5EF4-FFF2-40B4-BE49-F238E27FC236}">
              <a16:creationId xmlns:a16="http://schemas.microsoft.com/office/drawing/2014/main" id="{00000000-0008-0000-0C00-0000A6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67" name="Text Box 17">
          <a:extLst>
            <a:ext uri="{FF2B5EF4-FFF2-40B4-BE49-F238E27FC236}">
              <a16:creationId xmlns:a16="http://schemas.microsoft.com/office/drawing/2014/main" id="{00000000-0008-0000-0C00-0000A7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68" name="Text Box 18">
          <a:extLst>
            <a:ext uri="{FF2B5EF4-FFF2-40B4-BE49-F238E27FC236}">
              <a16:creationId xmlns:a16="http://schemas.microsoft.com/office/drawing/2014/main" id="{00000000-0008-0000-0C00-0000A8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69" name="Text Box 19">
          <a:extLst>
            <a:ext uri="{FF2B5EF4-FFF2-40B4-BE49-F238E27FC236}">
              <a16:creationId xmlns:a16="http://schemas.microsoft.com/office/drawing/2014/main" id="{00000000-0008-0000-0C00-0000A9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macro="" textlink="">
      <xdr:nvSpPr>
        <xdr:cNvPr id="170" name="Text Box 20">
          <a:extLst>
            <a:ext uri="{FF2B5EF4-FFF2-40B4-BE49-F238E27FC236}">
              <a16:creationId xmlns:a16="http://schemas.microsoft.com/office/drawing/2014/main" id="{00000000-0008-0000-0C00-0000AA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macro="" textlink="">
      <xdr:nvSpPr>
        <xdr:cNvPr id="171" name="Text Box 21">
          <a:extLst>
            <a:ext uri="{FF2B5EF4-FFF2-40B4-BE49-F238E27FC236}">
              <a16:creationId xmlns:a16="http://schemas.microsoft.com/office/drawing/2014/main" id="{00000000-0008-0000-0C00-0000AB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macro="" textlink="">
      <xdr:nvSpPr>
        <xdr:cNvPr id="172" name="Text Box 22">
          <a:extLst>
            <a:ext uri="{FF2B5EF4-FFF2-40B4-BE49-F238E27FC236}">
              <a16:creationId xmlns:a16="http://schemas.microsoft.com/office/drawing/2014/main" id="{00000000-0008-0000-0C00-0000AC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73" name="Text Box 23">
          <a:extLst>
            <a:ext uri="{FF2B5EF4-FFF2-40B4-BE49-F238E27FC236}">
              <a16:creationId xmlns:a16="http://schemas.microsoft.com/office/drawing/2014/main" id="{00000000-0008-0000-0C00-0000AD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74" name="Text Box 24">
          <a:extLst>
            <a:ext uri="{FF2B5EF4-FFF2-40B4-BE49-F238E27FC236}">
              <a16:creationId xmlns:a16="http://schemas.microsoft.com/office/drawing/2014/main" id="{00000000-0008-0000-0C00-0000AE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macro="" textlink="">
      <xdr:nvSpPr>
        <xdr:cNvPr id="175" name="Text Box 25">
          <a:extLst>
            <a:ext uri="{FF2B5EF4-FFF2-40B4-BE49-F238E27FC236}">
              <a16:creationId xmlns:a16="http://schemas.microsoft.com/office/drawing/2014/main" id="{00000000-0008-0000-0C00-0000AF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macro="" textlink="">
      <xdr:nvSpPr>
        <xdr:cNvPr id="176" name="Text Box 26">
          <a:extLst>
            <a:ext uri="{FF2B5EF4-FFF2-40B4-BE49-F238E27FC236}">
              <a16:creationId xmlns:a16="http://schemas.microsoft.com/office/drawing/2014/main" id="{00000000-0008-0000-0C00-0000B0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macro="" textlink="">
      <xdr:nvSpPr>
        <xdr:cNvPr id="177" name="Text Box 27">
          <a:extLst>
            <a:ext uri="{FF2B5EF4-FFF2-40B4-BE49-F238E27FC236}">
              <a16:creationId xmlns:a16="http://schemas.microsoft.com/office/drawing/2014/main" id="{00000000-0008-0000-0C00-0000B1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macro="" textlink="">
      <xdr:nvSpPr>
        <xdr:cNvPr id="178" name="Text Box 28">
          <a:extLst>
            <a:ext uri="{FF2B5EF4-FFF2-40B4-BE49-F238E27FC236}">
              <a16:creationId xmlns:a16="http://schemas.microsoft.com/office/drawing/2014/main" id="{00000000-0008-0000-0C00-0000B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macro="" textlink="">
      <xdr:nvSpPr>
        <xdr:cNvPr id="179" name="Text Box 29">
          <a:extLst>
            <a:ext uri="{FF2B5EF4-FFF2-40B4-BE49-F238E27FC236}">
              <a16:creationId xmlns:a16="http://schemas.microsoft.com/office/drawing/2014/main" id="{00000000-0008-0000-0C00-0000B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macro="" textlink="">
      <xdr:nvSpPr>
        <xdr:cNvPr id="180" name="Text Box 30">
          <a:extLst>
            <a:ext uri="{FF2B5EF4-FFF2-40B4-BE49-F238E27FC236}">
              <a16:creationId xmlns:a16="http://schemas.microsoft.com/office/drawing/2014/main" id="{00000000-0008-0000-0C00-0000B4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55</xdr:row>
      <xdr:rowOff>0</xdr:rowOff>
    </xdr:from>
    <xdr:to>
      <xdr:col>11</xdr:col>
      <xdr:colOff>323980</xdr:colOff>
      <xdr:row>55</xdr:row>
      <xdr:rowOff>0</xdr:rowOff>
    </xdr:to>
    <xdr:sp macro="" textlink="">
      <xdr:nvSpPr>
        <xdr:cNvPr id="181" name="Text Box 31">
          <a:extLst>
            <a:ext uri="{FF2B5EF4-FFF2-40B4-BE49-F238E27FC236}">
              <a16:creationId xmlns:a16="http://schemas.microsoft.com/office/drawing/2014/main" id="{00000000-0008-0000-0C00-0000B5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macro="" textlink="">
      <xdr:nvSpPr>
        <xdr:cNvPr id="182" name="Text Box 32">
          <a:extLst>
            <a:ext uri="{FF2B5EF4-FFF2-40B4-BE49-F238E27FC236}">
              <a16:creationId xmlns:a16="http://schemas.microsoft.com/office/drawing/2014/main" id="{00000000-0008-0000-0C00-0000B6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macro="" textlink="">
      <xdr:nvSpPr>
        <xdr:cNvPr id="183" name="Text Box 33">
          <a:extLst>
            <a:ext uri="{FF2B5EF4-FFF2-40B4-BE49-F238E27FC236}">
              <a16:creationId xmlns:a16="http://schemas.microsoft.com/office/drawing/2014/main" id="{00000000-0008-0000-0C00-0000B7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184" name="Text Box 34">
          <a:extLst>
            <a:ext uri="{FF2B5EF4-FFF2-40B4-BE49-F238E27FC236}">
              <a16:creationId xmlns:a16="http://schemas.microsoft.com/office/drawing/2014/main" id="{00000000-0008-0000-0C00-0000B8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185" name="Text Box 35">
          <a:extLst>
            <a:ext uri="{FF2B5EF4-FFF2-40B4-BE49-F238E27FC236}">
              <a16:creationId xmlns:a16="http://schemas.microsoft.com/office/drawing/2014/main" id="{00000000-0008-0000-0C00-0000B9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macro="" textlink="">
      <xdr:nvSpPr>
        <xdr:cNvPr id="186" name="Text Box 36">
          <a:extLst>
            <a:ext uri="{FF2B5EF4-FFF2-40B4-BE49-F238E27FC236}">
              <a16:creationId xmlns:a16="http://schemas.microsoft.com/office/drawing/2014/main" id="{00000000-0008-0000-0C00-0000BA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55</xdr:row>
      <xdr:rowOff>0</xdr:rowOff>
    </xdr:from>
    <xdr:to>
      <xdr:col>1</xdr:col>
      <xdr:colOff>180975</xdr:colOff>
      <xdr:row>55</xdr:row>
      <xdr:rowOff>0</xdr:rowOff>
    </xdr:to>
    <xdr:sp macro="" textlink="">
      <xdr:nvSpPr>
        <xdr:cNvPr id="187" name="Text Box 37">
          <a:extLst>
            <a:ext uri="{FF2B5EF4-FFF2-40B4-BE49-F238E27FC236}">
              <a16:creationId xmlns:a16="http://schemas.microsoft.com/office/drawing/2014/main" id="{00000000-0008-0000-0C00-0000BB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macro="" textlink="">
      <xdr:nvSpPr>
        <xdr:cNvPr id="188" name="Text Box 38">
          <a:extLst>
            <a:ext uri="{FF2B5EF4-FFF2-40B4-BE49-F238E27FC236}">
              <a16:creationId xmlns:a16="http://schemas.microsoft.com/office/drawing/2014/main" id="{00000000-0008-0000-0C00-0000BC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macro="" textlink="">
      <xdr:nvSpPr>
        <xdr:cNvPr id="189" name="Rectangle 39">
          <a:extLst>
            <a:ext uri="{FF2B5EF4-FFF2-40B4-BE49-F238E27FC236}">
              <a16:creationId xmlns:a16="http://schemas.microsoft.com/office/drawing/2014/main" id="{00000000-0008-0000-0C00-0000BD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macro="" textlink="">
      <xdr:nvSpPr>
        <xdr:cNvPr id="190" name="Text Box 40">
          <a:extLst>
            <a:ext uri="{FF2B5EF4-FFF2-40B4-BE49-F238E27FC236}">
              <a16:creationId xmlns:a16="http://schemas.microsoft.com/office/drawing/2014/main" id="{00000000-0008-0000-0C00-0000BE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191" name="Text Box 41">
          <a:extLst>
            <a:ext uri="{FF2B5EF4-FFF2-40B4-BE49-F238E27FC236}">
              <a16:creationId xmlns:a16="http://schemas.microsoft.com/office/drawing/2014/main" id="{00000000-0008-0000-0C00-0000BF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192" name="Text Box 42">
          <a:extLst>
            <a:ext uri="{FF2B5EF4-FFF2-40B4-BE49-F238E27FC236}">
              <a16:creationId xmlns:a16="http://schemas.microsoft.com/office/drawing/2014/main" id="{00000000-0008-0000-0C00-0000C0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macro="" textlink="">
      <xdr:nvSpPr>
        <xdr:cNvPr id="193" name="Text Box 43">
          <a:extLst>
            <a:ext uri="{FF2B5EF4-FFF2-40B4-BE49-F238E27FC236}">
              <a16:creationId xmlns:a16="http://schemas.microsoft.com/office/drawing/2014/main" id="{00000000-0008-0000-0C00-0000C1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macro="" textlink="">
      <xdr:nvSpPr>
        <xdr:cNvPr id="194" name="Text Box 44">
          <a:extLst>
            <a:ext uri="{FF2B5EF4-FFF2-40B4-BE49-F238E27FC236}">
              <a16:creationId xmlns:a16="http://schemas.microsoft.com/office/drawing/2014/main" id="{00000000-0008-0000-0C00-0000C2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macro="" textlink="">
      <xdr:nvSpPr>
        <xdr:cNvPr id="195" name="Text Box 45">
          <a:extLst>
            <a:ext uri="{FF2B5EF4-FFF2-40B4-BE49-F238E27FC236}">
              <a16:creationId xmlns:a16="http://schemas.microsoft.com/office/drawing/2014/main" id="{00000000-0008-0000-0C00-0000C3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macro="" textlink="">
      <xdr:nvSpPr>
        <xdr:cNvPr id="196" name="Text Box 46">
          <a:extLst>
            <a:ext uri="{FF2B5EF4-FFF2-40B4-BE49-F238E27FC236}">
              <a16:creationId xmlns:a16="http://schemas.microsoft.com/office/drawing/2014/main" id="{00000000-0008-0000-0C00-0000C4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197" name="Text Box 47">
          <a:extLst>
            <a:ext uri="{FF2B5EF4-FFF2-40B4-BE49-F238E27FC236}">
              <a16:creationId xmlns:a16="http://schemas.microsoft.com/office/drawing/2014/main" id="{00000000-0008-0000-0C00-0000C5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198" name="Text Box 48">
          <a:extLst>
            <a:ext uri="{FF2B5EF4-FFF2-40B4-BE49-F238E27FC236}">
              <a16:creationId xmlns:a16="http://schemas.microsoft.com/office/drawing/2014/main" id="{00000000-0008-0000-0C00-0000C6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macro="" textlink="">
      <xdr:nvSpPr>
        <xdr:cNvPr id="199" name="Text Box 49">
          <a:extLst>
            <a:ext uri="{FF2B5EF4-FFF2-40B4-BE49-F238E27FC236}">
              <a16:creationId xmlns:a16="http://schemas.microsoft.com/office/drawing/2014/main" id="{00000000-0008-0000-0C00-0000C7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macro="" textlink="">
      <xdr:nvSpPr>
        <xdr:cNvPr id="200" name="Text Box 50">
          <a:extLst>
            <a:ext uri="{FF2B5EF4-FFF2-40B4-BE49-F238E27FC236}">
              <a16:creationId xmlns:a16="http://schemas.microsoft.com/office/drawing/2014/main" id="{00000000-0008-0000-0C00-0000C8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macro="" textlink="">
      <xdr:nvSpPr>
        <xdr:cNvPr id="201" name="Text Box 13">
          <a:extLst>
            <a:ext uri="{FF2B5EF4-FFF2-40B4-BE49-F238E27FC236}">
              <a16:creationId xmlns:a16="http://schemas.microsoft.com/office/drawing/2014/main" id="{00000000-0008-0000-0C00-0000C9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macro="" textlink="">
      <xdr:nvSpPr>
        <xdr:cNvPr id="202" name="Text Box 14">
          <a:extLst>
            <a:ext uri="{FF2B5EF4-FFF2-40B4-BE49-F238E27FC236}">
              <a16:creationId xmlns:a16="http://schemas.microsoft.com/office/drawing/2014/main" id="{00000000-0008-0000-0C00-0000CA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macro="" textlink="">
      <xdr:nvSpPr>
        <xdr:cNvPr id="203" name="Text Box 15">
          <a:extLst>
            <a:ext uri="{FF2B5EF4-FFF2-40B4-BE49-F238E27FC236}">
              <a16:creationId xmlns:a16="http://schemas.microsoft.com/office/drawing/2014/main" id="{00000000-0008-0000-0C00-0000CB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79</xdr:row>
      <xdr:rowOff>0</xdr:rowOff>
    </xdr:from>
    <xdr:to>
      <xdr:col>11</xdr:col>
      <xdr:colOff>314381</xdr:colOff>
      <xdr:row>79</xdr:row>
      <xdr:rowOff>0</xdr:rowOff>
    </xdr:to>
    <xdr:sp macro="" textlink="">
      <xdr:nvSpPr>
        <xdr:cNvPr id="204" name="Text Box 16">
          <a:extLst>
            <a:ext uri="{FF2B5EF4-FFF2-40B4-BE49-F238E27FC236}">
              <a16:creationId xmlns:a16="http://schemas.microsoft.com/office/drawing/2014/main" id="{00000000-0008-0000-0C00-0000CC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79</xdr:row>
      <xdr:rowOff>0</xdr:rowOff>
    </xdr:from>
    <xdr:to>
      <xdr:col>5</xdr:col>
      <xdr:colOff>2275340</xdr:colOff>
      <xdr:row>79</xdr:row>
      <xdr:rowOff>0</xdr:rowOff>
    </xdr:to>
    <xdr:sp macro="" textlink="">
      <xdr:nvSpPr>
        <xdr:cNvPr id="205" name="Text Box 17">
          <a:extLst>
            <a:ext uri="{FF2B5EF4-FFF2-40B4-BE49-F238E27FC236}">
              <a16:creationId xmlns:a16="http://schemas.microsoft.com/office/drawing/2014/main" id="{00000000-0008-0000-0C00-0000CD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79</xdr:row>
      <xdr:rowOff>0</xdr:rowOff>
    </xdr:from>
    <xdr:to>
      <xdr:col>2</xdr:col>
      <xdr:colOff>1532930</xdr:colOff>
      <xdr:row>79</xdr:row>
      <xdr:rowOff>0</xdr:rowOff>
    </xdr:to>
    <xdr:sp macro="" textlink="">
      <xdr:nvSpPr>
        <xdr:cNvPr id="206" name="Text Box 18">
          <a:extLst>
            <a:ext uri="{FF2B5EF4-FFF2-40B4-BE49-F238E27FC236}">
              <a16:creationId xmlns:a16="http://schemas.microsoft.com/office/drawing/2014/main" id="{00000000-0008-0000-0C00-0000CE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macro="" textlink="">
      <xdr:nvSpPr>
        <xdr:cNvPr id="207" name="Text Box 19">
          <a:extLst>
            <a:ext uri="{FF2B5EF4-FFF2-40B4-BE49-F238E27FC236}">
              <a16:creationId xmlns:a16="http://schemas.microsoft.com/office/drawing/2014/main" id="{00000000-0008-0000-0C00-0000CF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macro="" textlink="">
      <xdr:nvSpPr>
        <xdr:cNvPr id="208" name="Text Box 20">
          <a:extLst>
            <a:ext uri="{FF2B5EF4-FFF2-40B4-BE49-F238E27FC236}">
              <a16:creationId xmlns:a16="http://schemas.microsoft.com/office/drawing/2014/main" id="{00000000-0008-0000-0C00-0000D0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macro="" textlink="">
      <xdr:nvSpPr>
        <xdr:cNvPr id="209" name="Text Box 21">
          <a:extLst>
            <a:ext uri="{FF2B5EF4-FFF2-40B4-BE49-F238E27FC236}">
              <a16:creationId xmlns:a16="http://schemas.microsoft.com/office/drawing/2014/main" id="{00000000-0008-0000-0C00-0000D1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79</xdr:row>
      <xdr:rowOff>0</xdr:rowOff>
    </xdr:from>
    <xdr:to>
      <xdr:col>1</xdr:col>
      <xdr:colOff>180975</xdr:colOff>
      <xdr:row>79</xdr:row>
      <xdr:rowOff>0</xdr:rowOff>
    </xdr:to>
    <xdr:sp macro="" textlink="">
      <xdr:nvSpPr>
        <xdr:cNvPr id="210" name="Text Box 22">
          <a:extLst>
            <a:ext uri="{FF2B5EF4-FFF2-40B4-BE49-F238E27FC236}">
              <a16:creationId xmlns:a16="http://schemas.microsoft.com/office/drawing/2014/main" id="{00000000-0008-0000-0C00-0000D2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11" name="Text Box 23">
          <a:extLst>
            <a:ext uri="{FF2B5EF4-FFF2-40B4-BE49-F238E27FC236}">
              <a16:creationId xmlns:a16="http://schemas.microsoft.com/office/drawing/2014/main" id="{00000000-0008-0000-0C00-0000D3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12" name="Text Box 24">
          <a:extLst>
            <a:ext uri="{FF2B5EF4-FFF2-40B4-BE49-F238E27FC236}">
              <a16:creationId xmlns:a16="http://schemas.microsoft.com/office/drawing/2014/main" id="{00000000-0008-0000-0C00-0000D4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13" name="Text Box 25">
          <a:extLst>
            <a:ext uri="{FF2B5EF4-FFF2-40B4-BE49-F238E27FC236}">
              <a16:creationId xmlns:a16="http://schemas.microsoft.com/office/drawing/2014/main" id="{00000000-0008-0000-0C00-0000D5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macro="" textlink="">
      <xdr:nvSpPr>
        <xdr:cNvPr id="214" name="Text Box 26">
          <a:extLst>
            <a:ext uri="{FF2B5EF4-FFF2-40B4-BE49-F238E27FC236}">
              <a16:creationId xmlns:a16="http://schemas.microsoft.com/office/drawing/2014/main" id="{00000000-0008-0000-0C00-0000D6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macro="" textlink="">
      <xdr:nvSpPr>
        <xdr:cNvPr id="215" name="Text Box 27">
          <a:extLst>
            <a:ext uri="{FF2B5EF4-FFF2-40B4-BE49-F238E27FC236}">
              <a16:creationId xmlns:a16="http://schemas.microsoft.com/office/drawing/2014/main" id="{00000000-0008-0000-0C00-0000D7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macro="" textlink="">
      <xdr:nvSpPr>
        <xdr:cNvPr id="216" name="Text Box 28">
          <a:extLst>
            <a:ext uri="{FF2B5EF4-FFF2-40B4-BE49-F238E27FC236}">
              <a16:creationId xmlns:a16="http://schemas.microsoft.com/office/drawing/2014/main" id="{00000000-0008-0000-0C00-0000D8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17" name="Text Box 29">
          <a:extLst>
            <a:ext uri="{FF2B5EF4-FFF2-40B4-BE49-F238E27FC236}">
              <a16:creationId xmlns:a16="http://schemas.microsoft.com/office/drawing/2014/main" id="{00000000-0008-0000-0C00-0000D9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18" name="Text Box 30">
          <a:extLst>
            <a:ext uri="{FF2B5EF4-FFF2-40B4-BE49-F238E27FC236}">
              <a16:creationId xmlns:a16="http://schemas.microsoft.com/office/drawing/2014/main" id="{00000000-0008-0000-0C00-0000DA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19" name="Text Box 31">
          <a:extLst>
            <a:ext uri="{FF2B5EF4-FFF2-40B4-BE49-F238E27FC236}">
              <a16:creationId xmlns:a16="http://schemas.microsoft.com/office/drawing/2014/main" id="{00000000-0008-0000-0C00-0000D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20" name="Text Box 32">
          <a:extLst>
            <a:ext uri="{FF2B5EF4-FFF2-40B4-BE49-F238E27FC236}">
              <a16:creationId xmlns:a16="http://schemas.microsoft.com/office/drawing/2014/main" id="{00000000-0008-0000-0C00-0000DC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80</xdr:row>
      <xdr:rowOff>0</xdr:rowOff>
    </xdr:from>
    <xdr:to>
      <xdr:col>7</xdr:col>
      <xdr:colOff>934269</xdr:colOff>
      <xdr:row>80</xdr:row>
      <xdr:rowOff>0</xdr:rowOff>
    </xdr:to>
    <xdr:sp macro="" textlink="">
      <xdr:nvSpPr>
        <xdr:cNvPr id="221" name="Text Box 33">
          <a:extLst>
            <a:ext uri="{FF2B5EF4-FFF2-40B4-BE49-F238E27FC236}">
              <a16:creationId xmlns:a16="http://schemas.microsoft.com/office/drawing/2014/main" id="{00000000-0008-0000-0C00-0000DD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80</xdr:row>
      <xdr:rowOff>0</xdr:rowOff>
    </xdr:from>
    <xdr:to>
      <xdr:col>5</xdr:col>
      <xdr:colOff>2248998</xdr:colOff>
      <xdr:row>80</xdr:row>
      <xdr:rowOff>0</xdr:rowOff>
    </xdr:to>
    <xdr:sp macro="" textlink="">
      <xdr:nvSpPr>
        <xdr:cNvPr id="222" name="Text Box 34">
          <a:extLst>
            <a:ext uri="{FF2B5EF4-FFF2-40B4-BE49-F238E27FC236}">
              <a16:creationId xmlns:a16="http://schemas.microsoft.com/office/drawing/2014/main" id="{00000000-0008-0000-0C00-0000DE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23" name="Text Box 35">
          <a:extLst>
            <a:ext uri="{FF2B5EF4-FFF2-40B4-BE49-F238E27FC236}">
              <a16:creationId xmlns:a16="http://schemas.microsoft.com/office/drawing/2014/main" id="{00000000-0008-0000-0C00-0000D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24" name="Text Box 36">
          <a:extLst>
            <a:ext uri="{FF2B5EF4-FFF2-40B4-BE49-F238E27FC236}">
              <a16:creationId xmlns:a16="http://schemas.microsoft.com/office/drawing/2014/main" id="{00000000-0008-0000-0C00-0000E0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25" name="Text Box 37">
          <a:extLst>
            <a:ext uri="{FF2B5EF4-FFF2-40B4-BE49-F238E27FC236}">
              <a16:creationId xmlns:a16="http://schemas.microsoft.com/office/drawing/2014/main" id="{00000000-0008-0000-0C00-0000E1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26" name="Text Box 38">
          <a:extLst>
            <a:ext uri="{FF2B5EF4-FFF2-40B4-BE49-F238E27FC236}">
              <a16:creationId xmlns:a16="http://schemas.microsoft.com/office/drawing/2014/main" id="{00000000-0008-0000-0C00-0000E2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27" name="Text Box 39">
          <a:extLst>
            <a:ext uri="{FF2B5EF4-FFF2-40B4-BE49-F238E27FC236}">
              <a16:creationId xmlns:a16="http://schemas.microsoft.com/office/drawing/2014/main" id="{00000000-0008-0000-0C00-0000E3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28" name="Text Box 40">
          <a:extLst>
            <a:ext uri="{FF2B5EF4-FFF2-40B4-BE49-F238E27FC236}">
              <a16:creationId xmlns:a16="http://schemas.microsoft.com/office/drawing/2014/main" id="{00000000-0008-0000-0C00-0000E4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29" name="Text Box 41">
          <a:extLst>
            <a:ext uri="{FF2B5EF4-FFF2-40B4-BE49-F238E27FC236}">
              <a16:creationId xmlns:a16="http://schemas.microsoft.com/office/drawing/2014/main" id="{00000000-0008-0000-0C00-0000E5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30" name="Text Box 42">
          <a:extLst>
            <a:ext uri="{FF2B5EF4-FFF2-40B4-BE49-F238E27FC236}">
              <a16:creationId xmlns:a16="http://schemas.microsoft.com/office/drawing/2014/main" id="{00000000-0008-0000-0C00-0000E6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macro="" textlink="">
      <xdr:nvSpPr>
        <xdr:cNvPr id="231" name="Text Box 43">
          <a:extLst>
            <a:ext uri="{FF2B5EF4-FFF2-40B4-BE49-F238E27FC236}">
              <a16:creationId xmlns:a16="http://schemas.microsoft.com/office/drawing/2014/main" id="{00000000-0008-0000-0C00-0000E7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macro="" textlink="">
      <xdr:nvSpPr>
        <xdr:cNvPr id="232" name="Text Box 44">
          <a:extLst>
            <a:ext uri="{FF2B5EF4-FFF2-40B4-BE49-F238E27FC236}">
              <a16:creationId xmlns:a16="http://schemas.microsoft.com/office/drawing/2014/main" id="{00000000-0008-0000-0C00-0000E8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macro="" textlink="">
      <xdr:nvSpPr>
        <xdr:cNvPr id="233" name="Text Box 45">
          <a:extLst>
            <a:ext uri="{FF2B5EF4-FFF2-40B4-BE49-F238E27FC236}">
              <a16:creationId xmlns:a16="http://schemas.microsoft.com/office/drawing/2014/main" id="{00000000-0008-0000-0C00-0000E9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34" name="Text Box 46">
          <a:extLst>
            <a:ext uri="{FF2B5EF4-FFF2-40B4-BE49-F238E27FC236}">
              <a16:creationId xmlns:a16="http://schemas.microsoft.com/office/drawing/2014/main" id="{00000000-0008-0000-0C00-0000EA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35" name="Text Box 47">
          <a:extLst>
            <a:ext uri="{FF2B5EF4-FFF2-40B4-BE49-F238E27FC236}">
              <a16:creationId xmlns:a16="http://schemas.microsoft.com/office/drawing/2014/main" id="{00000000-0008-0000-0C00-0000E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36" name="Text Box 48">
          <a:extLst>
            <a:ext uri="{FF2B5EF4-FFF2-40B4-BE49-F238E27FC236}">
              <a16:creationId xmlns:a16="http://schemas.microsoft.com/office/drawing/2014/main" id="{00000000-0008-0000-0C00-0000EC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37" name="Text Box 49">
          <a:extLst>
            <a:ext uri="{FF2B5EF4-FFF2-40B4-BE49-F238E27FC236}">
              <a16:creationId xmlns:a16="http://schemas.microsoft.com/office/drawing/2014/main" id="{00000000-0008-0000-0C00-0000ED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38" name="Text Box 50">
          <a:extLst>
            <a:ext uri="{FF2B5EF4-FFF2-40B4-BE49-F238E27FC236}">
              <a16:creationId xmlns:a16="http://schemas.microsoft.com/office/drawing/2014/main" id="{00000000-0008-0000-0C00-0000EE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108</xdr:row>
      <xdr:rowOff>0</xdr:rowOff>
    </xdr:from>
    <xdr:to>
      <xdr:col>1</xdr:col>
      <xdr:colOff>180975</xdr:colOff>
      <xdr:row>108</xdr:row>
      <xdr:rowOff>0</xdr:rowOff>
    </xdr:to>
    <xdr:sp macro="" textlink="">
      <xdr:nvSpPr>
        <xdr:cNvPr id="239" name="Text Box 52">
          <a:extLst>
            <a:ext uri="{FF2B5EF4-FFF2-40B4-BE49-F238E27FC236}">
              <a16:creationId xmlns:a16="http://schemas.microsoft.com/office/drawing/2014/main" id="{00000000-0008-0000-0C00-0000EF000000}"/>
            </a:ext>
          </a:extLst>
        </xdr:cNvPr>
        <xdr:cNvSpPr txBox="1"/>
      </xdr:nvSpPr>
      <xdr:spPr bwMode="auto">
        <a:xfrm>
          <a:off x="9544" y="82296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macro="" textlink="">
      <xdr:nvSpPr>
        <xdr:cNvPr id="240" name="Text Box 53">
          <a:extLst>
            <a:ext uri="{FF2B5EF4-FFF2-40B4-BE49-F238E27FC236}">
              <a16:creationId xmlns:a16="http://schemas.microsoft.com/office/drawing/2014/main" id="{00000000-0008-0000-0C00-0000F000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macro="" textlink="">
      <xdr:nvSpPr>
        <xdr:cNvPr id="241" name="Text Box 54">
          <a:extLst>
            <a:ext uri="{FF2B5EF4-FFF2-40B4-BE49-F238E27FC236}">
              <a16:creationId xmlns:a16="http://schemas.microsoft.com/office/drawing/2014/main" id="{00000000-0008-0000-0C00-0000F100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macro="" textlink="">
      <xdr:nvSpPr>
        <xdr:cNvPr id="242" name="Text Box 55">
          <a:extLst>
            <a:ext uri="{FF2B5EF4-FFF2-40B4-BE49-F238E27FC236}">
              <a16:creationId xmlns:a16="http://schemas.microsoft.com/office/drawing/2014/main" id="{00000000-0008-0000-0C00-0000F200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117</xdr:row>
      <xdr:rowOff>0</xdr:rowOff>
    </xdr:from>
    <xdr:to>
      <xdr:col>11</xdr:col>
      <xdr:colOff>314381</xdr:colOff>
      <xdr:row>117</xdr:row>
      <xdr:rowOff>0</xdr:rowOff>
    </xdr:to>
    <xdr:sp macro="" textlink="">
      <xdr:nvSpPr>
        <xdr:cNvPr id="243" name="Text Box 56">
          <a:extLst>
            <a:ext uri="{FF2B5EF4-FFF2-40B4-BE49-F238E27FC236}">
              <a16:creationId xmlns:a16="http://schemas.microsoft.com/office/drawing/2014/main" id="{00000000-0008-0000-0C00-0000F3000000}"/>
            </a:ext>
          </a:extLst>
        </xdr:cNvPr>
        <xdr:cNvSpPr txBox="1"/>
      </xdr:nvSpPr>
      <xdr:spPr bwMode="auto">
        <a:xfrm>
          <a:off x="15706865" y="10544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117</xdr:row>
      <xdr:rowOff>0</xdr:rowOff>
    </xdr:from>
    <xdr:to>
      <xdr:col>5</xdr:col>
      <xdr:colOff>2275340</xdr:colOff>
      <xdr:row>117</xdr:row>
      <xdr:rowOff>0</xdr:rowOff>
    </xdr:to>
    <xdr:sp macro="" textlink="">
      <xdr:nvSpPr>
        <xdr:cNvPr id="244" name="Text Box 57">
          <a:extLst>
            <a:ext uri="{FF2B5EF4-FFF2-40B4-BE49-F238E27FC236}">
              <a16:creationId xmlns:a16="http://schemas.microsoft.com/office/drawing/2014/main" id="{00000000-0008-0000-0C00-0000F4000000}"/>
            </a:ext>
          </a:extLst>
        </xdr:cNvPr>
        <xdr:cNvSpPr txBox="1"/>
      </xdr:nvSpPr>
      <xdr:spPr bwMode="auto">
        <a:xfrm>
          <a:off x="8154814" y="10544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117</xdr:row>
      <xdr:rowOff>0</xdr:rowOff>
    </xdr:from>
    <xdr:to>
      <xdr:col>2</xdr:col>
      <xdr:colOff>1532930</xdr:colOff>
      <xdr:row>117</xdr:row>
      <xdr:rowOff>0</xdr:rowOff>
    </xdr:to>
    <xdr:sp macro="" textlink="">
      <xdr:nvSpPr>
        <xdr:cNvPr id="245" name="Text Box 58">
          <a:extLst>
            <a:ext uri="{FF2B5EF4-FFF2-40B4-BE49-F238E27FC236}">
              <a16:creationId xmlns:a16="http://schemas.microsoft.com/office/drawing/2014/main" id="{00000000-0008-0000-0C00-0000F5000000}"/>
            </a:ext>
          </a:extLst>
        </xdr:cNvPr>
        <xdr:cNvSpPr txBox="1"/>
      </xdr:nvSpPr>
      <xdr:spPr bwMode="auto">
        <a:xfrm>
          <a:off x="1152079" y="10544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macro="" textlink="">
      <xdr:nvSpPr>
        <xdr:cNvPr id="246" name="Text Box 59">
          <a:extLst>
            <a:ext uri="{FF2B5EF4-FFF2-40B4-BE49-F238E27FC236}">
              <a16:creationId xmlns:a16="http://schemas.microsoft.com/office/drawing/2014/main" id="{00000000-0008-0000-0C00-0000F600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macro="" textlink="">
      <xdr:nvSpPr>
        <xdr:cNvPr id="247" name="Text Box 60">
          <a:extLst>
            <a:ext uri="{FF2B5EF4-FFF2-40B4-BE49-F238E27FC236}">
              <a16:creationId xmlns:a16="http://schemas.microsoft.com/office/drawing/2014/main" id="{00000000-0008-0000-0C00-0000F700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macro="" textlink="">
      <xdr:nvSpPr>
        <xdr:cNvPr id="248" name="Text Box 61">
          <a:extLst>
            <a:ext uri="{FF2B5EF4-FFF2-40B4-BE49-F238E27FC236}">
              <a16:creationId xmlns:a16="http://schemas.microsoft.com/office/drawing/2014/main" id="{00000000-0008-0000-0C00-0000F800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117</xdr:row>
      <xdr:rowOff>0</xdr:rowOff>
    </xdr:from>
    <xdr:to>
      <xdr:col>1</xdr:col>
      <xdr:colOff>180975</xdr:colOff>
      <xdr:row>117</xdr:row>
      <xdr:rowOff>0</xdr:rowOff>
    </xdr:to>
    <xdr:sp macro="" textlink="">
      <xdr:nvSpPr>
        <xdr:cNvPr id="249" name="Text Box 62">
          <a:extLst>
            <a:ext uri="{FF2B5EF4-FFF2-40B4-BE49-F238E27FC236}">
              <a16:creationId xmlns:a16="http://schemas.microsoft.com/office/drawing/2014/main" id="{00000000-0008-0000-0C00-0000F9000000}"/>
            </a:ext>
          </a:extLst>
        </xdr:cNvPr>
        <xdr:cNvSpPr txBox="1"/>
      </xdr:nvSpPr>
      <xdr:spPr bwMode="auto">
        <a:xfrm>
          <a:off x="9544" y="10544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1095375</xdr:colOff>
      <xdr:row>104</xdr:row>
      <xdr:rowOff>180975</xdr:rowOff>
    </xdr:from>
    <xdr:to>
      <xdr:col>6</xdr:col>
      <xdr:colOff>3133725</xdr:colOff>
      <xdr:row>111</xdr:row>
      <xdr:rowOff>123825</xdr:rowOff>
    </xdr:to>
    <xdr:sp macro="" textlink="">
      <xdr:nvSpPr>
        <xdr:cNvPr id="250" name="Rectangle 63">
          <a:extLst>
            <a:ext uri="{FF2B5EF4-FFF2-40B4-BE49-F238E27FC236}">
              <a16:creationId xmlns:a16="http://schemas.microsoft.com/office/drawing/2014/main" id="{00000000-0008-0000-0C00-0000FA000000}"/>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3094137</xdr:colOff>
      <xdr:row>79</xdr:row>
      <xdr:rowOff>0</xdr:rowOff>
    </xdr:from>
    <xdr:to>
      <xdr:col>7</xdr:col>
      <xdr:colOff>467134</xdr:colOff>
      <xdr:row>79</xdr:row>
      <xdr:rowOff>0</xdr:rowOff>
    </xdr:to>
    <xdr:sp macro="" textlink="">
      <xdr:nvSpPr>
        <xdr:cNvPr id="251" name="Text Box 13">
          <a:extLst>
            <a:ext uri="{FF2B5EF4-FFF2-40B4-BE49-F238E27FC236}">
              <a16:creationId xmlns:a16="http://schemas.microsoft.com/office/drawing/2014/main" id="{00000000-0008-0000-0C00-0000FB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macro="" textlink="">
      <xdr:nvSpPr>
        <xdr:cNvPr id="252" name="Text Box 14">
          <a:extLst>
            <a:ext uri="{FF2B5EF4-FFF2-40B4-BE49-F238E27FC236}">
              <a16:creationId xmlns:a16="http://schemas.microsoft.com/office/drawing/2014/main" id="{00000000-0008-0000-0C00-0000FC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macro="" textlink="">
      <xdr:nvSpPr>
        <xdr:cNvPr id="253" name="Text Box 15">
          <a:extLst>
            <a:ext uri="{FF2B5EF4-FFF2-40B4-BE49-F238E27FC236}">
              <a16:creationId xmlns:a16="http://schemas.microsoft.com/office/drawing/2014/main" id="{00000000-0008-0000-0C00-0000FD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79</xdr:row>
      <xdr:rowOff>0</xdr:rowOff>
    </xdr:from>
    <xdr:to>
      <xdr:col>11</xdr:col>
      <xdr:colOff>314381</xdr:colOff>
      <xdr:row>79</xdr:row>
      <xdr:rowOff>0</xdr:rowOff>
    </xdr:to>
    <xdr:sp macro="" textlink="">
      <xdr:nvSpPr>
        <xdr:cNvPr id="254" name="Text Box 16">
          <a:extLst>
            <a:ext uri="{FF2B5EF4-FFF2-40B4-BE49-F238E27FC236}">
              <a16:creationId xmlns:a16="http://schemas.microsoft.com/office/drawing/2014/main" id="{00000000-0008-0000-0C00-0000FE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79</xdr:row>
      <xdr:rowOff>0</xdr:rowOff>
    </xdr:from>
    <xdr:to>
      <xdr:col>5</xdr:col>
      <xdr:colOff>2275340</xdr:colOff>
      <xdr:row>79</xdr:row>
      <xdr:rowOff>0</xdr:rowOff>
    </xdr:to>
    <xdr:sp macro="" textlink="">
      <xdr:nvSpPr>
        <xdr:cNvPr id="255" name="Text Box 17">
          <a:extLst>
            <a:ext uri="{FF2B5EF4-FFF2-40B4-BE49-F238E27FC236}">
              <a16:creationId xmlns:a16="http://schemas.microsoft.com/office/drawing/2014/main" id="{00000000-0008-0000-0C00-0000FF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79</xdr:row>
      <xdr:rowOff>0</xdr:rowOff>
    </xdr:from>
    <xdr:to>
      <xdr:col>2</xdr:col>
      <xdr:colOff>1532930</xdr:colOff>
      <xdr:row>79</xdr:row>
      <xdr:rowOff>0</xdr:rowOff>
    </xdr:to>
    <xdr:sp macro="" textlink="">
      <xdr:nvSpPr>
        <xdr:cNvPr id="256" name="Text Box 18">
          <a:extLst>
            <a:ext uri="{FF2B5EF4-FFF2-40B4-BE49-F238E27FC236}">
              <a16:creationId xmlns:a16="http://schemas.microsoft.com/office/drawing/2014/main" id="{00000000-0008-0000-0C00-00000001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macro="" textlink="">
      <xdr:nvSpPr>
        <xdr:cNvPr id="257" name="Text Box 19">
          <a:extLst>
            <a:ext uri="{FF2B5EF4-FFF2-40B4-BE49-F238E27FC236}">
              <a16:creationId xmlns:a16="http://schemas.microsoft.com/office/drawing/2014/main" id="{00000000-0008-0000-0C00-00000101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macro="" textlink="">
      <xdr:nvSpPr>
        <xdr:cNvPr id="258" name="Text Box 20">
          <a:extLst>
            <a:ext uri="{FF2B5EF4-FFF2-40B4-BE49-F238E27FC236}">
              <a16:creationId xmlns:a16="http://schemas.microsoft.com/office/drawing/2014/main" id="{00000000-0008-0000-0C00-00000201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macro="" textlink="">
      <xdr:nvSpPr>
        <xdr:cNvPr id="259" name="Text Box 21">
          <a:extLst>
            <a:ext uri="{FF2B5EF4-FFF2-40B4-BE49-F238E27FC236}">
              <a16:creationId xmlns:a16="http://schemas.microsoft.com/office/drawing/2014/main" id="{00000000-0008-0000-0C00-00000301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79</xdr:row>
      <xdr:rowOff>0</xdr:rowOff>
    </xdr:from>
    <xdr:to>
      <xdr:col>1</xdr:col>
      <xdr:colOff>180975</xdr:colOff>
      <xdr:row>79</xdr:row>
      <xdr:rowOff>0</xdr:rowOff>
    </xdr:to>
    <xdr:sp macro="" textlink="">
      <xdr:nvSpPr>
        <xdr:cNvPr id="260" name="Text Box 22">
          <a:extLst>
            <a:ext uri="{FF2B5EF4-FFF2-40B4-BE49-F238E27FC236}">
              <a16:creationId xmlns:a16="http://schemas.microsoft.com/office/drawing/2014/main" id="{00000000-0008-0000-0C00-00000401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61" name="Text Box 23">
          <a:extLst>
            <a:ext uri="{FF2B5EF4-FFF2-40B4-BE49-F238E27FC236}">
              <a16:creationId xmlns:a16="http://schemas.microsoft.com/office/drawing/2014/main" id="{00000000-0008-0000-0C00-000005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62" name="Text Box 24">
          <a:extLst>
            <a:ext uri="{FF2B5EF4-FFF2-40B4-BE49-F238E27FC236}">
              <a16:creationId xmlns:a16="http://schemas.microsoft.com/office/drawing/2014/main" id="{00000000-0008-0000-0C00-000006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63" name="Text Box 25">
          <a:extLst>
            <a:ext uri="{FF2B5EF4-FFF2-40B4-BE49-F238E27FC236}">
              <a16:creationId xmlns:a16="http://schemas.microsoft.com/office/drawing/2014/main" id="{00000000-0008-0000-0C00-000007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macro="" textlink="">
      <xdr:nvSpPr>
        <xdr:cNvPr id="264" name="Text Box 26">
          <a:extLst>
            <a:ext uri="{FF2B5EF4-FFF2-40B4-BE49-F238E27FC236}">
              <a16:creationId xmlns:a16="http://schemas.microsoft.com/office/drawing/2014/main" id="{00000000-0008-0000-0C00-00000801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macro="" textlink="">
      <xdr:nvSpPr>
        <xdr:cNvPr id="265" name="Text Box 27">
          <a:extLst>
            <a:ext uri="{FF2B5EF4-FFF2-40B4-BE49-F238E27FC236}">
              <a16:creationId xmlns:a16="http://schemas.microsoft.com/office/drawing/2014/main" id="{00000000-0008-0000-0C00-00000901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macro="" textlink="">
      <xdr:nvSpPr>
        <xdr:cNvPr id="266" name="Text Box 28">
          <a:extLst>
            <a:ext uri="{FF2B5EF4-FFF2-40B4-BE49-F238E27FC236}">
              <a16:creationId xmlns:a16="http://schemas.microsoft.com/office/drawing/2014/main" id="{00000000-0008-0000-0C00-00000A01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67" name="Text Box 29">
          <a:extLst>
            <a:ext uri="{FF2B5EF4-FFF2-40B4-BE49-F238E27FC236}">
              <a16:creationId xmlns:a16="http://schemas.microsoft.com/office/drawing/2014/main" id="{00000000-0008-0000-0C00-00000B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68" name="Text Box 30">
          <a:extLst>
            <a:ext uri="{FF2B5EF4-FFF2-40B4-BE49-F238E27FC236}">
              <a16:creationId xmlns:a16="http://schemas.microsoft.com/office/drawing/2014/main" id="{00000000-0008-0000-0C00-00000C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69" name="Text Box 31">
          <a:extLst>
            <a:ext uri="{FF2B5EF4-FFF2-40B4-BE49-F238E27FC236}">
              <a16:creationId xmlns:a16="http://schemas.microsoft.com/office/drawing/2014/main" id="{00000000-0008-0000-0C00-00000D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70" name="Text Box 32">
          <a:extLst>
            <a:ext uri="{FF2B5EF4-FFF2-40B4-BE49-F238E27FC236}">
              <a16:creationId xmlns:a16="http://schemas.microsoft.com/office/drawing/2014/main" id="{00000000-0008-0000-0C00-00000E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80</xdr:row>
      <xdr:rowOff>0</xdr:rowOff>
    </xdr:from>
    <xdr:to>
      <xdr:col>7</xdr:col>
      <xdr:colOff>934269</xdr:colOff>
      <xdr:row>80</xdr:row>
      <xdr:rowOff>0</xdr:rowOff>
    </xdr:to>
    <xdr:sp macro="" textlink="">
      <xdr:nvSpPr>
        <xdr:cNvPr id="271" name="Text Box 33">
          <a:extLst>
            <a:ext uri="{FF2B5EF4-FFF2-40B4-BE49-F238E27FC236}">
              <a16:creationId xmlns:a16="http://schemas.microsoft.com/office/drawing/2014/main" id="{00000000-0008-0000-0C00-00000F01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80</xdr:row>
      <xdr:rowOff>0</xdr:rowOff>
    </xdr:from>
    <xdr:to>
      <xdr:col>5</xdr:col>
      <xdr:colOff>2248998</xdr:colOff>
      <xdr:row>80</xdr:row>
      <xdr:rowOff>0</xdr:rowOff>
    </xdr:to>
    <xdr:sp macro="" textlink="">
      <xdr:nvSpPr>
        <xdr:cNvPr id="272" name="Text Box 34">
          <a:extLst>
            <a:ext uri="{FF2B5EF4-FFF2-40B4-BE49-F238E27FC236}">
              <a16:creationId xmlns:a16="http://schemas.microsoft.com/office/drawing/2014/main" id="{00000000-0008-0000-0C00-00001001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73" name="Text Box 35">
          <a:extLst>
            <a:ext uri="{FF2B5EF4-FFF2-40B4-BE49-F238E27FC236}">
              <a16:creationId xmlns:a16="http://schemas.microsoft.com/office/drawing/2014/main" id="{00000000-0008-0000-0C00-000011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74" name="Text Box 36">
          <a:extLst>
            <a:ext uri="{FF2B5EF4-FFF2-40B4-BE49-F238E27FC236}">
              <a16:creationId xmlns:a16="http://schemas.microsoft.com/office/drawing/2014/main" id="{00000000-0008-0000-0C00-000012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75" name="Text Box 37">
          <a:extLst>
            <a:ext uri="{FF2B5EF4-FFF2-40B4-BE49-F238E27FC236}">
              <a16:creationId xmlns:a16="http://schemas.microsoft.com/office/drawing/2014/main" id="{00000000-0008-0000-0C00-000013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76" name="Text Box 38">
          <a:extLst>
            <a:ext uri="{FF2B5EF4-FFF2-40B4-BE49-F238E27FC236}">
              <a16:creationId xmlns:a16="http://schemas.microsoft.com/office/drawing/2014/main" id="{00000000-0008-0000-0C00-000014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77" name="Text Box 39">
          <a:extLst>
            <a:ext uri="{FF2B5EF4-FFF2-40B4-BE49-F238E27FC236}">
              <a16:creationId xmlns:a16="http://schemas.microsoft.com/office/drawing/2014/main" id="{00000000-0008-0000-0C00-000015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78" name="Text Box 40">
          <a:extLst>
            <a:ext uri="{FF2B5EF4-FFF2-40B4-BE49-F238E27FC236}">
              <a16:creationId xmlns:a16="http://schemas.microsoft.com/office/drawing/2014/main" id="{00000000-0008-0000-0C00-000016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79" name="Text Box 41">
          <a:extLst>
            <a:ext uri="{FF2B5EF4-FFF2-40B4-BE49-F238E27FC236}">
              <a16:creationId xmlns:a16="http://schemas.microsoft.com/office/drawing/2014/main" id="{00000000-0008-0000-0C00-000017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macro="" textlink="">
      <xdr:nvSpPr>
        <xdr:cNvPr id="280" name="Text Box 42">
          <a:extLst>
            <a:ext uri="{FF2B5EF4-FFF2-40B4-BE49-F238E27FC236}">
              <a16:creationId xmlns:a16="http://schemas.microsoft.com/office/drawing/2014/main" id="{00000000-0008-0000-0C00-000018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macro="" textlink="">
      <xdr:nvSpPr>
        <xdr:cNvPr id="281" name="Text Box 43">
          <a:extLst>
            <a:ext uri="{FF2B5EF4-FFF2-40B4-BE49-F238E27FC236}">
              <a16:creationId xmlns:a16="http://schemas.microsoft.com/office/drawing/2014/main" id="{00000000-0008-0000-0C00-00001901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macro="" textlink="">
      <xdr:nvSpPr>
        <xdr:cNvPr id="282" name="Text Box 44">
          <a:extLst>
            <a:ext uri="{FF2B5EF4-FFF2-40B4-BE49-F238E27FC236}">
              <a16:creationId xmlns:a16="http://schemas.microsoft.com/office/drawing/2014/main" id="{00000000-0008-0000-0C00-00001A01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macro="" textlink="">
      <xdr:nvSpPr>
        <xdr:cNvPr id="283" name="Text Box 45">
          <a:extLst>
            <a:ext uri="{FF2B5EF4-FFF2-40B4-BE49-F238E27FC236}">
              <a16:creationId xmlns:a16="http://schemas.microsoft.com/office/drawing/2014/main" id="{00000000-0008-0000-0C00-00001B01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84" name="Text Box 46">
          <a:extLst>
            <a:ext uri="{FF2B5EF4-FFF2-40B4-BE49-F238E27FC236}">
              <a16:creationId xmlns:a16="http://schemas.microsoft.com/office/drawing/2014/main" id="{00000000-0008-0000-0C00-00001C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85" name="Text Box 47">
          <a:extLst>
            <a:ext uri="{FF2B5EF4-FFF2-40B4-BE49-F238E27FC236}">
              <a16:creationId xmlns:a16="http://schemas.microsoft.com/office/drawing/2014/main" id="{00000000-0008-0000-0C00-00001D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macro="" textlink="">
      <xdr:nvSpPr>
        <xdr:cNvPr id="286" name="Text Box 48">
          <a:extLst>
            <a:ext uri="{FF2B5EF4-FFF2-40B4-BE49-F238E27FC236}">
              <a16:creationId xmlns:a16="http://schemas.microsoft.com/office/drawing/2014/main" id="{00000000-0008-0000-0C00-00001E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87" name="Text Box 49">
          <a:extLst>
            <a:ext uri="{FF2B5EF4-FFF2-40B4-BE49-F238E27FC236}">
              <a16:creationId xmlns:a16="http://schemas.microsoft.com/office/drawing/2014/main" id="{00000000-0008-0000-0C00-00001F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macro="" textlink="">
      <xdr:nvSpPr>
        <xdr:cNvPr id="288" name="Text Box 50">
          <a:extLst>
            <a:ext uri="{FF2B5EF4-FFF2-40B4-BE49-F238E27FC236}">
              <a16:creationId xmlns:a16="http://schemas.microsoft.com/office/drawing/2014/main" id="{00000000-0008-0000-0C00-000020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108</xdr:row>
      <xdr:rowOff>0</xdr:rowOff>
    </xdr:from>
    <xdr:to>
      <xdr:col>1</xdr:col>
      <xdr:colOff>180975</xdr:colOff>
      <xdr:row>108</xdr:row>
      <xdr:rowOff>0</xdr:rowOff>
    </xdr:to>
    <xdr:sp macro="" textlink="">
      <xdr:nvSpPr>
        <xdr:cNvPr id="289" name="Text Box 52">
          <a:extLst>
            <a:ext uri="{FF2B5EF4-FFF2-40B4-BE49-F238E27FC236}">
              <a16:creationId xmlns:a16="http://schemas.microsoft.com/office/drawing/2014/main" id="{00000000-0008-0000-0C00-000021010000}"/>
            </a:ext>
          </a:extLst>
        </xdr:cNvPr>
        <xdr:cNvSpPr txBox="1"/>
      </xdr:nvSpPr>
      <xdr:spPr bwMode="auto">
        <a:xfrm>
          <a:off x="9544" y="82296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macro="" textlink="">
      <xdr:nvSpPr>
        <xdr:cNvPr id="290" name="Text Box 53">
          <a:extLst>
            <a:ext uri="{FF2B5EF4-FFF2-40B4-BE49-F238E27FC236}">
              <a16:creationId xmlns:a16="http://schemas.microsoft.com/office/drawing/2014/main" id="{00000000-0008-0000-0C00-00002201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macro="" textlink="">
      <xdr:nvSpPr>
        <xdr:cNvPr id="291" name="Text Box 54">
          <a:extLst>
            <a:ext uri="{FF2B5EF4-FFF2-40B4-BE49-F238E27FC236}">
              <a16:creationId xmlns:a16="http://schemas.microsoft.com/office/drawing/2014/main" id="{00000000-0008-0000-0C00-00002301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macro="" textlink="">
      <xdr:nvSpPr>
        <xdr:cNvPr id="292" name="Text Box 55">
          <a:extLst>
            <a:ext uri="{FF2B5EF4-FFF2-40B4-BE49-F238E27FC236}">
              <a16:creationId xmlns:a16="http://schemas.microsoft.com/office/drawing/2014/main" id="{00000000-0008-0000-0C00-00002401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117</xdr:row>
      <xdr:rowOff>0</xdr:rowOff>
    </xdr:from>
    <xdr:to>
      <xdr:col>11</xdr:col>
      <xdr:colOff>314381</xdr:colOff>
      <xdr:row>117</xdr:row>
      <xdr:rowOff>0</xdr:rowOff>
    </xdr:to>
    <xdr:sp macro="" textlink="">
      <xdr:nvSpPr>
        <xdr:cNvPr id="293" name="Text Box 56">
          <a:extLst>
            <a:ext uri="{FF2B5EF4-FFF2-40B4-BE49-F238E27FC236}">
              <a16:creationId xmlns:a16="http://schemas.microsoft.com/office/drawing/2014/main" id="{00000000-0008-0000-0C00-000025010000}"/>
            </a:ext>
          </a:extLst>
        </xdr:cNvPr>
        <xdr:cNvSpPr txBox="1"/>
      </xdr:nvSpPr>
      <xdr:spPr bwMode="auto">
        <a:xfrm>
          <a:off x="15706865" y="10544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117</xdr:row>
      <xdr:rowOff>0</xdr:rowOff>
    </xdr:from>
    <xdr:to>
      <xdr:col>5</xdr:col>
      <xdr:colOff>2275340</xdr:colOff>
      <xdr:row>117</xdr:row>
      <xdr:rowOff>0</xdr:rowOff>
    </xdr:to>
    <xdr:sp macro="" textlink="">
      <xdr:nvSpPr>
        <xdr:cNvPr id="294" name="Text Box 57">
          <a:extLst>
            <a:ext uri="{FF2B5EF4-FFF2-40B4-BE49-F238E27FC236}">
              <a16:creationId xmlns:a16="http://schemas.microsoft.com/office/drawing/2014/main" id="{00000000-0008-0000-0C00-000026010000}"/>
            </a:ext>
          </a:extLst>
        </xdr:cNvPr>
        <xdr:cNvSpPr txBox="1"/>
      </xdr:nvSpPr>
      <xdr:spPr bwMode="auto">
        <a:xfrm>
          <a:off x="8154814" y="10544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117</xdr:row>
      <xdr:rowOff>0</xdr:rowOff>
    </xdr:from>
    <xdr:to>
      <xdr:col>2</xdr:col>
      <xdr:colOff>1532930</xdr:colOff>
      <xdr:row>117</xdr:row>
      <xdr:rowOff>0</xdr:rowOff>
    </xdr:to>
    <xdr:sp macro="" textlink="">
      <xdr:nvSpPr>
        <xdr:cNvPr id="295" name="Text Box 58">
          <a:extLst>
            <a:ext uri="{FF2B5EF4-FFF2-40B4-BE49-F238E27FC236}">
              <a16:creationId xmlns:a16="http://schemas.microsoft.com/office/drawing/2014/main" id="{00000000-0008-0000-0C00-000027010000}"/>
            </a:ext>
          </a:extLst>
        </xdr:cNvPr>
        <xdr:cNvSpPr txBox="1"/>
      </xdr:nvSpPr>
      <xdr:spPr bwMode="auto">
        <a:xfrm>
          <a:off x="1152079" y="10544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macro="" textlink="">
      <xdr:nvSpPr>
        <xdr:cNvPr id="296" name="Text Box 59">
          <a:extLst>
            <a:ext uri="{FF2B5EF4-FFF2-40B4-BE49-F238E27FC236}">
              <a16:creationId xmlns:a16="http://schemas.microsoft.com/office/drawing/2014/main" id="{00000000-0008-0000-0C00-00002801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macro="" textlink="">
      <xdr:nvSpPr>
        <xdr:cNvPr id="297" name="Text Box 60">
          <a:extLst>
            <a:ext uri="{FF2B5EF4-FFF2-40B4-BE49-F238E27FC236}">
              <a16:creationId xmlns:a16="http://schemas.microsoft.com/office/drawing/2014/main" id="{00000000-0008-0000-0C00-00002901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macro="" textlink="">
      <xdr:nvSpPr>
        <xdr:cNvPr id="298" name="Text Box 61">
          <a:extLst>
            <a:ext uri="{FF2B5EF4-FFF2-40B4-BE49-F238E27FC236}">
              <a16:creationId xmlns:a16="http://schemas.microsoft.com/office/drawing/2014/main" id="{00000000-0008-0000-0C00-00002A01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117</xdr:row>
      <xdr:rowOff>0</xdr:rowOff>
    </xdr:from>
    <xdr:to>
      <xdr:col>1</xdr:col>
      <xdr:colOff>180975</xdr:colOff>
      <xdr:row>117</xdr:row>
      <xdr:rowOff>0</xdr:rowOff>
    </xdr:to>
    <xdr:sp macro="" textlink="">
      <xdr:nvSpPr>
        <xdr:cNvPr id="299" name="Text Box 62">
          <a:extLst>
            <a:ext uri="{FF2B5EF4-FFF2-40B4-BE49-F238E27FC236}">
              <a16:creationId xmlns:a16="http://schemas.microsoft.com/office/drawing/2014/main" id="{00000000-0008-0000-0C00-00002B010000}"/>
            </a:ext>
          </a:extLst>
        </xdr:cNvPr>
        <xdr:cNvSpPr txBox="1"/>
      </xdr:nvSpPr>
      <xdr:spPr bwMode="auto">
        <a:xfrm>
          <a:off x="9544" y="10544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1123950</xdr:colOff>
      <xdr:row>104</xdr:row>
      <xdr:rowOff>219075</xdr:rowOff>
    </xdr:from>
    <xdr:to>
      <xdr:col>6</xdr:col>
      <xdr:colOff>3162300</xdr:colOff>
      <xdr:row>111</xdr:row>
      <xdr:rowOff>161925</xdr:rowOff>
    </xdr:to>
    <xdr:sp macro="" textlink="">
      <xdr:nvSpPr>
        <xdr:cNvPr id="300" name="Rectangle 63">
          <a:extLst>
            <a:ext uri="{FF2B5EF4-FFF2-40B4-BE49-F238E27FC236}">
              <a16:creationId xmlns:a16="http://schemas.microsoft.com/office/drawing/2014/main" id="{00000000-0008-0000-0C00-00002C010000}"/>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147</xdr:row>
      <xdr:rowOff>0</xdr:rowOff>
    </xdr:from>
    <xdr:to>
      <xdr:col>1</xdr:col>
      <xdr:colOff>180975</xdr:colOff>
      <xdr:row>147</xdr:row>
      <xdr:rowOff>0</xdr:rowOff>
    </xdr:to>
    <xdr:sp macro="" textlink="">
      <xdr:nvSpPr>
        <xdr:cNvPr id="301" name="Text Box 51">
          <a:extLst>
            <a:ext uri="{FF2B5EF4-FFF2-40B4-BE49-F238E27FC236}">
              <a16:creationId xmlns:a16="http://schemas.microsoft.com/office/drawing/2014/main" id="{00000000-0008-0000-0C00-00002D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02" name="Text Box 53">
          <a:extLst>
            <a:ext uri="{FF2B5EF4-FFF2-40B4-BE49-F238E27FC236}">
              <a16:creationId xmlns:a16="http://schemas.microsoft.com/office/drawing/2014/main" id="{00000000-0008-0000-0C00-00002E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03" name="Text Box 54">
          <a:extLst>
            <a:ext uri="{FF2B5EF4-FFF2-40B4-BE49-F238E27FC236}">
              <a16:creationId xmlns:a16="http://schemas.microsoft.com/office/drawing/2014/main" id="{00000000-0008-0000-0C00-00002F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macro="" textlink="">
      <xdr:nvSpPr>
        <xdr:cNvPr id="304" name="Text Box 55">
          <a:extLst>
            <a:ext uri="{FF2B5EF4-FFF2-40B4-BE49-F238E27FC236}">
              <a16:creationId xmlns:a16="http://schemas.microsoft.com/office/drawing/2014/main" id="{00000000-0008-0000-0C00-000030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macro="" textlink="">
      <xdr:nvSpPr>
        <xdr:cNvPr id="305" name="Text Box 57">
          <a:extLst>
            <a:ext uri="{FF2B5EF4-FFF2-40B4-BE49-F238E27FC236}">
              <a16:creationId xmlns:a16="http://schemas.microsoft.com/office/drawing/2014/main" id="{00000000-0008-0000-0C00-000031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macro="" textlink="">
      <xdr:nvSpPr>
        <xdr:cNvPr id="306" name="Text Box 58">
          <a:extLst>
            <a:ext uri="{FF2B5EF4-FFF2-40B4-BE49-F238E27FC236}">
              <a16:creationId xmlns:a16="http://schemas.microsoft.com/office/drawing/2014/main" id="{00000000-0008-0000-0C00-000032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07" name="Text Box 59">
          <a:extLst>
            <a:ext uri="{FF2B5EF4-FFF2-40B4-BE49-F238E27FC236}">
              <a16:creationId xmlns:a16="http://schemas.microsoft.com/office/drawing/2014/main" id="{00000000-0008-0000-0C00-000033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macro="" textlink="">
      <xdr:nvSpPr>
        <xdr:cNvPr id="308" name="Text Box 60">
          <a:extLst>
            <a:ext uri="{FF2B5EF4-FFF2-40B4-BE49-F238E27FC236}">
              <a16:creationId xmlns:a16="http://schemas.microsoft.com/office/drawing/2014/main" id="{00000000-0008-0000-0C00-000034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09" name="Text Box 61">
          <a:extLst>
            <a:ext uri="{FF2B5EF4-FFF2-40B4-BE49-F238E27FC236}">
              <a16:creationId xmlns:a16="http://schemas.microsoft.com/office/drawing/2014/main" id="{00000000-0008-0000-0C00-000035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macro="" textlink="">
      <xdr:nvSpPr>
        <xdr:cNvPr id="310" name="Text Box 62">
          <a:extLst>
            <a:ext uri="{FF2B5EF4-FFF2-40B4-BE49-F238E27FC236}">
              <a16:creationId xmlns:a16="http://schemas.microsoft.com/office/drawing/2014/main" id="{00000000-0008-0000-0C00-000036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147</xdr:row>
      <xdr:rowOff>0</xdr:rowOff>
    </xdr:from>
    <xdr:to>
      <xdr:col>1</xdr:col>
      <xdr:colOff>180975</xdr:colOff>
      <xdr:row>147</xdr:row>
      <xdr:rowOff>0</xdr:rowOff>
    </xdr:to>
    <xdr:sp macro="" textlink="">
      <xdr:nvSpPr>
        <xdr:cNvPr id="311" name="Text Box 51">
          <a:extLst>
            <a:ext uri="{FF2B5EF4-FFF2-40B4-BE49-F238E27FC236}">
              <a16:creationId xmlns:a16="http://schemas.microsoft.com/office/drawing/2014/main" id="{00000000-0008-0000-0C00-000037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12" name="Text Box 53">
          <a:extLst>
            <a:ext uri="{FF2B5EF4-FFF2-40B4-BE49-F238E27FC236}">
              <a16:creationId xmlns:a16="http://schemas.microsoft.com/office/drawing/2014/main" id="{00000000-0008-0000-0C00-000038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13" name="Text Box 54">
          <a:extLst>
            <a:ext uri="{FF2B5EF4-FFF2-40B4-BE49-F238E27FC236}">
              <a16:creationId xmlns:a16="http://schemas.microsoft.com/office/drawing/2014/main" id="{00000000-0008-0000-0C00-000039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macro="" textlink="">
      <xdr:nvSpPr>
        <xdr:cNvPr id="314" name="Text Box 55">
          <a:extLst>
            <a:ext uri="{FF2B5EF4-FFF2-40B4-BE49-F238E27FC236}">
              <a16:creationId xmlns:a16="http://schemas.microsoft.com/office/drawing/2014/main" id="{00000000-0008-0000-0C00-00003A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macro="" textlink="">
      <xdr:nvSpPr>
        <xdr:cNvPr id="315" name="Text Box 57">
          <a:extLst>
            <a:ext uri="{FF2B5EF4-FFF2-40B4-BE49-F238E27FC236}">
              <a16:creationId xmlns:a16="http://schemas.microsoft.com/office/drawing/2014/main" id="{00000000-0008-0000-0C00-00003B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macro="" textlink="">
      <xdr:nvSpPr>
        <xdr:cNvPr id="316" name="Text Box 58">
          <a:extLst>
            <a:ext uri="{FF2B5EF4-FFF2-40B4-BE49-F238E27FC236}">
              <a16:creationId xmlns:a16="http://schemas.microsoft.com/office/drawing/2014/main" id="{00000000-0008-0000-0C00-00003C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17" name="Text Box 59">
          <a:extLst>
            <a:ext uri="{FF2B5EF4-FFF2-40B4-BE49-F238E27FC236}">
              <a16:creationId xmlns:a16="http://schemas.microsoft.com/office/drawing/2014/main" id="{00000000-0008-0000-0C00-00003D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macro="" textlink="">
      <xdr:nvSpPr>
        <xdr:cNvPr id="318" name="Text Box 60">
          <a:extLst>
            <a:ext uri="{FF2B5EF4-FFF2-40B4-BE49-F238E27FC236}">
              <a16:creationId xmlns:a16="http://schemas.microsoft.com/office/drawing/2014/main" id="{00000000-0008-0000-0C00-00003E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19" name="Text Box 61">
          <a:extLst>
            <a:ext uri="{FF2B5EF4-FFF2-40B4-BE49-F238E27FC236}">
              <a16:creationId xmlns:a16="http://schemas.microsoft.com/office/drawing/2014/main" id="{00000000-0008-0000-0C00-00003F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macro="" textlink="">
      <xdr:nvSpPr>
        <xdr:cNvPr id="320" name="Text Box 62">
          <a:extLst>
            <a:ext uri="{FF2B5EF4-FFF2-40B4-BE49-F238E27FC236}">
              <a16:creationId xmlns:a16="http://schemas.microsoft.com/office/drawing/2014/main" id="{00000000-0008-0000-0C00-000040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147</xdr:row>
      <xdr:rowOff>0</xdr:rowOff>
    </xdr:from>
    <xdr:to>
      <xdr:col>1</xdr:col>
      <xdr:colOff>180975</xdr:colOff>
      <xdr:row>147</xdr:row>
      <xdr:rowOff>0</xdr:rowOff>
    </xdr:to>
    <xdr:sp macro="" textlink="">
      <xdr:nvSpPr>
        <xdr:cNvPr id="321" name="Text Box 51">
          <a:extLst>
            <a:ext uri="{FF2B5EF4-FFF2-40B4-BE49-F238E27FC236}">
              <a16:creationId xmlns:a16="http://schemas.microsoft.com/office/drawing/2014/main" id="{00000000-0008-0000-0C00-000041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22" name="Text Box 53">
          <a:extLst>
            <a:ext uri="{FF2B5EF4-FFF2-40B4-BE49-F238E27FC236}">
              <a16:creationId xmlns:a16="http://schemas.microsoft.com/office/drawing/2014/main" id="{00000000-0008-0000-0C00-000042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23" name="Text Box 54">
          <a:extLst>
            <a:ext uri="{FF2B5EF4-FFF2-40B4-BE49-F238E27FC236}">
              <a16:creationId xmlns:a16="http://schemas.microsoft.com/office/drawing/2014/main" id="{00000000-0008-0000-0C00-000043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macro="" textlink="">
      <xdr:nvSpPr>
        <xdr:cNvPr id="324" name="Text Box 55">
          <a:extLst>
            <a:ext uri="{FF2B5EF4-FFF2-40B4-BE49-F238E27FC236}">
              <a16:creationId xmlns:a16="http://schemas.microsoft.com/office/drawing/2014/main" id="{00000000-0008-0000-0C00-000044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macro="" textlink="">
      <xdr:nvSpPr>
        <xdr:cNvPr id="325" name="Text Box 57">
          <a:extLst>
            <a:ext uri="{FF2B5EF4-FFF2-40B4-BE49-F238E27FC236}">
              <a16:creationId xmlns:a16="http://schemas.microsoft.com/office/drawing/2014/main" id="{00000000-0008-0000-0C00-000045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macro="" textlink="">
      <xdr:nvSpPr>
        <xdr:cNvPr id="326" name="Text Box 58">
          <a:extLst>
            <a:ext uri="{FF2B5EF4-FFF2-40B4-BE49-F238E27FC236}">
              <a16:creationId xmlns:a16="http://schemas.microsoft.com/office/drawing/2014/main" id="{00000000-0008-0000-0C00-000046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27" name="Text Box 59">
          <a:extLst>
            <a:ext uri="{FF2B5EF4-FFF2-40B4-BE49-F238E27FC236}">
              <a16:creationId xmlns:a16="http://schemas.microsoft.com/office/drawing/2014/main" id="{00000000-0008-0000-0C00-000047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macro="" textlink="">
      <xdr:nvSpPr>
        <xdr:cNvPr id="328" name="Text Box 60">
          <a:extLst>
            <a:ext uri="{FF2B5EF4-FFF2-40B4-BE49-F238E27FC236}">
              <a16:creationId xmlns:a16="http://schemas.microsoft.com/office/drawing/2014/main" id="{00000000-0008-0000-0C00-000048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29" name="Text Box 61">
          <a:extLst>
            <a:ext uri="{FF2B5EF4-FFF2-40B4-BE49-F238E27FC236}">
              <a16:creationId xmlns:a16="http://schemas.microsoft.com/office/drawing/2014/main" id="{00000000-0008-0000-0C00-000049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macro="" textlink="">
      <xdr:nvSpPr>
        <xdr:cNvPr id="330" name="Text Box 62">
          <a:extLst>
            <a:ext uri="{FF2B5EF4-FFF2-40B4-BE49-F238E27FC236}">
              <a16:creationId xmlns:a16="http://schemas.microsoft.com/office/drawing/2014/main" id="{00000000-0008-0000-0C00-00004A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147</xdr:row>
      <xdr:rowOff>0</xdr:rowOff>
    </xdr:from>
    <xdr:to>
      <xdr:col>1</xdr:col>
      <xdr:colOff>180975</xdr:colOff>
      <xdr:row>147</xdr:row>
      <xdr:rowOff>0</xdr:rowOff>
    </xdr:to>
    <xdr:sp macro="" textlink="">
      <xdr:nvSpPr>
        <xdr:cNvPr id="331" name="Text Box 51">
          <a:extLst>
            <a:ext uri="{FF2B5EF4-FFF2-40B4-BE49-F238E27FC236}">
              <a16:creationId xmlns:a16="http://schemas.microsoft.com/office/drawing/2014/main" id="{00000000-0008-0000-0C00-00004B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32" name="Text Box 53">
          <a:extLst>
            <a:ext uri="{FF2B5EF4-FFF2-40B4-BE49-F238E27FC236}">
              <a16:creationId xmlns:a16="http://schemas.microsoft.com/office/drawing/2014/main" id="{00000000-0008-0000-0C00-00004C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macro="" textlink="">
      <xdr:nvSpPr>
        <xdr:cNvPr id="333" name="Text Box 54">
          <a:extLst>
            <a:ext uri="{FF2B5EF4-FFF2-40B4-BE49-F238E27FC236}">
              <a16:creationId xmlns:a16="http://schemas.microsoft.com/office/drawing/2014/main" id="{00000000-0008-0000-0C00-00004D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macro="" textlink="">
      <xdr:nvSpPr>
        <xdr:cNvPr id="334" name="Text Box 55">
          <a:extLst>
            <a:ext uri="{FF2B5EF4-FFF2-40B4-BE49-F238E27FC236}">
              <a16:creationId xmlns:a16="http://schemas.microsoft.com/office/drawing/2014/main" id="{00000000-0008-0000-0C00-00004E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macro="" textlink="">
      <xdr:nvSpPr>
        <xdr:cNvPr id="335" name="Text Box 57">
          <a:extLst>
            <a:ext uri="{FF2B5EF4-FFF2-40B4-BE49-F238E27FC236}">
              <a16:creationId xmlns:a16="http://schemas.microsoft.com/office/drawing/2014/main" id="{00000000-0008-0000-0C00-00004F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macro="" textlink="">
      <xdr:nvSpPr>
        <xdr:cNvPr id="336" name="Text Box 58">
          <a:extLst>
            <a:ext uri="{FF2B5EF4-FFF2-40B4-BE49-F238E27FC236}">
              <a16:creationId xmlns:a16="http://schemas.microsoft.com/office/drawing/2014/main" id="{00000000-0008-0000-0C00-000050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37" name="Text Box 59">
          <a:extLst>
            <a:ext uri="{FF2B5EF4-FFF2-40B4-BE49-F238E27FC236}">
              <a16:creationId xmlns:a16="http://schemas.microsoft.com/office/drawing/2014/main" id="{00000000-0008-0000-0C00-000051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macro="" textlink="">
      <xdr:nvSpPr>
        <xdr:cNvPr id="338" name="Text Box 60">
          <a:extLst>
            <a:ext uri="{FF2B5EF4-FFF2-40B4-BE49-F238E27FC236}">
              <a16:creationId xmlns:a16="http://schemas.microsoft.com/office/drawing/2014/main" id="{00000000-0008-0000-0C00-000052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macro="" textlink="">
      <xdr:nvSpPr>
        <xdr:cNvPr id="339" name="Text Box 61">
          <a:extLst>
            <a:ext uri="{FF2B5EF4-FFF2-40B4-BE49-F238E27FC236}">
              <a16:creationId xmlns:a16="http://schemas.microsoft.com/office/drawing/2014/main" id="{00000000-0008-0000-0C00-000053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macro="" textlink="">
      <xdr:nvSpPr>
        <xdr:cNvPr id="340" name="Text Box 62">
          <a:extLst>
            <a:ext uri="{FF2B5EF4-FFF2-40B4-BE49-F238E27FC236}">
              <a16:creationId xmlns:a16="http://schemas.microsoft.com/office/drawing/2014/main" id="{00000000-0008-0000-0C00-000054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00000000-0008-0000-0E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00000000-0008-0000-0E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00000000-0008-0000-0E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0000000-0008-0000-0E00-000005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00000000-0008-0000-0E00-000006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00000000-0008-0000-0E00-000007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00000000-0008-0000-0E00-000008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00000000-0008-0000-0E00-000009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00000000-0008-0000-0E00-00000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00000000-0008-0000-0E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0000000-0008-0000-0E00-00000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00000000-0008-0000-0E00-00000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00000000-0008-0000-0E00-00000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00000000-0008-0000-0E00-00000F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0000000-0008-0000-0E00-000010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0000000-0008-0000-0E00-000011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00000000-0008-0000-0E00-000012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00000000-0008-0000-0E00-00001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00000000-0008-0000-0E00-00001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00000000-0008-0000-0E00-000015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00000000-0008-0000-0E00-000016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00000000-0008-0000-0E00-000017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00000000-0008-0000-0E00-000018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0000000-0008-0000-0E00-000019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00000000-0008-0000-0E00-00001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00000000-0008-0000-0E00-00001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00000000-0008-0000-0E00-00001C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00000000-0008-0000-0E00-00001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0000000-0008-0000-0E00-00001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0000000-0008-0000-0E00-00001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00000000-0008-0000-0E00-000020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00000000-0008-0000-0E00-000021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00000000-0008-0000-0E00-000022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00000000-0008-0000-0E00-00002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00000000-0008-0000-0E00-00002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00000000-0008-0000-0E00-00002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00000000-0008-0000-0E00-000026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00000000-0008-0000-0E00-00002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0000000-0008-0000-0E00-000028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0000000-0008-0000-0E00-000029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00000000-0008-0000-0E00-00002A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00000000-0008-0000-0E00-00002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00000000-0008-0000-0E00-00002C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00000000-0008-0000-0E00-00002D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00000000-0008-0000-0E00-00002E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00000000-0008-0000-0E00-00002F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0000000-0008-0000-0E00-000030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00000000-0008-0000-0E00-00003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00000000-0008-0000-0E00-000032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00000000-0008-0000-0E00-0000AD350300}"/>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00000000-0008-0000-0E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00000000-0008-0000-0E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00000000-0008-0000-0E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00000000-0008-0000-0E00-000037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00000000-0008-0000-0E00-000038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00000000-0008-0000-0E00-000039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0000000-0008-0000-0E00-00003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00000000-0008-0000-0E00-00003B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00000000-0008-0000-0E00-00003C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00000000-0008-0000-0E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0000000-0008-0000-0E00-00003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00000000-0008-0000-0E00-00003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00000000-0008-0000-0E00-00004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0000000-0008-0000-0E00-000041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00000000-0008-0000-0E00-000042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00000000-0008-0000-0E00-000043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00000000-0008-0000-0E00-00004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000000-0008-0000-0E00-00004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00000000-0008-0000-0E00-00004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00000000-0008-0000-0E00-00004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0000000-0008-0000-0E00-000048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0000000-0008-0000-0E00-000049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00000000-0008-0000-0E00-00004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00000000-0008-0000-0E00-00004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00000000-0008-0000-0E00-00004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00000000-0008-0000-0E00-00004D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00000000-0008-0000-0E00-00004E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00000000-0008-0000-0E00-00004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00000000-0008-0000-0E00-00005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00000000-0008-0000-0E00-000051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00000000-0008-0000-0E00-000052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00000000-0008-0000-0E00-000053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00000000-0008-0000-0E00-000054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000000-0008-0000-0E00-00005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0000000-0008-0000-0E00-00005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00000000-0008-0000-0E00-000057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00000000-0008-0000-0E00-000058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0000000-0008-0000-0E00-000059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00000000-0008-0000-0E00-00005A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00000000-0008-0000-0E00-00005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00000000-0008-0000-0E00-00005C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00000000-0008-0000-0E00-00005D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00000000-0008-0000-0E00-00005E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00000000-0008-0000-0E00-00005F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00000000-0008-0000-0E00-000060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0000000-0008-0000-0E00-00006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00000000-0008-0000-0E00-000062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00000000-0008-0000-0E00-000063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00000000-0008-0000-0E00-000064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00000000-0008-0000-0E00-0000DF350300}"/>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10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10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10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10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10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10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10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10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10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10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10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10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10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10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00000000-0008-0000-10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10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10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10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10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10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10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10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10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10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10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10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00000000-0008-0000-10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10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10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10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10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10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10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00000000-0008-0000-10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0000000-0008-0000-1000-000034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00000000-0008-0000-1000-00003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0000000-0008-0000-1000-000036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00000000-0008-0000-1000-000038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0000000-0008-0000-1000-000039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00000000-0008-0000-1000-00003A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00000000-0008-0000-1000-00003B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00000000-0008-0000-1000-00003C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00000000-0008-0000-1000-00003D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00000000-0008-0000-10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00000000-0008-0000-1000-00003F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00000000-0008-0000-1000-000040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00000000-0008-0000-1000-000041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00000000-0008-0000-1000-000043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00000000-0008-0000-1000-000044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00000000-0008-0000-1000-000045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00000000-0008-0000-1000-000046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00000000-0008-0000-1000-000047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00000000-0008-0000-1000-000048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00000000-0008-0000-10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00000000-0008-0000-1000-00004A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00000000-0008-0000-1000-00004B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00000000-0008-0000-1000-00004C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00000000-0008-0000-1000-00004E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00000000-0008-0000-1000-00004F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00000000-0008-0000-1000-000050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00000000-0008-0000-1000-000051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00000000-0008-0000-1000-000052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00000000-0008-0000-1000-000053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00000000-0008-0000-10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00000000-0008-0000-1000-00005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00000000-0008-0000-1000-000056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00000000-0008-0000-1000-000057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00000000-0008-0000-1000-000059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00000000-0008-0000-1000-00005A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00000000-0008-0000-1000-00005B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00000000-0008-0000-1000-00005C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00000000-0008-0000-1000-00005D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00000000-0008-0000-1000-00005E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27709</xdr:colOff>
      <xdr:row>38</xdr:row>
      <xdr:rowOff>0</xdr:rowOff>
    </xdr:from>
    <xdr:to>
      <xdr:col>18</xdr:col>
      <xdr:colOff>0</xdr:colOff>
      <xdr:row>39</xdr:row>
      <xdr:rowOff>147782</xdr:rowOff>
    </xdr:to>
    <xdr:sp macro="" textlink="">
      <xdr:nvSpPr>
        <xdr:cNvPr id="2" name="Line 1">
          <a:extLst>
            <a:ext uri="{FF2B5EF4-FFF2-40B4-BE49-F238E27FC236}">
              <a16:creationId xmlns:a16="http://schemas.microsoft.com/office/drawing/2014/main" id="{00000000-0008-0000-5F00-000002000000}"/>
            </a:ext>
          </a:extLst>
        </xdr:cNvPr>
        <xdr:cNvSpPr>
          <a:spLocks noChangeShapeType="1"/>
        </xdr:cNvSpPr>
      </xdr:nvSpPr>
      <xdr:spPr bwMode="auto">
        <a:xfrm flipH="1">
          <a:off x="1570759" y="6372225"/>
          <a:ext cx="3010766" cy="24303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27709</xdr:colOff>
      <xdr:row>56</xdr:row>
      <xdr:rowOff>157018</xdr:rowOff>
    </xdr:from>
    <xdr:to>
      <xdr:col>17</xdr:col>
      <xdr:colOff>240145</xdr:colOff>
      <xdr:row>58</xdr:row>
      <xdr:rowOff>147782</xdr:rowOff>
    </xdr:to>
    <xdr:sp macro="" textlink="">
      <xdr:nvSpPr>
        <xdr:cNvPr id="3" name="Line 2">
          <a:extLst>
            <a:ext uri="{FF2B5EF4-FFF2-40B4-BE49-F238E27FC236}">
              <a16:creationId xmlns:a16="http://schemas.microsoft.com/office/drawing/2014/main" id="{00000000-0008-0000-5F00-000003000000}"/>
            </a:ext>
          </a:extLst>
        </xdr:cNvPr>
        <xdr:cNvSpPr>
          <a:spLocks noChangeShapeType="1"/>
        </xdr:cNvSpPr>
      </xdr:nvSpPr>
      <xdr:spPr bwMode="auto">
        <a:xfrm flipH="1">
          <a:off x="1570759" y="9862993"/>
          <a:ext cx="2974686" cy="2574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161925</xdr:colOff>
      <xdr:row>9</xdr:row>
      <xdr:rowOff>76200</xdr:rowOff>
    </xdr:from>
    <xdr:to>
      <xdr:col>3</xdr:col>
      <xdr:colOff>238125</xdr:colOff>
      <xdr:row>10</xdr:row>
      <xdr:rowOff>161925</xdr:rowOff>
    </xdr:to>
    <xdr:sp macro="" textlink="">
      <xdr:nvSpPr>
        <xdr:cNvPr id="2" name="AutoShape 1">
          <a:extLst>
            <a:ext uri="{FF2B5EF4-FFF2-40B4-BE49-F238E27FC236}">
              <a16:creationId xmlns:a16="http://schemas.microsoft.com/office/drawing/2014/main" id="{00000000-0008-0000-6C00-000002000000}"/>
            </a:ext>
          </a:extLst>
        </xdr:cNvPr>
        <xdr:cNvSpPr>
          <a:spLocks/>
        </xdr:cNvSpPr>
      </xdr:nvSpPr>
      <xdr:spPr bwMode="auto">
        <a:xfrm>
          <a:off x="2238375" y="2190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9</xdr:row>
      <xdr:rowOff>57150</xdr:rowOff>
    </xdr:from>
    <xdr:to>
      <xdr:col>4</xdr:col>
      <xdr:colOff>247650</xdr:colOff>
      <xdr:row>10</xdr:row>
      <xdr:rowOff>142875</xdr:rowOff>
    </xdr:to>
    <xdr:sp macro="" textlink="">
      <xdr:nvSpPr>
        <xdr:cNvPr id="3" name="AutoShape 2">
          <a:extLst>
            <a:ext uri="{FF2B5EF4-FFF2-40B4-BE49-F238E27FC236}">
              <a16:creationId xmlns:a16="http://schemas.microsoft.com/office/drawing/2014/main" id="{00000000-0008-0000-6C00-000003000000}"/>
            </a:ext>
          </a:extLst>
        </xdr:cNvPr>
        <xdr:cNvSpPr>
          <a:spLocks/>
        </xdr:cNvSpPr>
      </xdr:nvSpPr>
      <xdr:spPr bwMode="auto">
        <a:xfrm>
          <a:off x="3248025" y="2171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macro="" textlink="">
      <xdr:nvSpPr>
        <xdr:cNvPr id="4" name="AutoShape 3">
          <a:extLst>
            <a:ext uri="{FF2B5EF4-FFF2-40B4-BE49-F238E27FC236}">
              <a16:creationId xmlns:a16="http://schemas.microsoft.com/office/drawing/2014/main" id="{00000000-0008-0000-6C00-000004000000}"/>
            </a:ext>
          </a:extLst>
        </xdr:cNvPr>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macro="" textlink="">
      <xdr:nvSpPr>
        <xdr:cNvPr id="5" name="AutoShape 4">
          <a:extLst>
            <a:ext uri="{FF2B5EF4-FFF2-40B4-BE49-F238E27FC236}">
              <a16:creationId xmlns:a16="http://schemas.microsoft.com/office/drawing/2014/main" id="{00000000-0008-0000-6C00-000005000000}"/>
            </a:ext>
          </a:extLst>
        </xdr:cNvPr>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macro="" textlink="">
      <xdr:nvSpPr>
        <xdr:cNvPr id="6" name="AutoShape 5">
          <a:extLst>
            <a:ext uri="{FF2B5EF4-FFF2-40B4-BE49-F238E27FC236}">
              <a16:creationId xmlns:a16="http://schemas.microsoft.com/office/drawing/2014/main" id="{00000000-0008-0000-6C00-000006000000}"/>
            </a:ext>
          </a:extLst>
        </xdr:cNvPr>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macro="" textlink="">
      <xdr:nvSpPr>
        <xdr:cNvPr id="7" name="AutoShape 6">
          <a:extLst>
            <a:ext uri="{FF2B5EF4-FFF2-40B4-BE49-F238E27FC236}">
              <a16:creationId xmlns:a16="http://schemas.microsoft.com/office/drawing/2014/main" id="{00000000-0008-0000-6C00-000007000000}"/>
            </a:ext>
          </a:extLst>
        </xdr:cNvPr>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macro="" textlink="">
      <xdr:nvSpPr>
        <xdr:cNvPr id="8" name="AutoShape 7">
          <a:extLst>
            <a:ext uri="{FF2B5EF4-FFF2-40B4-BE49-F238E27FC236}">
              <a16:creationId xmlns:a16="http://schemas.microsoft.com/office/drawing/2014/main" id="{00000000-0008-0000-6C00-000008000000}"/>
            </a:ext>
          </a:extLst>
        </xdr:cNvPr>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macro="" textlink="">
      <xdr:nvSpPr>
        <xdr:cNvPr id="9" name="AutoShape 8">
          <a:extLst>
            <a:ext uri="{FF2B5EF4-FFF2-40B4-BE49-F238E27FC236}">
              <a16:creationId xmlns:a16="http://schemas.microsoft.com/office/drawing/2014/main" id="{00000000-0008-0000-6C00-000009000000}"/>
            </a:ext>
          </a:extLst>
        </xdr:cNvPr>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macro="" textlink="">
      <xdr:nvSpPr>
        <xdr:cNvPr id="10" name="AutoShape 9">
          <a:extLst>
            <a:ext uri="{FF2B5EF4-FFF2-40B4-BE49-F238E27FC236}">
              <a16:creationId xmlns:a16="http://schemas.microsoft.com/office/drawing/2014/main" id="{00000000-0008-0000-6C00-00000A000000}"/>
            </a:ext>
          </a:extLst>
        </xdr:cNvPr>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macro="" textlink="">
      <xdr:nvSpPr>
        <xdr:cNvPr id="11" name="AutoShape 10">
          <a:extLst>
            <a:ext uri="{FF2B5EF4-FFF2-40B4-BE49-F238E27FC236}">
              <a16:creationId xmlns:a16="http://schemas.microsoft.com/office/drawing/2014/main" id="{00000000-0008-0000-6C00-00000B000000}"/>
            </a:ext>
          </a:extLst>
        </xdr:cNvPr>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macro="" textlink="">
      <xdr:nvSpPr>
        <xdr:cNvPr id="12" name="AutoShape 11">
          <a:extLst>
            <a:ext uri="{FF2B5EF4-FFF2-40B4-BE49-F238E27FC236}">
              <a16:creationId xmlns:a16="http://schemas.microsoft.com/office/drawing/2014/main" id="{00000000-0008-0000-6C00-00000C000000}"/>
            </a:ext>
          </a:extLst>
        </xdr:cNvPr>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macro="" textlink="">
      <xdr:nvSpPr>
        <xdr:cNvPr id="13" name="AutoShape 12">
          <a:extLst>
            <a:ext uri="{FF2B5EF4-FFF2-40B4-BE49-F238E27FC236}">
              <a16:creationId xmlns:a16="http://schemas.microsoft.com/office/drawing/2014/main" id="{00000000-0008-0000-6C00-00000D000000}"/>
            </a:ext>
          </a:extLst>
        </xdr:cNvPr>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macro="" textlink="">
      <xdr:nvSpPr>
        <xdr:cNvPr id="14" name="AutoShape 13">
          <a:extLst>
            <a:ext uri="{FF2B5EF4-FFF2-40B4-BE49-F238E27FC236}">
              <a16:creationId xmlns:a16="http://schemas.microsoft.com/office/drawing/2014/main" id="{00000000-0008-0000-6C00-00000E000000}"/>
            </a:ext>
          </a:extLst>
        </xdr:cNvPr>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macro="" textlink="">
      <xdr:nvSpPr>
        <xdr:cNvPr id="15" name="AutoShape 14">
          <a:extLst>
            <a:ext uri="{FF2B5EF4-FFF2-40B4-BE49-F238E27FC236}">
              <a16:creationId xmlns:a16="http://schemas.microsoft.com/office/drawing/2014/main" id="{00000000-0008-0000-6C00-00000F000000}"/>
            </a:ext>
          </a:extLst>
        </xdr:cNvPr>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macro="" textlink="">
      <xdr:nvSpPr>
        <xdr:cNvPr id="16" name="AutoShape 15">
          <a:extLst>
            <a:ext uri="{FF2B5EF4-FFF2-40B4-BE49-F238E27FC236}">
              <a16:creationId xmlns:a16="http://schemas.microsoft.com/office/drawing/2014/main" id="{00000000-0008-0000-6C00-000010000000}"/>
            </a:ext>
          </a:extLst>
        </xdr:cNvPr>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macro="" textlink="">
      <xdr:nvSpPr>
        <xdr:cNvPr id="17" name="AutoShape 16">
          <a:extLst>
            <a:ext uri="{FF2B5EF4-FFF2-40B4-BE49-F238E27FC236}">
              <a16:creationId xmlns:a16="http://schemas.microsoft.com/office/drawing/2014/main" id="{00000000-0008-0000-6C00-000011000000}"/>
            </a:ext>
          </a:extLst>
        </xdr:cNvPr>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macro="" textlink="">
      <xdr:nvSpPr>
        <xdr:cNvPr id="18" name="AutoShape 17">
          <a:extLst>
            <a:ext uri="{FF2B5EF4-FFF2-40B4-BE49-F238E27FC236}">
              <a16:creationId xmlns:a16="http://schemas.microsoft.com/office/drawing/2014/main" id="{00000000-0008-0000-6C00-000012000000}"/>
            </a:ext>
          </a:extLst>
        </xdr:cNvPr>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macro="" textlink="">
      <xdr:nvSpPr>
        <xdr:cNvPr id="19" name="AutoShape 18">
          <a:extLst>
            <a:ext uri="{FF2B5EF4-FFF2-40B4-BE49-F238E27FC236}">
              <a16:creationId xmlns:a16="http://schemas.microsoft.com/office/drawing/2014/main" id="{00000000-0008-0000-6C00-000013000000}"/>
            </a:ext>
          </a:extLst>
        </xdr:cNvPr>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macro="" textlink="">
      <xdr:nvSpPr>
        <xdr:cNvPr id="20" name="AutoShape 19">
          <a:extLst>
            <a:ext uri="{FF2B5EF4-FFF2-40B4-BE49-F238E27FC236}">
              <a16:creationId xmlns:a16="http://schemas.microsoft.com/office/drawing/2014/main" id="{00000000-0008-0000-6C00-000014000000}"/>
            </a:ext>
          </a:extLst>
        </xdr:cNvPr>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macro="" textlink="">
      <xdr:nvSpPr>
        <xdr:cNvPr id="21" name="AutoShape 20">
          <a:extLst>
            <a:ext uri="{FF2B5EF4-FFF2-40B4-BE49-F238E27FC236}">
              <a16:creationId xmlns:a16="http://schemas.microsoft.com/office/drawing/2014/main" id="{00000000-0008-0000-6C00-000015000000}"/>
            </a:ext>
          </a:extLst>
        </xdr:cNvPr>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macro="" textlink="">
      <xdr:nvSpPr>
        <xdr:cNvPr id="22" name="AutoShape 21">
          <a:extLst>
            <a:ext uri="{FF2B5EF4-FFF2-40B4-BE49-F238E27FC236}">
              <a16:creationId xmlns:a16="http://schemas.microsoft.com/office/drawing/2014/main" id="{00000000-0008-0000-6C00-000016000000}"/>
            </a:ext>
          </a:extLst>
        </xdr:cNvPr>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macro="" textlink="">
      <xdr:nvSpPr>
        <xdr:cNvPr id="23" name="AutoShape 22">
          <a:extLst>
            <a:ext uri="{FF2B5EF4-FFF2-40B4-BE49-F238E27FC236}">
              <a16:creationId xmlns:a16="http://schemas.microsoft.com/office/drawing/2014/main" id="{00000000-0008-0000-6C00-000017000000}"/>
            </a:ext>
          </a:extLst>
        </xdr:cNvPr>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macro="" textlink="">
      <xdr:nvSpPr>
        <xdr:cNvPr id="24" name="AutoShape 23">
          <a:extLst>
            <a:ext uri="{FF2B5EF4-FFF2-40B4-BE49-F238E27FC236}">
              <a16:creationId xmlns:a16="http://schemas.microsoft.com/office/drawing/2014/main" id="{00000000-0008-0000-6C00-000018000000}"/>
            </a:ext>
          </a:extLst>
        </xdr:cNvPr>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macro="" textlink="">
      <xdr:nvSpPr>
        <xdr:cNvPr id="25" name="AutoShape 24">
          <a:extLst>
            <a:ext uri="{FF2B5EF4-FFF2-40B4-BE49-F238E27FC236}">
              <a16:creationId xmlns:a16="http://schemas.microsoft.com/office/drawing/2014/main" id="{00000000-0008-0000-6C00-000019000000}"/>
            </a:ext>
          </a:extLst>
        </xdr:cNvPr>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macro="" textlink="">
      <xdr:nvSpPr>
        <xdr:cNvPr id="26" name="AutoShape 25">
          <a:extLst>
            <a:ext uri="{FF2B5EF4-FFF2-40B4-BE49-F238E27FC236}">
              <a16:creationId xmlns:a16="http://schemas.microsoft.com/office/drawing/2014/main" id="{00000000-0008-0000-6C00-00001A000000}"/>
            </a:ext>
          </a:extLst>
        </xdr:cNvPr>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macro="" textlink="">
      <xdr:nvSpPr>
        <xdr:cNvPr id="27" name="AutoShape 26">
          <a:extLst>
            <a:ext uri="{FF2B5EF4-FFF2-40B4-BE49-F238E27FC236}">
              <a16:creationId xmlns:a16="http://schemas.microsoft.com/office/drawing/2014/main" id="{00000000-0008-0000-6C00-00001B000000}"/>
            </a:ext>
          </a:extLst>
        </xdr:cNvPr>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macro="" textlink="">
      <xdr:nvSpPr>
        <xdr:cNvPr id="28" name="AutoShape 27">
          <a:extLst>
            <a:ext uri="{FF2B5EF4-FFF2-40B4-BE49-F238E27FC236}">
              <a16:creationId xmlns:a16="http://schemas.microsoft.com/office/drawing/2014/main" id="{00000000-0008-0000-6C00-00001C000000}"/>
            </a:ext>
          </a:extLst>
        </xdr:cNvPr>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macro="" textlink="">
      <xdr:nvSpPr>
        <xdr:cNvPr id="29" name="AutoShape 28">
          <a:extLst>
            <a:ext uri="{FF2B5EF4-FFF2-40B4-BE49-F238E27FC236}">
              <a16:creationId xmlns:a16="http://schemas.microsoft.com/office/drawing/2014/main" id="{00000000-0008-0000-6C00-00001D000000}"/>
            </a:ext>
          </a:extLst>
        </xdr:cNvPr>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macro="" textlink="">
      <xdr:nvSpPr>
        <xdr:cNvPr id="30" name="AutoShape 29">
          <a:extLst>
            <a:ext uri="{FF2B5EF4-FFF2-40B4-BE49-F238E27FC236}">
              <a16:creationId xmlns:a16="http://schemas.microsoft.com/office/drawing/2014/main" id="{00000000-0008-0000-6C00-00001E000000}"/>
            </a:ext>
          </a:extLst>
        </xdr:cNvPr>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macro="" textlink="">
      <xdr:nvSpPr>
        <xdr:cNvPr id="31" name="AutoShape 30">
          <a:extLst>
            <a:ext uri="{FF2B5EF4-FFF2-40B4-BE49-F238E27FC236}">
              <a16:creationId xmlns:a16="http://schemas.microsoft.com/office/drawing/2014/main" id="{00000000-0008-0000-6C00-00001F000000}"/>
            </a:ext>
          </a:extLst>
        </xdr:cNvPr>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macro="" textlink="">
      <xdr:nvSpPr>
        <xdr:cNvPr id="32" name="AutoShape 31">
          <a:extLst>
            <a:ext uri="{FF2B5EF4-FFF2-40B4-BE49-F238E27FC236}">
              <a16:creationId xmlns:a16="http://schemas.microsoft.com/office/drawing/2014/main" id="{00000000-0008-0000-6C00-000020000000}"/>
            </a:ext>
          </a:extLst>
        </xdr:cNvPr>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macro="" textlink="">
      <xdr:nvSpPr>
        <xdr:cNvPr id="33" name="AutoShape 32">
          <a:extLst>
            <a:ext uri="{FF2B5EF4-FFF2-40B4-BE49-F238E27FC236}">
              <a16:creationId xmlns:a16="http://schemas.microsoft.com/office/drawing/2014/main" id="{00000000-0008-0000-6C00-000021000000}"/>
            </a:ext>
          </a:extLst>
        </xdr:cNvPr>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macro="" textlink="">
      <xdr:nvSpPr>
        <xdr:cNvPr id="34" name="AutoShape 33">
          <a:extLst>
            <a:ext uri="{FF2B5EF4-FFF2-40B4-BE49-F238E27FC236}">
              <a16:creationId xmlns:a16="http://schemas.microsoft.com/office/drawing/2014/main" id="{00000000-0008-0000-6C00-000022000000}"/>
            </a:ext>
          </a:extLst>
        </xdr:cNvPr>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macro="" textlink="">
      <xdr:nvSpPr>
        <xdr:cNvPr id="35" name="AutoShape 34">
          <a:extLst>
            <a:ext uri="{FF2B5EF4-FFF2-40B4-BE49-F238E27FC236}">
              <a16:creationId xmlns:a16="http://schemas.microsoft.com/office/drawing/2014/main" id="{00000000-0008-0000-6C00-000023000000}"/>
            </a:ext>
          </a:extLst>
        </xdr:cNvPr>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macro="" textlink="">
      <xdr:nvSpPr>
        <xdr:cNvPr id="36" name="AutoShape 35">
          <a:extLst>
            <a:ext uri="{FF2B5EF4-FFF2-40B4-BE49-F238E27FC236}">
              <a16:creationId xmlns:a16="http://schemas.microsoft.com/office/drawing/2014/main" id="{00000000-0008-0000-6C00-000024000000}"/>
            </a:ext>
          </a:extLst>
        </xdr:cNvPr>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macro="" textlink="">
      <xdr:nvSpPr>
        <xdr:cNvPr id="37" name="AutoShape 36">
          <a:extLst>
            <a:ext uri="{FF2B5EF4-FFF2-40B4-BE49-F238E27FC236}">
              <a16:creationId xmlns:a16="http://schemas.microsoft.com/office/drawing/2014/main" id="{00000000-0008-0000-6C00-000025000000}"/>
            </a:ext>
          </a:extLst>
        </xdr:cNvPr>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macro="" textlink="">
      <xdr:nvSpPr>
        <xdr:cNvPr id="38" name="AutoShape 37">
          <a:extLst>
            <a:ext uri="{FF2B5EF4-FFF2-40B4-BE49-F238E27FC236}">
              <a16:creationId xmlns:a16="http://schemas.microsoft.com/office/drawing/2014/main" id="{00000000-0008-0000-6C00-000026000000}"/>
            </a:ext>
          </a:extLst>
        </xdr:cNvPr>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macro="" textlink="">
      <xdr:nvSpPr>
        <xdr:cNvPr id="39" name="AutoShape 38">
          <a:extLst>
            <a:ext uri="{FF2B5EF4-FFF2-40B4-BE49-F238E27FC236}">
              <a16:creationId xmlns:a16="http://schemas.microsoft.com/office/drawing/2014/main" id="{00000000-0008-0000-6C00-000027000000}"/>
            </a:ext>
          </a:extLst>
        </xdr:cNvPr>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macro="" textlink="">
      <xdr:nvSpPr>
        <xdr:cNvPr id="40" name="AutoShape 39">
          <a:extLst>
            <a:ext uri="{FF2B5EF4-FFF2-40B4-BE49-F238E27FC236}">
              <a16:creationId xmlns:a16="http://schemas.microsoft.com/office/drawing/2014/main" id="{00000000-0008-0000-6C00-000028000000}"/>
            </a:ext>
          </a:extLst>
        </xdr:cNvPr>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macro="" textlink="">
      <xdr:nvSpPr>
        <xdr:cNvPr id="41" name="AutoShape 40">
          <a:extLst>
            <a:ext uri="{FF2B5EF4-FFF2-40B4-BE49-F238E27FC236}">
              <a16:creationId xmlns:a16="http://schemas.microsoft.com/office/drawing/2014/main" id="{00000000-0008-0000-6C00-000029000000}"/>
            </a:ext>
          </a:extLst>
        </xdr:cNvPr>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macro="" textlink="">
      <xdr:nvSpPr>
        <xdr:cNvPr id="42" name="AutoShape 41">
          <a:extLst>
            <a:ext uri="{FF2B5EF4-FFF2-40B4-BE49-F238E27FC236}">
              <a16:creationId xmlns:a16="http://schemas.microsoft.com/office/drawing/2014/main" id="{00000000-0008-0000-6C00-00002A000000}"/>
            </a:ext>
          </a:extLst>
        </xdr:cNvPr>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macro="" textlink="">
      <xdr:nvSpPr>
        <xdr:cNvPr id="43" name="AutoShape 42">
          <a:extLst>
            <a:ext uri="{FF2B5EF4-FFF2-40B4-BE49-F238E27FC236}">
              <a16:creationId xmlns:a16="http://schemas.microsoft.com/office/drawing/2014/main" id="{00000000-0008-0000-6C00-00002B000000}"/>
            </a:ext>
          </a:extLst>
        </xdr:cNvPr>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macro="" textlink="">
      <xdr:nvSpPr>
        <xdr:cNvPr id="44" name="AutoShape 43">
          <a:extLst>
            <a:ext uri="{FF2B5EF4-FFF2-40B4-BE49-F238E27FC236}">
              <a16:creationId xmlns:a16="http://schemas.microsoft.com/office/drawing/2014/main" id="{00000000-0008-0000-6C00-00002C000000}"/>
            </a:ext>
          </a:extLst>
        </xdr:cNvPr>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macro="" textlink="">
      <xdr:nvSpPr>
        <xdr:cNvPr id="45" name="AutoShape 44">
          <a:extLst>
            <a:ext uri="{FF2B5EF4-FFF2-40B4-BE49-F238E27FC236}">
              <a16:creationId xmlns:a16="http://schemas.microsoft.com/office/drawing/2014/main" id="{00000000-0008-0000-6C00-00002D000000}"/>
            </a:ext>
          </a:extLst>
        </xdr:cNvPr>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macro="" textlink="">
      <xdr:nvSpPr>
        <xdr:cNvPr id="46" name="AutoShape 45">
          <a:extLst>
            <a:ext uri="{FF2B5EF4-FFF2-40B4-BE49-F238E27FC236}">
              <a16:creationId xmlns:a16="http://schemas.microsoft.com/office/drawing/2014/main" id="{00000000-0008-0000-6C00-00002E000000}"/>
            </a:ext>
          </a:extLst>
        </xdr:cNvPr>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macro="" textlink="">
      <xdr:nvSpPr>
        <xdr:cNvPr id="47" name="AutoShape 46">
          <a:extLst>
            <a:ext uri="{FF2B5EF4-FFF2-40B4-BE49-F238E27FC236}">
              <a16:creationId xmlns:a16="http://schemas.microsoft.com/office/drawing/2014/main" id="{00000000-0008-0000-6C00-00002F000000}"/>
            </a:ext>
          </a:extLst>
        </xdr:cNvPr>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macro="" textlink="">
      <xdr:nvSpPr>
        <xdr:cNvPr id="48" name="AutoShape 47">
          <a:extLst>
            <a:ext uri="{FF2B5EF4-FFF2-40B4-BE49-F238E27FC236}">
              <a16:creationId xmlns:a16="http://schemas.microsoft.com/office/drawing/2014/main" id="{00000000-0008-0000-6C00-000030000000}"/>
            </a:ext>
          </a:extLst>
        </xdr:cNvPr>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macro="" textlink="">
      <xdr:nvSpPr>
        <xdr:cNvPr id="49" name="AutoShape 48">
          <a:extLst>
            <a:ext uri="{FF2B5EF4-FFF2-40B4-BE49-F238E27FC236}">
              <a16:creationId xmlns:a16="http://schemas.microsoft.com/office/drawing/2014/main" id="{00000000-0008-0000-6C00-000031000000}"/>
            </a:ext>
          </a:extLst>
        </xdr:cNvPr>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macro="" textlink="">
      <xdr:nvSpPr>
        <xdr:cNvPr id="50" name="AutoShape 49">
          <a:extLst>
            <a:ext uri="{FF2B5EF4-FFF2-40B4-BE49-F238E27FC236}">
              <a16:creationId xmlns:a16="http://schemas.microsoft.com/office/drawing/2014/main" id="{00000000-0008-0000-6C00-000032000000}"/>
            </a:ext>
          </a:extLst>
        </xdr:cNvPr>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macro="" textlink="">
      <xdr:nvSpPr>
        <xdr:cNvPr id="51" name="AutoShape 50">
          <a:extLst>
            <a:ext uri="{FF2B5EF4-FFF2-40B4-BE49-F238E27FC236}">
              <a16:creationId xmlns:a16="http://schemas.microsoft.com/office/drawing/2014/main" id="{00000000-0008-0000-6C00-000033000000}"/>
            </a:ext>
          </a:extLst>
        </xdr:cNvPr>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macro="" textlink="">
      <xdr:nvSpPr>
        <xdr:cNvPr id="52" name="AutoShape 51">
          <a:extLst>
            <a:ext uri="{FF2B5EF4-FFF2-40B4-BE49-F238E27FC236}">
              <a16:creationId xmlns:a16="http://schemas.microsoft.com/office/drawing/2014/main" id="{00000000-0008-0000-6C00-000034000000}"/>
            </a:ext>
          </a:extLst>
        </xdr:cNvPr>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macro="" textlink="">
      <xdr:nvSpPr>
        <xdr:cNvPr id="53" name="AutoShape 52">
          <a:extLst>
            <a:ext uri="{FF2B5EF4-FFF2-40B4-BE49-F238E27FC236}">
              <a16:creationId xmlns:a16="http://schemas.microsoft.com/office/drawing/2014/main" id="{00000000-0008-0000-6C00-000035000000}"/>
            </a:ext>
          </a:extLst>
        </xdr:cNvPr>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macro="" textlink="">
      <xdr:nvSpPr>
        <xdr:cNvPr id="54" name="AutoShape 53">
          <a:extLst>
            <a:ext uri="{FF2B5EF4-FFF2-40B4-BE49-F238E27FC236}">
              <a16:creationId xmlns:a16="http://schemas.microsoft.com/office/drawing/2014/main" id="{00000000-0008-0000-6C00-000036000000}"/>
            </a:ext>
          </a:extLst>
        </xdr:cNvPr>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macro="" textlink="">
      <xdr:nvSpPr>
        <xdr:cNvPr id="55" name="AutoShape 54">
          <a:extLst>
            <a:ext uri="{FF2B5EF4-FFF2-40B4-BE49-F238E27FC236}">
              <a16:creationId xmlns:a16="http://schemas.microsoft.com/office/drawing/2014/main" id="{00000000-0008-0000-6C00-000037000000}"/>
            </a:ext>
          </a:extLst>
        </xdr:cNvPr>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macro="" textlink="">
      <xdr:nvSpPr>
        <xdr:cNvPr id="56" name="AutoShape 55">
          <a:extLst>
            <a:ext uri="{FF2B5EF4-FFF2-40B4-BE49-F238E27FC236}">
              <a16:creationId xmlns:a16="http://schemas.microsoft.com/office/drawing/2014/main" id="{00000000-0008-0000-6C00-000038000000}"/>
            </a:ext>
          </a:extLst>
        </xdr:cNvPr>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macro="" textlink="">
      <xdr:nvSpPr>
        <xdr:cNvPr id="57" name="AutoShape 56">
          <a:extLst>
            <a:ext uri="{FF2B5EF4-FFF2-40B4-BE49-F238E27FC236}">
              <a16:creationId xmlns:a16="http://schemas.microsoft.com/office/drawing/2014/main" id="{00000000-0008-0000-6C00-000039000000}"/>
            </a:ext>
          </a:extLst>
        </xdr:cNvPr>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macro="" textlink="">
      <xdr:nvSpPr>
        <xdr:cNvPr id="58" name="AutoShape 57">
          <a:extLst>
            <a:ext uri="{FF2B5EF4-FFF2-40B4-BE49-F238E27FC236}">
              <a16:creationId xmlns:a16="http://schemas.microsoft.com/office/drawing/2014/main" id="{00000000-0008-0000-6C00-00003A000000}"/>
            </a:ext>
          </a:extLst>
        </xdr:cNvPr>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macro="" textlink="">
      <xdr:nvSpPr>
        <xdr:cNvPr id="59" name="AutoShape 58">
          <a:extLst>
            <a:ext uri="{FF2B5EF4-FFF2-40B4-BE49-F238E27FC236}">
              <a16:creationId xmlns:a16="http://schemas.microsoft.com/office/drawing/2014/main" id="{00000000-0008-0000-6C00-00003B000000}"/>
            </a:ext>
          </a:extLst>
        </xdr:cNvPr>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macro="" textlink="">
      <xdr:nvSpPr>
        <xdr:cNvPr id="60" name="AutoShape 59">
          <a:extLst>
            <a:ext uri="{FF2B5EF4-FFF2-40B4-BE49-F238E27FC236}">
              <a16:creationId xmlns:a16="http://schemas.microsoft.com/office/drawing/2014/main" id="{00000000-0008-0000-6C00-00003C000000}"/>
            </a:ext>
          </a:extLst>
        </xdr:cNvPr>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macro="" textlink="">
      <xdr:nvSpPr>
        <xdr:cNvPr id="61" name="AutoShape 60">
          <a:extLst>
            <a:ext uri="{FF2B5EF4-FFF2-40B4-BE49-F238E27FC236}">
              <a16:creationId xmlns:a16="http://schemas.microsoft.com/office/drawing/2014/main" id="{00000000-0008-0000-6C00-00003D000000}"/>
            </a:ext>
          </a:extLst>
        </xdr:cNvPr>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macro="" textlink="">
      <xdr:nvSpPr>
        <xdr:cNvPr id="62" name="AutoShape 61">
          <a:extLst>
            <a:ext uri="{FF2B5EF4-FFF2-40B4-BE49-F238E27FC236}">
              <a16:creationId xmlns:a16="http://schemas.microsoft.com/office/drawing/2014/main" id="{00000000-0008-0000-6C00-00003E000000}"/>
            </a:ext>
          </a:extLst>
        </xdr:cNvPr>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macro="" textlink="">
      <xdr:nvSpPr>
        <xdr:cNvPr id="63" name="AutoShape 62">
          <a:extLst>
            <a:ext uri="{FF2B5EF4-FFF2-40B4-BE49-F238E27FC236}">
              <a16:creationId xmlns:a16="http://schemas.microsoft.com/office/drawing/2014/main" id="{00000000-0008-0000-6C00-00003F000000}"/>
            </a:ext>
          </a:extLst>
        </xdr:cNvPr>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macro="" textlink="">
      <xdr:nvSpPr>
        <xdr:cNvPr id="64" name="AutoShape 63">
          <a:extLst>
            <a:ext uri="{FF2B5EF4-FFF2-40B4-BE49-F238E27FC236}">
              <a16:creationId xmlns:a16="http://schemas.microsoft.com/office/drawing/2014/main" id="{00000000-0008-0000-6C00-000040000000}"/>
            </a:ext>
          </a:extLst>
        </xdr:cNvPr>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macro="" textlink="">
      <xdr:nvSpPr>
        <xdr:cNvPr id="65" name="AutoShape 64">
          <a:extLst>
            <a:ext uri="{FF2B5EF4-FFF2-40B4-BE49-F238E27FC236}">
              <a16:creationId xmlns:a16="http://schemas.microsoft.com/office/drawing/2014/main" id="{00000000-0008-0000-6C00-000041000000}"/>
            </a:ext>
          </a:extLst>
        </xdr:cNvPr>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macro="" textlink="">
      <xdr:nvSpPr>
        <xdr:cNvPr id="66" name="AutoShape 65">
          <a:extLst>
            <a:ext uri="{FF2B5EF4-FFF2-40B4-BE49-F238E27FC236}">
              <a16:creationId xmlns:a16="http://schemas.microsoft.com/office/drawing/2014/main" id="{00000000-0008-0000-6C00-000042000000}"/>
            </a:ext>
          </a:extLst>
        </xdr:cNvPr>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macro="" textlink="">
      <xdr:nvSpPr>
        <xdr:cNvPr id="67" name="AutoShape 66">
          <a:extLst>
            <a:ext uri="{FF2B5EF4-FFF2-40B4-BE49-F238E27FC236}">
              <a16:creationId xmlns:a16="http://schemas.microsoft.com/office/drawing/2014/main" id="{00000000-0008-0000-6C00-000043000000}"/>
            </a:ext>
          </a:extLst>
        </xdr:cNvPr>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macro="" textlink="">
      <xdr:nvSpPr>
        <xdr:cNvPr id="68" name="AutoShape 67">
          <a:extLst>
            <a:ext uri="{FF2B5EF4-FFF2-40B4-BE49-F238E27FC236}">
              <a16:creationId xmlns:a16="http://schemas.microsoft.com/office/drawing/2014/main" id="{00000000-0008-0000-6C00-000044000000}"/>
            </a:ext>
          </a:extLst>
        </xdr:cNvPr>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macro="" textlink="">
      <xdr:nvSpPr>
        <xdr:cNvPr id="69" name="AutoShape 68">
          <a:extLst>
            <a:ext uri="{FF2B5EF4-FFF2-40B4-BE49-F238E27FC236}">
              <a16:creationId xmlns:a16="http://schemas.microsoft.com/office/drawing/2014/main" id="{00000000-0008-0000-6C00-000045000000}"/>
            </a:ext>
          </a:extLst>
        </xdr:cNvPr>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macro="" textlink="">
      <xdr:nvSpPr>
        <xdr:cNvPr id="70" name="AutoShape 69">
          <a:extLst>
            <a:ext uri="{FF2B5EF4-FFF2-40B4-BE49-F238E27FC236}">
              <a16:creationId xmlns:a16="http://schemas.microsoft.com/office/drawing/2014/main" id="{00000000-0008-0000-6C00-000046000000}"/>
            </a:ext>
          </a:extLst>
        </xdr:cNvPr>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macro="" textlink="">
      <xdr:nvSpPr>
        <xdr:cNvPr id="71" name="AutoShape 70">
          <a:extLst>
            <a:ext uri="{FF2B5EF4-FFF2-40B4-BE49-F238E27FC236}">
              <a16:creationId xmlns:a16="http://schemas.microsoft.com/office/drawing/2014/main" id="{00000000-0008-0000-6C00-000047000000}"/>
            </a:ext>
          </a:extLst>
        </xdr:cNvPr>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macro="" textlink="">
      <xdr:nvSpPr>
        <xdr:cNvPr id="72" name="AutoShape 71">
          <a:extLst>
            <a:ext uri="{FF2B5EF4-FFF2-40B4-BE49-F238E27FC236}">
              <a16:creationId xmlns:a16="http://schemas.microsoft.com/office/drawing/2014/main" id="{00000000-0008-0000-6C00-000048000000}"/>
            </a:ext>
          </a:extLst>
        </xdr:cNvPr>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macro="" textlink="">
      <xdr:nvSpPr>
        <xdr:cNvPr id="73" name="AutoShape 72">
          <a:extLst>
            <a:ext uri="{FF2B5EF4-FFF2-40B4-BE49-F238E27FC236}">
              <a16:creationId xmlns:a16="http://schemas.microsoft.com/office/drawing/2014/main" id="{00000000-0008-0000-6C00-000049000000}"/>
            </a:ext>
          </a:extLst>
        </xdr:cNvPr>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macro="" textlink="">
      <xdr:nvSpPr>
        <xdr:cNvPr id="74" name="AutoShape 73">
          <a:extLst>
            <a:ext uri="{FF2B5EF4-FFF2-40B4-BE49-F238E27FC236}">
              <a16:creationId xmlns:a16="http://schemas.microsoft.com/office/drawing/2014/main" id="{00000000-0008-0000-6C00-00004A000000}"/>
            </a:ext>
          </a:extLst>
        </xdr:cNvPr>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macro="" textlink="">
      <xdr:nvSpPr>
        <xdr:cNvPr id="75" name="AutoShape 74">
          <a:extLst>
            <a:ext uri="{FF2B5EF4-FFF2-40B4-BE49-F238E27FC236}">
              <a16:creationId xmlns:a16="http://schemas.microsoft.com/office/drawing/2014/main" id="{00000000-0008-0000-6C00-00004B000000}"/>
            </a:ext>
          </a:extLst>
        </xdr:cNvPr>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macro="" textlink="">
      <xdr:nvSpPr>
        <xdr:cNvPr id="76" name="AutoShape 75">
          <a:extLst>
            <a:ext uri="{FF2B5EF4-FFF2-40B4-BE49-F238E27FC236}">
              <a16:creationId xmlns:a16="http://schemas.microsoft.com/office/drawing/2014/main" id="{00000000-0008-0000-6C00-00004C000000}"/>
            </a:ext>
          </a:extLst>
        </xdr:cNvPr>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macro="" textlink="">
      <xdr:nvSpPr>
        <xdr:cNvPr id="77" name="AutoShape 76">
          <a:extLst>
            <a:ext uri="{FF2B5EF4-FFF2-40B4-BE49-F238E27FC236}">
              <a16:creationId xmlns:a16="http://schemas.microsoft.com/office/drawing/2014/main" id="{00000000-0008-0000-6C00-00004D000000}"/>
            </a:ext>
          </a:extLst>
        </xdr:cNvPr>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macro="" textlink="">
      <xdr:nvSpPr>
        <xdr:cNvPr id="78" name="AutoShape 77">
          <a:extLst>
            <a:ext uri="{FF2B5EF4-FFF2-40B4-BE49-F238E27FC236}">
              <a16:creationId xmlns:a16="http://schemas.microsoft.com/office/drawing/2014/main" id="{00000000-0008-0000-6C00-00004E000000}"/>
            </a:ext>
          </a:extLst>
        </xdr:cNvPr>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macro="" textlink="">
      <xdr:nvSpPr>
        <xdr:cNvPr id="79" name="AutoShape 78">
          <a:extLst>
            <a:ext uri="{FF2B5EF4-FFF2-40B4-BE49-F238E27FC236}">
              <a16:creationId xmlns:a16="http://schemas.microsoft.com/office/drawing/2014/main" id="{00000000-0008-0000-6C00-00004F000000}"/>
            </a:ext>
          </a:extLst>
        </xdr:cNvPr>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macro="" textlink="">
      <xdr:nvSpPr>
        <xdr:cNvPr id="80" name="AutoShape 79">
          <a:extLst>
            <a:ext uri="{FF2B5EF4-FFF2-40B4-BE49-F238E27FC236}">
              <a16:creationId xmlns:a16="http://schemas.microsoft.com/office/drawing/2014/main" id="{00000000-0008-0000-6C00-000050000000}"/>
            </a:ext>
          </a:extLst>
        </xdr:cNvPr>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macro="" textlink="">
      <xdr:nvSpPr>
        <xdr:cNvPr id="81" name="AutoShape 80">
          <a:extLst>
            <a:ext uri="{FF2B5EF4-FFF2-40B4-BE49-F238E27FC236}">
              <a16:creationId xmlns:a16="http://schemas.microsoft.com/office/drawing/2014/main" id="{00000000-0008-0000-6C00-000051000000}"/>
            </a:ext>
          </a:extLst>
        </xdr:cNvPr>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macro="" textlink="">
      <xdr:nvSpPr>
        <xdr:cNvPr id="82" name="AutoShape 81">
          <a:extLst>
            <a:ext uri="{FF2B5EF4-FFF2-40B4-BE49-F238E27FC236}">
              <a16:creationId xmlns:a16="http://schemas.microsoft.com/office/drawing/2014/main" id="{00000000-0008-0000-6C00-000052000000}"/>
            </a:ext>
          </a:extLst>
        </xdr:cNvPr>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macro="" textlink="">
      <xdr:nvSpPr>
        <xdr:cNvPr id="83" name="AutoShape 82">
          <a:extLst>
            <a:ext uri="{FF2B5EF4-FFF2-40B4-BE49-F238E27FC236}">
              <a16:creationId xmlns:a16="http://schemas.microsoft.com/office/drawing/2014/main" id="{00000000-0008-0000-6C00-000053000000}"/>
            </a:ext>
          </a:extLst>
        </xdr:cNvPr>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macro="" textlink="">
      <xdr:nvSpPr>
        <xdr:cNvPr id="84" name="AutoShape 83">
          <a:extLst>
            <a:ext uri="{FF2B5EF4-FFF2-40B4-BE49-F238E27FC236}">
              <a16:creationId xmlns:a16="http://schemas.microsoft.com/office/drawing/2014/main" id="{00000000-0008-0000-6C00-000054000000}"/>
            </a:ext>
          </a:extLst>
        </xdr:cNvPr>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macro="" textlink="">
      <xdr:nvSpPr>
        <xdr:cNvPr id="85" name="AutoShape 84">
          <a:extLst>
            <a:ext uri="{FF2B5EF4-FFF2-40B4-BE49-F238E27FC236}">
              <a16:creationId xmlns:a16="http://schemas.microsoft.com/office/drawing/2014/main" id="{00000000-0008-0000-6C00-000055000000}"/>
            </a:ext>
          </a:extLst>
        </xdr:cNvPr>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macro="" textlink="">
      <xdr:nvSpPr>
        <xdr:cNvPr id="86" name="AutoShape 85">
          <a:extLst>
            <a:ext uri="{FF2B5EF4-FFF2-40B4-BE49-F238E27FC236}">
              <a16:creationId xmlns:a16="http://schemas.microsoft.com/office/drawing/2014/main" id="{00000000-0008-0000-6C00-000056000000}"/>
            </a:ext>
          </a:extLst>
        </xdr:cNvPr>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macro="" textlink="">
      <xdr:nvSpPr>
        <xdr:cNvPr id="87" name="AutoShape 86">
          <a:extLst>
            <a:ext uri="{FF2B5EF4-FFF2-40B4-BE49-F238E27FC236}">
              <a16:creationId xmlns:a16="http://schemas.microsoft.com/office/drawing/2014/main" id="{00000000-0008-0000-6C00-000057000000}"/>
            </a:ext>
          </a:extLst>
        </xdr:cNvPr>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macro="" textlink="">
      <xdr:nvSpPr>
        <xdr:cNvPr id="88" name="AutoShape 87">
          <a:extLst>
            <a:ext uri="{FF2B5EF4-FFF2-40B4-BE49-F238E27FC236}">
              <a16:creationId xmlns:a16="http://schemas.microsoft.com/office/drawing/2014/main" id="{00000000-0008-0000-6C00-000058000000}"/>
            </a:ext>
          </a:extLst>
        </xdr:cNvPr>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macro="" textlink="">
      <xdr:nvSpPr>
        <xdr:cNvPr id="89" name="AutoShape 88">
          <a:extLst>
            <a:ext uri="{FF2B5EF4-FFF2-40B4-BE49-F238E27FC236}">
              <a16:creationId xmlns:a16="http://schemas.microsoft.com/office/drawing/2014/main" id="{00000000-0008-0000-6C00-000059000000}"/>
            </a:ext>
          </a:extLst>
        </xdr:cNvPr>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macro="" textlink="">
      <xdr:nvSpPr>
        <xdr:cNvPr id="90" name="AutoShape 89">
          <a:extLst>
            <a:ext uri="{FF2B5EF4-FFF2-40B4-BE49-F238E27FC236}">
              <a16:creationId xmlns:a16="http://schemas.microsoft.com/office/drawing/2014/main" id="{00000000-0008-0000-6C00-00005A000000}"/>
            </a:ext>
          </a:extLst>
        </xdr:cNvPr>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macro="" textlink="">
      <xdr:nvSpPr>
        <xdr:cNvPr id="91" name="AutoShape 90">
          <a:extLst>
            <a:ext uri="{FF2B5EF4-FFF2-40B4-BE49-F238E27FC236}">
              <a16:creationId xmlns:a16="http://schemas.microsoft.com/office/drawing/2014/main" id="{00000000-0008-0000-6C00-00005B000000}"/>
            </a:ext>
          </a:extLst>
        </xdr:cNvPr>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macro="" textlink="">
      <xdr:nvSpPr>
        <xdr:cNvPr id="92" name="AutoShape 91">
          <a:extLst>
            <a:ext uri="{FF2B5EF4-FFF2-40B4-BE49-F238E27FC236}">
              <a16:creationId xmlns:a16="http://schemas.microsoft.com/office/drawing/2014/main" id="{00000000-0008-0000-6C00-00005C000000}"/>
            </a:ext>
          </a:extLst>
        </xdr:cNvPr>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macro="" textlink="">
      <xdr:nvSpPr>
        <xdr:cNvPr id="93" name="AutoShape 92">
          <a:extLst>
            <a:ext uri="{FF2B5EF4-FFF2-40B4-BE49-F238E27FC236}">
              <a16:creationId xmlns:a16="http://schemas.microsoft.com/office/drawing/2014/main" id="{00000000-0008-0000-6C00-00005D000000}"/>
            </a:ext>
          </a:extLst>
        </xdr:cNvPr>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101600</xdr:rowOff>
    </xdr:from>
    <xdr:to>
      <xdr:col>3</xdr:col>
      <xdr:colOff>114300</xdr:colOff>
      <xdr:row>2</xdr:row>
      <xdr:rowOff>190500</xdr:rowOff>
    </xdr:to>
    <xdr:sp macro="" textlink="">
      <xdr:nvSpPr>
        <xdr:cNvPr id="2" name="正方形/長方形 1">
          <a:extLst>
            <a:ext uri="{FF2B5EF4-FFF2-40B4-BE49-F238E27FC236}">
              <a16:creationId xmlns:a16="http://schemas.microsoft.com/office/drawing/2014/main" id="{00000000-0008-0000-6F00-000002000000}"/>
            </a:ext>
          </a:extLst>
        </xdr:cNvPr>
        <xdr:cNvSpPr/>
      </xdr:nvSpPr>
      <xdr:spPr>
        <a:xfrm>
          <a:off x="0" y="358775"/>
          <a:ext cx="1238250"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74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77</xdr:row>
      <xdr:rowOff>161925</xdr:rowOff>
    </xdr:from>
    <xdr:to>
      <xdr:col>15</xdr:col>
      <xdr:colOff>609600</xdr:colOff>
      <xdr:row>86</xdr:row>
      <xdr:rowOff>200025</xdr:rowOff>
    </xdr:to>
    <xdr:sp macro="" textlink="">
      <xdr:nvSpPr>
        <xdr:cNvPr id="3" name="正方形/長方形 2">
          <a:extLst>
            <a:ext uri="{FF2B5EF4-FFF2-40B4-BE49-F238E27FC236}">
              <a16:creationId xmlns:a16="http://schemas.microsoft.com/office/drawing/2014/main" id="{00000000-0008-0000-7400-000003000000}"/>
            </a:ext>
          </a:extLst>
        </xdr:cNvPr>
        <xdr:cNvSpPr/>
      </xdr:nvSpPr>
      <xdr:spPr>
        <a:xfrm>
          <a:off x="142875" y="17830800"/>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H129"/>
  <sheetViews>
    <sheetView topLeftCell="A25" workbookViewId="0">
      <selection activeCell="F29" sqref="F29:G29"/>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078" t="s">
        <v>2925</v>
      </c>
      <c r="B1" s="2079"/>
      <c r="C1" s="2079"/>
      <c r="D1" s="2079"/>
      <c r="E1" s="2079"/>
      <c r="F1" s="2079"/>
      <c r="G1" s="2079"/>
      <c r="H1" s="2079"/>
    </row>
    <row r="2" spans="1:8" ht="12" customHeight="1" x14ac:dyDescent="0.15"/>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3224</v>
      </c>
      <c r="B7" s="1564"/>
      <c r="E7" s="1562"/>
      <c r="F7" s="1563"/>
      <c r="H7" s="1523"/>
    </row>
    <row r="8" spans="1:8" s="1561" customFormat="1" ht="12" customHeight="1" x14ac:dyDescent="0.15">
      <c r="A8" s="1560" t="s">
        <v>3076</v>
      </c>
      <c r="E8" s="1562"/>
      <c r="F8" s="1563"/>
      <c r="H8" s="1523"/>
    </row>
    <row r="9" spans="1:8" s="1561" customFormat="1" ht="12" customHeight="1" x14ac:dyDescent="0.15">
      <c r="A9" s="1560"/>
      <c r="B9" s="1564" t="s">
        <v>3077</v>
      </c>
      <c r="E9" s="1562"/>
      <c r="F9" s="1563"/>
      <c r="H9" s="1523"/>
    </row>
    <row r="10" spans="1:8" s="1561" customFormat="1" ht="12" customHeight="1" x14ac:dyDescent="0.15">
      <c r="A10" s="1560" t="s">
        <v>3233</v>
      </c>
      <c r="B10" s="1564"/>
      <c r="E10" s="1562"/>
      <c r="F10" s="1563"/>
      <c r="H10" s="1523"/>
    </row>
    <row r="11" spans="1:8" s="1561" customFormat="1" ht="12" customHeight="1" x14ac:dyDescent="0.15">
      <c r="A11" s="1560"/>
      <c r="B11" s="1564" t="s">
        <v>3226</v>
      </c>
      <c r="E11" s="1562"/>
      <c r="F11" s="1563"/>
      <c r="H11" s="1523"/>
    </row>
    <row r="12" spans="1:8" s="1561" customFormat="1" ht="12" customHeight="1" x14ac:dyDescent="0.15">
      <c r="A12" s="1560"/>
      <c r="B12" s="1564"/>
      <c r="E12" s="1562"/>
      <c r="F12" s="1563"/>
      <c r="H12" s="1523"/>
    </row>
    <row r="13" spans="1:8" s="1198" customFormat="1" ht="60" customHeight="1" x14ac:dyDescent="0.15">
      <c r="A13" s="2080" t="s">
        <v>2515</v>
      </c>
      <c r="B13" s="2081"/>
      <c r="C13" s="1769" t="s">
        <v>2634</v>
      </c>
      <c r="D13" s="1211" t="s">
        <v>2516</v>
      </c>
      <c r="E13" s="2080" t="s">
        <v>2517</v>
      </c>
      <c r="F13" s="2082"/>
      <c r="G13" s="2081"/>
      <c r="H13" s="1212" t="s">
        <v>2518</v>
      </c>
    </row>
    <row r="14" spans="1:8" s="1198" customFormat="1" ht="24" customHeight="1" x14ac:dyDescent="0.15">
      <c r="A14" s="2083" t="s">
        <v>2519</v>
      </c>
      <c r="B14" s="2084"/>
      <c r="C14" s="1194" t="s">
        <v>241</v>
      </c>
      <c r="D14" s="1195" t="s">
        <v>241</v>
      </c>
      <c r="E14" s="1196" t="s">
        <v>770</v>
      </c>
      <c r="F14" s="2087" t="s">
        <v>3227</v>
      </c>
      <c r="G14" s="2088"/>
      <c r="H14" s="1218"/>
    </row>
    <row r="15" spans="1:8" s="1198" customFormat="1" ht="22.5" customHeight="1" x14ac:dyDescent="0.15">
      <c r="A15" s="2085"/>
      <c r="B15" s="2086"/>
      <c r="C15" s="1216" t="s">
        <v>241</v>
      </c>
      <c r="D15" s="1217" t="s">
        <v>241</v>
      </c>
      <c r="E15" s="1196" t="s">
        <v>770</v>
      </c>
      <c r="F15" s="2089" t="s">
        <v>3228</v>
      </c>
      <c r="G15" s="2090"/>
      <c r="H15" s="1218" t="s">
        <v>2520</v>
      </c>
    </row>
    <row r="16" spans="1:8" s="1198" customFormat="1" ht="23.25" customHeight="1" x14ac:dyDescent="0.15">
      <c r="A16" s="2085"/>
      <c r="B16" s="2086"/>
      <c r="C16" s="1194" t="s">
        <v>241</v>
      </c>
      <c r="D16" s="1195" t="s">
        <v>241</v>
      </c>
      <c r="E16" s="1196" t="s">
        <v>770</v>
      </c>
      <c r="F16" s="2089" t="s">
        <v>2984</v>
      </c>
      <c r="G16" s="2090"/>
      <c r="H16" s="1768" t="s">
        <v>3225</v>
      </c>
    </row>
    <row r="17" spans="1:8" s="1198" customFormat="1" ht="12" customHeight="1" x14ac:dyDescent="0.15">
      <c r="A17" s="2085"/>
      <c r="B17" s="2086"/>
      <c r="C17" s="2091"/>
      <c r="D17" s="2094" t="s">
        <v>241</v>
      </c>
      <c r="E17" s="1219" t="s">
        <v>770</v>
      </c>
      <c r="F17" s="1220" t="s">
        <v>2521</v>
      </c>
      <c r="G17" s="1221"/>
      <c r="H17" s="2097" t="s">
        <v>2522</v>
      </c>
    </row>
    <row r="18" spans="1:8" s="1198" customFormat="1" ht="12" customHeight="1" x14ac:dyDescent="0.15">
      <c r="A18" s="2085"/>
      <c r="B18" s="2086"/>
      <c r="C18" s="2092"/>
      <c r="D18" s="2095"/>
      <c r="E18" s="1219"/>
      <c r="F18" s="1222" t="s">
        <v>1026</v>
      </c>
      <c r="G18" s="1223" t="s">
        <v>2523</v>
      </c>
      <c r="H18" s="2098"/>
    </row>
    <row r="19" spans="1:8" s="1198" customFormat="1" ht="12" customHeight="1" x14ac:dyDescent="0.15">
      <c r="A19" s="2085"/>
      <c r="B19" s="2086"/>
      <c r="C19" s="2092"/>
      <c r="D19" s="2095"/>
      <c r="E19" s="1219"/>
      <c r="F19" s="1220"/>
      <c r="G19" s="1221"/>
      <c r="H19" s="2098"/>
    </row>
    <row r="20" spans="1:8" s="1198" customFormat="1" ht="12" customHeight="1" x14ac:dyDescent="0.15">
      <c r="A20" s="2085"/>
      <c r="B20" s="2086"/>
      <c r="C20" s="2093"/>
      <c r="D20" s="2096"/>
      <c r="E20" s="1219"/>
      <c r="F20" s="1220"/>
      <c r="G20" s="1221"/>
      <c r="H20" s="2099"/>
    </row>
    <row r="21" spans="1:8" s="1198" customFormat="1" ht="30" customHeight="1" x14ac:dyDescent="0.15">
      <c r="A21" s="1193"/>
      <c r="B21" s="1224" t="s">
        <v>6</v>
      </c>
      <c r="C21" s="1194" t="s">
        <v>241</v>
      </c>
      <c r="D21" s="1195" t="s">
        <v>241</v>
      </c>
      <c r="E21" s="1196"/>
      <c r="F21" s="2109"/>
      <c r="G21" s="2110"/>
      <c r="H21" s="1225" t="s">
        <v>2926</v>
      </c>
    </row>
    <row r="22" spans="1:8" s="1198" customFormat="1" ht="30" customHeight="1" x14ac:dyDescent="0.15">
      <c r="A22" s="1193"/>
      <c r="B22" s="1224" t="s">
        <v>2525</v>
      </c>
      <c r="C22" s="1194" t="s">
        <v>241</v>
      </c>
      <c r="D22" s="1195" t="s">
        <v>241</v>
      </c>
      <c r="E22" s="1196" t="s">
        <v>770</v>
      </c>
      <c r="F22" s="2109" t="s">
        <v>2526</v>
      </c>
      <c r="G22" s="2110"/>
      <c r="H22" s="1218"/>
    </row>
    <row r="23" spans="1:8" ht="18" customHeight="1" x14ac:dyDescent="0.15">
      <c r="A23" s="1492"/>
      <c r="B23" s="1493" t="s">
        <v>2527</v>
      </c>
      <c r="C23" s="1494"/>
      <c r="D23" s="1494"/>
      <c r="E23" s="2111"/>
      <c r="F23" s="2112"/>
      <c r="G23" s="2113"/>
      <c r="H23" s="1495"/>
    </row>
    <row r="24" spans="1:8" ht="20.25" customHeight="1" x14ac:dyDescent="0.15">
      <c r="A24" s="1492"/>
      <c r="B24" s="2114" t="s">
        <v>96</v>
      </c>
      <c r="C24" s="2102"/>
      <c r="D24" s="1496" t="s">
        <v>241</v>
      </c>
      <c r="E24" s="1497" t="s">
        <v>770</v>
      </c>
      <c r="F24" s="2105" t="s">
        <v>2541</v>
      </c>
      <c r="G24" s="2106"/>
      <c r="H24" s="1498" t="s">
        <v>3232</v>
      </c>
    </row>
    <row r="25" spans="1:8" ht="29.25" customHeight="1" x14ac:dyDescent="0.15">
      <c r="A25" s="1492"/>
      <c r="B25" s="2115"/>
      <c r="C25" s="2104"/>
      <c r="D25" s="1499" t="s">
        <v>241</v>
      </c>
      <c r="E25" s="1500" t="s">
        <v>770</v>
      </c>
      <c r="F25" s="2107" t="s">
        <v>2867</v>
      </c>
      <c r="G25" s="2108"/>
      <c r="H25" s="1779"/>
    </row>
    <row r="26" spans="1:8" ht="20.25" customHeight="1" x14ac:dyDescent="0.15">
      <c r="A26" s="1492"/>
      <c r="B26" s="2100" t="s">
        <v>373</v>
      </c>
      <c r="C26" s="2102"/>
      <c r="D26" s="1496" t="s">
        <v>241</v>
      </c>
      <c r="E26" s="1497" t="s">
        <v>770</v>
      </c>
      <c r="F26" s="2105" t="s">
        <v>2541</v>
      </c>
      <c r="G26" s="2106"/>
      <c r="H26" s="1498" t="s">
        <v>3232</v>
      </c>
    </row>
    <row r="27" spans="1:8" ht="41.25" customHeight="1" x14ac:dyDescent="0.15">
      <c r="A27" s="1492"/>
      <c r="B27" s="2100"/>
      <c r="C27" s="2103"/>
      <c r="D27" s="1501" t="s">
        <v>241</v>
      </c>
      <c r="E27" s="1500" t="s">
        <v>770</v>
      </c>
      <c r="F27" s="2107" t="s">
        <v>2867</v>
      </c>
      <c r="G27" s="2108"/>
      <c r="H27" s="1495" t="s">
        <v>2927</v>
      </c>
    </row>
    <row r="28" spans="1:8" ht="18" customHeight="1" x14ac:dyDescent="0.15">
      <c r="A28" s="1492"/>
      <c r="B28" s="2100"/>
      <c r="C28" s="2103"/>
      <c r="D28" s="1496" t="s">
        <v>241</v>
      </c>
      <c r="E28" s="1497" t="s">
        <v>770</v>
      </c>
      <c r="F28" s="2105" t="s">
        <v>2537</v>
      </c>
      <c r="G28" s="2106"/>
      <c r="H28" s="1498" t="s">
        <v>2536</v>
      </c>
    </row>
    <row r="29" spans="1:8" ht="18" customHeight="1" x14ac:dyDescent="0.15">
      <c r="A29" s="1492"/>
      <c r="B29" s="2101"/>
      <c r="C29" s="2104"/>
      <c r="D29" s="1502" t="s">
        <v>241</v>
      </c>
      <c r="E29" s="1497" t="s">
        <v>770</v>
      </c>
      <c r="F29" s="2105" t="s">
        <v>2538</v>
      </c>
      <c r="G29" s="2106"/>
      <c r="H29" s="1498" t="s">
        <v>2928</v>
      </c>
    </row>
    <row r="30" spans="1:8" ht="18" customHeight="1" x14ac:dyDescent="0.15">
      <c r="A30" s="1492"/>
      <c r="B30" s="1503" t="s">
        <v>99</v>
      </c>
      <c r="C30" s="1454"/>
      <c r="D30" s="1454"/>
      <c r="E30" s="2111"/>
      <c r="F30" s="2112"/>
      <c r="G30" s="2113"/>
      <c r="H30" s="1504"/>
    </row>
    <row r="31" spans="1:8" ht="20.25" customHeight="1" x14ac:dyDescent="0.15">
      <c r="A31" s="1492"/>
      <c r="B31" s="2100" t="s">
        <v>2864</v>
      </c>
      <c r="C31" s="2116"/>
      <c r="D31" s="1496" t="s">
        <v>241</v>
      </c>
      <c r="E31" s="1497" t="s">
        <v>770</v>
      </c>
      <c r="F31" s="2105" t="s">
        <v>2541</v>
      </c>
      <c r="G31" s="2106"/>
      <c r="H31" s="1498" t="s">
        <v>2536</v>
      </c>
    </row>
    <row r="32" spans="1:8" ht="45.4" customHeight="1" x14ac:dyDescent="0.15">
      <c r="A32" s="1492"/>
      <c r="B32" s="2101"/>
      <c r="C32" s="2117"/>
      <c r="D32" s="1502" t="s">
        <v>241</v>
      </c>
      <c r="E32" s="1497" t="s">
        <v>770</v>
      </c>
      <c r="F32" s="2105" t="s">
        <v>2542</v>
      </c>
      <c r="G32" s="2106"/>
      <c r="H32" s="1498" t="s">
        <v>2929</v>
      </c>
    </row>
    <row r="33" spans="1:8" ht="18" customHeight="1" x14ac:dyDescent="0.15">
      <c r="A33" s="1492"/>
      <c r="B33" s="2120" t="s">
        <v>2930</v>
      </c>
      <c r="C33" s="2116"/>
      <c r="D33" s="1496" t="s">
        <v>241</v>
      </c>
      <c r="E33" s="1497" t="s">
        <v>770</v>
      </c>
      <c r="F33" s="2105" t="s">
        <v>2541</v>
      </c>
      <c r="G33" s="2106"/>
      <c r="H33" s="1498" t="s">
        <v>2536</v>
      </c>
    </row>
    <row r="34" spans="1:8" ht="45.4" customHeight="1" x14ac:dyDescent="0.15">
      <c r="A34" s="1492"/>
      <c r="B34" s="2114"/>
      <c r="C34" s="2117"/>
      <c r="D34" s="1502" t="s">
        <v>241</v>
      </c>
      <c r="E34" s="1497" t="s">
        <v>770</v>
      </c>
      <c r="F34" s="2118" t="s">
        <v>2931</v>
      </c>
      <c r="G34" s="2119"/>
      <c r="H34" s="1498" t="s">
        <v>2932</v>
      </c>
    </row>
    <row r="35" spans="1:8" ht="31.5" x14ac:dyDescent="0.15">
      <c r="A35" s="1492"/>
      <c r="B35" s="2115"/>
      <c r="C35" s="1763"/>
      <c r="D35" s="1776" t="s">
        <v>241</v>
      </c>
      <c r="E35" s="1777" t="s">
        <v>770</v>
      </c>
      <c r="F35" s="2121" t="s">
        <v>3235</v>
      </c>
      <c r="G35" s="2122"/>
      <c r="H35" s="1778" t="s">
        <v>3230</v>
      </c>
    </row>
    <row r="36" spans="1:8" s="1188" customFormat="1" ht="27" customHeight="1" x14ac:dyDescent="0.15">
      <c r="A36" s="1242"/>
      <c r="B36" s="2126" t="s">
        <v>2572</v>
      </c>
      <c r="C36" s="2128"/>
      <c r="D36" s="1199" t="s">
        <v>241</v>
      </c>
      <c r="E36" s="1204" t="s">
        <v>770</v>
      </c>
      <c r="F36" s="2130" t="s">
        <v>3231</v>
      </c>
      <c r="G36" s="2131"/>
      <c r="H36" s="1265" t="s">
        <v>2536</v>
      </c>
    </row>
    <row r="37" spans="1:8" s="1188" customFormat="1" ht="55.5" customHeight="1" x14ac:dyDescent="0.15">
      <c r="A37" s="1242"/>
      <c r="B37" s="2127"/>
      <c r="C37" s="2129"/>
      <c r="D37" s="1266" t="s">
        <v>241</v>
      </c>
      <c r="E37" s="1267" t="s">
        <v>770</v>
      </c>
      <c r="F37" s="2130" t="s">
        <v>2573</v>
      </c>
      <c r="G37" s="2131"/>
      <c r="H37" s="1265" t="s">
        <v>2574</v>
      </c>
    </row>
    <row r="38" spans="1:8" s="1188" customFormat="1" ht="18" customHeight="1" x14ac:dyDescent="0.15">
      <c r="A38" s="1242"/>
      <c r="B38" s="2126" t="s">
        <v>2590</v>
      </c>
      <c r="C38" s="2128"/>
      <c r="D38" s="1199" t="s">
        <v>241</v>
      </c>
      <c r="E38" s="1204" t="s">
        <v>770</v>
      </c>
      <c r="F38" s="2130" t="s">
        <v>2541</v>
      </c>
      <c r="G38" s="2131"/>
      <c r="H38" s="1265" t="s">
        <v>2536</v>
      </c>
    </row>
    <row r="39" spans="1:8" s="1188" customFormat="1" ht="48" customHeight="1" x14ac:dyDescent="0.15">
      <c r="A39" s="1242"/>
      <c r="B39" s="2132"/>
      <c r="C39" s="2133"/>
      <c r="D39" s="1266" t="s">
        <v>241</v>
      </c>
      <c r="E39" s="1267" t="s">
        <v>770</v>
      </c>
      <c r="F39" s="2130" t="s">
        <v>2582</v>
      </c>
      <c r="G39" s="2131"/>
      <c r="H39" s="1265" t="s">
        <v>3219</v>
      </c>
    </row>
    <row r="40" spans="1:8" s="1188" customFormat="1" ht="48" customHeight="1" x14ac:dyDescent="0.15">
      <c r="A40" s="1242"/>
      <c r="B40" s="2127"/>
      <c r="C40" s="2129"/>
      <c r="D40" s="1266" t="s">
        <v>241</v>
      </c>
      <c r="E40" s="1267" t="s">
        <v>770</v>
      </c>
      <c r="F40" s="2130" t="s">
        <v>2888</v>
      </c>
      <c r="G40" s="2131"/>
      <c r="H40" s="1265" t="s">
        <v>3220</v>
      </c>
    </row>
    <row r="41" spans="1:8" ht="18.75" customHeight="1" x14ac:dyDescent="0.15">
      <c r="A41" s="1492"/>
      <c r="B41" s="2123" t="s">
        <v>2996</v>
      </c>
      <c r="C41" s="1502" t="s">
        <v>241</v>
      </c>
      <c r="D41" s="1506" t="s">
        <v>241</v>
      </c>
      <c r="E41" s="1497" t="s">
        <v>770</v>
      </c>
      <c r="F41" s="2124" t="s">
        <v>2985</v>
      </c>
      <c r="G41" s="2125"/>
      <c r="H41" s="1498"/>
    </row>
    <row r="42" spans="1:8" ht="30.75" customHeight="1" x14ac:dyDescent="0.15">
      <c r="A42" s="1492"/>
      <c r="B42" s="2123"/>
      <c r="C42" s="1263"/>
      <c r="D42" s="1496" t="s">
        <v>241</v>
      </c>
      <c r="E42" s="1497" t="s">
        <v>770</v>
      </c>
      <c r="F42" s="2107" t="s">
        <v>2867</v>
      </c>
      <c r="G42" s="2108"/>
      <c r="H42" s="1498" t="s">
        <v>2546</v>
      </c>
    </row>
    <row r="43" spans="1:8" ht="18.75" customHeight="1" x14ac:dyDescent="0.15">
      <c r="A43" s="1492"/>
      <c r="B43" s="2123"/>
      <c r="C43" s="1506" t="s">
        <v>241</v>
      </c>
      <c r="D43" s="1502" t="s">
        <v>241</v>
      </c>
      <c r="E43" s="1497" t="s">
        <v>770</v>
      </c>
      <c r="F43" s="2118" t="s">
        <v>2933</v>
      </c>
      <c r="G43" s="2119"/>
      <c r="H43" s="1498"/>
    </row>
    <row r="44" spans="1:8" ht="15.75" customHeight="1" x14ac:dyDescent="0.15">
      <c r="A44" s="1492"/>
      <c r="B44" s="2100" t="s">
        <v>2936</v>
      </c>
      <c r="C44" s="2140"/>
      <c r="D44" s="1496" t="s">
        <v>241</v>
      </c>
      <c r="E44" s="1500" t="s">
        <v>770</v>
      </c>
      <c r="F44" s="2107" t="s">
        <v>2986</v>
      </c>
      <c r="G44" s="2108"/>
      <c r="H44" s="1495"/>
    </row>
    <row r="45" spans="1:8" ht="36" customHeight="1" x14ac:dyDescent="0.15">
      <c r="A45" s="1492"/>
      <c r="B45" s="2100"/>
      <c r="C45" s="2141"/>
      <c r="D45" s="1502" t="s">
        <v>10</v>
      </c>
      <c r="E45" s="1497" t="s">
        <v>770</v>
      </c>
      <c r="F45" s="2136" t="s">
        <v>3078</v>
      </c>
      <c r="G45" s="2137"/>
      <c r="H45" s="1505" t="s">
        <v>3081</v>
      </c>
    </row>
    <row r="46" spans="1:8" ht="36" customHeight="1" x14ac:dyDescent="0.15">
      <c r="A46" s="1492"/>
      <c r="B46" s="2100"/>
      <c r="C46" s="2142"/>
      <c r="D46" s="1502" t="s">
        <v>10</v>
      </c>
      <c r="E46" s="1765" t="s">
        <v>770</v>
      </c>
      <c r="F46" s="2190" t="s">
        <v>3221</v>
      </c>
      <c r="G46" s="2191"/>
      <c r="H46" s="1766" t="s">
        <v>3222</v>
      </c>
    </row>
    <row r="47" spans="1:8" ht="25.5" customHeight="1" x14ac:dyDescent="0.15">
      <c r="A47" s="1492"/>
      <c r="B47" s="2123" t="s">
        <v>2937</v>
      </c>
      <c r="C47" s="2143"/>
      <c r="D47" s="1506" t="s">
        <v>241</v>
      </c>
      <c r="E47" s="1497" t="s">
        <v>770</v>
      </c>
      <c r="F47" s="2118" t="s">
        <v>2998</v>
      </c>
      <c r="G47" s="2119"/>
      <c r="H47" s="1498"/>
    </row>
    <row r="48" spans="1:8" s="1188" customFormat="1" ht="39.200000000000003" customHeight="1" x14ac:dyDescent="0.15">
      <c r="A48" s="1242"/>
      <c r="B48" s="2123"/>
      <c r="C48" s="2144"/>
      <c r="D48" s="1199" t="s">
        <v>241</v>
      </c>
      <c r="E48" s="1331" t="s">
        <v>770</v>
      </c>
      <c r="F48" s="2138" t="s">
        <v>2627</v>
      </c>
      <c r="G48" s="2139"/>
      <c r="H48" s="1265" t="s">
        <v>2630</v>
      </c>
    </row>
    <row r="49" spans="1:8" s="1188" customFormat="1" ht="39.200000000000003" customHeight="1" x14ac:dyDescent="0.15">
      <c r="A49" s="1242"/>
      <c r="B49" s="2123"/>
      <c r="C49" s="2144"/>
      <c r="D49" s="1199" t="s">
        <v>241</v>
      </c>
      <c r="E49" s="1331" t="s">
        <v>770</v>
      </c>
      <c r="F49" s="2138" t="s">
        <v>2628</v>
      </c>
      <c r="G49" s="2139"/>
      <c r="H49" s="1265" t="s">
        <v>2631</v>
      </c>
    </row>
    <row r="50" spans="1:8" s="1188" customFormat="1" ht="63" customHeight="1" x14ac:dyDescent="0.15">
      <c r="A50" s="1242"/>
      <c r="B50" s="2123"/>
      <c r="C50" s="2145"/>
      <c r="D50" s="1199" t="s">
        <v>241</v>
      </c>
      <c r="E50" s="1331" t="s">
        <v>770</v>
      </c>
      <c r="F50" s="2138" t="s">
        <v>2629</v>
      </c>
      <c r="G50" s="2139"/>
      <c r="H50" s="1265" t="s">
        <v>2632</v>
      </c>
    </row>
    <row r="51" spans="1:8" ht="24.75" customHeight="1" x14ac:dyDescent="0.15">
      <c r="A51" s="1492"/>
      <c r="B51" s="2100" t="s">
        <v>2938</v>
      </c>
      <c r="C51" s="1506" t="s">
        <v>241</v>
      </c>
      <c r="D51" s="1496" t="s">
        <v>241</v>
      </c>
      <c r="E51" s="1500" t="s">
        <v>770</v>
      </c>
      <c r="F51" s="2107" t="s">
        <v>3039</v>
      </c>
      <c r="G51" s="2108"/>
      <c r="H51" s="1495"/>
    </row>
    <row r="52" spans="1:8" ht="33" customHeight="1" x14ac:dyDescent="0.15">
      <c r="A52" s="1492"/>
      <c r="B52" s="2100"/>
      <c r="C52" s="1263"/>
      <c r="D52" s="1496" t="s">
        <v>241</v>
      </c>
      <c r="E52" s="1497" t="s">
        <v>770</v>
      </c>
      <c r="F52" s="2107" t="s">
        <v>2867</v>
      </c>
      <c r="G52" s="2108"/>
      <c r="H52" s="1498" t="s">
        <v>2546</v>
      </c>
    </row>
    <row r="53" spans="1:8" ht="24.75" customHeight="1" x14ac:dyDescent="0.15">
      <c r="A53" s="1492"/>
      <c r="B53" s="2100"/>
      <c r="C53" s="1506" t="s">
        <v>241</v>
      </c>
      <c r="D53" s="1496" t="s">
        <v>241</v>
      </c>
      <c r="E53" s="1497" t="s">
        <v>770</v>
      </c>
      <c r="F53" s="2105" t="s">
        <v>2538</v>
      </c>
      <c r="G53" s="2106"/>
      <c r="H53" s="1498" t="s">
        <v>2939</v>
      </c>
    </row>
    <row r="54" spans="1:8" ht="36" customHeight="1" x14ac:dyDescent="0.15">
      <c r="A54" s="1492"/>
      <c r="B54" s="2100"/>
      <c r="C54" s="1506" t="s">
        <v>241</v>
      </c>
      <c r="D54" s="1496" t="s">
        <v>241</v>
      </c>
      <c r="E54" s="1497" t="s">
        <v>770</v>
      </c>
      <c r="F54" s="2105" t="s">
        <v>2940</v>
      </c>
      <c r="G54" s="2106"/>
      <c r="H54" s="2134" t="s">
        <v>2878</v>
      </c>
    </row>
    <row r="55" spans="1:8" ht="24" customHeight="1" x14ac:dyDescent="0.15">
      <c r="A55" s="1492"/>
      <c r="B55" s="2101"/>
      <c r="C55" s="1507" t="s">
        <v>241</v>
      </c>
      <c r="D55" s="1496" t="s">
        <v>241</v>
      </c>
      <c r="E55" s="1497" t="s">
        <v>770</v>
      </c>
      <c r="F55" s="2105" t="s">
        <v>2941</v>
      </c>
      <c r="G55" s="2106"/>
      <c r="H55" s="2135"/>
    </row>
    <row r="56" spans="1:8" ht="24.75" customHeight="1" x14ac:dyDescent="0.15">
      <c r="A56" s="1492"/>
      <c r="B56" s="2146" t="s">
        <v>106</v>
      </c>
      <c r="C56" s="1506" t="s">
        <v>241</v>
      </c>
      <c r="D56" s="1496" t="s">
        <v>241</v>
      </c>
      <c r="E56" s="1497" t="s">
        <v>770</v>
      </c>
      <c r="F56" s="2149" t="s">
        <v>2978</v>
      </c>
      <c r="G56" s="2150"/>
      <c r="H56" s="1498"/>
    </row>
    <row r="57" spans="1:8" ht="35.25" customHeight="1" x14ac:dyDescent="0.15">
      <c r="A57" s="1492"/>
      <c r="B57" s="2123"/>
      <c r="C57" s="1263"/>
      <c r="D57" s="1496" t="s">
        <v>241</v>
      </c>
      <c r="E57" s="1497" t="s">
        <v>770</v>
      </c>
      <c r="F57" s="2107" t="s">
        <v>2867</v>
      </c>
      <c r="G57" s="2108"/>
      <c r="H57" s="1498" t="s">
        <v>2546</v>
      </c>
    </row>
    <row r="58" spans="1:8" ht="24.75" customHeight="1" x14ac:dyDescent="0.15">
      <c r="A58" s="1492"/>
      <c r="B58" s="2147"/>
      <c r="C58" s="1506" t="s">
        <v>241</v>
      </c>
      <c r="D58" s="1496" t="s">
        <v>241</v>
      </c>
      <c r="E58" s="1497" t="s">
        <v>770</v>
      </c>
      <c r="F58" s="2107" t="s">
        <v>2942</v>
      </c>
      <c r="G58" s="2151"/>
      <c r="H58" s="1498" t="s">
        <v>2943</v>
      </c>
    </row>
    <row r="59" spans="1:8" ht="24.75" customHeight="1" x14ac:dyDescent="0.15">
      <c r="A59" s="1492"/>
      <c r="B59" s="2148"/>
      <c r="C59" s="1506" t="s">
        <v>241</v>
      </c>
      <c r="D59" s="1496" t="s">
        <v>241</v>
      </c>
      <c r="E59" s="1497" t="s">
        <v>770</v>
      </c>
      <c r="F59" s="2107" t="s">
        <v>2944</v>
      </c>
      <c r="G59" s="2151"/>
      <c r="H59" s="1498" t="s">
        <v>2945</v>
      </c>
    </row>
    <row r="60" spans="1:8" ht="36" customHeight="1" x14ac:dyDescent="0.15">
      <c r="A60" s="1492"/>
      <c r="B60" s="2146" t="s">
        <v>2946</v>
      </c>
      <c r="C60" s="1502" t="s">
        <v>241</v>
      </c>
      <c r="D60" s="1506" t="s">
        <v>241</v>
      </c>
      <c r="E60" s="1497" t="s">
        <v>770</v>
      </c>
      <c r="F60" s="2118" t="s">
        <v>3116</v>
      </c>
      <c r="G60" s="2119"/>
      <c r="H60" s="1498"/>
    </row>
    <row r="61" spans="1:8" s="1188" customFormat="1" ht="39.200000000000003" customHeight="1" x14ac:dyDescent="0.15">
      <c r="A61" s="1242"/>
      <c r="B61" s="2123"/>
      <c r="C61" s="1528"/>
      <c r="D61" s="1199" t="s">
        <v>241</v>
      </c>
      <c r="E61" s="1331" t="s">
        <v>770</v>
      </c>
      <c r="F61" s="2138" t="s">
        <v>2627</v>
      </c>
      <c r="G61" s="2139"/>
      <c r="H61" s="1265" t="s">
        <v>2630</v>
      </c>
    </row>
    <row r="62" spans="1:8" s="1188" customFormat="1" ht="39.200000000000003" customHeight="1" x14ac:dyDescent="0.15">
      <c r="A62" s="1242"/>
      <c r="B62" s="2123"/>
      <c r="C62" s="1528"/>
      <c r="D62" s="1199" t="s">
        <v>241</v>
      </c>
      <c r="E62" s="1331" t="s">
        <v>770</v>
      </c>
      <c r="F62" s="2138" t="s">
        <v>2628</v>
      </c>
      <c r="G62" s="2139"/>
      <c r="H62" s="1265" t="s">
        <v>2631</v>
      </c>
    </row>
    <row r="63" spans="1:8" s="1188" customFormat="1" ht="63" customHeight="1" x14ac:dyDescent="0.15">
      <c r="A63" s="1242"/>
      <c r="B63" s="2123"/>
      <c r="C63" s="1528"/>
      <c r="D63" s="1199" t="s">
        <v>241</v>
      </c>
      <c r="E63" s="1331" t="s">
        <v>770</v>
      </c>
      <c r="F63" s="2138" t="s">
        <v>2629</v>
      </c>
      <c r="G63" s="2139"/>
      <c r="H63" s="1265" t="s">
        <v>2632</v>
      </c>
    </row>
    <row r="64" spans="1:8" ht="35.25" customHeight="1" x14ac:dyDescent="0.15">
      <c r="A64" s="1492"/>
      <c r="B64" s="2100" t="s">
        <v>225</v>
      </c>
      <c r="C64" s="1506" t="s">
        <v>241</v>
      </c>
      <c r="D64" s="1496" t="s">
        <v>241</v>
      </c>
      <c r="E64" s="1500" t="s">
        <v>770</v>
      </c>
      <c r="F64" s="2107" t="s">
        <v>2867</v>
      </c>
      <c r="G64" s="2108"/>
      <c r="H64" s="1495" t="s">
        <v>2979</v>
      </c>
    </row>
    <row r="65" spans="1:8" ht="24.75" customHeight="1" x14ac:dyDescent="0.15">
      <c r="A65" s="1492"/>
      <c r="B65" s="2101"/>
      <c r="C65" s="1506" t="s">
        <v>241</v>
      </c>
      <c r="D65" s="1496" t="s">
        <v>241</v>
      </c>
      <c r="E65" s="1500" t="s">
        <v>770</v>
      </c>
      <c r="F65" s="2107" t="s">
        <v>2947</v>
      </c>
      <c r="G65" s="2108"/>
      <c r="H65" s="1495"/>
    </row>
    <row r="66" spans="1:8" s="1207" customFormat="1" ht="24.75" customHeight="1" x14ac:dyDescent="0.15">
      <c r="A66" s="1242"/>
      <c r="B66" s="2156" t="s">
        <v>76</v>
      </c>
      <c r="C66" s="1237" t="s">
        <v>241</v>
      </c>
      <c r="D66" s="1496" t="s">
        <v>241</v>
      </c>
      <c r="E66" s="1235" t="s">
        <v>770</v>
      </c>
      <c r="F66" s="2158" t="s">
        <v>2564</v>
      </c>
      <c r="G66" s="2159"/>
      <c r="H66" s="1249"/>
    </row>
    <row r="67" spans="1:8" ht="41.25" customHeight="1" x14ac:dyDescent="0.15">
      <c r="A67" s="1492"/>
      <c r="B67" s="2157"/>
      <c r="C67" s="1237" t="s">
        <v>241</v>
      </c>
      <c r="D67" s="1508" t="s">
        <v>241</v>
      </c>
      <c r="E67" s="1497" t="s">
        <v>770</v>
      </c>
      <c r="F67" s="2107" t="s">
        <v>2948</v>
      </c>
      <c r="G67" s="2151"/>
      <c r="H67" s="1498"/>
    </row>
    <row r="68" spans="1:8" ht="33.4" customHeight="1" x14ac:dyDescent="0.15">
      <c r="A68" s="1492"/>
      <c r="B68" s="2157"/>
      <c r="C68" s="1237" t="s">
        <v>241</v>
      </c>
      <c r="D68" s="1508" t="s">
        <v>241</v>
      </c>
      <c r="E68" s="1497" t="s">
        <v>770</v>
      </c>
      <c r="F68" s="2107" t="s">
        <v>2980</v>
      </c>
      <c r="G68" s="2151"/>
      <c r="H68" s="1498"/>
    </row>
    <row r="69" spans="1:8" ht="33" customHeight="1" x14ac:dyDescent="0.15">
      <c r="A69" s="1492"/>
      <c r="B69" s="2100" t="s">
        <v>2999</v>
      </c>
      <c r="C69" s="1263"/>
      <c r="D69" s="1496" t="s">
        <v>241</v>
      </c>
      <c r="E69" s="1497" t="s">
        <v>770</v>
      </c>
      <c r="F69" s="2107" t="s">
        <v>2867</v>
      </c>
      <c r="G69" s="2108"/>
      <c r="H69" s="1498" t="s">
        <v>2546</v>
      </c>
    </row>
    <row r="70" spans="1:8" s="1512" customFormat="1" ht="48" customHeight="1" x14ac:dyDescent="0.15">
      <c r="A70" s="1509"/>
      <c r="B70" s="2100"/>
      <c r="C70" s="1506" t="s">
        <v>241</v>
      </c>
      <c r="D70" s="1511" t="s">
        <v>241</v>
      </c>
      <c r="E70" s="1497" t="s">
        <v>770</v>
      </c>
      <c r="F70" s="2107" t="s">
        <v>2538</v>
      </c>
      <c r="G70" s="2108"/>
      <c r="H70" s="1498" t="s">
        <v>2950</v>
      </c>
    </row>
    <row r="71" spans="1:8" s="1207" customFormat="1" ht="72" customHeight="1" x14ac:dyDescent="0.15">
      <c r="A71" s="1242"/>
      <c r="B71" s="2100"/>
      <c r="C71" s="1507" t="s">
        <v>241</v>
      </c>
      <c r="D71" s="1238" t="s">
        <v>241</v>
      </c>
      <c r="E71" s="1235" t="s">
        <v>770</v>
      </c>
      <c r="F71" s="2152" t="s">
        <v>2951</v>
      </c>
      <c r="G71" s="2153"/>
      <c r="H71" s="1250" t="s">
        <v>2547</v>
      </c>
    </row>
    <row r="72" spans="1:8" s="1202" customFormat="1" ht="36" customHeight="1" x14ac:dyDescent="0.15">
      <c r="A72" s="1200"/>
      <c r="B72" s="1252" t="s">
        <v>2635</v>
      </c>
      <c r="C72" s="1506" t="s">
        <v>241</v>
      </c>
      <c r="D72" s="1506" t="s">
        <v>241</v>
      </c>
      <c r="E72" s="1254"/>
      <c r="F72" s="2154"/>
      <c r="G72" s="2155"/>
      <c r="H72" s="1526" t="s">
        <v>2548</v>
      </c>
    </row>
    <row r="73" spans="1:8" ht="33.4" customHeight="1" x14ac:dyDescent="0.15">
      <c r="A73" s="1492"/>
      <c r="B73" s="1513" t="s">
        <v>2868</v>
      </c>
      <c r="C73" s="1506" t="s">
        <v>241</v>
      </c>
      <c r="D73" s="1496" t="s">
        <v>241</v>
      </c>
      <c r="E73" s="1500" t="s">
        <v>770</v>
      </c>
      <c r="F73" s="2160" t="s">
        <v>2981</v>
      </c>
      <c r="G73" s="2161"/>
      <c r="H73" s="1495"/>
    </row>
    <row r="74" spans="1:8" ht="30" customHeight="1" x14ac:dyDescent="0.15">
      <c r="A74" s="1492"/>
      <c r="B74" s="2162" t="s">
        <v>2954</v>
      </c>
      <c r="C74" s="1263"/>
      <c r="D74" s="1496" t="s">
        <v>241</v>
      </c>
      <c r="E74" s="1500" t="s">
        <v>770</v>
      </c>
      <c r="F74" s="2107" t="s">
        <v>2867</v>
      </c>
      <c r="G74" s="2108"/>
      <c r="H74" s="1498" t="s">
        <v>2546</v>
      </c>
    </row>
    <row r="75" spans="1:8" ht="24.75" customHeight="1" x14ac:dyDescent="0.15">
      <c r="A75" s="1492"/>
      <c r="B75" s="2163"/>
      <c r="C75" s="1507" t="s">
        <v>241</v>
      </c>
      <c r="D75" s="1496" t="s">
        <v>241</v>
      </c>
      <c r="E75" s="1497" t="s">
        <v>770</v>
      </c>
      <c r="F75" s="2105" t="s">
        <v>2955</v>
      </c>
      <c r="G75" s="2106"/>
      <c r="H75" s="1498"/>
    </row>
    <row r="76" spans="1:8" ht="24.75" customHeight="1" x14ac:dyDescent="0.15">
      <c r="A76" s="1492"/>
      <c r="B76" s="2164"/>
      <c r="C76" s="1507" t="s">
        <v>241</v>
      </c>
      <c r="D76" s="1496" t="s">
        <v>241</v>
      </c>
      <c r="E76" s="1497" t="s">
        <v>770</v>
      </c>
      <c r="F76" s="2105" t="s">
        <v>2956</v>
      </c>
      <c r="G76" s="2106"/>
      <c r="H76" s="1498"/>
    </row>
    <row r="77" spans="1:8" ht="24.75" customHeight="1" x14ac:dyDescent="0.15">
      <c r="A77" s="1492"/>
      <c r="B77" s="2162" t="s">
        <v>2957</v>
      </c>
      <c r="C77" s="1506" t="s">
        <v>241</v>
      </c>
      <c r="D77" s="1496" t="s">
        <v>241</v>
      </c>
      <c r="E77" s="1500" t="s">
        <v>770</v>
      </c>
      <c r="F77" s="2165" t="s">
        <v>2982</v>
      </c>
      <c r="G77" s="2166"/>
      <c r="H77" s="1495"/>
    </row>
    <row r="78" spans="1:8" ht="24.75" customHeight="1" x14ac:dyDescent="0.15">
      <c r="A78" s="1492"/>
      <c r="B78" s="2163"/>
      <c r="C78" s="1506" t="s">
        <v>241</v>
      </c>
      <c r="D78" s="1496" t="s">
        <v>241</v>
      </c>
      <c r="E78" s="1497" t="s">
        <v>770</v>
      </c>
      <c r="F78" s="2105" t="s">
        <v>2955</v>
      </c>
      <c r="G78" s="2106"/>
      <c r="H78" s="1498"/>
    </row>
    <row r="79" spans="1:8" ht="24.75" customHeight="1" x14ac:dyDescent="0.15">
      <c r="A79" s="1492"/>
      <c r="B79" s="2164"/>
      <c r="C79" s="1507" t="s">
        <v>241</v>
      </c>
      <c r="D79" s="1496" t="s">
        <v>241</v>
      </c>
      <c r="E79" s="1497" t="s">
        <v>770</v>
      </c>
      <c r="F79" s="2105" t="s">
        <v>2958</v>
      </c>
      <c r="G79" s="2106"/>
      <c r="H79" s="1498"/>
    </row>
    <row r="80" spans="1:8" ht="24.75" customHeight="1" x14ac:dyDescent="0.15">
      <c r="A80" s="1492"/>
      <c r="B80" s="2146" t="s">
        <v>2959</v>
      </c>
      <c r="C80" s="1507" t="s">
        <v>241</v>
      </c>
      <c r="D80" s="1496" t="s">
        <v>241</v>
      </c>
      <c r="E80" s="1497" t="s">
        <v>770</v>
      </c>
      <c r="F80" s="2165" t="s">
        <v>2983</v>
      </c>
      <c r="G80" s="2167"/>
      <c r="H80" s="1498"/>
    </row>
    <row r="81" spans="1:8" ht="29.25" customHeight="1" x14ac:dyDescent="0.15">
      <c r="A81" s="1492"/>
      <c r="B81" s="2147"/>
      <c r="C81" s="1263"/>
      <c r="D81" s="1496" t="s">
        <v>241</v>
      </c>
      <c r="E81" s="1500" t="s">
        <v>770</v>
      </c>
      <c r="F81" s="2107" t="s">
        <v>2867</v>
      </c>
      <c r="G81" s="2108"/>
      <c r="H81" s="1498" t="s">
        <v>2546</v>
      </c>
    </row>
    <row r="82" spans="1:8" ht="136.5" x14ac:dyDescent="0.15">
      <c r="A82" s="1492"/>
      <c r="B82" s="2147"/>
      <c r="C82" s="1506" t="s">
        <v>241</v>
      </c>
      <c r="D82" s="1496" t="s">
        <v>241</v>
      </c>
      <c r="E82" s="1497" t="s">
        <v>770</v>
      </c>
      <c r="F82" s="2105" t="s">
        <v>2960</v>
      </c>
      <c r="G82" s="2106"/>
      <c r="H82" s="1498" t="s">
        <v>2961</v>
      </c>
    </row>
    <row r="83" spans="1:8" ht="24.75" customHeight="1" x14ac:dyDescent="0.15">
      <c r="A83" s="1492"/>
      <c r="B83" s="2148"/>
      <c r="C83" s="1507" t="s">
        <v>241</v>
      </c>
      <c r="D83" s="1496" t="s">
        <v>241</v>
      </c>
      <c r="E83" s="1497" t="s">
        <v>770</v>
      </c>
      <c r="F83" s="2105" t="s">
        <v>2962</v>
      </c>
      <c r="G83" s="2106"/>
      <c r="H83" s="1498"/>
    </row>
    <row r="84" spans="1:8" ht="24.75" customHeight="1" x14ac:dyDescent="0.15">
      <c r="A84" s="1492"/>
      <c r="B84" s="2146" t="s">
        <v>2963</v>
      </c>
      <c r="C84" s="1502" t="s">
        <v>241</v>
      </c>
      <c r="D84" s="1506" t="s">
        <v>241</v>
      </c>
      <c r="E84" s="1497" t="s">
        <v>770</v>
      </c>
      <c r="F84" s="2118" t="s">
        <v>2997</v>
      </c>
      <c r="G84" s="2119"/>
      <c r="H84" s="1526" t="s">
        <v>2548</v>
      </c>
    </row>
    <row r="85" spans="1:8" ht="32.25" customHeight="1" x14ac:dyDescent="0.15">
      <c r="A85" s="1492"/>
      <c r="B85" s="2123"/>
      <c r="C85" s="1263"/>
      <c r="D85" s="1496" t="s">
        <v>241</v>
      </c>
      <c r="E85" s="1497" t="s">
        <v>770</v>
      </c>
      <c r="F85" s="2107" t="s">
        <v>2867</v>
      </c>
      <c r="G85" s="2108"/>
      <c r="H85" s="1498" t="s">
        <v>2546</v>
      </c>
    </row>
    <row r="86" spans="1:8" ht="18.75" customHeight="1" x14ac:dyDescent="0.15">
      <c r="A86" s="1492"/>
      <c r="B86" s="2168"/>
      <c r="C86" s="1524"/>
      <c r="D86" s="1502" t="s">
        <v>241</v>
      </c>
      <c r="E86" s="1497" t="s">
        <v>770</v>
      </c>
      <c r="F86" s="2118" t="s">
        <v>2933</v>
      </c>
      <c r="G86" s="2119"/>
      <c r="H86" s="1498"/>
    </row>
    <row r="87" spans="1:8" ht="24.75" customHeight="1" x14ac:dyDescent="0.15">
      <c r="A87" s="1492"/>
      <c r="B87" s="1514" t="s">
        <v>2964</v>
      </c>
      <c r="C87" s="1507" t="s">
        <v>241</v>
      </c>
      <c r="D87" s="1496" t="s">
        <v>241</v>
      </c>
      <c r="E87" s="1497" t="s">
        <v>770</v>
      </c>
      <c r="F87" s="2169" t="s">
        <v>3038</v>
      </c>
      <c r="G87" s="2170"/>
      <c r="H87" s="1498"/>
    </row>
    <row r="88" spans="1:8" ht="24.75" customHeight="1" x14ac:dyDescent="0.15">
      <c r="A88" s="1492"/>
      <c r="B88" s="2120" t="s">
        <v>2965</v>
      </c>
      <c r="C88" s="1507" t="s">
        <v>241</v>
      </c>
      <c r="D88" s="1496" t="s">
        <v>241</v>
      </c>
      <c r="E88" s="1515" t="s">
        <v>770</v>
      </c>
      <c r="F88" s="2107" t="s">
        <v>3141</v>
      </c>
      <c r="G88" s="2172"/>
      <c r="H88" s="1498"/>
    </row>
    <row r="89" spans="1:8" ht="24.75" customHeight="1" x14ac:dyDescent="0.15">
      <c r="A89" s="1492"/>
      <c r="B89" s="2171"/>
      <c r="C89" s="1507" t="s">
        <v>241</v>
      </c>
      <c r="D89" s="1496" t="s">
        <v>241</v>
      </c>
      <c r="E89" s="1515" t="s">
        <v>770</v>
      </c>
      <c r="F89" s="2107" t="s">
        <v>2966</v>
      </c>
      <c r="G89" s="2172"/>
      <c r="H89" s="1498"/>
    </row>
    <row r="90" spans="1:8" ht="24.75" customHeight="1" x14ac:dyDescent="0.15">
      <c r="A90" s="1492"/>
      <c r="B90" s="2163" t="s">
        <v>231</v>
      </c>
      <c r="C90" s="1506" t="s">
        <v>241</v>
      </c>
      <c r="D90" s="1496" t="s">
        <v>241</v>
      </c>
      <c r="E90" s="1497" t="s">
        <v>770</v>
      </c>
      <c r="F90" s="2105" t="s">
        <v>3142</v>
      </c>
      <c r="G90" s="2106"/>
      <c r="H90" s="1498"/>
    </row>
    <row r="91" spans="1:8" ht="24.75" customHeight="1" x14ac:dyDescent="0.15">
      <c r="A91" s="1492"/>
      <c r="B91" s="2163"/>
      <c r="C91" s="1506" t="s">
        <v>241</v>
      </c>
      <c r="D91" s="1496" t="s">
        <v>241</v>
      </c>
      <c r="E91" s="1497" t="s">
        <v>770</v>
      </c>
      <c r="F91" s="2105" t="s">
        <v>2538</v>
      </c>
      <c r="G91" s="2106"/>
      <c r="H91" s="1498" t="s">
        <v>2967</v>
      </c>
    </row>
    <row r="92" spans="1:8" ht="24.75" customHeight="1" x14ac:dyDescent="0.15">
      <c r="A92" s="1492"/>
      <c r="B92" s="2163"/>
      <c r="C92" s="1506" t="s">
        <v>241</v>
      </c>
      <c r="D92" s="1496" t="s">
        <v>241</v>
      </c>
      <c r="E92" s="1497" t="s">
        <v>770</v>
      </c>
      <c r="F92" s="2105" t="s">
        <v>2968</v>
      </c>
      <c r="G92" s="2106"/>
      <c r="H92" s="1498"/>
    </row>
    <row r="93" spans="1:8" s="1773" customFormat="1" ht="24" customHeight="1" x14ac:dyDescent="0.15">
      <c r="A93" s="1770"/>
      <c r="B93" s="2163"/>
      <c r="C93" s="1771" t="s">
        <v>241</v>
      </c>
      <c r="D93" s="1774" t="s">
        <v>241</v>
      </c>
      <c r="E93" s="1772" t="s">
        <v>770</v>
      </c>
      <c r="F93" s="2173" t="s">
        <v>2969</v>
      </c>
      <c r="G93" s="2174"/>
      <c r="H93" s="1775" t="s">
        <v>2953</v>
      </c>
    </row>
    <row r="94" spans="1:8" ht="36" customHeight="1" x14ac:dyDescent="0.15">
      <c r="A94" s="1492"/>
      <c r="B94" s="2163"/>
      <c r="C94" s="1506" t="s">
        <v>241</v>
      </c>
      <c r="D94" s="1496" t="s">
        <v>241</v>
      </c>
      <c r="E94" s="1497" t="s">
        <v>770</v>
      </c>
      <c r="F94" s="2105" t="s">
        <v>2940</v>
      </c>
      <c r="G94" s="2106"/>
      <c r="H94" s="1498"/>
    </row>
    <row r="95" spans="1:8" ht="24.75" customHeight="1" x14ac:dyDescent="0.15">
      <c r="A95" s="1492"/>
      <c r="B95" s="2164"/>
      <c r="C95" s="1507" t="s">
        <v>241</v>
      </c>
      <c r="D95" s="1496" t="s">
        <v>241</v>
      </c>
      <c r="E95" s="1497" t="s">
        <v>770</v>
      </c>
      <c r="F95" s="2105" t="s">
        <v>2941</v>
      </c>
      <c r="G95" s="2106"/>
      <c r="H95" s="1498"/>
    </row>
    <row r="96" spans="1:8" ht="24.75" customHeight="1" x14ac:dyDescent="0.15">
      <c r="A96" s="1492"/>
      <c r="B96" s="2181" t="s">
        <v>232</v>
      </c>
      <c r="C96" s="1507" t="s">
        <v>241</v>
      </c>
      <c r="D96" s="1496" t="s">
        <v>241</v>
      </c>
      <c r="E96" s="1497" t="s">
        <v>770</v>
      </c>
      <c r="F96" s="2105" t="s">
        <v>2970</v>
      </c>
      <c r="G96" s="2106"/>
      <c r="H96" s="1498"/>
    </row>
    <row r="97" spans="1:8" ht="24.75" customHeight="1" x14ac:dyDescent="0.15">
      <c r="A97" s="1492"/>
      <c r="B97" s="2181"/>
      <c r="C97" s="1507" t="s">
        <v>241</v>
      </c>
      <c r="D97" s="1496" t="s">
        <v>241</v>
      </c>
      <c r="E97" s="1497" t="s">
        <v>770</v>
      </c>
      <c r="F97" s="2105" t="s">
        <v>2971</v>
      </c>
      <c r="G97" s="2106"/>
      <c r="H97" s="1498" t="s">
        <v>2536</v>
      </c>
    </row>
    <row r="98" spans="1:8" ht="24.75" customHeight="1" x14ac:dyDescent="0.15">
      <c r="A98" s="1492"/>
      <c r="B98" s="2182"/>
      <c r="C98" s="1507" t="s">
        <v>241</v>
      </c>
      <c r="D98" s="1496" t="s">
        <v>241</v>
      </c>
      <c r="E98" s="1497" t="s">
        <v>770</v>
      </c>
      <c r="F98" s="2105" t="s">
        <v>2972</v>
      </c>
      <c r="G98" s="2106"/>
      <c r="H98" s="1498" t="s">
        <v>2536</v>
      </c>
    </row>
    <row r="99" spans="1:8" s="1206" customFormat="1" ht="18" customHeight="1" x14ac:dyDescent="0.15">
      <c r="A99" s="1203" t="s">
        <v>775</v>
      </c>
      <c r="B99" s="2183" t="s">
        <v>37</v>
      </c>
      <c r="C99" s="1261" t="s">
        <v>241</v>
      </c>
      <c r="D99" s="1262" t="s">
        <v>241</v>
      </c>
      <c r="E99" s="1247" t="s">
        <v>770</v>
      </c>
      <c r="F99" s="2130" t="s">
        <v>2587</v>
      </c>
      <c r="G99" s="2131"/>
      <c r="H99" s="1245"/>
    </row>
    <row r="100" spans="1:8" s="1207" customFormat="1" ht="18" customHeight="1" x14ac:dyDescent="0.15">
      <c r="A100" s="1242"/>
      <c r="B100" s="2184"/>
      <c r="C100" s="1237" t="s">
        <v>241</v>
      </c>
      <c r="D100" s="1448" t="s">
        <v>241</v>
      </c>
      <c r="E100" s="1456" t="s">
        <v>770</v>
      </c>
      <c r="F100" s="2186" t="s">
        <v>2876</v>
      </c>
      <c r="G100" s="2187"/>
      <c r="H100" s="1457"/>
    </row>
    <row r="101" spans="1:8" s="1207" customFormat="1" ht="18" customHeight="1" x14ac:dyDescent="0.15">
      <c r="A101" s="1242"/>
      <c r="B101" s="2184"/>
      <c r="C101" s="1237" t="s">
        <v>241</v>
      </c>
      <c r="D101" s="1448" t="s">
        <v>241</v>
      </c>
      <c r="E101" s="1456" t="s">
        <v>770</v>
      </c>
      <c r="F101" s="2186" t="s">
        <v>2877</v>
      </c>
      <c r="G101" s="2187"/>
      <c r="H101" s="1457" t="s">
        <v>2878</v>
      </c>
    </row>
    <row r="102" spans="1:8" s="1463" customFormat="1" ht="18" customHeight="1" x14ac:dyDescent="0.15">
      <c r="A102" s="1453"/>
      <c r="B102" s="2184"/>
      <c r="C102" s="1464" t="s">
        <v>241</v>
      </c>
      <c r="D102" s="1455" t="s">
        <v>241</v>
      </c>
      <c r="E102" s="1456" t="s">
        <v>770</v>
      </c>
      <c r="F102" s="2186" t="s">
        <v>2557</v>
      </c>
      <c r="G102" s="2187"/>
      <c r="H102" s="1457"/>
    </row>
    <row r="103" spans="1:8" s="1206" customFormat="1" ht="42" customHeight="1" x14ac:dyDescent="0.15">
      <c r="A103" s="1203"/>
      <c r="B103" s="2184"/>
      <c r="C103" s="1201" t="s">
        <v>241</v>
      </c>
      <c r="D103" s="1199" t="s">
        <v>241</v>
      </c>
      <c r="E103" s="1204" t="s">
        <v>770</v>
      </c>
      <c r="F103" s="2130" t="s">
        <v>2588</v>
      </c>
      <c r="G103" s="2131"/>
      <c r="H103" s="1265" t="s">
        <v>2636</v>
      </c>
    </row>
    <row r="104" spans="1:8" s="1206" customFormat="1" ht="27" customHeight="1" x14ac:dyDescent="0.15">
      <c r="A104" s="1203"/>
      <c r="B104" s="2185"/>
      <c r="C104" s="1201" t="s">
        <v>241</v>
      </c>
      <c r="D104" s="1199" t="s">
        <v>241</v>
      </c>
      <c r="E104" s="1204" t="s">
        <v>770</v>
      </c>
      <c r="F104" s="2130" t="s">
        <v>2589</v>
      </c>
      <c r="G104" s="2131"/>
      <c r="H104" s="1265" t="s">
        <v>2878</v>
      </c>
    </row>
    <row r="105" spans="1:8" s="1206" customFormat="1" ht="27" customHeight="1" x14ac:dyDescent="0.15">
      <c r="A105" s="1203"/>
      <c r="B105" s="2175" t="s">
        <v>2911</v>
      </c>
      <c r="C105" s="1201" t="s">
        <v>241</v>
      </c>
      <c r="D105" s="1199" t="s">
        <v>241</v>
      </c>
      <c r="E105" s="1204" t="s">
        <v>770</v>
      </c>
      <c r="F105" s="2177" t="s">
        <v>2912</v>
      </c>
      <c r="G105" s="2178"/>
      <c r="H105" s="1265"/>
    </row>
    <row r="106" spans="1:8" s="1206" customFormat="1" ht="37.5" customHeight="1" x14ac:dyDescent="0.15">
      <c r="A106" s="1203"/>
      <c r="B106" s="2176"/>
      <c r="C106" s="1201" t="s">
        <v>241</v>
      </c>
      <c r="D106" s="1199" t="s">
        <v>241</v>
      </c>
      <c r="E106" s="1204" t="s">
        <v>770</v>
      </c>
      <c r="F106" s="2177" t="s">
        <v>2921</v>
      </c>
      <c r="G106" s="2178"/>
      <c r="H106" s="1265" t="s">
        <v>2914</v>
      </c>
    </row>
    <row r="107" spans="1:8" s="1206" customFormat="1" ht="27" customHeight="1" x14ac:dyDescent="0.15">
      <c r="A107" s="1203"/>
      <c r="B107" s="2176"/>
      <c r="C107" s="1201" t="s">
        <v>241</v>
      </c>
      <c r="D107" s="1199" t="s">
        <v>241</v>
      </c>
      <c r="E107" s="1204" t="s">
        <v>770</v>
      </c>
      <c r="F107" s="2179" t="s">
        <v>2877</v>
      </c>
      <c r="G107" s="2180"/>
      <c r="H107" s="1265" t="s">
        <v>2924</v>
      </c>
    </row>
    <row r="108" spans="1:8" s="1206" customFormat="1" ht="27" customHeight="1" x14ac:dyDescent="0.15">
      <c r="A108" s="1203"/>
      <c r="B108" s="2176"/>
      <c r="C108" s="1201" t="s">
        <v>241</v>
      </c>
      <c r="D108" s="1199" t="s">
        <v>241</v>
      </c>
      <c r="E108" s="1204" t="s">
        <v>770</v>
      </c>
      <c r="F108" s="2179" t="s">
        <v>2876</v>
      </c>
      <c r="G108" s="2180"/>
      <c r="H108" s="1265" t="s">
        <v>2913</v>
      </c>
    </row>
    <row r="109" spans="1:8" s="1206" customFormat="1" ht="27" customHeight="1" x14ac:dyDescent="0.15">
      <c r="A109" s="1203"/>
      <c r="B109" s="2176"/>
      <c r="C109" s="1201" t="s">
        <v>241</v>
      </c>
      <c r="D109" s="1199" t="s">
        <v>241</v>
      </c>
      <c r="E109" s="1204" t="s">
        <v>770</v>
      </c>
      <c r="F109" s="2179" t="s">
        <v>2923</v>
      </c>
      <c r="G109" s="2180"/>
      <c r="H109" s="1265"/>
    </row>
    <row r="110" spans="1:8" ht="24.75" customHeight="1" x14ac:dyDescent="0.15">
      <c r="A110" s="1492"/>
      <c r="B110" s="1516" t="s">
        <v>441</v>
      </c>
      <c r="C110" s="1506" t="s">
        <v>241</v>
      </c>
      <c r="D110" s="1496" t="s">
        <v>241</v>
      </c>
      <c r="E110" s="1497" t="s">
        <v>770</v>
      </c>
      <c r="F110" s="2107" t="s">
        <v>3143</v>
      </c>
      <c r="G110" s="2151"/>
      <c r="H110" s="1526" t="s">
        <v>2548</v>
      </c>
    </row>
    <row r="111" spans="1:8" ht="24.75" customHeight="1" x14ac:dyDescent="0.15">
      <c r="A111" s="1492"/>
      <c r="B111" s="1516" t="s">
        <v>2973</v>
      </c>
      <c r="C111" s="1506" t="s">
        <v>241</v>
      </c>
      <c r="D111" s="1496" t="s">
        <v>241</v>
      </c>
      <c r="E111" s="1497" t="s">
        <v>770</v>
      </c>
      <c r="F111" s="2195" t="s">
        <v>2974</v>
      </c>
      <c r="G111" s="2196"/>
      <c r="H111" s="1526" t="s">
        <v>2548</v>
      </c>
    </row>
    <row r="112" spans="1:8" ht="24.75" customHeight="1" x14ac:dyDescent="0.15">
      <c r="A112" s="1492"/>
      <c r="B112" s="1516" t="s">
        <v>2975</v>
      </c>
      <c r="C112" s="1506" t="s">
        <v>241</v>
      </c>
      <c r="D112" s="1496" t="s">
        <v>241</v>
      </c>
      <c r="E112" s="1497" t="s">
        <v>770</v>
      </c>
      <c r="F112" s="2195" t="s">
        <v>3166</v>
      </c>
      <c r="G112" s="2196"/>
      <c r="H112" s="1526" t="s">
        <v>2548</v>
      </c>
    </row>
    <row r="113" spans="1:8" ht="33.4" customHeight="1" x14ac:dyDescent="0.15">
      <c r="A113" s="1492"/>
      <c r="B113" s="1516" t="s">
        <v>2551</v>
      </c>
      <c r="C113" s="1506" t="s">
        <v>241</v>
      </c>
      <c r="D113" s="1496" t="s">
        <v>241</v>
      </c>
      <c r="E113" s="1497"/>
      <c r="F113" s="2107"/>
      <c r="G113" s="2151"/>
      <c r="H113" s="1526" t="s">
        <v>2552</v>
      </c>
    </row>
    <row r="114" spans="1:8" ht="24.75" customHeight="1" x14ac:dyDescent="0.15">
      <c r="A114" s="1492"/>
      <c r="B114" s="1527" t="s">
        <v>2976</v>
      </c>
      <c r="C114" s="1506" t="s">
        <v>241</v>
      </c>
      <c r="D114" s="1496" t="s">
        <v>241</v>
      </c>
      <c r="E114" s="1497" t="s">
        <v>770</v>
      </c>
      <c r="F114" s="2165" t="s">
        <v>2977</v>
      </c>
      <c r="G114" s="2167"/>
      <c r="H114" s="1526"/>
    </row>
    <row r="115" spans="1:8" s="1188" customFormat="1" ht="18.75" customHeight="1" x14ac:dyDescent="0.15">
      <c r="A115" s="1242"/>
      <c r="B115" s="2192" t="s">
        <v>2637</v>
      </c>
      <c r="C115" s="1201" t="s">
        <v>241</v>
      </c>
      <c r="D115" s="1199" t="s">
        <v>241</v>
      </c>
      <c r="E115" s="1267" t="s">
        <v>770</v>
      </c>
      <c r="F115" s="2188" t="s">
        <v>2638</v>
      </c>
      <c r="G115" s="2189"/>
      <c r="H115" s="1269"/>
    </row>
    <row r="116" spans="1:8" s="1188" customFormat="1" ht="18.75" customHeight="1" x14ac:dyDescent="0.15">
      <c r="A116" s="1242"/>
      <c r="B116" s="2193"/>
      <c r="C116" s="1201" t="s">
        <v>241</v>
      </c>
      <c r="D116" s="1199" t="s">
        <v>241</v>
      </c>
      <c r="E116" s="1267" t="s">
        <v>770</v>
      </c>
      <c r="F116" s="2188" t="s">
        <v>2641</v>
      </c>
      <c r="G116" s="2189"/>
      <c r="H116" s="1269" t="s">
        <v>2915</v>
      </c>
    </row>
    <row r="117" spans="1:8" s="1188" customFormat="1" ht="18.75" customHeight="1" x14ac:dyDescent="0.15">
      <c r="A117" s="1242"/>
      <c r="B117" s="2193"/>
      <c r="C117" s="1201" t="s">
        <v>241</v>
      </c>
      <c r="D117" s="1199" t="s">
        <v>241</v>
      </c>
      <c r="E117" s="1267" t="s">
        <v>770</v>
      </c>
      <c r="F117" s="2188" t="s">
        <v>2640</v>
      </c>
      <c r="G117" s="2189"/>
      <c r="H117" s="1269" t="s">
        <v>2878</v>
      </c>
    </row>
    <row r="118" spans="1:8" s="1188" customFormat="1" ht="36" customHeight="1" x14ac:dyDescent="0.15">
      <c r="A118" s="1242"/>
      <c r="B118" s="2194"/>
      <c r="C118" s="1338"/>
      <c r="D118" s="1339"/>
      <c r="E118" s="1267" t="s">
        <v>1026</v>
      </c>
      <c r="F118" s="2188" t="s">
        <v>2648</v>
      </c>
      <c r="G118" s="2189"/>
      <c r="H118" s="1269" t="s">
        <v>2649</v>
      </c>
    </row>
    <row r="119" spans="1:8" s="1188" customFormat="1" ht="32.25" customHeight="1" x14ac:dyDescent="0.15">
      <c r="A119" s="1242"/>
      <c r="B119" s="2192" t="s">
        <v>2576</v>
      </c>
      <c r="C119" s="1337"/>
      <c r="D119" s="1199" t="s">
        <v>241</v>
      </c>
      <c r="E119" s="1267" t="s">
        <v>770</v>
      </c>
      <c r="F119" s="2188" t="s">
        <v>2646</v>
      </c>
      <c r="G119" s="2189"/>
      <c r="H119" s="1269"/>
    </row>
    <row r="120" spans="1:8" s="1188" customFormat="1" ht="32.25" customHeight="1" x14ac:dyDescent="0.15">
      <c r="A120" s="1242"/>
      <c r="B120" s="2193"/>
      <c r="C120" s="1337"/>
      <c r="D120" s="1199" t="s">
        <v>241</v>
      </c>
      <c r="E120" s="1267" t="s">
        <v>770</v>
      </c>
      <c r="F120" s="2138" t="s">
        <v>2627</v>
      </c>
      <c r="G120" s="2139"/>
      <c r="H120" s="1265" t="s">
        <v>2630</v>
      </c>
    </row>
    <row r="121" spans="1:8" s="1188" customFormat="1" ht="32.25" customHeight="1" x14ac:dyDescent="0.15">
      <c r="A121" s="1242"/>
      <c r="B121" s="2193"/>
      <c r="C121" s="1337"/>
      <c r="D121" s="1199" t="s">
        <v>241</v>
      </c>
      <c r="E121" s="1267" t="s">
        <v>770</v>
      </c>
      <c r="F121" s="2138" t="s">
        <v>2650</v>
      </c>
      <c r="G121" s="2139"/>
      <c r="H121" s="1265" t="s">
        <v>2651</v>
      </c>
    </row>
    <row r="122" spans="1:8" s="1188" customFormat="1" ht="43.5" customHeight="1" x14ac:dyDescent="0.15">
      <c r="A122" s="1242"/>
      <c r="B122" s="2194"/>
      <c r="C122" s="1337"/>
      <c r="D122" s="1199" t="s">
        <v>241</v>
      </c>
      <c r="E122" s="1267" t="s">
        <v>770</v>
      </c>
      <c r="F122" s="2138" t="s">
        <v>2653</v>
      </c>
      <c r="G122" s="2139"/>
      <c r="H122" s="1265" t="s">
        <v>2652</v>
      </c>
    </row>
    <row r="123" spans="1:8" ht="33.4" customHeight="1" x14ac:dyDescent="0.15">
      <c r="A123" s="1492"/>
      <c r="B123" s="2146" t="s">
        <v>84</v>
      </c>
      <c r="C123" s="1263"/>
      <c r="D123" s="1496" t="s">
        <v>241</v>
      </c>
      <c r="E123" s="1500" t="s">
        <v>770</v>
      </c>
      <c r="F123" s="2107" t="s">
        <v>3229</v>
      </c>
      <c r="G123" s="2108"/>
      <c r="H123" s="1495"/>
    </row>
    <row r="124" spans="1:8" ht="41.25" customHeight="1" x14ac:dyDescent="0.15">
      <c r="A124" s="1492"/>
      <c r="B124" s="2123"/>
      <c r="C124" s="1263"/>
      <c r="D124" s="1496" t="s">
        <v>241</v>
      </c>
      <c r="E124" s="1500" t="s">
        <v>770</v>
      </c>
      <c r="F124" s="2107" t="s">
        <v>2867</v>
      </c>
      <c r="G124" s="2108"/>
      <c r="H124" s="1517" t="s">
        <v>2879</v>
      </c>
    </row>
    <row r="125" spans="1:8" ht="36" customHeight="1" x14ac:dyDescent="0.15">
      <c r="A125" s="1492"/>
      <c r="B125" s="2123"/>
      <c r="C125" s="1528"/>
      <c r="D125" s="1502" t="s">
        <v>10</v>
      </c>
      <c r="E125" s="1765" t="s">
        <v>770</v>
      </c>
      <c r="F125" s="2190" t="s">
        <v>3221</v>
      </c>
      <c r="G125" s="2191"/>
      <c r="H125" s="1766" t="s">
        <v>3223</v>
      </c>
    </row>
    <row r="126" spans="1:8" s="1188" customFormat="1" ht="32.25" customHeight="1" x14ac:dyDescent="0.15">
      <c r="A126" s="1767"/>
      <c r="B126" s="1270" t="s">
        <v>2577</v>
      </c>
      <c r="C126" s="1201" t="s">
        <v>241</v>
      </c>
      <c r="D126" s="1199" t="s">
        <v>241</v>
      </c>
      <c r="E126" s="1267" t="s">
        <v>770</v>
      </c>
      <c r="F126" s="2188" t="s">
        <v>2581</v>
      </c>
      <c r="G126" s="2189"/>
      <c r="H126" s="1197" t="s">
        <v>2580</v>
      </c>
    </row>
    <row r="127" spans="1:8" s="1188" customFormat="1" ht="32.25" customHeight="1" x14ac:dyDescent="0.15">
      <c r="A127" s="1276"/>
      <c r="B127" s="1268" t="s">
        <v>2578</v>
      </c>
      <c r="C127" s="1201" t="s">
        <v>241</v>
      </c>
      <c r="D127" s="1199" t="s">
        <v>241</v>
      </c>
      <c r="E127" s="1267" t="s">
        <v>770</v>
      </c>
      <c r="F127" s="2188" t="s">
        <v>2581</v>
      </c>
      <c r="G127" s="2189"/>
      <c r="H127" s="1197" t="s">
        <v>2580</v>
      </c>
    </row>
    <row r="128" spans="1:8" s="1188" customFormat="1" ht="32.25" customHeight="1" x14ac:dyDescent="0.15">
      <c r="A128" s="1242"/>
      <c r="B128" s="1270" t="s">
        <v>2579</v>
      </c>
      <c r="C128" s="1271" t="s">
        <v>241</v>
      </c>
      <c r="D128" s="1272" t="s">
        <v>241</v>
      </c>
      <c r="E128" s="1204" t="s">
        <v>770</v>
      </c>
      <c r="F128" s="2130" t="s">
        <v>2581</v>
      </c>
      <c r="G128" s="2131"/>
      <c r="H128" s="1273" t="s">
        <v>2580</v>
      </c>
    </row>
    <row r="129" spans="8:8" x14ac:dyDescent="0.15">
      <c r="H129" s="1522"/>
    </row>
  </sheetData>
  <mergeCells count="154">
    <mergeCell ref="F126:G126"/>
    <mergeCell ref="F127:G127"/>
    <mergeCell ref="F128:G128"/>
    <mergeCell ref="F39:G39"/>
    <mergeCell ref="F46:G46"/>
    <mergeCell ref="F125:G125"/>
    <mergeCell ref="B119:B122"/>
    <mergeCell ref="F119:G119"/>
    <mergeCell ref="F120:G120"/>
    <mergeCell ref="F121:G121"/>
    <mergeCell ref="F122:G122"/>
    <mergeCell ref="B123:B125"/>
    <mergeCell ref="F123:G123"/>
    <mergeCell ref="F124:G124"/>
    <mergeCell ref="F110:G110"/>
    <mergeCell ref="F111:G111"/>
    <mergeCell ref="F112:G112"/>
    <mergeCell ref="F113:G113"/>
    <mergeCell ref="F114:G114"/>
    <mergeCell ref="B115:B118"/>
    <mergeCell ref="F115:G115"/>
    <mergeCell ref="F116:G116"/>
    <mergeCell ref="F117:G117"/>
    <mergeCell ref="F118:G118"/>
    <mergeCell ref="F103:G103"/>
    <mergeCell ref="F104:G104"/>
    <mergeCell ref="B105:B109"/>
    <mergeCell ref="F105:G105"/>
    <mergeCell ref="F106:G106"/>
    <mergeCell ref="F107:G107"/>
    <mergeCell ref="F108:G108"/>
    <mergeCell ref="F109:G109"/>
    <mergeCell ref="B96:B98"/>
    <mergeCell ref="F96:G96"/>
    <mergeCell ref="F97:G97"/>
    <mergeCell ref="F98:G98"/>
    <mergeCell ref="B99:B104"/>
    <mergeCell ref="F99:G99"/>
    <mergeCell ref="F100:G100"/>
    <mergeCell ref="F101:G101"/>
    <mergeCell ref="F102:G102"/>
    <mergeCell ref="F87:G87"/>
    <mergeCell ref="B88:B89"/>
    <mergeCell ref="F88:G88"/>
    <mergeCell ref="F89:G89"/>
    <mergeCell ref="B90:B95"/>
    <mergeCell ref="F90:G90"/>
    <mergeCell ref="F91:G91"/>
    <mergeCell ref="F92:G92"/>
    <mergeCell ref="F93:G93"/>
    <mergeCell ref="F94:G94"/>
    <mergeCell ref="F95:G95"/>
    <mergeCell ref="B80:B83"/>
    <mergeCell ref="F80:G80"/>
    <mergeCell ref="F81:G81"/>
    <mergeCell ref="F82:G82"/>
    <mergeCell ref="F83:G83"/>
    <mergeCell ref="B84:B86"/>
    <mergeCell ref="F84:G84"/>
    <mergeCell ref="F85:G85"/>
    <mergeCell ref="F86:G86"/>
    <mergeCell ref="F73:G73"/>
    <mergeCell ref="B74:B76"/>
    <mergeCell ref="F74:G74"/>
    <mergeCell ref="F75:G75"/>
    <mergeCell ref="F76:G76"/>
    <mergeCell ref="B77:B79"/>
    <mergeCell ref="F77:G77"/>
    <mergeCell ref="F78:G78"/>
    <mergeCell ref="F79:G79"/>
    <mergeCell ref="B69:B71"/>
    <mergeCell ref="F69:G69"/>
    <mergeCell ref="F70:G70"/>
    <mergeCell ref="F71:G71"/>
    <mergeCell ref="F72:G72"/>
    <mergeCell ref="B64:B65"/>
    <mergeCell ref="F64:G64"/>
    <mergeCell ref="F65:G65"/>
    <mergeCell ref="B66:B68"/>
    <mergeCell ref="F66:G66"/>
    <mergeCell ref="F67:G67"/>
    <mergeCell ref="F68:G68"/>
    <mergeCell ref="B56:B59"/>
    <mergeCell ref="F56:G56"/>
    <mergeCell ref="F57:G57"/>
    <mergeCell ref="F58:G58"/>
    <mergeCell ref="F59:G59"/>
    <mergeCell ref="B60:B63"/>
    <mergeCell ref="F60:G60"/>
    <mergeCell ref="F61:G61"/>
    <mergeCell ref="F62:G62"/>
    <mergeCell ref="F63:G63"/>
    <mergeCell ref="B51:B55"/>
    <mergeCell ref="F51:G51"/>
    <mergeCell ref="F52:G52"/>
    <mergeCell ref="F53:G53"/>
    <mergeCell ref="F54:G54"/>
    <mergeCell ref="H54:H55"/>
    <mergeCell ref="F55:G55"/>
    <mergeCell ref="B44:B46"/>
    <mergeCell ref="F44:G44"/>
    <mergeCell ref="F45:G45"/>
    <mergeCell ref="B47:B50"/>
    <mergeCell ref="F47:G47"/>
    <mergeCell ref="F48:G48"/>
    <mergeCell ref="F49:G49"/>
    <mergeCell ref="F50:G50"/>
    <mergeCell ref="C44:C46"/>
    <mergeCell ref="C47:C50"/>
    <mergeCell ref="B41:B43"/>
    <mergeCell ref="F41:G41"/>
    <mergeCell ref="F42:G42"/>
    <mergeCell ref="F43:G43"/>
    <mergeCell ref="B36:B37"/>
    <mergeCell ref="C36:C37"/>
    <mergeCell ref="F36:G36"/>
    <mergeCell ref="F37:G37"/>
    <mergeCell ref="B38:B40"/>
    <mergeCell ref="C38:C40"/>
    <mergeCell ref="F38:G38"/>
    <mergeCell ref="F40:G40"/>
    <mergeCell ref="E30:G30"/>
    <mergeCell ref="B31:B32"/>
    <mergeCell ref="C31:C32"/>
    <mergeCell ref="F31:G31"/>
    <mergeCell ref="F32:G32"/>
    <mergeCell ref="C33:C34"/>
    <mergeCell ref="F33:G33"/>
    <mergeCell ref="F34:G34"/>
    <mergeCell ref="B33:B35"/>
    <mergeCell ref="F35:G35"/>
    <mergeCell ref="B26:B29"/>
    <mergeCell ref="C26:C29"/>
    <mergeCell ref="F26:G26"/>
    <mergeCell ref="F27:G27"/>
    <mergeCell ref="F28:G28"/>
    <mergeCell ref="F29:G29"/>
    <mergeCell ref="F21:G21"/>
    <mergeCell ref="F22:G22"/>
    <mergeCell ref="E23:G23"/>
    <mergeCell ref="C24:C25"/>
    <mergeCell ref="F24:G24"/>
    <mergeCell ref="F25:G25"/>
    <mergeCell ref="B24:B25"/>
    <mergeCell ref="A1:H1"/>
    <mergeCell ref="A13:B13"/>
    <mergeCell ref="E13:G13"/>
    <mergeCell ref="A14:B20"/>
    <mergeCell ref="F14:G14"/>
    <mergeCell ref="F15:G15"/>
    <mergeCell ref="F16:G16"/>
    <mergeCell ref="C17:C20"/>
    <mergeCell ref="D17:D20"/>
    <mergeCell ref="H17:H20"/>
  </mergeCells>
  <phoneticPr fontId="9"/>
  <printOptions horizontalCentered="1"/>
  <pageMargins left="0.59055118110236227" right="0.39370078740157483" top="0.78740157480314965" bottom="0.39370078740157483" header="0.51181102362204722" footer="0.51181102362204722"/>
  <pageSetup paperSize="9" scale="81" fitToHeight="4" orientation="portrait"/>
  <headerFooter alignWithMargins="0">
    <oddHeader>&amp;R&amp;"ＭＳ ゴシック,標準"&amp;10（福岡市様式）&lt;別紙２&gt;</oddHeader>
  </headerFooter>
  <rowBreaks count="3" manualBreakCount="3">
    <brk id="43" max="7" man="1"/>
    <brk id="68" max="7" man="1"/>
    <brk id="95"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pageSetUpPr fitToPage="1"/>
  </sheetPr>
  <dimension ref="A1:H63"/>
  <sheetViews>
    <sheetView tabSelected="1" view="pageBreakPreview" zoomScaleNormal="100" zoomScaleSheetLayoutView="100" workbookViewId="0">
      <selection activeCell="H11" sqref="H11:H12"/>
    </sheetView>
  </sheetViews>
  <sheetFormatPr defaultColWidth="9" defaultRowHeight="11.25" x14ac:dyDescent="0.15"/>
  <cols>
    <col min="1" max="1" width="1.625" style="1739" customWidth="1"/>
    <col min="2" max="2" width="17.625" style="1739" customWidth="1"/>
    <col min="3" max="4" width="4.375" style="1739" customWidth="1"/>
    <col min="5" max="5" width="2.5" style="1740" customWidth="1"/>
    <col min="6" max="6" width="2.5" style="1741" customWidth="1"/>
    <col min="7" max="7" width="36.375" style="1739" customWidth="1"/>
    <col min="8" max="8" width="23.125" style="1742" customWidth="1"/>
    <col min="9" max="16384" width="9" style="1739"/>
  </cols>
  <sheetData>
    <row r="1" spans="1:8" ht="50.25" customHeight="1" x14ac:dyDescent="0.15">
      <c r="A1" s="2364" t="s">
        <v>3644</v>
      </c>
      <c r="B1" s="2365"/>
      <c r="C1" s="2365"/>
      <c r="D1" s="2365"/>
      <c r="E1" s="2365"/>
      <c r="F1" s="2365"/>
      <c r="G1" s="2365"/>
      <c r="H1" s="2365"/>
    </row>
    <row r="2" spans="1:8" s="1207" customFormat="1" ht="21" customHeight="1" x14ac:dyDescent="0.15">
      <c r="G2" s="2036" t="s">
        <v>2644</v>
      </c>
      <c r="H2" s="2037"/>
    </row>
    <row r="3" spans="1:8" s="1207" customFormat="1" ht="15.75" customHeight="1" x14ac:dyDescent="0.15">
      <c r="G3" s="2036" t="s">
        <v>2645</v>
      </c>
      <c r="H3" s="2037"/>
    </row>
    <row r="4" spans="1:8" s="1207" customFormat="1" ht="6.75" customHeight="1" x14ac:dyDescent="0.15">
      <c r="E4" s="2036"/>
      <c r="F4" s="1210"/>
    </row>
    <row r="5" spans="1:8" ht="12" customHeight="1" x14ac:dyDescent="0.15">
      <c r="A5" s="1743" t="s">
        <v>2861</v>
      </c>
    </row>
    <row r="6" spans="1:8" s="1198" customFormat="1" ht="13.5" customHeight="1" x14ac:dyDescent="0.15">
      <c r="A6" s="2366"/>
      <c r="B6" s="2367"/>
      <c r="C6" s="1744"/>
      <c r="D6" s="1744"/>
      <c r="E6" s="2366"/>
      <c r="F6" s="2368"/>
      <c r="G6" s="2367"/>
      <c r="H6" s="1745"/>
    </row>
    <row r="7" spans="1:8" s="1198" customFormat="1" ht="52.5" x14ac:dyDescent="0.15">
      <c r="A7" s="2369" t="s">
        <v>2515</v>
      </c>
      <c r="B7" s="2370"/>
      <c r="C7" s="1746" t="s">
        <v>2634</v>
      </c>
      <c r="D7" s="1746" t="s">
        <v>2516</v>
      </c>
      <c r="E7" s="2369" t="s">
        <v>2517</v>
      </c>
      <c r="F7" s="2371"/>
      <c r="G7" s="2370"/>
      <c r="H7" s="1747" t="s">
        <v>2518</v>
      </c>
    </row>
    <row r="8" spans="1:8" s="1198" customFormat="1" ht="24" customHeight="1" x14ac:dyDescent="0.15">
      <c r="A8" s="2083" t="s">
        <v>2519</v>
      </c>
      <c r="B8" s="2084"/>
      <c r="C8" s="1194" t="s">
        <v>241</v>
      </c>
      <c r="D8" s="1194" t="s">
        <v>241</v>
      </c>
      <c r="E8" s="1748" t="s">
        <v>770</v>
      </c>
      <c r="F8" s="2087" t="s">
        <v>3645</v>
      </c>
      <c r="G8" s="2088"/>
      <c r="H8" s="1218"/>
    </row>
    <row r="9" spans="1:8" s="1198" customFormat="1" ht="22.5" customHeight="1" x14ac:dyDescent="0.15">
      <c r="A9" s="2085"/>
      <c r="B9" s="2086"/>
      <c r="C9" s="1216" t="s">
        <v>241</v>
      </c>
      <c r="D9" s="1216" t="s">
        <v>241</v>
      </c>
      <c r="E9" s="1748" t="s">
        <v>770</v>
      </c>
      <c r="F9" s="2089" t="s">
        <v>3646</v>
      </c>
      <c r="G9" s="2090"/>
      <c r="H9" s="1218" t="s">
        <v>2520</v>
      </c>
    </row>
    <row r="10" spans="1:8" s="1198" customFormat="1" ht="25.5" customHeight="1" x14ac:dyDescent="0.15">
      <c r="A10" s="2085"/>
      <c r="B10" s="2086"/>
      <c r="C10" s="1194" t="s">
        <v>241</v>
      </c>
      <c r="D10" s="1194" t="s">
        <v>241</v>
      </c>
      <c r="E10" s="1748" t="s">
        <v>770</v>
      </c>
      <c r="F10" s="2372" t="s">
        <v>3689</v>
      </c>
      <c r="G10" s="2244"/>
      <c r="H10" s="1218" t="s">
        <v>3429</v>
      </c>
    </row>
    <row r="11" spans="1:8" s="1198" customFormat="1" ht="33" customHeight="1" x14ac:dyDescent="0.15">
      <c r="A11" s="2402" t="s">
        <v>3694</v>
      </c>
      <c r="B11" s="2403"/>
      <c r="C11" s="2406"/>
      <c r="D11" s="2061" t="s">
        <v>241</v>
      </c>
      <c r="E11" s="2373" t="s">
        <v>3692</v>
      </c>
      <c r="F11" s="2374"/>
      <c r="G11" s="2375"/>
      <c r="H11" s="2397" t="s">
        <v>3699</v>
      </c>
    </row>
    <row r="12" spans="1:8" s="1198" customFormat="1" ht="33" customHeight="1" x14ac:dyDescent="0.15">
      <c r="A12" s="2404"/>
      <c r="B12" s="2405"/>
      <c r="C12" s="2407"/>
      <c r="D12" s="2062" t="s">
        <v>241</v>
      </c>
      <c r="E12" s="2399" t="s">
        <v>3693</v>
      </c>
      <c r="F12" s="2400"/>
      <c r="G12" s="2401"/>
      <c r="H12" s="2398"/>
    </row>
    <row r="13" spans="1:8" s="1198" customFormat="1" ht="30" customHeight="1" x14ac:dyDescent="0.15">
      <c r="A13" s="1193"/>
      <c r="B13" s="1224" t="s">
        <v>6</v>
      </c>
      <c r="C13" s="1194" t="s">
        <v>241</v>
      </c>
      <c r="D13" s="1194" t="s">
        <v>241</v>
      </c>
      <c r="E13" s="1749"/>
      <c r="F13" s="2109"/>
      <c r="G13" s="2110"/>
      <c r="H13" s="1225" t="s">
        <v>2926</v>
      </c>
    </row>
    <row r="14" spans="1:8" s="1198" customFormat="1" ht="30" customHeight="1" x14ac:dyDescent="0.15">
      <c r="A14" s="1193"/>
      <c r="B14" s="2353" t="s">
        <v>3202</v>
      </c>
      <c r="C14" s="1194" t="s">
        <v>241</v>
      </c>
      <c r="D14" s="1194" t="s">
        <v>241</v>
      </c>
      <c r="E14" s="1734" t="s">
        <v>770</v>
      </c>
      <c r="F14" s="2351" t="s">
        <v>3651</v>
      </c>
      <c r="G14" s="2352"/>
      <c r="H14" s="1452"/>
    </row>
    <row r="15" spans="1:8" s="1198" customFormat="1" ht="30" customHeight="1" x14ac:dyDescent="0.15">
      <c r="A15" s="1193"/>
      <c r="B15" s="2354"/>
      <c r="C15" s="1194" t="s">
        <v>241</v>
      </c>
      <c r="D15" s="1194" t="s">
        <v>241</v>
      </c>
      <c r="E15" s="1735" t="s">
        <v>770</v>
      </c>
      <c r="F15" s="2351" t="s">
        <v>2867</v>
      </c>
      <c r="G15" s="2352"/>
      <c r="H15" s="1452" t="s">
        <v>3189</v>
      </c>
    </row>
    <row r="16" spans="1:8" ht="18" customHeight="1" x14ac:dyDescent="0.15">
      <c r="A16" s="1750"/>
      <c r="B16" s="1859" t="s">
        <v>3652</v>
      </c>
      <c r="C16" s="1454"/>
      <c r="D16" s="1454"/>
      <c r="E16" s="2361"/>
      <c r="F16" s="2362"/>
      <c r="G16" s="2363"/>
      <c r="H16" s="1753" t="s">
        <v>3653</v>
      </c>
    </row>
    <row r="17" spans="1:8" ht="18" customHeight="1" x14ac:dyDescent="0.15">
      <c r="A17" s="1750"/>
      <c r="B17" s="1859" t="s">
        <v>3654</v>
      </c>
      <c r="C17" s="1454"/>
      <c r="D17" s="1454"/>
      <c r="E17" s="2361"/>
      <c r="F17" s="2362"/>
      <c r="G17" s="2363"/>
      <c r="H17" s="1753" t="s">
        <v>3655</v>
      </c>
    </row>
    <row r="18" spans="1:8" ht="18" customHeight="1" x14ac:dyDescent="0.15">
      <c r="A18" s="1750"/>
      <c r="B18" s="1859" t="s">
        <v>3656</v>
      </c>
      <c r="C18" s="1454"/>
      <c r="D18" s="1454"/>
      <c r="E18" s="2361"/>
      <c r="F18" s="2362"/>
      <c r="G18" s="2363"/>
      <c r="H18" s="1753" t="s">
        <v>3655</v>
      </c>
    </row>
    <row r="19" spans="1:8" ht="18" customHeight="1" x14ac:dyDescent="0.15">
      <c r="A19" s="1750"/>
      <c r="B19" s="2353" t="s">
        <v>2863</v>
      </c>
      <c r="C19" s="2359"/>
      <c r="D19" s="1714" t="s">
        <v>241</v>
      </c>
      <c r="E19" s="1736" t="s">
        <v>770</v>
      </c>
      <c r="F19" s="2355" t="s">
        <v>2535</v>
      </c>
      <c r="G19" s="2356"/>
      <c r="H19" s="1525" t="s">
        <v>2536</v>
      </c>
    </row>
    <row r="20" spans="1:8" ht="28.5" customHeight="1" x14ac:dyDescent="0.15">
      <c r="A20" s="1750"/>
      <c r="B20" s="2354"/>
      <c r="C20" s="2360"/>
      <c r="D20" s="1714" t="s">
        <v>241</v>
      </c>
      <c r="E20" s="1735" t="s">
        <v>770</v>
      </c>
      <c r="F20" s="2351" t="s">
        <v>2867</v>
      </c>
      <c r="G20" s="2352"/>
      <c r="H20" s="1737"/>
    </row>
    <row r="21" spans="1:8" ht="18" customHeight="1" x14ac:dyDescent="0.15">
      <c r="A21" s="1750"/>
      <c r="B21" s="2376" t="s">
        <v>373</v>
      </c>
      <c r="C21" s="2359"/>
      <c r="D21" s="1751" t="s">
        <v>241</v>
      </c>
      <c r="E21" s="1752" t="s">
        <v>770</v>
      </c>
      <c r="F21" s="2357" t="s">
        <v>2535</v>
      </c>
      <c r="G21" s="2358"/>
      <c r="H21" s="1753" t="s">
        <v>2536</v>
      </c>
    </row>
    <row r="22" spans="1:8" ht="54.6" customHeight="1" x14ac:dyDescent="0.15">
      <c r="A22" s="1750"/>
      <c r="B22" s="2377"/>
      <c r="C22" s="2379"/>
      <c r="D22" s="1861" t="s">
        <v>241</v>
      </c>
      <c r="E22" s="1754" t="s">
        <v>770</v>
      </c>
      <c r="F22" s="2301" t="s">
        <v>2867</v>
      </c>
      <c r="G22" s="2302"/>
      <c r="H22" s="1860" t="s">
        <v>3218</v>
      </c>
    </row>
    <row r="23" spans="1:8" ht="18" customHeight="1" x14ac:dyDescent="0.15">
      <c r="A23" s="1750"/>
      <c r="B23" s="2377"/>
      <c r="C23" s="2379"/>
      <c r="D23" s="1751" t="s">
        <v>241</v>
      </c>
      <c r="E23" s="1752" t="s">
        <v>770</v>
      </c>
      <c r="F23" s="2357" t="s">
        <v>2537</v>
      </c>
      <c r="G23" s="2358"/>
      <c r="H23" s="1753" t="s">
        <v>2536</v>
      </c>
    </row>
    <row r="24" spans="1:8" ht="18" customHeight="1" x14ac:dyDescent="0.15">
      <c r="A24" s="1750"/>
      <c r="B24" s="2378"/>
      <c r="C24" s="2360"/>
      <c r="D24" s="1751" t="s">
        <v>241</v>
      </c>
      <c r="E24" s="1752" t="s">
        <v>770</v>
      </c>
      <c r="F24" s="2357" t="s">
        <v>2538</v>
      </c>
      <c r="G24" s="2358"/>
      <c r="H24" s="1753" t="s">
        <v>2928</v>
      </c>
    </row>
    <row r="25" spans="1:8" ht="18" customHeight="1" x14ac:dyDescent="0.15">
      <c r="A25" s="1750"/>
      <c r="B25" s="1859" t="s">
        <v>3203</v>
      </c>
      <c r="C25" s="1454"/>
      <c r="D25" s="1454"/>
      <c r="E25" s="2361"/>
      <c r="F25" s="2362"/>
      <c r="G25" s="2363"/>
      <c r="H25" s="1753"/>
    </row>
    <row r="26" spans="1:8" ht="18" customHeight="1" x14ac:dyDescent="0.15">
      <c r="A26" s="1750"/>
      <c r="B26" s="2217" t="s">
        <v>2572</v>
      </c>
      <c r="C26" s="2116"/>
      <c r="D26" s="1751" t="s">
        <v>241</v>
      </c>
      <c r="E26" s="1247" t="s">
        <v>770</v>
      </c>
      <c r="F26" s="2261" t="s">
        <v>2541</v>
      </c>
      <c r="G26" s="2262"/>
      <c r="H26" s="1245" t="s">
        <v>2536</v>
      </c>
    </row>
    <row r="27" spans="1:8" ht="45.4" customHeight="1" x14ac:dyDescent="0.15">
      <c r="A27" s="1750"/>
      <c r="B27" s="2219"/>
      <c r="C27" s="2117"/>
      <c r="D27" s="1751" t="s">
        <v>241</v>
      </c>
      <c r="E27" s="1243" t="s">
        <v>770</v>
      </c>
      <c r="F27" s="2261" t="s">
        <v>2573</v>
      </c>
      <c r="G27" s="2262"/>
      <c r="H27" s="1245" t="s">
        <v>2574</v>
      </c>
    </row>
    <row r="28" spans="1:8" ht="18.75" customHeight="1" x14ac:dyDescent="0.15">
      <c r="A28" s="1750"/>
      <c r="B28" s="2217" t="s">
        <v>2590</v>
      </c>
      <c r="C28" s="2116"/>
      <c r="D28" s="1760" t="s">
        <v>241</v>
      </c>
      <c r="E28" s="1247" t="s">
        <v>770</v>
      </c>
      <c r="F28" s="2261" t="s">
        <v>2541</v>
      </c>
      <c r="G28" s="2262"/>
      <c r="H28" s="1245" t="s">
        <v>2536</v>
      </c>
    </row>
    <row r="29" spans="1:8" ht="51" customHeight="1" x14ac:dyDescent="0.15">
      <c r="A29" s="1750"/>
      <c r="B29" s="2218"/>
      <c r="C29" s="2254"/>
      <c r="D29" s="1751" t="s">
        <v>241</v>
      </c>
      <c r="E29" s="1247" t="s">
        <v>770</v>
      </c>
      <c r="F29" s="2261" t="s">
        <v>2582</v>
      </c>
      <c r="G29" s="2262"/>
      <c r="H29" s="1245" t="s">
        <v>3642</v>
      </c>
    </row>
    <row r="30" spans="1:8" ht="31.5" x14ac:dyDescent="0.15">
      <c r="A30" s="1750"/>
      <c r="B30" s="2219"/>
      <c r="C30" s="2117"/>
      <c r="D30" s="1751" t="s">
        <v>241</v>
      </c>
      <c r="E30" s="1243" t="s">
        <v>770</v>
      </c>
      <c r="F30" s="2261" t="s">
        <v>3643</v>
      </c>
      <c r="G30" s="2262"/>
      <c r="H30" s="1245" t="s">
        <v>3238</v>
      </c>
    </row>
    <row r="31" spans="1:8" ht="30" customHeight="1" x14ac:dyDescent="0.15">
      <c r="A31" s="1750"/>
      <c r="B31" s="1738" t="s">
        <v>3215</v>
      </c>
      <c r="C31" s="1751" t="s">
        <v>241</v>
      </c>
      <c r="D31" s="1751" t="s">
        <v>241</v>
      </c>
      <c r="E31" s="1762" t="s">
        <v>770</v>
      </c>
      <c r="F31" s="2105" t="s">
        <v>3216</v>
      </c>
      <c r="G31" s="2106"/>
      <c r="H31" s="1525"/>
    </row>
    <row r="32" spans="1:8" ht="24" customHeight="1" x14ac:dyDescent="0.15">
      <c r="A32" s="1750"/>
      <c r="B32" s="1757" t="s">
        <v>3204</v>
      </c>
      <c r="C32" s="1751" t="s">
        <v>241</v>
      </c>
      <c r="D32" s="1751" t="s">
        <v>241</v>
      </c>
      <c r="E32" s="1752" t="s">
        <v>770</v>
      </c>
      <c r="F32" s="2357" t="s">
        <v>2981</v>
      </c>
      <c r="G32" s="2358"/>
      <c r="H32" s="1753"/>
    </row>
    <row r="33" spans="1:8" ht="18" customHeight="1" x14ac:dyDescent="0.15">
      <c r="A33" s="1750"/>
      <c r="B33" s="1757" t="s">
        <v>2964</v>
      </c>
      <c r="C33" s="1751" t="s">
        <v>241</v>
      </c>
      <c r="D33" s="1751" t="s">
        <v>241</v>
      </c>
      <c r="E33" s="1752" t="s">
        <v>770</v>
      </c>
      <c r="F33" s="2105" t="s">
        <v>3038</v>
      </c>
      <c r="G33" s="2106"/>
      <c r="H33" s="1753"/>
    </row>
    <row r="34" spans="1:8" ht="39.75" customHeight="1" x14ac:dyDescent="0.15">
      <c r="A34" s="1750"/>
      <c r="B34" s="2353" t="s">
        <v>3648</v>
      </c>
      <c r="C34" s="1756" t="s">
        <v>241</v>
      </c>
      <c r="D34" s="1751" t="s">
        <v>241</v>
      </c>
      <c r="E34" s="1752" t="s">
        <v>770</v>
      </c>
      <c r="F34" s="2351" t="s">
        <v>3205</v>
      </c>
      <c r="G34" s="2352"/>
      <c r="H34" s="2384" t="s">
        <v>3663</v>
      </c>
    </row>
    <row r="35" spans="1:8" ht="24" customHeight="1" x14ac:dyDescent="0.15">
      <c r="A35" s="1750"/>
      <c r="B35" s="2383"/>
      <c r="C35" s="1756" t="s">
        <v>241</v>
      </c>
      <c r="D35" s="1751" t="s">
        <v>241</v>
      </c>
      <c r="E35" s="1755" t="s">
        <v>770</v>
      </c>
      <c r="F35" s="2357" t="s">
        <v>3658</v>
      </c>
      <c r="G35" s="2358"/>
      <c r="H35" s="2385"/>
    </row>
    <row r="36" spans="1:8" ht="36.75" customHeight="1" x14ac:dyDescent="0.15">
      <c r="A36" s="1750"/>
      <c r="B36" s="2383"/>
      <c r="C36" s="1751" t="s">
        <v>241</v>
      </c>
      <c r="D36" s="1751" t="s">
        <v>241</v>
      </c>
      <c r="E36" s="1752" t="s">
        <v>770</v>
      </c>
      <c r="F36" s="2357" t="s">
        <v>3659</v>
      </c>
      <c r="G36" s="2358"/>
      <c r="H36" s="2385"/>
    </row>
    <row r="37" spans="1:8" ht="24" customHeight="1" x14ac:dyDescent="0.15">
      <c r="A37" s="1750"/>
      <c r="B37" s="2383"/>
      <c r="C37" s="1751" t="s">
        <v>241</v>
      </c>
      <c r="D37" s="1751" t="s">
        <v>241</v>
      </c>
      <c r="E37" s="1752" t="s">
        <v>770</v>
      </c>
      <c r="F37" s="2357" t="s">
        <v>3660</v>
      </c>
      <c r="G37" s="2358"/>
      <c r="H37" s="2385"/>
    </row>
    <row r="38" spans="1:8" ht="24" customHeight="1" x14ac:dyDescent="0.15">
      <c r="A38" s="1750"/>
      <c r="B38" s="2383"/>
      <c r="C38" s="1751" t="s">
        <v>241</v>
      </c>
      <c r="D38" s="1751" t="s">
        <v>241</v>
      </c>
      <c r="E38" s="1752" t="s">
        <v>770</v>
      </c>
      <c r="F38" s="2357" t="s">
        <v>3661</v>
      </c>
      <c r="G38" s="2358"/>
      <c r="H38" s="2385"/>
    </row>
    <row r="39" spans="1:8" ht="24" customHeight="1" x14ac:dyDescent="0.15">
      <c r="A39" s="1750"/>
      <c r="B39" s="2383"/>
      <c r="C39" s="1751" t="s">
        <v>241</v>
      </c>
      <c r="D39" s="1751" t="s">
        <v>241</v>
      </c>
      <c r="E39" s="1752" t="s">
        <v>770</v>
      </c>
      <c r="F39" s="2357" t="s">
        <v>3662</v>
      </c>
      <c r="G39" s="2358"/>
      <c r="H39" s="2386"/>
    </row>
    <row r="40" spans="1:8" ht="24" customHeight="1" x14ac:dyDescent="0.15">
      <c r="A40" s="1750"/>
      <c r="B40" s="2388" t="s">
        <v>3207</v>
      </c>
      <c r="C40" s="1756" t="s">
        <v>241</v>
      </c>
      <c r="D40" s="1751" t="s">
        <v>241</v>
      </c>
      <c r="E40" s="1752" t="s">
        <v>770</v>
      </c>
      <c r="F40" s="2351" t="s">
        <v>3208</v>
      </c>
      <c r="G40" s="2352"/>
      <c r="H40" s="2380" t="s">
        <v>3217</v>
      </c>
    </row>
    <row r="41" spans="1:8" ht="24" customHeight="1" x14ac:dyDescent="0.15">
      <c r="A41" s="1750"/>
      <c r="B41" s="2388"/>
      <c r="C41" s="1756" t="s">
        <v>241</v>
      </c>
      <c r="D41" s="1751" t="s">
        <v>241</v>
      </c>
      <c r="E41" s="1752" t="s">
        <v>770</v>
      </c>
      <c r="F41" s="2351" t="s">
        <v>3213</v>
      </c>
      <c r="G41" s="2352"/>
      <c r="H41" s="2381"/>
    </row>
    <row r="42" spans="1:8" ht="36.75" customHeight="1" x14ac:dyDescent="0.15">
      <c r="A42" s="1750"/>
      <c r="B42" s="2388"/>
      <c r="C42" s="1751" t="s">
        <v>241</v>
      </c>
      <c r="D42" s="1751" t="s">
        <v>241</v>
      </c>
      <c r="E42" s="1752" t="s">
        <v>770</v>
      </c>
      <c r="F42" s="2355" t="s">
        <v>3206</v>
      </c>
      <c r="G42" s="2356"/>
      <c r="H42" s="2381"/>
    </row>
    <row r="43" spans="1:8" ht="24" customHeight="1" x14ac:dyDescent="0.15">
      <c r="A43" s="1750"/>
      <c r="B43" s="2388"/>
      <c r="C43" s="1751" t="s">
        <v>241</v>
      </c>
      <c r="D43" s="1751" t="s">
        <v>241</v>
      </c>
      <c r="E43" s="1752" t="s">
        <v>770</v>
      </c>
      <c r="F43" s="2355" t="s">
        <v>3209</v>
      </c>
      <c r="G43" s="2356"/>
      <c r="H43" s="2381"/>
    </row>
    <row r="44" spans="1:8" ht="18" customHeight="1" x14ac:dyDescent="0.15">
      <c r="A44" s="1864"/>
      <c r="B44" s="2389"/>
      <c r="C44" s="1751" t="s">
        <v>241</v>
      </c>
      <c r="D44" s="1751" t="s">
        <v>241</v>
      </c>
      <c r="E44" s="1755" t="s">
        <v>770</v>
      </c>
      <c r="F44" s="2355" t="s">
        <v>3210</v>
      </c>
      <c r="G44" s="2356"/>
      <c r="H44" s="2382"/>
    </row>
    <row r="45" spans="1:8" ht="18" customHeight="1" x14ac:dyDescent="0.15">
      <c r="A45" s="1750"/>
      <c r="B45" s="2387" t="s">
        <v>37</v>
      </c>
      <c r="C45" s="1751" t="s">
        <v>241</v>
      </c>
      <c r="D45" s="1751" t="s">
        <v>241</v>
      </c>
      <c r="E45" s="1752" t="s">
        <v>770</v>
      </c>
      <c r="F45" s="2261" t="s">
        <v>2587</v>
      </c>
      <c r="G45" s="2262"/>
      <c r="H45" s="1753"/>
    </row>
    <row r="46" spans="1:8" ht="18" customHeight="1" x14ac:dyDescent="0.15">
      <c r="A46" s="1750"/>
      <c r="B46" s="2388"/>
      <c r="C46" s="1751" t="s">
        <v>241</v>
      </c>
      <c r="D46" s="1751" t="s">
        <v>241</v>
      </c>
      <c r="E46" s="1755" t="s">
        <v>770</v>
      </c>
      <c r="F46" s="2390" t="s">
        <v>3211</v>
      </c>
      <c r="G46" s="2391"/>
      <c r="H46" s="1862"/>
    </row>
    <row r="47" spans="1:8" ht="18" customHeight="1" x14ac:dyDescent="0.15">
      <c r="A47" s="1750"/>
      <c r="B47" s="2388"/>
      <c r="C47" s="1751" t="s">
        <v>241</v>
      </c>
      <c r="D47" s="1751" t="s">
        <v>241</v>
      </c>
      <c r="E47" s="1755" t="s">
        <v>770</v>
      </c>
      <c r="F47" s="2390" t="s">
        <v>3212</v>
      </c>
      <c r="G47" s="2391"/>
      <c r="H47" s="1862" t="s">
        <v>2878</v>
      </c>
    </row>
    <row r="48" spans="1:8" ht="18" customHeight="1" x14ac:dyDescent="0.15">
      <c r="A48" s="1750"/>
      <c r="B48" s="2388"/>
      <c r="C48" s="1751" t="s">
        <v>241</v>
      </c>
      <c r="D48" s="1751" t="s">
        <v>241</v>
      </c>
      <c r="E48" s="1755" t="s">
        <v>770</v>
      </c>
      <c r="F48" s="2390" t="s">
        <v>2557</v>
      </c>
      <c r="G48" s="2391"/>
      <c r="H48" s="1862"/>
    </row>
    <row r="49" spans="1:8" ht="42.75" customHeight="1" x14ac:dyDescent="0.15">
      <c r="A49" s="1750"/>
      <c r="B49" s="2388"/>
      <c r="C49" s="1751" t="s">
        <v>241</v>
      </c>
      <c r="D49" s="1751" t="s">
        <v>241</v>
      </c>
      <c r="E49" s="1755" t="s">
        <v>770</v>
      </c>
      <c r="F49" s="2261" t="s">
        <v>2588</v>
      </c>
      <c r="G49" s="2262"/>
      <c r="H49" s="1245" t="s">
        <v>2636</v>
      </c>
    </row>
    <row r="50" spans="1:8" ht="30.75" customHeight="1" x14ac:dyDescent="0.15">
      <c r="A50" s="1750"/>
      <c r="B50" s="2389"/>
      <c r="C50" s="1751" t="s">
        <v>241</v>
      </c>
      <c r="D50" s="1751" t="s">
        <v>241</v>
      </c>
      <c r="E50" s="1755" t="s">
        <v>770</v>
      </c>
      <c r="F50" s="2261" t="s">
        <v>2589</v>
      </c>
      <c r="G50" s="2262"/>
      <c r="H50" s="1245" t="s">
        <v>2878</v>
      </c>
    </row>
    <row r="51" spans="1:8" s="1207" customFormat="1" ht="24.75" customHeight="1" x14ac:dyDescent="0.15">
      <c r="A51" s="1226"/>
      <c r="B51" s="2041" t="s">
        <v>3649</v>
      </c>
      <c r="C51" s="1237" t="s">
        <v>241</v>
      </c>
      <c r="D51" s="1238" t="s">
        <v>241</v>
      </c>
      <c r="E51" s="2042" t="s">
        <v>770</v>
      </c>
      <c r="F51" s="2395" t="s">
        <v>3650</v>
      </c>
      <c r="G51" s="2396"/>
      <c r="H51" s="2043"/>
    </row>
    <row r="52" spans="1:8" ht="36" customHeight="1" x14ac:dyDescent="0.15">
      <c r="A52" s="1750"/>
      <c r="B52" s="2392" t="s">
        <v>84</v>
      </c>
      <c r="C52" s="2116"/>
      <c r="D52" s="1758" t="s">
        <v>241</v>
      </c>
      <c r="E52" s="1752" t="s">
        <v>770</v>
      </c>
      <c r="F52" s="2357" t="s">
        <v>3647</v>
      </c>
      <c r="G52" s="2358"/>
      <c r="H52" s="1753"/>
    </row>
    <row r="53" spans="1:8" ht="35.25" customHeight="1" x14ac:dyDescent="0.15">
      <c r="A53" s="1750"/>
      <c r="B53" s="2393"/>
      <c r="C53" s="2254"/>
      <c r="D53" s="1758" t="s">
        <v>241</v>
      </c>
      <c r="E53" s="1752" t="s">
        <v>770</v>
      </c>
      <c r="F53" s="2301" t="s">
        <v>2867</v>
      </c>
      <c r="G53" s="2302"/>
      <c r="H53" s="1759" t="s">
        <v>3657</v>
      </c>
    </row>
    <row r="54" spans="1:8" ht="36" customHeight="1" x14ac:dyDescent="0.15">
      <c r="A54" s="1750"/>
      <c r="B54" s="2394"/>
      <c r="C54" s="2117"/>
      <c r="D54" s="1758" t="s">
        <v>241</v>
      </c>
      <c r="E54" s="1752" t="s">
        <v>770</v>
      </c>
      <c r="F54" s="2107" t="s">
        <v>3221</v>
      </c>
      <c r="G54" s="2108"/>
      <c r="H54" s="1498" t="s">
        <v>3223</v>
      </c>
    </row>
    <row r="55" spans="1:8" ht="24" customHeight="1" x14ac:dyDescent="0.15">
      <c r="A55" s="1750"/>
      <c r="B55" s="2410" t="s">
        <v>3175</v>
      </c>
      <c r="C55" s="1751" t="s">
        <v>241</v>
      </c>
      <c r="D55" s="1511" t="s">
        <v>241</v>
      </c>
      <c r="E55" s="1722" t="s">
        <v>770</v>
      </c>
      <c r="F55" s="2328" t="s">
        <v>3174</v>
      </c>
      <c r="G55" s="2329"/>
      <c r="H55" s="1717" t="s">
        <v>3214</v>
      </c>
    </row>
    <row r="56" spans="1:8" ht="18" customHeight="1" x14ac:dyDescent="0.15">
      <c r="A56" s="1750"/>
      <c r="B56" s="2410"/>
      <c r="C56" s="1751" t="s">
        <v>241</v>
      </c>
      <c r="D56" s="1511" t="s">
        <v>241</v>
      </c>
      <c r="E56" s="1722" t="s">
        <v>770</v>
      </c>
      <c r="F56" s="2328" t="s">
        <v>3172</v>
      </c>
      <c r="G56" s="2329"/>
      <c r="H56" s="1717"/>
    </row>
    <row r="57" spans="1:8" ht="18" customHeight="1" x14ac:dyDescent="0.15">
      <c r="A57" s="1750"/>
      <c r="B57" s="2410"/>
      <c r="C57" s="1751" t="s">
        <v>241</v>
      </c>
      <c r="D57" s="1511" t="s">
        <v>241</v>
      </c>
      <c r="E57" s="1722" t="s">
        <v>770</v>
      </c>
      <c r="F57" s="2328" t="s">
        <v>3171</v>
      </c>
      <c r="G57" s="2329"/>
      <c r="H57" s="1717"/>
    </row>
    <row r="58" spans="1:8" ht="18" customHeight="1" x14ac:dyDescent="0.15">
      <c r="A58" s="1750"/>
      <c r="B58" s="2411"/>
      <c r="C58" s="1756" t="s">
        <v>241</v>
      </c>
      <c r="D58" s="1511" t="s">
        <v>241</v>
      </c>
      <c r="E58" s="1716" t="s">
        <v>770</v>
      </c>
      <c r="F58" s="2301" t="s">
        <v>3170</v>
      </c>
      <c r="G58" s="2302"/>
      <c r="H58" s="1504" t="s">
        <v>2536</v>
      </c>
    </row>
    <row r="59" spans="1:8" ht="18" customHeight="1" x14ac:dyDescent="0.15">
      <c r="A59" s="1750"/>
      <c r="B59" s="2408" t="s">
        <v>36</v>
      </c>
      <c r="C59" s="1756" t="s">
        <v>241</v>
      </c>
      <c r="D59" s="1511" t="s">
        <v>241</v>
      </c>
      <c r="E59" s="1716" t="s">
        <v>770</v>
      </c>
      <c r="F59" s="2301" t="s">
        <v>3200</v>
      </c>
      <c r="G59" s="2302"/>
      <c r="H59" s="1761"/>
    </row>
    <row r="60" spans="1:8" ht="28.5" customHeight="1" x14ac:dyDescent="0.15">
      <c r="A60" s="1750"/>
      <c r="B60" s="2409"/>
      <c r="C60" s="1756" t="s">
        <v>241</v>
      </c>
      <c r="D60" s="1511" t="s">
        <v>241</v>
      </c>
      <c r="E60" s="1456" t="s">
        <v>770</v>
      </c>
      <c r="F60" s="2223" t="s">
        <v>3201</v>
      </c>
      <c r="G60" s="2234"/>
      <c r="H60" s="1761"/>
    </row>
    <row r="61" spans="1:8" s="1207" customFormat="1" ht="32.25" customHeight="1" x14ac:dyDescent="0.15">
      <c r="A61" s="1276"/>
      <c r="B61" s="1256" t="s">
        <v>2577</v>
      </c>
      <c r="C61" s="1253" t="s">
        <v>241</v>
      </c>
      <c r="D61" s="1246" t="s">
        <v>241</v>
      </c>
      <c r="E61" s="1243" t="s">
        <v>770</v>
      </c>
      <c r="F61" s="2221" t="s">
        <v>2581</v>
      </c>
      <c r="G61" s="2222"/>
      <c r="H61" s="1225" t="s">
        <v>2580</v>
      </c>
    </row>
    <row r="62" spans="1:8" s="1207" customFormat="1" ht="32.25" customHeight="1" x14ac:dyDescent="0.15">
      <c r="A62" s="1276"/>
      <c r="B62" s="1256" t="s">
        <v>2578</v>
      </c>
      <c r="C62" s="1253" t="s">
        <v>241</v>
      </c>
      <c r="D62" s="1246" t="s">
        <v>241</v>
      </c>
      <c r="E62" s="2038" t="s">
        <v>770</v>
      </c>
      <c r="F62" s="2221" t="s">
        <v>2581</v>
      </c>
      <c r="G62" s="2222"/>
      <c r="H62" s="1225" t="s">
        <v>2580</v>
      </c>
    </row>
    <row r="63" spans="1:8" s="1207" customFormat="1" ht="32.25" customHeight="1" x14ac:dyDescent="0.15">
      <c r="A63" s="1242"/>
      <c r="B63" s="2039" t="s">
        <v>2579</v>
      </c>
      <c r="C63" s="1261" t="s">
        <v>241</v>
      </c>
      <c r="D63" s="1262" t="s">
        <v>241</v>
      </c>
      <c r="E63" s="1247" t="s">
        <v>770</v>
      </c>
      <c r="F63" s="2261" t="s">
        <v>2581</v>
      </c>
      <c r="G63" s="2262"/>
      <c r="H63" s="2040" t="s">
        <v>2580</v>
      </c>
    </row>
  </sheetData>
  <mergeCells count="83">
    <mergeCell ref="H11:H12"/>
    <mergeCell ref="E12:G12"/>
    <mergeCell ref="A11:B12"/>
    <mergeCell ref="C11:C12"/>
    <mergeCell ref="F63:G63"/>
    <mergeCell ref="F61:G61"/>
    <mergeCell ref="F62:G62"/>
    <mergeCell ref="B59:B60"/>
    <mergeCell ref="F59:G59"/>
    <mergeCell ref="F60:G60"/>
    <mergeCell ref="F54:G54"/>
    <mergeCell ref="B55:B58"/>
    <mergeCell ref="F55:G55"/>
    <mergeCell ref="F56:G56"/>
    <mergeCell ref="F57:G57"/>
    <mergeCell ref="F58:G58"/>
    <mergeCell ref="B52:B54"/>
    <mergeCell ref="F52:G52"/>
    <mergeCell ref="F53:G53"/>
    <mergeCell ref="C52:C54"/>
    <mergeCell ref="F51:G51"/>
    <mergeCell ref="F32:G32"/>
    <mergeCell ref="B45:B50"/>
    <mergeCell ref="F45:G45"/>
    <mergeCell ref="F46:G46"/>
    <mergeCell ref="F47:G47"/>
    <mergeCell ref="F34:G34"/>
    <mergeCell ref="F36:G36"/>
    <mergeCell ref="B40:B44"/>
    <mergeCell ref="F40:G40"/>
    <mergeCell ref="F48:G48"/>
    <mergeCell ref="F49:G49"/>
    <mergeCell ref="F50:G50"/>
    <mergeCell ref="B28:B30"/>
    <mergeCell ref="C28:C30"/>
    <mergeCell ref="F28:G28"/>
    <mergeCell ref="F29:G29"/>
    <mergeCell ref="F30:G30"/>
    <mergeCell ref="H40:H44"/>
    <mergeCell ref="F37:G37"/>
    <mergeCell ref="F38:G38"/>
    <mergeCell ref="F39:G39"/>
    <mergeCell ref="B34:B39"/>
    <mergeCell ref="H34:H39"/>
    <mergeCell ref="F44:G44"/>
    <mergeCell ref="B26:B27"/>
    <mergeCell ref="C26:C27"/>
    <mergeCell ref="F26:G26"/>
    <mergeCell ref="F27:G27"/>
    <mergeCell ref="E25:G25"/>
    <mergeCell ref="F23:G23"/>
    <mergeCell ref="F24:G24"/>
    <mergeCell ref="B21:B24"/>
    <mergeCell ref="C21:C24"/>
    <mergeCell ref="F21:G21"/>
    <mergeCell ref="F22:G22"/>
    <mergeCell ref="F13:G13"/>
    <mergeCell ref="A8:B10"/>
    <mergeCell ref="F8:G8"/>
    <mergeCell ref="F9:G9"/>
    <mergeCell ref="F10:G10"/>
    <mergeCell ref="E11:G11"/>
    <mergeCell ref="A1:H1"/>
    <mergeCell ref="A6:B6"/>
    <mergeCell ref="E6:G6"/>
    <mergeCell ref="A7:B7"/>
    <mergeCell ref="E7:G7"/>
    <mergeCell ref="F15:G15"/>
    <mergeCell ref="B14:B15"/>
    <mergeCell ref="F41:G41"/>
    <mergeCell ref="F42:G42"/>
    <mergeCell ref="F43:G43"/>
    <mergeCell ref="F35:G35"/>
    <mergeCell ref="F31:G31"/>
    <mergeCell ref="F33:G33"/>
    <mergeCell ref="B19:B20"/>
    <mergeCell ref="C19:C20"/>
    <mergeCell ref="F19:G19"/>
    <mergeCell ref="F20:G20"/>
    <mergeCell ref="E16:G16"/>
    <mergeCell ref="E17:G17"/>
    <mergeCell ref="E18:G18"/>
    <mergeCell ref="F14:G14"/>
  </mergeCells>
  <phoneticPr fontId="9"/>
  <printOptions horizontalCentered="1"/>
  <pageMargins left="0.59055118110236227" right="0.39370078740157483" top="0.78740157480314965" bottom="0.19685039370078741" header="0.51181102362204722" footer="0.51181102362204722"/>
  <pageSetup paperSize="9" fitToHeight="0" orientation="portrait" r:id="rId1"/>
  <headerFooter alignWithMargins="0">
    <oddHeader>&amp;R（福岡市様式）&lt;加算様式２&gt;</oddHeader>
  </headerFooter>
  <rowBreaks count="1" manualBreakCount="1">
    <brk id="33" max="7"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51"/>
  </sheetPr>
  <dimension ref="A1:Y51"/>
  <sheetViews>
    <sheetView workbookViewId="0">
      <selection activeCell="F52" sqref="F52:G52"/>
    </sheetView>
  </sheetViews>
  <sheetFormatPr defaultColWidth="9" defaultRowHeight="13.5" x14ac:dyDescent="0.15"/>
  <cols>
    <col min="1" max="28" width="3.625" style="1370" customWidth="1"/>
    <col min="29" max="16384" width="9" style="1370"/>
  </cols>
  <sheetData>
    <row r="1" spans="1:25" s="1477" customFormat="1" x14ac:dyDescent="0.15">
      <c r="Y1" s="1529"/>
    </row>
    <row r="2" spans="1:25" s="1477" customFormat="1" x14ac:dyDescent="0.15">
      <c r="Y2" s="1479"/>
    </row>
    <row r="3" spans="1:25" s="1477" customFormat="1" ht="23.25" customHeight="1" x14ac:dyDescent="0.15">
      <c r="A3" s="3690" t="s">
        <v>652</v>
      </c>
      <c r="B3" s="3691"/>
      <c r="C3" s="3691"/>
      <c r="D3" s="3691"/>
      <c r="E3" s="3693"/>
      <c r="F3" s="3694"/>
      <c r="G3" s="3694"/>
      <c r="H3" s="3694"/>
      <c r="I3" s="3694"/>
      <c r="J3" s="3694"/>
      <c r="K3" s="3695"/>
      <c r="L3" s="1370"/>
      <c r="M3" s="3690" t="s">
        <v>649</v>
      </c>
      <c r="N3" s="3691"/>
      <c r="O3" s="3691"/>
      <c r="P3" s="3691"/>
      <c r="Q3" s="3692"/>
      <c r="R3" s="3808"/>
      <c r="S3" s="3809"/>
      <c r="T3" s="3809"/>
      <c r="U3" s="3809"/>
      <c r="V3" s="3809"/>
      <c r="W3" s="3809"/>
      <c r="X3" s="3809"/>
      <c r="Y3" s="3810"/>
    </row>
    <row r="4" spans="1:25" s="1477" customFormat="1" hidden="1" x14ac:dyDescent="0.15"/>
    <row r="5" spans="1:25" s="1477" customFormat="1" hidden="1" x14ac:dyDescent="0.15"/>
    <row r="6" spans="1:25" s="1477" customFormat="1" hidden="1" x14ac:dyDescent="0.15">
      <c r="A6" s="3827" t="s">
        <v>2710</v>
      </c>
      <c r="B6" s="3827"/>
      <c r="C6" s="3827"/>
      <c r="D6" s="3827"/>
      <c r="E6" s="3827"/>
      <c r="F6" s="3827"/>
      <c r="G6" s="3827"/>
      <c r="H6" s="3827"/>
      <c r="I6" s="3827"/>
      <c r="J6" s="3827"/>
      <c r="K6" s="3827"/>
      <c r="L6" s="3827"/>
      <c r="M6" s="3827"/>
      <c r="N6" s="3827"/>
      <c r="O6" s="3827"/>
      <c r="P6" s="3827"/>
      <c r="Q6" s="3827"/>
      <c r="R6" s="3827"/>
      <c r="S6" s="3827"/>
      <c r="T6" s="3827"/>
      <c r="U6" s="3827"/>
      <c r="V6" s="3827"/>
      <c r="W6" s="3827"/>
      <c r="X6" s="3827"/>
      <c r="Y6" s="3827"/>
    </row>
    <row r="7" spans="1:25" s="1477" customFormat="1" hidden="1" x14ac:dyDescent="0.15"/>
    <row r="8" spans="1:25" s="1477" customFormat="1" hidden="1" x14ac:dyDescent="0.15">
      <c r="A8" s="1477" t="s">
        <v>2711</v>
      </c>
    </row>
    <row r="9" spans="1:25" s="1477" customFormat="1" ht="7.5" hidden="1" customHeight="1" x14ac:dyDescent="0.15"/>
    <row r="10" spans="1:25" s="1477" customFormat="1" ht="18" hidden="1" customHeight="1" x14ac:dyDescent="0.15">
      <c r="B10" s="3823" t="s">
        <v>1153</v>
      </c>
      <c r="C10" s="3823"/>
      <c r="D10" s="3823"/>
      <c r="E10" s="3823"/>
      <c r="F10" s="3823"/>
      <c r="G10" s="3823"/>
      <c r="H10" s="3823"/>
      <c r="I10" s="3823"/>
      <c r="J10" s="3823"/>
      <c r="K10" s="3823"/>
      <c r="L10" s="3823"/>
      <c r="M10" s="3823" t="s">
        <v>2712</v>
      </c>
      <c r="N10" s="3823"/>
      <c r="O10" s="3823"/>
      <c r="P10" s="3823"/>
      <c r="Q10" s="3823"/>
      <c r="R10" s="3824" t="s">
        <v>2713</v>
      </c>
      <c r="S10" s="3825"/>
      <c r="T10" s="3825"/>
      <c r="U10" s="3825"/>
      <c r="V10" s="3825"/>
      <c r="W10" s="3825"/>
      <c r="X10" s="3825"/>
      <c r="Y10" s="3826"/>
    </row>
    <row r="11" spans="1:25" s="1477" customFormat="1" ht="18" hidden="1" customHeight="1" x14ac:dyDescent="0.15">
      <c r="B11" s="3828" t="s">
        <v>2714</v>
      </c>
      <c r="C11" s="3828"/>
      <c r="D11" s="3828"/>
      <c r="E11" s="3828"/>
      <c r="F11" s="3828"/>
      <c r="G11" s="3828"/>
      <c r="H11" s="3828"/>
      <c r="I11" s="3828"/>
      <c r="J11" s="3828"/>
      <c r="K11" s="3828"/>
      <c r="L11" s="3828"/>
      <c r="M11" s="3823"/>
      <c r="N11" s="3823"/>
      <c r="O11" s="3823"/>
      <c r="P11" s="3823"/>
      <c r="Q11" s="3823"/>
      <c r="R11" s="3824"/>
      <c r="S11" s="3825"/>
      <c r="T11" s="3825"/>
      <c r="U11" s="3825"/>
      <c r="V11" s="3825"/>
      <c r="W11" s="3825"/>
      <c r="X11" s="3825"/>
      <c r="Y11" s="3826"/>
    </row>
    <row r="12" spans="1:25" s="1477" customFormat="1" ht="18" hidden="1" customHeight="1" x14ac:dyDescent="0.15">
      <c r="B12" s="3828" t="s">
        <v>2715</v>
      </c>
      <c r="C12" s="3828"/>
      <c r="D12" s="3828"/>
      <c r="E12" s="3828"/>
      <c r="F12" s="3828"/>
      <c r="G12" s="3828"/>
      <c r="H12" s="3828"/>
      <c r="I12" s="3828"/>
      <c r="J12" s="3828"/>
      <c r="K12" s="3828"/>
      <c r="L12" s="3828"/>
      <c r="M12" s="3823"/>
      <c r="N12" s="3823"/>
      <c r="O12" s="3823"/>
      <c r="P12" s="3823"/>
      <c r="Q12" s="3823"/>
      <c r="R12" s="3824"/>
      <c r="S12" s="3825"/>
      <c r="T12" s="3825"/>
      <c r="U12" s="3825"/>
      <c r="V12" s="3825"/>
      <c r="W12" s="3825"/>
      <c r="X12" s="3825"/>
      <c r="Y12" s="3826"/>
    </row>
    <row r="13" spans="1:25" s="1477" customFormat="1" ht="18" hidden="1" customHeight="1" x14ac:dyDescent="0.15">
      <c r="B13" s="3828" t="s">
        <v>2716</v>
      </c>
      <c r="C13" s="3828"/>
      <c r="D13" s="3828"/>
      <c r="E13" s="3828"/>
      <c r="F13" s="3828"/>
      <c r="G13" s="3828"/>
      <c r="H13" s="3828"/>
      <c r="I13" s="3828"/>
      <c r="J13" s="3828"/>
      <c r="K13" s="3828"/>
      <c r="L13" s="3828"/>
      <c r="M13" s="3823"/>
      <c r="N13" s="3823"/>
      <c r="O13" s="3823"/>
      <c r="P13" s="3823"/>
      <c r="Q13" s="3823"/>
      <c r="R13" s="3824"/>
      <c r="S13" s="3825"/>
      <c r="T13" s="3825"/>
      <c r="U13" s="3825"/>
      <c r="V13" s="3825"/>
      <c r="W13" s="3825"/>
      <c r="X13" s="3825"/>
      <c r="Y13" s="3826"/>
    </row>
    <row r="14" spans="1:25" s="1477" customFormat="1" ht="18" hidden="1" customHeight="1" x14ac:dyDescent="0.15">
      <c r="B14" s="3828" t="s">
        <v>2717</v>
      </c>
      <c r="C14" s="3828"/>
      <c r="D14" s="3828"/>
      <c r="E14" s="3828"/>
      <c r="F14" s="3828"/>
      <c r="G14" s="3828"/>
      <c r="H14" s="3828"/>
      <c r="I14" s="3828"/>
      <c r="J14" s="3828"/>
      <c r="K14" s="3828"/>
      <c r="L14" s="3828"/>
      <c r="M14" s="3823"/>
      <c r="N14" s="3823"/>
      <c r="O14" s="3823"/>
      <c r="P14" s="3823"/>
      <c r="Q14" s="3823"/>
      <c r="R14" s="3824"/>
      <c r="S14" s="3825"/>
      <c r="T14" s="3825"/>
      <c r="U14" s="3825"/>
      <c r="V14" s="3825"/>
      <c r="W14" s="3825"/>
      <c r="X14" s="3825"/>
      <c r="Y14" s="3826"/>
    </row>
    <row r="15" spans="1:25" s="1477" customFormat="1" ht="18" hidden="1" customHeight="1" x14ac:dyDescent="0.15">
      <c r="B15" s="3828" t="s">
        <v>2718</v>
      </c>
      <c r="C15" s="3828"/>
      <c r="D15" s="3828"/>
      <c r="E15" s="3828"/>
      <c r="F15" s="3828"/>
      <c r="G15" s="3828"/>
      <c r="H15" s="3828"/>
      <c r="I15" s="3828"/>
      <c r="J15" s="3828"/>
      <c r="K15" s="3828"/>
      <c r="L15" s="3828"/>
      <c r="M15" s="3823"/>
      <c r="N15" s="3823"/>
      <c r="O15" s="3823"/>
      <c r="P15" s="3823"/>
      <c r="Q15" s="3823"/>
      <c r="R15" s="3824"/>
      <c r="S15" s="3825"/>
      <c r="T15" s="3825"/>
      <c r="U15" s="3825"/>
      <c r="V15" s="3825"/>
      <c r="W15" s="3825"/>
      <c r="X15" s="3825"/>
      <c r="Y15" s="3826"/>
    </row>
    <row r="16" spans="1:25" s="1477" customFormat="1" ht="18" hidden="1" customHeight="1" x14ac:dyDescent="0.15">
      <c r="B16" s="3828" t="s">
        <v>2719</v>
      </c>
      <c r="C16" s="3828"/>
      <c r="D16" s="3828"/>
      <c r="E16" s="3828"/>
      <c r="F16" s="3828"/>
      <c r="G16" s="3828"/>
      <c r="H16" s="3828"/>
      <c r="I16" s="3828"/>
      <c r="J16" s="3828"/>
      <c r="K16" s="3828"/>
      <c r="L16" s="3828"/>
      <c r="M16" s="3823"/>
      <c r="N16" s="3823"/>
      <c r="O16" s="3823"/>
      <c r="P16" s="3823"/>
      <c r="Q16" s="3823"/>
      <c r="R16" s="3824"/>
      <c r="S16" s="3825"/>
      <c r="T16" s="3825"/>
      <c r="U16" s="3825"/>
      <c r="V16" s="3825"/>
      <c r="W16" s="3825"/>
      <c r="X16" s="3825"/>
      <c r="Y16" s="3826"/>
    </row>
    <row r="17" spans="1:25" s="1477" customFormat="1" ht="18" hidden="1" customHeight="1" x14ac:dyDescent="0.15">
      <c r="B17" s="3828" t="s">
        <v>2720</v>
      </c>
      <c r="C17" s="3828"/>
      <c r="D17" s="3828"/>
      <c r="E17" s="3828"/>
      <c r="F17" s="3828"/>
      <c r="G17" s="3828"/>
      <c r="H17" s="3828"/>
      <c r="I17" s="3828"/>
      <c r="J17" s="3828"/>
      <c r="K17" s="3828"/>
      <c r="L17" s="3828"/>
      <c r="M17" s="3823"/>
      <c r="N17" s="3823"/>
      <c r="O17" s="3823"/>
      <c r="P17" s="3823"/>
      <c r="Q17" s="3823"/>
      <c r="R17" s="3824"/>
      <c r="S17" s="3825"/>
      <c r="T17" s="3825"/>
      <c r="U17" s="3825"/>
      <c r="V17" s="3825"/>
      <c r="W17" s="3825"/>
      <c r="X17" s="3825"/>
      <c r="Y17" s="3826"/>
    </row>
    <row r="18" spans="1:25" s="1477" customFormat="1" ht="18" hidden="1" customHeight="1" x14ac:dyDescent="0.15">
      <c r="B18" s="3828" t="s">
        <v>2721</v>
      </c>
      <c r="C18" s="3828"/>
      <c r="D18" s="3828"/>
      <c r="E18" s="3828"/>
      <c r="F18" s="3828"/>
      <c r="G18" s="3828"/>
      <c r="H18" s="3828"/>
      <c r="I18" s="3828"/>
      <c r="J18" s="3828"/>
      <c r="K18" s="3828"/>
      <c r="L18" s="3828"/>
      <c r="M18" s="3823"/>
      <c r="N18" s="3823"/>
      <c r="O18" s="3823"/>
      <c r="P18" s="3823"/>
      <c r="Q18" s="3823"/>
      <c r="R18" s="3824"/>
      <c r="S18" s="3825"/>
      <c r="T18" s="3825"/>
      <c r="U18" s="3825"/>
      <c r="V18" s="3825"/>
      <c r="W18" s="3825"/>
      <c r="X18" s="3825"/>
      <c r="Y18" s="3826"/>
    </row>
    <row r="19" spans="1:25" s="1477" customFormat="1" ht="18" hidden="1" customHeight="1" x14ac:dyDescent="0.15">
      <c r="B19" s="3828" t="s">
        <v>2722</v>
      </c>
      <c r="C19" s="3828"/>
      <c r="D19" s="3828"/>
      <c r="E19" s="3828"/>
      <c r="F19" s="3828"/>
      <c r="G19" s="3828"/>
      <c r="H19" s="3828"/>
      <c r="I19" s="3828"/>
      <c r="J19" s="3828"/>
      <c r="K19" s="3828"/>
      <c r="L19" s="3828"/>
      <c r="M19" s="3823"/>
      <c r="N19" s="3823"/>
      <c r="O19" s="3823"/>
      <c r="P19" s="3823"/>
      <c r="Q19" s="3823"/>
      <c r="R19" s="3824"/>
      <c r="S19" s="3825"/>
      <c r="T19" s="3825"/>
      <c r="U19" s="3825"/>
      <c r="V19" s="3825"/>
      <c r="W19" s="3825"/>
      <c r="X19" s="3825"/>
      <c r="Y19" s="3826"/>
    </row>
    <row r="20" spans="1:25" s="1477" customFormat="1" ht="18" hidden="1" customHeight="1" x14ac:dyDescent="0.15">
      <c r="B20" s="3829" t="s">
        <v>2723</v>
      </c>
      <c r="C20" s="3830"/>
      <c r="D20" s="3830"/>
      <c r="E20" s="3830"/>
      <c r="F20" s="3830"/>
      <c r="G20" s="3830"/>
      <c r="H20" s="3830"/>
      <c r="I20" s="3830"/>
      <c r="J20" s="3830"/>
      <c r="K20" s="3830"/>
      <c r="L20" s="3831"/>
      <c r="M20" s="3824"/>
      <c r="N20" s="3832"/>
      <c r="O20" s="3832"/>
      <c r="P20" s="3832"/>
      <c r="Q20" s="3833"/>
      <c r="R20" s="3824"/>
      <c r="S20" s="3832"/>
      <c r="T20" s="3832"/>
      <c r="U20" s="3832"/>
      <c r="V20" s="3832"/>
      <c r="W20" s="3832"/>
      <c r="X20" s="3832"/>
      <c r="Y20" s="3833"/>
    </row>
    <row r="21" spans="1:25" s="1477" customFormat="1" ht="18" hidden="1" customHeight="1" x14ac:dyDescent="0.15">
      <c r="B21" s="3828" t="s">
        <v>2724</v>
      </c>
      <c r="C21" s="3828"/>
      <c r="D21" s="3828"/>
      <c r="E21" s="3828"/>
      <c r="F21" s="3828"/>
      <c r="G21" s="3828"/>
      <c r="H21" s="3828"/>
      <c r="I21" s="3828"/>
      <c r="J21" s="3828"/>
      <c r="K21" s="3828"/>
      <c r="L21" s="3828"/>
      <c r="M21" s="3823"/>
      <c r="N21" s="3823"/>
      <c r="O21" s="3823"/>
      <c r="P21" s="3823"/>
      <c r="Q21" s="3823"/>
      <c r="R21" s="3824"/>
      <c r="S21" s="3825"/>
      <c r="T21" s="3825"/>
      <c r="U21" s="3825"/>
      <c r="V21" s="3825"/>
      <c r="W21" s="3825"/>
      <c r="X21" s="3825"/>
      <c r="Y21" s="3826"/>
    </row>
    <row r="22" spans="1:25" s="1477" customFormat="1" ht="18" hidden="1" customHeight="1" x14ac:dyDescent="0.15">
      <c r="B22" s="3828" t="s">
        <v>2725</v>
      </c>
      <c r="C22" s="3828"/>
      <c r="D22" s="3828"/>
      <c r="E22" s="3828"/>
      <c r="F22" s="3828"/>
      <c r="G22" s="3828"/>
      <c r="H22" s="3828"/>
      <c r="I22" s="3828"/>
      <c r="J22" s="3828"/>
      <c r="K22" s="3828"/>
      <c r="L22" s="3828"/>
      <c r="M22" s="3823"/>
      <c r="N22" s="3823"/>
      <c r="O22" s="3823"/>
      <c r="P22" s="3823"/>
      <c r="Q22" s="3823"/>
      <c r="R22" s="3824"/>
      <c r="S22" s="3825"/>
      <c r="T22" s="3825"/>
      <c r="U22" s="3825"/>
      <c r="V22" s="3825"/>
      <c r="W22" s="3825"/>
      <c r="X22" s="3825"/>
      <c r="Y22" s="3826"/>
    </row>
    <row r="23" spans="1:25" s="1477" customFormat="1" ht="18" hidden="1" customHeight="1" x14ac:dyDescent="0.15">
      <c r="B23" s="3828" t="s">
        <v>2726</v>
      </c>
      <c r="C23" s="3828"/>
      <c r="D23" s="3828"/>
      <c r="E23" s="3828"/>
      <c r="F23" s="3828"/>
      <c r="G23" s="3828"/>
      <c r="H23" s="3828"/>
      <c r="I23" s="3828"/>
      <c r="J23" s="3828"/>
      <c r="K23" s="3828"/>
      <c r="L23" s="3828"/>
      <c r="M23" s="3823"/>
      <c r="N23" s="3823"/>
      <c r="O23" s="3823"/>
      <c r="P23" s="3823"/>
      <c r="Q23" s="3823"/>
      <c r="R23" s="3824"/>
      <c r="S23" s="3825"/>
      <c r="T23" s="3825"/>
      <c r="U23" s="3825"/>
      <c r="V23" s="3825"/>
      <c r="W23" s="3825"/>
      <c r="X23" s="3825"/>
      <c r="Y23" s="3826"/>
    </row>
    <row r="24" spans="1:25" s="1477" customFormat="1" ht="18" hidden="1" customHeight="1" x14ac:dyDescent="0.15">
      <c r="B24" s="3828" t="s">
        <v>2727</v>
      </c>
      <c r="C24" s="3828"/>
      <c r="D24" s="3828"/>
      <c r="E24" s="3828"/>
      <c r="F24" s="3828"/>
      <c r="G24" s="3828"/>
      <c r="H24" s="3828"/>
      <c r="I24" s="3828"/>
      <c r="J24" s="3828"/>
      <c r="K24" s="3828"/>
      <c r="L24" s="3828"/>
      <c r="M24" s="3823"/>
      <c r="N24" s="3823"/>
      <c r="O24" s="3823"/>
      <c r="P24" s="3823"/>
      <c r="Q24" s="3823"/>
      <c r="R24" s="3824"/>
      <c r="S24" s="3825"/>
      <c r="T24" s="3825"/>
      <c r="U24" s="3825"/>
      <c r="V24" s="3825"/>
      <c r="W24" s="3825"/>
      <c r="X24" s="3825"/>
      <c r="Y24" s="3826"/>
    </row>
    <row r="25" spans="1:25" s="1477" customFormat="1" hidden="1" x14ac:dyDescent="0.15"/>
    <row r="26" spans="1:25" s="1477" customFormat="1" ht="13.5" hidden="1" customHeight="1" x14ac:dyDescent="0.15">
      <c r="B26" s="3834" t="s">
        <v>2728</v>
      </c>
      <c r="C26" s="3835"/>
      <c r="D26" s="3835"/>
      <c r="E26" s="3835"/>
      <c r="F26" s="3835"/>
      <c r="G26" s="3835"/>
      <c r="H26" s="3835"/>
      <c r="I26" s="3835"/>
      <c r="J26" s="3835"/>
      <c r="K26" s="3835"/>
      <c r="L26" s="3835"/>
      <c r="M26" s="3835"/>
      <c r="N26" s="3835"/>
      <c r="O26" s="3835"/>
      <c r="P26" s="3835"/>
      <c r="Q26" s="3835"/>
      <c r="R26" s="3835"/>
      <c r="S26" s="3835"/>
      <c r="T26" s="3835"/>
      <c r="U26" s="3823" t="s">
        <v>2729</v>
      </c>
      <c r="V26" s="3823"/>
      <c r="W26" s="3823"/>
      <c r="X26" s="3823"/>
      <c r="Y26" s="3823"/>
    </row>
    <row r="27" spans="1:25" s="1477" customFormat="1" hidden="1" x14ac:dyDescent="0.15">
      <c r="B27" s="3836"/>
      <c r="C27" s="3837"/>
      <c r="D27" s="3837"/>
      <c r="E27" s="3837"/>
      <c r="F27" s="3837"/>
      <c r="G27" s="3837"/>
      <c r="H27" s="3837"/>
      <c r="I27" s="3837"/>
      <c r="J27" s="3837"/>
      <c r="K27" s="3837"/>
      <c r="L27" s="3837"/>
      <c r="M27" s="3837"/>
      <c r="N27" s="3837"/>
      <c r="O27" s="3837"/>
      <c r="P27" s="3837"/>
      <c r="Q27" s="3837"/>
      <c r="R27" s="3837"/>
      <c r="S27" s="3837"/>
      <c r="T27" s="3837"/>
      <c r="U27" s="3823"/>
      <c r="V27" s="3823"/>
      <c r="W27" s="3823"/>
      <c r="X27" s="3823"/>
      <c r="Y27" s="3823"/>
    </row>
    <row r="28" spans="1:25" s="1477" customFormat="1" hidden="1" x14ac:dyDescent="0.15">
      <c r="B28" s="3838"/>
      <c r="C28" s="3839"/>
      <c r="D28" s="3839"/>
      <c r="E28" s="3839"/>
      <c r="F28" s="3839"/>
      <c r="G28" s="3839"/>
      <c r="H28" s="3839"/>
      <c r="I28" s="3839"/>
      <c r="J28" s="3839"/>
      <c r="K28" s="3839"/>
      <c r="L28" s="3839"/>
      <c r="M28" s="3839"/>
      <c r="N28" s="3839"/>
      <c r="O28" s="3839"/>
      <c r="P28" s="3839"/>
      <c r="Q28" s="3839"/>
      <c r="R28" s="3839"/>
      <c r="S28" s="3839"/>
      <c r="T28" s="3839"/>
      <c r="U28" s="3823"/>
      <c r="V28" s="3823"/>
      <c r="W28" s="3823"/>
      <c r="X28" s="3823"/>
      <c r="Y28" s="3823"/>
    </row>
    <row r="29" spans="1:25" s="1477" customFormat="1" hidden="1" x14ac:dyDescent="0.15"/>
    <row r="31" spans="1:25" x14ac:dyDescent="0.15">
      <c r="A31" s="3689" t="s">
        <v>2730</v>
      </c>
      <c r="B31" s="3689"/>
      <c r="C31" s="3689"/>
      <c r="D31" s="3689"/>
      <c r="E31" s="3689"/>
      <c r="F31" s="3689"/>
      <c r="G31" s="3689"/>
      <c r="H31" s="3689"/>
      <c r="I31" s="3689"/>
      <c r="J31" s="3689"/>
      <c r="K31" s="3689"/>
      <c r="L31" s="3689"/>
      <c r="M31" s="3689"/>
      <c r="N31" s="3689"/>
      <c r="O31" s="3689"/>
      <c r="P31" s="3689"/>
      <c r="Q31" s="3689"/>
      <c r="R31" s="3689"/>
      <c r="S31" s="3689"/>
      <c r="T31" s="3689"/>
      <c r="U31" s="3689"/>
      <c r="V31" s="3689"/>
      <c r="W31" s="3689"/>
      <c r="X31" s="3689"/>
      <c r="Y31" s="3689"/>
    </row>
    <row r="33" spans="1:25" x14ac:dyDescent="0.15">
      <c r="A33" s="1370" t="s">
        <v>2731</v>
      </c>
    </row>
    <row r="34" spans="1:25" ht="7.5" customHeight="1" x14ac:dyDescent="0.15"/>
    <row r="35" spans="1:25" ht="18" customHeight="1" x14ac:dyDescent="0.15">
      <c r="B35" s="3807" t="s">
        <v>1153</v>
      </c>
      <c r="C35" s="3807"/>
      <c r="D35" s="3807"/>
      <c r="E35" s="3807"/>
      <c r="F35" s="3807"/>
      <c r="G35" s="3807"/>
      <c r="H35" s="3807"/>
      <c r="I35" s="3807"/>
      <c r="J35" s="3807"/>
      <c r="K35" s="3807"/>
      <c r="L35" s="3807"/>
      <c r="M35" s="3807" t="s">
        <v>2712</v>
      </c>
      <c r="N35" s="3807"/>
      <c r="O35" s="3807"/>
      <c r="P35" s="3807"/>
      <c r="Q35" s="3807"/>
      <c r="R35" s="3693" t="s">
        <v>2713</v>
      </c>
      <c r="S35" s="3694"/>
      <c r="T35" s="3694"/>
      <c r="U35" s="3694"/>
      <c r="V35" s="3694"/>
      <c r="W35" s="3694"/>
      <c r="X35" s="3694"/>
      <c r="Y35" s="3695"/>
    </row>
    <row r="36" spans="1:25" ht="18" customHeight="1" x14ac:dyDescent="0.15">
      <c r="B36" s="3811" t="s">
        <v>2714</v>
      </c>
      <c r="C36" s="3811"/>
      <c r="D36" s="3811"/>
      <c r="E36" s="3811"/>
      <c r="F36" s="3811"/>
      <c r="G36" s="3811"/>
      <c r="H36" s="3811"/>
      <c r="I36" s="3811"/>
      <c r="J36" s="3811"/>
      <c r="K36" s="3811"/>
      <c r="L36" s="3811"/>
      <c r="M36" s="3807"/>
      <c r="N36" s="3807"/>
      <c r="O36" s="3807"/>
      <c r="P36" s="3807"/>
      <c r="Q36" s="3807"/>
      <c r="R36" s="3693"/>
      <c r="S36" s="3694"/>
      <c r="T36" s="3694"/>
      <c r="U36" s="3694"/>
      <c r="V36" s="3694"/>
      <c r="W36" s="3694"/>
      <c r="X36" s="3694"/>
      <c r="Y36" s="3695"/>
    </row>
    <row r="37" spans="1:25" ht="18" customHeight="1" x14ac:dyDescent="0.15">
      <c r="B37" s="3811" t="s">
        <v>2715</v>
      </c>
      <c r="C37" s="3811"/>
      <c r="D37" s="3811"/>
      <c r="E37" s="3811"/>
      <c r="F37" s="3811"/>
      <c r="G37" s="3811"/>
      <c r="H37" s="3811"/>
      <c r="I37" s="3811"/>
      <c r="J37" s="3811"/>
      <c r="K37" s="3811"/>
      <c r="L37" s="3811"/>
      <c r="M37" s="3807"/>
      <c r="N37" s="3807"/>
      <c r="O37" s="3807"/>
      <c r="P37" s="3807"/>
      <c r="Q37" s="3807"/>
      <c r="R37" s="3693"/>
      <c r="S37" s="3694"/>
      <c r="T37" s="3694"/>
      <c r="U37" s="3694"/>
      <c r="V37" s="3694"/>
      <c r="W37" s="3694"/>
      <c r="X37" s="3694"/>
      <c r="Y37" s="3695"/>
    </row>
    <row r="38" spans="1:25" ht="18" customHeight="1" x14ac:dyDescent="0.15">
      <c r="B38" s="3811" t="s">
        <v>2719</v>
      </c>
      <c r="C38" s="3811"/>
      <c r="D38" s="3811"/>
      <c r="E38" s="3811"/>
      <c r="F38" s="3811"/>
      <c r="G38" s="3811"/>
      <c r="H38" s="3811"/>
      <c r="I38" s="3811"/>
      <c r="J38" s="3811"/>
      <c r="K38" s="3811"/>
      <c r="L38" s="3811"/>
      <c r="M38" s="3807"/>
      <c r="N38" s="3807"/>
      <c r="O38" s="3807"/>
      <c r="P38" s="3807"/>
      <c r="Q38" s="3807"/>
      <c r="R38" s="3693"/>
      <c r="S38" s="3694"/>
      <c r="T38" s="3694"/>
      <c r="U38" s="3694"/>
      <c r="V38" s="3694"/>
      <c r="W38" s="3694"/>
      <c r="X38" s="3694"/>
      <c r="Y38" s="3695"/>
    </row>
    <row r="39" spans="1:25" ht="18" customHeight="1" x14ac:dyDescent="0.15">
      <c r="B39" s="3811" t="s">
        <v>2720</v>
      </c>
      <c r="C39" s="3811"/>
      <c r="D39" s="3811"/>
      <c r="E39" s="3811"/>
      <c r="F39" s="3811"/>
      <c r="G39" s="3811"/>
      <c r="H39" s="3811"/>
      <c r="I39" s="3811"/>
      <c r="J39" s="3811"/>
      <c r="K39" s="3811"/>
      <c r="L39" s="3811"/>
      <c r="M39" s="3807"/>
      <c r="N39" s="3807"/>
      <c r="O39" s="3807"/>
      <c r="P39" s="3807"/>
      <c r="Q39" s="3807"/>
      <c r="R39" s="3693"/>
      <c r="S39" s="3694"/>
      <c r="T39" s="3694"/>
      <c r="U39" s="3694"/>
      <c r="V39" s="3694"/>
      <c r="W39" s="3694"/>
      <c r="X39" s="3694"/>
      <c r="Y39" s="3695"/>
    </row>
    <row r="40" spans="1:25" ht="18" customHeight="1" x14ac:dyDescent="0.15">
      <c r="B40" s="3811" t="s">
        <v>2721</v>
      </c>
      <c r="C40" s="3811"/>
      <c r="D40" s="3811"/>
      <c r="E40" s="3811"/>
      <c r="F40" s="3811"/>
      <c r="G40" s="3811"/>
      <c r="H40" s="3811"/>
      <c r="I40" s="3811"/>
      <c r="J40" s="3811"/>
      <c r="K40" s="3811"/>
      <c r="L40" s="3811"/>
      <c r="M40" s="3807"/>
      <c r="N40" s="3807"/>
      <c r="O40" s="3807"/>
      <c r="P40" s="3807"/>
      <c r="Q40" s="3807"/>
      <c r="R40" s="3693"/>
      <c r="S40" s="3694"/>
      <c r="T40" s="3694"/>
      <c r="U40" s="3694"/>
      <c r="V40" s="3694"/>
      <c r="W40" s="3694"/>
      <c r="X40" s="3694"/>
      <c r="Y40" s="3695"/>
    </row>
    <row r="41" spans="1:25" ht="18" customHeight="1" x14ac:dyDescent="0.15">
      <c r="B41" s="3812" t="s">
        <v>2723</v>
      </c>
      <c r="C41" s="3813"/>
      <c r="D41" s="3813"/>
      <c r="E41" s="3813"/>
      <c r="F41" s="3813"/>
      <c r="G41" s="3813"/>
      <c r="H41" s="3813"/>
      <c r="I41" s="3813"/>
      <c r="J41" s="3813"/>
      <c r="K41" s="3813"/>
      <c r="L41" s="3814"/>
      <c r="M41" s="3693"/>
      <c r="N41" s="3815"/>
      <c r="O41" s="3815"/>
      <c r="P41" s="3815"/>
      <c r="Q41" s="3816"/>
      <c r="R41" s="3693"/>
      <c r="S41" s="3815"/>
      <c r="T41" s="3815"/>
      <c r="U41" s="3815"/>
      <c r="V41" s="3815"/>
      <c r="W41" s="3815"/>
      <c r="X41" s="3815"/>
      <c r="Y41" s="3816"/>
    </row>
    <row r="42" spans="1:25" ht="18" customHeight="1" x14ac:dyDescent="0.15">
      <c r="B42" s="3811" t="s">
        <v>2732</v>
      </c>
      <c r="C42" s="3811"/>
      <c r="D42" s="3811"/>
      <c r="E42" s="3811"/>
      <c r="F42" s="3811"/>
      <c r="G42" s="3811"/>
      <c r="H42" s="3811"/>
      <c r="I42" s="3811"/>
      <c r="J42" s="3811"/>
      <c r="K42" s="3811"/>
      <c r="L42" s="3811"/>
      <c r="M42" s="3807"/>
      <c r="N42" s="3807"/>
      <c r="O42" s="3807"/>
      <c r="P42" s="3807"/>
      <c r="Q42" s="3807"/>
      <c r="R42" s="3693"/>
      <c r="S42" s="3694"/>
      <c r="T42" s="3694"/>
      <c r="U42" s="3694"/>
      <c r="V42" s="3694"/>
      <c r="W42" s="3694"/>
      <c r="X42" s="3694"/>
      <c r="Y42" s="3695"/>
    </row>
    <row r="43" spans="1:25" ht="18" customHeight="1" x14ac:dyDescent="0.15">
      <c r="B43" s="3811" t="s">
        <v>2725</v>
      </c>
      <c r="C43" s="3811"/>
      <c r="D43" s="3811"/>
      <c r="E43" s="3811"/>
      <c r="F43" s="3811"/>
      <c r="G43" s="3811"/>
      <c r="H43" s="3811"/>
      <c r="I43" s="3811"/>
      <c r="J43" s="3811"/>
      <c r="K43" s="3811"/>
      <c r="L43" s="3811"/>
      <c r="M43" s="3807"/>
      <c r="N43" s="3807"/>
      <c r="O43" s="3807"/>
      <c r="P43" s="3807"/>
      <c r="Q43" s="3807"/>
      <c r="R43" s="3693"/>
      <c r="S43" s="3694"/>
      <c r="T43" s="3694"/>
      <c r="U43" s="3694"/>
      <c r="V43" s="3694"/>
      <c r="W43" s="3694"/>
      <c r="X43" s="3694"/>
      <c r="Y43" s="3695"/>
    </row>
    <row r="45" spans="1:25" ht="13.5" customHeight="1" x14ac:dyDescent="0.15">
      <c r="B45" s="3817" t="s">
        <v>2733</v>
      </c>
      <c r="C45" s="3818"/>
      <c r="D45" s="3818"/>
      <c r="E45" s="3818"/>
      <c r="F45" s="3818"/>
      <c r="G45" s="3818"/>
      <c r="H45" s="3818"/>
      <c r="I45" s="3818"/>
      <c r="J45" s="3818"/>
      <c r="K45" s="3818"/>
      <c r="L45" s="3818"/>
      <c r="M45" s="3818"/>
      <c r="N45" s="3818"/>
      <c r="O45" s="3818"/>
      <c r="P45" s="3818"/>
      <c r="Q45" s="3818"/>
      <c r="R45" s="3818"/>
      <c r="S45" s="3818"/>
      <c r="T45" s="3818"/>
      <c r="U45" s="3807" t="s">
        <v>2729</v>
      </c>
      <c r="V45" s="3807"/>
      <c r="W45" s="3807"/>
      <c r="X45" s="3807"/>
      <c r="Y45" s="3807"/>
    </row>
    <row r="46" spans="1:25" x14ac:dyDescent="0.15">
      <c r="B46" s="3819"/>
      <c r="C46" s="3820"/>
      <c r="D46" s="3820"/>
      <c r="E46" s="3820"/>
      <c r="F46" s="3820"/>
      <c r="G46" s="3820"/>
      <c r="H46" s="3820"/>
      <c r="I46" s="3820"/>
      <c r="J46" s="3820"/>
      <c r="K46" s="3820"/>
      <c r="L46" s="3820"/>
      <c r="M46" s="3820"/>
      <c r="N46" s="3820"/>
      <c r="O46" s="3820"/>
      <c r="P46" s="3820"/>
      <c r="Q46" s="3820"/>
      <c r="R46" s="3820"/>
      <c r="S46" s="3820"/>
      <c r="T46" s="3820"/>
      <c r="U46" s="3807"/>
      <c r="V46" s="3807"/>
      <c r="W46" s="3807"/>
      <c r="X46" s="3807"/>
      <c r="Y46" s="3807"/>
    </row>
    <row r="47" spans="1:25" x14ac:dyDescent="0.15">
      <c r="B47" s="3821"/>
      <c r="C47" s="3822"/>
      <c r="D47" s="3822"/>
      <c r="E47" s="3822"/>
      <c r="F47" s="3822"/>
      <c r="G47" s="3822"/>
      <c r="H47" s="3822"/>
      <c r="I47" s="3822"/>
      <c r="J47" s="3822"/>
      <c r="K47" s="3822"/>
      <c r="L47" s="3822"/>
      <c r="M47" s="3822"/>
      <c r="N47" s="3822"/>
      <c r="O47" s="3822"/>
      <c r="P47" s="3822"/>
      <c r="Q47" s="3822"/>
      <c r="R47" s="3822"/>
      <c r="S47" s="3822"/>
      <c r="T47" s="3822"/>
      <c r="U47" s="3807"/>
      <c r="V47" s="3807"/>
      <c r="W47" s="3807"/>
      <c r="X47" s="3807"/>
      <c r="Y47" s="3807"/>
    </row>
    <row r="48" spans="1:25" ht="7.5" customHeight="1" x14ac:dyDescent="0.15"/>
    <row r="49" spans="2:25" ht="13.5" customHeight="1" x14ac:dyDescent="0.15">
      <c r="B49" s="3817" t="s">
        <v>2734</v>
      </c>
      <c r="C49" s="3818"/>
      <c r="D49" s="3818"/>
      <c r="E49" s="3818"/>
      <c r="F49" s="3818"/>
      <c r="G49" s="3818"/>
      <c r="H49" s="3818"/>
      <c r="I49" s="3818"/>
      <c r="J49" s="3818"/>
      <c r="K49" s="3818"/>
      <c r="L49" s="3818"/>
      <c r="M49" s="3818"/>
      <c r="N49" s="3818"/>
      <c r="O49" s="3818"/>
      <c r="P49" s="3818"/>
      <c r="Q49" s="3818"/>
      <c r="R49" s="3818"/>
      <c r="S49" s="3818"/>
      <c r="T49" s="3818"/>
      <c r="U49" s="3807" t="s">
        <v>2729</v>
      </c>
      <c r="V49" s="3807"/>
      <c r="W49" s="3807"/>
      <c r="X49" s="3807"/>
      <c r="Y49" s="3807"/>
    </row>
    <row r="50" spans="2:25" x14ac:dyDescent="0.15">
      <c r="B50" s="3819"/>
      <c r="C50" s="3820"/>
      <c r="D50" s="3820"/>
      <c r="E50" s="3820"/>
      <c r="F50" s="3820"/>
      <c r="G50" s="3820"/>
      <c r="H50" s="3820"/>
      <c r="I50" s="3820"/>
      <c r="J50" s="3820"/>
      <c r="K50" s="3820"/>
      <c r="L50" s="3820"/>
      <c r="M50" s="3820"/>
      <c r="N50" s="3820"/>
      <c r="O50" s="3820"/>
      <c r="P50" s="3820"/>
      <c r="Q50" s="3820"/>
      <c r="R50" s="3820"/>
      <c r="S50" s="3820"/>
      <c r="T50" s="3820"/>
      <c r="U50" s="3807"/>
      <c r="V50" s="3807"/>
      <c r="W50" s="3807"/>
      <c r="X50" s="3807"/>
      <c r="Y50" s="3807"/>
    </row>
    <row r="51" spans="2:25" x14ac:dyDescent="0.15">
      <c r="B51" s="3821"/>
      <c r="C51" s="3822"/>
      <c r="D51" s="3822"/>
      <c r="E51" s="3822"/>
      <c r="F51" s="3822"/>
      <c r="G51" s="3822"/>
      <c r="H51" s="3822"/>
      <c r="I51" s="3822"/>
      <c r="J51" s="3822"/>
      <c r="K51" s="3822"/>
      <c r="L51" s="3822"/>
      <c r="M51" s="3822"/>
      <c r="N51" s="3822"/>
      <c r="O51" s="3822"/>
      <c r="P51" s="3822"/>
      <c r="Q51" s="3822"/>
      <c r="R51" s="3822"/>
      <c r="S51" s="3822"/>
      <c r="T51" s="3822"/>
      <c r="U51" s="3807"/>
      <c r="V51" s="3807"/>
      <c r="W51" s="3807"/>
      <c r="X51" s="3807"/>
      <c r="Y51" s="3807"/>
    </row>
  </sheetData>
  <mergeCells count="84">
    <mergeCell ref="B40:L40"/>
    <mergeCell ref="M40:Q40"/>
    <mergeCell ref="R40:Y40"/>
    <mergeCell ref="B49:T51"/>
    <mergeCell ref="U49:Y51"/>
    <mergeCell ref="B41:L41"/>
    <mergeCell ref="M41:Q41"/>
    <mergeCell ref="R41:Y41"/>
    <mergeCell ref="B42:L42"/>
    <mergeCell ref="M42:Q42"/>
    <mergeCell ref="R42:Y42"/>
    <mergeCell ref="B43:L43"/>
    <mergeCell ref="M43:Q43"/>
    <mergeCell ref="R43:Y43"/>
    <mergeCell ref="B45:T47"/>
    <mergeCell ref="U45:Y47"/>
    <mergeCell ref="B38:L38"/>
    <mergeCell ref="M38:Q38"/>
    <mergeCell ref="R38:Y38"/>
    <mergeCell ref="B39:L39"/>
    <mergeCell ref="M39:Q39"/>
    <mergeCell ref="R39:Y39"/>
    <mergeCell ref="B36:L36"/>
    <mergeCell ref="M36:Q36"/>
    <mergeCell ref="R36:Y36"/>
    <mergeCell ref="B37:L37"/>
    <mergeCell ref="M37:Q37"/>
    <mergeCell ref="R37:Y37"/>
    <mergeCell ref="B26:T28"/>
    <mergeCell ref="U26:Y28"/>
    <mergeCell ref="A31:Y31"/>
    <mergeCell ref="B35:L35"/>
    <mergeCell ref="M35:Q35"/>
    <mergeCell ref="R35:Y35"/>
    <mergeCell ref="B23:L23"/>
    <mergeCell ref="M23:Q23"/>
    <mergeCell ref="R23:Y23"/>
    <mergeCell ref="B24:L24"/>
    <mergeCell ref="M24:Q24"/>
    <mergeCell ref="R24:Y24"/>
    <mergeCell ref="B21:L21"/>
    <mergeCell ref="M21:Q21"/>
    <mergeCell ref="R21:Y21"/>
    <mergeCell ref="B22:L22"/>
    <mergeCell ref="M22:Q22"/>
    <mergeCell ref="R22:Y22"/>
    <mergeCell ref="B19:L19"/>
    <mergeCell ref="M19:Q19"/>
    <mergeCell ref="R19:Y19"/>
    <mergeCell ref="B20:L20"/>
    <mergeCell ref="M20:Q20"/>
    <mergeCell ref="R20:Y20"/>
    <mergeCell ref="B17:L17"/>
    <mergeCell ref="M17:Q17"/>
    <mergeCell ref="R17:Y17"/>
    <mergeCell ref="B18:L18"/>
    <mergeCell ref="M18:Q18"/>
    <mergeCell ref="R18:Y18"/>
    <mergeCell ref="B15:L15"/>
    <mergeCell ref="M15:Q15"/>
    <mergeCell ref="R15:Y15"/>
    <mergeCell ref="B16:L16"/>
    <mergeCell ref="M16:Q16"/>
    <mergeCell ref="R16:Y16"/>
    <mergeCell ref="B13:L13"/>
    <mergeCell ref="M13:Q13"/>
    <mergeCell ref="R13:Y13"/>
    <mergeCell ref="B14:L14"/>
    <mergeCell ref="M14:Q14"/>
    <mergeCell ref="R14:Y14"/>
    <mergeCell ref="B11:L11"/>
    <mergeCell ref="M11:Q11"/>
    <mergeCell ref="R11:Y11"/>
    <mergeCell ref="B12:L12"/>
    <mergeCell ref="M12:Q12"/>
    <mergeCell ref="R12:Y12"/>
    <mergeCell ref="B10:L10"/>
    <mergeCell ref="M10:Q10"/>
    <mergeCell ref="R10:Y10"/>
    <mergeCell ref="A3:D3"/>
    <mergeCell ref="E3:K3"/>
    <mergeCell ref="M3:Q3"/>
    <mergeCell ref="R3:Y3"/>
    <mergeCell ref="A6:Y6"/>
  </mergeCells>
  <phoneticPr fontId="9"/>
  <printOptions horizontalCentered="1" verticalCentered="1"/>
  <pageMargins left="0.39370078740157483" right="0.39370078740157483" top="0.78740157480314965" bottom="0" header="0.51181102362204722" footer="0.51181102362204722"/>
  <pageSetup paperSize="9" scale="87" orientation="portrait"/>
  <headerFooter alignWithMargins="0">
    <oddHeader>&amp;R&amp;"ＭＳ ゴシック,標準"&amp;10＜参考様式５＞</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51"/>
    <pageSetUpPr fitToPage="1"/>
  </sheetPr>
  <dimension ref="A1:N54"/>
  <sheetViews>
    <sheetView workbookViewId="0"/>
  </sheetViews>
  <sheetFormatPr defaultColWidth="9" defaultRowHeight="13.5" x14ac:dyDescent="0.15"/>
  <cols>
    <col min="1" max="1" width="5.625" style="1614" customWidth="1"/>
    <col min="2" max="2" width="10.625" style="1614" customWidth="1"/>
    <col min="3" max="3" width="1.625" style="1614" customWidth="1"/>
    <col min="4" max="4" width="3.625" style="1614" customWidth="1"/>
    <col min="5" max="5" width="10.625" style="1614" customWidth="1"/>
    <col min="6" max="7" width="5.625" style="1614" customWidth="1"/>
    <col min="8" max="8" width="7.625" style="1614" customWidth="1"/>
    <col min="9" max="9" width="3.625" style="1614" customWidth="1"/>
    <col min="10" max="10" width="4.625" style="1614" customWidth="1"/>
    <col min="11" max="11" width="16.625" style="1614" customWidth="1"/>
    <col min="12" max="12" width="7.625" style="1614" customWidth="1"/>
    <col min="13" max="14" width="1.625" style="1614" customWidth="1"/>
    <col min="15" max="16384" width="9" style="1614"/>
  </cols>
  <sheetData>
    <row r="1" spans="1:14" ht="15.95" customHeight="1" x14ac:dyDescent="0.15">
      <c r="M1" s="1615"/>
      <c r="N1" s="1616"/>
    </row>
    <row r="2" spans="1:14" ht="15.95" customHeight="1" x14ac:dyDescent="0.15">
      <c r="A2" s="3840" t="s">
        <v>3117</v>
      </c>
      <c r="B2" s="3840"/>
      <c r="C2" s="3840"/>
      <c r="D2" s="3840"/>
      <c r="E2" s="3840"/>
      <c r="F2" s="3840"/>
      <c r="G2" s="3840"/>
      <c r="H2" s="3840"/>
      <c r="I2" s="3840"/>
      <c r="J2" s="3840"/>
      <c r="K2" s="3840"/>
      <c r="L2" s="3840"/>
      <c r="M2" s="3840"/>
    </row>
    <row r="3" spans="1:14" ht="7.5" customHeight="1" x14ac:dyDescent="0.15"/>
    <row r="4" spans="1:14" ht="20.25" customHeight="1" x14ac:dyDescent="0.15">
      <c r="A4" s="3841" t="s">
        <v>3118</v>
      </c>
      <c r="B4" s="3842"/>
      <c r="C4" s="1617"/>
      <c r="D4" s="3843"/>
      <c r="E4" s="3843"/>
      <c r="F4" s="3843"/>
      <c r="G4" s="3843"/>
      <c r="H4" s="3843"/>
      <c r="I4" s="3843"/>
      <c r="J4" s="3843"/>
      <c r="K4" s="3843"/>
      <c r="L4" s="3843"/>
      <c r="M4" s="3842"/>
    </row>
    <row r="5" spans="1:14" ht="20.25" customHeight="1" x14ac:dyDescent="0.15">
      <c r="A5" s="3841" t="s">
        <v>3119</v>
      </c>
      <c r="B5" s="3842"/>
      <c r="C5" s="1618"/>
      <c r="D5" s="1619">
        <v>1</v>
      </c>
      <c r="E5" s="1620" t="s">
        <v>659</v>
      </c>
      <c r="F5" s="1620"/>
      <c r="G5" s="1620"/>
      <c r="H5" s="1619">
        <v>2</v>
      </c>
      <c r="I5" s="1620" t="s">
        <v>2743</v>
      </c>
      <c r="J5" s="1620"/>
      <c r="K5" s="1620"/>
      <c r="L5" s="1620"/>
      <c r="M5" s="1621"/>
    </row>
    <row r="6" spans="1:14" ht="20.25" customHeight="1" x14ac:dyDescent="0.15">
      <c r="A6" s="3841" t="s">
        <v>3120</v>
      </c>
      <c r="B6" s="3842"/>
      <c r="C6" s="1617"/>
      <c r="D6" s="1617"/>
      <c r="E6" s="1617"/>
      <c r="F6" s="1617"/>
      <c r="G6" s="1617"/>
      <c r="H6" s="3844"/>
      <c r="I6" s="3844"/>
      <c r="J6" s="1617" t="s">
        <v>860</v>
      </c>
      <c r="K6" s="1617"/>
      <c r="L6" s="1617"/>
      <c r="M6" s="1622"/>
    </row>
    <row r="7" spans="1:14" ht="18" customHeight="1" x14ac:dyDescent="0.15">
      <c r="A7" s="3845" t="s">
        <v>3121</v>
      </c>
      <c r="B7" s="3846"/>
      <c r="C7" s="1623"/>
      <c r="D7" s="1623"/>
      <c r="E7" s="1623"/>
      <c r="F7" s="1623"/>
      <c r="G7" s="1623"/>
      <c r="H7" s="3849"/>
      <c r="I7" s="3849"/>
      <c r="J7" s="1623" t="s">
        <v>860</v>
      </c>
      <c r="K7" s="1623"/>
      <c r="L7" s="1623"/>
      <c r="M7" s="1624"/>
    </row>
    <row r="8" spans="1:14" ht="7.5" customHeight="1" x14ac:dyDescent="0.15">
      <c r="A8" s="3847"/>
      <c r="B8" s="3848"/>
      <c r="M8" s="1625"/>
    </row>
    <row r="9" spans="1:14" ht="18" customHeight="1" x14ac:dyDescent="0.15">
      <c r="A9" s="3847"/>
      <c r="B9" s="3848"/>
      <c r="D9" s="3850" t="s">
        <v>2713</v>
      </c>
      <c r="E9" s="3844"/>
      <c r="F9" s="3844"/>
      <c r="G9" s="3851"/>
      <c r="H9" s="1626" t="s">
        <v>3122</v>
      </c>
      <c r="I9" s="3850" t="s">
        <v>2713</v>
      </c>
      <c r="J9" s="3844"/>
      <c r="K9" s="3851"/>
      <c r="L9" s="1626" t="s">
        <v>3122</v>
      </c>
      <c r="M9" s="1625"/>
    </row>
    <row r="10" spans="1:14" ht="16.5" customHeight="1" x14ac:dyDescent="0.15">
      <c r="A10" s="3847"/>
      <c r="B10" s="3848"/>
      <c r="D10" s="1627">
        <v>1</v>
      </c>
      <c r="E10" s="3852"/>
      <c r="F10" s="3852"/>
      <c r="G10" s="3852"/>
      <c r="H10" s="1627"/>
      <c r="I10" s="1627">
        <v>16</v>
      </c>
      <c r="J10" s="3850"/>
      <c r="K10" s="3851"/>
      <c r="L10" s="1627"/>
      <c r="M10" s="1625"/>
    </row>
    <row r="11" spans="1:14" ht="16.5" customHeight="1" x14ac:dyDescent="0.15">
      <c r="A11" s="1628"/>
      <c r="B11" s="1629"/>
      <c r="D11" s="1627">
        <v>2</v>
      </c>
      <c r="E11" s="3850"/>
      <c r="F11" s="3844"/>
      <c r="G11" s="3851"/>
      <c r="H11" s="1627"/>
      <c r="I11" s="1627">
        <v>17</v>
      </c>
      <c r="J11" s="3850"/>
      <c r="K11" s="3851"/>
      <c r="L11" s="1627"/>
      <c r="M11" s="1625"/>
    </row>
    <row r="12" spans="1:14" ht="16.5" customHeight="1" x14ac:dyDescent="0.15">
      <c r="A12" s="1630"/>
      <c r="B12" s="1625"/>
      <c r="D12" s="1627">
        <v>3</v>
      </c>
      <c r="E12" s="3850"/>
      <c r="F12" s="3844"/>
      <c r="G12" s="3851"/>
      <c r="H12" s="1627"/>
      <c r="I12" s="1627">
        <v>18</v>
      </c>
      <c r="J12" s="3850"/>
      <c r="K12" s="3851"/>
      <c r="L12" s="1627"/>
      <c r="M12" s="1625"/>
    </row>
    <row r="13" spans="1:14" ht="16.5" customHeight="1" x14ac:dyDescent="0.15">
      <c r="A13" s="1630"/>
      <c r="B13" s="1625"/>
      <c r="D13" s="1627">
        <v>4</v>
      </c>
      <c r="E13" s="3850"/>
      <c r="F13" s="3844"/>
      <c r="G13" s="3851"/>
      <c r="H13" s="1627"/>
      <c r="I13" s="1627">
        <v>19</v>
      </c>
      <c r="J13" s="3850"/>
      <c r="K13" s="3851"/>
      <c r="L13" s="1627"/>
      <c r="M13" s="1625"/>
    </row>
    <row r="14" spans="1:14" ht="16.5" customHeight="1" x14ac:dyDescent="0.15">
      <c r="A14" s="1630"/>
      <c r="B14" s="1625"/>
      <c r="D14" s="1627">
        <v>5</v>
      </c>
      <c r="E14" s="3850"/>
      <c r="F14" s="3844"/>
      <c r="G14" s="3851"/>
      <c r="H14" s="1627"/>
      <c r="I14" s="1627">
        <v>20</v>
      </c>
      <c r="J14" s="3850"/>
      <c r="K14" s="3851"/>
      <c r="L14" s="1627"/>
      <c r="M14" s="1625"/>
    </row>
    <row r="15" spans="1:14" ht="16.5" customHeight="1" x14ac:dyDescent="0.15">
      <c r="A15" s="1630"/>
      <c r="B15" s="1625"/>
      <c r="D15" s="1627">
        <v>6</v>
      </c>
      <c r="E15" s="3850"/>
      <c r="F15" s="3844"/>
      <c r="G15" s="3851"/>
      <c r="H15" s="1627"/>
      <c r="I15" s="1627">
        <v>21</v>
      </c>
      <c r="J15" s="3850"/>
      <c r="K15" s="3851"/>
      <c r="L15" s="1627"/>
      <c r="M15" s="1625"/>
    </row>
    <row r="16" spans="1:14" ht="16.5" customHeight="1" x14ac:dyDescent="0.15">
      <c r="A16" s="1630"/>
      <c r="B16" s="1625"/>
      <c r="D16" s="1627">
        <v>7</v>
      </c>
      <c r="E16" s="3850"/>
      <c r="F16" s="3844"/>
      <c r="G16" s="3851"/>
      <c r="H16" s="1627"/>
      <c r="I16" s="1627">
        <v>22</v>
      </c>
      <c r="J16" s="3850"/>
      <c r="K16" s="3851"/>
      <c r="L16" s="1627"/>
      <c r="M16" s="1625"/>
    </row>
    <row r="17" spans="1:13" ht="16.5" customHeight="1" x14ac:dyDescent="0.15">
      <c r="A17" s="1630"/>
      <c r="B17" s="1625"/>
      <c r="D17" s="1627">
        <v>8</v>
      </c>
      <c r="E17" s="3850"/>
      <c r="F17" s="3844"/>
      <c r="G17" s="3851"/>
      <c r="H17" s="1627"/>
      <c r="I17" s="1627">
        <v>23</v>
      </c>
      <c r="J17" s="3850"/>
      <c r="K17" s="3851"/>
      <c r="L17" s="1627"/>
      <c r="M17" s="1625"/>
    </row>
    <row r="18" spans="1:13" ht="16.5" customHeight="1" x14ac:dyDescent="0.15">
      <c r="A18" s="1630"/>
      <c r="B18" s="1625"/>
      <c r="D18" s="1627">
        <v>9</v>
      </c>
      <c r="E18" s="3850"/>
      <c r="F18" s="3844"/>
      <c r="G18" s="3851"/>
      <c r="H18" s="1627"/>
      <c r="I18" s="1627">
        <v>24</v>
      </c>
      <c r="J18" s="3850"/>
      <c r="K18" s="3851"/>
      <c r="L18" s="1627"/>
      <c r="M18" s="1625"/>
    </row>
    <row r="19" spans="1:13" ht="16.5" customHeight="1" x14ac:dyDescent="0.15">
      <c r="A19" s="1630"/>
      <c r="B19" s="1625"/>
      <c r="D19" s="1627">
        <v>10</v>
      </c>
      <c r="E19" s="3850"/>
      <c r="F19" s="3844"/>
      <c r="G19" s="3851"/>
      <c r="H19" s="1627"/>
      <c r="I19" s="1627">
        <v>25</v>
      </c>
      <c r="J19" s="3850"/>
      <c r="K19" s="3851"/>
      <c r="L19" s="1627"/>
      <c r="M19" s="1625"/>
    </row>
    <row r="20" spans="1:13" ht="16.5" customHeight="1" x14ac:dyDescent="0.15">
      <c r="A20" s="1630"/>
      <c r="B20" s="1625"/>
      <c r="D20" s="1627">
        <v>11</v>
      </c>
      <c r="E20" s="3850"/>
      <c r="F20" s="3844"/>
      <c r="G20" s="3851"/>
      <c r="H20" s="1627"/>
      <c r="I20" s="1627">
        <v>26</v>
      </c>
      <c r="J20" s="3850"/>
      <c r="K20" s="3851"/>
      <c r="L20" s="1627"/>
      <c r="M20" s="1625"/>
    </row>
    <row r="21" spans="1:13" ht="16.5" customHeight="1" x14ac:dyDescent="0.15">
      <c r="A21" s="1630"/>
      <c r="B21" s="1625"/>
      <c r="D21" s="1627">
        <v>12</v>
      </c>
      <c r="E21" s="3850"/>
      <c r="F21" s="3844"/>
      <c r="G21" s="3851"/>
      <c r="H21" s="1627"/>
      <c r="I21" s="1627">
        <v>27</v>
      </c>
      <c r="J21" s="3850"/>
      <c r="K21" s="3851"/>
      <c r="L21" s="1627"/>
      <c r="M21" s="1625"/>
    </row>
    <row r="22" spans="1:13" ht="16.5" customHeight="1" x14ac:dyDescent="0.15">
      <c r="A22" s="1630"/>
      <c r="B22" s="1625"/>
      <c r="D22" s="1627">
        <v>13</v>
      </c>
      <c r="E22" s="3850"/>
      <c r="F22" s="3844"/>
      <c r="G22" s="3851"/>
      <c r="H22" s="1627"/>
      <c r="I22" s="1627">
        <v>28</v>
      </c>
      <c r="J22" s="3850"/>
      <c r="K22" s="3851"/>
      <c r="L22" s="1627"/>
      <c r="M22" s="1625"/>
    </row>
    <row r="23" spans="1:13" ht="16.5" customHeight="1" x14ac:dyDescent="0.15">
      <c r="A23" s="1630"/>
      <c r="B23" s="1625"/>
      <c r="D23" s="1627">
        <v>14</v>
      </c>
      <c r="E23" s="3850"/>
      <c r="F23" s="3844"/>
      <c r="G23" s="3851"/>
      <c r="H23" s="1627"/>
      <c r="I23" s="1627">
        <v>29</v>
      </c>
      <c r="J23" s="3850"/>
      <c r="K23" s="3851"/>
      <c r="L23" s="1627"/>
      <c r="M23" s="1625"/>
    </row>
    <row r="24" spans="1:13" ht="16.5" customHeight="1" x14ac:dyDescent="0.15">
      <c r="A24" s="1630"/>
      <c r="B24" s="1625"/>
      <c r="D24" s="1627">
        <v>15</v>
      </c>
      <c r="E24" s="3850"/>
      <c r="F24" s="3844"/>
      <c r="G24" s="3851"/>
      <c r="H24" s="1627"/>
      <c r="I24" s="1627"/>
      <c r="J24" s="3850"/>
      <c r="K24" s="3851"/>
      <c r="L24" s="1627"/>
      <c r="M24" s="1625"/>
    </row>
    <row r="25" spans="1:13" ht="7.5" customHeight="1" x14ac:dyDescent="0.15">
      <c r="A25" s="1631"/>
      <c r="B25" s="1632"/>
      <c r="C25" s="1618"/>
      <c r="D25" s="1618"/>
      <c r="E25" s="1618"/>
      <c r="F25" s="1618"/>
      <c r="G25" s="1618"/>
      <c r="H25" s="1618"/>
      <c r="I25" s="1618"/>
      <c r="J25" s="1618"/>
      <c r="K25" s="1618"/>
      <c r="L25" s="1618"/>
      <c r="M25" s="1632"/>
    </row>
    <row r="26" spans="1:13" ht="15.95" customHeight="1" x14ac:dyDescent="0.15">
      <c r="A26" s="3845" t="s">
        <v>3123</v>
      </c>
      <c r="B26" s="3846"/>
      <c r="C26" s="3845" t="s">
        <v>3124</v>
      </c>
      <c r="D26" s="3853"/>
      <c r="E26" s="3846"/>
      <c r="F26" s="3858" t="s">
        <v>3125</v>
      </c>
      <c r="G26" s="3860"/>
      <c r="H26" s="3849"/>
      <c r="I26" s="3849"/>
      <c r="J26" s="3849"/>
      <c r="K26" s="3849"/>
      <c r="L26" s="3849"/>
      <c r="M26" s="3861"/>
    </row>
    <row r="27" spans="1:13" ht="15.95" customHeight="1" x14ac:dyDescent="0.15">
      <c r="A27" s="3847"/>
      <c r="B27" s="3848"/>
      <c r="C27" s="3847"/>
      <c r="D27" s="3854"/>
      <c r="E27" s="3848"/>
      <c r="F27" s="3859"/>
      <c r="G27" s="3862"/>
      <c r="H27" s="3863"/>
      <c r="I27" s="3863"/>
      <c r="J27" s="3863"/>
      <c r="K27" s="3863"/>
      <c r="L27" s="3863"/>
      <c r="M27" s="3864"/>
    </row>
    <row r="28" spans="1:13" ht="18" customHeight="1" x14ac:dyDescent="0.15">
      <c r="A28" s="3847"/>
      <c r="B28" s="3848"/>
      <c r="C28" s="3855"/>
      <c r="D28" s="3856"/>
      <c r="E28" s="3857"/>
      <c r="F28" s="1626" t="s">
        <v>910</v>
      </c>
      <c r="G28" s="3850"/>
      <c r="H28" s="3844"/>
      <c r="I28" s="3844"/>
      <c r="J28" s="3844"/>
      <c r="K28" s="3844"/>
      <c r="L28" s="3844"/>
      <c r="M28" s="3851"/>
    </row>
    <row r="29" spans="1:13" ht="18" customHeight="1" x14ac:dyDescent="0.15">
      <c r="A29" s="1631"/>
      <c r="B29" s="1632"/>
      <c r="C29" s="3850" t="s">
        <v>3126</v>
      </c>
      <c r="D29" s="3844"/>
      <c r="E29" s="3844"/>
      <c r="F29" s="3851"/>
      <c r="G29" s="3850"/>
      <c r="H29" s="3844"/>
      <c r="I29" s="3844"/>
      <c r="J29" s="3844"/>
      <c r="K29" s="3844"/>
      <c r="L29" s="3844"/>
      <c r="M29" s="3851"/>
    </row>
    <row r="30" spans="1:13" ht="18" customHeight="1" x14ac:dyDescent="0.15">
      <c r="A30" s="3845" t="s">
        <v>3127</v>
      </c>
      <c r="B30" s="3846"/>
      <c r="D30" s="1633" t="s">
        <v>1907</v>
      </c>
      <c r="E30" s="3865" t="s">
        <v>3128</v>
      </c>
      <c r="F30" s="3865"/>
      <c r="G30" s="3865"/>
      <c r="H30" s="3865"/>
      <c r="I30" s="3865"/>
      <c r="J30" s="3865"/>
      <c r="K30" s="3865"/>
      <c r="L30" s="3865"/>
      <c r="M30" s="3866"/>
    </row>
    <row r="31" spans="1:13" ht="18" customHeight="1" x14ac:dyDescent="0.15">
      <c r="A31" s="3847"/>
      <c r="B31" s="3848"/>
      <c r="E31" s="1634" t="s">
        <v>3129</v>
      </c>
      <c r="F31" s="1634"/>
      <c r="G31" s="1634"/>
      <c r="H31" s="3867"/>
      <c r="I31" s="3867"/>
      <c r="J31" s="1634" t="s">
        <v>3130</v>
      </c>
      <c r="K31" s="1634"/>
      <c r="M31" s="1625"/>
    </row>
    <row r="32" spans="1:13" ht="18" customHeight="1" x14ac:dyDescent="0.15">
      <c r="A32" s="3847"/>
      <c r="B32" s="3848"/>
      <c r="E32" s="1634" t="s">
        <v>3131</v>
      </c>
      <c r="F32" s="1634"/>
      <c r="G32" s="1634"/>
      <c r="H32" s="3868"/>
      <c r="I32" s="3868"/>
      <c r="J32" s="1634" t="s">
        <v>1316</v>
      </c>
      <c r="K32" s="1634"/>
      <c r="M32" s="1625"/>
    </row>
    <row r="33" spans="1:14" ht="18" customHeight="1" x14ac:dyDescent="0.15">
      <c r="A33" s="3847"/>
      <c r="B33" s="3848"/>
      <c r="D33" s="1633" t="s">
        <v>1909</v>
      </c>
      <c r="E33" s="3869" t="s">
        <v>3132</v>
      </c>
      <c r="F33" s="3869"/>
      <c r="G33" s="3869"/>
      <c r="H33" s="3869"/>
      <c r="I33" s="3869"/>
      <c r="J33" s="3869"/>
      <c r="K33" s="3869"/>
      <c r="L33" s="3869"/>
      <c r="M33" s="3870"/>
    </row>
    <row r="34" spans="1:14" ht="18" customHeight="1" x14ac:dyDescent="0.15">
      <c r="A34" s="1630"/>
      <c r="B34" s="1625"/>
      <c r="E34" s="1614" t="s">
        <v>3133</v>
      </c>
      <c r="M34" s="1625"/>
    </row>
    <row r="35" spans="1:14" ht="18" customHeight="1" x14ac:dyDescent="0.15">
      <c r="A35" s="1630"/>
      <c r="B35" s="1625"/>
      <c r="E35" s="1634" t="s">
        <v>3129</v>
      </c>
      <c r="F35" s="1634"/>
      <c r="G35" s="1634"/>
      <c r="H35" s="3867"/>
      <c r="I35" s="3867"/>
      <c r="J35" s="1634" t="s">
        <v>3130</v>
      </c>
      <c r="K35" s="1634"/>
      <c r="M35" s="1625"/>
    </row>
    <row r="36" spans="1:14" ht="18" customHeight="1" x14ac:dyDescent="0.15">
      <c r="A36" s="1630"/>
      <c r="B36" s="1625"/>
      <c r="E36" s="1634" t="s">
        <v>3131</v>
      </c>
      <c r="F36" s="1634"/>
      <c r="G36" s="1634"/>
      <c r="H36" s="3868"/>
      <c r="I36" s="3868"/>
      <c r="J36" s="1634" t="s">
        <v>1316</v>
      </c>
      <c r="K36" s="1634"/>
      <c r="M36" s="1625"/>
    </row>
    <row r="37" spans="1:14" ht="18" customHeight="1" x14ac:dyDescent="0.15">
      <c r="A37" s="1630"/>
      <c r="B37" s="1625"/>
      <c r="E37" s="1614" t="s">
        <v>3134</v>
      </c>
      <c r="M37" s="1625"/>
    </row>
    <row r="38" spans="1:14" ht="18" customHeight="1" x14ac:dyDescent="0.15">
      <c r="A38" s="1630"/>
      <c r="B38" s="1625"/>
      <c r="E38" s="1634" t="s">
        <v>3129</v>
      </c>
      <c r="F38" s="1634"/>
      <c r="G38" s="1634"/>
      <c r="H38" s="3867"/>
      <c r="I38" s="3867"/>
      <c r="J38" s="1634" t="s">
        <v>3130</v>
      </c>
      <c r="K38" s="1634"/>
      <c r="M38" s="1625"/>
    </row>
    <row r="39" spans="1:14" ht="18" customHeight="1" x14ac:dyDescent="0.15">
      <c r="A39" s="1631"/>
      <c r="B39" s="1632"/>
      <c r="C39" s="1618"/>
      <c r="D39" s="1618"/>
      <c r="E39" s="1635" t="s">
        <v>3131</v>
      </c>
      <c r="F39" s="1635"/>
      <c r="G39" s="1635"/>
      <c r="H39" s="3872"/>
      <c r="I39" s="3872"/>
      <c r="J39" s="1635" t="s">
        <v>1316</v>
      </c>
      <c r="K39" s="1635"/>
      <c r="L39" s="1618"/>
      <c r="M39" s="1632"/>
    </row>
    <row r="40" spans="1:14" ht="21.95" customHeight="1" x14ac:dyDescent="0.15">
      <c r="A40" s="3873" t="s">
        <v>3135</v>
      </c>
      <c r="B40" s="3869"/>
      <c r="C40" s="3869"/>
      <c r="D40" s="3869"/>
      <c r="E40" s="3869"/>
      <c r="F40" s="3869"/>
      <c r="G40" s="3869"/>
      <c r="H40" s="3869"/>
      <c r="I40" s="3869"/>
      <c r="J40" s="3869"/>
      <c r="K40" s="3869"/>
      <c r="L40" s="3869"/>
      <c r="M40" s="3870"/>
    </row>
    <row r="41" spans="1:14" ht="18" customHeight="1" x14ac:dyDescent="0.15">
      <c r="A41" s="1630"/>
      <c r="B41" s="3869" t="s">
        <v>3136</v>
      </c>
      <c r="C41" s="3869"/>
      <c r="D41" s="3869"/>
      <c r="E41" s="3869"/>
      <c r="F41" s="3869"/>
      <c r="G41" s="3869"/>
      <c r="H41" s="3869"/>
      <c r="I41" s="3869"/>
      <c r="J41" s="3869"/>
      <c r="K41" s="3869"/>
      <c r="L41" s="3869"/>
      <c r="M41" s="3870"/>
    </row>
    <row r="42" spans="1:14" ht="12" customHeight="1" x14ac:dyDescent="0.15">
      <c r="A42" s="1630"/>
      <c r="B42" s="1636"/>
      <c r="C42" s="1636"/>
      <c r="D42" s="1636"/>
      <c r="E42" s="1636"/>
      <c r="F42" s="1636"/>
      <c r="G42" s="1636"/>
      <c r="H42" s="1636"/>
      <c r="I42" s="1636"/>
      <c r="J42" s="1636"/>
      <c r="K42" s="1636"/>
      <c r="L42" s="1636"/>
      <c r="M42" s="1637"/>
    </row>
    <row r="43" spans="1:14" ht="12" customHeight="1" x14ac:dyDescent="0.15">
      <c r="A43" s="1630"/>
      <c r="B43" s="1636"/>
      <c r="C43" s="1636"/>
      <c r="D43" s="1636"/>
      <c r="E43" s="1633" t="s">
        <v>1162</v>
      </c>
      <c r="F43" s="3840"/>
      <c r="G43" s="3840"/>
      <c r="H43" s="3840"/>
      <c r="I43" s="3840"/>
      <c r="J43" s="3840"/>
      <c r="K43" s="1642"/>
      <c r="L43" s="1636"/>
      <c r="M43" s="1637"/>
    </row>
    <row r="44" spans="1:14" ht="12" customHeight="1" x14ac:dyDescent="0.15">
      <c r="A44" s="1631"/>
      <c r="B44" s="1618"/>
      <c r="C44" s="1618"/>
      <c r="D44" s="1618"/>
      <c r="E44" s="1618"/>
      <c r="F44" s="1618"/>
      <c r="G44" s="1618"/>
      <c r="H44" s="1618"/>
      <c r="I44" s="1618"/>
      <c r="J44" s="1618"/>
      <c r="K44" s="1618"/>
      <c r="L44" s="1618"/>
      <c r="M44" s="1632"/>
    </row>
    <row r="45" spans="1:14" s="1638" customFormat="1" ht="9.9499999999999993" customHeight="1" x14ac:dyDescent="0.15"/>
    <row r="46" spans="1:14" s="1641" customFormat="1" ht="13.5" customHeight="1" x14ac:dyDescent="0.15">
      <c r="A46" s="1639" t="s">
        <v>3137</v>
      </c>
      <c r="B46" s="3871" t="s">
        <v>3138</v>
      </c>
      <c r="C46" s="3871"/>
      <c r="D46" s="3871"/>
      <c r="E46" s="3871"/>
      <c r="F46" s="3871"/>
      <c r="G46" s="3871"/>
      <c r="H46" s="3871"/>
      <c r="I46" s="3871"/>
      <c r="J46" s="3871"/>
      <c r="K46" s="3871"/>
      <c r="L46" s="3871"/>
      <c r="M46" s="3871"/>
      <c r="N46" s="1640"/>
    </row>
    <row r="47" spans="1:14" s="1641" customFormat="1" ht="13.5" customHeight="1" x14ac:dyDescent="0.15">
      <c r="B47" s="3871"/>
      <c r="C47" s="3871"/>
      <c r="D47" s="3871"/>
      <c r="E47" s="3871"/>
      <c r="F47" s="3871"/>
      <c r="G47" s="3871"/>
      <c r="H47" s="3871"/>
      <c r="I47" s="3871"/>
      <c r="J47" s="3871"/>
      <c r="K47" s="3871"/>
      <c r="L47" s="3871"/>
      <c r="M47" s="3871"/>
      <c r="N47" s="1640"/>
    </row>
    <row r="48" spans="1:14" s="1641" customFormat="1" ht="13.5" customHeight="1" x14ac:dyDescent="0.15">
      <c r="A48" s="1639">
        <v>2</v>
      </c>
      <c r="B48" s="3871" t="s">
        <v>3139</v>
      </c>
      <c r="C48" s="3871"/>
      <c r="D48" s="3871"/>
      <c r="E48" s="3871"/>
      <c r="F48" s="3871"/>
      <c r="G48" s="3871"/>
      <c r="H48" s="3871"/>
      <c r="I48" s="3871"/>
      <c r="J48" s="3871"/>
      <c r="K48" s="3871"/>
      <c r="L48" s="3871"/>
      <c r="M48" s="3871"/>
      <c r="N48" s="1640"/>
    </row>
    <row r="49" spans="1:14" s="1641" customFormat="1" ht="13.5" customHeight="1" x14ac:dyDescent="0.15">
      <c r="B49" s="3871"/>
      <c r="C49" s="3871"/>
      <c r="D49" s="3871"/>
      <c r="E49" s="3871"/>
      <c r="F49" s="3871"/>
      <c r="G49" s="3871"/>
      <c r="H49" s="3871"/>
      <c r="I49" s="3871"/>
      <c r="J49" s="3871"/>
      <c r="K49" s="3871"/>
      <c r="L49" s="3871"/>
      <c r="M49" s="3871"/>
      <c r="N49" s="1640"/>
    </row>
    <row r="50" spans="1:14" s="1641" customFormat="1" ht="13.5" customHeight="1" x14ac:dyDescent="0.15">
      <c r="A50" s="1641">
        <v>3</v>
      </c>
      <c r="B50" s="3871" t="s">
        <v>3140</v>
      </c>
      <c r="C50" s="3871"/>
      <c r="D50" s="3871"/>
      <c r="E50" s="3871"/>
      <c r="F50" s="3871"/>
      <c r="G50" s="3871"/>
      <c r="H50" s="3871"/>
      <c r="I50" s="3871"/>
      <c r="J50" s="3871"/>
      <c r="K50" s="3871"/>
      <c r="L50" s="3871"/>
      <c r="M50" s="3871"/>
      <c r="N50" s="1640"/>
    </row>
    <row r="51" spans="1:14" s="1641" customFormat="1" ht="13.5" customHeight="1" x14ac:dyDescent="0.15">
      <c r="B51" s="3871"/>
      <c r="C51" s="3871"/>
      <c r="D51" s="3871"/>
      <c r="E51" s="3871"/>
      <c r="F51" s="3871"/>
      <c r="G51" s="3871"/>
      <c r="H51" s="3871"/>
      <c r="I51" s="3871"/>
      <c r="J51" s="3871"/>
      <c r="K51" s="3871"/>
      <c r="L51" s="3871"/>
      <c r="M51" s="3871"/>
      <c r="N51" s="1640"/>
    </row>
    <row r="52" spans="1:14" s="1641" customFormat="1" ht="13.5" customHeight="1" x14ac:dyDescent="0.15">
      <c r="B52" s="3871"/>
      <c r="C52" s="3871"/>
      <c r="D52" s="3871"/>
      <c r="E52" s="3871"/>
      <c r="F52" s="3871"/>
      <c r="G52" s="3871"/>
      <c r="H52" s="3871"/>
      <c r="I52" s="3871"/>
      <c r="J52" s="3871"/>
      <c r="K52" s="3871"/>
      <c r="L52" s="3871"/>
      <c r="M52" s="3871"/>
      <c r="N52" s="1640"/>
    </row>
    <row r="53" spans="1:14" s="1638" customFormat="1" ht="12" customHeight="1" x14ac:dyDescent="0.15"/>
    <row r="54" spans="1:14" s="1638" customFormat="1" x14ac:dyDescent="0.15"/>
  </sheetData>
  <mergeCells count="62">
    <mergeCell ref="F43:J43"/>
    <mergeCell ref="B46:M47"/>
    <mergeCell ref="B48:M49"/>
    <mergeCell ref="B50:M52"/>
    <mergeCell ref="H35:I35"/>
    <mergeCell ref="H36:I36"/>
    <mergeCell ref="H38:I38"/>
    <mergeCell ref="H39:I39"/>
    <mergeCell ref="A40:M40"/>
    <mergeCell ref="B41:M41"/>
    <mergeCell ref="C29:F29"/>
    <mergeCell ref="G29:M29"/>
    <mergeCell ref="A30:B33"/>
    <mergeCell ref="E30:M30"/>
    <mergeCell ref="H31:I31"/>
    <mergeCell ref="H32:I32"/>
    <mergeCell ref="E33:M33"/>
    <mergeCell ref="E23:G23"/>
    <mergeCell ref="J23:K23"/>
    <mergeCell ref="E24:G24"/>
    <mergeCell ref="J24:K24"/>
    <mergeCell ref="A26:B28"/>
    <mergeCell ref="C26:E28"/>
    <mergeCell ref="F26:F27"/>
    <mergeCell ref="G26:M27"/>
    <mergeCell ref="G28:M28"/>
    <mergeCell ref="E20:G20"/>
    <mergeCell ref="J20:K20"/>
    <mergeCell ref="E21:G21"/>
    <mergeCell ref="J21:K21"/>
    <mergeCell ref="E22:G22"/>
    <mergeCell ref="J22:K22"/>
    <mergeCell ref="E17:G17"/>
    <mergeCell ref="J17:K17"/>
    <mergeCell ref="E18:G18"/>
    <mergeCell ref="J18:K18"/>
    <mergeCell ref="E19:G19"/>
    <mergeCell ref="J19:K19"/>
    <mergeCell ref="E14:G14"/>
    <mergeCell ref="J14:K14"/>
    <mergeCell ref="E15:G15"/>
    <mergeCell ref="J15:K15"/>
    <mergeCell ref="E16:G16"/>
    <mergeCell ref="J16:K16"/>
    <mergeCell ref="E11:G11"/>
    <mergeCell ref="J11:K11"/>
    <mergeCell ref="E12:G12"/>
    <mergeCell ref="J12:K12"/>
    <mergeCell ref="E13:G13"/>
    <mergeCell ref="J13:K13"/>
    <mergeCell ref="A7:B10"/>
    <mergeCell ref="H7:I7"/>
    <mergeCell ref="D9:G9"/>
    <mergeCell ref="I9:K9"/>
    <mergeCell ref="E10:G10"/>
    <mergeCell ref="J10:K10"/>
    <mergeCell ref="A2:M2"/>
    <mergeCell ref="A4:B4"/>
    <mergeCell ref="D4:M4"/>
    <mergeCell ref="A5:B5"/>
    <mergeCell ref="A6:B6"/>
    <mergeCell ref="H6:I6"/>
  </mergeCells>
  <phoneticPr fontId="9"/>
  <printOptions horizontalCentered="1"/>
  <pageMargins left="0.39370078740157483" right="0.39370078740157483" top="0.78740157480314965" bottom="0" header="0.51181102362204722" footer="0.51181102362204722"/>
  <pageSetup paperSize="9" orientation="portrait" blackAndWhite="1"/>
  <headerFooter alignWithMargins="0">
    <oddHeader>&amp;R&amp;"ＭＳ ゴシック,標準"&amp;10＜参考様式６＞</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C000"/>
    <pageSetUpPr fitToPage="1"/>
  </sheetPr>
  <dimension ref="A1:S43"/>
  <sheetViews>
    <sheetView workbookViewId="0"/>
  </sheetViews>
  <sheetFormatPr defaultColWidth="9" defaultRowHeight="13.5" x14ac:dyDescent="0.15"/>
  <cols>
    <col min="1" max="16" width="4.625" style="1643" customWidth="1"/>
    <col min="17" max="17" width="5.5" style="1643" customWidth="1"/>
    <col min="18" max="19" width="4.625" style="1643" customWidth="1"/>
    <col min="20" max="16384" width="9" style="1643"/>
  </cols>
  <sheetData>
    <row r="1" spans="1:19" ht="15.4" customHeight="1" x14ac:dyDescent="0.15">
      <c r="Q1" s="1644"/>
      <c r="S1" s="1644"/>
    </row>
    <row r="2" spans="1:19" ht="15.4" customHeight="1" x14ac:dyDescent="0.15">
      <c r="Q2" s="1644"/>
    </row>
    <row r="3" spans="1:19" ht="15.4" customHeight="1" x14ac:dyDescent="0.15">
      <c r="A3" s="3875" t="s">
        <v>3000</v>
      </c>
      <c r="B3" s="3875"/>
      <c r="C3" s="3875"/>
      <c r="D3" s="3875"/>
      <c r="E3" s="3875"/>
      <c r="F3" s="3875"/>
      <c r="G3" s="3875"/>
      <c r="H3" s="3875"/>
      <c r="I3" s="3875"/>
      <c r="J3" s="3875"/>
      <c r="K3" s="3875"/>
      <c r="L3" s="3875"/>
      <c r="M3" s="3875"/>
      <c r="N3" s="3875"/>
      <c r="O3" s="3875"/>
      <c r="P3" s="3875"/>
      <c r="Q3" s="3875"/>
    </row>
    <row r="4" spans="1:19" ht="15.4" customHeight="1" x14ac:dyDescent="0.15"/>
    <row r="5" spans="1:19" ht="22.5" customHeight="1" x14ac:dyDescent="0.15">
      <c r="A5" s="3876" t="s">
        <v>2594</v>
      </c>
      <c r="B5" s="3877"/>
      <c r="C5" s="3877"/>
      <c r="D5" s="3878"/>
      <c r="E5" s="3876"/>
      <c r="F5" s="3877"/>
      <c r="G5" s="3877"/>
      <c r="H5" s="3877"/>
      <c r="I5" s="3877"/>
      <c r="J5" s="3877"/>
      <c r="K5" s="3877"/>
      <c r="L5" s="3877"/>
      <c r="M5" s="3877"/>
      <c r="N5" s="3877"/>
      <c r="O5" s="3877"/>
      <c r="P5" s="3877"/>
      <c r="Q5" s="3878"/>
    </row>
    <row r="6" spans="1:19" ht="22.5" customHeight="1" x14ac:dyDescent="0.15">
      <c r="A6" s="3879" t="s">
        <v>1152</v>
      </c>
      <c r="B6" s="3879"/>
      <c r="C6" s="3879"/>
      <c r="D6" s="3879"/>
      <c r="E6" s="1645"/>
      <c r="F6" s="1646">
        <v>1</v>
      </c>
      <c r="G6" s="1647" t="s">
        <v>3001</v>
      </c>
      <c r="H6" s="1647"/>
      <c r="I6" s="1647"/>
      <c r="J6" s="1647">
        <v>2</v>
      </c>
      <c r="K6" s="1646" t="s">
        <v>3002</v>
      </c>
      <c r="L6" s="1647"/>
      <c r="M6" s="1647"/>
      <c r="N6" s="1647">
        <v>3</v>
      </c>
      <c r="O6" s="1647" t="s">
        <v>3003</v>
      </c>
      <c r="P6" s="1646"/>
      <c r="Q6" s="1647"/>
      <c r="R6" s="1648"/>
    </row>
    <row r="7" spans="1:19" ht="22.5" customHeight="1" x14ac:dyDescent="0.15">
      <c r="A7" s="3876" t="s">
        <v>2595</v>
      </c>
      <c r="B7" s="3877"/>
      <c r="C7" s="3877"/>
      <c r="D7" s="3878"/>
      <c r="E7" s="1649" t="s">
        <v>858</v>
      </c>
      <c r="F7" s="1650" t="s">
        <v>659</v>
      </c>
      <c r="G7" s="1650"/>
      <c r="H7" s="1650"/>
      <c r="I7" s="1650"/>
      <c r="J7" s="1651" t="s">
        <v>861</v>
      </c>
      <c r="K7" s="1650" t="s">
        <v>2743</v>
      </c>
      <c r="L7" s="1650"/>
      <c r="M7" s="1650"/>
      <c r="N7" s="1650"/>
      <c r="O7" s="1650"/>
      <c r="P7" s="1650"/>
      <c r="Q7" s="1652"/>
    </row>
    <row r="10" spans="1:19" ht="22.5" customHeight="1" x14ac:dyDescent="0.15">
      <c r="A10" s="1643" t="s">
        <v>3004</v>
      </c>
    </row>
    <row r="11" spans="1:19" ht="22.5" customHeight="1" x14ac:dyDescent="0.15">
      <c r="B11" s="1653" t="s">
        <v>858</v>
      </c>
      <c r="C11" s="3880" t="s">
        <v>3005</v>
      </c>
      <c r="D11" s="3881"/>
      <c r="E11" s="3881"/>
      <c r="F11" s="3881"/>
      <c r="G11" s="3880"/>
      <c r="H11" s="3881"/>
      <c r="I11" s="1654" t="s">
        <v>860</v>
      </c>
      <c r="J11" s="1643" t="s">
        <v>3006</v>
      </c>
      <c r="P11" s="1643" t="s">
        <v>3007</v>
      </c>
    </row>
    <row r="12" spans="1:19" ht="30.6" customHeight="1" x14ac:dyDescent="0.15">
      <c r="B12" s="1645" t="s">
        <v>861</v>
      </c>
      <c r="C12" s="3882" t="s">
        <v>3008</v>
      </c>
      <c r="D12" s="3883"/>
      <c r="E12" s="3883"/>
      <c r="F12" s="3881"/>
      <c r="G12" s="3880"/>
      <c r="H12" s="3881"/>
      <c r="I12" s="1655" t="s">
        <v>860</v>
      </c>
      <c r="J12" s="1643" t="s">
        <v>3009</v>
      </c>
    </row>
    <row r="13" spans="1:19" ht="22.5" customHeight="1" x14ac:dyDescent="0.15">
      <c r="B13" s="1656" t="s">
        <v>1002</v>
      </c>
      <c r="C13" s="3880" t="s">
        <v>3010</v>
      </c>
      <c r="D13" s="3881"/>
      <c r="E13" s="3881"/>
      <c r="F13" s="3881"/>
      <c r="G13" s="3880"/>
      <c r="H13" s="3881"/>
      <c r="I13" s="1655" t="s">
        <v>576</v>
      </c>
      <c r="J13" s="1643" t="s">
        <v>3011</v>
      </c>
      <c r="O13" s="1643" t="s">
        <v>863</v>
      </c>
      <c r="P13" s="1643" t="s">
        <v>3012</v>
      </c>
    </row>
    <row r="15" spans="1:19" x14ac:dyDescent="0.15">
      <c r="A15" s="1643" t="s">
        <v>3013</v>
      </c>
    </row>
    <row r="17" spans="2:18" x14ac:dyDescent="0.15">
      <c r="B17" s="1643" t="s">
        <v>3014</v>
      </c>
      <c r="C17" s="1643" t="s">
        <v>3015</v>
      </c>
    </row>
    <row r="18" spans="2:18" x14ac:dyDescent="0.15">
      <c r="B18" s="1643" t="s">
        <v>3016</v>
      </c>
      <c r="C18" s="1643" t="s">
        <v>3017</v>
      </c>
    </row>
    <row r="19" spans="2:18" x14ac:dyDescent="0.15">
      <c r="B19" s="1643" t="s">
        <v>3018</v>
      </c>
      <c r="C19" s="3874" t="s">
        <v>3019</v>
      </c>
      <c r="D19" s="3874"/>
      <c r="E19" s="3874"/>
      <c r="F19" s="3874"/>
      <c r="G19" s="3874"/>
      <c r="H19" s="3874"/>
      <c r="I19" s="3874"/>
      <c r="J19" s="3874"/>
      <c r="K19" s="3874"/>
      <c r="L19" s="3874"/>
      <c r="M19" s="3874"/>
      <c r="N19" s="3874"/>
      <c r="O19" s="3874"/>
      <c r="P19" s="3874"/>
      <c r="Q19" s="3874"/>
      <c r="R19" s="3874"/>
    </row>
    <row r="20" spans="2:18" x14ac:dyDescent="0.15">
      <c r="C20" s="3874"/>
      <c r="D20" s="3874"/>
      <c r="E20" s="3874"/>
      <c r="F20" s="3874"/>
      <c r="G20" s="3874"/>
      <c r="H20" s="3874"/>
      <c r="I20" s="3874"/>
      <c r="J20" s="3874"/>
      <c r="K20" s="3874"/>
      <c r="L20" s="3874"/>
      <c r="M20" s="3874"/>
      <c r="N20" s="3874"/>
      <c r="O20" s="3874"/>
      <c r="P20" s="3874"/>
      <c r="Q20" s="3874"/>
      <c r="R20" s="3874"/>
    </row>
    <row r="21" spans="2:18" x14ac:dyDescent="0.15">
      <c r="B21" s="1643" t="s">
        <v>3020</v>
      </c>
      <c r="C21" s="3874" t="s">
        <v>3021</v>
      </c>
      <c r="D21" s="3874"/>
      <c r="E21" s="3874"/>
      <c r="F21" s="3874"/>
      <c r="G21" s="3874"/>
      <c r="H21" s="3874"/>
      <c r="I21" s="3874"/>
      <c r="J21" s="3874"/>
      <c r="K21" s="3874"/>
      <c r="L21" s="3874"/>
      <c r="M21" s="3874"/>
      <c r="N21" s="3874"/>
      <c r="O21" s="3874"/>
      <c r="P21" s="3874"/>
      <c r="Q21" s="3874"/>
      <c r="R21" s="3874"/>
    </row>
    <row r="22" spans="2:18" x14ac:dyDescent="0.15">
      <c r="C22" s="3874"/>
      <c r="D22" s="3874"/>
      <c r="E22" s="3874"/>
      <c r="F22" s="3874"/>
      <c r="G22" s="3874"/>
      <c r="H22" s="3874"/>
      <c r="I22" s="3874"/>
      <c r="J22" s="3874"/>
      <c r="K22" s="3874"/>
      <c r="L22" s="3874"/>
      <c r="M22" s="3874"/>
      <c r="N22" s="3874"/>
      <c r="O22" s="3874"/>
      <c r="P22" s="3874"/>
      <c r="Q22" s="3874"/>
      <c r="R22" s="3874"/>
    </row>
    <row r="24" spans="2:18" ht="20.25" customHeight="1" x14ac:dyDescent="0.15">
      <c r="B24" s="3884" t="s">
        <v>3022</v>
      </c>
      <c r="C24" s="3884"/>
      <c r="D24" s="3884"/>
      <c r="E24" s="3884"/>
      <c r="F24" s="3884"/>
      <c r="G24" s="3884" t="s">
        <v>3023</v>
      </c>
      <c r="H24" s="3884"/>
      <c r="I24" s="3884"/>
      <c r="J24" s="3884" t="s">
        <v>3024</v>
      </c>
      <c r="K24" s="3885"/>
      <c r="L24" s="3885"/>
    </row>
    <row r="25" spans="2:18" ht="20.25" customHeight="1" x14ac:dyDescent="0.15">
      <c r="B25" s="3885"/>
      <c r="C25" s="3885"/>
      <c r="D25" s="3885"/>
      <c r="E25" s="3885"/>
      <c r="F25" s="3885"/>
      <c r="G25" s="3885"/>
      <c r="H25" s="3885"/>
      <c r="I25" s="3885"/>
      <c r="J25" s="3884" t="s">
        <v>3025</v>
      </c>
      <c r="K25" s="3884"/>
      <c r="L25" s="3884"/>
      <c r="M25" s="1657"/>
      <c r="N25" s="1657"/>
      <c r="O25" s="1657"/>
      <c r="P25" s="1658"/>
    </row>
    <row r="26" spans="2:18" ht="20.25" customHeight="1" x14ac:dyDescent="0.15">
      <c r="B26" s="3885"/>
      <c r="C26" s="3885"/>
      <c r="D26" s="3885"/>
      <c r="E26" s="3885"/>
      <c r="F26" s="3885"/>
      <c r="G26" s="3885"/>
      <c r="H26" s="3885"/>
      <c r="I26" s="3885"/>
      <c r="J26" s="3884" t="s">
        <v>3025</v>
      </c>
      <c r="K26" s="3884"/>
      <c r="L26" s="3884"/>
      <c r="P26" s="1657"/>
      <c r="Q26" s="1657"/>
    </row>
    <row r="27" spans="2:18" ht="20.25" customHeight="1" x14ac:dyDescent="0.15">
      <c r="B27" s="3885"/>
      <c r="C27" s="3885"/>
      <c r="D27" s="3885"/>
      <c r="E27" s="3885"/>
      <c r="F27" s="3885"/>
      <c r="G27" s="3885"/>
      <c r="H27" s="3885"/>
      <c r="I27" s="3885"/>
      <c r="J27" s="3884" t="s">
        <v>3025</v>
      </c>
      <c r="K27" s="3884"/>
      <c r="L27" s="3884"/>
      <c r="P27" s="1657"/>
      <c r="Q27" s="1657"/>
    </row>
    <row r="28" spans="2:18" ht="20.25" customHeight="1" x14ac:dyDescent="0.15">
      <c r="B28" s="3885"/>
      <c r="C28" s="3885"/>
      <c r="D28" s="3885"/>
      <c r="E28" s="3885"/>
      <c r="F28" s="3885"/>
      <c r="G28" s="3885"/>
      <c r="H28" s="3885"/>
      <c r="I28" s="3885"/>
      <c r="J28" s="3884" t="s">
        <v>3025</v>
      </c>
      <c r="K28" s="3884"/>
      <c r="L28" s="3884"/>
      <c r="P28" s="1657"/>
      <c r="Q28" s="1657"/>
    </row>
    <row r="29" spans="2:18" ht="22.5" customHeight="1" x14ac:dyDescent="0.15">
      <c r="B29" s="3885"/>
      <c r="C29" s="3885"/>
      <c r="D29" s="3885"/>
      <c r="E29" s="3885"/>
      <c r="F29" s="3885"/>
      <c r="G29" s="3885"/>
      <c r="H29" s="3885"/>
      <c r="I29" s="3885"/>
      <c r="J29" s="3884" t="s">
        <v>3025</v>
      </c>
      <c r="K29" s="3884"/>
      <c r="L29" s="3884"/>
      <c r="P29" s="1657"/>
      <c r="Q29" s="1657"/>
    </row>
    <row r="30" spans="2:18" x14ac:dyDescent="0.15">
      <c r="B30" s="1643" t="s">
        <v>3026</v>
      </c>
    </row>
    <row r="33" spans="1:17" x14ac:dyDescent="0.15">
      <c r="B33" s="3886" t="s">
        <v>3027</v>
      </c>
      <c r="C33" s="3887"/>
      <c r="D33" s="3887"/>
      <c r="E33" s="3887"/>
      <c r="F33" s="3887"/>
      <c r="G33" s="3887"/>
      <c r="H33" s="3892"/>
      <c r="I33" s="3887"/>
      <c r="J33" s="3893" t="s">
        <v>860</v>
      </c>
    </row>
    <row r="34" spans="1:17" x14ac:dyDescent="0.15">
      <c r="B34" s="3888"/>
      <c r="C34" s="3889"/>
      <c r="D34" s="3889"/>
      <c r="E34" s="3889"/>
      <c r="F34" s="3889"/>
      <c r="G34" s="3889"/>
      <c r="H34" s="3888"/>
      <c r="I34" s="3889"/>
      <c r="J34" s="3894"/>
    </row>
    <row r="35" spans="1:17" x14ac:dyDescent="0.15">
      <c r="B35" s="3890"/>
      <c r="C35" s="3891"/>
      <c r="D35" s="3891"/>
      <c r="E35" s="3891"/>
      <c r="F35" s="3891"/>
      <c r="G35" s="3891"/>
      <c r="H35" s="3890"/>
      <c r="I35" s="3891"/>
      <c r="J35" s="3895"/>
    </row>
    <row r="38" spans="1:17" ht="36.4" customHeight="1" x14ac:dyDescent="0.15">
      <c r="B38" s="3884" t="s">
        <v>3028</v>
      </c>
      <c r="C38" s="3884"/>
      <c r="D38" s="3896" t="s">
        <v>3029</v>
      </c>
      <c r="E38" s="3896"/>
      <c r="F38" s="3896"/>
      <c r="G38" s="3896"/>
      <c r="H38" s="3896"/>
      <c r="I38" s="3896"/>
      <c r="J38" s="3896"/>
      <c r="K38" s="3896"/>
      <c r="L38" s="3896"/>
      <c r="M38" s="3897" t="s">
        <v>3030</v>
      </c>
      <c r="N38" s="3898"/>
      <c r="O38" s="3899"/>
      <c r="P38" s="3900" t="s">
        <v>3031</v>
      </c>
      <c r="Q38" s="3901"/>
    </row>
    <row r="39" spans="1:17" ht="39.4" customHeight="1" x14ac:dyDescent="0.15">
      <c r="B39" s="3884"/>
      <c r="C39" s="3884"/>
      <c r="D39" s="3902" t="s">
        <v>3032</v>
      </c>
      <c r="E39" s="3902"/>
      <c r="F39" s="3902"/>
      <c r="G39" s="3902"/>
      <c r="H39" s="3902"/>
      <c r="I39" s="3902"/>
      <c r="J39" s="3902"/>
      <c r="K39" s="3902"/>
      <c r="L39" s="3902"/>
      <c r="M39" s="3903" t="s">
        <v>3033</v>
      </c>
      <c r="N39" s="3904"/>
      <c r="O39" s="3905"/>
      <c r="P39" s="3906" t="s">
        <v>3031</v>
      </c>
      <c r="Q39" s="3907"/>
    </row>
    <row r="40" spans="1:17" ht="34.15" customHeight="1" x14ac:dyDescent="0.15">
      <c r="B40" s="3884" t="s">
        <v>3034</v>
      </c>
      <c r="C40" s="3884"/>
      <c r="D40" s="3896" t="s">
        <v>3029</v>
      </c>
      <c r="E40" s="3896"/>
      <c r="F40" s="3896"/>
      <c r="G40" s="3896"/>
      <c r="H40" s="3896"/>
      <c r="I40" s="3896"/>
      <c r="J40" s="3896"/>
      <c r="K40" s="3896"/>
      <c r="L40" s="3896"/>
      <c r="M40" s="3897" t="s">
        <v>3035</v>
      </c>
      <c r="N40" s="3898"/>
      <c r="O40" s="3899"/>
      <c r="P40" s="3900" t="s">
        <v>3031</v>
      </c>
      <c r="Q40" s="3901"/>
    </row>
    <row r="41" spans="1:17" ht="40.700000000000003" customHeight="1" x14ac:dyDescent="0.15">
      <c r="B41" s="3884"/>
      <c r="C41" s="3884"/>
      <c r="D41" s="3902" t="s">
        <v>3032</v>
      </c>
      <c r="E41" s="3902"/>
      <c r="F41" s="3902"/>
      <c r="G41" s="3902"/>
      <c r="H41" s="3902"/>
      <c r="I41" s="3902"/>
      <c r="J41" s="3902"/>
      <c r="K41" s="3902"/>
      <c r="L41" s="3902"/>
      <c r="M41" s="3903" t="s">
        <v>3036</v>
      </c>
      <c r="N41" s="3904"/>
      <c r="O41" s="3905"/>
      <c r="P41" s="3906" t="s">
        <v>3031</v>
      </c>
      <c r="Q41" s="3907"/>
    </row>
    <row r="43" spans="1:17" x14ac:dyDescent="0.15">
      <c r="A43" s="1659" t="s">
        <v>3037</v>
      </c>
    </row>
  </sheetData>
  <mergeCells count="48">
    <mergeCell ref="P38:Q38"/>
    <mergeCell ref="D39:L39"/>
    <mergeCell ref="M39:O39"/>
    <mergeCell ref="P39:Q39"/>
    <mergeCell ref="M38:O38"/>
    <mergeCell ref="B40:C41"/>
    <mergeCell ref="D40:L40"/>
    <mergeCell ref="M40:O40"/>
    <mergeCell ref="P40:Q40"/>
    <mergeCell ref="D41:L41"/>
    <mergeCell ref="M41:O41"/>
    <mergeCell ref="P41:Q41"/>
    <mergeCell ref="B33:G35"/>
    <mergeCell ref="H33:I35"/>
    <mergeCell ref="J33:J35"/>
    <mergeCell ref="B38:C39"/>
    <mergeCell ref="D38:L38"/>
    <mergeCell ref="B28:F28"/>
    <mergeCell ref="G28:I28"/>
    <mergeCell ref="J28:L28"/>
    <mergeCell ref="B29:F29"/>
    <mergeCell ref="G29:I29"/>
    <mergeCell ref="J29:L29"/>
    <mergeCell ref="B26:F26"/>
    <mergeCell ref="G26:I26"/>
    <mergeCell ref="J26:L26"/>
    <mergeCell ref="B27:F27"/>
    <mergeCell ref="G27:I27"/>
    <mergeCell ref="J27:L27"/>
    <mergeCell ref="B24:F24"/>
    <mergeCell ref="G24:I24"/>
    <mergeCell ref="J24:L24"/>
    <mergeCell ref="B25:F25"/>
    <mergeCell ref="G25:I25"/>
    <mergeCell ref="J25:L25"/>
    <mergeCell ref="C21:R22"/>
    <mergeCell ref="A3:Q3"/>
    <mergeCell ref="A5:D5"/>
    <mergeCell ref="E5:Q5"/>
    <mergeCell ref="A6:D6"/>
    <mergeCell ref="A7:D7"/>
    <mergeCell ref="C11:F11"/>
    <mergeCell ref="G11:H11"/>
    <mergeCell ref="C12:F12"/>
    <mergeCell ref="G12:H12"/>
    <mergeCell ref="C13:F13"/>
    <mergeCell ref="G13:H13"/>
    <mergeCell ref="C19:R20"/>
  </mergeCells>
  <phoneticPr fontId="9"/>
  <printOptions horizontalCentered="1"/>
  <pageMargins left="0.39370078740157483" right="0.39370078740157483" top="0.78740157480314965" bottom="0" header="0.51181102362204722" footer="0.51181102362204722"/>
  <pageSetup paperSize="9" orientation="portrait"/>
  <headerFooter alignWithMargins="0">
    <oddHeader>&amp;R&amp;"ＭＳ ゴシック,標準"&amp;10＜参考様式７＞</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C000"/>
    <pageSetUpPr fitToPage="1"/>
  </sheetPr>
  <dimension ref="A1:U28"/>
  <sheetViews>
    <sheetView workbookViewId="0">
      <selection activeCell="F52" sqref="F52:G52"/>
    </sheetView>
  </sheetViews>
  <sheetFormatPr defaultColWidth="9" defaultRowHeight="13.5" x14ac:dyDescent="0.15"/>
  <cols>
    <col min="1" max="2" width="4.125" style="1679" customWidth="1"/>
    <col min="3" max="3" width="8.625" style="1679" customWidth="1"/>
    <col min="4" max="4" width="2.125" style="1679" customWidth="1"/>
    <col min="5" max="24" width="4.125" style="1679" customWidth="1"/>
    <col min="25" max="16384" width="9" style="1679"/>
  </cols>
  <sheetData>
    <row r="1" spans="1:21" ht="16.5" customHeight="1" x14ac:dyDescent="0.15">
      <c r="U1" s="1680"/>
    </row>
    <row r="2" spans="1:21" ht="16.5" customHeight="1" x14ac:dyDescent="0.15">
      <c r="A2" s="3915" t="s">
        <v>3144</v>
      </c>
      <c r="B2" s="3915"/>
      <c r="C2" s="3915"/>
      <c r="D2" s="3915"/>
      <c r="E2" s="3915"/>
      <c r="F2" s="3915"/>
      <c r="G2" s="3915"/>
      <c r="H2" s="3915"/>
      <c r="I2" s="3915"/>
      <c r="J2" s="3915"/>
      <c r="K2" s="3915"/>
      <c r="L2" s="3915"/>
      <c r="M2" s="3915"/>
      <c r="N2" s="3915"/>
      <c r="O2" s="3915"/>
      <c r="P2" s="3915"/>
      <c r="Q2" s="3915"/>
      <c r="R2" s="3915"/>
      <c r="S2" s="3915"/>
      <c r="T2" s="3915"/>
      <c r="U2" s="3915"/>
    </row>
    <row r="3" spans="1:21" ht="16.5" customHeight="1" x14ac:dyDescent="0.15"/>
    <row r="4" spans="1:21" ht="22.5" customHeight="1" x14ac:dyDescent="0.15">
      <c r="A4" s="3916" t="s">
        <v>3145</v>
      </c>
      <c r="B4" s="3916"/>
      <c r="C4" s="3916"/>
      <c r="D4" s="3912"/>
      <c r="E4" s="3913"/>
      <c r="F4" s="3913"/>
      <c r="G4" s="3913"/>
      <c r="H4" s="3913"/>
      <c r="I4" s="3913"/>
      <c r="J4" s="3913"/>
      <c r="K4" s="3913"/>
      <c r="L4" s="3913"/>
      <c r="M4" s="3913"/>
      <c r="N4" s="3913"/>
      <c r="O4" s="3913"/>
      <c r="P4" s="3913"/>
      <c r="Q4" s="3913"/>
      <c r="R4" s="3913"/>
      <c r="S4" s="3913"/>
      <c r="T4" s="3913"/>
      <c r="U4" s="3914"/>
    </row>
    <row r="5" spans="1:21" ht="22.5" customHeight="1" x14ac:dyDescent="0.15">
      <c r="A5" s="3917" t="s">
        <v>3146</v>
      </c>
      <c r="B5" s="3917"/>
      <c r="C5" s="3917"/>
      <c r="D5" s="1681"/>
      <c r="E5" s="1682" t="s">
        <v>858</v>
      </c>
      <c r="F5" s="1683" t="s">
        <v>3001</v>
      </c>
      <c r="G5" s="1683"/>
      <c r="H5" s="1683"/>
      <c r="I5" s="1683"/>
      <c r="J5" s="1682" t="s">
        <v>861</v>
      </c>
      <c r="K5" s="1683" t="s">
        <v>3002</v>
      </c>
      <c r="L5" s="1683"/>
      <c r="M5" s="1683"/>
      <c r="N5" s="1683"/>
      <c r="O5" s="1682" t="s">
        <v>1002</v>
      </c>
      <c r="P5" s="1683" t="s">
        <v>3003</v>
      </c>
      <c r="Q5" s="1683"/>
      <c r="R5" s="1683"/>
      <c r="S5" s="1683"/>
      <c r="T5" s="1683"/>
      <c r="U5" s="1684"/>
    </row>
    <row r="6" spans="1:21" ht="22.5" customHeight="1" x14ac:dyDescent="0.15">
      <c r="A6" s="3918" t="s">
        <v>3147</v>
      </c>
      <c r="B6" s="3919"/>
      <c r="C6" s="3920"/>
      <c r="D6" s="1685"/>
      <c r="E6" s="1686" t="s">
        <v>858</v>
      </c>
      <c r="F6" s="1687" t="s">
        <v>659</v>
      </c>
      <c r="G6" s="1687"/>
      <c r="H6" s="1687"/>
      <c r="I6" s="1687"/>
      <c r="J6" s="1687"/>
      <c r="K6" s="1687"/>
      <c r="L6" s="1687"/>
      <c r="M6" s="1686" t="s">
        <v>861</v>
      </c>
      <c r="N6" s="1687" t="s">
        <v>2743</v>
      </c>
      <c r="O6" s="1687"/>
      <c r="P6" s="1687"/>
      <c r="Q6" s="1687"/>
      <c r="R6" s="1687"/>
      <c r="S6" s="1687"/>
      <c r="T6" s="1687"/>
      <c r="U6" s="1688"/>
    </row>
    <row r="7" spans="1:21" ht="22.5" customHeight="1" x14ac:dyDescent="0.15">
      <c r="A7" s="3921"/>
      <c r="B7" s="3922"/>
      <c r="C7" s="3923"/>
      <c r="D7" s="1689"/>
      <c r="E7" s="1680" t="s">
        <v>1002</v>
      </c>
      <c r="F7" s="1679" t="s">
        <v>3148</v>
      </c>
      <c r="M7" s="1680" t="s">
        <v>1004</v>
      </c>
      <c r="N7" s="1679" t="s">
        <v>3149</v>
      </c>
      <c r="U7" s="1690"/>
    </row>
    <row r="8" spans="1:21" ht="22.5" customHeight="1" x14ac:dyDescent="0.15">
      <c r="A8" s="3924"/>
      <c r="B8" s="3925"/>
      <c r="C8" s="3926"/>
      <c r="D8" s="1689"/>
      <c r="E8" s="1660" t="s">
        <v>1011</v>
      </c>
      <c r="F8" s="1679" t="s">
        <v>3154</v>
      </c>
      <c r="M8" s="1680"/>
      <c r="U8" s="1690"/>
    </row>
    <row r="9" spans="1:21" ht="16.5" customHeight="1" x14ac:dyDescent="0.15">
      <c r="A9" s="1685"/>
      <c r="B9" s="1687"/>
      <c r="C9" s="1688"/>
      <c r="D9" s="1687"/>
      <c r="E9" s="1687"/>
      <c r="F9" s="1687"/>
      <c r="G9" s="1687"/>
      <c r="H9" s="1687"/>
      <c r="I9" s="1687"/>
      <c r="J9" s="1687"/>
      <c r="K9" s="1687"/>
      <c r="L9" s="1687"/>
      <c r="M9" s="1687"/>
      <c r="N9" s="1687"/>
      <c r="O9" s="1687"/>
      <c r="P9" s="1687"/>
      <c r="Q9" s="1687"/>
      <c r="R9" s="1687"/>
      <c r="S9" s="1687"/>
      <c r="T9" s="1687"/>
      <c r="U9" s="1688"/>
    </row>
    <row r="10" spans="1:21" ht="16.5" customHeight="1" x14ac:dyDescent="0.15">
      <c r="A10" s="3908" t="s">
        <v>3150</v>
      </c>
      <c r="B10" s="3909"/>
      <c r="C10" s="3910"/>
      <c r="E10" s="1679" t="s">
        <v>3151</v>
      </c>
      <c r="U10" s="1690"/>
    </row>
    <row r="11" spans="1:21" ht="22.5" customHeight="1" x14ac:dyDescent="0.15">
      <c r="A11" s="3908"/>
      <c r="B11" s="3909"/>
      <c r="C11" s="3910"/>
      <c r="E11" s="3911" t="s">
        <v>1161</v>
      </c>
      <c r="F11" s="3911"/>
      <c r="G11" s="3911"/>
      <c r="H11" s="3911"/>
      <c r="I11" s="3911"/>
      <c r="J11" s="3912" t="s">
        <v>1162</v>
      </c>
      <c r="K11" s="3913"/>
      <c r="L11" s="3913"/>
      <c r="M11" s="3913"/>
      <c r="N11" s="3913"/>
      <c r="O11" s="3913"/>
      <c r="P11" s="3913"/>
      <c r="Q11" s="3914"/>
      <c r="U11" s="1690"/>
    </row>
    <row r="12" spans="1:21" ht="22.5" customHeight="1" x14ac:dyDescent="0.15">
      <c r="A12" s="1689"/>
      <c r="C12" s="1690"/>
      <c r="E12" s="3911" t="s">
        <v>2992</v>
      </c>
      <c r="F12" s="3911"/>
      <c r="G12" s="3911"/>
      <c r="H12" s="3911"/>
      <c r="I12" s="3911"/>
      <c r="J12" s="3912"/>
      <c r="K12" s="3913"/>
      <c r="L12" s="3913"/>
      <c r="M12" s="3913"/>
      <c r="N12" s="3913"/>
      <c r="O12" s="3913"/>
      <c r="P12" s="3913"/>
      <c r="Q12" s="3914"/>
      <c r="U12" s="1690"/>
    </row>
    <row r="13" spans="1:21" ht="22.5" customHeight="1" x14ac:dyDescent="0.15">
      <c r="A13" s="1689"/>
      <c r="C13" s="1690"/>
      <c r="E13" s="3911" t="s">
        <v>2994</v>
      </c>
      <c r="F13" s="3911"/>
      <c r="G13" s="3911"/>
      <c r="H13" s="3911"/>
      <c r="I13" s="3911"/>
      <c r="J13" s="3912"/>
      <c r="K13" s="3913"/>
      <c r="L13" s="3913"/>
      <c r="M13" s="3913"/>
      <c r="N13" s="3913"/>
      <c r="O13" s="3913"/>
      <c r="P13" s="3913"/>
      <c r="Q13" s="3914"/>
      <c r="U13" s="1690"/>
    </row>
    <row r="14" spans="1:21" ht="22.5" customHeight="1" x14ac:dyDescent="0.15">
      <c r="A14" s="1689"/>
      <c r="C14" s="1690"/>
      <c r="E14" s="3911" t="s">
        <v>3152</v>
      </c>
      <c r="F14" s="3911"/>
      <c r="G14" s="3911"/>
      <c r="H14" s="3911"/>
      <c r="I14" s="3911"/>
      <c r="J14" s="3912"/>
      <c r="K14" s="3913"/>
      <c r="L14" s="3913"/>
      <c r="M14" s="3913"/>
      <c r="N14" s="3913"/>
      <c r="O14" s="3913"/>
      <c r="P14" s="3913"/>
      <c r="Q14" s="3914"/>
      <c r="U14" s="1690"/>
    </row>
    <row r="15" spans="1:21" ht="22.5" customHeight="1" x14ac:dyDescent="0.15">
      <c r="A15" s="1689"/>
      <c r="C15" s="1690"/>
      <c r="E15" s="3911" t="s">
        <v>2993</v>
      </c>
      <c r="F15" s="3911"/>
      <c r="G15" s="3911"/>
      <c r="H15" s="3911"/>
      <c r="I15" s="3911"/>
      <c r="J15" s="3912"/>
      <c r="K15" s="3913"/>
      <c r="L15" s="3913"/>
      <c r="M15" s="3913"/>
      <c r="N15" s="3913"/>
      <c r="O15" s="3913"/>
      <c r="P15" s="3913"/>
      <c r="Q15" s="3914"/>
      <c r="U15" s="1690"/>
    </row>
    <row r="16" spans="1:21" ht="22.5" customHeight="1" x14ac:dyDescent="0.15">
      <c r="A16" s="1689"/>
      <c r="C16" s="1690"/>
      <c r="E16" s="3911" t="s">
        <v>2995</v>
      </c>
      <c r="F16" s="3911"/>
      <c r="G16" s="3911"/>
      <c r="H16" s="3911"/>
      <c r="I16" s="3911"/>
      <c r="J16" s="3912"/>
      <c r="K16" s="3913"/>
      <c r="L16" s="3913"/>
      <c r="M16" s="3913"/>
      <c r="N16" s="3913"/>
      <c r="O16" s="3913"/>
      <c r="P16" s="3913"/>
      <c r="Q16" s="3914"/>
      <c r="U16" s="1690"/>
    </row>
    <row r="17" spans="1:21" ht="22.5" customHeight="1" x14ac:dyDescent="0.15">
      <c r="A17" s="1689"/>
      <c r="C17" s="1690"/>
      <c r="E17" s="3912"/>
      <c r="F17" s="3913"/>
      <c r="G17" s="3913"/>
      <c r="H17" s="3913"/>
      <c r="I17" s="3914"/>
      <c r="J17" s="3912"/>
      <c r="K17" s="3913"/>
      <c r="L17" s="3913"/>
      <c r="M17" s="3913"/>
      <c r="N17" s="3913"/>
      <c r="O17" s="3913"/>
      <c r="P17" s="3913"/>
      <c r="Q17" s="3914"/>
      <c r="U17" s="1690"/>
    </row>
    <row r="18" spans="1:21" ht="22.5" customHeight="1" x14ac:dyDescent="0.15">
      <c r="A18" s="1689"/>
      <c r="C18" s="1690"/>
      <c r="E18" s="3911"/>
      <c r="F18" s="3911"/>
      <c r="G18" s="3911"/>
      <c r="H18" s="3911"/>
      <c r="I18" s="3911"/>
      <c r="J18" s="3912"/>
      <c r="K18" s="3913"/>
      <c r="L18" s="3913"/>
      <c r="M18" s="3913"/>
      <c r="N18" s="3913"/>
      <c r="O18" s="3913"/>
      <c r="P18" s="3913"/>
      <c r="Q18" s="3914"/>
      <c r="U18" s="1690"/>
    </row>
    <row r="19" spans="1:21" ht="22.5" customHeight="1" x14ac:dyDescent="0.15">
      <c r="A19" s="1689"/>
      <c r="C19" s="1690"/>
      <c r="E19" s="3911"/>
      <c r="F19" s="3911"/>
      <c r="G19" s="3911"/>
      <c r="H19" s="3911"/>
      <c r="I19" s="3911"/>
      <c r="J19" s="3912"/>
      <c r="K19" s="3913"/>
      <c r="L19" s="3913"/>
      <c r="M19" s="3913"/>
      <c r="N19" s="3913"/>
      <c r="O19" s="3913"/>
      <c r="P19" s="3913"/>
      <c r="Q19" s="3914"/>
      <c r="U19" s="1690"/>
    </row>
    <row r="20" spans="1:21" ht="22.5" customHeight="1" x14ac:dyDescent="0.15">
      <c r="A20" s="1689"/>
      <c r="C20" s="1690"/>
      <c r="E20" s="3911"/>
      <c r="F20" s="3911"/>
      <c r="G20" s="3911"/>
      <c r="H20" s="3911"/>
      <c r="I20" s="3911"/>
      <c r="J20" s="3912"/>
      <c r="K20" s="3913"/>
      <c r="L20" s="3913"/>
      <c r="M20" s="3913"/>
      <c r="N20" s="3913"/>
      <c r="O20" s="3913"/>
      <c r="P20" s="3913"/>
      <c r="Q20" s="3914"/>
      <c r="U20" s="1690"/>
    </row>
    <row r="21" spans="1:21" ht="16.5" customHeight="1" x14ac:dyDescent="0.15">
      <c r="A21" s="1691"/>
      <c r="B21" s="1692"/>
      <c r="C21" s="1693"/>
      <c r="D21" s="1692"/>
      <c r="E21" s="1692"/>
      <c r="F21" s="1692"/>
      <c r="G21" s="1692"/>
      <c r="H21" s="1692"/>
      <c r="I21" s="1692"/>
      <c r="J21" s="1692"/>
      <c r="K21" s="1692"/>
      <c r="L21" s="1692"/>
      <c r="M21" s="1692"/>
      <c r="N21" s="1692"/>
      <c r="O21" s="1692"/>
      <c r="P21" s="1692"/>
      <c r="Q21" s="1692"/>
      <c r="R21" s="1692"/>
      <c r="S21" s="1692"/>
      <c r="T21" s="1692"/>
      <c r="U21" s="1693"/>
    </row>
    <row r="22" spans="1:21" s="1694" customFormat="1" x14ac:dyDescent="0.15"/>
    <row r="23" spans="1:21" s="1694" customFormat="1" ht="13.5" customHeight="1" x14ac:dyDescent="0.15">
      <c r="A23" s="3927" t="s">
        <v>3153</v>
      </c>
      <c r="B23" s="3927"/>
      <c r="C23" s="3927"/>
      <c r="D23" s="3927"/>
      <c r="E23" s="3927"/>
      <c r="F23" s="3927"/>
      <c r="G23" s="3927"/>
      <c r="H23" s="3927"/>
      <c r="I23" s="3927"/>
      <c r="J23" s="3927"/>
      <c r="K23" s="3927"/>
      <c r="L23" s="3927"/>
      <c r="M23" s="3927"/>
      <c r="N23" s="3927"/>
      <c r="O23" s="3927"/>
      <c r="P23" s="3927"/>
      <c r="Q23" s="3927"/>
      <c r="R23" s="3927"/>
      <c r="S23" s="3927"/>
      <c r="T23" s="3927"/>
      <c r="U23" s="3927"/>
    </row>
    <row r="24" spans="1:21" s="1694" customFormat="1" x14ac:dyDescent="0.15">
      <c r="B24" s="1695"/>
      <c r="C24" s="1695"/>
      <c r="D24" s="1695"/>
      <c r="E24" s="1695"/>
      <c r="F24" s="1695"/>
      <c r="G24" s="1695"/>
      <c r="H24" s="1695"/>
      <c r="I24" s="1695"/>
      <c r="J24" s="1695"/>
      <c r="K24" s="1695"/>
      <c r="L24" s="1695"/>
      <c r="M24" s="1695"/>
      <c r="N24" s="1695"/>
      <c r="O24" s="1695"/>
      <c r="P24" s="1695"/>
      <c r="Q24" s="1695"/>
      <c r="R24" s="1695"/>
      <c r="S24" s="1695"/>
      <c r="T24" s="1695"/>
      <c r="U24" s="1695"/>
    </row>
    <row r="25" spans="1:21" s="1694" customFormat="1" x14ac:dyDescent="0.15"/>
    <row r="26" spans="1:21" s="1694" customFormat="1" x14ac:dyDescent="0.15"/>
    <row r="27" spans="1:21" s="1694" customFormat="1" x14ac:dyDescent="0.15"/>
    <row r="28" spans="1:21" s="1694" customFormat="1" x14ac:dyDescent="0.15"/>
  </sheetData>
  <mergeCells count="27">
    <mergeCell ref="A23:U23"/>
    <mergeCell ref="E18:I18"/>
    <mergeCell ref="J18:Q18"/>
    <mergeCell ref="E19:I19"/>
    <mergeCell ref="J19:Q19"/>
    <mergeCell ref="E20:I20"/>
    <mergeCell ref="J20:Q20"/>
    <mergeCell ref="E15:I15"/>
    <mergeCell ref="J15:Q15"/>
    <mergeCell ref="E16:I16"/>
    <mergeCell ref="J16:Q16"/>
    <mergeCell ref="E17:I17"/>
    <mergeCell ref="J17:Q17"/>
    <mergeCell ref="E12:I12"/>
    <mergeCell ref="J12:Q12"/>
    <mergeCell ref="E13:I13"/>
    <mergeCell ref="J13:Q13"/>
    <mergeCell ref="E14:I14"/>
    <mergeCell ref="J14:Q14"/>
    <mergeCell ref="A10:C11"/>
    <mergeCell ref="E11:I11"/>
    <mergeCell ref="J11:Q11"/>
    <mergeCell ref="A2:U2"/>
    <mergeCell ref="A4:C4"/>
    <mergeCell ref="D4:U4"/>
    <mergeCell ref="A5:C5"/>
    <mergeCell ref="A6:C8"/>
  </mergeCells>
  <phoneticPr fontId="9"/>
  <printOptions horizontalCentered="1"/>
  <pageMargins left="0.59055118110236227" right="0.39370078740157483" top="0.98425196850393704" bottom="0.39370078740157483" header="0.51181102362204722" footer="0.51181102362204722"/>
  <pageSetup paperSize="9" orientation="portrait" blackAndWhite="1"/>
  <headerFooter alignWithMargins="0">
    <oddHeader>&amp;R＜参考様式９＞</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C000"/>
    <pageSetUpPr fitToPage="1"/>
  </sheetPr>
  <dimension ref="A1:U27"/>
  <sheetViews>
    <sheetView workbookViewId="0">
      <selection activeCell="F52" sqref="F52:G52"/>
    </sheetView>
  </sheetViews>
  <sheetFormatPr defaultColWidth="9" defaultRowHeight="13.5" x14ac:dyDescent="0.15"/>
  <cols>
    <col min="1" max="2" width="4.125" style="1661" customWidth="1"/>
    <col min="3" max="3" width="8.625" style="1661" customWidth="1"/>
    <col min="4" max="4" width="2.125" style="1661" customWidth="1"/>
    <col min="5" max="24" width="4.125" style="1661" customWidth="1"/>
    <col min="25" max="16384" width="9" style="1661"/>
  </cols>
  <sheetData>
    <row r="1" spans="1:21" ht="16.5" customHeight="1" x14ac:dyDescent="0.15">
      <c r="U1" s="1662"/>
    </row>
    <row r="2" spans="1:21" ht="16.5" customHeight="1" x14ac:dyDescent="0.15">
      <c r="A2" s="3935" t="s">
        <v>3155</v>
      </c>
      <c r="B2" s="3935"/>
      <c r="C2" s="3935"/>
      <c r="D2" s="3935"/>
      <c r="E2" s="3935"/>
      <c r="F2" s="3935"/>
      <c r="G2" s="3935"/>
      <c r="H2" s="3935"/>
      <c r="I2" s="3935"/>
      <c r="J2" s="3935"/>
      <c r="K2" s="3935"/>
      <c r="L2" s="3935"/>
      <c r="M2" s="3935"/>
      <c r="N2" s="3935"/>
      <c r="O2" s="3935"/>
      <c r="P2" s="3935"/>
      <c r="Q2" s="3935"/>
      <c r="R2" s="3935"/>
      <c r="S2" s="3935"/>
      <c r="T2" s="3935"/>
      <c r="U2" s="3935"/>
    </row>
    <row r="3" spans="1:21" ht="16.5" customHeight="1" x14ac:dyDescent="0.15"/>
    <row r="4" spans="1:21" ht="22.5" customHeight="1" x14ac:dyDescent="0.15">
      <c r="A4" s="3936" t="s">
        <v>3145</v>
      </c>
      <c r="B4" s="3936"/>
      <c r="C4" s="3936"/>
      <c r="D4" s="3932"/>
      <c r="E4" s="3933"/>
      <c r="F4" s="3933"/>
      <c r="G4" s="3933"/>
      <c r="H4" s="3933"/>
      <c r="I4" s="3933"/>
      <c r="J4" s="3933"/>
      <c r="K4" s="3933"/>
      <c r="L4" s="3933"/>
      <c r="M4" s="3933"/>
      <c r="N4" s="3933"/>
      <c r="O4" s="3933"/>
      <c r="P4" s="3933"/>
      <c r="Q4" s="3933"/>
      <c r="R4" s="3933"/>
      <c r="S4" s="3933"/>
      <c r="T4" s="3933"/>
      <c r="U4" s="3934"/>
    </row>
    <row r="5" spans="1:21" ht="22.5" customHeight="1" x14ac:dyDescent="0.15">
      <c r="A5" s="3937" t="s">
        <v>3146</v>
      </c>
      <c r="B5" s="3937"/>
      <c r="C5" s="3937"/>
      <c r="D5" s="1663"/>
      <c r="E5" s="1664" t="s">
        <v>858</v>
      </c>
      <c r="F5" s="1665" t="s">
        <v>3001</v>
      </c>
      <c r="G5" s="1665"/>
      <c r="H5" s="1665"/>
      <c r="I5" s="1665"/>
      <c r="J5" s="1664" t="s">
        <v>861</v>
      </c>
      <c r="K5" s="1665" t="s">
        <v>3002</v>
      </c>
      <c r="L5" s="1665"/>
      <c r="M5" s="1665"/>
      <c r="N5" s="1665"/>
      <c r="O5" s="1664" t="s">
        <v>1002</v>
      </c>
      <c r="P5" s="1665" t="s">
        <v>3003</v>
      </c>
      <c r="Q5" s="1665"/>
      <c r="R5" s="1665"/>
      <c r="S5" s="1665"/>
      <c r="T5" s="1665"/>
      <c r="U5" s="1666"/>
    </row>
    <row r="6" spans="1:21" ht="22.5" customHeight="1" x14ac:dyDescent="0.15">
      <c r="A6" s="3938" t="s">
        <v>3147</v>
      </c>
      <c r="B6" s="3939"/>
      <c r="C6" s="3940"/>
      <c r="D6" s="1667"/>
      <c r="E6" s="1668" t="s">
        <v>858</v>
      </c>
      <c r="F6" s="1669" t="s">
        <v>659</v>
      </c>
      <c r="G6" s="1669"/>
      <c r="H6" s="1669"/>
      <c r="I6" s="1669"/>
      <c r="J6" s="1669"/>
      <c r="K6" s="1669"/>
      <c r="L6" s="1669"/>
      <c r="M6" s="1668" t="s">
        <v>861</v>
      </c>
      <c r="N6" s="1669" t="s">
        <v>2743</v>
      </c>
      <c r="O6" s="1669"/>
      <c r="P6" s="1669"/>
      <c r="Q6" s="1669"/>
      <c r="R6" s="1669"/>
      <c r="S6" s="1669"/>
      <c r="T6" s="1669"/>
      <c r="U6" s="1670"/>
    </row>
    <row r="7" spans="1:21" ht="22.5" customHeight="1" x14ac:dyDescent="0.15">
      <c r="A7" s="3941"/>
      <c r="B7" s="3942"/>
      <c r="C7" s="3943"/>
      <c r="D7" s="1671"/>
      <c r="E7" s="1672" t="s">
        <v>1002</v>
      </c>
      <c r="F7" s="1673" t="s">
        <v>3148</v>
      </c>
      <c r="G7" s="1673"/>
      <c r="H7" s="1673"/>
      <c r="I7" s="1673"/>
      <c r="J7" s="1673"/>
      <c r="K7" s="1673"/>
      <c r="L7" s="1673"/>
      <c r="M7" s="1672" t="s">
        <v>1004</v>
      </c>
      <c r="N7" s="1673" t="s">
        <v>3149</v>
      </c>
      <c r="O7" s="1673"/>
      <c r="P7" s="1673"/>
      <c r="Q7" s="1673"/>
      <c r="R7" s="1673"/>
      <c r="S7" s="1673"/>
      <c r="T7" s="1673"/>
      <c r="U7" s="1674"/>
    </row>
    <row r="8" spans="1:21" ht="16.5" customHeight="1" x14ac:dyDescent="0.15">
      <c r="A8" s="1667"/>
      <c r="B8" s="1669"/>
      <c r="C8" s="1670"/>
      <c r="D8" s="1669"/>
      <c r="E8" s="1669"/>
      <c r="F8" s="1669"/>
      <c r="G8" s="1669"/>
      <c r="H8" s="1669"/>
      <c r="I8" s="1669"/>
      <c r="J8" s="1669"/>
      <c r="K8" s="1669"/>
      <c r="L8" s="1669"/>
      <c r="M8" s="1669"/>
      <c r="N8" s="1669"/>
      <c r="O8" s="1669"/>
      <c r="P8" s="1669"/>
      <c r="Q8" s="1669"/>
      <c r="R8" s="1669"/>
      <c r="S8" s="1669"/>
      <c r="T8" s="1669"/>
      <c r="U8" s="1670"/>
    </row>
    <row r="9" spans="1:21" ht="16.5" customHeight="1" x14ac:dyDescent="0.15">
      <c r="A9" s="3928" t="s">
        <v>3156</v>
      </c>
      <c r="B9" s="3929"/>
      <c r="C9" s="3930"/>
      <c r="E9" s="1661" t="s">
        <v>3157</v>
      </c>
      <c r="U9" s="1675"/>
    </row>
    <row r="10" spans="1:21" ht="22.5" customHeight="1" x14ac:dyDescent="0.15">
      <c r="A10" s="3928"/>
      <c r="B10" s="3929"/>
      <c r="C10" s="3930"/>
      <c r="E10" s="3931" t="s">
        <v>1161</v>
      </c>
      <c r="F10" s="3931"/>
      <c r="G10" s="3931"/>
      <c r="H10" s="3931"/>
      <c r="I10" s="3931"/>
      <c r="J10" s="3932" t="s">
        <v>1162</v>
      </c>
      <c r="K10" s="3933"/>
      <c r="L10" s="3933"/>
      <c r="M10" s="3933"/>
      <c r="N10" s="3933"/>
      <c r="O10" s="3933"/>
      <c r="P10" s="3933"/>
      <c r="Q10" s="3934"/>
      <c r="U10" s="1675"/>
    </row>
    <row r="11" spans="1:21" ht="22.5" customHeight="1" x14ac:dyDescent="0.15">
      <c r="A11" s="1676"/>
      <c r="C11" s="1675"/>
      <c r="E11" s="3931" t="s">
        <v>2992</v>
      </c>
      <c r="F11" s="3931"/>
      <c r="G11" s="3931"/>
      <c r="H11" s="3931"/>
      <c r="I11" s="3931"/>
      <c r="J11" s="3932"/>
      <c r="K11" s="3933"/>
      <c r="L11" s="3933"/>
      <c r="M11" s="3933"/>
      <c r="N11" s="3933"/>
      <c r="O11" s="3933"/>
      <c r="P11" s="3933"/>
      <c r="Q11" s="3934"/>
      <c r="U11" s="1675"/>
    </row>
    <row r="12" spans="1:21" ht="22.5" customHeight="1" x14ac:dyDescent="0.15">
      <c r="A12" s="1676"/>
      <c r="C12" s="1675"/>
      <c r="E12" s="3931" t="s">
        <v>2994</v>
      </c>
      <c r="F12" s="3931"/>
      <c r="G12" s="3931"/>
      <c r="H12" s="3931"/>
      <c r="I12" s="3931"/>
      <c r="J12" s="3932"/>
      <c r="K12" s="3933"/>
      <c r="L12" s="3933"/>
      <c r="M12" s="3933"/>
      <c r="N12" s="3933"/>
      <c r="O12" s="3933"/>
      <c r="P12" s="3933"/>
      <c r="Q12" s="3934"/>
      <c r="U12" s="1675"/>
    </row>
    <row r="13" spans="1:21" ht="22.5" customHeight="1" x14ac:dyDescent="0.15">
      <c r="A13" s="1676"/>
      <c r="C13" s="1675"/>
      <c r="E13" s="3931" t="s">
        <v>3152</v>
      </c>
      <c r="F13" s="3931"/>
      <c r="G13" s="3931"/>
      <c r="H13" s="3931"/>
      <c r="I13" s="3931"/>
      <c r="J13" s="3932"/>
      <c r="K13" s="3933"/>
      <c r="L13" s="3933"/>
      <c r="M13" s="3933"/>
      <c r="N13" s="3933"/>
      <c r="O13" s="3933"/>
      <c r="P13" s="3933"/>
      <c r="Q13" s="3934"/>
      <c r="U13" s="1675"/>
    </row>
    <row r="14" spans="1:21" ht="22.5" customHeight="1" x14ac:dyDescent="0.15">
      <c r="A14" s="1676"/>
      <c r="C14" s="1675"/>
      <c r="E14" s="3931" t="s">
        <v>2993</v>
      </c>
      <c r="F14" s="3931"/>
      <c r="G14" s="3931"/>
      <c r="H14" s="3931"/>
      <c r="I14" s="3931"/>
      <c r="J14" s="3932"/>
      <c r="K14" s="3933"/>
      <c r="L14" s="3933"/>
      <c r="M14" s="3933"/>
      <c r="N14" s="3933"/>
      <c r="O14" s="3933"/>
      <c r="P14" s="3933"/>
      <c r="Q14" s="3934"/>
      <c r="U14" s="1675"/>
    </row>
    <row r="15" spans="1:21" ht="22.5" customHeight="1" x14ac:dyDescent="0.15">
      <c r="A15" s="1676"/>
      <c r="C15" s="1675"/>
      <c r="E15" s="3931" t="s">
        <v>2995</v>
      </c>
      <c r="F15" s="3931"/>
      <c r="G15" s="3931"/>
      <c r="H15" s="3931"/>
      <c r="I15" s="3931"/>
      <c r="J15" s="3932"/>
      <c r="K15" s="3933"/>
      <c r="L15" s="3933"/>
      <c r="M15" s="3933"/>
      <c r="N15" s="3933"/>
      <c r="O15" s="3933"/>
      <c r="P15" s="3933"/>
      <c r="Q15" s="3934"/>
      <c r="U15" s="1675"/>
    </row>
    <row r="16" spans="1:21" ht="22.5" customHeight="1" x14ac:dyDescent="0.15">
      <c r="A16" s="1676"/>
      <c r="C16" s="1675"/>
      <c r="E16" s="3932"/>
      <c r="F16" s="3933"/>
      <c r="G16" s="3933"/>
      <c r="H16" s="3933"/>
      <c r="I16" s="3934"/>
      <c r="J16" s="3932"/>
      <c r="K16" s="3933"/>
      <c r="L16" s="3933"/>
      <c r="M16" s="3933"/>
      <c r="N16" s="3933"/>
      <c r="O16" s="3933"/>
      <c r="P16" s="3933"/>
      <c r="Q16" s="3934"/>
      <c r="U16" s="1675"/>
    </row>
    <row r="17" spans="1:21" ht="22.5" customHeight="1" x14ac:dyDescent="0.15">
      <c r="A17" s="1676"/>
      <c r="C17" s="1675"/>
      <c r="E17" s="3931"/>
      <c r="F17" s="3931"/>
      <c r="G17" s="3931"/>
      <c r="H17" s="3931"/>
      <c r="I17" s="3931"/>
      <c r="J17" s="3932"/>
      <c r="K17" s="3933"/>
      <c r="L17" s="3933"/>
      <c r="M17" s="3933"/>
      <c r="N17" s="3933"/>
      <c r="O17" s="3933"/>
      <c r="P17" s="3933"/>
      <c r="Q17" s="3934"/>
      <c r="U17" s="1675"/>
    </row>
    <row r="18" spans="1:21" ht="22.5" customHeight="1" x14ac:dyDescent="0.15">
      <c r="A18" s="1676"/>
      <c r="C18" s="1675"/>
      <c r="E18" s="3931"/>
      <c r="F18" s="3931"/>
      <c r="G18" s="3931"/>
      <c r="H18" s="3931"/>
      <c r="I18" s="3931"/>
      <c r="J18" s="3932"/>
      <c r="K18" s="3933"/>
      <c r="L18" s="3933"/>
      <c r="M18" s="3933"/>
      <c r="N18" s="3933"/>
      <c r="O18" s="3933"/>
      <c r="P18" s="3933"/>
      <c r="Q18" s="3934"/>
      <c r="U18" s="1675"/>
    </row>
    <row r="19" spans="1:21" ht="22.5" customHeight="1" x14ac:dyDescent="0.15">
      <c r="A19" s="1676"/>
      <c r="C19" s="1675"/>
      <c r="E19" s="3931"/>
      <c r="F19" s="3931"/>
      <c r="G19" s="3931"/>
      <c r="H19" s="3931"/>
      <c r="I19" s="3931"/>
      <c r="J19" s="3932"/>
      <c r="K19" s="3933"/>
      <c r="L19" s="3933"/>
      <c r="M19" s="3933"/>
      <c r="N19" s="3933"/>
      <c r="O19" s="3933"/>
      <c r="P19" s="3933"/>
      <c r="Q19" s="3934"/>
      <c r="U19" s="1675"/>
    </row>
    <row r="20" spans="1:21" ht="16.5" customHeight="1" x14ac:dyDescent="0.15">
      <c r="A20" s="1671"/>
      <c r="B20" s="1673"/>
      <c r="C20" s="1674"/>
      <c r="D20" s="1673"/>
      <c r="E20" s="1673"/>
      <c r="F20" s="1673"/>
      <c r="G20" s="1673"/>
      <c r="H20" s="1673"/>
      <c r="I20" s="1673"/>
      <c r="J20" s="1673"/>
      <c r="K20" s="1673"/>
      <c r="L20" s="1673"/>
      <c r="M20" s="1673"/>
      <c r="N20" s="1673"/>
      <c r="O20" s="1673"/>
      <c r="P20" s="1673"/>
      <c r="Q20" s="1673"/>
      <c r="R20" s="1673"/>
      <c r="S20" s="1673"/>
      <c r="T20" s="1673"/>
      <c r="U20" s="1674"/>
    </row>
    <row r="21" spans="1:21" s="1677" customFormat="1" x14ac:dyDescent="0.15"/>
    <row r="22" spans="1:21" s="1677" customFormat="1" ht="13.5" customHeight="1" x14ac:dyDescent="0.15">
      <c r="A22" s="3944" t="s">
        <v>3158</v>
      </c>
      <c r="B22" s="3944"/>
      <c r="C22" s="3944"/>
      <c r="D22" s="3944"/>
      <c r="E22" s="3944"/>
      <c r="F22" s="3944"/>
      <c r="G22" s="3944"/>
      <c r="H22" s="3944"/>
      <c r="I22" s="3944"/>
      <c r="J22" s="3944"/>
      <c r="K22" s="3944"/>
      <c r="L22" s="3944"/>
      <c r="M22" s="3944"/>
      <c r="N22" s="3944"/>
      <c r="O22" s="3944"/>
      <c r="P22" s="3944"/>
      <c r="Q22" s="3944"/>
      <c r="R22" s="3944"/>
      <c r="S22" s="3944"/>
      <c r="T22" s="3944"/>
      <c r="U22" s="3944"/>
    </row>
    <row r="23" spans="1:21" s="1677" customFormat="1" x14ac:dyDescent="0.15">
      <c r="B23" s="1678"/>
      <c r="C23" s="1678"/>
      <c r="D23" s="1678"/>
      <c r="E23" s="1678"/>
      <c r="F23" s="1678"/>
      <c r="G23" s="1678"/>
      <c r="H23" s="1678"/>
      <c r="I23" s="1678"/>
      <c r="J23" s="1678"/>
      <c r="K23" s="1678"/>
      <c r="L23" s="1678"/>
      <c r="M23" s="1678"/>
      <c r="N23" s="1678"/>
      <c r="O23" s="1678"/>
      <c r="P23" s="1678"/>
      <c r="Q23" s="1678"/>
      <c r="R23" s="1678"/>
      <c r="S23" s="1678"/>
      <c r="T23" s="1678"/>
      <c r="U23" s="1678"/>
    </row>
    <row r="24" spans="1:21" s="1677" customFormat="1" x14ac:dyDescent="0.15"/>
    <row r="25" spans="1:21" s="1677" customFormat="1" x14ac:dyDescent="0.15"/>
    <row r="26" spans="1:21" s="1677" customFormat="1" x14ac:dyDescent="0.15"/>
    <row r="27" spans="1:21" s="1677" customFormat="1" x14ac:dyDescent="0.15"/>
  </sheetData>
  <mergeCells count="27">
    <mergeCell ref="A22:U22"/>
    <mergeCell ref="E17:I17"/>
    <mergeCell ref="J17:Q17"/>
    <mergeCell ref="E18:I18"/>
    <mergeCell ref="J18:Q18"/>
    <mergeCell ref="E19:I19"/>
    <mergeCell ref="J19:Q19"/>
    <mergeCell ref="E14:I14"/>
    <mergeCell ref="J14:Q14"/>
    <mergeCell ref="E15:I15"/>
    <mergeCell ref="J15:Q15"/>
    <mergeCell ref="E16:I16"/>
    <mergeCell ref="J16:Q16"/>
    <mergeCell ref="E11:I11"/>
    <mergeCell ref="J11:Q11"/>
    <mergeCell ref="E12:I12"/>
    <mergeCell ref="J12:Q12"/>
    <mergeCell ref="E13:I13"/>
    <mergeCell ref="J13:Q13"/>
    <mergeCell ref="A9:C10"/>
    <mergeCell ref="E10:I10"/>
    <mergeCell ref="J10:Q10"/>
    <mergeCell ref="A2:U2"/>
    <mergeCell ref="A4:C4"/>
    <mergeCell ref="D4:U4"/>
    <mergeCell ref="A5:C5"/>
    <mergeCell ref="A6:C7"/>
  </mergeCells>
  <phoneticPr fontId="9"/>
  <printOptions horizontalCentered="1"/>
  <pageMargins left="0.59055118110236227" right="0.39370078740157483" top="0.98425196850393704" bottom="0.39370078740157483" header="0.51181102362204722" footer="0.51181102362204722"/>
  <pageSetup paperSize="9" orientation="portrait" blackAndWhite="1"/>
  <headerFooter alignWithMargins="0">
    <oddHeader>&amp;R＜参考様式10＞</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C000"/>
  </sheetPr>
  <dimension ref="A1:U29"/>
  <sheetViews>
    <sheetView workbookViewId="0">
      <selection activeCell="F52" sqref="F52:G52"/>
    </sheetView>
  </sheetViews>
  <sheetFormatPr defaultColWidth="9" defaultRowHeight="13.5" x14ac:dyDescent="0.15"/>
  <cols>
    <col min="1" max="2" width="4.125" style="1697" customWidth="1"/>
    <col min="3" max="3" width="8.625" style="1697" customWidth="1"/>
    <col min="4" max="4" width="2.125" style="1697" customWidth="1"/>
    <col min="5" max="24" width="4.125" style="1697" customWidth="1"/>
    <col min="25" max="16384" width="9" style="1697"/>
  </cols>
  <sheetData>
    <row r="1" spans="1:21" ht="16.5" customHeight="1" x14ac:dyDescent="0.15">
      <c r="U1" s="1698"/>
    </row>
    <row r="2" spans="1:21" ht="16.5" customHeight="1" x14ac:dyDescent="0.15">
      <c r="A2" s="3945" t="s">
        <v>3159</v>
      </c>
      <c r="B2" s="3945"/>
      <c r="C2" s="3945"/>
      <c r="D2" s="3945"/>
      <c r="E2" s="3945"/>
      <c r="F2" s="3945"/>
      <c r="G2" s="3945"/>
      <c r="H2" s="3945"/>
      <c r="I2" s="3945"/>
      <c r="J2" s="3945"/>
      <c r="K2" s="3945"/>
      <c r="L2" s="3945"/>
      <c r="M2" s="3945"/>
      <c r="N2" s="3945"/>
      <c r="O2" s="3945"/>
      <c r="P2" s="3945"/>
      <c r="Q2" s="3945"/>
      <c r="R2" s="3945"/>
      <c r="S2" s="3945"/>
      <c r="T2" s="3945"/>
      <c r="U2" s="3945"/>
    </row>
    <row r="3" spans="1:21" ht="16.5" customHeight="1" x14ac:dyDescent="0.15"/>
    <row r="4" spans="1:21" ht="22.5" customHeight="1" x14ac:dyDescent="0.15">
      <c r="A4" s="3946" t="s">
        <v>2989</v>
      </c>
      <c r="B4" s="3946"/>
      <c r="C4" s="3946"/>
      <c r="D4" s="3947"/>
      <c r="E4" s="3948"/>
      <c r="F4" s="3948"/>
      <c r="G4" s="3948"/>
      <c r="H4" s="3948"/>
      <c r="I4" s="3948"/>
      <c r="J4" s="3948"/>
      <c r="K4" s="3948"/>
      <c r="L4" s="3948"/>
      <c r="M4" s="3948"/>
      <c r="N4" s="3948"/>
      <c r="O4" s="3948"/>
      <c r="P4" s="3948"/>
      <c r="Q4" s="3948"/>
      <c r="R4" s="3948"/>
      <c r="S4" s="3948"/>
      <c r="T4" s="3948"/>
      <c r="U4" s="3949"/>
    </row>
    <row r="5" spans="1:21" ht="22.5" customHeight="1" x14ac:dyDescent="0.15">
      <c r="A5" s="3950" t="s">
        <v>2990</v>
      </c>
      <c r="B5" s="3951"/>
      <c r="C5" s="3952"/>
      <c r="D5" s="1699"/>
      <c r="E5" s="1700" t="s">
        <v>858</v>
      </c>
      <c r="F5" s="1701" t="s">
        <v>659</v>
      </c>
      <c r="G5" s="1701"/>
      <c r="H5" s="1701"/>
      <c r="I5" s="1701"/>
      <c r="J5" s="1701"/>
      <c r="K5" s="1701"/>
      <c r="L5" s="1701"/>
      <c r="M5" s="1700" t="s">
        <v>861</v>
      </c>
      <c r="N5" s="1701" t="s">
        <v>2743</v>
      </c>
      <c r="O5" s="1701"/>
      <c r="P5" s="1701"/>
      <c r="Q5" s="1701"/>
      <c r="R5" s="1701"/>
      <c r="S5" s="1701"/>
      <c r="T5" s="1701"/>
      <c r="U5" s="1702"/>
    </row>
    <row r="6" spans="1:21" ht="22.5" customHeight="1" x14ac:dyDescent="0.15">
      <c r="A6" s="3953"/>
      <c r="B6" s="3954"/>
      <c r="C6" s="3955"/>
      <c r="D6" s="1703"/>
      <c r="E6" s="1698" t="s">
        <v>1002</v>
      </c>
      <c r="F6" s="1697" t="s">
        <v>3148</v>
      </c>
      <c r="M6" s="1696" t="s">
        <v>1004</v>
      </c>
      <c r="N6" s="1697" t="s">
        <v>3149</v>
      </c>
      <c r="U6" s="1704"/>
    </row>
    <row r="7" spans="1:21" ht="16.5" customHeight="1" x14ac:dyDescent="0.15">
      <c r="A7" s="1699"/>
      <c r="B7" s="1701"/>
      <c r="C7" s="1702"/>
      <c r="D7" s="1701"/>
      <c r="E7" s="1701"/>
      <c r="F7" s="1701"/>
      <c r="G7" s="1701"/>
      <c r="H7" s="1701"/>
      <c r="I7" s="1701"/>
      <c r="J7" s="1701"/>
      <c r="K7" s="1701"/>
      <c r="L7" s="1701"/>
      <c r="M7" s="1701"/>
      <c r="N7" s="1701"/>
      <c r="O7" s="1701"/>
      <c r="P7" s="1701"/>
      <c r="Q7" s="1701"/>
      <c r="R7" s="1701"/>
      <c r="S7" s="1701"/>
      <c r="T7" s="1701"/>
      <c r="U7" s="1702"/>
    </row>
    <row r="8" spans="1:21" ht="16.5" customHeight="1" x14ac:dyDescent="0.15">
      <c r="A8" s="3956" t="s">
        <v>3160</v>
      </c>
      <c r="B8" s="3957"/>
      <c r="C8" s="3958"/>
      <c r="E8" s="1697" t="s">
        <v>3161</v>
      </c>
      <c r="U8" s="1704"/>
    </row>
    <row r="9" spans="1:21" ht="22.5" customHeight="1" x14ac:dyDescent="0.15">
      <c r="A9" s="3956"/>
      <c r="B9" s="3957"/>
      <c r="C9" s="3958"/>
      <c r="E9" s="3959" t="s">
        <v>1161</v>
      </c>
      <c r="F9" s="3959"/>
      <c r="G9" s="3959"/>
      <c r="H9" s="3959"/>
      <c r="I9" s="3959"/>
      <c r="J9" s="3947" t="s">
        <v>1162</v>
      </c>
      <c r="K9" s="3948"/>
      <c r="L9" s="3948"/>
      <c r="M9" s="3948"/>
      <c r="N9" s="3948"/>
      <c r="O9" s="3948"/>
      <c r="P9" s="3948"/>
      <c r="Q9" s="3949"/>
      <c r="U9" s="1704"/>
    </row>
    <row r="10" spans="1:21" ht="22.5" customHeight="1" x14ac:dyDescent="0.15">
      <c r="A10" s="1703"/>
      <c r="C10" s="1704"/>
      <c r="E10" s="3959"/>
      <c r="F10" s="3959"/>
      <c r="G10" s="3959"/>
      <c r="H10" s="3959"/>
      <c r="I10" s="3959"/>
      <c r="J10" s="3947"/>
      <c r="K10" s="3948"/>
      <c r="L10" s="3948"/>
      <c r="M10" s="3948"/>
      <c r="N10" s="3948"/>
      <c r="O10" s="3948"/>
      <c r="P10" s="3948"/>
      <c r="Q10" s="3949"/>
      <c r="U10" s="1704"/>
    </row>
    <row r="11" spans="1:21" ht="22.5" customHeight="1" x14ac:dyDescent="0.15">
      <c r="A11" s="1703"/>
      <c r="C11" s="1704"/>
      <c r="E11" s="3959"/>
      <c r="F11" s="3959"/>
      <c r="G11" s="3959"/>
      <c r="H11" s="3959"/>
      <c r="I11" s="3959"/>
      <c r="J11" s="3947"/>
      <c r="K11" s="3948"/>
      <c r="L11" s="3948"/>
      <c r="M11" s="3948"/>
      <c r="N11" s="3948"/>
      <c r="O11" s="3948"/>
      <c r="P11" s="3948"/>
      <c r="Q11" s="3949"/>
      <c r="U11" s="1704"/>
    </row>
    <row r="12" spans="1:21" ht="22.5" customHeight="1" x14ac:dyDescent="0.15">
      <c r="A12" s="1703"/>
      <c r="C12" s="1704"/>
      <c r="E12" s="3959"/>
      <c r="F12" s="3959"/>
      <c r="G12" s="3959"/>
      <c r="H12" s="3959"/>
      <c r="I12" s="3959"/>
      <c r="J12" s="3959"/>
      <c r="K12" s="3959"/>
      <c r="L12" s="3959"/>
      <c r="M12" s="3959"/>
      <c r="N12" s="3959"/>
      <c r="O12" s="3959"/>
      <c r="P12" s="3959"/>
      <c r="Q12" s="3959"/>
      <c r="U12" s="1704"/>
    </row>
    <row r="13" spans="1:21" ht="22.5" customHeight="1" x14ac:dyDescent="0.15">
      <c r="A13" s="1703"/>
      <c r="C13" s="1704"/>
      <c r="E13" s="3945"/>
      <c r="F13" s="3945"/>
      <c r="G13" s="3945"/>
      <c r="H13" s="3945"/>
      <c r="I13" s="3945"/>
      <c r="J13" s="3945"/>
      <c r="K13" s="3945"/>
      <c r="L13" s="3945"/>
      <c r="M13" s="3945"/>
      <c r="N13" s="3945"/>
      <c r="O13" s="3945"/>
      <c r="P13" s="3945"/>
      <c r="Q13" s="3945"/>
      <c r="U13" s="1704"/>
    </row>
    <row r="14" spans="1:21" ht="22.5" customHeight="1" x14ac:dyDescent="0.15">
      <c r="A14" s="1703"/>
      <c r="C14" s="1704"/>
      <c r="E14" s="1697" t="s">
        <v>3162</v>
      </c>
      <c r="U14" s="1704"/>
    </row>
    <row r="15" spans="1:21" ht="22.5" customHeight="1" x14ac:dyDescent="0.15">
      <c r="A15" s="1703"/>
      <c r="C15" s="1704"/>
      <c r="E15" s="3959" t="s">
        <v>1162</v>
      </c>
      <c r="F15" s="3959"/>
      <c r="G15" s="3959"/>
      <c r="H15" s="3959"/>
      <c r="I15" s="3959"/>
      <c r="J15" s="3959" t="s">
        <v>3163</v>
      </c>
      <c r="K15" s="3959"/>
      <c r="L15" s="3959"/>
      <c r="M15" s="3959"/>
      <c r="N15" s="3959"/>
      <c r="O15" s="3959"/>
      <c r="P15" s="3959"/>
      <c r="Q15" s="3959"/>
      <c r="U15" s="1704"/>
    </row>
    <row r="16" spans="1:21" ht="22.5" customHeight="1" x14ac:dyDescent="0.15">
      <c r="A16" s="1703"/>
      <c r="C16" s="1704"/>
      <c r="E16" s="3959"/>
      <c r="F16" s="3959"/>
      <c r="G16" s="3959"/>
      <c r="H16" s="3959"/>
      <c r="I16" s="3959"/>
      <c r="J16" s="3959"/>
      <c r="K16" s="3959"/>
      <c r="L16" s="3959"/>
      <c r="M16" s="3959"/>
      <c r="N16" s="3959"/>
      <c r="O16" s="3959"/>
      <c r="P16" s="3959"/>
      <c r="Q16" s="3959"/>
      <c r="U16" s="1704"/>
    </row>
    <row r="17" spans="1:21" ht="22.5" customHeight="1" x14ac:dyDescent="0.15">
      <c r="A17" s="1703"/>
      <c r="C17" s="1704"/>
      <c r="E17" s="3959"/>
      <c r="F17" s="3959"/>
      <c r="G17" s="3959"/>
      <c r="H17" s="3959"/>
      <c r="I17" s="3959"/>
      <c r="J17" s="3959"/>
      <c r="K17" s="3959"/>
      <c r="L17" s="3959"/>
      <c r="M17" s="3959"/>
      <c r="N17" s="3959"/>
      <c r="O17" s="3959"/>
      <c r="P17" s="3959"/>
      <c r="Q17" s="3959"/>
      <c r="U17" s="1704"/>
    </row>
    <row r="18" spans="1:21" ht="22.5" customHeight="1" x14ac:dyDescent="0.15">
      <c r="A18" s="1703"/>
      <c r="C18" s="1704"/>
      <c r="E18" s="3959"/>
      <c r="F18" s="3959"/>
      <c r="G18" s="3959"/>
      <c r="H18" s="3959"/>
      <c r="I18" s="3959"/>
      <c r="J18" s="3959"/>
      <c r="K18" s="3959"/>
      <c r="L18" s="3959"/>
      <c r="M18" s="3959"/>
      <c r="N18" s="3959"/>
      <c r="O18" s="3959"/>
      <c r="P18" s="3959"/>
      <c r="Q18" s="3959"/>
      <c r="U18" s="1704"/>
    </row>
    <row r="19" spans="1:21" ht="22.5" customHeight="1" x14ac:dyDescent="0.15">
      <c r="A19" s="1703"/>
      <c r="C19" s="1704"/>
      <c r="E19" s="1708"/>
      <c r="F19" s="1708"/>
      <c r="G19" s="1708"/>
      <c r="H19" s="1708"/>
      <c r="I19" s="1708"/>
      <c r="J19" s="1708"/>
      <c r="K19" s="1708"/>
      <c r="L19" s="1708"/>
      <c r="M19" s="1708"/>
      <c r="N19" s="1708"/>
      <c r="O19" s="1708"/>
      <c r="P19" s="1708"/>
      <c r="Q19" s="1708"/>
      <c r="U19" s="1704"/>
    </row>
    <row r="20" spans="1:21" ht="22.5" customHeight="1" x14ac:dyDescent="0.15">
      <c r="A20" s="1703"/>
      <c r="C20" s="1704"/>
      <c r="E20" s="1697" t="s">
        <v>3164</v>
      </c>
      <c r="F20" s="1708"/>
      <c r="G20" s="1708"/>
      <c r="H20" s="1708"/>
      <c r="I20" s="1708"/>
      <c r="J20" s="1708"/>
      <c r="K20" s="1708"/>
      <c r="L20" s="1708"/>
      <c r="M20" s="1708"/>
      <c r="N20" s="1708"/>
      <c r="O20" s="1708"/>
      <c r="P20" s="1708"/>
      <c r="Q20" s="1708"/>
      <c r="U20" s="1704"/>
    </row>
    <row r="21" spans="1:21" ht="22.5" customHeight="1" x14ac:dyDescent="0.15">
      <c r="A21" s="1703"/>
      <c r="C21" s="1704"/>
      <c r="E21" s="3947"/>
      <c r="F21" s="3948"/>
      <c r="G21" s="3948"/>
      <c r="H21" s="3948"/>
      <c r="I21" s="3948"/>
      <c r="J21" s="3948"/>
      <c r="K21" s="3948"/>
      <c r="L21" s="3948"/>
      <c r="M21" s="3948"/>
      <c r="N21" s="3948"/>
      <c r="O21" s="3948"/>
      <c r="P21" s="3948"/>
      <c r="Q21" s="3949"/>
      <c r="U21" s="1704"/>
    </row>
    <row r="22" spans="1:21" ht="16.5" customHeight="1" x14ac:dyDescent="0.15">
      <c r="A22" s="1705"/>
      <c r="B22" s="1706"/>
      <c r="C22" s="1707"/>
      <c r="D22" s="1706"/>
      <c r="E22" s="1706"/>
      <c r="F22" s="1706"/>
      <c r="G22" s="1706"/>
      <c r="H22" s="1706"/>
      <c r="I22" s="1706"/>
      <c r="J22" s="1706"/>
      <c r="K22" s="1706"/>
      <c r="L22" s="1706"/>
      <c r="M22" s="1706"/>
      <c r="N22" s="1706"/>
      <c r="O22" s="1706"/>
      <c r="P22" s="1706"/>
      <c r="Q22" s="1706"/>
      <c r="R22" s="1706"/>
      <c r="S22" s="1706"/>
      <c r="T22" s="1706"/>
      <c r="U22" s="1707"/>
    </row>
    <row r="23" spans="1:21" s="1709" customFormat="1" x14ac:dyDescent="0.15"/>
    <row r="24" spans="1:21" s="1709" customFormat="1" ht="13.5" customHeight="1" x14ac:dyDescent="0.15">
      <c r="A24" s="3960"/>
      <c r="B24" s="3960"/>
      <c r="C24" s="3960"/>
      <c r="D24" s="3960"/>
      <c r="E24" s="3960"/>
      <c r="F24" s="3960"/>
      <c r="G24" s="3960"/>
      <c r="H24" s="3960"/>
      <c r="I24" s="3960"/>
      <c r="J24" s="3960"/>
      <c r="K24" s="3960"/>
      <c r="L24" s="3960"/>
      <c r="M24" s="3960"/>
      <c r="N24" s="3960"/>
      <c r="O24" s="3960"/>
      <c r="P24" s="3960"/>
      <c r="Q24" s="3960"/>
      <c r="R24" s="3960"/>
      <c r="S24" s="3960"/>
      <c r="T24" s="3960"/>
      <c r="U24" s="3960"/>
    </row>
    <row r="25" spans="1:21" s="1709" customFormat="1" x14ac:dyDescent="0.15">
      <c r="B25" s="1710"/>
      <c r="C25" s="1710"/>
      <c r="D25" s="1710"/>
      <c r="E25" s="1710"/>
      <c r="F25" s="1710"/>
      <c r="G25" s="1710"/>
      <c r="H25" s="1710"/>
      <c r="I25" s="1710"/>
      <c r="J25" s="1710"/>
      <c r="K25" s="1710"/>
      <c r="L25" s="1710"/>
      <c r="M25" s="1710"/>
      <c r="N25" s="1710"/>
      <c r="O25" s="1710"/>
      <c r="P25" s="1710"/>
      <c r="Q25" s="1710"/>
      <c r="R25" s="1710"/>
      <c r="S25" s="1710"/>
      <c r="T25" s="1710"/>
      <c r="U25" s="1710"/>
    </row>
    <row r="26" spans="1:21" s="1709" customFormat="1" x14ac:dyDescent="0.15"/>
    <row r="27" spans="1:21" s="1709" customFormat="1" x14ac:dyDescent="0.15"/>
    <row r="28" spans="1:21" s="1709" customFormat="1" x14ac:dyDescent="0.15"/>
    <row r="29" spans="1:21" s="1709" customFormat="1" x14ac:dyDescent="0.15"/>
  </sheetData>
  <mergeCells count="25">
    <mergeCell ref="A24:U24"/>
    <mergeCell ref="E13:I13"/>
    <mergeCell ref="J13:Q13"/>
    <mergeCell ref="E15:I15"/>
    <mergeCell ref="J15:Q15"/>
    <mergeCell ref="E16:I16"/>
    <mergeCell ref="J16:Q16"/>
    <mergeCell ref="E17:I17"/>
    <mergeCell ref="J17:Q17"/>
    <mergeCell ref="E18:I18"/>
    <mergeCell ref="J18:Q18"/>
    <mergeCell ref="E21:Q21"/>
    <mergeCell ref="E10:I10"/>
    <mergeCell ref="J10:Q10"/>
    <mergeCell ref="E11:I11"/>
    <mergeCell ref="J11:Q11"/>
    <mergeCell ref="E12:I12"/>
    <mergeCell ref="J12:Q12"/>
    <mergeCell ref="A2:U2"/>
    <mergeCell ref="A4:C4"/>
    <mergeCell ref="D4:U4"/>
    <mergeCell ref="A5:C6"/>
    <mergeCell ref="A8:C9"/>
    <mergeCell ref="E9:I9"/>
    <mergeCell ref="J9:Q9"/>
  </mergeCells>
  <phoneticPr fontId="9"/>
  <printOptions horizontalCentered="1"/>
  <pageMargins left="0.59055118110236227" right="0.39370078740157483" top="0.98425196850393704" bottom="0.39370078740157483" header="0.51181102362204722" footer="0.51181102362204722"/>
  <pageSetup paperSize="9" orientation="portrait" blackAndWhite="1"/>
  <headerFooter alignWithMargins="0">
    <oddHeader>&amp;R＜参考様式11＞</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C25"/>
  <sheetViews>
    <sheetView view="pageBreakPreview" zoomScaleNormal="100" zoomScaleSheetLayoutView="100" workbookViewId="0">
      <selection activeCell="F52" sqref="F52:G52"/>
    </sheetView>
  </sheetViews>
  <sheetFormatPr defaultColWidth="9" defaultRowHeight="13.5" x14ac:dyDescent="0.15"/>
  <cols>
    <col min="1" max="66" width="3.125" style="1865" customWidth="1"/>
    <col min="67" max="16384" width="9" style="1865"/>
  </cols>
  <sheetData>
    <row r="1" spans="1:29" x14ac:dyDescent="0.15">
      <c r="Y1" s="1866"/>
      <c r="AC1" s="1867"/>
    </row>
    <row r="2" spans="1:29" ht="7.5" customHeight="1" x14ac:dyDescent="0.15">
      <c r="Y2" s="1866"/>
      <c r="AC2" s="1866"/>
    </row>
    <row r="3" spans="1:29" ht="22.5" customHeight="1" x14ac:dyDescent="0.15">
      <c r="A3" s="3975" t="s">
        <v>652</v>
      </c>
      <c r="B3" s="3975"/>
      <c r="C3" s="3975"/>
      <c r="D3" s="3975"/>
      <c r="E3" s="3975"/>
      <c r="F3" s="3975"/>
      <c r="G3" s="3975"/>
      <c r="H3" s="3975"/>
      <c r="I3" s="3975"/>
      <c r="J3" s="3975"/>
      <c r="K3" s="3975"/>
      <c r="L3" s="3975"/>
      <c r="M3" s="3975"/>
      <c r="O3" s="3975" t="s">
        <v>1151</v>
      </c>
      <c r="P3" s="3975"/>
      <c r="Q3" s="3975"/>
      <c r="R3" s="3975"/>
      <c r="S3" s="3975"/>
      <c r="T3" s="3975"/>
      <c r="U3" s="3975"/>
      <c r="V3" s="3975"/>
      <c r="W3" s="3975"/>
      <c r="X3" s="3975"/>
      <c r="Y3" s="3975"/>
      <c r="Z3" s="3975"/>
      <c r="AA3" s="3975"/>
      <c r="AB3" s="3975"/>
      <c r="AC3" s="3975"/>
    </row>
    <row r="6" spans="1:29" ht="18" customHeight="1" x14ac:dyDescent="0.15">
      <c r="A6" s="3969" t="s">
        <v>3612</v>
      </c>
      <c r="B6" s="3969"/>
      <c r="C6" s="3969"/>
      <c r="D6" s="3969"/>
      <c r="E6" s="3969"/>
      <c r="F6" s="3969"/>
      <c r="G6" s="3969"/>
      <c r="H6" s="3969"/>
      <c r="I6" s="3969"/>
      <c r="J6" s="3969"/>
      <c r="K6" s="3969"/>
      <c r="L6" s="3969"/>
      <c r="M6" s="3969"/>
      <c r="N6" s="3969"/>
      <c r="O6" s="3969"/>
      <c r="P6" s="3969"/>
      <c r="Q6" s="3969"/>
      <c r="R6" s="3969"/>
      <c r="S6" s="3969"/>
      <c r="T6" s="3969"/>
      <c r="U6" s="3969"/>
      <c r="V6" s="3969"/>
      <c r="W6" s="3969"/>
      <c r="X6" s="3969"/>
      <c r="Y6" s="3969"/>
      <c r="Z6" s="3969"/>
      <c r="AA6" s="3969"/>
      <c r="AB6" s="3969"/>
      <c r="AC6" s="3969"/>
    </row>
    <row r="7" spans="1:29" ht="18" customHeight="1" x14ac:dyDescent="0.15">
      <c r="A7" s="3974" t="s">
        <v>3619</v>
      </c>
      <c r="B7" s="3969"/>
      <c r="C7" s="3969"/>
      <c r="D7" s="3969"/>
      <c r="E7" s="3969"/>
      <c r="F7" s="3969"/>
      <c r="G7" s="3969"/>
      <c r="H7" s="3969"/>
      <c r="I7" s="3969"/>
      <c r="J7" s="3969"/>
      <c r="K7" s="3969"/>
      <c r="L7" s="3969"/>
      <c r="M7" s="3969"/>
      <c r="N7" s="3969"/>
      <c r="O7" s="3969"/>
      <c r="P7" s="3969"/>
      <c r="Q7" s="3969"/>
      <c r="R7" s="3969"/>
      <c r="S7" s="3969"/>
      <c r="T7" s="3969"/>
      <c r="U7" s="3969"/>
      <c r="V7" s="3969"/>
      <c r="W7" s="3969"/>
      <c r="X7" s="3969"/>
      <c r="Y7" s="3969"/>
      <c r="Z7" s="3969"/>
      <c r="AA7" s="3969"/>
      <c r="AB7" s="3969"/>
      <c r="AC7" s="3969"/>
    </row>
    <row r="10" spans="1:29" x14ac:dyDescent="0.15">
      <c r="B10" s="1868" t="s">
        <v>3084</v>
      </c>
      <c r="C10" s="3964" t="s">
        <v>3613</v>
      </c>
      <c r="D10" s="3964"/>
      <c r="E10" s="3964"/>
      <c r="F10" s="3964"/>
      <c r="G10" s="3964"/>
      <c r="H10" s="3964"/>
      <c r="I10" s="3964"/>
      <c r="J10" s="3964"/>
      <c r="K10" s="3964"/>
      <c r="L10" s="3964"/>
      <c r="M10" s="3964"/>
      <c r="N10" s="3964"/>
      <c r="O10" s="3964"/>
      <c r="P10" s="3964"/>
      <c r="Q10" s="3964"/>
      <c r="R10" s="3964"/>
      <c r="S10" s="3964"/>
      <c r="T10" s="3964"/>
      <c r="U10" s="3964"/>
      <c r="V10" s="3964"/>
      <c r="W10" s="3964"/>
      <c r="X10" s="3964"/>
      <c r="Y10" s="3964"/>
      <c r="Z10" s="3964"/>
      <c r="AA10" s="3964"/>
      <c r="AB10" s="3964"/>
      <c r="AC10" s="3964"/>
    </row>
    <row r="11" spans="1:29" x14ac:dyDescent="0.15">
      <c r="B11" s="1868"/>
      <c r="C11" s="3964"/>
      <c r="D11" s="3964"/>
      <c r="E11" s="3964"/>
      <c r="F11" s="3964"/>
      <c r="G11" s="3964"/>
      <c r="H11" s="3964"/>
      <c r="I11" s="3964"/>
      <c r="J11" s="3964"/>
      <c r="K11" s="3964"/>
      <c r="L11" s="3964"/>
      <c r="M11" s="3964"/>
      <c r="N11" s="3964"/>
      <c r="O11" s="3964"/>
      <c r="P11" s="3964"/>
      <c r="Q11" s="3964"/>
      <c r="R11" s="3964"/>
      <c r="S11" s="3964"/>
      <c r="T11" s="3964"/>
      <c r="U11" s="3964"/>
      <c r="V11" s="3964"/>
      <c r="W11" s="3964"/>
      <c r="X11" s="3964"/>
      <c r="Y11" s="3964"/>
      <c r="Z11" s="3964"/>
      <c r="AA11" s="3964"/>
      <c r="AB11" s="3964"/>
      <c r="AC11" s="3964"/>
    </row>
    <row r="13" spans="1:29" x14ac:dyDescent="0.15">
      <c r="C13" s="3961"/>
      <c r="D13" s="3962"/>
      <c r="E13" s="3962"/>
      <c r="F13" s="3962"/>
      <c r="G13" s="3962"/>
      <c r="H13" s="3962"/>
      <c r="I13" s="3963"/>
      <c r="J13" s="3961" t="s">
        <v>2713</v>
      </c>
      <c r="K13" s="3962"/>
      <c r="L13" s="3962"/>
      <c r="M13" s="3962"/>
      <c r="N13" s="3962"/>
      <c r="O13" s="3962"/>
      <c r="P13" s="3962"/>
      <c r="Q13" s="3962"/>
      <c r="R13" s="3963"/>
    </row>
    <row r="14" spans="1:29" ht="18" customHeight="1" x14ac:dyDescent="0.15">
      <c r="C14" s="3965" t="s">
        <v>3614</v>
      </c>
      <c r="D14" s="3966"/>
      <c r="E14" s="3966"/>
      <c r="F14" s="3966"/>
      <c r="G14" s="3966"/>
      <c r="H14" s="3966"/>
      <c r="I14" s="3967"/>
      <c r="J14" s="3965"/>
      <c r="K14" s="3966"/>
      <c r="L14" s="3966"/>
      <c r="M14" s="3966"/>
      <c r="N14" s="3966"/>
      <c r="O14" s="3966"/>
      <c r="P14" s="3966"/>
      <c r="Q14" s="3966"/>
      <c r="R14" s="3967"/>
    </row>
    <row r="15" spans="1:29" ht="18" customHeight="1" x14ac:dyDescent="0.15">
      <c r="C15" s="3968" t="s">
        <v>3615</v>
      </c>
      <c r="D15" s="3969"/>
      <c r="E15" s="3969"/>
      <c r="F15" s="3969"/>
      <c r="G15" s="3969"/>
      <c r="H15" s="3969"/>
      <c r="I15" s="3970"/>
      <c r="J15" s="3968"/>
      <c r="K15" s="3969"/>
      <c r="L15" s="3969"/>
      <c r="M15" s="3969"/>
      <c r="N15" s="3969"/>
      <c r="O15" s="3969"/>
      <c r="P15" s="3969"/>
      <c r="Q15" s="3969"/>
      <c r="R15" s="3970"/>
    </row>
    <row r="16" spans="1:29" ht="18" customHeight="1" x14ac:dyDescent="0.15">
      <c r="C16" s="3971" t="s">
        <v>3616</v>
      </c>
      <c r="D16" s="3972"/>
      <c r="E16" s="3972"/>
      <c r="F16" s="3972"/>
      <c r="G16" s="3972"/>
      <c r="H16" s="3972"/>
      <c r="I16" s="3973"/>
      <c r="J16" s="3971"/>
      <c r="K16" s="3972"/>
      <c r="L16" s="3972"/>
      <c r="M16" s="3972"/>
      <c r="N16" s="3972"/>
      <c r="O16" s="3972"/>
      <c r="P16" s="3972"/>
      <c r="Q16" s="3972"/>
      <c r="R16" s="3973"/>
    </row>
    <row r="19" spans="2:18" x14ac:dyDescent="0.15">
      <c r="B19" s="1868" t="s">
        <v>3093</v>
      </c>
      <c r="C19" s="1865" t="s">
        <v>3617</v>
      </c>
    </row>
    <row r="21" spans="2:18" x14ac:dyDescent="0.15">
      <c r="C21" s="3961" t="s">
        <v>1161</v>
      </c>
      <c r="D21" s="3962"/>
      <c r="E21" s="3962"/>
      <c r="F21" s="3962"/>
      <c r="G21" s="3962"/>
      <c r="H21" s="3962"/>
      <c r="I21" s="3963"/>
      <c r="J21" s="3961" t="s">
        <v>2713</v>
      </c>
      <c r="K21" s="3962"/>
      <c r="L21" s="3962"/>
      <c r="M21" s="3962"/>
      <c r="N21" s="3962"/>
      <c r="O21" s="3962"/>
      <c r="P21" s="3962"/>
      <c r="Q21" s="3962"/>
      <c r="R21" s="3963"/>
    </row>
    <row r="22" spans="2:18" ht="18" customHeight="1" x14ac:dyDescent="0.15">
      <c r="C22" s="3961"/>
      <c r="D22" s="3962"/>
      <c r="E22" s="3962"/>
      <c r="F22" s="3962"/>
      <c r="G22" s="3962"/>
      <c r="H22" s="3962"/>
      <c r="I22" s="3963"/>
      <c r="J22" s="3961"/>
      <c r="K22" s="3962"/>
      <c r="L22" s="3962"/>
      <c r="M22" s="3962"/>
      <c r="N22" s="3962"/>
      <c r="O22" s="3962"/>
      <c r="P22" s="3962"/>
      <c r="Q22" s="3962"/>
      <c r="R22" s="3963"/>
    </row>
    <row r="23" spans="2:18" ht="18" customHeight="1" x14ac:dyDescent="0.15">
      <c r="C23" s="3961"/>
      <c r="D23" s="3962"/>
      <c r="E23" s="3962"/>
      <c r="F23" s="3962"/>
      <c r="G23" s="3962"/>
      <c r="H23" s="3962"/>
      <c r="I23" s="3963"/>
      <c r="J23" s="3961"/>
      <c r="K23" s="3962"/>
      <c r="L23" s="3962"/>
      <c r="M23" s="3962"/>
      <c r="N23" s="3962"/>
      <c r="O23" s="3962"/>
      <c r="P23" s="3962"/>
      <c r="Q23" s="3962"/>
      <c r="R23" s="3963"/>
    </row>
    <row r="24" spans="2:18" ht="18" customHeight="1" x14ac:dyDescent="0.15">
      <c r="C24" s="3961"/>
      <c r="D24" s="3962"/>
      <c r="E24" s="3962"/>
      <c r="F24" s="3962"/>
      <c r="G24" s="3962"/>
      <c r="H24" s="3962"/>
      <c r="I24" s="3963"/>
      <c r="J24" s="3961"/>
      <c r="K24" s="3962"/>
      <c r="L24" s="3962"/>
      <c r="M24" s="3962"/>
      <c r="N24" s="3962"/>
      <c r="O24" s="3962"/>
      <c r="P24" s="3962"/>
      <c r="Q24" s="3962"/>
      <c r="R24" s="3963"/>
    </row>
    <row r="25" spans="2:18" s="1869" customFormat="1" x14ac:dyDescent="0.15">
      <c r="C25" s="1870" t="s">
        <v>3618</v>
      </c>
    </row>
  </sheetData>
  <mergeCells count="21">
    <mergeCell ref="A7:AC7"/>
    <mergeCell ref="A3:E3"/>
    <mergeCell ref="F3:M3"/>
    <mergeCell ref="O3:S3"/>
    <mergeCell ref="T3:AC3"/>
    <mergeCell ref="A6:AC6"/>
    <mergeCell ref="C10:AC11"/>
    <mergeCell ref="C13:I13"/>
    <mergeCell ref="J13:R13"/>
    <mergeCell ref="C14:I14"/>
    <mergeCell ref="J14:R16"/>
    <mergeCell ref="C15:I15"/>
    <mergeCell ref="C16:I16"/>
    <mergeCell ref="C24:I24"/>
    <mergeCell ref="J24:R24"/>
    <mergeCell ref="C21:I21"/>
    <mergeCell ref="J21:R21"/>
    <mergeCell ref="C22:I22"/>
    <mergeCell ref="J22:R22"/>
    <mergeCell ref="C23:I23"/>
    <mergeCell ref="J23:R23"/>
  </mergeCells>
  <phoneticPr fontId="9"/>
  <printOptions horizontalCentered="1"/>
  <pageMargins left="0.39370078740157483" right="0.39370078740157483" top="0.78740157480314965" bottom="0" header="0.51181102362204722" footer="0.51181102362204722"/>
  <pageSetup paperSize="9" orientation="portrait" r:id="rId1"/>
  <headerFooter alignWithMargins="0">
    <oddHeader>&amp;R&amp;"ＭＳ ゴシック,標準"&amp;10＜参考様式12＞</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7030A0"/>
  </sheetPr>
  <dimension ref="A1:J34"/>
  <sheetViews>
    <sheetView workbookViewId="0">
      <selection activeCell="F52" sqref="F52:G52"/>
    </sheetView>
  </sheetViews>
  <sheetFormatPr defaultColWidth="9" defaultRowHeight="13.5" x14ac:dyDescent="0.15"/>
  <cols>
    <col min="1" max="1" width="2.625" style="1811" customWidth="1"/>
    <col min="2" max="16384" width="9" style="1811"/>
  </cols>
  <sheetData>
    <row r="1" spans="1:10" ht="15.4" customHeight="1" x14ac:dyDescent="0.15">
      <c r="A1" s="1811" t="s">
        <v>3437</v>
      </c>
      <c r="J1" s="1812"/>
    </row>
    <row r="2" spans="1:10" ht="15.4" customHeight="1" x14ac:dyDescent="0.15"/>
    <row r="3" spans="1:10" ht="22.5" customHeight="1" x14ac:dyDescent="0.15">
      <c r="E3" s="3977" t="s">
        <v>649</v>
      </c>
      <c r="F3" s="3978"/>
      <c r="G3" s="3977"/>
      <c r="H3" s="3979"/>
      <c r="I3" s="3979"/>
      <c r="J3" s="3978"/>
    </row>
    <row r="4" spans="1:10" ht="15.4" customHeight="1" x14ac:dyDescent="0.15"/>
    <row r="5" spans="1:10" ht="15.4" customHeight="1" x14ac:dyDescent="0.15"/>
    <row r="6" spans="1:10" ht="15.4" customHeight="1" x14ac:dyDescent="0.15"/>
    <row r="7" spans="1:10" ht="15.4" customHeight="1" x14ac:dyDescent="0.15">
      <c r="B7" s="3980" t="s">
        <v>3438</v>
      </c>
      <c r="C7" s="3980"/>
      <c r="D7" s="3980"/>
      <c r="E7" s="3980"/>
      <c r="F7" s="3980"/>
      <c r="G7" s="3980"/>
      <c r="H7" s="3980"/>
      <c r="I7" s="3980"/>
      <c r="J7" s="3980"/>
    </row>
    <row r="8" spans="1:10" ht="15.4" customHeight="1" x14ac:dyDescent="0.15">
      <c r="B8" s="1813"/>
      <c r="C8" s="1813"/>
      <c r="D8" s="1813"/>
      <c r="E8" s="1813"/>
      <c r="F8" s="1813"/>
      <c r="G8" s="1813"/>
      <c r="H8" s="1813"/>
      <c r="I8" s="1813"/>
      <c r="J8" s="1813"/>
    </row>
    <row r="9" spans="1:10" ht="15.4" customHeight="1" x14ac:dyDescent="0.15"/>
    <row r="10" spans="1:10" ht="15.4" customHeight="1" thickBot="1" x14ac:dyDescent="0.2"/>
    <row r="11" spans="1:10" ht="15.4" customHeight="1" x14ac:dyDescent="0.15">
      <c r="B11" s="1814" t="s">
        <v>3439</v>
      </c>
      <c r="C11" s="1815"/>
      <c r="D11" s="1815"/>
      <c r="E11" s="1815"/>
      <c r="F11" s="1815"/>
      <c r="G11" s="1815"/>
      <c r="H11" s="1815"/>
      <c r="I11" s="1815"/>
      <c r="J11" s="1816"/>
    </row>
    <row r="12" spans="1:10" ht="15.4" customHeight="1" x14ac:dyDescent="0.15">
      <c r="B12" s="3981"/>
      <c r="C12" s="3982"/>
      <c r="D12" s="3982"/>
      <c r="E12" s="3982"/>
      <c r="F12" s="3982"/>
      <c r="G12" s="3982"/>
      <c r="H12" s="3982"/>
      <c r="I12" s="3982"/>
      <c r="J12" s="3983"/>
    </row>
    <row r="13" spans="1:10" ht="15.4" customHeight="1" x14ac:dyDescent="0.15">
      <c r="B13" s="3981"/>
      <c r="C13" s="3982"/>
      <c r="D13" s="3982"/>
      <c r="E13" s="3982"/>
      <c r="F13" s="3982"/>
      <c r="G13" s="3982"/>
      <c r="H13" s="3982"/>
      <c r="I13" s="3982"/>
      <c r="J13" s="3983"/>
    </row>
    <row r="14" spans="1:10" ht="15.4" customHeight="1" x14ac:dyDescent="0.15">
      <c r="B14" s="3981"/>
      <c r="C14" s="3982"/>
      <c r="D14" s="3982"/>
      <c r="E14" s="3982"/>
      <c r="F14" s="3982"/>
      <c r="G14" s="3982"/>
      <c r="H14" s="3982"/>
      <c r="I14" s="3982"/>
      <c r="J14" s="3983"/>
    </row>
    <row r="15" spans="1:10" ht="15.4" customHeight="1" x14ac:dyDescent="0.15">
      <c r="B15" s="3984"/>
      <c r="C15" s="3985"/>
      <c r="D15" s="3985"/>
      <c r="E15" s="3985"/>
      <c r="F15" s="3985"/>
      <c r="G15" s="3985"/>
      <c r="H15" s="3985"/>
      <c r="I15" s="3985"/>
      <c r="J15" s="3986"/>
    </row>
    <row r="16" spans="1:10" ht="15.4" customHeight="1" x14ac:dyDescent="0.15">
      <c r="B16" s="1817" t="s">
        <v>3440</v>
      </c>
      <c r="C16" s="1818"/>
      <c r="D16" s="1818"/>
      <c r="E16" s="1818"/>
      <c r="F16" s="1818"/>
      <c r="G16" s="1818"/>
      <c r="H16" s="1818"/>
      <c r="I16" s="1818"/>
      <c r="J16" s="1819"/>
    </row>
    <row r="17" spans="2:10" ht="15.4" customHeight="1" x14ac:dyDescent="0.15">
      <c r="B17" s="3981"/>
      <c r="C17" s="3982"/>
      <c r="D17" s="3982"/>
      <c r="E17" s="3982"/>
      <c r="F17" s="3982"/>
      <c r="G17" s="3982"/>
      <c r="H17" s="3982"/>
      <c r="I17" s="3982"/>
      <c r="J17" s="3983"/>
    </row>
    <row r="18" spans="2:10" ht="15.4" customHeight="1" x14ac:dyDescent="0.15">
      <c r="B18" s="3981"/>
      <c r="C18" s="3982"/>
      <c r="D18" s="3982"/>
      <c r="E18" s="3982"/>
      <c r="F18" s="3982"/>
      <c r="G18" s="3982"/>
      <c r="H18" s="3982"/>
      <c r="I18" s="3982"/>
      <c r="J18" s="3983"/>
    </row>
    <row r="19" spans="2:10" ht="15.4" customHeight="1" x14ac:dyDescent="0.15">
      <c r="B19" s="3981"/>
      <c r="C19" s="3982"/>
      <c r="D19" s="3982"/>
      <c r="E19" s="3982"/>
      <c r="F19" s="3982"/>
      <c r="G19" s="3982"/>
      <c r="H19" s="3982"/>
      <c r="I19" s="3982"/>
      <c r="J19" s="3983"/>
    </row>
    <row r="20" spans="2:10" ht="15.4" customHeight="1" thickBot="1" x14ac:dyDescent="0.2">
      <c r="B20" s="3987"/>
      <c r="C20" s="3988"/>
      <c r="D20" s="3988"/>
      <c r="E20" s="3988"/>
      <c r="F20" s="3988"/>
      <c r="G20" s="3988"/>
      <c r="H20" s="3988"/>
      <c r="I20" s="3988"/>
      <c r="J20" s="3989"/>
    </row>
    <row r="21" spans="2:10" ht="15.4" customHeight="1" x14ac:dyDescent="0.15">
      <c r="B21" s="1817" t="s">
        <v>3441</v>
      </c>
      <c r="C21" s="1820"/>
      <c r="D21" s="1820"/>
      <c r="E21" s="1820"/>
      <c r="F21" s="1820"/>
      <c r="G21" s="1820"/>
      <c r="H21" s="1820"/>
      <c r="I21" s="1820"/>
      <c r="J21" s="1821"/>
    </row>
    <row r="22" spans="2:10" ht="15.4" customHeight="1" x14ac:dyDescent="0.15">
      <c r="B22" s="3990"/>
      <c r="C22" s="3991"/>
      <c r="D22" s="3991"/>
      <c r="E22" s="3991"/>
      <c r="F22" s="3991"/>
      <c r="G22" s="3991"/>
      <c r="H22" s="3991"/>
      <c r="I22" s="3991"/>
      <c r="J22" s="3992"/>
    </row>
    <row r="23" spans="2:10" ht="15.4" customHeight="1" x14ac:dyDescent="0.15">
      <c r="B23" s="3990"/>
      <c r="C23" s="3991"/>
      <c r="D23" s="3991"/>
      <c r="E23" s="3991"/>
      <c r="F23" s="3991"/>
      <c r="G23" s="3991"/>
      <c r="H23" s="3991"/>
      <c r="I23" s="3991"/>
      <c r="J23" s="3992"/>
    </row>
    <row r="24" spans="2:10" ht="15.4" customHeight="1" x14ac:dyDescent="0.15">
      <c r="B24" s="3990"/>
      <c r="C24" s="3991"/>
      <c r="D24" s="3991"/>
      <c r="E24" s="3991"/>
      <c r="F24" s="3991"/>
      <c r="G24" s="3991"/>
      <c r="H24" s="3991"/>
      <c r="I24" s="3991"/>
      <c r="J24" s="3992"/>
    </row>
    <row r="25" spans="2:10" ht="15.4" customHeight="1" x14ac:dyDescent="0.15">
      <c r="B25" s="3990"/>
      <c r="C25" s="3991"/>
      <c r="D25" s="3991"/>
      <c r="E25" s="3991"/>
      <c r="F25" s="3991"/>
      <c r="G25" s="3991"/>
      <c r="H25" s="3991"/>
      <c r="I25" s="3991"/>
      <c r="J25" s="3992"/>
    </row>
    <row r="26" spans="2:10" ht="15.4" customHeight="1" x14ac:dyDescent="0.15">
      <c r="B26" s="3990"/>
      <c r="C26" s="3991"/>
      <c r="D26" s="3991"/>
      <c r="E26" s="3991"/>
      <c r="F26" s="3991"/>
      <c r="G26" s="3991"/>
      <c r="H26" s="3991"/>
      <c r="I26" s="3991"/>
      <c r="J26" s="3992"/>
    </row>
    <row r="27" spans="2:10" ht="15.4" customHeight="1" x14ac:dyDescent="0.15">
      <c r="B27" s="3990"/>
      <c r="C27" s="3991"/>
      <c r="D27" s="3991"/>
      <c r="E27" s="3991"/>
      <c r="F27" s="3991"/>
      <c r="G27" s="3991"/>
      <c r="H27" s="3991"/>
      <c r="I27" s="3991"/>
      <c r="J27" s="3992"/>
    </row>
    <row r="28" spans="2:10" ht="15.4" customHeight="1" x14ac:dyDescent="0.15">
      <c r="B28" s="3990"/>
      <c r="C28" s="3991"/>
      <c r="D28" s="3991"/>
      <c r="E28" s="3991"/>
      <c r="F28" s="3991"/>
      <c r="G28" s="3991"/>
      <c r="H28" s="3991"/>
      <c r="I28" s="3991"/>
      <c r="J28" s="3992"/>
    </row>
    <row r="29" spans="2:10" ht="15.4" customHeight="1" x14ac:dyDescent="0.15">
      <c r="B29" s="3990"/>
      <c r="C29" s="3991"/>
      <c r="D29" s="3991"/>
      <c r="E29" s="3991"/>
      <c r="F29" s="3991"/>
      <c r="G29" s="3991"/>
      <c r="H29" s="3991"/>
      <c r="I29" s="3991"/>
      <c r="J29" s="3992"/>
    </row>
    <row r="30" spans="2:10" ht="15.4" customHeight="1" x14ac:dyDescent="0.15">
      <c r="B30" s="3990"/>
      <c r="C30" s="3991"/>
      <c r="D30" s="3991"/>
      <c r="E30" s="3991"/>
      <c r="F30" s="3991"/>
      <c r="G30" s="3991"/>
      <c r="H30" s="3991"/>
      <c r="I30" s="3991"/>
      <c r="J30" s="3992"/>
    </row>
    <row r="31" spans="2:10" ht="15.4" customHeight="1" thickBot="1" x14ac:dyDescent="0.2">
      <c r="B31" s="3993"/>
      <c r="C31" s="3994"/>
      <c r="D31" s="3994"/>
      <c r="E31" s="3994"/>
      <c r="F31" s="3994"/>
      <c r="G31" s="3994"/>
      <c r="H31" s="3994"/>
      <c r="I31" s="3994"/>
      <c r="J31" s="3995"/>
    </row>
    <row r="32" spans="2:10" ht="15.4" customHeight="1" x14ac:dyDescent="0.15">
      <c r="B32" s="1822"/>
      <c r="C32" s="1822"/>
      <c r="D32" s="1822"/>
      <c r="E32" s="1822"/>
      <c r="F32" s="1822"/>
      <c r="G32" s="1822"/>
      <c r="H32" s="1822"/>
      <c r="I32" s="1822"/>
      <c r="J32" s="1822"/>
    </row>
    <row r="33" spans="2:10" ht="15.4" customHeight="1" x14ac:dyDescent="0.15">
      <c r="B33" s="1811" t="s">
        <v>3442</v>
      </c>
    </row>
    <row r="34" spans="2:10" ht="15.4" customHeight="1" x14ac:dyDescent="0.15">
      <c r="B34" s="3976" t="s">
        <v>3443</v>
      </c>
      <c r="C34" s="3976"/>
      <c r="D34" s="3976"/>
      <c r="E34" s="3976"/>
      <c r="F34" s="3976"/>
      <c r="G34" s="3976"/>
      <c r="H34" s="3976"/>
      <c r="I34" s="3976"/>
      <c r="J34" s="3976"/>
    </row>
  </sheetData>
  <mergeCells count="7">
    <mergeCell ref="B34:J34"/>
    <mergeCell ref="E3:F3"/>
    <mergeCell ref="G3:J3"/>
    <mergeCell ref="B7:J7"/>
    <mergeCell ref="B12:J15"/>
    <mergeCell ref="B17:J20"/>
    <mergeCell ref="B22:J31"/>
  </mergeCells>
  <phoneticPr fontId="9"/>
  <printOptions horizontalCentered="1"/>
  <pageMargins left="0.78740157480314965" right="0.39370078740157483" top="0.98425196850393704" bottom="0.39370078740157483" header="0.51181102362204722" footer="0.51181102362204722"/>
  <pageSetup paperSize="9" orientation="portrait"/>
  <headerFooter alignWithMargins="0">
    <oddHeader>&amp;R&amp;"ＭＳ ゴシック,標準"&amp;10（福岡市様式）</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7030A0"/>
  </sheetPr>
  <dimension ref="A1:O52"/>
  <sheetViews>
    <sheetView workbookViewId="0">
      <selection activeCell="F52" sqref="F52:G52"/>
    </sheetView>
  </sheetViews>
  <sheetFormatPr defaultColWidth="9" defaultRowHeight="13.5" x14ac:dyDescent="0.15"/>
  <cols>
    <col min="1" max="1" width="3.375" style="1823" customWidth="1"/>
    <col min="2" max="2" width="4.875" style="1823" customWidth="1"/>
    <col min="3" max="4" width="5.875" style="1823" customWidth="1"/>
    <col min="5" max="5" width="3" style="1823" customWidth="1"/>
    <col min="6" max="15" width="7.875" style="1823" customWidth="1"/>
    <col min="16" max="16384" width="9" style="1823"/>
  </cols>
  <sheetData>
    <row r="1" spans="1:15" x14ac:dyDescent="0.15">
      <c r="A1" s="1823" t="s">
        <v>3444</v>
      </c>
      <c r="M1" s="1824"/>
    </row>
    <row r="2" spans="1:15" ht="15.4" customHeight="1" x14ac:dyDescent="0.15"/>
    <row r="3" spans="1:15" ht="22.5" customHeight="1" x14ac:dyDescent="0.15">
      <c r="G3" s="3996" t="s">
        <v>649</v>
      </c>
      <c r="H3" s="3997"/>
      <c r="I3" s="3998"/>
      <c r="J3" s="3996"/>
      <c r="K3" s="3997"/>
      <c r="L3" s="3997"/>
      <c r="M3" s="3998"/>
    </row>
    <row r="6" spans="1:15" ht="20.25" customHeight="1" x14ac:dyDescent="0.15">
      <c r="A6" s="3999" t="s">
        <v>3445</v>
      </c>
      <c r="B6" s="3999"/>
      <c r="C6" s="3999"/>
      <c r="D6" s="3999"/>
      <c r="E6" s="3999"/>
      <c r="F6" s="3999"/>
      <c r="G6" s="3999"/>
      <c r="H6" s="3999"/>
      <c r="I6" s="3999"/>
      <c r="J6" s="3999"/>
      <c r="K6" s="3999"/>
      <c r="L6" s="3999"/>
      <c r="M6" s="3999"/>
      <c r="N6" s="1825"/>
      <c r="O6" s="1825"/>
    </row>
    <row r="7" spans="1:15" ht="20.25" customHeight="1" x14ac:dyDescent="0.15">
      <c r="A7" s="1826"/>
      <c r="B7" s="1826"/>
      <c r="C7" s="1826"/>
      <c r="D7" s="1826"/>
      <c r="E7" s="1826"/>
      <c r="F7" s="1826"/>
      <c r="G7" s="1826"/>
      <c r="H7" s="1826"/>
      <c r="I7" s="1826"/>
      <c r="J7" s="1826"/>
      <c r="K7" s="1826"/>
      <c r="L7" s="1826"/>
      <c r="M7" s="1826"/>
      <c r="N7" s="1825"/>
      <c r="O7" s="1825"/>
    </row>
    <row r="8" spans="1:15" ht="14.25" x14ac:dyDescent="0.15">
      <c r="A8" s="1826"/>
      <c r="B8" s="1826"/>
      <c r="C8" s="1826"/>
      <c r="D8" s="1826"/>
      <c r="E8" s="1826"/>
      <c r="F8" s="1826"/>
      <c r="G8" s="1826"/>
      <c r="H8" s="1826"/>
      <c r="I8" s="1826"/>
      <c r="J8" s="1826"/>
      <c r="K8" s="1826"/>
      <c r="L8" s="1826"/>
      <c r="M8" s="1826"/>
      <c r="N8" s="1825"/>
      <c r="O8" s="1825"/>
    </row>
    <row r="9" spans="1:15" ht="16.5" customHeight="1" x14ac:dyDescent="0.15">
      <c r="A9" s="1823" t="s">
        <v>3446</v>
      </c>
      <c r="C9" s="1826"/>
      <c r="D9" s="1826"/>
      <c r="E9" s="1826"/>
      <c r="F9" s="1826"/>
      <c r="G9" s="1826"/>
      <c r="H9" s="1826"/>
      <c r="I9" s="1826"/>
      <c r="J9" s="1826"/>
      <c r="K9" s="1826"/>
    </row>
    <row r="10" spans="1:15" ht="7.5" customHeight="1" thickBot="1" x14ac:dyDescent="0.2"/>
    <row r="11" spans="1:15" ht="23.25" customHeight="1" x14ac:dyDescent="0.15">
      <c r="B11" s="4000" t="s">
        <v>3447</v>
      </c>
      <c r="C11" s="4001"/>
      <c r="D11" s="4001"/>
      <c r="E11" s="4001"/>
      <c r="F11" s="4001" t="s">
        <v>3448</v>
      </c>
      <c r="G11" s="4001"/>
      <c r="H11" s="4001"/>
      <c r="I11" s="4001" t="s">
        <v>3449</v>
      </c>
      <c r="J11" s="4001"/>
      <c r="K11" s="4001"/>
      <c r="L11" s="4001" t="s">
        <v>3450</v>
      </c>
      <c r="M11" s="4002"/>
    </row>
    <row r="12" spans="1:15" ht="16.5" customHeight="1" x14ac:dyDescent="0.15">
      <c r="B12" s="4003"/>
      <c r="C12" s="4004"/>
      <c r="D12" s="4004"/>
      <c r="E12" s="4004"/>
      <c r="F12" s="4004"/>
      <c r="G12" s="4004"/>
      <c r="H12" s="4004"/>
      <c r="I12" s="4007" t="s">
        <v>3451</v>
      </c>
      <c r="J12" s="4007"/>
      <c r="K12" s="4007"/>
      <c r="L12" s="4007" t="s">
        <v>860</v>
      </c>
      <c r="M12" s="4009"/>
    </row>
    <row r="13" spans="1:15" ht="16.5" customHeight="1" x14ac:dyDescent="0.15">
      <c r="B13" s="4003"/>
      <c r="C13" s="4004"/>
      <c r="D13" s="4004"/>
      <c r="E13" s="4004"/>
      <c r="F13" s="4004"/>
      <c r="G13" s="4004"/>
      <c r="H13" s="4004"/>
      <c r="I13" s="4007"/>
      <c r="J13" s="4007"/>
      <c r="K13" s="4007"/>
      <c r="L13" s="4007"/>
      <c r="M13" s="4009"/>
    </row>
    <row r="14" spans="1:15" ht="16.5" customHeight="1" thickBot="1" x14ac:dyDescent="0.2">
      <c r="B14" s="4005"/>
      <c r="C14" s="4006"/>
      <c r="D14" s="4006"/>
      <c r="E14" s="4006"/>
      <c r="F14" s="4006"/>
      <c r="G14" s="4006"/>
      <c r="H14" s="4006"/>
      <c r="I14" s="4008"/>
      <c r="J14" s="4008"/>
      <c r="K14" s="4008"/>
      <c r="L14" s="4008"/>
      <c r="M14" s="4010"/>
    </row>
    <row r="15" spans="1:15" ht="16.5" customHeight="1" x14ac:dyDescent="0.15">
      <c r="B15" s="4011" t="s">
        <v>3452</v>
      </c>
      <c r="C15" s="4014" t="s">
        <v>3453</v>
      </c>
      <c r="D15" s="4015"/>
      <c r="E15" s="4015"/>
      <c r="F15" s="4015"/>
      <c r="G15" s="4015"/>
      <c r="H15" s="4016"/>
      <c r="I15" s="4020" t="s">
        <v>3454</v>
      </c>
      <c r="J15" s="4021"/>
      <c r="K15" s="4021"/>
      <c r="L15" s="4021"/>
      <c r="M15" s="4022"/>
    </row>
    <row r="16" spans="1:15" ht="16.5" customHeight="1" x14ac:dyDescent="0.15">
      <c r="B16" s="4012"/>
      <c r="C16" s="4017"/>
      <c r="D16" s="4018"/>
      <c r="E16" s="4018"/>
      <c r="F16" s="4018"/>
      <c r="G16" s="4018"/>
      <c r="H16" s="4019"/>
      <c r="I16" s="4023"/>
      <c r="J16" s="4024"/>
      <c r="K16" s="4024"/>
      <c r="L16" s="4024"/>
      <c r="M16" s="4025"/>
    </row>
    <row r="17" spans="1:13" ht="16.5" customHeight="1" x14ac:dyDescent="0.15">
      <c r="B17" s="4012"/>
      <c r="C17" s="4026"/>
      <c r="D17" s="4027"/>
      <c r="E17" s="4027"/>
      <c r="F17" s="4027"/>
      <c r="G17" s="4027"/>
      <c r="H17" s="4027"/>
      <c r="I17" s="4027"/>
      <c r="J17" s="4027"/>
      <c r="K17" s="4027"/>
      <c r="L17" s="4027"/>
      <c r="M17" s="4028"/>
    </row>
    <row r="18" spans="1:13" ht="16.5" customHeight="1" x14ac:dyDescent="0.15">
      <c r="B18" s="4012"/>
      <c r="C18" s="4029"/>
      <c r="D18" s="4030"/>
      <c r="E18" s="4030"/>
      <c r="F18" s="4030"/>
      <c r="G18" s="4030"/>
      <c r="H18" s="4030"/>
      <c r="I18" s="4030"/>
      <c r="J18" s="4030"/>
      <c r="K18" s="4030"/>
      <c r="L18" s="4030"/>
      <c r="M18" s="4031"/>
    </row>
    <row r="19" spans="1:13" ht="16.5" customHeight="1" x14ac:dyDescent="0.15">
      <c r="B19" s="4012"/>
      <c r="C19" s="4029"/>
      <c r="D19" s="4030"/>
      <c r="E19" s="4030"/>
      <c r="F19" s="4030"/>
      <c r="G19" s="4030"/>
      <c r="H19" s="4030"/>
      <c r="I19" s="4030"/>
      <c r="J19" s="4030"/>
      <c r="K19" s="4030"/>
      <c r="L19" s="4030"/>
      <c r="M19" s="4031"/>
    </row>
    <row r="20" spans="1:13" ht="16.5" customHeight="1" x14ac:dyDescent="0.15">
      <c r="B20" s="4012"/>
      <c r="C20" s="4029"/>
      <c r="D20" s="4030"/>
      <c r="E20" s="4030"/>
      <c r="F20" s="4030"/>
      <c r="G20" s="4030"/>
      <c r="H20" s="4030"/>
      <c r="I20" s="4030"/>
      <c r="J20" s="4030"/>
      <c r="K20" s="4030"/>
      <c r="L20" s="4030"/>
      <c r="M20" s="4031"/>
    </row>
    <row r="21" spans="1:13" ht="16.5" customHeight="1" x14ac:dyDescent="0.15">
      <c r="B21" s="4012"/>
      <c r="C21" s="4029"/>
      <c r="D21" s="4030"/>
      <c r="E21" s="4030"/>
      <c r="F21" s="4030"/>
      <c r="G21" s="4030"/>
      <c r="H21" s="4030"/>
      <c r="I21" s="4030"/>
      <c r="J21" s="4030"/>
      <c r="K21" s="4030"/>
      <c r="L21" s="4030"/>
      <c r="M21" s="4031"/>
    </row>
    <row r="22" spans="1:13" ht="16.5" customHeight="1" thickBot="1" x14ac:dyDescent="0.2">
      <c r="B22" s="4013"/>
      <c r="C22" s="4032"/>
      <c r="D22" s="4033"/>
      <c r="E22" s="4033"/>
      <c r="F22" s="4033"/>
      <c r="G22" s="4033"/>
      <c r="H22" s="4033"/>
      <c r="I22" s="4033"/>
      <c r="J22" s="4033"/>
      <c r="K22" s="4033"/>
      <c r="L22" s="4033"/>
      <c r="M22" s="4034"/>
    </row>
    <row r="23" spans="1:13" ht="6" customHeight="1" x14ac:dyDescent="0.15"/>
    <row r="25" spans="1:13" ht="16.5" customHeight="1" x14ac:dyDescent="0.15">
      <c r="A25" s="1823" t="s">
        <v>3455</v>
      </c>
    </row>
    <row r="26" spans="1:13" ht="6" customHeight="1" thickBot="1" x14ac:dyDescent="0.2"/>
    <row r="27" spans="1:13" ht="23.25" customHeight="1" x14ac:dyDescent="0.15">
      <c r="B27" s="4000" t="s">
        <v>3456</v>
      </c>
      <c r="C27" s="4001"/>
      <c r="D27" s="4001"/>
      <c r="E27" s="4001"/>
      <c r="F27" s="4001"/>
      <c r="G27" s="4001" t="s">
        <v>3457</v>
      </c>
      <c r="H27" s="4001"/>
      <c r="I27" s="4001"/>
      <c r="J27" s="4001"/>
      <c r="K27" s="4001"/>
      <c r="L27" s="4001"/>
      <c r="M27" s="4002"/>
    </row>
    <row r="28" spans="1:13" ht="19.5" customHeight="1" x14ac:dyDescent="0.15">
      <c r="B28" s="4003"/>
      <c r="C28" s="4004"/>
      <c r="D28" s="4004"/>
      <c r="E28" s="4004"/>
      <c r="F28" s="4004"/>
      <c r="G28" s="4004"/>
      <c r="H28" s="4004"/>
      <c r="I28" s="4004"/>
      <c r="J28" s="4004"/>
      <c r="K28" s="4004"/>
      <c r="L28" s="4004"/>
      <c r="M28" s="4036"/>
    </row>
    <row r="29" spans="1:13" ht="19.5" customHeight="1" x14ac:dyDescent="0.15">
      <c r="B29" s="4003"/>
      <c r="C29" s="4004"/>
      <c r="D29" s="4004"/>
      <c r="E29" s="4004"/>
      <c r="F29" s="4004"/>
      <c r="G29" s="4004"/>
      <c r="H29" s="4004"/>
      <c r="I29" s="4004"/>
      <c r="J29" s="4004"/>
      <c r="K29" s="4004"/>
      <c r="L29" s="4004"/>
      <c r="M29" s="4036"/>
    </row>
    <row r="30" spans="1:13" ht="19.5" customHeight="1" x14ac:dyDescent="0.15">
      <c r="B30" s="4003"/>
      <c r="C30" s="4004"/>
      <c r="D30" s="4004"/>
      <c r="E30" s="4004"/>
      <c r="F30" s="4004"/>
      <c r="G30" s="4004"/>
      <c r="H30" s="4004"/>
      <c r="I30" s="4004"/>
      <c r="J30" s="4004"/>
      <c r="K30" s="4004"/>
      <c r="L30" s="4004"/>
      <c r="M30" s="4036"/>
    </row>
    <row r="31" spans="1:13" ht="19.5" customHeight="1" thickBot="1" x14ac:dyDescent="0.2">
      <c r="B31" s="4005"/>
      <c r="C31" s="4006"/>
      <c r="D31" s="4006"/>
      <c r="E31" s="4006"/>
      <c r="F31" s="4006"/>
      <c r="G31" s="4006"/>
      <c r="H31" s="4006"/>
      <c r="I31" s="4006"/>
      <c r="J31" s="4006"/>
      <c r="K31" s="4006"/>
      <c r="L31" s="4006"/>
      <c r="M31" s="4037"/>
    </row>
    <row r="32" spans="1:13" ht="6" customHeight="1" x14ac:dyDescent="0.15"/>
    <row r="34" spans="1:13" ht="16.5" customHeight="1" x14ac:dyDescent="0.15">
      <c r="A34" s="1823" t="s">
        <v>3458</v>
      </c>
    </row>
    <row r="35" spans="1:13" ht="6" customHeight="1" thickBot="1" x14ac:dyDescent="0.2"/>
    <row r="36" spans="1:13" x14ac:dyDescent="0.15">
      <c r="B36" s="4038"/>
      <c r="C36" s="4021"/>
      <c r="D36" s="4021"/>
      <c r="E36" s="4021"/>
      <c r="F36" s="4021"/>
      <c r="G36" s="4021"/>
      <c r="H36" s="4021"/>
      <c r="I36" s="4021"/>
      <c r="J36" s="4021"/>
      <c r="K36" s="4021"/>
      <c r="L36" s="4021"/>
      <c r="M36" s="4022"/>
    </row>
    <row r="37" spans="1:13" x14ac:dyDescent="0.15">
      <c r="B37" s="4039"/>
      <c r="C37" s="4030"/>
      <c r="D37" s="4030"/>
      <c r="E37" s="4030"/>
      <c r="F37" s="4030"/>
      <c r="G37" s="4030"/>
      <c r="H37" s="4030"/>
      <c r="I37" s="4030"/>
      <c r="J37" s="4030"/>
      <c r="K37" s="4030"/>
      <c r="L37" s="4030"/>
      <c r="M37" s="4031"/>
    </row>
    <row r="38" spans="1:13" x14ac:dyDescent="0.15">
      <c r="B38" s="4039"/>
      <c r="C38" s="4030"/>
      <c r="D38" s="4030"/>
      <c r="E38" s="4030"/>
      <c r="F38" s="4030"/>
      <c r="G38" s="4030"/>
      <c r="H38" s="4030"/>
      <c r="I38" s="4030"/>
      <c r="J38" s="4030"/>
      <c r="K38" s="4030"/>
      <c r="L38" s="4030"/>
      <c r="M38" s="4031"/>
    </row>
    <row r="39" spans="1:13" ht="14.25" thickBot="1" x14ac:dyDescent="0.2">
      <c r="B39" s="4040"/>
      <c r="C39" s="4033"/>
      <c r="D39" s="4033"/>
      <c r="E39" s="4033"/>
      <c r="F39" s="4033"/>
      <c r="G39" s="4033"/>
      <c r="H39" s="4033"/>
      <c r="I39" s="4033"/>
      <c r="J39" s="4033"/>
      <c r="K39" s="4033"/>
      <c r="L39" s="4033"/>
      <c r="M39" s="4034"/>
    </row>
    <row r="40" spans="1:13" ht="6" customHeight="1" x14ac:dyDescent="0.15"/>
    <row r="42" spans="1:13" ht="16.5" customHeight="1" x14ac:dyDescent="0.15">
      <c r="A42" s="1823" t="s">
        <v>3459</v>
      </c>
    </row>
    <row r="43" spans="1:13" ht="6" customHeight="1" thickBot="1" x14ac:dyDescent="0.2"/>
    <row r="44" spans="1:13" ht="16.5" customHeight="1" x14ac:dyDescent="0.15">
      <c r="B44" s="4038" t="s">
        <v>3460</v>
      </c>
      <c r="C44" s="4021"/>
      <c r="D44" s="4041"/>
      <c r="E44" s="4044" t="s">
        <v>3461</v>
      </c>
      <c r="F44" s="4045"/>
      <c r="G44" s="4045"/>
      <c r="H44" s="4045"/>
      <c r="I44" s="4045"/>
      <c r="J44" s="4046"/>
      <c r="K44" s="4020" t="s">
        <v>3454</v>
      </c>
      <c r="L44" s="4021"/>
      <c r="M44" s="4022"/>
    </row>
    <row r="45" spans="1:13" ht="16.5" customHeight="1" x14ac:dyDescent="0.15">
      <c r="B45" s="4039"/>
      <c r="C45" s="4030"/>
      <c r="D45" s="4042"/>
      <c r="E45" s="4047" t="s">
        <v>3462</v>
      </c>
      <c r="F45" s="4048"/>
      <c r="G45" s="4048"/>
      <c r="H45" s="4048"/>
      <c r="I45" s="4048"/>
      <c r="J45" s="4049"/>
      <c r="K45" s="4023"/>
      <c r="L45" s="4024"/>
      <c r="M45" s="4025"/>
    </row>
    <row r="46" spans="1:13" ht="16.5" customHeight="1" x14ac:dyDescent="0.15">
      <c r="B46" s="4039"/>
      <c r="C46" s="4030"/>
      <c r="D46" s="4042"/>
      <c r="E46" s="4026"/>
      <c r="F46" s="4027"/>
      <c r="G46" s="4027"/>
      <c r="H46" s="4027"/>
      <c r="I46" s="4027"/>
      <c r="J46" s="4027"/>
      <c r="K46" s="4027"/>
      <c r="L46" s="4027"/>
      <c r="M46" s="4028"/>
    </row>
    <row r="47" spans="1:13" ht="16.5" customHeight="1" x14ac:dyDescent="0.15">
      <c r="B47" s="4039"/>
      <c r="C47" s="4030"/>
      <c r="D47" s="4042"/>
      <c r="E47" s="4029"/>
      <c r="F47" s="4030"/>
      <c r="G47" s="4030"/>
      <c r="H47" s="4030"/>
      <c r="I47" s="4030"/>
      <c r="J47" s="4030"/>
      <c r="K47" s="4030"/>
      <c r="L47" s="4030"/>
      <c r="M47" s="4031"/>
    </row>
    <row r="48" spans="1:13" ht="16.5" customHeight="1" thickBot="1" x14ac:dyDescent="0.2">
      <c r="B48" s="4040"/>
      <c r="C48" s="4033"/>
      <c r="D48" s="4043"/>
      <c r="E48" s="4032"/>
      <c r="F48" s="4033"/>
      <c r="G48" s="4033"/>
      <c r="H48" s="4033"/>
      <c r="I48" s="4033"/>
      <c r="J48" s="4033"/>
      <c r="K48" s="4033"/>
      <c r="L48" s="4033"/>
      <c r="M48" s="4034"/>
    </row>
    <row r="49" spans="2:13" ht="3.95" customHeight="1" x14ac:dyDescent="0.15"/>
    <row r="50" spans="2:13" ht="16.5" customHeight="1" x14ac:dyDescent="0.15">
      <c r="B50" s="1823" t="s">
        <v>3463</v>
      </c>
    </row>
    <row r="51" spans="2:13" ht="16.5" customHeight="1" x14ac:dyDescent="0.15">
      <c r="B51" s="4035" t="s">
        <v>3464</v>
      </c>
      <c r="C51" s="4035"/>
      <c r="D51" s="4035"/>
      <c r="E51" s="4035"/>
      <c r="F51" s="4035"/>
      <c r="G51" s="4035"/>
      <c r="H51" s="4035"/>
      <c r="I51" s="4035"/>
      <c r="J51" s="4035"/>
      <c r="K51" s="4035"/>
      <c r="L51" s="4035"/>
      <c r="M51" s="4035"/>
    </row>
    <row r="52" spans="2:13" ht="16.5" customHeight="1" x14ac:dyDescent="0.15">
      <c r="B52" s="4035"/>
      <c r="C52" s="4035"/>
      <c r="D52" s="4035"/>
      <c r="E52" s="4035"/>
      <c r="F52" s="4035"/>
      <c r="G52" s="4035"/>
      <c r="H52" s="4035"/>
      <c r="I52" s="4035"/>
      <c r="J52" s="4035"/>
      <c r="K52" s="4035"/>
      <c r="L52" s="4035"/>
      <c r="M52" s="4035"/>
    </row>
  </sheetData>
  <mergeCells count="26">
    <mergeCell ref="B51:M52"/>
    <mergeCell ref="B27:F27"/>
    <mergeCell ref="G27:M27"/>
    <mergeCell ref="B28:F31"/>
    <mergeCell ref="G28:M31"/>
    <mergeCell ref="B36:M39"/>
    <mergeCell ref="B44:D48"/>
    <mergeCell ref="E44:J44"/>
    <mergeCell ref="K44:M45"/>
    <mergeCell ref="E45:J45"/>
    <mergeCell ref="E46:M48"/>
    <mergeCell ref="B12:E14"/>
    <mergeCell ref="F12:H14"/>
    <mergeCell ref="I12:K14"/>
    <mergeCell ref="L12:M14"/>
    <mergeCell ref="B15:B22"/>
    <mergeCell ref="C15:H16"/>
    <mergeCell ref="I15:M16"/>
    <mergeCell ref="C17:M22"/>
    <mergeCell ref="G3:I3"/>
    <mergeCell ref="J3:M3"/>
    <mergeCell ref="A6:M6"/>
    <mergeCell ref="B11:E11"/>
    <mergeCell ref="F11:H11"/>
    <mergeCell ref="I11:K11"/>
    <mergeCell ref="L11:M11"/>
  </mergeCells>
  <phoneticPr fontId="9"/>
  <printOptions horizontalCentered="1"/>
  <pageMargins left="0.78740157480314965" right="0.59055118110236227" top="0.98425196850393704" bottom="0.19685039370078741" header="0.51181102362204722" footer="0.51181102362204722"/>
  <pageSetup paperSize="9" orientation="portrait"/>
  <headerFooter alignWithMargins="0">
    <oddHeader>&amp;R&amp;"ＭＳ ゴシック,標準"&amp;10（福岡市様式）</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7030A0"/>
  </sheetPr>
  <dimension ref="A1:G46"/>
  <sheetViews>
    <sheetView workbookViewId="0">
      <selection activeCell="F52" sqref="F52:G52"/>
    </sheetView>
  </sheetViews>
  <sheetFormatPr defaultColWidth="9" defaultRowHeight="13.5" x14ac:dyDescent="0.15"/>
  <cols>
    <col min="1" max="1" width="4.5" style="1823" customWidth="1"/>
    <col min="2" max="2" width="7.5" style="1823" customWidth="1"/>
    <col min="3" max="3" width="15.25" style="1823" customWidth="1"/>
    <col min="4" max="5" width="13.125" style="1823" customWidth="1"/>
    <col min="6" max="6" width="21.75" style="1823" customWidth="1"/>
    <col min="7" max="7" width="12.625" style="1823" customWidth="1"/>
    <col min="8" max="16384" width="9" style="1823"/>
  </cols>
  <sheetData>
    <row r="1" spans="1:7" x14ac:dyDescent="0.15">
      <c r="A1" s="1823" t="s">
        <v>3465</v>
      </c>
      <c r="G1" s="1824"/>
    </row>
    <row r="3" spans="1:7" ht="15.4" customHeight="1" x14ac:dyDescent="0.15"/>
    <row r="4" spans="1:7" ht="25.5" customHeight="1" x14ac:dyDescent="0.15">
      <c r="D4" s="4004" t="s">
        <v>649</v>
      </c>
      <c r="E4" s="4004"/>
      <c r="F4" s="4004"/>
      <c r="G4" s="4004"/>
    </row>
    <row r="5" spans="1:7" ht="15.4" customHeight="1" x14ac:dyDescent="0.15"/>
    <row r="6" spans="1:7" ht="15.4" customHeight="1" x14ac:dyDescent="0.15"/>
    <row r="7" spans="1:7" ht="22.5" customHeight="1" x14ac:dyDescent="0.15">
      <c r="A7" s="4030" t="s">
        <v>3466</v>
      </c>
      <c r="B7" s="4030"/>
      <c r="C7" s="4030"/>
      <c r="D7" s="4030"/>
      <c r="E7" s="4030"/>
      <c r="F7" s="4030"/>
      <c r="G7" s="4030"/>
    </row>
    <row r="8" spans="1:7" ht="14.25" thickBot="1" x14ac:dyDescent="0.2"/>
    <row r="9" spans="1:7" ht="32.25" customHeight="1" x14ac:dyDescent="0.15">
      <c r="A9" s="1827" t="s">
        <v>3467</v>
      </c>
      <c r="B9" s="1828" t="s">
        <v>3468</v>
      </c>
      <c r="C9" s="1828" t="s">
        <v>2713</v>
      </c>
      <c r="D9" s="4050" t="s">
        <v>3469</v>
      </c>
      <c r="E9" s="4050"/>
      <c r="F9" s="1828" t="s">
        <v>3061</v>
      </c>
      <c r="G9" s="1829" t="s">
        <v>3470</v>
      </c>
    </row>
    <row r="10" spans="1:7" ht="18" customHeight="1" x14ac:dyDescent="0.15">
      <c r="A10" s="4051"/>
      <c r="B10" s="4052"/>
      <c r="C10" s="4052"/>
      <c r="D10" s="1830" t="s">
        <v>3471</v>
      </c>
      <c r="E10" s="1831" t="s">
        <v>3472</v>
      </c>
      <c r="F10" s="4052"/>
      <c r="G10" s="4054"/>
    </row>
    <row r="11" spans="1:7" ht="18" customHeight="1" x14ac:dyDescent="0.15">
      <c r="A11" s="4003"/>
      <c r="B11" s="4053"/>
      <c r="C11" s="4053"/>
      <c r="D11" s="1832" t="s">
        <v>1061</v>
      </c>
      <c r="E11" s="1833" t="s">
        <v>3473</v>
      </c>
      <c r="F11" s="4053"/>
      <c r="G11" s="4055"/>
    </row>
    <row r="12" spans="1:7" ht="18" customHeight="1" x14ac:dyDescent="0.15">
      <c r="A12" s="4051"/>
      <c r="B12" s="4052"/>
      <c r="C12" s="4052"/>
      <c r="D12" s="1830" t="s">
        <v>3471</v>
      </c>
      <c r="E12" s="1831" t="s">
        <v>3472</v>
      </c>
      <c r="F12" s="4052"/>
      <c r="G12" s="4054"/>
    </row>
    <row r="13" spans="1:7" ht="18" customHeight="1" x14ac:dyDescent="0.15">
      <c r="A13" s="4003"/>
      <c r="B13" s="4053"/>
      <c r="C13" s="4053"/>
      <c r="D13" s="1832" t="s">
        <v>1061</v>
      </c>
      <c r="E13" s="1833" t="s">
        <v>3473</v>
      </c>
      <c r="F13" s="4053"/>
      <c r="G13" s="4055"/>
    </row>
    <row r="14" spans="1:7" ht="18" customHeight="1" x14ac:dyDescent="0.15">
      <c r="A14" s="4051"/>
      <c r="B14" s="4052"/>
      <c r="C14" s="4052"/>
      <c r="D14" s="1830" t="s">
        <v>3471</v>
      </c>
      <c r="E14" s="1831" t="s">
        <v>3472</v>
      </c>
      <c r="F14" s="4052"/>
      <c r="G14" s="4054"/>
    </row>
    <row r="15" spans="1:7" ht="18" customHeight="1" x14ac:dyDescent="0.15">
      <c r="A15" s="4003"/>
      <c r="B15" s="4053"/>
      <c r="C15" s="4053"/>
      <c r="D15" s="1832" t="s">
        <v>1061</v>
      </c>
      <c r="E15" s="1833" t="s">
        <v>3473</v>
      </c>
      <c r="F15" s="4053"/>
      <c r="G15" s="4055"/>
    </row>
    <row r="16" spans="1:7" ht="18" customHeight="1" x14ac:dyDescent="0.15">
      <c r="A16" s="4051"/>
      <c r="B16" s="4052"/>
      <c r="C16" s="4052"/>
      <c r="D16" s="1830" t="s">
        <v>3471</v>
      </c>
      <c r="E16" s="1831" t="s">
        <v>3472</v>
      </c>
      <c r="F16" s="4052"/>
      <c r="G16" s="4054"/>
    </row>
    <row r="17" spans="1:7" ht="18" customHeight="1" x14ac:dyDescent="0.15">
      <c r="A17" s="4003"/>
      <c r="B17" s="4053"/>
      <c r="C17" s="4053"/>
      <c r="D17" s="1832" t="s">
        <v>1061</v>
      </c>
      <c r="E17" s="1833" t="s">
        <v>3473</v>
      </c>
      <c r="F17" s="4053"/>
      <c r="G17" s="4055"/>
    </row>
    <row r="18" spans="1:7" ht="18" customHeight="1" x14ac:dyDescent="0.15">
      <c r="A18" s="4051"/>
      <c r="B18" s="4052"/>
      <c r="C18" s="4052"/>
      <c r="D18" s="1830" t="s">
        <v>3471</v>
      </c>
      <c r="E18" s="1831" t="s">
        <v>3472</v>
      </c>
      <c r="F18" s="4052"/>
      <c r="G18" s="4054"/>
    </row>
    <row r="19" spans="1:7" ht="18" customHeight="1" x14ac:dyDescent="0.15">
      <c r="A19" s="4003"/>
      <c r="B19" s="4053"/>
      <c r="C19" s="4053"/>
      <c r="D19" s="1832" t="s">
        <v>1061</v>
      </c>
      <c r="E19" s="1833" t="s">
        <v>3473</v>
      </c>
      <c r="F19" s="4053"/>
      <c r="G19" s="4055"/>
    </row>
    <row r="20" spans="1:7" ht="18" customHeight="1" x14ac:dyDescent="0.15">
      <c r="A20" s="4051"/>
      <c r="B20" s="4052"/>
      <c r="C20" s="4052"/>
      <c r="D20" s="1830" t="s">
        <v>3471</v>
      </c>
      <c r="E20" s="1831" t="s">
        <v>3472</v>
      </c>
      <c r="F20" s="4052"/>
      <c r="G20" s="4054"/>
    </row>
    <row r="21" spans="1:7" ht="18" customHeight="1" x14ac:dyDescent="0.15">
      <c r="A21" s="4003"/>
      <c r="B21" s="4053"/>
      <c r="C21" s="4053"/>
      <c r="D21" s="1832" t="s">
        <v>1061</v>
      </c>
      <c r="E21" s="1833" t="s">
        <v>3473</v>
      </c>
      <c r="F21" s="4053"/>
      <c r="G21" s="4055"/>
    </row>
    <row r="22" spans="1:7" ht="18" customHeight="1" x14ac:dyDescent="0.15">
      <c r="A22" s="4051"/>
      <c r="B22" s="4052"/>
      <c r="C22" s="4052"/>
      <c r="D22" s="1830" t="s">
        <v>3471</v>
      </c>
      <c r="E22" s="1831" t="s">
        <v>3472</v>
      </c>
      <c r="F22" s="4052"/>
      <c r="G22" s="4054"/>
    </row>
    <row r="23" spans="1:7" ht="18" customHeight="1" x14ac:dyDescent="0.15">
      <c r="A23" s="4003"/>
      <c r="B23" s="4053"/>
      <c r="C23" s="4053"/>
      <c r="D23" s="1832" t="s">
        <v>1061</v>
      </c>
      <c r="E23" s="1833" t="s">
        <v>3473</v>
      </c>
      <c r="F23" s="4053"/>
      <c r="G23" s="4055"/>
    </row>
    <row r="24" spans="1:7" ht="18" customHeight="1" x14ac:dyDescent="0.15">
      <c r="A24" s="4051"/>
      <c r="B24" s="4052"/>
      <c r="C24" s="4052"/>
      <c r="D24" s="1830" t="s">
        <v>3471</v>
      </c>
      <c r="E24" s="1831" t="s">
        <v>3472</v>
      </c>
      <c r="F24" s="4052"/>
      <c r="G24" s="4054"/>
    </row>
    <row r="25" spans="1:7" ht="18" customHeight="1" x14ac:dyDescent="0.15">
      <c r="A25" s="4003"/>
      <c r="B25" s="4053"/>
      <c r="C25" s="4053"/>
      <c r="D25" s="1832" t="s">
        <v>1061</v>
      </c>
      <c r="E25" s="1833" t="s">
        <v>3473</v>
      </c>
      <c r="F25" s="4053"/>
      <c r="G25" s="4055"/>
    </row>
    <row r="26" spans="1:7" ht="18" customHeight="1" x14ac:dyDescent="0.15">
      <c r="A26" s="4051"/>
      <c r="B26" s="4052"/>
      <c r="C26" s="4052"/>
      <c r="D26" s="1830" t="s">
        <v>3471</v>
      </c>
      <c r="E26" s="1831" t="s">
        <v>3472</v>
      </c>
      <c r="F26" s="4052"/>
      <c r="G26" s="4054"/>
    </row>
    <row r="27" spans="1:7" ht="18" customHeight="1" x14ac:dyDescent="0.15">
      <c r="A27" s="4003"/>
      <c r="B27" s="4053"/>
      <c r="C27" s="4053"/>
      <c r="D27" s="1832" t="s">
        <v>1061</v>
      </c>
      <c r="E27" s="1833" t="s">
        <v>3473</v>
      </c>
      <c r="F27" s="4053"/>
      <c r="G27" s="4055"/>
    </row>
    <row r="28" spans="1:7" ht="18" customHeight="1" x14ac:dyDescent="0.15">
      <c r="A28" s="4051"/>
      <c r="B28" s="4052"/>
      <c r="C28" s="4052"/>
      <c r="D28" s="1830" t="s">
        <v>3471</v>
      </c>
      <c r="E28" s="1831" t="s">
        <v>3472</v>
      </c>
      <c r="F28" s="4052"/>
      <c r="G28" s="4054"/>
    </row>
    <row r="29" spans="1:7" ht="18" customHeight="1" x14ac:dyDescent="0.15">
      <c r="A29" s="4003"/>
      <c r="B29" s="4053"/>
      <c r="C29" s="4053"/>
      <c r="D29" s="1832" t="s">
        <v>1061</v>
      </c>
      <c r="E29" s="1833" t="s">
        <v>3473</v>
      </c>
      <c r="F29" s="4053"/>
      <c r="G29" s="4055"/>
    </row>
    <row r="30" spans="1:7" ht="18" customHeight="1" x14ac:dyDescent="0.15">
      <c r="A30" s="4051"/>
      <c r="B30" s="4052"/>
      <c r="C30" s="4052"/>
      <c r="D30" s="1830" t="s">
        <v>3471</v>
      </c>
      <c r="E30" s="1831" t="s">
        <v>3472</v>
      </c>
      <c r="F30" s="4052"/>
      <c r="G30" s="4054"/>
    </row>
    <row r="31" spans="1:7" ht="18" customHeight="1" x14ac:dyDescent="0.15">
      <c r="A31" s="4003"/>
      <c r="B31" s="4053"/>
      <c r="C31" s="4053"/>
      <c r="D31" s="1832" t="s">
        <v>1061</v>
      </c>
      <c r="E31" s="1833" t="s">
        <v>3473</v>
      </c>
      <c r="F31" s="4053"/>
      <c r="G31" s="4055"/>
    </row>
    <row r="32" spans="1:7" ht="18" customHeight="1" x14ac:dyDescent="0.15">
      <c r="A32" s="4051"/>
      <c r="B32" s="4052"/>
      <c r="C32" s="4052"/>
      <c r="D32" s="1830" t="s">
        <v>3471</v>
      </c>
      <c r="E32" s="1831" t="s">
        <v>3472</v>
      </c>
      <c r="F32" s="4052"/>
      <c r="G32" s="4054"/>
    </row>
    <row r="33" spans="1:7" ht="18" customHeight="1" x14ac:dyDescent="0.15">
      <c r="A33" s="4003"/>
      <c r="B33" s="4053"/>
      <c r="C33" s="4053"/>
      <c r="D33" s="1832" t="s">
        <v>1061</v>
      </c>
      <c r="E33" s="1833" t="s">
        <v>3473</v>
      </c>
      <c r="F33" s="4053"/>
      <c r="G33" s="4055"/>
    </row>
    <row r="34" spans="1:7" ht="18" customHeight="1" x14ac:dyDescent="0.15">
      <c r="A34" s="4051"/>
      <c r="B34" s="4052"/>
      <c r="C34" s="4052"/>
      <c r="D34" s="1830" t="s">
        <v>3471</v>
      </c>
      <c r="E34" s="1831" t="s">
        <v>3472</v>
      </c>
      <c r="F34" s="4052"/>
      <c r="G34" s="4054"/>
    </row>
    <row r="35" spans="1:7" ht="18" customHeight="1" x14ac:dyDescent="0.15">
      <c r="A35" s="4003"/>
      <c r="B35" s="4053"/>
      <c r="C35" s="4053"/>
      <c r="D35" s="1832" t="s">
        <v>1061</v>
      </c>
      <c r="E35" s="1833" t="s">
        <v>3473</v>
      </c>
      <c r="F35" s="4053"/>
      <c r="G35" s="4055"/>
    </row>
    <row r="36" spans="1:7" ht="18" customHeight="1" x14ac:dyDescent="0.15">
      <c r="A36" s="4051"/>
      <c r="B36" s="4052"/>
      <c r="C36" s="4052"/>
      <c r="D36" s="1830" t="s">
        <v>3471</v>
      </c>
      <c r="E36" s="1831" t="s">
        <v>3472</v>
      </c>
      <c r="F36" s="4052"/>
      <c r="G36" s="4054"/>
    </row>
    <row r="37" spans="1:7" ht="18" customHeight="1" x14ac:dyDescent="0.15">
      <c r="A37" s="4003"/>
      <c r="B37" s="4053"/>
      <c r="C37" s="4053"/>
      <c r="D37" s="1832" t="s">
        <v>1061</v>
      </c>
      <c r="E37" s="1833" t="s">
        <v>3473</v>
      </c>
      <c r="F37" s="4053"/>
      <c r="G37" s="4055"/>
    </row>
    <row r="38" spans="1:7" ht="18" customHeight="1" x14ac:dyDescent="0.15">
      <c r="A38" s="4051"/>
      <c r="B38" s="4052"/>
      <c r="C38" s="4052"/>
      <c r="D38" s="1830" t="s">
        <v>3471</v>
      </c>
      <c r="E38" s="1831" t="s">
        <v>3472</v>
      </c>
      <c r="F38" s="4052"/>
      <c r="G38" s="4054"/>
    </row>
    <row r="39" spans="1:7" ht="18" customHeight="1" x14ac:dyDescent="0.15">
      <c r="A39" s="4003"/>
      <c r="B39" s="4053"/>
      <c r="C39" s="4053"/>
      <c r="D39" s="1832" t="s">
        <v>1061</v>
      </c>
      <c r="E39" s="1833" t="s">
        <v>3473</v>
      </c>
      <c r="F39" s="4053"/>
      <c r="G39" s="4055"/>
    </row>
    <row r="40" spans="1:7" ht="18" customHeight="1" x14ac:dyDescent="0.15">
      <c r="A40" s="4051"/>
      <c r="B40" s="4052"/>
      <c r="C40" s="4052"/>
      <c r="D40" s="1830" t="s">
        <v>3471</v>
      </c>
      <c r="E40" s="1831" t="s">
        <v>3472</v>
      </c>
      <c r="F40" s="4052"/>
      <c r="G40" s="4054"/>
    </row>
    <row r="41" spans="1:7" ht="18" customHeight="1" thickBot="1" x14ac:dyDescent="0.2">
      <c r="A41" s="4005"/>
      <c r="B41" s="4056"/>
      <c r="C41" s="4056"/>
      <c r="D41" s="1834" t="s">
        <v>1061</v>
      </c>
      <c r="E41" s="1835" t="s">
        <v>3473</v>
      </c>
      <c r="F41" s="4056"/>
      <c r="G41" s="4057"/>
    </row>
    <row r="42" spans="1:7" ht="8.25" customHeight="1" x14ac:dyDescent="0.15"/>
    <row r="43" spans="1:7" ht="17.25" customHeight="1" x14ac:dyDescent="0.15">
      <c r="A43" s="1823" t="s">
        <v>3474</v>
      </c>
    </row>
    <row r="44" spans="1:7" ht="17.25" customHeight="1" x14ac:dyDescent="0.15">
      <c r="A44" s="1823" t="s">
        <v>3475</v>
      </c>
    </row>
    <row r="45" spans="1:7" ht="17.25" customHeight="1" x14ac:dyDescent="0.15">
      <c r="A45" s="1823" t="s">
        <v>3476</v>
      </c>
    </row>
    <row r="46" spans="1:7" ht="17.25" customHeight="1" x14ac:dyDescent="0.15">
      <c r="A46" s="1823" t="s">
        <v>3477</v>
      </c>
    </row>
  </sheetData>
  <mergeCells count="84">
    <mergeCell ref="A40:A41"/>
    <mergeCell ref="B40:B41"/>
    <mergeCell ref="C40:C41"/>
    <mergeCell ref="F40:F41"/>
    <mergeCell ref="G40:G41"/>
    <mergeCell ref="A36:A37"/>
    <mergeCell ref="B36:B37"/>
    <mergeCell ref="C36:C37"/>
    <mergeCell ref="F36:F37"/>
    <mergeCell ref="G36:G37"/>
    <mergeCell ref="A38:A39"/>
    <mergeCell ref="B38:B39"/>
    <mergeCell ref="C38:C39"/>
    <mergeCell ref="F38:F39"/>
    <mergeCell ref="G38:G39"/>
    <mergeCell ref="A32:A33"/>
    <mergeCell ref="B32:B33"/>
    <mergeCell ref="C32:C33"/>
    <mergeCell ref="F32:F33"/>
    <mergeCell ref="G32:G33"/>
    <mergeCell ref="A34:A35"/>
    <mergeCell ref="B34:B35"/>
    <mergeCell ref="C34:C35"/>
    <mergeCell ref="F34:F35"/>
    <mergeCell ref="G34:G35"/>
    <mergeCell ref="A28:A29"/>
    <mergeCell ref="B28:B29"/>
    <mergeCell ref="C28:C29"/>
    <mergeCell ref="F28:F29"/>
    <mergeCell ref="G28:G29"/>
    <mergeCell ref="A30:A31"/>
    <mergeCell ref="B30:B31"/>
    <mergeCell ref="C30:C31"/>
    <mergeCell ref="F30:F31"/>
    <mergeCell ref="G30:G31"/>
    <mergeCell ref="A24:A25"/>
    <mergeCell ref="B24:B25"/>
    <mergeCell ref="C24:C25"/>
    <mergeCell ref="F24:F25"/>
    <mergeCell ref="G24:G25"/>
    <mergeCell ref="A26:A27"/>
    <mergeCell ref="B26:B27"/>
    <mergeCell ref="C26:C27"/>
    <mergeCell ref="F26:F27"/>
    <mergeCell ref="G26:G27"/>
    <mergeCell ref="A20:A21"/>
    <mergeCell ref="B20:B21"/>
    <mergeCell ref="C20:C21"/>
    <mergeCell ref="F20:F21"/>
    <mergeCell ref="G20:G21"/>
    <mergeCell ref="A22:A23"/>
    <mergeCell ref="B22:B23"/>
    <mergeCell ref="C22:C23"/>
    <mergeCell ref="F22:F23"/>
    <mergeCell ref="G22:G23"/>
    <mergeCell ref="A16:A17"/>
    <mergeCell ref="B16:B17"/>
    <mergeCell ref="C16:C17"/>
    <mergeCell ref="F16:F17"/>
    <mergeCell ref="G16:G17"/>
    <mergeCell ref="A18:A19"/>
    <mergeCell ref="B18:B19"/>
    <mergeCell ref="C18:C19"/>
    <mergeCell ref="F18:F19"/>
    <mergeCell ref="G18:G19"/>
    <mergeCell ref="A12:A13"/>
    <mergeCell ref="B12:B13"/>
    <mergeCell ref="C12:C13"/>
    <mergeCell ref="F12:F13"/>
    <mergeCell ref="G12:G13"/>
    <mergeCell ref="A14:A15"/>
    <mergeCell ref="B14:B15"/>
    <mergeCell ref="C14:C15"/>
    <mergeCell ref="F14:F15"/>
    <mergeCell ref="G14:G15"/>
    <mergeCell ref="D4:E4"/>
    <mergeCell ref="F4:G4"/>
    <mergeCell ref="A7:G7"/>
    <mergeCell ref="D9:E9"/>
    <mergeCell ref="A10:A11"/>
    <mergeCell ref="B10:B11"/>
    <mergeCell ref="C10:C11"/>
    <mergeCell ref="F10:F11"/>
    <mergeCell ref="G10:G11"/>
  </mergeCells>
  <phoneticPr fontId="9"/>
  <printOptions horizontalCentered="1"/>
  <pageMargins left="0.78740157480314965" right="0.59055118110236227" top="0.98425196850393704" bottom="0.19685039370078741" header="0.51181102362204722" footer="0.51181102362204722"/>
  <pageSetup paperSize="9" orientation="portrait"/>
  <headerFooter alignWithMargins="0">
    <oddHeader>&amp;R&amp;"ＭＳ ゴシック,標準"&amp;10（福岡市様式）</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pageSetUpPr fitToPage="1"/>
  </sheetPr>
  <dimension ref="A1:AG281"/>
  <sheetViews>
    <sheetView view="pageBreakPreview" zoomScale="60" zoomScaleNormal="85" workbookViewId="0">
      <selection activeCell="H257" sqref="H257:X257"/>
    </sheetView>
  </sheetViews>
  <sheetFormatPr defaultColWidth="9" defaultRowHeight="13.5" x14ac:dyDescent="0.15"/>
  <cols>
    <col min="1" max="2" width="4.25" style="530" customWidth="1"/>
    <col min="3" max="3" width="25" style="390" customWidth="1"/>
    <col min="4" max="4" width="4.875" style="390" customWidth="1"/>
    <col min="5" max="5" width="41.625" style="390" customWidth="1"/>
    <col min="6" max="6" width="4.875" style="390" customWidth="1"/>
    <col min="7" max="7" width="19.625" style="390" customWidth="1"/>
    <col min="8" max="8" width="33.875" style="390" customWidth="1"/>
    <col min="9" max="14" width="4.875" style="390" customWidth="1"/>
    <col min="15" max="15" width="5.875" style="390" customWidth="1"/>
    <col min="16" max="18" width="4.875" style="390" customWidth="1"/>
    <col min="19" max="19" width="5.625" style="390" customWidth="1"/>
    <col min="20" max="23" width="4.875" style="390" customWidth="1"/>
    <col min="24" max="24" width="6" style="390" customWidth="1"/>
    <col min="25" max="32" width="4.875" style="390" customWidth="1"/>
    <col min="33" max="16384" width="9" style="390"/>
  </cols>
  <sheetData>
    <row r="1" spans="1:32" ht="20.25" customHeight="1" x14ac:dyDescent="0.15">
      <c r="A1" s="528" t="s">
        <v>3687</v>
      </c>
      <c r="B1" s="529"/>
    </row>
    <row r="2" spans="1:32" ht="20.25" customHeight="1" x14ac:dyDescent="0.15">
      <c r="A2" s="2434" t="s">
        <v>0</v>
      </c>
      <c r="B2" s="2434"/>
      <c r="C2" s="2434"/>
      <c r="D2" s="2434"/>
      <c r="E2" s="2434"/>
      <c r="F2" s="2434"/>
      <c r="G2" s="2434"/>
      <c r="H2" s="2434"/>
      <c r="I2" s="2434"/>
      <c r="J2" s="2434"/>
      <c r="K2" s="2434"/>
      <c r="L2" s="2434"/>
      <c r="M2" s="2434"/>
      <c r="N2" s="2434"/>
      <c r="O2" s="2434"/>
      <c r="P2" s="2434"/>
      <c r="Q2" s="2434"/>
      <c r="R2" s="2434"/>
      <c r="S2" s="2434"/>
      <c r="T2" s="2434"/>
      <c r="U2" s="2434"/>
      <c r="V2" s="2434"/>
      <c r="W2" s="2434"/>
      <c r="X2" s="2434"/>
      <c r="Y2" s="2434"/>
      <c r="Z2" s="2434"/>
      <c r="AA2" s="2434"/>
      <c r="AB2" s="2434"/>
      <c r="AC2" s="2434"/>
      <c r="AD2" s="2434"/>
      <c r="AE2" s="2434"/>
      <c r="AF2" s="2434"/>
    </row>
    <row r="3" spans="1:32" ht="20.25" customHeight="1" x14ac:dyDescent="0.15"/>
    <row r="4" spans="1:32" ht="30" customHeight="1" x14ac:dyDescent="0.15">
      <c r="S4" s="2435" t="s">
        <v>1</v>
      </c>
      <c r="T4" s="2436"/>
      <c r="U4" s="2436"/>
      <c r="V4" s="2437"/>
      <c r="W4" s="2435"/>
      <c r="X4" s="2436"/>
      <c r="Y4" s="2436"/>
      <c r="Z4" s="2436"/>
      <c r="AA4" s="2436"/>
      <c r="AB4" s="2436"/>
      <c r="AC4" s="2436"/>
      <c r="AD4" s="2436"/>
      <c r="AE4" s="2436"/>
      <c r="AF4" s="2437"/>
    </row>
    <row r="5" spans="1:32" ht="20.25" customHeight="1" x14ac:dyDescent="0.15"/>
    <row r="6" spans="1:32" ht="17.25" customHeight="1" x14ac:dyDescent="0.15">
      <c r="A6" s="2435" t="s">
        <v>2</v>
      </c>
      <c r="B6" s="2436"/>
      <c r="C6" s="2437"/>
      <c r="D6" s="2435" t="s">
        <v>3</v>
      </c>
      <c r="E6" s="2437"/>
      <c r="F6" s="2435" t="s">
        <v>4</v>
      </c>
      <c r="G6" s="2437"/>
      <c r="H6" s="2435" t="s">
        <v>5</v>
      </c>
      <c r="I6" s="2436"/>
      <c r="J6" s="2436"/>
      <c r="K6" s="2436"/>
      <c r="L6" s="2436"/>
      <c r="M6" s="2436"/>
      <c r="N6" s="2436"/>
      <c r="O6" s="2436"/>
      <c r="P6" s="2436"/>
      <c r="Q6" s="2436"/>
      <c r="R6" s="2436"/>
      <c r="S6" s="2436"/>
      <c r="T6" s="2436"/>
      <c r="U6" s="2436"/>
      <c r="V6" s="2436"/>
      <c r="W6" s="2436"/>
      <c r="X6" s="2437"/>
      <c r="Y6" s="2435" t="s">
        <v>6</v>
      </c>
      <c r="Z6" s="2436"/>
      <c r="AA6" s="2436"/>
      <c r="AB6" s="2437"/>
      <c r="AC6" s="2435" t="s">
        <v>7</v>
      </c>
      <c r="AD6" s="2436"/>
      <c r="AE6" s="2436"/>
      <c r="AF6" s="2437"/>
    </row>
    <row r="7" spans="1:32" ht="18.75" customHeight="1" x14ac:dyDescent="0.15">
      <c r="A7" s="2446" t="s">
        <v>8</v>
      </c>
      <c r="B7" s="2447"/>
      <c r="C7" s="2448"/>
      <c r="D7" s="2446"/>
      <c r="E7" s="2448"/>
      <c r="F7" s="2446"/>
      <c r="G7" s="2448"/>
      <c r="H7" s="2433" t="s">
        <v>9</v>
      </c>
      <c r="I7" s="480" t="s">
        <v>10</v>
      </c>
      <c r="J7" s="400" t="s">
        <v>11</v>
      </c>
      <c r="K7" s="401"/>
      <c r="L7" s="401"/>
      <c r="M7" s="480" t="s">
        <v>10</v>
      </c>
      <c r="N7" s="400" t="s">
        <v>12</v>
      </c>
      <c r="O7" s="401"/>
      <c r="P7" s="401"/>
      <c r="Q7" s="480" t="s">
        <v>10</v>
      </c>
      <c r="R7" s="400" t="s">
        <v>13</v>
      </c>
      <c r="S7" s="401"/>
      <c r="T7" s="401"/>
      <c r="U7" s="480" t="s">
        <v>10</v>
      </c>
      <c r="V7" s="400" t="s">
        <v>14</v>
      </c>
      <c r="W7" s="401"/>
      <c r="X7" s="402"/>
      <c r="Y7" s="2414"/>
      <c r="Z7" s="2415"/>
      <c r="AA7" s="2415"/>
      <c r="AB7" s="2416"/>
      <c r="AC7" s="2414"/>
      <c r="AD7" s="2415"/>
      <c r="AE7" s="2415"/>
      <c r="AF7" s="2416"/>
    </row>
    <row r="8" spans="1:32" ht="18.75" customHeight="1" x14ac:dyDescent="0.15">
      <c r="A8" s="2456"/>
      <c r="B8" s="2457"/>
      <c r="C8" s="2458"/>
      <c r="D8" s="2456"/>
      <c r="E8" s="2458"/>
      <c r="F8" s="2456"/>
      <c r="G8" s="2458"/>
      <c r="H8" s="2453"/>
      <c r="I8" s="481" t="s">
        <v>2504</v>
      </c>
      <c r="J8" s="403" t="s">
        <v>15</v>
      </c>
      <c r="K8" s="404"/>
      <c r="L8" s="404"/>
      <c r="M8" s="480" t="s">
        <v>10</v>
      </c>
      <c r="N8" s="403" t="s">
        <v>16</v>
      </c>
      <c r="O8" s="404"/>
      <c r="P8" s="404"/>
      <c r="Q8" s="480" t="s">
        <v>10</v>
      </c>
      <c r="R8" s="403" t="s">
        <v>17</v>
      </c>
      <c r="S8" s="404"/>
      <c r="T8" s="404"/>
      <c r="U8" s="480" t="s">
        <v>10</v>
      </c>
      <c r="V8" s="403" t="s">
        <v>18</v>
      </c>
      <c r="W8" s="404"/>
      <c r="X8" s="405"/>
      <c r="Y8" s="2417"/>
      <c r="Z8" s="2418"/>
      <c r="AA8" s="2418"/>
      <c r="AB8" s="2419"/>
      <c r="AC8" s="2417"/>
      <c r="AD8" s="2418"/>
      <c r="AE8" s="2418"/>
      <c r="AF8" s="2419"/>
    </row>
    <row r="9" spans="1:32" s="1" customFormat="1" ht="18.75" customHeight="1" x14ac:dyDescent="0.15">
      <c r="A9" s="406"/>
      <c r="B9" s="407"/>
      <c r="C9" s="408"/>
      <c r="D9" s="409"/>
      <c r="E9" s="411"/>
      <c r="F9" s="409"/>
      <c r="G9" s="402"/>
      <c r="H9" s="2433" t="s">
        <v>96</v>
      </c>
      <c r="I9" s="511" t="s">
        <v>10</v>
      </c>
      <c r="J9" s="400" t="s">
        <v>97</v>
      </c>
      <c r="K9" s="483"/>
      <c r="L9" s="469"/>
      <c r="M9" s="482" t="s">
        <v>10</v>
      </c>
      <c r="N9" s="400" t="s">
        <v>141</v>
      </c>
      <c r="O9" s="470"/>
      <c r="P9" s="470"/>
      <c r="Q9" s="482" t="s">
        <v>10</v>
      </c>
      <c r="R9" s="400" t="s">
        <v>142</v>
      </c>
      <c r="S9" s="470"/>
      <c r="T9" s="470"/>
      <c r="U9" s="482" t="s">
        <v>10</v>
      </c>
      <c r="V9" s="400" t="s">
        <v>143</v>
      </c>
      <c r="W9" s="470"/>
      <c r="X9" s="458"/>
      <c r="Y9" s="511" t="s">
        <v>10</v>
      </c>
      <c r="Z9" s="400" t="s">
        <v>19</v>
      </c>
      <c r="AA9" s="400"/>
      <c r="AB9" s="412"/>
      <c r="AC9" s="2459"/>
      <c r="AD9" s="2459"/>
      <c r="AE9" s="2459"/>
      <c r="AF9" s="2459"/>
    </row>
    <row r="10" spans="1:32" s="1" customFormat="1" ht="18.75" customHeight="1" x14ac:dyDescent="0.15">
      <c r="A10" s="413"/>
      <c r="B10" s="414"/>
      <c r="C10" s="415"/>
      <c r="D10" s="416"/>
      <c r="E10" s="418"/>
      <c r="F10" s="416"/>
      <c r="G10" s="405"/>
      <c r="H10" s="2413"/>
      <c r="I10" s="487" t="s">
        <v>10</v>
      </c>
      <c r="J10" s="427" t="s">
        <v>144</v>
      </c>
      <c r="K10" s="496"/>
      <c r="L10" s="472"/>
      <c r="M10" s="510" t="s">
        <v>10</v>
      </c>
      <c r="N10" s="427" t="s">
        <v>98</v>
      </c>
      <c r="O10" s="421"/>
      <c r="P10" s="421"/>
      <c r="Q10" s="421"/>
      <c r="R10" s="421"/>
      <c r="S10" s="421"/>
      <c r="T10" s="421"/>
      <c r="U10" s="421"/>
      <c r="V10" s="421"/>
      <c r="W10" s="421"/>
      <c r="X10" s="457"/>
      <c r="Y10" s="480" t="s">
        <v>10</v>
      </c>
      <c r="Z10" s="403" t="s">
        <v>20</v>
      </c>
      <c r="AA10" s="419"/>
      <c r="AB10" s="420"/>
      <c r="AC10" s="2460"/>
      <c r="AD10" s="2460"/>
      <c r="AE10" s="2460"/>
      <c r="AF10" s="2460"/>
    </row>
    <row r="11" spans="1:32" s="1" customFormat="1" ht="18.75" customHeight="1" x14ac:dyDescent="0.15">
      <c r="A11" s="413"/>
      <c r="B11" s="414"/>
      <c r="C11" s="415"/>
      <c r="D11" s="416"/>
      <c r="E11" s="418"/>
      <c r="F11" s="416"/>
      <c r="G11" s="405"/>
      <c r="H11" s="468" t="s">
        <v>63</v>
      </c>
      <c r="I11" s="490" t="s">
        <v>10</v>
      </c>
      <c r="J11" s="424" t="s">
        <v>24</v>
      </c>
      <c r="K11" s="424"/>
      <c r="L11" s="450"/>
      <c r="M11" s="492" t="s">
        <v>10</v>
      </c>
      <c r="N11" s="424" t="s">
        <v>87</v>
      </c>
      <c r="O11" s="424"/>
      <c r="P11" s="450"/>
      <c r="Q11" s="492" t="s">
        <v>10</v>
      </c>
      <c r="R11" s="451" t="s">
        <v>88</v>
      </c>
      <c r="S11" s="451"/>
      <c r="T11" s="451"/>
      <c r="U11" s="492" t="s">
        <v>10</v>
      </c>
      <c r="V11" s="451" t="s">
        <v>89</v>
      </c>
      <c r="W11" s="493"/>
      <c r="X11" s="494"/>
      <c r="Y11" s="422"/>
      <c r="Z11" s="419"/>
      <c r="AA11" s="419"/>
      <c r="AB11" s="420"/>
      <c r="AC11" s="2461"/>
      <c r="AD11" s="2461"/>
      <c r="AE11" s="2461"/>
      <c r="AF11" s="2461"/>
    </row>
    <row r="12" spans="1:32" s="2067" customFormat="1" ht="18.75" customHeight="1" x14ac:dyDescent="0.15">
      <c r="A12" s="413"/>
      <c r="B12" s="2064"/>
      <c r="C12" s="415"/>
      <c r="D12" s="416"/>
      <c r="E12" s="418"/>
      <c r="F12" s="416"/>
      <c r="G12" s="405"/>
      <c r="H12" s="2069" t="s">
        <v>205</v>
      </c>
      <c r="I12" s="2070" t="s">
        <v>10</v>
      </c>
      <c r="J12" s="2071" t="s">
        <v>22</v>
      </c>
      <c r="K12" s="2072"/>
      <c r="L12" s="2073"/>
      <c r="M12" s="2074" t="s">
        <v>10</v>
      </c>
      <c r="N12" s="2071" t="s">
        <v>23</v>
      </c>
      <c r="O12" s="2074"/>
      <c r="P12" s="2071"/>
      <c r="Q12" s="2075"/>
      <c r="R12" s="2075"/>
      <c r="S12" s="2075"/>
      <c r="T12" s="2075"/>
      <c r="U12" s="2075"/>
      <c r="V12" s="2075"/>
      <c r="W12" s="2075"/>
      <c r="X12" s="2076"/>
      <c r="Y12" s="2054"/>
      <c r="Z12" s="419"/>
      <c r="AA12" s="419"/>
      <c r="AB12" s="420"/>
      <c r="AC12" s="2461"/>
      <c r="AD12" s="2461"/>
      <c r="AE12" s="2461"/>
      <c r="AF12" s="2461"/>
    </row>
    <row r="13" spans="1:32" s="1" customFormat="1" ht="19.5" customHeight="1" x14ac:dyDescent="0.15">
      <c r="A13" s="413"/>
      <c r="B13" s="414"/>
      <c r="C13" s="415"/>
      <c r="D13" s="416"/>
      <c r="E13" s="405"/>
      <c r="F13" s="417"/>
      <c r="G13" s="418"/>
      <c r="H13" s="430" t="s">
        <v>21</v>
      </c>
      <c r="I13" s="490" t="s">
        <v>10</v>
      </c>
      <c r="J13" s="424" t="s">
        <v>22</v>
      </c>
      <c r="K13" s="491"/>
      <c r="L13" s="450"/>
      <c r="M13" s="492" t="s">
        <v>10</v>
      </c>
      <c r="N13" s="424" t="s">
        <v>23</v>
      </c>
      <c r="O13" s="492"/>
      <c r="P13" s="424"/>
      <c r="Q13" s="493"/>
      <c r="R13" s="493"/>
      <c r="S13" s="493"/>
      <c r="T13" s="493"/>
      <c r="U13" s="493"/>
      <c r="V13" s="493"/>
      <c r="W13" s="493"/>
      <c r="X13" s="494"/>
      <c r="Y13" s="419"/>
      <c r="Z13" s="419"/>
      <c r="AA13" s="419"/>
      <c r="AB13" s="420"/>
      <c r="AC13" s="2461"/>
      <c r="AD13" s="2461"/>
      <c r="AE13" s="2461"/>
      <c r="AF13" s="2461"/>
    </row>
    <row r="14" spans="1:32" s="1" customFormat="1" ht="19.5" customHeight="1" x14ac:dyDescent="0.15">
      <c r="A14" s="413"/>
      <c r="B14" s="414"/>
      <c r="C14" s="415"/>
      <c r="D14" s="416"/>
      <c r="E14" s="405"/>
      <c r="F14" s="417"/>
      <c r="G14" s="418"/>
      <c r="H14" s="430" t="s">
        <v>66</v>
      </c>
      <c r="I14" s="490" t="s">
        <v>10</v>
      </c>
      <c r="J14" s="424" t="s">
        <v>22</v>
      </c>
      <c r="K14" s="491"/>
      <c r="L14" s="450"/>
      <c r="M14" s="492" t="s">
        <v>10</v>
      </c>
      <c r="N14" s="424" t="s">
        <v>23</v>
      </c>
      <c r="O14" s="492"/>
      <c r="P14" s="424"/>
      <c r="Q14" s="493"/>
      <c r="R14" s="493"/>
      <c r="S14" s="493"/>
      <c r="T14" s="493"/>
      <c r="U14" s="493"/>
      <c r="V14" s="493"/>
      <c r="W14" s="493"/>
      <c r="X14" s="494"/>
      <c r="Y14" s="419"/>
      <c r="Z14" s="419"/>
      <c r="AA14" s="419"/>
      <c r="AB14" s="420"/>
      <c r="AC14" s="2461"/>
      <c r="AD14" s="2461"/>
      <c r="AE14" s="2461"/>
      <c r="AF14" s="2461"/>
    </row>
    <row r="15" spans="1:32" s="1" customFormat="1" ht="18.75" customHeight="1" x14ac:dyDescent="0.15">
      <c r="A15" s="413"/>
      <c r="B15" s="414"/>
      <c r="C15" s="415"/>
      <c r="D15" s="416"/>
      <c r="E15" s="418"/>
      <c r="F15" s="416"/>
      <c r="G15" s="405"/>
      <c r="H15" s="468" t="s">
        <v>145</v>
      </c>
      <c r="I15" s="490" t="s">
        <v>10</v>
      </c>
      <c r="J15" s="424" t="s">
        <v>97</v>
      </c>
      <c r="K15" s="491"/>
      <c r="L15" s="450"/>
      <c r="M15" s="492" t="s">
        <v>10</v>
      </c>
      <c r="N15" s="424" t="s">
        <v>146</v>
      </c>
      <c r="O15" s="451"/>
      <c r="P15" s="451"/>
      <c r="Q15" s="451"/>
      <c r="R15" s="451"/>
      <c r="S15" s="451"/>
      <c r="T15" s="451"/>
      <c r="U15" s="451"/>
      <c r="V15" s="451"/>
      <c r="W15" s="451"/>
      <c r="X15" s="452"/>
      <c r="Y15" s="422"/>
      <c r="Z15" s="419"/>
      <c r="AA15" s="419"/>
      <c r="AB15" s="420"/>
      <c r="AC15" s="2461"/>
      <c r="AD15" s="2461"/>
      <c r="AE15" s="2461"/>
      <c r="AF15" s="2461"/>
    </row>
    <row r="16" spans="1:32" s="1" customFormat="1" ht="18.75" customHeight="1" x14ac:dyDescent="0.15">
      <c r="A16" s="413"/>
      <c r="B16" s="414"/>
      <c r="C16" s="415"/>
      <c r="D16" s="416"/>
      <c r="E16" s="418"/>
      <c r="F16" s="416"/>
      <c r="G16" s="405"/>
      <c r="H16" s="468" t="s">
        <v>148</v>
      </c>
      <c r="I16" s="490" t="s">
        <v>10</v>
      </c>
      <c r="J16" s="424" t="s">
        <v>149</v>
      </c>
      <c r="K16" s="491"/>
      <c r="L16" s="450"/>
      <c r="M16" s="492" t="s">
        <v>10</v>
      </c>
      <c r="N16" s="424" t="s">
        <v>150</v>
      </c>
      <c r="O16" s="493"/>
      <c r="P16" s="493"/>
      <c r="Q16" s="493"/>
      <c r="R16" s="451"/>
      <c r="S16" s="493"/>
      <c r="T16" s="493"/>
      <c r="U16" s="493"/>
      <c r="V16" s="493"/>
      <c r="W16" s="493"/>
      <c r="X16" s="494"/>
      <c r="Y16" s="422"/>
      <c r="Z16" s="419"/>
      <c r="AA16" s="419"/>
      <c r="AB16" s="420"/>
      <c r="AC16" s="2461"/>
      <c r="AD16" s="2461"/>
      <c r="AE16" s="2461"/>
      <c r="AF16" s="2461"/>
    </row>
    <row r="17" spans="1:32" s="1" customFormat="1" ht="18.75" customHeight="1" x14ac:dyDescent="0.15">
      <c r="A17" s="413"/>
      <c r="B17" s="414"/>
      <c r="C17" s="415"/>
      <c r="D17" s="416"/>
      <c r="E17" s="418"/>
      <c r="F17" s="416"/>
      <c r="G17" s="405"/>
      <c r="H17" s="468" t="s">
        <v>80</v>
      </c>
      <c r="I17" s="490" t="s">
        <v>10</v>
      </c>
      <c r="J17" s="424" t="s">
        <v>24</v>
      </c>
      <c r="K17" s="491"/>
      <c r="L17" s="492" t="s">
        <v>10</v>
      </c>
      <c r="M17" s="424" t="s">
        <v>28</v>
      </c>
      <c r="N17" s="493"/>
      <c r="O17" s="493"/>
      <c r="P17" s="493"/>
      <c r="Q17" s="493"/>
      <c r="R17" s="493"/>
      <c r="S17" s="493"/>
      <c r="T17" s="493"/>
      <c r="U17" s="493"/>
      <c r="V17" s="493"/>
      <c r="W17" s="493"/>
      <c r="X17" s="494"/>
      <c r="Y17" s="422"/>
      <c r="Z17" s="419"/>
      <c r="AA17" s="419"/>
      <c r="AB17" s="420"/>
      <c r="AC17" s="2461"/>
      <c r="AD17" s="2461"/>
      <c r="AE17" s="2461"/>
      <c r="AF17" s="2461"/>
    </row>
    <row r="18" spans="1:32" s="1" customFormat="1" ht="18.75" customHeight="1" x14ac:dyDescent="0.15">
      <c r="A18" s="413"/>
      <c r="B18" s="414"/>
      <c r="C18" s="415"/>
      <c r="D18" s="416"/>
      <c r="E18" s="418"/>
      <c r="F18" s="416"/>
      <c r="G18" s="405"/>
      <c r="H18" s="468" t="s">
        <v>112</v>
      </c>
      <c r="I18" s="490" t="s">
        <v>10</v>
      </c>
      <c r="J18" s="424" t="s">
        <v>53</v>
      </c>
      <c r="K18" s="491"/>
      <c r="L18" s="450"/>
      <c r="M18" s="492" t="s">
        <v>10</v>
      </c>
      <c r="N18" s="424" t="s">
        <v>54</v>
      </c>
      <c r="O18" s="493"/>
      <c r="P18" s="493"/>
      <c r="Q18" s="493"/>
      <c r="R18" s="493"/>
      <c r="S18" s="493"/>
      <c r="T18" s="493"/>
      <c r="U18" s="493"/>
      <c r="V18" s="493"/>
      <c r="W18" s="493"/>
      <c r="X18" s="494"/>
      <c r="Y18" s="422"/>
      <c r="Z18" s="419"/>
      <c r="AA18" s="419"/>
      <c r="AB18" s="420"/>
      <c r="AC18" s="2461"/>
      <c r="AD18" s="2461"/>
      <c r="AE18" s="2461"/>
      <c r="AF18" s="2461"/>
    </row>
    <row r="19" spans="1:32" s="1" customFormat="1" ht="19.5" customHeight="1" x14ac:dyDescent="0.15">
      <c r="A19" s="413"/>
      <c r="B19" s="414"/>
      <c r="C19" s="415"/>
      <c r="D19" s="416"/>
      <c r="E19" s="405"/>
      <c r="F19" s="416"/>
      <c r="G19" s="405"/>
      <c r="H19" s="430" t="s">
        <v>36</v>
      </c>
      <c r="I19" s="490" t="s">
        <v>10</v>
      </c>
      <c r="J19" s="424" t="s">
        <v>24</v>
      </c>
      <c r="K19" s="424"/>
      <c r="L19" s="492" t="s">
        <v>10</v>
      </c>
      <c r="M19" s="424" t="s">
        <v>28</v>
      </c>
      <c r="N19" s="424"/>
      <c r="O19" s="493"/>
      <c r="P19" s="424"/>
      <c r="Q19" s="493"/>
      <c r="R19" s="493"/>
      <c r="S19" s="493"/>
      <c r="T19" s="493"/>
      <c r="U19" s="493"/>
      <c r="V19" s="493"/>
      <c r="W19" s="493"/>
      <c r="X19" s="494"/>
      <c r="Y19" s="419"/>
      <c r="Z19" s="419"/>
      <c r="AA19" s="419"/>
      <c r="AB19" s="420"/>
      <c r="AC19" s="2461"/>
      <c r="AD19" s="2461"/>
      <c r="AE19" s="2461"/>
      <c r="AF19" s="2461"/>
    </row>
    <row r="20" spans="1:32" s="1" customFormat="1" ht="18.75" customHeight="1" x14ac:dyDescent="0.15">
      <c r="A20" s="413"/>
      <c r="B20" s="414"/>
      <c r="C20" s="415"/>
      <c r="D20" s="416"/>
      <c r="E20" s="418"/>
      <c r="F20" s="480" t="s">
        <v>10</v>
      </c>
      <c r="G20" s="405" t="s">
        <v>147</v>
      </c>
      <c r="H20" s="468" t="s">
        <v>113</v>
      </c>
      <c r="I20" s="490" t="s">
        <v>10</v>
      </c>
      <c r="J20" s="424" t="s">
        <v>24</v>
      </c>
      <c r="K20" s="491"/>
      <c r="L20" s="492" t="s">
        <v>10</v>
      </c>
      <c r="M20" s="424" t="s">
        <v>28</v>
      </c>
      <c r="N20" s="493"/>
      <c r="O20" s="493"/>
      <c r="P20" s="493"/>
      <c r="Q20" s="493"/>
      <c r="R20" s="493"/>
      <c r="S20" s="493"/>
      <c r="T20" s="493"/>
      <c r="U20" s="493"/>
      <c r="V20" s="493"/>
      <c r="W20" s="493"/>
      <c r="X20" s="494"/>
      <c r="Y20" s="422"/>
      <c r="Z20" s="419"/>
      <c r="AA20" s="419"/>
      <c r="AB20" s="420"/>
      <c r="AC20" s="2461"/>
      <c r="AD20" s="2461"/>
      <c r="AE20" s="2461"/>
      <c r="AF20" s="2461"/>
    </row>
    <row r="21" spans="1:32" s="1" customFormat="1" ht="18.75" customHeight="1" x14ac:dyDescent="0.15">
      <c r="A21" s="413"/>
      <c r="B21" s="414"/>
      <c r="C21" s="415"/>
      <c r="D21" s="416"/>
      <c r="E21" s="418"/>
      <c r="F21" s="416"/>
      <c r="G21" s="405" t="s">
        <v>151</v>
      </c>
      <c r="H21" s="468" t="s">
        <v>127</v>
      </c>
      <c r="I21" s="490" t="s">
        <v>10</v>
      </c>
      <c r="J21" s="424" t="s">
        <v>24</v>
      </c>
      <c r="K21" s="424"/>
      <c r="L21" s="492" t="s">
        <v>10</v>
      </c>
      <c r="M21" s="424" t="s">
        <v>25</v>
      </c>
      <c r="N21" s="424"/>
      <c r="O21" s="492" t="s">
        <v>10</v>
      </c>
      <c r="P21" s="424" t="s">
        <v>26</v>
      </c>
      <c r="Q21" s="493"/>
      <c r="R21" s="493"/>
      <c r="S21" s="493"/>
      <c r="T21" s="493"/>
      <c r="U21" s="493"/>
      <c r="V21" s="493"/>
      <c r="W21" s="493"/>
      <c r="X21" s="494"/>
      <c r="Y21" s="422"/>
      <c r="Z21" s="419"/>
      <c r="AA21" s="419"/>
      <c r="AB21" s="420"/>
      <c r="AC21" s="2461"/>
      <c r="AD21" s="2461"/>
      <c r="AE21" s="2461"/>
      <c r="AF21" s="2461"/>
    </row>
    <row r="22" spans="1:32" s="1" customFormat="1" ht="18.75" customHeight="1" x14ac:dyDescent="0.15">
      <c r="A22" s="413"/>
      <c r="B22" s="414"/>
      <c r="C22" s="415"/>
      <c r="D22" s="480"/>
      <c r="E22" s="418"/>
      <c r="F22" s="480" t="s">
        <v>10</v>
      </c>
      <c r="G22" s="405" t="s">
        <v>152</v>
      </c>
      <c r="H22" s="516" t="s">
        <v>114</v>
      </c>
      <c r="I22" s="490" t="s">
        <v>10</v>
      </c>
      <c r="J22" s="424" t="s">
        <v>24</v>
      </c>
      <c r="K22" s="424"/>
      <c r="L22" s="492" t="s">
        <v>10</v>
      </c>
      <c r="M22" s="424" t="s">
        <v>25</v>
      </c>
      <c r="N22" s="424"/>
      <c r="O22" s="492" t="s">
        <v>10</v>
      </c>
      <c r="P22" s="424" t="s">
        <v>26</v>
      </c>
      <c r="Q22" s="493"/>
      <c r="R22" s="493"/>
      <c r="S22" s="493"/>
      <c r="T22" s="493"/>
      <c r="U22" s="517"/>
      <c r="V22" s="517"/>
      <c r="W22" s="517"/>
      <c r="X22" s="518"/>
      <c r="Y22" s="422"/>
      <c r="Z22" s="419"/>
      <c r="AA22" s="419"/>
      <c r="AB22" s="420"/>
      <c r="AC22" s="2461"/>
      <c r="AD22" s="2461"/>
      <c r="AE22" s="2461"/>
      <c r="AF22" s="2461"/>
    </row>
    <row r="23" spans="1:32" s="1" customFormat="1" ht="18.75" customHeight="1" x14ac:dyDescent="0.15">
      <c r="A23" s="413"/>
      <c r="B23" s="414"/>
      <c r="C23" s="415"/>
      <c r="D23" s="416"/>
      <c r="E23" s="418"/>
      <c r="F23" s="416"/>
      <c r="G23" s="405" t="s">
        <v>153</v>
      </c>
      <c r="H23" s="2412" t="s">
        <v>158</v>
      </c>
      <c r="I23" s="500" t="s">
        <v>10</v>
      </c>
      <c r="J23" s="426" t="s">
        <v>133</v>
      </c>
      <c r="K23" s="426"/>
      <c r="L23" s="517"/>
      <c r="M23" s="517"/>
      <c r="N23" s="517"/>
      <c r="O23" s="517"/>
      <c r="P23" s="501" t="s">
        <v>10</v>
      </c>
      <c r="Q23" s="426" t="s">
        <v>134</v>
      </c>
      <c r="R23" s="517"/>
      <c r="S23" s="517"/>
      <c r="T23" s="517"/>
      <c r="U23" s="517"/>
      <c r="V23" s="517"/>
      <c r="W23" s="517"/>
      <c r="X23" s="518"/>
      <c r="Y23" s="422"/>
      <c r="Z23" s="419"/>
      <c r="AA23" s="419"/>
      <c r="AB23" s="420"/>
      <c r="AC23" s="2461"/>
      <c r="AD23" s="2461"/>
      <c r="AE23" s="2461"/>
      <c r="AF23" s="2461"/>
    </row>
    <row r="24" spans="1:32" s="1" customFormat="1" ht="18.75" customHeight="1" x14ac:dyDescent="0.15">
      <c r="A24" s="481" t="s">
        <v>10</v>
      </c>
      <c r="B24" s="414">
        <v>23</v>
      </c>
      <c r="C24" s="415" t="s">
        <v>122</v>
      </c>
      <c r="D24" s="480" t="s">
        <v>10</v>
      </c>
      <c r="E24" s="418" t="s">
        <v>155</v>
      </c>
      <c r="F24" s="480" t="s">
        <v>10</v>
      </c>
      <c r="G24" s="405" t="s">
        <v>154</v>
      </c>
      <c r="H24" s="2413"/>
      <c r="I24" s="487" t="s">
        <v>10</v>
      </c>
      <c r="J24" s="427" t="s">
        <v>160</v>
      </c>
      <c r="K24" s="488"/>
      <c r="L24" s="488"/>
      <c r="M24" s="488"/>
      <c r="N24" s="488"/>
      <c r="O24" s="488"/>
      <c r="P24" s="488"/>
      <c r="Q24" s="421"/>
      <c r="R24" s="488"/>
      <c r="S24" s="488"/>
      <c r="T24" s="488"/>
      <c r="U24" s="488"/>
      <c r="V24" s="488"/>
      <c r="W24" s="488"/>
      <c r="X24" s="489"/>
      <c r="Y24" s="422"/>
      <c r="Z24" s="419"/>
      <c r="AA24" s="419"/>
      <c r="AB24" s="420"/>
      <c r="AC24" s="2461"/>
      <c r="AD24" s="2461"/>
      <c r="AE24" s="2461"/>
      <c r="AF24" s="2461"/>
    </row>
    <row r="25" spans="1:32" s="1" customFormat="1" ht="18.75" customHeight="1" x14ac:dyDescent="0.15">
      <c r="A25" s="413"/>
      <c r="B25" s="414"/>
      <c r="C25" s="415"/>
      <c r="D25" s="416"/>
      <c r="E25" s="418"/>
      <c r="F25" s="416"/>
      <c r="G25" s="405" t="s">
        <v>156</v>
      </c>
      <c r="H25" s="2412" t="s">
        <v>162</v>
      </c>
      <c r="I25" s="500" t="s">
        <v>10</v>
      </c>
      <c r="J25" s="426" t="s">
        <v>163</v>
      </c>
      <c r="K25" s="498"/>
      <c r="L25" s="456"/>
      <c r="M25" s="501" t="s">
        <v>10</v>
      </c>
      <c r="N25" s="426" t="s">
        <v>164</v>
      </c>
      <c r="O25" s="517"/>
      <c r="P25" s="517"/>
      <c r="Q25" s="501" t="s">
        <v>10</v>
      </c>
      <c r="R25" s="426" t="s">
        <v>165</v>
      </c>
      <c r="S25" s="517"/>
      <c r="T25" s="517"/>
      <c r="U25" s="517"/>
      <c r="V25" s="517"/>
      <c r="W25" s="517"/>
      <c r="X25" s="518"/>
      <c r="Y25" s="422"/>
      <c r="Z25" s="419"/>
      <c r="AA25" s="419"/>
      <c r="AB25" s="420"/>
      <c r="AC25" s="2461"/>
      <c r="AD25" s="2461"/>
      <c r="AE25" s="2461"/>
      <c r="AF25" s="2461"/>
    </row>
    <row r="26" spans="1:32" s="1" customFormat="1" ht="18.75" customHeight="1" x14ac:dyDescent="0.15">
      <c r="A26" s="413"/>
      <c r="B26" s="414"/>
      <c r="C26" s="415"/>
      <c r="D26" s="416"/>
      <c r="E26" s="418"/>
      <c r="F26" s="480" t="s">
        <v>10</v>
      </c>
      <c r="G26" s="405" t="s">
        <v>157</v>
      </c>
      <c r="H26" s="2413"/>
      <c r="I26" s="487" t="s">
        <v>10</v>
      </c>
      <c r="J26" s="427" t="s">
        <v>167</v>
      </c>
      <c r="K26" s="488"/>
      <c r="L26" s="488"/>
      <c r="M26" s="488"/>
      <c r="N26" s="488"/>
      <c r="O26" s="488"/>
      <c r="P26" s="488"/>
      <c r="Q26" s="510" t="s">
        <v>10</v>
      </c>
      <c r="R26" s="427" t="s">
        <v>168</v>
      </c>
      <c r="S26" s="421"/>
      <c r="T26" s="488"/>
      <c r="U26" s="488"/>
      <c r="V26" s="488"/>
      <c r="W26" s="488"/>
      <c r="X26" s="489"/>
      <c r="Y26" s="422"/>
      <c r="Z26" s="419"/>
      <c r="AA26" s="419"/>
      <c r="AB26" s="420"/>
      <c r="AC26" s="2461"/>
      <c r="AD26" s="2461"/>
      <c r="AE26" s="2461"/>
      <c r="AF26" s="2461"/>
    </row>
    <row r="27" spans="1:32" s="1" customFormat="1" ht="18.75" customHeight="1" x14ac:dyDescent="0.15">
      <c r="A27" s="413"/>
      <c r="B27" s="414"/>
      <c r="C27" s="415"/>
      <c r="D27" s="416"/>
      <c r="E27" s="418"/>
      <c r="F27" s="416"/>
      <c r="G27" s="405" t="s">
        <v>151</v>
      </c>
      <c r="H27" s="431" t="s">
        <v>84</v>
      </c>
      <c r="I27" s="490" t="s">
        <v>10</v>
      </c>
      <c r="J27" s="424" t="s">
        <v>24</v>
      </c>
      <c r="K27" s="424"/>
      <c r="L27" s="492" t="s">
        <v>10</v>
      </c>
      <c r="M27" s="424" t="s">
        <v>39</v>
      </c>
      <c r="N27" s="424"/>
      <c r="O27" s="492" t="s">
        <v>10</v>
      </c>
      <c r="P27" s="424" t="s">
        <v>40</v>
      </c>
      <c r="Q27" s="451"/>
      <c r="R27" s="492" t="s">
        <v>10</v>
      </c>
      <c r="S27" s="424" t="s">
        <v>85</v>
      </c>
      <c r="T27" s="451"/>
      <c r="U27" s="451"/>
      <c r="V27" s="451"/>
      <c r="W27" s="451"/>
      <c r="X27" s="452"/>
      <c r="Y27" s="422"/>
      <c r="Z27" s="419"/>
      <c r="AA27" s="419"/>
      <c r="AB27" s="420"/>
      <c r="AC27" s="2461"/>
      <c r="AD27" s="2461"/>
      <c r="AE27" s="2461"/>
      <c r="AF27" s="2461"/>
    </row>
    <row r="28" spans="1:32" s="1" customFormat="1" ht="18.75" customHeight="1" x14ac:dyDescent="0.15">
      <c r="A28" s="413"/>
      <c r="B28" s="414"/>
      <c r="C28" s="415"/>
      <c r="D28" s="416"/>
      <c r="E28" s="418"/>
      <c r="F28" s="480" t="s">
        <v>10</v>
      </c>
      <c r="G28" s="405" t="s">
        <v>159</v>
      </c>
      <c r="H28" s="2427" t="s">
        <v>3667</v>
      </c>
      <c r="I28" s="2429" t="s">
        <v>10</v>
      </c>
      <c r="J28" s="2430" t="s">
        <v>24</v>
      </c>
      <c r="K28" s="2430"/>
      <c r="L28" s="2431" t="s">
        <v>10</v>
      </c>
      <c r="M28" s="2430" t="s">
        <v>28</v>
      </c>
      <c r="N28" s="2430"/>
      <c r="O28" s="426"/>
      <c r="P28" s="426"/>
      <c r="Q28" s="426"/>
      <c r="R28" s="426"/>
      <c r="S28" s="426"/>
      <c r="T28" s="426"/>
      <c r="U28" s="426"/>
      <c r="V28" s="426"/>
      <c r="W28" s="426"/>
      <c r="X28" s="429"/>
      <c r="Y28" s="422"/>
      <c r="Z28" s="419"/>
      <c r="AA28" s="419"/>
      <c r="AB28" s="420"/>
      <c r="AC28" s="2461"/>
      <c r="AD28" s="2461"/>
      <c r="AE28" s="2461"/>
      <c r="AF28" s="2461"/>
    </row>
    <row r="29" spans="1:32" s="1" customFormat="1" ht="18.75" customHeight="1" x14ac:dyDescent="0.15">
      <c r="A29" s="413"/>
      <c r="B29" s="414"/>
      <c r="C29" s="415"/>
      <c r="D29" s="416"/>
      <c r="E29" s="418"/>
      <c r="F29" s="416"/>
      <c r="G29" s="405" t="s">
        <v>161</v>
      </c>
      <c r="H29" s="2428"/>
      <c r="I29" s="2429"/>
      <c r="J29" s="2430"/>
      <c r="K29" s="2430"/>
      <c r="L29" s="2431"/>
      <c r="M29" s="2430"/>
      <c r="N29" s="2430"/>
      <c r="O29" s="427"/>
      <c r="P29" s="427"/>
      <c r="Q29" s="427"/>
      <c r="R29" s="427"/>
      <c r="S29" s="427"/>
      <c r="T29" s="427"/>
      <c r="U29" s="427"/>
      <c r="V29" s="427"/>
      <c r="W29" s="427"/>
      <c r="X29" s="428"/>
      <c r="Y29" s="422"/>
      <c r="Z29" s="419"/>
      <c r="AA29" s="419"/>
      <c r="AB29" s="420"/>
      <c r="AC29" s="2461"/>
      <c r="AD29" s="2461"/>
      <c r="AE29" s="2461"/>
      <c r="AF29" s="2461"/>
    </row>
    <row r="30" spans="1:32" s="1" customFormat="1" ht="18.75" customHeight="1" x14ac:dyDescent="0.15">
      <c r="A30" s="413"/>
      <c r="B30" s="414"/>
      <c r="C30" s="415"/>
      <c r="D30" s="416"/>
      <c r="E30" s="405"/>
      <c r="F30" s="480" t="s">
        <v>10</v>
      </c>
      <c r="G30" s="405" t="s">
        <v>166</v>
      </c>
      <c r="H30" s="2427" t="s">
        <v>3668</v>
      </c>
      <c r="I30" s="500" t="s">
        <v>10</v>
      </c>
      <c r="J30" s="426" t="s">
        <v>24</v>
      </c>
      <c r="K30" s="426"/>
      <c r="L30" s="2055"/>
      <c r="M30" s="2056"/>
      <c r="N30" s="2056"/>
      <c r="O30" s="2055"/>
      <c r="P30" s="2056"/>
      <c r="Q30" s="2057"/>
      <c r="R30" s="2055"/>
      <c r="S30" s="2056"/>
      <c r="T30" s="2057"/>
      <c r="U30" s="501" t="s">
        <v>10</v>
      </c>
      <c r="V30" s="426" t="s">
        <v>3669</v>
      </c>
      <c r="W30" s="517"/>
      <c r="X30" s="518"/>
      <c r="Y30" s="419"/>
      <c r="Z30" s="419"/>
      <c r="AA30" s="419"/>
      <c r="AB30" s="420"/>
      <c r="AC30" s="2461"/>
      <c r="AD30" s="2461"/>
      <c r="AE30" s="2461"/>
      <c r="AF30" s="2461"/>
    </row>
    <row r="31" spans="1:32" s="1" customFormat="1" ht="18.75" customHeight="1" x14ac:dyDescent="0.15">
      <c r="A31" s="413"/>
      <c r="B31" s="414"/>
      <c r="C31" s="415"/>
      <c r="D31" s="416"/>
      <c r="E31" s="405"/>
      <c r="F31" s="417"/>
      <c r="G31" s="418"/>
      <c r="H31" s="2432"/>
      <c r="I31" s="481" t="s">
        <v>10</v>
      </c>
      <c r="J31" s="403" t="s">
        <v>3670</v>
      </c>
      <c r="K31" s="403"/>
      <c r="L31" s="480"/>
      <c r="M31" s="480" t="s">
        <v>10</v>
      </c>
      <c r="N31" s="403" t="s">
        <v>3671</v>
      </c>
      <c r="O31" s="480"/>
      <c r="P31" s="480"/>
      <c r="Q31" s="480" t="s">
        <v>10</v>
      </c>
      <c r="R31" s="403" t="s">
        <v>3672</v>
      </c>
      <c r="S31" s="390"/>
      <c r="T31" s="403"/>
      <c r="U31" s="480" t="s">
        <v>10</v>
      </c>
      <c r="V31" s="403" t="s">
        <v>3673</v>
      </c>
      <c r="W31" s="485"/>
      <c r="X31" s="486"/>
      <c r="Y31" s="419"/>
      <c r="Z31" s="419"/>
      <c r="AA31" s="419"/>
      <c r="AB31" s="420"/>
      <c r="AC31" s="2461"/>
      <c r="AD31" s="2461"/>
      <c r="AE31" s="2461"/>
      <c r="AF31" s="2461"/>
    </row>
    <row r="32" spans="1:32" s="1" customFormat="1" ht="18.75" customHeight="1" x14ac:dyDescent="0.15">
      <c r="A32" s="413"/>
      <c r="B32" s="414"/>
      <c r="C32" s="415"/>
      <c r="D32" s="416"/>
      <c r="E32" s="405"/>
      <c r="F32" s="417"/>
      <c r="G32" s="418"/>
      <c r="H32" s="2432"/>
      <c r="I32" s="481" t="s">
        <v>10</v>
      </c>
      <c r="J32" s="403" t="s">
        <v>3674</v>
      </c>
      <c r="K32" s="403"/>
      <c r="L32" s="480"/>
      <c r="M32" s="480" t="s">
        <v>10</v>
      </c>
      <c r="N32" s="403" t="s">
        <v>3675</v>
      </c>
      <c r="O32" s="480"/>
      <c r="P32" s="480"/>
      <c r="Q32" s="480" t="s">
        <v>10</v>
      </c>
      <c r="R32" s="403" t="s">
        <v>3676</v>
      </c>
      <c r="S32" s="390"/>
      <c r="T32" s="403"/>
      <c r="U32" s="480" t="s">
        <v>10</v>
      </c>
      <c r="V32" s="403" t="s">
        <v>3677</v>
      </c>
      <c r="W32" s="485"/>
      <c r="X32" s="486"/>
      <c r="Y32" s="419"/>
      <c r="Z32" s="419"/>
      <c r="AA32" s="419"/>
      <c r="AB32" s="420"/>
      <c r="AC32" s="2461"/>
      <c r="AD32" s="2461"/>
      <c r="AE32" s="2461"/>
      <c r="AF32" s="2461"/>
    </row>
    <row r="33" spans="1:32" s="1" customFormat="1" ht="18.75" customHeight="1" x14ac:dyDescent="0.15">
      <c r="A33" s="413"/>
      <c r="B33" s="414"/>
      <c r="C33" s="415"/>
      <c r="D33" s="416"/>
      <c r="E33" s="405"/>
      <c r="F33" s="417"/>
      <c r="G33" s="418"/>
      <c r="H33" s="2432"/>
      <c r="I33" s="481" t="s">
        <v>10</v>
      </c>
      <c r="J33" s="403" t="s">
        <v>3678</v>
      </c>
      <c r="K33" s="403"/>
      <c r="L33" s="480"/>
      <c r="M33" s="480" t="s">
        <v>10</v>
      </c>
      <c r="N33" s="403" t="s">
        <v>3679</v>
      </c>
      <c r="O33" s="480"/>
      <c r="P33" s="480"/>
      <c r="Q33" s="480" t="s">
        <v>10</v>
      </c>
      <c r="R33" s="403" t="s">
        <v>3680</v>
      </c>
      <c r="S33" s="390"/>
      <c r="T33" s="403"/>
      <c r="U33" s="480" t="s">
        <v>10</v>
      </c>
      <c r="V33" s="403" t="s">
        <v>3681</v>
      </c>
      <c r="W33" s="485"/>
      <c r="X33" s="486"/>
      <c r="Y33" s="419"/>
      <c r="Z33" s="419"/>
      <c r="AA33" s="419"/>
      <c r="AB33" s="420"/>
      <c r="AC33" s="2461"/>
      <c r="AD33" s="2461"/>
      <c r="AE33" s="2461"/>
      <c r="AF33" s="2461"/>
    </row>
    <row r="34" spans="1:32" s="1" customFormat="1" ht="18.75" customHeight="1" x14ac:dyDescent="0.15">
      <c r="A34" s="413"/>
      <c r="B34" s="414"/>
      <c r="C34" s="415"/>
      <c r="D34" s="416"/>
      <c r="E34" s="405"/>
      <c r="F34" s="417"/>
      <c r="G34" s="418"/>
      <c r="H34" s="2432"/>
      <c r="I34" s="481" t="s">
        <v>10</v>
      </c>
      <c r="J34" s="403" t="s">
        <v>3682</v>
      </c>
      <c r="K34" s="403"/>
      <c r="L34" s="480"/>
      <c r="M34" s="480" t="s">
        <v>10</v>
      </c>
      <c r="N34" s="403" t="s">
        <v>3683</v>
      </c>
      <c r="O34" s="480"/>
      <c r="P34" s="480"/>
      <c r="Q34" s="480" t="s">
        <v>10</v>
      </c>
      <c r="R34" s="403" t="s">
        <v>3684</v>
      </c>
      <c r="S34" s="390"/>
      <c r="T34" s="403"/>
      <c r="U34" s="480" t="s">
        <v>10</v>
      </c>
      <c r="V34" s="403" t="s">
        <v>3685</v>
      </c>
      <c r="W34" s="485"/>
      <c r="X34" s="486"/>
      <c r="Y34" s="419"/>
      <c r="Z34" s="419"/>
      <c r="AA34" s="419"/>
      <c r="AB34" s="420"/>
      <c r="AC34" s="2461"/>
      <c r="AD34" s="2461"/>
      <c r="AE34" s="2461"/>
      <c r="AF34" s="2461"/>
    </row>
    <row r="35" spans="1:32" s="1" customFormat="1" ht="18.75" customHeight="1" x14ac:dyDescent="0.15">
      <c r="A35" s="433"/>
      <c r="B35" s="434"/>
      <c r="C35" s="435"/>
      <c r="D35" s="436"/>
      <c r="E35" s="437"/>
      <c r="F35" s="438"/>
      <c r="G35" s="439"/>
      <c r="H35" s="2454"/>
      <c r="I35" s="543" t="s">
        <v>10</v>
      </c>
      <c r="J35" s="536" t="s">
        <v>3686</v>
      </c>
      <c r="K35" s="536"/>
      <c r="L35" s="512"/>
      <c r="M35" s="512"/>
      <c r="N35" s="536"/>
      <c r="O35" s="512"/>
      <c r="P35" s="512"/>
      <c r="Q35" s="512"/>
      <c r="R35" s="536"/>
      <c r="S35" s="538"/>
      <c r="T35" s="536"/>
      <c r="U35" s="512"/>
      <c r="V35" s="536"/>
      <c r="W35" s="513"/>
      <c r="X35" s="514"/>
      <c r="Y35" s="444"/>
      <c r="Z35" s="444"/>
      <c r="AA35" s="444"/>
      <c r="AB35" s="445"/>
      <c r="AC35" s="2462"/>
      <c r="AD35" s="2462"/>
      <c r="AE35" s="2462"/>
      <c r="AF35" s="2462"/>
    </row>
    <row r="36" spans="1:32" s="1" customFormat="1" ht="18.75" customHeight="1" x14ac:dyDescent="0.15">
      <c r="A36" s="511"/>
      <c r="B36" s="407"/>
      <c r="C36" s="408"/>
      <c r="D36" s="409"/>
      <c r="E36" s="402"/>
      <c r="F36" s="410"/>
      <c r="G36" s="402"/>
      <c r="H36" s="2433" t="s">
        <v>120</v>
      </c>
      <c r="I36" s="511" t="s">
        <v>10</v>
      </c>
      <c r="J36" s="400" t="s">
        <v>97</v>
      </c>
      <c r="K36" s="483"/>
      <c r="L36" s="469"/>
      <c r="M36" s="482" t="s">
        <v>10</v>
      </c>
      <c r="N36" s="400" t="s">
        <v>141</v>
      </c>
      <c r="O36" s="470"/>
      <c r="P36" s="470"/>
      <c r="Q36" s="482" t="s">
        <v>10</v>
      </c>
      <c r="R36" s="400" t="s">
        <v>142</v>
      </c>
      <c r="S36" s="470"/>
      <c r="T36" s="470"/>
      <c r="U36" s="482" t="s">
        <v>10</v>
      </c>
      <c r="V36" s="400" t="s">
        <v>143</v>
      </c>
      <c r="W36" s="470"/>
      <c r="X36" s="458"/>
      <c r="Y36" s="482" t="s">
        <v>10</v>
      </c>
      <c r="Z36" s="400" t="s">
        <v>19</v>
      </c>
      <c r="AA36" s="400"/>
      <c r="AB36" s="412"/>
      <c r="AC36" s="2459"/>
      <c r="AD36" s="2459"/>
      <c r="AE36" s="2459"/>
      <c r="AF36" s="2459"/>
    </row>
    <row r="37" spans="1:32" s="1" customFormat="1" ht="18.75" customHeight="1" x14ac:dyDescent="0.15">
      <c r="A37" s="413"/>
      <c r="B37" s="414"/>
      <c r="C37" s="415"/>
      <c r="D37" s="416"/>
      <c r="E37" s="405"/>
      <c r="F37" s="417"/>
      <c r="G37" s="405"/>
      <c r="H37" s="2413"/>
      <c r="I37" s="487" t="s">
        <v>10</v>
      </c>
      <c r="J37" s="427" t="s">
        <v>144</v>
      </c>
      <c r="K37" s="496"/>
      <c r="L37" s="472"/>
      <c r="M37" s="510" t="s">
        <v>10</v>
      </c>
      <c r="N37" s="427" t="s">
        <v>98</v>
      </c>
      <c r="O37" s="421"/>
      <c r="P37" s="421"/>
      <c r="Q37" s="421"/>
      <c r="R37" s="421"/>
      <c r="S37" s="421"/>
      <c r="T37" s="421"/>
      <c r="U37" s="421"/>
      <c r="V37" s="421"/>
      <c r="W37" s="421"/>
      <c r="X37" s="457"/>
      <c r="Y37" s="480" t="s">
        <v>10</v>
      </c>
      <c r="Z37" s="403" t="s">
        <v>20</v>
      </c>
      <c r="AA37" s="419"/>
      <c r="AB37" s="420"/>
      <c r="AC37" s="2460"/>
      <c r="AD37" s="2460"/>
      <c r="AE37" s="2460"/>
      <c r="AF37" s="2460"/>
    </row>
    <row r="38" spans="1:32" s="1" customFormat="1" ht="18.75" customHeight="1" x14ac:dyDescent="0.15">
      <c r="A38" s="413"/>
      <c r="B38" s="414"/>
      <c r="C38" s="415"/>
      <c r="D38" s="416"/>
      <c r="E38" s="405"/>
      <c r="F38" s="417"/>
      <c r="G38" s="405"/>
      <c r="H38" s="468" t="s">
        <v>63</v>
      </c>
      <c r="I38" s="490" t="s">
        <v>10</v>
      </c>
      <c r="J38" s="424" t="s">
        <v>24</v>
      </c>
      <c r="K38" s="424"/>
      <c r="L38" s="450"/>
      <c r="M38" s="492" t="s">
        <v>10</v>
      </c>
      <c r="N38" s="424" t="s">
        <v>87</v>
      </c>
      <c r="O38" s="424"/>
      <c r="P38" s="450"/>
      <c r="Q38" s="492" t="s">
        <v>10</v>
      </c>
      <c r="R38" s="451" t="s">
        <v>88</v>
      </c>
      <c r="S38" s="451"/>
      <c r="T38" s="451"/>
      <c r="U38" s="492" t="s">
        <v>10</v>
      </c>
      <c r="V38" s="451" t="s">
        <v>89</v>
      </c>
      <c r="W38" s="493"/>
      <c r="X38" s="494"/>
      <c r="Y38" s="422"/>
      <c r="Z38" s="419"/>
      <c r="AA38" s="419"/>
      <c r="AB38" s="420"/>
      <c r="AC38" s="2461"/>
      <c r="AD38" s="2461"/>
      <c r="AE38" s="2461"/>
      <c r="AF38" s="2461"/>
    </row>
    <row r="39" spans="1:32" s="1" customFormat="1" ht="18.75" customHeight="1" x14ac:dyDescent="0.15">
      <c r="A39" s="413"/>
      <c r="B39" s="414"/>
      <c r="C39" s="415"/>
      <c r="D39" s="416"/>
      <c r="E39" s="405"/>
      <c r="F39" s="417"/>
      <c r="G39" s="405"/>
      <c r="H39" s="468" t="s">
        <v>99</v>
      </c>
      <c r="I39" s="490" t="s">
        <v>10</v>
      </c>
      <c r="J39" s="424" t="s">
        <v>53</v>
      </c>
      <c r="K39" s="491"/>
      <c r="L39" s="450"/>
      <c r="M39" s="492" t="s">
        <v>10</v>
      </c>
      <c r="N39" s="424" t="s">
        <v>54</v>
      </c>
      <c r="O39" s="493"/>
      <c r="P39" s="493"/>
      <c r="Q39" s="493"/>
      <c r="R39" s="493"/>
      <c r="S39" s="493"/>
      <c r="T39" s="493"/>
      <c r="U39" s="493"/>
      <c r="V39" s="493"/>
      <c r="W39" s="493"/>
      <c r="X39" s="494"/>
      <c r="Y39" s="422"/>
      <c r="Z39" s="419"/>
      <c r="AA39" s="419"/>
      <c r="AB39" s="420"/>
      <c r="AC39" s="2461"/>
      <c r="AD39" s="2461"/>
      <c r="AE39" s="2461"/>
      <c r="AF39" s="2461"/>
    </row>
    <row r="40" spans="1:32" s="2067" customFormat="1" ht="18.75" customHeight="1" x14ac:dyDescent="0.15">
      <c r="A40" s="413"/>
      <c r="B40" s="2064"/>
      <c r="C40" s="415"/>
      <c r="D40" s="416"/>
      <c r="E40" s="405"/>
      <c r="F40" s="417"/>
      <c r="G40" s="405"/>
      <c r="H40" s="2068" t="s">
        <v>3696</v>
      </c>
      <c r="I40" s="490" t="s">
        <v>10</v>
      </c>
      <c r="J40" s="424" t="s">
        <v>3697</v>
      </c>
      <c r="K40" s="491"/>
      <c r="L40" s="450"/>
      <c r="M40" s="492" t="s">
        <v>10</v>
      </c>
      <c r="N40" s="424" t="s">
        <v>3698</v>
      </c>
      <c r="O40" s="493"/>
      <c r="P40" s="493"/>
      <c r="Q40" s="493"/>
      <c r="R40" s="493"/>
      <c r="S40" s="493"/>
      <c r="T40" s="493"/>
      <c r="U40" s="493"/>
      <c r="V40" s="493"/>
      <c r="W40" s="493"/>
      <c r="X40" s="494"/>
      <c r="Y40" s="2054"/>
      <c r="Z40" s="419"/>
      <c r="AA40" s="419"/>
      <c r="AB40" s="420"/>
      <c r="AC40" s="2461"/>
      <c r="AD40" s="2461"/>
      <c r="AE40" s="2461"/>
      <c r="AF40" s="2461"/>
    </row>
    <row r="41" spans="1:32" s="1" customFormat="1" ht="19.5" customHeight="1" x14ac:dyDescent="0.15">
      <c r="A41" s="413"/>
      <c r="B41" s="414"/>
      <c r="C41" s="415"/>
      <c r="D41" s="416"/>
      <c r="E41" s="405"/>
      <c r="F41" s="417"/>
      <c r="G41" s="418"/>
      <c r="H41" s="430" t="s">
        <v>21</v>
      </c>
      <c r="I41" s="490" t="s">
        <v>10</v>
      </c>
      <c r="J41" s="424" t="s">
        <v>22</v>
      </c>
      <c r="K41" s="491"/>
      <c r="L41" s="450"/>
      <c r="M41" s="492" t="s">
        <v>10</v>
      </c>
      <c r="N41" s="424" t="s">
        <v>23</v>
      </c>
      <c r="O41" s="492"/>
      <c r="P41" s="424"/>
      <c r="Q41" s="493"/>
      <c r="R41" s="493"/>
      <c r="S41" s="493"/>
      <c r="T41" s="493"/>
      <c r="U41" s="493"/>
      <c r="V41" s="493"/>
      <c r="W41" s="493"/>
      <c r="X41" s="494"/>
      <c r="Y41" s="419"/>
      <c r="Z41" s="419"/>
      <c r="AA41" s="419"/>
      <c r="AB41" s="420"/>
      <c r="AC41" s="2461"/>
      <c r="AD41" s="2461"/>
      <c r="AE41" s="2461"/>
      <c r="AF41" s="2461"/>
    </row>
    <row r="42" spans="1:32" s="1" customFormat="1" ht="19.5" customHeight="1" x14ac:dyDescent="0.15">
      <c r="A42" s="413"/>
      <c r="B42" s="414"/>
      <c r="C42" s="415"/>
      <c r="D42" s="416"/>
      <c r="E42" s="405"/>
      <c r="F42" s="417"/>
      <c r="G42" s="418"/>
      <c r="H42" s="430" t="s">
        <v>66</v>
      </c>
      <c r="I42" s="490" t="s">
        <v>10</v>
      </c>
      <c r="J42" s="424" t="s">
        <v>22</v>
      </c>
      <c r="K42" s="491"/>
      <c r="L42" s="450"/>
      <c r="M42" s="492" t="s">
        <v>10</v>
      </c>
      <c r="N42" s="424" t="s">
        <v>23</v>
      </c>
      <c r="O42" s="492"/>
      <c r="P42" s="424"/>
      <c r="Q42" s="493"/>
      <c r="R42" s="493"/>
      <c r="S42" s="493"/>
      <c r="T42" s="493"/>
      <c r="U42" s="493"/>
      <c r="V42" s="493"/>
      <c r="W42" s="493"/>
      <c r="X42" s="494"/>
      <c r="Y42" s="419"/>
      <c r="Z42" s="419"/>
      <c r="AA42" s="419"/>
      <c r="AB42" s="420"/>
      <c r="AC42" s="2461"/>
      <c r="AD42" s="2461"/>
      <c r="AE42" s="2461"/>
      <c r="AF42" s="2461"/>
    </row>
    <row r="43" spans="1:32" s="1" customFormat="1" ht="18.75" customHeight="1" x14ac:dyDescent="0.15">
      <c r="A43" s="413"/>
      <c r="B43" s="414"/>
      <c r="C43" s="415"/>
      <c r="D43" s="416"/>
      <c r="E43" s="405"/>
      <c r="F43" s="417"/>
      <c r="G43" s="405"/>
      <c r="H43" s="468" t="s">
        <v>145</v>
      </c>
      <c r="I43" s="490" t="s">
        <v>10</v>
      </c>
      <c r="J43" s="424" t="s">
        <v>97</v>
      </c>
      <c r="K43" s="491"/>
      <c r="L43" s="450"/>
      <c r="M43" s="492" t="s">
        <v>10</v>
      </c>
      <c r="N43" s="424" t="s">
        <v>146</v>
      </c>
      <c r="O43" s="451"/>
      <c r="P43" s="451"/>
      <c r="Q43" s="451"/>
      <c r="R43" s="451"/>
      <c r="S43" s="493"/>
      <c r="T43" s="493"/>
      <c r="U43" s="493"/>
      <c r="V43" s="493"/>
      <c r="W43" s="493"/>
      <c r="X43" s="494"/>
      <c r="Y43" s="422"/>
      <c r="Z43" s="419"/>
      <c r="AA43" s="419"/>
      <c r="AB43" s="420"/>
      <c r="AC43" s="2461"/>
      <c r="AD43" s="2461"/>
      <c r="AE43" s="2461"/>
      <c r="AF43" s="2461"/>
    </row>
    <row r="44" spans="1:32" s="1" customFormat="1" ht="18.75" customHeight="1" x14ac:dyDescent="0.15">
      <c r="A44" s="413"/>
      <c r="B44" s="414"/>
      <c r="C44" s="415"/>
      <c r="D44" s="416"/>
      <c r="E44" s="405"/>
      <c r="F44" s="417"/>
      <c r="G44" s="405"/>
      <c r="H44" s="468" t="s">
        <v>148</v>
      </c>
      <c r="I44" s="490" t="s">
        <v>10</v>
      </c>
      <c r="J44" s="424" t="s">
        <v>149</v>
      </c>
      <c r="K44" s="491"/>
      <c r="L44" s="450"/>
      <c r="M44" s="492" t="s">
        <v>10</v>
      </c>
      <c r="N44" s="424" t="s">
        <v>150</v>
      </c>
      <c r="O44" s="493"/>
      <c r="P44" s="493"/>
      <c r="Q44" s="493"/>
      <c r="R44" s="451"/>
      <c r="S44" s="493"/>
      <c r="T44" s="493"/>
      <c r="U44" s="493"/>
      <c r="V44" s="493"/>
      <c r="W44" s="493"/>
      <c r="X44" s="494"/>
      <c r="Y44" s="422"/>
      <c r="Z44" s="419"/>
      <c r="AA44" s="419"/>
      <c r="AB44" s="420"/>
      <c r="AC44" s="2461"/>
      <c r="AD44" s="2461"/>
      <c r="AE44" s="2461"/>
      <c r="AF44" s="2461"/>
    </row>
    <row r="45" spans="1:32" s="1" customFormat="1" ht="18.75" customHeight="1" x14ac:dyDescent="0.15">
      <c r="A45" s="413"/>
      <c r="B45" s="414"/>
      <c r="C45" s="415"/>
      <c r="D45" s="416"/>
      <c r="E45" s="405"/>
      <c r="F45" s="417"/>
      <c r="G45" s="405"/>
      <c r="H45" s="468" t="s">
        <v>80</v>
      </c>
      <c r="I45" s="490" t="s">
        <v>10</v>
      </c>
      <c r="J45" s="424" t="s">
        <v>24</v>
      </c>
      <c r="K45" s="491"/>
      <c r="L45" s="492" t="s">
        <v>10</v>
      </c>
      <c r="M45" s="424" t="s">
        <v>28</v>
      </c>
      <c r="N45" s="493"/>
      <c r="O45" s="493"/>
      <c r="P45" s="493"/>
      <c r="Q45" s="493"/>
      <c r="R45" s="493"/>
      <c r="S45" s="493"/>
      <c r="T45" s="493"/>
      <c r="U45" s="493"/>
      <c r="V45" s="493"/>
      <c r="W45" s="493"/>
      <c r="X45" s="494"/>
      <c r="Y45" s="422"/>
      <c r="Z45" s="419"/>
      <c r="AA45" s="419"/>
      <c r="AB45" s="420"/>
      <c r="AC45" s="2461"/>
      <c r="AD45" s="2461"/>
      <c r="AE45" s="2461"/>
      <c r="AF45" s="2461"/>
    </row>
    <row r="46" spans="1:32" s="1" customFormat="1" ht="18.75" customHeight="1" x14ac:dyDescent="0.15">
      <c r="A46" s="413"/>
      <c r="B46" s="414"/>
      <c r="C46" s="415"/>
      <c r="D46" s="416"/>
      <c r="E46" s="405"/>
      <c r="F46" s="417"/>
      <c r="G46" s="405"/>
      <c r="H46" s="468" t="s">
        <v>112</v>
      </c>
      <c r="I46" s="490" t="s">
        <v>10</v>
      </c>
      <c r="J46" s="424" t="s">
        <v>53</v>
      </c>
      <c r="K46" s="491"/>
      <c r="L46" s="450"/>
      <c r="M46" s="492" t="s">
        <v>10</v>
      </c>
      <c r="N46" s="424" t="s">
        <v>54</v>
      </c>
      <c r="O46" s="493"/>
      <c r="P46" s="493"/>
      <c r="Q46" s="493"/>
      <c r="R46" s="493"/>
      <c r="S46" s="493"/>
      <c r="T46" s="493"/>
      <c r="U46" s="493"/>
      <c r="V46" s="493"/>
      <c r="W46" s="493"/>
      <c r="X46" s="494"/>
      <c r="Y46" s="422"/>
      <c r="Z46" s="419"/>
      <c r="AA46" s="419"/>
      <c r="AB46" s="420"/>
      <c r="AC46" s="2461"/>
      <c r="AD46" s="2461"/>
      <c r="AE46" s="2461"/>
      <c r="AF46" s="2461"/>
    </row>
    <row r="47" spans="1:32" s="1" customFormat="1" ht="19.5" customHeight="1" x14ac:dyDescent="0.15">
      <c r="A47" s="413"/>
      <c r="B47" s="414"/>
      <c r="C47" s="415"/>
      <c r="D47" s="416"/>
      <c r="E47" s="405"/>
      <c r="F47" s="417"/>
      <c r="G47" s="405"/>
      <c r="H47" s="430" t="s">
        <v>36</v>
      </c>
      <c r="I47" s="490" t="s">
        <v>10</v>
      </c>
      <c r="J47" s="424" t="s">
        <v>24</v>
      </c>
      <c r="K47" s="424"/>
      <c r="L47" s="492" t="s">
        <v>10</v>
      </c>
      <c r="M47" s="424" t="s">
        <v>28</v>
      </c>
      <c r="N47" s="424"/>
      <c r="O47" s="493"/>
      <c r="P47" s="424"/>
      <c r="Q47" s="493"/>
      <c r="R47" s="493"/>
      <c r="S47" s="493"/>
      <c r="T47" s="493"/>
      <c r="U47" s="493"/>
      <c r="V47" s="493"/>
      <c r="W47" s="493"/>
      <c r="X47" s="494"/>
      <c r="Y47" s="419"/>
      <c r="Z47" s="419"/>
      <c r="AA47" s="419"/>
      <c r="AB47" s="420"/>
      <c r="AC47" s="2461"/>
      <c r="AD47" s="2461"/>
      <c r="AE47" s="2461"/>
      <c r="AF47" s="2461"/>
    </row>
    <row r="48" spans="1:32" s="1" customFormat="1" ht="18.75" customHeight="1" x14ac:dyDescent="0.15">
      <c r="A48" s="413"/>
      <c r="B48" s="414"/>
      <c r="C48" s="415"/>
      <c r="D48" s="416"/>
      <c r="E48" s="405"/>
      <c r="F48" s="417"/>
      <c r="G48" s="405"/>
      <c r="H48" s="468" t="s">
        <v>113</v>
      </c>
      <c r="I48" s="490" t="s">
        <v>10</v>
      </c>
      <c r="J48" s="424" t="s">
        <v>24</v>
      </c>
      <c r="K48" s="491"/>
      <c r="L48" s="492" t="s">
        <v>10</v>
      </c>
      <c r="M48" s="424" t="s">
        <v>28</v>
      </c>
      <c r="N48" s="493"/>
      <c r="O48" s="493"/>
      <c r="P48" s="493"/>
      <c r="Q48" s="493"/>
      <c r="R48" s="493"/>
      <c r="S48" s="493"/>
      <c r="T48" s="493"/>
      <c r="U48" s="493"/>
      <c r="V48" s="493"/>
      <c r="W48" s="493"/>
      <c r="X48" s="494"/>
      <c r="Y48" s="422"/>
      <c r="Z48" s="419"/>
      <c r="AA48" s="419"/>
      <c r="AB48" s="420"/>
      <c r="AC48" s="2461"/>
      <c r="AD48" s="2461"/>
      <c r="AE48" s="2461"/>
      <c r="AF48" s="2461"/>
    </row>
    <row r="49" spans="1:32" s="1" customFormat="1" ht="18.75" customHeight="1" x14ac:dyDescent="0.15">
      <c r="A49" s="413"/>
      <c r="B49" s="414"/>
      <c r="C49" s="415"/>
      <c r="D49" s="416"/>
      <c r="E49" s="405"/>
      <c r="F49" s="417"/>
      <c r="G49" s="405"/>
      <c r="H49" s="468" t="s">
        <v>127</v>
      </c>
      <c r="I49" s="490" t="s">
        <v>10</v>
      </c>
      <c r="J49" s="424" t="s">
        <v>24</v>
      </c>
      <c r="K49" s="424"/>
      <c r="L49" s="492" t="s">
        <v>10</v>
      </c>
      <c r="M49" s="424" t="s">
        <v>25</v>
      </c>
      <c r="N49" s="424"/>
      <c r="O49" s="492" t="s">
        <v>10</v>
      </c>
      <c r="P49" s="424" t="s">
        <v>26</v>
      </c>
      <c r="Q49" s="493"/>
      <c r="R49" s="493"/>
      <c r="S49" s="493"/>
      <c r="T49" s="493"/>
      <c r="U49" s="493"/>
      <c r="V49" s="493"/>
      <c r="W49" s="493"/>
      <c r="X49" s="494"/>
      <c r="Y49" s="422"/>
      <c r="Z49" s="419"/>
      <c r="AA49" s="419"/>
      <c r="AB49" s="420"/>
      <c r="AC49" s="2461"/>
      <c r="AD49" s="2461"/>
      <c r="AE49" s="2461"/>
      <c r="AF49" s="2461"/>
    </row>
    <row r="50" spans="1:32" s="1" customFormat="1" ht="18.75" customHeight="1" x14ac:dyDescent="0.15">
      <c r="A50" s="413"/>
      <c r="B50" s="414"/>
      <c r="C50" s="415"/>
      <c r="D50" s="480"/>
      <c r="E50" s="405"/>
      <c r="F50" s="417"/>
      <c r="G50" s="405"/>
      <c r="H50" s="516" t="s">
        <v>114</v>
      </c>
      <c r="I50" s="490" t="s">
        <v>10</v>
      </c>
      <c r="J50" s="424" t="s">
        <v>24</v>
      </c>
      <c r="K50" s="424"/>
      <c r="L50" s="492" t="s">
        <v>10</v>
      </c>
      <c r="M50" s="424" t="s">
        <v>25</v>
      </c>
      <c r="N50" s="424"/>
      <c r="O50" s="492" t="s">
        <v>10</v>
      </c>
      <c r="P50" s="424" t="s">
        <v>26</v>
      </c>
      <c r="Q50" s="493"/>
      <c r="R50" s="493"/>
      <c r="S50" s="493"/>
      <c r="T50" s="493"/>
      <c r="U50" s="517"/>
      <c r="V50" s="517"/>
      <c r="W50" s="517"/>
      <c r="X50" s="518"/>
      <c r="Y50" s="422"/>
      <c r="Z50" s="419"/>
      <c r="AA50" s="419"/>
      <c r="AB50" s="420"/>
      <c r="AC50" s="2461"/>
      <c r="AD50" s="2461"/>
      <c r="AE50" s="2461"/>
      <c r="AF50" s="2461"/>
    </row>
    <row r="51" spans="1:32" s="1" customFormat="1" ht="18.75" customHeight="1" x14ac:dyDescent="0.15">
      <c r="A51" s="413"/>
      <c r="B51" s="414"/>
      <c r="C51" s="415"/>
      <c r="D51" s="416"/>
      <c r="E51" s="405"/>
      <c r="F51" s="480" t="s">
        <v>10</v>
      </c>
      <c r="G51" s="405" t="s">
        <v>169</v>
      </c>
      <c r="H51" s="2412" t="s">
        <v>158</v>
      </c>
      <c r="I51" s="500" t="s">
        <v>10</v>
      </c>
      <c r="J51" s="426" t="s">
        <v>133</v>
      </c>
      <c r="K51" s="426"/>
      <c r="L51" s="517"/>
      <c r="M51" s="517"/>
      <c r="N51" s="517"/>
      <c r="O51" s="517"/>
      <c r="P51" s="501" t="s">
        <v>10</v>
      </c>
      <c r="Q51" s="426" t="s">
        <v>134</v>
      </c>
      <c r="R51" s="517"/>
      <c r="S51" s="517"/>
      <c r="T51" s="517"/>
      <c r="U51" s="517"/>
      <c r="V51" s="517"/>
      <c r="W51" s="517"/>
      <c r="X51" s="518"/>
      <c r="Y51" s="422"/>
      <c r="Z51" s="419"/>
      <c r="AA51" s="419"/>
      <c r="AB51" s="420"/>
      <c r="AC51" s="2461"/>
      <c r="AD51" s="2461"/>
      <c r="AE51" s="2461"/>
      <c r="AF51" s="2461"/>
    </row>
    <row r="52" spans="1:32" s="1" customFormat="1" ht="18.75" customHeight="1" x14ac:dyDescent="0.15">
      <c r="A52" s="413"/>
      <c r="B52" s="414"/>
      <c r="C52" s="415"/>
      <c r="D52" s="416"/>
      <c r="E52" s="405"/>
      <c r="F52" s="416"/>
      <c r="G52" s="405" t="s">
        <v>170</v>
      </c>
      <c r="H52" s="2413"/>
      <c r="I52" s="487" t="s">
        <v>10</v>
      </c>
      <c r="J52" s="427" t="s">
        <v>160</v>
      </c>
      <c r="K52" s="488"/>
      <c r="L52" s="488"/>
      <c r="M52" s="488"/>
      <c r="N52" s="488"/>
      <c r="O52" s="488"/>
      <c r="P52" s="488"/>
      <c r="Q52" s="421"/>
      <c r="R52" s="488"/>
      <c r="S52" s="488"/>
      <c r="T52" s="488"/>
      <c r="U52" s="488"/>
      <c r="V52" s="488"/>
      <c r="W52" s="488"/>
      <c r="X52" s="489"/>
      <c r="Y52" s="422"/>
      <c r="Z52" s="419"/>
      <c r="AA52" s="419"/>
      <c r="AB52" s="420"/>
      <c r="AC52" s="2461"/>
      <c r="AD52" s="2461"/>
      <c r="AE52" s="2461"/>
      <c r="AF52" s="2461"/>
    </row>
    <row r="53" spans="1:32" s="1" customFormat="1" ht="18.75" customHeight="1" x14ac:dyDescent="0.15">
      <c r="A53" s="481" t="s">
        <v>10</v>
      </c>
      <c r="B53" s="414">
        <v>23</v>
      </c>
      <c r="C53" s="415" t="s">
        <v>122</v>
      </c>
      <c r="D53" s="480" t="s">
        <v>10</v>
      </c>
      <c r="E53" s="405" t="s">
        <v>171</v>
      </c>
      <c r="F53" s="480" t="s">
        <v>10</v>
      </c>
      <c r="G53" s="405" t="s">
        <v>172</v>
      </c>
      <c r="H53" s="2412" t="s">
        <v>176</v>
      </c>
      <c r="I53" s="500" t="s">
        <v>10</v>
      </c>
      <c r="J53" s="426" t="s">
        <v>163</v>
      </c>
      <c r="K53" s="498"/>
      <c r="L53" s="456"/>
      <c r="M53" s="501" t="s">
        <v>10</v>
      </c>
      <c r="N53" s="426" t="s">
        <v>164</v>
      </c>
      <c r="O53" s="517"/>
      <c r="P53" s="517"/>
      <c r="Q53" s="501" t="s">
        <v>10</v>
      </c>
      <c r="R53" s="426" t="s">
        <v>165</v>
      </c>
      <c r="S53" s="517"/>
      <c r="T53" s="517"/>
      <c r="U53" s="517"/>
      <c r="V53" s="517"/>
      <c r="W53" s="517"/>
      <c r="X53" s="518"/>
      <c r="Y53" s="422"/>
      <c r="Z53" s="419"/>
      <c r="AA53" s="419"/>
      <c r="AB53" s="420"/>
      <c r="AC53" s="2461"/>
      <c r="AD53" s="2461"/>
      <c r="AE53" s="2461"/>
      <c r="AF53" s="2461"/>
    </row>
    <row r="54" spans="1:32" s="1" customFormat="1" ht="18.75" customHeight="1" x14ac:dyDescent="0.15">
      <c r="A54" s="413"/>
      <c r="B54" s="414"/>
      <c r="C54" s="415"/>
      <c r="D54" s="416"/>
      <c r="E54" s="405"/>
      <c r="F54" s="416"/>
      <c r="G54" s="405" t="s">
        <v>173</v>
      </c>
      <c r="H54" s="2413"/>
      <c r="I54" s="487" t="s">
        <v>10</v>
      </c>
      <c r="J54" s="427" t="s">
        <v>167</v>
      </c>
      <c r="K54" s="488"/>
      <c r="L54" s="488"/>
      <c r="M54" s="488"/>
      <c r="N54" s="488"/>
      <c r="O54" s="488"/>
      <c r="P54" s="488"/>
      <c r="Q54" s="510" t="s">
        <v>10</v>
      </c>
      <c r="R54" s="427" t="s">
        <v>168</v>
      </c>
      <c r="S54" s="421"/>
      <c r="T54" s="488"/>
      <c r="U54" s="488"/>
      <c r="V54" s="488"/>
      <c r="W54" s="488"/>
      <c r="X54" s="489"/>
      <c r="Y54" s="422"/>
      <c r="Z54" s="419"/>
      <c r="AA54" s="419"/>
      <c r="AB54" s="420"/>
      <c r="AC54" s="2461"/>
      <c r="AD54" s="2461"/>
      <c r="AE54" s="2461"/>
      <c r="AF54" s="2461"/>
    </row>
    <row r="55" spans="1:32" s="1" customFormat="1" ht="18.75" customHeight="1" x14ac:dyDescent="0.15">
      <c r="A55" s="413"/>
      <c r="B55" s="414"/>
      <c r="C55" s="415"/>
      <c r="D55" s="416"/>
      <c r="E55" s="405"/>
      <c r="F55" s="480" t="s">
        <v>10</v>
      </c>
      <c r="G55" s="405" t="s">
        <v>174</v>
      </c>
      <c r="H55" s="431" t="s">
        <v>84</v>
      </c>
      <c r="I55" s="490" t="s">
        <v>10</v>
      </c>
      <c r="J55" s="424" t="s">
        <v>24</v>
      </c>
      <c r="K55" s="424"/>
      <c r="L55" s="492" t="s">
        <v>10</v>
      </c>
      <c r="M55" s="424" t="s">
        <v>39</v>
      </c>
      <c r="N55" s="424"/>
      <c r="O55" s="492" t="s">
        <v>10</v>
      </c>
      <c r="P55" s="424" t="s">
        <v>40</v>
      </c>
      <c r="Q55" s="451"/>
      <c r="R55" s="492" t="s">
        <v>10</v>
      </c>
      <c r="S55" s="424" t="s">
        <v>85</v>
      </c>
      <c r="T55" s="451"/>
      <c r="U55" s="451"/>
      <c r="V55" s="451"/>
      <c r="W55" s="451"/>
      <c r="X55" s="452"/>
      <c r="Y55" s="422"/>
      <c r="Z55" s="419"/>
      <c r="AA55" s="419"/>
      <c r="AB55" s="420"/>
      <c r="AC55" s="2461"/>
      <c r="AD55" s="2461"/>
      <c r="AE55" s="2461"/>
      <c r="AF55" s="2461"/>
    </row>
    <row r="56" spans="1:32" s="1" customFormat="1" ht="18.75" customHeight="1" x14ac:dyDescent="0.15">
      <c r="A56" s="413"/>
      <c r="B56" s="414"/>
      <c r="C56" s="415"/>
      <c r="D56" s="416"/>
      <c r="E56" s="405"/>
      <c r="F56" s="416"/>
      <c r="G56" s="405" t="s">
        <v>175</v>
      </c>
      <c r="H56" s="2427" t="s">
        <v>3667</v>
      </c>
      <c r="I56" s="2429" t="s">
        <v>10</v>
      </c>
      <c r="J56" s="2430" t="s">
        <v>24</v>
      </c>
      <c r="K56" s="2430"/>
      <c r="L56" s="2431" t="s">
        <v>10</v>
      </c>
      <c r="M56" s="2430" t="s">
        <v>28</v>
      </c>
      <c r="N56" s="2430"/>
      <c r="O56" s="426"/>
      <c r="P56" s="426"/>
      <c r="Q56" s="426"/>
      <c r="R56" s="426"/>
      <c r="S56" s="426"/>
      <c r="T56" s="426"/>
      <c r="U56" s="426"/>
      <c r="V56" s="426"/>
      <c r="W56" s="426"/>
      <c r="X56" s="429"/>
      <c r="Y56" s="422"/>
      <c r="Z56" s="419"/>
      <c r="AA56" s="419"/>
      <c r="AB56" s="420"/>
      <c r="AC56" s="2461"/>
      <c r="AD56" s="2461"/>
      <c r="AE56" s="2461"/>
      <c r="AF56" s="2461"/>
    </row>
    <row r="57" spans="1:32" s="1" customFormat="1" ht="18.75" customHeight="1" x14ac:dyDescent="0.15">
      <c r="A57" s="413"/>
      <c r="B57" s="414"/>
      <c r="C57" s="415"/>
      <c r="D57" s="416"/>
      <c r="E57" s="405"/>
      <c r="F57" s="417"/>
      <c r="G57" s="405"/>
      <c r="H57" s="2428"/>
      <c r="I57" s="2429"/>
      <c r="J57" s="2430"/>
      <c r="K57" s="2430"/>
      <c r="L57" s="2431"/>
      <c r="M57" s="2430"/>
      <c r="N57" s="2430"/>
      <c r="O57" s="427"/>
      <c r="P57" s="427"/>
      <c r="Q57" s="427"/>
      <c r="R57" s="427"/>
      <c r="S57" s="427"/>
      <c r="T57" s="427"/>
      <c r="U57" s="427"/>
      <c r="V57" s="427"/>
      <c r="W57" s="427"/>
      <c r="X57" s="428"/>
      <c r="Y57" s="422"/>
      <c r="Z57" s="419"/>
      <c r="AA57" s="419"/>
      <c r="AB57" s="420"/>
      <c r="AC57" s="2461"/>
      <c r="AD57" s="2461"/>
      <c r="AE57" s="2461"/>
      <c r="AF57" s="2461"/>
    </row>
    <row r="58" spans="1:32" s="1" customFormat="1" ht="18.75" customHeight="1" x14ac:dyDescent="0.15">
      <c r="A58" s="413"/>
      <c r="B58" s="414"/>
      <c r="C58" s="415"/>
      <c r="D58" s="416"/>
      <c r="E58" s="405"/>
      <c r="F58" s="417"/>
      <c r="G58" s="418"/>
      <c r="H58" s="2427" t="s">
        <v>3668</v>
      </c>
      <c r="I58" s="500" t="s">
        <v>10</v>
      </c>
      <c r="J58" s="426" t="s">
        <v>24</v>
      </c>
      <c r="K58" s="426"/>
      <c r="L58" s="2055"/>
      <c r="M58" s="2056"/>
      <c r="N58" s="2056"/>
      <c r="O58" s="2055"/>
      <c r="P58" s="2056"/>
      <c r="Q58" s="2057"/>
      <c r="R58" s="2055"/>
      <c r="S58" s="2056"/>
      <c r="T58" s="2057"/>
      <c r="U58" s="501" t="s">
        <v>10</v>
      </c>
      <c r="V58" s="426" t="s">
        <v>3669</v>
      </c>
      <c r="W58" s="517"/>
      <c r="X58" s="518"/>
      <c r="Y58" s="419"/>
      <c r="Z58" s="419"/>
      <c r="AA58" s="419"/>
      <c r="AB58" s="420"/>
      <c r="AC58" s="2461"/>
      <c r="AD58" s="2461"/>
      <c r="AE58" s="2461"/>
      <c r="AF58" s="2461"/>
    </row>
    <row r="59" spans="1:32" s="1" customFormat="1" ht="18.75" customHeight="1" x14ac:dyDescent="0.15">
      <c r="A59" s="413"/>
      <c r="B59" s="414"/>
      <c r="C59" s="415"/>
      <c r="D59" s="416"/>
      <c r="E59" s="405"/>
      <c r="F59" s="417"/>
      <c r="G59" s="418"/>
      <c r="H59" s="2432"/>
      <c r="I59" s="481" t="s">
        <v>10</v>
      </c>
      <c r="J59" s="403" t="s">
        <v>3670</v>
      </c>
      <c r="K59" s="403"/>
      <c r="L59" s="480"/>
      <c r="M59" s="480" t="s">
        <v>10</v>
      </c>
      <c r="N59" s="403" t="s">
        <v>3671</v>
      </c>
      <c r="O59" s="480"/>
      <c r="P59" s="480"/>
      <c r="Q59" s="480" t="s">
        <v>10</v>
      </c>
      <c r="R59" s="403" t="s">
        <v>3672</v>
      </c>
      <c r="S59" s="390"/>
      <c r="T59" s="403"/>
      <c r="U59" s="480" t="s">
        <v>10</v>
      </c>
      <c r="V59" s="403" t="s">
        <v>3673</v>
      </c>
      <c r="W59" s="485"/>
      <c r="X59" s="486"/>
      <c r="Y59" s="419"/>
      <c r="Z59" s="419"/>
      <c r="AA59" s="419"/>
      <c r="AB59" s="420"/>
      <c r="AC59" s="2461"/>
      <c r="AD59" s="2461"/>
      <c r="AE59" s="2461"/>
      <c r="AF59" s="2461"/>
    </row>
    <row r="60" spans="1:32" s="1" customFormat="1" ht="18.75" customHeight="1" x14ac:dyDescent="0.15">
      <c r="A60" s="413"/>
      <c r="B60" s="414"/>
      <c r="C60" s="415"/>
      <c r="D60" s="416"/>
      <c r="E60" s="405"/>
      <c r="F60" s="417"/>
      <c r="G60" s="418"/>
      <c r="H60" s="2432"/>
      <c r="I60" s="481" t="s">
        <v>10</v>
      </c>
      <c r="J60" s="403" t="s">
        <v>3674</v>
      </c>
      <c r="K60" s="403"/>
      <c r="L60" s="480"/>
      <c r="M60" s="480" t="s">
        <v>10</v>
      </c>
      <c r="N60" s="403" t="s">
        <v>3675</v>
      </c>
      <c r="O60" s="480"/>
      <c r="P60" s="480"/>
      <c r="Q60" s="480" t="s">
        <v>10</v>
      </c>
      <c r="R60" s="403" t="s">
        <v>3676</v>
      </c>
      <c r="S60" s="390"/>
      <c r="T60" s="403"/>
      <c r="U60" s="480" t="s">
        <v>10</v>
      </c>
      <c r="V60" s="403" t="s">
        <v>3677</v>
      </c>
      <c r="W60" s="485"/>
      <c r="X60" s="486"/>
      <c r="Y60" s="419"/>
      <c r="Z60" s="419"/>
      <c r="AA60" s="419"/>
      <c r="AB60" s="420"/>
      <c r="AC60" s="2461"/>
      <c r="AD60" s="2461"/>
      <c r="AE60" s="2461"/>
      <c r="AF60" s="2461"/>
    </row>
    <row r="61" spans="1:32" s="1" customFormat="1" ht="18.75" customHeight="1" x14ac:dyDescent="0.15">
      <c r="A61" s="413"/>
      <c r="B61" s="414"/>
      <c r="C61" s="415"/>
      <c r="D61" s="416"/>
      <c r="E61" s="405"/>
      <c r="F61" s="417"/>
      <c r="G61" s="418"/>
      <c r="H61" s="2432"/>
      <c r="I61" s="481" t="s">
        <v>10</v>
      </c>
      <c r="J61" s="403" t="s">
        <v>3678</v>
      </c>
      <c r="K61" s="403"/>
      <c r="L61" s="480"/>
      <c r="M61" s="480" t="s">
        <v>10</v>
      </c>
      <c r="N61" s="403" t="s">
        <v>3679</v>
      </c>
      <c r="O61" s="480"/>
      <c r="P61" s="480"/>
      <c r="Q61" s="480" t="s">
        <v>10</v>
      </c>
      <c r="R61" s="403" t="s">
        <v>3680</v>
      </c>
      <c r="S61" s="390"/>
      <c r="T61" s="403"/>
      <c r="U61" s="480" t="s">
        <v>10</v>
      </c>
      <c r="V61" s="403" t="s">
        <v>3681</v>
      </c>
      <c r="W61" s="485"/>
      <c r="X61" s="486"/>
      <c r="Y61" s="419"/>
      <c r="Z61" s="419"/>
      <c r="AA61" s="419"/>
      <c r="AB61" s="420"/>
      <c r="AC61" s="2461"/>
      <c r="AD61" s="2461"/>
      <c r="AE61" s="2461"/>
      <c r="AF61" s="2461"/>
    </row>
    <row r="62" spans="1:32" s="1" customFormat="1" ht="18.75" customHeight="1" x14ac:dyDescent="0.15">
      <c r="A62" s="413"/>
      <c r="B62" s="414"/>
      <c r="C62" s="415"/>
      <c r="D62" s="416"/>
      <c r="E62" s="405"/>
      <c r="F62" s="417"/>
      <c r="G62" s="418"/>
      <c r="H62" s="2432"/>
      <c r="I62" s="481" t="s">
        <v>10</v>
      </c>
      <c r="J62" s="403" t="s">
        <v>3682</v>
      </c>
      <c r="K62" s="403"/>
      <c r="L62" s="480"/>
      <c r="M62" s="480" t="s">
        <v>10</v>
      </c>
      <c r="N62" s="403" t="s">
        <v>3683</v>
      </c>
      <c r="O62" s="480"/>
      <c r="P62" s="480"/>
      <c r="Q62" s="480" t="s">
        <v>10</v>
      </c>
      <c r="R62" s="403" t="s">
        <v>3684</v>
      </c>
      <c r="S62" s="390"/>
      <c r="T62" s="403"/>
      <c r="U62" s="480" t="s">
        <v>10</v>
      </c>
      <c r="V62" s="403" t="s">
        <v>3685</v>
      </c>
      <c r="W62" s="485"/>
      <c r="X62" s="486"/>
      <c r="Y62" s="419"/>
      <c r="Z62" s="419"/>
      <c r="AA62" s="419"/>
      <c r="AB62" s="420"/>
      <c r="AC62" s="2461"/>
      <c r="AD62" s="2461"/>
      <c r="AE62" s="2461"/>
      <c r="AF62" s="2461"/>
    </row>
    <row r="63" spans="1:32" s="1" customFormat="1" ht="18.75" customHeight="1" x14ac:dyDescent="0.15">
      <c r="A63" s="433"/>
      <c r="B63" s="434"/>
      <c r="C63" s="435"/>
      <c r="D63" s="436"/>
      <c r="E63" s="437"/>
      <c r="F63" s="438"/>
      <c r="G63" s="439"/>
      <c r="H63" s="2454"/>
      <c r="I63" s="543" t="s">
        <v>10</v>
      </c>
      <c r="J63" s="536" t="s">
        <v>3686</v>
      </c>
      <c r="K63" s="536"/>
      <c r="L63" s="512"/>
      <c r="M63" s="512"/>
      <c r="N63" s="536"/>
      <c r="O63" s="512"/>
      <c r="P63" s="512"/>
      <c r="Q63" s="512"/>
      <c r="R63" s="536"/>
      <c r="S63" s="538"/>
      <c r="T63" s="536"/>
      <c r="U63" s="512"/>
      <c r="V63" s="536"/>
      <c r="W63" s="513"/>
      <c r="X63" s="514"/>
      <c r="Y63" s="444"/>
      <c r="Z63" s="444"/>
      <c r="AA63" s="444"/>
      <c r="AB63" s="445"/>
      <c r="AC63" s="2462"/>
      <c r="AD63" s="2462"/>
      <c r="AE63" s="2462"/>
      <c r="AF63" s="2462"/>
    </row>
    <row r="64" spans="1:32" s="1" customFormat="1" ht="18.75" customHeight="1" x14ac:dyDescent="0.15">
      <c r="A64" s="406"/>
      <c r="B64" s="407"/>
      <c r="C64" s="408"/>
      <c r="D64" s="409"/>
      <c r="E64" s="402"/>
      <c r="F64" s="410"/>
      <c r="G64" s="402"/>
      <c r="H64" s="2433" t="s">
        <v>120</v>
      </c>
      <c r="I64" s="511" t="s">
        <v>10</v>
      </c>
      <c r="J64" s="400" t="s">
        <v>97</v>
      </c>
      <c r="K64" s="483"/>
      <c r="L64" s="469"/>
      <c r="M64" s="482" t="s">
        <v>10</v>
      </c>
      <c r="N64" s="400" t="s">
        <v>141</v>
      </c>
      <c r="O64" s="470"/>
      <c r="P64" s="470"/>
      <c r="Q64" s="482" t="s">
        <v>10</v>
      </c>
      <c r="R64" s="400" t="s">
        <v>142</v>
      </c>
      <c r="S64" s="470"/>
      <c r="T64" s="470"/>
      <c r="U64" s="482" t="s">
        <v>10</v>
      </c>
      <c r="V64" s="400" t="s">
        <v>143</v>
      </c>
      <c r="W64" s="470"/>
      <c r="X64" s="458"/>
      <c r="Y64" s="511" t="s">
        <v>10</v>
      </c>
      <c r="Z64" s="400" t="s">
        <v>19</v>
      </c>
      <c r="AA64" s="400"/>
      <c r="AB64" s="412"/>
      <c r="AC64" s="2459"/>
      <c r="AD64" s="2459"/>
      <c r="AE64" s="2459"/>
      <c r="AF64" s="2459"/>
    </row>
    <row r="65" spans="1:32" s="1" customFormat="1" ht="18.75" customHeight="1" x14ac:dyDescent="0.15">
      <c r="A65" s="413"/>
      <c r="B65" s="414"/>
      <c r="C65" s="415"/>
      <c r="D65" s="416"/>
      <c r="E65" s="405"/>
      <c r="F65" s="417"/>
      <c r="G65" s="405"/>
      <c r="H65" s="2413"/>
      <c r="I65" s="487" t="s">
        <v>10</v>
      </c>
      <c r="J65" s="427" t="s">
        <v>144</v>
      </c>
      <c r="K65" s="496"/>
      <c r="L65" s="472"/>
      <c r="M65" s="510" t="s">
        <v>10</v>
      </c>
      <c r="N65" s="427" t="s">
        <v>98</v>
      </c>
      <c r="O65" s="421"/>
      <c r="P65" s="421"/>
      <c r="Q65" s="421"/>
      <c r="R65" s="421"/>
      <c r="S65" s="421"/>
      <c r="T65" s="421"/>
      <c r="U65" s="421"/>
      <c r="V65" s="421"/>
      <c r="W65" s="421"/>
      <c r="X65" s="457"/>
      <c r="Y65" s="480" t="s">
        <v>10</v>
      </c>
      <c r="Z65" s="403" t="s">
        <v>20</v>
      </c>
      <c r="AA65" s="419"/>
      <c r="AB65" s="420"/>
      <c r="AC65" s="2460"/>
      <c r="AD65" s="2460"/>
      <c r="AE65" s="2460"/>
      <c r="AF65" s="2460"/>
    </row>
    <row r="66" spans="1:32" s="1" customFormat="1" ht="18.75" customHeight="1" x14ac:dyDescent="0.15">
      <c r="A66" s="413"/>
      <c r="B66" s="414"/>
      <c r="C66" s="415"/>
      <c r="D66" s="416"/>
      <c r="E66" s="405"/>
      <c r="F66" s="417"/>
      <c r="G66" s="405"/>
      <c r="H66" s="468" t="s">
        <v>63</v>
      </c>
      <c r="I66" s="490" t="s">
        <v>10</v>
      </c>
      <c r="J66" s="424" t="s">
        <v>24</v>
      </c>
      <c r="K66" s="424"/>
      <c r="L66" s="450"/>
      <c r="M66" s="492" t="s">
        <v>10</v>
      </c>
      <c r="N66" s="424" t="s">
        <v>87</v>
      </c>
      <c r="O66" s="424"/>
      <c r="P66" s="450"/>
      <c r="Q66" s="492" t="s">
        <v>10</v>
      </c>
      <c r="R66" s="451" t="s">
        <v>88</v>
      </c>
      <c r="S66" s="451"/>
      <c r="T66" s="451"/>
      <c r="U66" s="492" t="s">
        <v>10</v>
      </c>
      <c r="V66" s="451" t="s">
        <v>89</v>
      </c>
      <c r="W66" s="493"/>
      <c r="X66" s="494"/>
      <c r="Y66" s="422"/>
      <c r="Z66" s="419"/>
      <c r="AA66" s="419"/>
      <c r="AB66" s="420"/>
      <c r="AC66" s="2461"/>
      <c r="AD66" s="2461"/>
      <c r="AE66" s="2461"/>
      <c r="AF66" s="2461"/>
    </row>
    <row r="67" spans="1:32" s="1" customFormat="1" ht="18.75" customHeight="1" x14ac:dyDescent="0.15">
      <c r="A67" s="413"/>
      <c r="B67" s="414"/>
      <c r="C67" s="415"/>
      <c r="D67" s="416"/>
      <c r="E67" s="405"/>
      <c r="F67" s="417"/>
      <c r="G67" s="405"/>
      <c r="H67" s="468" t="s">
        <v>99</v>
      </c>
      <c r="I67" s="490" t="s">
        <v>10</v>
      </c>
      <c r="J67" s="424" t="s">
        <v>53</v>
      </c>
      <c r="K67" s="491"/>
      <c r="L67" s="450"/>
      <c r="M67" s="492" t="s">
        <v>10</v>
      </c>
      <c r="N67" s="424" t="s">
        <v>54</v>
      </c>
      <c r="O67" s="493"/>
      <c r="P67" s="493"/>
      <c r="Q67" s="493"/>
      <c r="R67" s="493"/>
      <c r="S67" s="491"/>
      <c r="T67" s="491"/>
      <c r="U67" s="491"/>
      <c r="V67" s="491"/>
      <c r="W67" s="491"/>
      <c r="X67" s="495"/>
      <c r="Y67" s="422"/>
      <c r="Z67" s="419"/>
      <c r="AA67" s="419"/>
      <c r="AB67" s="420"/>
      <c r="AC67" s="2461"/>
      <c r="AD67" s="2461"/>
      <c r="AE67" s="2461"/>
      <c r="AF67" s="2461"/>
    </row>
    <row r="68" spans="1:32" s="2067" customFormat="1" ht="18.75" customHeight="1" x14ac:dyDescent="0.15">
      <c r="A68" s="413"/>
      <c r="B68" s="2064"/>
      <c r="C68" s="415"/>
      <c r="D68" s="416"/>
      <c r="E68" s="405"/>
      <c r="F68" s="417"/>
      <c r="G68" s="405"/>
      <c r="H68" s="2068" t="s">
        <v>3696</v>
      </c>
      <c r="I68" s="490" t="s">
        <v>10</v>
      </c>
      <c r="J68" s="424" t="s">
        <v>3697</v>
      </c>
      <c r="K68" s="491"/>
      <c r="L68" s="450"/>
      <c r="M68" s="492" t="s">
        <v>10</v>
      </c>
      <c r="N68" s="424" t="s">
        <v>3698</v>
      </c>
      <c r="O68" s="493"/>
      <c r="P68" s="493"/>
      <c r="Q68" s="493"/>
      <c r="R68" s="493"/>
      <c r="S68" s="491"/>
      <c r="T68" s="491"/>
      <c r="U68" s="491"/>
      <c r="V68" s="491"/>
      <c r="W68" s="491"/>
      <c r="X68" s="495"/>
      <c r="Y68" s="2054"/>
      <c r="Z68" s="419"/>
      <c r="AA68" s="419"/>
      <c r="AB68" s="420"/>
      <c r="AC68" s="2461"/>
      <c r="AD68" s="2461"/>
      <c r="AE68" s="2461"/>
      <c r="AF68" s="2461"/>
    </row>
    <row r="69" spans="1:32" s="1" customFormat="1" ht="19.5" customHeight="1" x14ac:dyDescent="0.15">
      <c r="A69" s="413"/>
      <c r="B69" s="414"/>
      <c r="C69" s="415"/>
      <c r="D69" s="416"/>
      <c r="E69" s="405"/>
      <c r="F69" s="417"/>
      <c r="G69" s="418"/>
      <c r="H69" s="430" t="s">
        <v>21</v>
      </c>
      <c r="I69" s="490" t="s">
        <v>10</v>
      </c>
      <c r="J69" s="424" t="s">
        <v>22</v>
      </c>
      <c r="K69" s="491"/>
      <c r="L69" s="450"/>
      <c r="M69" s="492" t="s">
        <v>10</v>
      </c>
      <c r="N69" s="424" t="s">
        <v>23</v>
      </c>
      <c r="O69" s="492"/>
      <c r="P69" s="424"/>
      <c r="Q69" s="493"/>
      <c r="R69" s="493"/>
      <c r="S69" s="493"/>
      <c r="T69" s="493"/>
      <c r="U69" s="493"/>
      <c r="V69" s="493"/>
      <c r="W69" s="493"/>
      <c r="X69" s="494"/>
      <c r="Y69" s="419"/>
      <c r="Z69" s="419"/>
      <c r="AA69" s="419"/>
      <c r="AB69" s="420"/>
      <c r="AC69" s="2461"/>
      <c r="AD69" s="2461"/>
      <c r="AE69" s="2461"/>
      <c r="AF69" s="2461"/>
    </row>
    <row r="70" spans="1:32" s="1" customFormat="1" ht="19.5" customHeight="1" x14ac:dyDescent="0.15">
      <c r="A70" s="413"/>
      <c r="B70" s="414"/>
      <c r="C70" s="415"/>
      <c r="D70" s="416"/>
      <c r="E70" s="405"/>
      <c r="F70" s="417"/>
      <c r="G70" s="418"/>
      <c r="H70" s="430" t="s">
        <v>66</v>
      </c>
      <c r="I70" s="490" t="s">
        <v>10</v>
      </c>
      <c r="J70" s="424" t="s">
        <v>22</v>
      </c>
      <c r="K70" s="491"/>
      <c r="L70" s="450"/>
      <c r="M70" s="492" t="s">
        <v>10</v>
      </c>
      <c r="N70" s="424" t="s">
        <v>23</v>
      </c>
      <c r="O70" s="492"/>
      <c r="P70" s="424"/>
      <c r="Q70" s="493"/>
      <c r="R70" s="493"/>
      <c r="S70" s="493"/>
      <c r="T70" s="493"/>
      <c r="U70" s="493"/>
      <c r="V70" s="493"/>
      <c r="W70" s="493"/>
      <c r="X70" s="494"/>
      <c r="Y70" s="419"/>
      <c r="Z70" s="419"/>
      <c r="AA70" s="419"/>
      <c r="AB70" s="420"/>
      <c r="AC70" s="2461"/>
      <c r="AD70" s="2461"/>
      <c r="AE70" s="2461"/>
      <c r="AF70" s="2461"/>
    </row>
    <row r="71" spans="1:32" s="1" customFormat="1" ht="18.75" customHeight="1" x14ac:dyDescent="0.15">
      <c r="A71" s="413"/>
      <c r="B71" s="414"/>
      <c r="C71" s="415"/>
      <c r="D71" s="416"/>
      <c r="E71" s="405"/>
      <c r="F71" s="417"/>
      <c r="G71" s="405"/>
      <c r="H71" s="468" t="s">
        <v>145</v>
      </c>
      <c r="I71" s="490" t="s">
        <v>10</v>
      </c>
      <c r="J71" s="424" t="s">
        <v>97</v>
      </c>
      <c r="K71" s="491"/>
      <c r="L71" s="450"/>
      <c r="M71" s="492" t="s">
        <v>10</v>
      </c>
      <c r="N71" s="424" t="s">
        <v>146</v>
      </c>
      <c r="O71" s="451"/>
      <c r="P71" s="451"/>
      <c r="Q71" s="451"/>
      <c r="R71" s="451"/>
      <c r="S71" s="491"/>
      <c r="T71" s="491"/>
      <c r="U71" s="491"/>
      <c r="V71" s="491"/>
      <c r="W71" s="491"/>
      <c r="X71" s="495"/>
      <c r="Y71" s="422"/>
      <c r="Z71" s="419"/>
      <c r="AA71" s="419"/>
      <c r="AB71" s="420"/>
      <c r="AC71" s="2461"/>
      <c r="AD71" s="2461"/>
      <c r="AE71" s="2461"/>
      <c r="AF71" s="2461"/>
    </row>
    <row r="72" spans="1:32" s="1" customFormat="1" ht="18.75" customHeight="1" x14ac:dyDescent="0.15">
      <c r="A72" s="413"/>
      <c r="B72" s="414"/>
      <c r="C72" s="415"/>
      <c r="D72" s="416"/>
      <c r="E72" s="405"/>
      <c r="F72" s="417"/>
      <c r="G72" s="405"/>
      <c r="H72" s="468" t="s">
        <v>148</v>
      </c>
      <c r="I72" s="490" t="s">
        <v>10</v>
      </c>
      <c r="J72" s="424" t="s">
        <v>149</v>
      </c>
      <c r="K72" s="491"/>
      <c r="L72" s="450"/>
      <c r="M72" s="492" t="s">
        <v>10</v>
      </c>
      <c r="N72" s="424" t="s">
        <v>150</v>
      </c>
      <c r="O72" s="493"/>
      <c r="P72" s="493"/>
      <c r="Q72" s="493"/>
      <c r="R72" s="451"/>
      <c r="S72" s="491"/>
      <c r="T72" s="491"/>
      <c r="U72" s="491"/>
      <c r="V72" s="491"/>
      <c r="W72" s="491"/>
      <c r="X72" s="495"/>
      <c r="Y72" s="422"/>
      <c r="Z72" s="419"/>
      <c r="AA72" s="419"/>
      <c r="AB72" s="420"/>
      <c r="AC72" s="2461"/>
      <c r="AD72" s="2461"/>
      <c r="AE72" s="2461"/>
      <c r="AF72" s="2461"/>
    </row>
    <row r="73" spans="1:32" s="1" customFormat="1" ht="18.75" customHeight="1" x14ac:dyDescent="0.15">
      <c r="A73" s="413"/>
      <c r="B73" s="414"/>
      <c r="C73" s="415"/>
      <c r="D73" s="416"/>
      <c r="E73" s="405"/>
      <c r="F73" s="417"/>
      <c r="G73" s="405"/>
      <c r="H73" s="468" t="s">
        <v>80</v>
      </c>
      <c r="I73" s="490" t="s">
        <v>10</v>
      </c>
      <c r="J73" s="424" t="s">
        <v>24</v>
      </c>
      <c r="K73" s="491"/>
      <c r="L73" s="492" t="s">
        <v>10</v>
      </c>
      <c r="M73" s="424" t="s">
        <v>28</v>
      </c>
      <c r="N73" s="493"/>
      <c r="O73" s="493"/>
      <c r="P73" s="493"/>
      <c r="Q73" s="493"/>
      <c r="R73" s="493"/>
      <c r="S73" s="491"/>
      <c r="T73" s="491"/>
      <c r="U73" s="491"/>
      <c r="V73" s="491"/>
      <c r="W73" s="491"/>
      <c r="X73" s="495"/>
      <c r="Y73" s="422"/>
      <c r="Z73" s="419"/>
      <c r="AA73" s="419"/>
      <c r="AB73" s="420"/>
      <c r="AC73" s="2461"/>
      <c r="AD73" s="2461"/>
      <c r="AE73" s="2461"/>
      <c r="AF73" s="2461"/>
    </row>
    <row r="74" spans="1:32" s="1" customFormat="1" ht="18.75" customHeight="1" x14ac:dyDescent="0.15">
      <c r="A74" s="413"/>
      <c r="B74" s="414"/>
      <c r="C74" s="415"/>
      <c r="D74" s="416"/>
      <c r="E74" s="405"/>
      <c r="F74" s="417"/>
      <c r="G74" s="405"/>
      <c r="H74" s="468" t="s">
        <v>112</v>
      </c>
      <c r="I74" s="490" t="s">
        <v>10</v>
      </c>
      <c r="J74" s="424" t="s">
        <v>53</v>
      </c>
      <c r="K74" s="491"/>
      <c r="L74" s="450"/>
      <c r="M74" s="492" t="s">
        <v>10</v>
      </c>
      <c r="N74" s="424" t="s">
        <v>54</v>
      </c>
      <c r="O74" s="493"/>
      <c r="P74" s="493"/>
      <c r="Q74" s="493"/>
      <c r="R74" s="493"/>
      <c r="S74" s="491"/>
      <c r="T74" s="491"/>
      <c r="U74" s="491"/>
      <c r="V74" s="491"/>
      <c r="W74" s="491"/>
      <c r="X74" s="495"/>
      <c r="Y74" s="422"/>
      <c r="Z74" s="419"/>
      <c r="AA74" s="419"/>
      <c r="AB74" s="420"/>
      <c r="AC74" s="2461"/>
      <c r="AD74" s="2461"/>
      <c r="AE74" s="2461"/>
      <c r="AF74" s="2461"/>
    </row>
    <row r="75" spans="1:32" s="1" customFormat="1" ht="19.5" customHeight="1" x14ac:dyDescent="0.15">
      <c r="A75" s="413"/>
      <c r="B75" s="414"/>
      <c r="C75" s="415"/>
      <c r="D75" s="416"/>
      <c r="E75" s="405"/>
      <c r="F75" s="417"/>
      <c r="G75" s="418"/>
      <c r="H75" s="430" t="s">
        <v>36</v>
      </c>
      <c r="I75" s="490" t="s">
        <v>10</v>
      </c>
      <c r="J75" s="424" t="s">
        <v>24</v>
      </c>
      <c r="K75" s="424"/>
      <c r="L75" s="492" t="s">
        <v>10</v>
      </c>
      <c r="M75" s="424" t="s">
        <v>28</v>
      </c>
      <c r="N75" s="424"/>
      <c r="O75" s="493"/>
      <c r="P75" s="424"/>
      <c r="Q75" s="493"/>
      <c r="R75" s="493"/>
      <c r="S75" s="493"/>
      <c r="T75" s="493"/>
      <c r="U75" s="493"/>
      <c r="V75" s="493"/>
      <c r="W75" s="493"/>
      <c r="X75" s="494"/>
      <c r="Y75" s="419"/>
      <c r="Z75" s="419"/>
      <c r="AA75" s="419"/>
      <c r="AB75" s="420"/>
      <c r="AC75" s="2461"/>
      <c r="AD75" s="2461"/>
      <c r="AE75" s="2461"/>
      <c r="AF75" s="2461"/>
    </row>
    <row r="76" spans="1:32" s="1" customFormat="1" ht="18.75" customHeight="1" x14ac:dyDescent="0.15">
      <c r="A76" s="413"/>
      <c r="B76" s="414"/>
      <c r="C76" s="415"/>
      <c r="D76" s="416"/>
      <c r="E76" s="405"/>
      <c r="F76" s="417"/>
      <c r="G76" s="405"/>
      <c r="H76" s="468" t="s">
        <v>113</v>
      </c>
      <c r="I76" s="490" t="s">
        <v>10</v>
      </c>
      <c r="J76" s="424" t="s">
        <v>24</v>
      </c>
      <c r="K76" s="491"/>
      <c r="L76" s="492" t="s">
        <v>10</v>
      </c>
      <c r="M76" s="424" t="s">
        <v>28</v>
      </c>
      <c r="N76" s="493"/>
      <c r="O76" s="493"/>
      <c r="P76" s="493"/>
      <c r="Q76" s="493"/>
      <c r="R76" s="493"/>
      <c r="S76" s="491"/>
      <c r="T76" s="491"/>
      <c r="U76" s="491"/>
      <c r="V76" s="491"/>
      <c r="W76" s="491"/>
      <c r="X76" s="495"/>
      <c r="Y76" s="422"/>
      <c r="Z76" s="419"/>
      <c r="AA76" s="419"/>
      <c r="AB76" s="420"/>
      <c r="AC76" s="2461"/>
      <c r="AD76" s="2461"/>
      <c r="AE76" s="2461"/>
      <c r="AF76" s="2461"/>
    </row>
    <row r="77" spans="1:32" s="1" customFormat="1" ht="18.75" customHeight="1" x14ac:dyDescent="0.15">
      <c r="A77" s="413"/>
      <c r="B77" s="414"/>
      <c r="C77" s="415"/>
      <c r="D77" s="416"/>
      <c r="E77" s="405"/>
      <c r="F77" s="417"/>
      <c r="G77" s="405"/>
      <c r="H77" s="468" t="s">
        <v>127</v>
      </c>
      <c r="I77" s="490" t="s">
        <v>10</v>
      </c>
      <c r="J77" s="424" t="s">
        <v>24</v>
      </c>
      <c r="K77" s="424"/>
      <c r="L77" s="492" t="s">
        <v>10</v>
      </c>
      <c r="M77" s="424" t="s">
        <v>25</v>
      </c>
      <c r="N77" s="424"/>
      <c r="O77" s="492" t="s">
        <v>10</v>
      </c>
      <c r="P77" s="424" t="s">
        <v>26</v>
      </c>
      <c r="Q77" s="493"/>
      <c r="R77" s="493"/>
      <c r="S77" s="493"/>
      <c r="T77" s="493"/>
      <c r="U77" s="493"/>
      <c r="V77" s="493"/>
      <c r="W77" s="493"/>
      <c r="X77" s="494"/>
      <c r="Y77" s="422"/>
      <c r="Z77" s="419"/>
      <c r="AA77" s="419"/>
      <c r="AB77" s="420"/>
      <c r="AC77" s="2461"/>
      <c r="AD77" s="2461"/>
      <c r="AE77" s="2461"/>
      <c r="AF77" s="2461"/>
    </row>
    <row r="78" spans="1:32" s="1" customFormat="1" ht="18.75" customHeight="1" x14ac:dyDescent="0.15">
      <c r="A78" s="481"/>
      <c r="B78" s="414"/>
      <c r="C78" s="415"/>
      <c r="D78" s="416"/>
      <c r="E78" s="405"/>
      <c r="F78" s="417"/>
      <c r="G78" s="405"/>
      <c r="H78" s="516" t="s">
        <v>114</v>
      </c>
      <c r="I78" s="490" t="s">
        <v>10</v>
      </c>
      <c r="J78" s="424" t="s">
        <v>24</v>
      </c>
      <c r="K78" s="424"/>
      <c r="L78" s="492" t="s">
        <v>10</v>
      </c>
      <c r="M78" s="424" t="s">
        <v>25</v>
      </c>
      <c r="N78" s="424"/>
      <c r="O78" s="492" t="s">
        <v>10</v>
      </c>
      <c r="P78" s="424" t="s">
        <v>26</v>
      </c>
      <c r="Q78" s="493"/>
      <c r="R78" s="493"/>
      <c r="S78" s="493"/>
      <c r="T78" s="493"/>
      <c r="U78" s="517"/>
      <c r="V78" s="517"/>
      <c r="W78" s="517"/>
      <c r="X78" s="518"/>
      <c r="Y78" s="422"/>
      <c r="Z78" s="419"/>
      <c r="AA78" s="419"/>
      <c r="AB78" s="420"/>
      <c r="AC78" s="2461"/>
      <c r="AD78" s="2461"/>
      <c r="AE78" s="2461"/>
      <c r="AF78" s="2461"/>
    </row>
    <row r="79" spans="1:32" s="1" customFormat="1" ht="18.75" customHeight="1" x14ac:dyDescent="0.15">
      <c r="A79" s="481" t="s">
        <v>10</v>
      </c>
      <c r="B79" s="414">
        <v>23</v>
      </c>
      <c r="C79" s="415" t="s">
        <v>122</v>
      </c>
      <c r="D79" s="480" t="s">
        <v>10</v>
      </c>
      <c r="E79" s="405" t="s">
        <v>177</v>
      </c>
      <c r="F79" s="480" t="s">
        <v>10</v>
      </c>
      <c r="G79" s="405" t="s">
        <v>178</v>
      </c>
      <c r="H79" s="2412" t="s">
        <v>158</v>
      </c>
      <c r="I79" s="500" t="s">
        <v>10</v>
      </c>
      <c r="J79" s="426" t="s">
        <v>133</v>
      </c>
      <c r="K79" s="426"/>
      <c r="L79" s="517"/>
      <c r="M79" s="517"/>
      <c r="N79" s="517"/>
      <c r="O79" s="517"/>
      <c r="P79" s="501" t="s">
        <v>10</v>
      </c>
      <c r="Q79" s="426" t="s">
        <v>134</v>
      </c>
      <c r="R79" s="517"/>
      <c r="S79" s="517"/>
      <c r="T79" s="517"/>
      <c r="U79" s="517"/>
      <c r="V79" s="517"/>
      <c r="W79" s="517"/>
      <c r="X79" s="518"/>
      <c r="Y79" s="422"/>
      <c r="Z79" s="419"/>
      <c r="AA79" s="419"/>
      <c r="AB79" s="420"/>
      <c r="AC79" s="2461"/>
      <c r="AD79" s="2461"/>
      <c r="AE79" s="2461"/>
      <c r="AF79" s="2461"/>
    </row>
    <row r="80" spans="1:32" s="1" customFormat="1" ht="18.75" customHeight="1" x14ac:dyDescent="0.15">
      <c r="A80" s="413"/>
      <c r="B80" s="414"/>
      <c r="C80" s="415"/>
      <c r="D80" s="480" t="s">
        <v>10</v>
      </c>
      <c r="E80" s="405" t="s">
        <v>179</v>
      </c>
      <c r="F80" s="480" t="s">
        <v>10</v>
      </c>
      <c r="G80" s="405" t="s">
        <v>180</v>
      </c>
      <c r="H80" s="2413"/>
      <c r="I80" s="487" t="s">
        <v>10</v>
      </c>
      <c r="J80" s="427" t="s">
        <v>160</v>
      </c>
      <c r="K80" s="488"/>
      <c r="L80" s="488"/>
      <c r="M80" s="488"/>
      <c r="N80" s="488"/>
      <c r="O80" s="488"/>
      <c r="P80" s="488"/>
      <c r="Q80" s="421"/>
      <c r="R80" s="488"/>
      <c r="S80" s="488"/>
      <c r="T80" s="488"/>
      <c r="U80" s="488"/>
      <c r="V80" s="488"/>
      <c r="W80" s="488"/>
      <c r="X80" s="489"/>
      <c r="Y80" s="422"/>
      <c r="Z80" s="419"/>
      <c r="AA80" s="419"/>
      <c r="AB80" s="420"/>
      <c r="AC80" s="2461"/>
      <c r="AD80" s="2461"/>
      <c r="AE80" s="2461"/>
      <c r="AF80" s="2461"/>
    </row>
    <row r="81" spans="1:32" s="1" customFormat="1" ht="18.75" customHeight="1" x14ac:dyDescent="0.15">
      <c r="A81" s="413"/>
      <c r="B81" s="414"/>
      <c r="C81" s="415"/>
      <c r="D81" s="416"/>
      <c r="E81" s="405"/>
      <c r="F81" s="417"/>
      <c r="G81" s="405"/>
      <c r="H81" s="2412" t="s">
        <v>176</v>
      </c>
      <c r="I81" s="500" t="s">
        <v>10</v>
      </c>
      <c r="J81" s="426" t="s">
        <v>163</v>
      </c>
      <c r="K81" s="498"/>
      <c r="L81" s="456"/>
      <c r="M81" s="501" t="s">
        <v>10</v>
      </c>
      <c r="N81" s="426" t="s">
        <v>164</v>
      </c>
      <c r="O81" s="517"/>
      <c r="P81" s="517"/>
      <c r="Q81" s="501" t="s">
        <v>10</v>
      </c>
      <c r="R81" s="426" t="s">
        <v>165</v>
      </c>
      <c r="S81" s="517"/>
      <c r="T81" s="517"/>
      <c r="U81" s="517"/>
      <c r="V81" s="517"/>
      <c r="W81" s="517"/>
      <c r="X81" s="518"/>
      <c r="Y81" s="422"/>
      <c r="Z81" s="419"/>
      <c r="AA81" s="419"/>
      <c r="AB81" s="420"/>
      <c r="AC81" s="2461"/>
      <c r="AD81" s="2461"/>
      <c r="AE81" s="2461"/>
      <c r="AF81" s="2461"/>
    </row>
    <row r="82" spans="1:32" s="1" customFormat="1" ht="18.75" customHeight="1" x14ac:dyDescent="0.15">
      <c r="A82" s="413"/>
      <c r="B82" s="414"/>
      <c r="C82" s="415"/>
      <c r="D82" s="416"/>
      <c r="E82" s="405"/>
      <c r="F82" s="417"/>
      <c r="G82" s="405"/>
      <c r="H82" s="2413"/>
      <c r="I82" s="487" t="s">
        <v>10</v>
      </c>
      <c r="J82" s="427" t="s">
        <v>167</v>
      </c>
      <c r="K82" s="488"/>
      <c r="L82" s="488"/>
      <c r="M82" s="488"/>
      <c r="N82" s="488"/>
      <c r="O82" s="488"/>
      <c r="P82" s="488"/>
      <c r="Q82" s="510" t="s">
        <v>10</v>
      </c>
      <c r="R82" s="427" t="s">
        <v>168</v>
      </c>
      <c r="S82" s="421"/>
      <c r="T82" s="488"/>
      <c r="U82" s="488"/>
      <c r="V82" s="488"/>
      <c r="W82" s="488"/>
      <c r="X82" s="489"/>
      <c r="Y82" s="422"/>
      <c r="Z82" s="419"/>
      <c r="AA82" s="419"/>
      <c r="AB82" s="420"/>
      <c r="AC82" s="2461"/>
      <c r="AD82" s="2461"/>
      <c r="AE82" s="2461"/>
      <c r="AF82" s="2461"/>
    </row>
    <row r="83" spans="1:32" s="1" customFormat="1" ht="18.75" customHeight="1" x14ac:dyDescent="0.15">
      <c r="A83" s="413"/>
      <c r="B83" s="414"/>
      <c r="C83" s="415"/>
      <c r="D83" s="416"/>
      <c r="E83" s="405"/>
      <c r="F83" s="417"/>
      <c r="G83" s="405"/>
      <c r="H83" s="431" t="s">
        <v>84</v>
      </c>
      <c r="I83" s="490" t="s">
        <v>10</v>
      </c>
      <c r="J83" s="424" t="s">
        <v>24</v>
      </c>
      <c r="K83" s="424"/>
      <c r="L83" s="492" t="s">
        <v>10</v>
      </c>
      <c r="M83" s="424" t="s">
        <v>39</v>
      </c>
      <c r="N83" s="424"/>
      <c r="O83" s="492" t="s">
        <v>10</v>
      </c>
      <c r="P83" s="424" t="s">
        <v>40</v>
      </c>
      <c r="Q83" s="451"/>
      <c r="R83" s="492" t="s">
        <v>10</v>
      </c>
      <c r="S83" s="424" t="s">
        <v>85</v>
      </c>
      <c r="T83" s="451"/>
      <c r="U83" s="451"/>
      <c r="V83" s="451"/>
      <c r="W83" s="451"/>
      <c r="X83" s="452"/>
      <c r="Y83" s="422"/>
      <c r="Z83" s="419"/>
      <c r="AA83" s="419"/>
      <c r="AB83" s="420"/>
      <c r="AC83" s="2461"/>
      <c r="AD83" s="2461"/>
      <c r="AE83" s="2461"/>
      <c r="AF83" s="2461"/>
    </row>
    <row r="84" spans="1:32" s="1" customFormat="1" ht="18.75" customHeight="1" x14ac:dyDescent="0.15">
      <c r="A84" s="413"/>
      <c r="B84" s="414"/>
      <c r="C84" s="415"/>
      <c r="D84" s="416"/>
      <c r="E84" s="405"/>
      <c r="F84" s="417"/>
      <c r="G84" s="405"/>
      <c r="H84" s="2427" t="s">
        <v>3667</v>
      </c>
      <c r="I84" s="2429" t="s">
        <v>10</v>
      </c>
      <c r="J84" s="2430" t="s">
        <v>24</v>
      </c>
      <c r="K84" s="2430"/>
      <c r="L84" s="2431" t="s">
        <v>10</v>
      </c>
      <c r="M84" s="2430" t="s">
        <v>28</v>
      </c>
      <c r="N84" s="2430"/>
      <c r="O84" s="426"/>
      <c r="P84" s="426"/>
      <c r="Q84" s="426"/>
      <c r="R84" s="426"/>
      <c r="S84" s="426"/>
      <c r="T84" s="426"/>
      <c r="U84" s="426"/>
      <c r="V84" s="426"/>
      <c r="W84" s="426"/>
      <c r="X84" s="429"/>
      <c r="Y84" s="422"/>
      <c r="Z84" s="419"/>
      <c r="AA84" s="419"/>
      <c r="AB84" s="420"/>
      <c r="AC84" s="2461"/>
      <c r="AD84" s="2461"/>
      <c r="AE84" s="2461"/>
      <c r="AF84" s="2461"/>
    </row>
    <row r="85" spans="1:32" s="1" customFormat="1" ht="18.75" customHeight="1" x14ac:dyDescent="0.15">
      <c r="A85" s="413"/>
      <c r="B85" s="414"/>
      <c r="C85" s="415"/>
      <c r="D85" s="416"/>
      <c r="E85" s="405"/>
      <c r="F85" s="417"/>
      <c r="G85" s="405"/>
      <c r="H85" s="2428"/>
      <c r="I85" s="2429"/>
      <c r="J85" s="2430"/>
      <c r="K85" s="2430"/>
      <c r="L85" s="2431"/>
      <c r="M85" s="2430"/>
      <c r="N85" s="2430"/>
      <c r="O85" s="427"/>
      <c r="P85" s="427"/>
      <c r="Q85" s="427"/>
      <c r="R85" s="427"/>
      <c r="S85" s="427"/>
      <c r="T85" s="427"/>
      <c r="U85" s="427"/>
      <c r="V85" s="427"/>
      <c r="W85" s="427"/>
      <c r="X85" s="428"/>
      <c r="Y85" s="422"/>
      <c r="Z85" s="419"/>
      <c r="AA85" s="419"/>
      <c r="AB85" s="420"/>
      <c r="AC85" s="2461"/>
      <c r="AD85" s="2461"/>
      <c r="AE85" s="2461"/>
      <c r="AF85" s="2461"/>
    </row>
    <row r="86" spans="1:32" s="1" customFormat="1" ht="18.75" customHeight="1" x14ac:dyDescent="0.15">
      <c r="A86" s="413"/>
      <c r="B86" s="414"/>
      <c r="C86" s="415"/>
      <c r="D86" s="416"/>
      <c r="E86" s="405"/>
      <c r="F86" s="417"/>
      <c r="G86" s="418"/>
      <c r="H86" s="2427" t="s">
        <v>3668</v>
      </c>
      <c r="I86" s="500" t="s">
        <v>10</v>
      </c>
      <c r="J86" s="426" t="s">
        <v>24</v>
      </c>
      <c r="K86" s="426"/>
      <c r="L86" s="2055"/>
      <c r="M86" s="2056"/>
      <c r="N86" s="2056"/>
      <c r="O86" s="2055"/>
      <c r="P86" s="2056"/>
      <c r="Q86" s="2057"/>
      <c r="R86" s="2055"/>
      <c r="S86" s="2056"/>
      <c r="T86" s="2057"/>
      <c r="U86" s="501" t="s">
        <v>10</v>
      </c>
      <c r="V86" s="426" t="s">
        <v>3669</v>
      </c>
      <c r="W86" s="517"/>
      <c r="X86" s="518"/>
      <c r="Y86" s="419"/>
      <c r="Z86" s="419"/>
      <c r="AA86" s="419"/>
      <c r="AB86" s="420"/>
      <c r="AC86" s="2461"/>
      <c r="AD86" s="2461"/>
      <c r="AE86" s="2461"/>
      <c r="AF86" s="2461"/>
    </row>
    <row r="87" spans="1:32" s="1" customFormat="1" ht="18.75" customHeight="1" x14ac:dyDescent="0.15">
      <c r="A87" s="413"/>
      <c r="B87" s="414"/>
      <c r="C87" s="415"/>
      <c r="D87" s="416"/>
      <c r="E87" s="405"/>
      <c r="F87" s="417"/>
      <c r="G87" s="418"/>
      <c r="H87" s="2432"/>
      <c r="I87" s="481" t="s">
        <v>10</v>
      </c>
      <c r="J87" s="403" t="s">
        <v>3670</v>
      </c>
      <c r="K87" s="403"/>
      <c r="L87" s="480"/>
      <c r="M87" s="480" t="s">
        <v>10</v>
      </c>
      <c r="N87" s="403" t="s">
        <v>3671</v>
      </c>
      <c r="O87" s="480"/>
      <c r="P87" s="480"/>
      <c r="Q87" s="480" t="s">
        <v>10</v>
      </c>
      <c r="R87" s="403" t="s">
        <v>3672</v>
      </c>
      <c r="S87" s="390"/>
      <c r="T87" s="403"/>
      <c r="U87" s="480" t="s">
        <v>10</v>
      </c>
      <c r="V87" s="403" t="s">
        <v>3673</v>
      </c>
      <c r="W87" s="485"/>
      <c r="X87" s="486"/>
      <c r="Y87" s="419"/>
      <c r="Z87" s="419"/>
      <c r="AA87" s="419"/>
      <c r="AB87" s="420"/>
      <c r="AC87" s="2461"/>
      <c r="AD87" s="2461"/>
      <c r="AE87" s="2461"/>
      <c r="AF87" s="2461"/>
    </row>
    <row r="88" spans="1:32" s="1" customFormat="1" ht="18.75" customHeight="1" x14ac:dyDescent="0.15">
      <c r="A88" s="413"/>
      <c r="B88" s="414"/>
      <c r="C88" s="415"/>
      <c r="D88" s="416"/>
      <c r="E88" s="405"/>
      <c r="F88" s="417"/>
      <c r="G88" s="418"/>
      <c r="H88" s="2432"/>
      <c r="I88" s="481" t="s">
        <v>10</v>
      </c>
      <c r="J88" s="403" t="s">
        <v>3674</v>
      </c>
      <c r="K88" s="403"/>
      <c r="L88" s="480"/>
      <c r="M88" s="480" t="s">
        <v>10</v>
      </c>
      <c r="N88" s="403" t="s">
        <v>3675</v>
      </c>
      <c r="O88" s="480"/>
      <c r="P88" s="480"/>
      <c r="Q88" s="480" t="s">
        <v>10</v>
      </c>
      <c r="R88" s="403" t="s">
        <v>3676</v>
      </c>
      <c r="S88" s="390"/>
      <c r="T88" s="403"/>
      <c r="U88" s="480" t="s">
        <v>10</v>
      </c>
      <c r="V88" s="403" t="s">
        <v>3677</v>
      </c>
      <c r="W88" s="485"/>
      <c r="X88" s="486"/>
      <c r="Y88" s="419"/>
      <c r="Z88" s="419"/>
      <c r="AA88" s="419"/>
      <c r="AB88" s="420"/>
      <c r="AC88" s="2461"/>
      <c r="AD88" s="2461"/>
      <c r="AE88" s="2461"/>
      <c r="AF88" s="2461"/>
    </row>
    <row r="89" spans="1:32" s="1" customFormat="1" ht="18.75" customHeight="1" x14ac:dyDescent="0.15">
      <c r="A89" s="413"/>
      <c r="B89" s="414"/>
      <c r="C89" s="415"/>
      <c r="D89" s="416"/>
      <c r="E89" s="405"/>
      <c r="F89" s="417"/>
      <c r="G89" s="418"/>
      <c r="H89" s="2432"/>
      <c r="I89" s="481" t="s">
        <v>10</v>
      </c>
      <c r="J89" s="403" t="s">
        <v>3678</v>
      </c>
      <c r="K89" s="403"/>
      <c r="L89" s="480"/>
      <c r="M89" s="480" t="s">
        <v>10</v>
      </c>
      <c r="N89" s="403" t="s">
        <v>3679</v>
      </c>
      <c r="O89" s="480"/>
      <c r="P89" s="480"/>
      <c r="Q89" s="480" t="s">
        <v>10</v>
      </c>
      <c r="R89" s="403" t="s">
        <v>3680</v>
      </c>
      <c r="S89" s="390"/>
      <c r="T89" s="403"/>
      <c r="U89" s="480" t="s">
        <v>10</v>
      </c>
      <c r="V89" s="403" t="s">
        <v>3681</v>
      </c>
      <c r="W89" s="485"/>
      <c r="X89" s="486"/>
      <c r="Y89" s="419"/>
      <c r="Z89" s="419"/>
      <c r="AA89" s="419"/>
      <c r="AB89" s="420"/>
      <c r="AC89" s="2461"/>
      <c r="AD89" s="2461"/>
      <c r="AE89" s="2461"/>
      <c r="AF89" s="2461"/>
    </row>
    <row r="90" spans="1:32" s="1" customFormat="1" ht="18.75" customHeight="1" x14ac:dyDescent="0.15">
      <c r="A90" s="413"/>
      <c r="B90" s="414"/>
      <c r="C90" s="415"/>
      <c r="D90" s="416"/>
      <c r="E90" s="405"/>
      <c r="F90" s="417"/>
      <c r="G90" s="418"/>
      <c r="H90" s="2432"/>
      <c r="I90" s="481" t="s">
        <v>10</v>
      </c>
      <c r="J90" s="403" t="s">
        <v>3682</v>
      </c>
      <c r="K90" s="403"/>
      <c r="L90" s="480"/>
      <c r="M90" s="480" t="s">
        <v>10</v>
      </c>
      <c r="N90" s="403" t="s">
        <v>3683</v>
      </c>
      <c r="O90" s="480"/>
      <c r="P90" s="480"/>
      <c r="Q90" s="480" t="s">
        <v>10</v>
      </c>
      <c r="R90" s="403" t="s">
        <v>3684</v>
      </c>
      <c r="S90" s="390"/>
      <c r="T90" s="403"/>
      <c r="U90" s="480" t="s">
        <v>10</v>
      </c>
      <c r="V90" s="403" t="s">
        <v>3685</v>
      </c>
      <c r="W90" s="485"/>
      <c r="X90" s="486"/>
      <c r="Y90" s="419"/>
      <c r="Z90" s="419"/>
      <c r="AA90" s="419"/>
      <c r="AB90" s="420"/>
      <c r="AC90" s="2461"/>
      <c r="AD90" s="2461"/>
      <c r="AE90" s="2461"/>
      <c r="AF90" s="2461"/>
    </row>
    <row r="91" spans="1:32" s="1" customFormat="1" ht="18.75" customHeight="1" x14ac:dyDescent="0.15">
      <c r="A91" s="433"/>
      <c r="B91" s="434"/>
      <c r="C91" s="435"/>
      <c r="D91" s="436"/>
      <c r="E91" s="437"/>
      <c r="F91" s="438"/>
      <c r="G91" s="439"/>
      <c r="H91" s="2454"/>
      <c r="I91" s="543" t="s">
        <v>10</v>
      </c>
      <c r="J91" s="536" t="s">
        <v>3686</v>
      </c>
      <c r="K91" s="536"/>
      <c r="L91" s="512"/>
      <c r="M91" s="512"/>
      <c r="N91" s="536"/>
      <c r="O91" s="512"/>
      <c r="P91" s="512"/>
      <c r="Q91" s="512"/>
      <c r="R91" s="536"/>
      <c r="S91" s="538"/>
      <c r="T91" s="536"/>
      <c r="U91" s="512"/>
      <c r="V91" s="536"/>
      <c r="W91" s="513"/>
      <c r="X91" s="514"/>
      <c r="Y91" s="444"/>
      <c r="Z91" s="444"/>
      <c r="AA91" s="444"/>
      <c r="AB91" s="445"/>
      <c r="AC91" s="2462"/>
      <c r="AD91" s="2462"/>
      <c r="AE91" s="2462"/>
      <c r="AF91" s="2462"/>
    </row>
    <row r="92" spans="1:32" s="1" customFormat="1" ht="19.5" customHeight="1" x14ac:dyDescent="0.15">
      <c r="A92" s="406"/>
      <c r="B92" s="407"/>
      <c r="C92" s="408"/>
      <c r="D92" s="409"/>
      <c r="E92" s="402"/>
      <c r="F92" s="410"/>
      <c r="G92" s="411"/>
      <c r="H92" s="476" t="s">
        <v>3696</v>
      </c>
      <c r="I92" s="505" t="s">
        <v>10</v>
      </c>
      <c r="J92" s="449" t="s">
        <v>3697</v>
      </c>
      <c r="K92" s="506"/>
      <c r="L92" s="462"/>
      <c r="M92" s="507" t="s">
        <v>10</v>
      </c>
      <c r="N92" s="449" t="s">
        <v>3698</v>
      </c>
      <c r="O92" s="507"/>
      <c r="P92" s="449"/>
      <c r="Q92" s="508"/>
      <c r="R92" s="508"/>
      <c r="S92" s="508"/>
      <c r="T92" s="508"/>
      <c r="U92" s="508"/>
      <c r="V92" s="508"/>
      <c r="W92" s="508"/>
      <c r="X92" s="509"/>
      <c r="Y92" s="482" t="s">
        <v>10</v>
      </c>
      <c r="Z92" s="400" t="s">
        <v>19</v>
      </c>
      <c r="AA92" s="400"/>
      <c r="AB92" s="412"/>
      <c r="AC92" s="2414"/>
      <c r="AD92" s="2415"/>
      <c r="AE92" s="2415"/>
      <c r="AF92" s="2416"/>
    </row>
    <row r="93" spans="1:32" s="2067" customFormat="1" ht="19.5" customHeight="1" x14ac:dyDescent="0.15">
      <c r="A93" s="413"/>
      <c r="B93" s="2064"/>
      <c r="C93" s="415"/>
      <c r="D93" s="416"/>
      <c r="E93" s="405"/>
      <c r="F93" s="417"/>
      <c r="G93" s="418"/>
      <c r="H93" s="601" t="s">
        <v>21</v>
      </c>
      <c r="I93" s="2065" t="s">
        <v>10</v>
      </c>
      <c r="J93" s="427" t="s">
        <v>22</v>
      </c>
      <c r="K93" s="496"/>
      <c r="L93" s="472"/>
      <c r="M93" s="2066" t="s">
        <v>10</v>
      </c>
      <c r="N93" s="427" t="s">
        <v>23</v>
      </c>
      <c r="O93" s="2066"/>
      <c r="P93" s="427"/>
      <c r="Q93" s="488"/>
      <c r="R93" s="488"/>
      <c r="S93" s="488"/>
      <c r="T93" s="488"/>
      <c r="U93" s="488"/>
      <c r="V93" s="488"/>
      <c r="W93" s="488"/>
      <c r="X93" s="489"/>
      <c r="Y93" s="2058"/>
      <c r="Z93" s="2052"/>
      <c r="AA93" s="2052"/>
      <c r="AB93" s="420"/>
      <c r="AC93" s="2417"/>
      <c r="AD93" s="2418"/>
      <c r="AE93" s="2418"/>
      <c r="AF93" s="2419"/>
    </row>
    <row r="94" spans="1:32" s="1" customFormat="1" ht="19.5" customHeight="1" x14ac:dyDescent="0.15">
      <c r="A94" s="413"/>
      <c r="B94" s="414"/>
      <c r="C94" s="415"/>
      <c r="D94" s="416"/>
      <c r="E94" s="405"/>
      <c r="F94" s="417"/>
      <c r="G94" s="418"/>
      <c r="H94" s="430" t="s">
        <v>66</v>
      </c>
      <c r="I94" s="490" t="s">
        <v>10</v>
      </c>
      <c r="J94" s="424" t="s">
        <v>22</v>
      </c>
      <c r="K94" s="491"/>
      <c r="L94" s="450"/>
      <c r="M94" s="492" t="s">
        <v>10</v>
      </c>
      <c r="N94" s="424" t="s">
        <v>23</v>
      </c>
      <c r="O94" s="492"/>
      <c r="P94" s="424"/>
      <c r="Q94" s="493"/>
      <c r="R94" s="493"/>
      <c r="S94" s="493"/>
      <c r="T94" s="493"/>
      <c r="U94" s="493"/>
      <c r="V94" s="493"/>
      <c r="W94" s="493"/>
      <c r="X94" s="494"/>
      <c r="Y94" s="480" t="s">
        <v>10</v>
      </c>
      <c r="Z94" s="403" t="s">
        <v>20</v>
      </c>
      <c r="AA94" s="419"/>
      <c r="AB94" s="420"/>
      <c r="AC94" s="2417"/>
      <c r="AD94" s="2418"/>
      <c r="AE94" s="2418"/>
      <c r="AF94" s="2419"/>
    </row>
    <row r="95" spans="1:32" s="1" customFormat="1" ht="18.75" customHeight="1" x14ac:dyDescent="0.15">
      <c r="A95" s="413"/>
      <c r="B95" s="414"/>
      <c r="C95" s="415"/>
      <c r="D95" s="416"/>
      <c r="E95" s="418"/>
      <c r="F95" s="416"/>
      <c r="G95" s="405"/>
      <c r="H95" s="473" t="s">
        <v>181</v>
      </c>
      <c r="I95" s="487" t="s">
        <v>10</v>
      </c>
      <c r="J95" s="427" t="s">
        <v>97</v>
      </c>
      <c r="K95" s="496"/>
      <c r="L95" s="472"/>
      <c r="M95" s="510" t="s">
        <v>10</v>
      </c>
      <c r="N95" s="427" t="s">
        <v>146</v>
      </c>
      <c r="O95" s="421"/>
      <c r="P95" s="496"/>
      <c r="Q95" s="496"/>
      <c r="R95" s="496"/>
      <c r="S95" s="496"/>
      <c r="T95" s="496"/>
      <c r="U95" s="496"/>
      <c r="V95" s="496"/>
      <c r="W95" s="496"/>
      <c r="X95" s="497"/>
      <c r="Y95" s="390"/>
      <c r="Z95" s="390"/>
      <c r="AA95" s="390"/>
      <c r="AB95" s="420"/>
      <c r="AC95" s="2417"/>
      <c r="AD95" s="2418"/>
      <c r="AE95" s="2418"/>
      <c r="AF95" s="2419"/>
    </row>
    <row r="96" spans="1:32" s="1" customFormat="1" ht="18.75" customHeight="1" x14ac:dyDescent="0.15">
      <c r="A96" s="413"/>
      <c r="B96" s="414"/>
      <c r="C96" s="415"/>
      <c r="D96" s="416"/>
      <c r="E96" s="418"/>
      <c r="F96" s="416"/>
      <c r="G96" s="405"/>
      <c r="H96" s="468" t="s">
        <v>182</v>
      </c>
      <c r="I96" s="490" t="s">
        <v>10</v>
      </c>
      <c r="J96" s="424" t="s">
        <v>97</v>
      </c>
      <c r="K96" s="491"/>
      <c r="L96" s="450"/>
      <c r="M96" s="492" t="s">
        <v>10</v>
      </c>
      <c r="N96" s="424" t="s">
        <v>146</v>
      </c>
      <c r="O96" s="451"/>
      <c r="P96" s="491"/>
      <c r="Q96" s="491"/>
      <c r="R96" s="491"/>
      <c r="S96" s="491"/>
      <c r="T96" s="491"/>
      <c r="U96" s="491"/>
      <c r="V96" s="491"/>
      <c r="W96" s="491"/>
      <c r="X96" s="495"/>
      <c r="Y96" s="422"/>
      <c r="Z96" s="419"/>
      <c r="AA96" s="419"/>
      <c r="AB96" s="420"/>
      <c r="AC96" s="2417"/>
      <c r="AD96" s="2418"/>
      <c r="AE96" s="2418"/>
      <c r="AF96" s="2419"/>
    </row>
    <row r="97" spans="1:32" s="1" customFormat="1" ht="18.75" customHeight="1" x14ac:dyDescent="0.15">
      <c r="A97" s="413"/>
      <c r="B97" s="414"/>
      <c r="C97" s="415"/>
      <c r="D97" s="416"/>
      <c r="E97" s="418"/>
      <c r="F97" s="416"/>
      <c r="G97" s="405"/>
      <c r="H97" s="468" t="s">
        <v>80</v>
      </c>
      <c r="I97" s="490" t="s">
        <v>10</v>
      </c>
      <c r="J97" s="424" t="s">
        <v>24</v>
      </c>
      <c r="K97" s="491"/>
      <c r="L97" s="492" t="s">
        <v>10</v>
      </c>
      <c r="M97" s="424" t="s">
        <v>28</v>
      </c>
      <c r="N97" s="493"/>
      <c r="O97" s="493"/>
      <c r="P97" s="493"/>
      <c r="Q97" s="491"/>
      <c r="R97" s="491"/>
      <c r="S97" s="491"/>
      <c r="T97" s="491"/>
      <c r="U97" s="491"/>
      <c r="V97" s="491"/>
      <c r="W97" s="491"/>
      <c r="X97" s="495"/>
      <c r="Y97" s="422"/>
      <c r="Z97" s="419"/>
      <c r="AA97" s="419"/>
      <c r="AB97" s="420"/>
      <c r="AC97" s="2417"/>
      <c r="AD97" s="2418"/>
      <c r="AE97" s="2418"/>
      <c r="AF97" s="2419"/>
    </row>
    <row r="98" spans="1:32" s="1" customFormat="1" ht="18.75" customHeight="1" x14ac:dyDescent="0.15">
      <c r="A98" s="413"/>
      <c r="B98" s="414"/>
      <c r="C98" s="415"/>
      <c r="D98" s="416"/>
      <c r="E98" s="418"/>
      <c r="F98" s="416"/>
      <c r="G98" s="405"/>
      <c r="H98" s="468" t="s">
        <v>112</v>
      </c>
      <c r="I98" s="490" t="s">
        <v>10</v>
      </c>
      <c r="J98" s="424" t="s">
        <v>53</v>
      </c>
      <c r="K98" s="491"/>
      <c r="L98" s="450"/>
      <c r="M98" s="492" t="s">
        <v>10</v>
      </c>
      <c r="N98" s="424" t="s">
        <v>54</v>
      </c>
      <c r="O98" s="493"/>
      <c r="P98" s="493"/>
      <c r="Q98" s="491"/>
      <c r="R98" s="491"/>
      <c r="S98" s="491"/>
      <c r="T98" s="491"/>
      <c r="U98" s="491"/>
      <c r="V98" s="491"/>
      <c r="W98" s="491"/>
      <c r="X98" s="495"/>
      <c r="Y98" s="419"/>
      <c r="Z98" s="419"/>
      <c r="AA98" s="419"/>
      <c r="AB98" s="420"/>
      <c r="AC98" s="2417"/>
      <c r="AD98" s="2418"/>
      <c r="AE98" s="2418"/>
      <c r="AF98" s="2419"/>
    </row>
    <row r="99" spans="1:32" s="1" customFormat="1" ht="19.5" customHeight="1" x14ac:dyDescent="0.15">
      <c r="A99" s="413"/>
      <c r="B99" s="414"/>
      <c r="C99" s="415"/>
      <c r="D99" s="416"/>
      <c r="E99" s="405"/>
      <c r="F99" s="417"/>
      <c r="G99" s="418"/>
      <c r="H99" s="430" t="s">
        <v>36</v>
      </c>
      <c r="I99" s="490" t="s">
        <v>10</v>
      </c>
      <c r="J99" s="424" t="s">
        <v>24</v>
      </c>
      <c r="K99" s="424"/>
      <c r="L99" s="492" t="s">
        <v>10</v>
      </c>
      <c r="M99" s="424" t="s">
        <v>28</v>
      </c>
      <c r="N99" s="424"/>
      <c r="O99" s="493"/>
      <c r="P99" s="424"/>
      <c r="Q99" s="493"/>
      <c r="R99" s="493"/>
      <c r="S99" s="493"/>
      <c r="T99" s="493"/>
      <c r="U99" s="493"/>
      <c r="V99" s="493"/>
      <c r="W99" s="493"/>
      <c r="X99" s="494"/>
      <c r="Y99" s="419"/>
      <c r="Z99" s="419"/>
      <c r="AA99" s="419"/>
      <c r="AB99" s="420"/>
      <c r="AC99" s="2417"/>
      <c r="AD99" s="2418"/>
      <c r="AE99" s="2418"/>
      <c r="AF99" s="2419"/>
    </row>
    <row r="100" spans="1:32" s="1" customFormat="1" ht="18.75" customHeight="1" x14ac:dyDescent="0.15">
      <c r="A100" s="413"/>
      <c r="B100" s="414"/>
      <c r="C100" s="415"/>
      <c r="D100" s="416"/>
      <c r="E100" s="418"/>
      <c r="F100" s="416"/>
      <c r="G100" s="405"/>
      <c r="H100" s="468" t="s">
        <v>113</v>
      </c>
      <c r="I100" s="490" t="s">
        <v>10</v>
      </c>
      <c r="J100" s="424" t="s">
        <v>24</v>
      </c>
      <c r="K100" s="491"/>
      <c r="L100" s="492" t="s">
        <v>10</v>
      </c>
      <c r="M100" s="424" t="s">
        <v>28</v>
      </c>
      <c r="N100" s="493"/>
      <c r="O100" s="493"/>
      <c r="P100" s="493"/>
      <c r="Q100" s="491"/>
      <c r="R100" s="491"/>
      <c r="S100" s="491"/>
      <c r="T100" s="491"/>
      <c r="U100" s="491"/>
      <c r="V100" s="491"/>
      <c r="W100" s="491"/>
      <c r="X100" s="495"/>
      <c r="Y100" s="422"/>
      <c r="Z100" s="419"/>
      <c r="AA100" s="419"/>
      <c r="AB100" s="420"/>
      <c r="AC100" s="2417"/>
      <c r="AD100" s="2418"/>
      <c r="AE100" s="2418"/>
      <c r="AF100" s="2419"/>
    </row>
    <row r="101" spans="1:32" s="1" customFormat="1" ht="18.75" customHeight="1" x14ac:dyDescent="0.15">
      <c r="A101" s="413"/>
      <c r="B101" s="414"/>
      <c r="C101" s="415"/>
      <c r="D101" s="416"/>
      <c r="E101" s="418"/>
      <c r="F101" s="416"/>
      <c r="G101" s="405"/>
      <c r="H101" s="468" t="s">
        <v>127</v>
      </c>
      <c r="I101" s="490" t="s">
        <v>10</v>
      </c>
      <c r="J101" s="424" t="s">
        <v>24</v>
      </c>
      <c r="K101" s="424"/>
      <c r="L101" s="492" t="s">
        <v>10</v>
      </c>
      <c r="M101" s="424" t="s">
        <v>25</v>
      </c>
      <c r="N101" s="424"/>
      <c r="O101" s="492" t="s">
        <v>10</v>
      </c>
      <c r="P101" s="424" t="s">
        <v>26</v>
      </c>
      <c r="Q101" s="493"/>
      <c r="R101" s="491"/>
      <c r="S101" s="491"/>
      <c r="T101" s="491"/>
      <c r="U101" s="491"/>
      <c r="V101" s="491"/>
      <c r="W101" s="491"/>
      <c r="X101" s="495"/>
      <c r="Y101" s="422"/>
      <c r="Z101" s="419"/>
      <c r="AA101" s="419"/>
      <c r="AB101" s="420"/>
      <c r="AC101" s="2417"/>
      <c r="AD101" s="2418"/>
      <c r="AE101" s="2418"/>
      <c r="AF101" s="2419"/>
    </row>
    <row r="102" spans="1:32" s="1" customFormat="1" ht="18.75" customHeight="1" x14ac:dyDescent="0.15">
      <c r="A102" s="413"/>
      <c r="B102" s="414"/>
      <c r="C102" s="415"/>
      <c r="D102" s="416"/>
      <c r="E102" s="418"/>
      <c r="F102" s="416"/>
      <c r="G102" s="405"/>
      <c r="H102" s="2412" t="s">
        <v>158</v>
      </c>
      <c r="I102" s="500" t="s">
        <v>10</v>
      </c>
      <c r="J102" s="426" t="s">
        <v>133</v>
      </c>
      <c r="K102" s="426"/>
      <c r="L102" s="517"/>
      <c r="M102" s="517"/>
      <c r="N102" s="517"/>
      <c r="O102" s="517"/>
      <c r="P102" s="501" t="s">
        <v>10</v>
      </c>
      <c r="Q102" s="426" t="s">
        <v>134</v>
      </c>
      <c r="R102" s="517"/>
      <c r="S102" s="517"/>
      <c r="T102" s="517"/>
      <c r="U102" s="517"/>
      <c r="V102" s="517"/>
      <c r="W102" s="517"/>
      <c r="X102" s="518"/>
      <c r="Y102" s="422"/>
      <c r="Z102" s="419"/>
      <c r="AA102" s="419"/>
      <c r="AB102" s="420"/>
      <c r="AC102" s="2417"/>
      <c r="AD102" s="2418"/>
      <c r="AE102" s="2418"/>
      <c r="AF102" s="2419"/>
    </row>
    <row r="103" spans="1:32" s="1" customFormat="1" ht="18.75" customHeight="1" x14ac:dyDescent="0.15">
      <c r="A103" s="413"/>
      <c r="B103" s="414"/>
      <c r="C103" s="415"/>
      <c r="D103" s="416"/>
      <c r="E103" s="418"/>
      <c r="F103" s="480" t="s">
        <v>10</v>
      </c>
      <c r="G103" s="405" t="s">
        <v>183</v>
      </c>
      <c r="H103" s="2413"/>
      <c r="I103" s="487" t="s">
        <v>10</v>
      </c>
      <c r="J103" s="427" t="s">
        <v>160</v>
      </c>
      <c r="K103" s="488"/>
      <c r="L103" s="488"/>
      <c r="M103" s="488"/>
      <c r="N103" s="488"/>
      <c r="O103" s="488"/>
      <c r="P103" s="488"/>
      <c r="Q103" s="421"/>
      <c r="R103" s="488"/>
      <c r="S103" s="488"/>
      <c r="T103" s="488"/>
      <c r="U103" s="488"/>
      <c r="V103" s="488"/>
      <c r="W103" s="488"/>
      <c r="X103" s="489"/>
      <c r="Y103" s="422"/>
      <c r="Z103" s="419"/>
      <c r="AA103" s="419"/>
      <c r="AB103" s="420"/>
      <c r="AC103" s="2417"/>
      <c r="AD103" s="2418"/>
      <c r="AE103" s="2418"/>
      <c r="AF103" s="2419"/>
    </row>
    <row r="104" spans="1:32" s="1" customFormat="1" ht="18.75" customHeight="1" x14ac:dyDescent="0.15">
      <c r="A104" s="413"/>
      <c r="B104" s="414"/>
      <c r="C104" s="415"/>
      <c r="D104" s="416"/>
      <c r="E104" s="418"/>
      <c r="F104" s="416"/>
      <c r="G104" s="405" t="s">
        <v>151</v>
      </c>
      <c r="H104" s="516" t="s">
        <v>114</v>
      </c>
      <c r="I104" s="490" t="s">
        <v>10</v>
      </c>
      <c r="J104" s="424" t="s">
        <v>24</v>
      </c>
      <c r="K104" s="424"/>
      <c r="L104" s="492" t="s">
        <v>10</v>
      </c>
      <c r="M104" s="424" t="s">
        <v>25</v>
      </c>
      <c r="N104" s="424"/>
      <c r="O104" s="492" t="s">
        <v>10</v>
      </c>
      <c r="P104" s="424" t="s">
        <v>26</v>
      </c>
      <c r="Q104" s="493"/>
      <c r="R104" s="493"/>
      <c r="S104" s="493"/>
      <c r="T104" s="493"/>
      <c r="U104" s="517"/>
      <c r="V104" s="517"/>
      <c r="W104" s="517"/>
      <c r="X104" s="518"/>
      <c r="Y104" s="422"/>
      <c r="Z104" s="419"/>
      <c r="AA104" s="419"/>
      <c r="AB104" s="420"/>
      <c r="AC104" s="2417"/>
      <c r="AD104" s="2418"/>
      <c r="AE104" s="2418"/>
      <c r="AF104" s="2419"/>
    </row>
    <row r="105" spans="1:32" s="1" customFormat="1" ht="18.75" customHeight="1" x14ac:dyDescent="0.15">
      <c r="A105" s="413"/>
      <c r="B105" s="414"/>
      <c r="C105" s="415"/>
      <c r="D105" s="416"/>
      <c r="E105" s="418"/>
      <c r="F105" s="480" t="s">
        <v>10</v>
      </c>
      <c r="G105" s="405" t="s">
        <v>185</v>
      </c>
      <c r="H105" s="2412" t="s">
        <v>176</v>
      </c>
      <c r="I105" s="500" t="s">
        <v>10</v>
      </c>
      <c r="J105" s="426" t="s">
        <v>163</v>
      </c>
      <c r="K105" s="498"/>
      <c r="L105" s="456"/>
      <c r="M105" s="501" t="s">
        <v>10</v>
      </c>
      <c r="N105" s="426" t="s">
        <v>164</v>
      </c>
      <c r="O105" s="517"/>
      <c r="P105" s="517"/>
      <c r="Q105" s="501" t="s">
        <v>10</v>
      </c>
      <c r="R105" s="426" t="s">
        <v>165</v>
      </c>
      <c r="S105" s="517"/>
      <c r="T105" s="517"/>
      <c r="U105" s="517"/>
      <c r="V105" s="517"/>
      <c r="W105" s="517"/>
      <c r="X105" s="518"/>
      <c r="Y105" s="422"/>
      <c r="Z105" s="419"/>
      <c r="AA105" s="419"/>
      <c r="AB105" s="420"/>
      <c r="AC105" s="2417"/>
      <c r="AD105" s="2418"/>
      <c r="AE105" s="2418"/>
      <c r="AF105" s="2419"/>
    </row>
    <row r="106" spans="1:32" s="1" customFormat="1" ht="18.75" customHeight="1" x14ac:dyDescent="0.15">
      <c r="A106" s="481" t="s">
        <v>10</v>
      </c>
      <c r="B106" s="414">
        <v>23</v>
      </c>
      <c r="C106" s="415" t="s">
        <v>122</v>
      </c>
      <c r="D106" s="480" t="s">
        <v>10</v>
      </c>
      <c r="E106" s="418" t="s">
        <v>184</v>
      </c>
      <c r="F106" s="416"/>
      <c r="G106" s="405" t="s">
        <v>186</v>
      </c>
      <c r="H106" s="2413"/>
      <c r="I106" s="487" t="s">
        <v>10</v>
      </c>
      <c r="J106" s="427" t="s">
        <v>167</v>
      </c>
      <c r="K106" s="488"/>
      <c r="L106" s="488"/>
      <c r="M106" s="488"/>
      <c r="N106" s="488"/>
      <c r="O106" s="488"/>
      <c r="P106" s="488"/>
      <c r="Q106" s="510" t="s">
        <v>10</v>
      </c>
      <c r="R106" s="427" t="s">
        <v>168</v>
      </c>
      <c r="S106" s="421"/>
      <c r="T106" s="488"/>
      <c r="U106" s="488"/>
      <c r="V106" s="488"/>
      <c r="W106" s="488"/>
      <c r="X106" s="489"/>
      <c r="Y106" s="422"/>
      <c r="Z106" s="419"/>
      <c r="AA106" s="419"/>
      <c r="AB106" s="420"/>
      <c r="AC106" s="2417"/>
      <c r="AD106" s="2418"/>
      <c r="AE106" s="2418"/>
      <c r="AF106" s="2419"/>
    </row>
    <row r="107" spans="1:32" s="1" customFormat="1" ht="18.75" customHeight="1" x14ac:dyDescent="0.15">
      <c r="A107" s="413"/>
      <c r="B107" s="414"/>
      <c r="C107" s="415"/>
      <c r="D107" s="416"/>
      <c r="E107" s="418"/>
      <c r="F107" s="480" t="s">
        <v>10</v>
      </c>
      <c r="G107" s="405" t="s">
        <v>187</v>
      </c>
      <c r="H107" s="431" t="s">
        <v>84</v>
      </c>
      <c r="I107" s="490" t="s">
        <v>10</v>
      </c>
      <c r="J107" s="424" t="s">
        <v>24</v>
      </c>
      <c r="K107" s="424"/>
      <c r="L107" s="492" t="s">
        <v>10</v>
      </c>
      <c r="M107" s="424" t="s">
        <v>39</v>
      </c>
      <c r="N107" s="424"/>
      <c r="O107" s="492" t="s">
        <v>10</v>
      </c>
      <c r="P107" s="424" t="s">
        <v>40</v>
      </c>
      <c r="Q107" s="451"/>
      <c r="R107" s="492" t="s">
        <v>10</v>
      </c>
      <c r="S107" s="424" t="s">
        <v>85</v>
      </c>
      <c r="T107" s="451"/>
      <c r="U107" s="451"/>
      <c r="V107" s="451"/>
      <c r="W107" s="451"/>
      <c r="X107" s="452"/>
      <c r="Y107" s="422"/>
      <c r="Z107" s="419"/>
      <c r="AA107" s="419"/>
      <c r="AB107" s="420"/>
      <c r="AC107" s="2417"/>
      <c r="AD107" s="2418"/>
      <c r="AE107" s="2418"/>
      <c r="AF107" s="2419"/>
    </row>
    <row r="108" spans="1:32" s="1" customFormat="1" ht="18.75" customHeight="1" x14ac:dyDescent="0.15">
      <c r="A108" s="413"/>
      <c r="B108" s="414"/>
      <c r="C108" s="415"/>
      <c r="D108" s="416"/>
      <c r="E108" s="418"/>
      <c r="F108" s="416"/>
      <c r="G108" s="405" t="s">
        <v>156</v>
      </c>
      <c r="H108" s="2427" t="s">
        <v>3667</v>
      </c>
      <c r="I108" s="2429" t="s">
        <v>10</v>
      </c>
      <c r="J108" s="2430" t="s">
        <v>24</v>
      </c>
      <c r="K108" s="2430"/>
      <c r="L108" s="2431" t="s">
        <v>10</v>
      </c>
      <c r="M108" s="2430" t="s">
        <v>28</v>
      </c>
      <c r="N108" s="2430"/>
      <c r="O108" s="426"/>
      <c r="P108" s="426"/>
      <c r="Q108" s="426"/>
      <c r="R108" s="426"/>
      <c r="S108" s="426"/>
      <c r="T108" s="426"/>
      <c r="U108" s="426"/>
      <c r="V108" s="426"/>
      <c r="W108" s="426"/>
      <c r="X108" s="429"/>
      <c r="Y108" s="422"/>
      <c r="Z108" s="419"/>
      <c r="AA108" s="419"/>
      <c r="AB108" s="420"/>
      <c r="AC108" s="2417"/>
      <c r="AD108" s="2418"/>
      <c r="AE108" s="2418"/>
      <c r="AF108" s="2419"/>
    </row>
    <row r="109" spans="1:32" s="1" customFormat="1" ht="18.75" customHeight="1" x14ac:dyDescent="0.15">
      <c r="A109" s="413"/>
      <c r="B109" s="414"/>
      <c r="C109" s="415"/>
      <c r="D109" s="416"/>
      <c r="E109" s="418"/>
      <c r="F109" s="480" t="s">
        <v>10</v>
      </c>
      <c r="G109" s="405" t="s">
        <v>188</v>
      </c>
      <c r="H109" s="2428"/>
      <c r="I109" s="2429"/>
      <c r="J109" s="2430"/>
      <c r="K109" s="2430"/>
      <c r="L109" s="2431"/>
      <c r="M109" s="2430"/>
      <c r="N109" s="2430"/>
      <c r="O109" s="427"/>
      <c r="P109" s="427"/>
      <c r="Q109" s="427"/>
      <c r="R109" s="427"/>
      <c r="S109" s="427"/>
      <c r="T109" s="427"/>
      <c r="U109" s="427"/>
      <c r="V109" s="427"/>
      <c r="W109" s="427"/>
      <c r="X109" s="428"/>
      <c r="Y109" s="422"/>
      <c r="Z109" s="419"/>
      <c r="AA109" s="419"/>
      <c r="AB109" s="420"/>
      <c r="AC109" s="2417"/>
      <c r="AD109" s="2418"/>
      <c r="AE109" s="2418"/>
      <c r="AF109" s="2419"/>
    </row>
    <row r="110" spans="1:32" s="1" customFormat="1" ht="18.75" customHeight="1" x14ac:dyDescent="0.15">
      <c r="A110" s="413"/>
      <c r="B110" s="414"/>
      <c r="C110" s="415"/>
      <c r="D110" s="416"/>
      <c r="E110" s="405"/>
      <c r="F110" s="417"/>
      <c r="G110" s="418"/>
      <c r="H110" s="2427" t="s">
        <v>3668</v>
      </c>
      <c r="I110" s="500" t="s">
        <v>10</v>
      </c>
      <c r="J110" s="426" t="s">
        <v>24</v>
      </c>
      <c r="K110" s="426"/>
      <c r="L110" s="2055"/>
      <c r="M110" s="2056"/>
      <c r="N110" s="2056"/>
      <c r="O110" s="2055"/>
      <c r="P110" s="2056"/>
      <c r="Q110" s="2057"/>
      <c r="R110" s="2055"/>
      <c r="S110" s="2056"/>
      <c r="T110" s="2057"/>
      <c r="U110" s="501" t="s">
        <v>10</v>
      </c>
      <c r="V110" s="426" t="s">
        <v>3669</v>
      </c>
      <c r="W110" s="517"/>
      <c r="X110" s="518"/>
      <c r="Y110" s="419"/>
      <c r="Z110" s="419"/>
      <c r="AA110" s="419"/>
      <c r="AB110" s="420"/>
      <c r="AC110" s="2417"/>
      <c r="AD110" s="2418"/>
      <c r="AE110" s="2418"/>
      <c r="AF110" s="2419"/>
    </row>
    <row r="111" spans="1:32" s="1" customFormat="1" ht="18.75" customHeight="1" x14ac:dyDescent="0.15">
      <c r="A111" s="413"/>
      <c r="B111" s="414"/>
      <c r="C111" s="415"/>
      <c r="D111" s="416"/>
      <c r="E111" s="405"/>
      <c r="F111" s="417"/>
      <c r="G111" s="418"/>
      <c r="H111" s="2432"/>
      <c r="I111" s="481" t="s">
        <v>10</v>
      </c>
      <c r="J111" s="403" t="s">
        <v>3670</v>
      </c>
      <c r="K111" s="403"/>
      <c r="L111" s="480"/>
      <c r="M111" s="480" t="s">
        <v>10</v>
      </c>
      <c r="N111" s="403" t="s">
        <v>3671</v>
      </c>
      <c r="O111" s="480"/>
      <c r="P111" s="480"/>
      <c r="Q111" s="480" t="s">
        <v>10</v>
      </c>
      <c r="R111" s="403" t="s">
        <v>3672</v>
      </c>
      <c r="S111" s="390"/>
      <c r="T111" s="403"/>
      <c r="U111" s="480" t="s">
        <v>10</v>
      </c>
      <c r="V111" s="403" t="s">
        <v>3673</v>
      </c>
      <c r="W111" s="485"/>
      <c r="X111" s="486"/>
      <c r="Y111" s="419"/>
      <c r="Z111" s="419"/>
      <c r="AA111" s="419"/>
      <c r="AB111" s="420"/>
      <c r="AC111" s="2417"/>
      <c r="AD111" s="2418"/>
      <c r="AE111" s="2418"/>
      <c r="AF111" s="2419"/>
    </row>
    <row r="112" spans="1:32" s="1" customFormat="1" ht="18.75" customHeight="1" x14ac:dyDescent="0.15">
      <c r="A112" s="413"/>
      <c r="B112" s="414"/>
      <c r="C112" s="415"/>
      <c r="D112" s="416"/>
      <c r="E112" s="405"/>
      <c r="F112" s="417"/>
      <c r="G112" s="418"/>
      <c r="H112" s="2432"/>
      <c r="I112" s="481" t="s">
        <v>10</v>
      </c>
      <c r="J112" s="403" t="s">
        <v>3674</v>
      </c>
      <c r="K112" s="403"/>
      <c r="L112" s="480"/>
      <c r="M112" s="480" t="s">
        <v>10</v>
      </c>
      <c r="N112" s="403" t="s">
        <v>3675</v>
      </c>
      <c r="O112" s="480"/>
      <c r="P112" s="480"/>
      <c r="Q112" s="480" t="s">
        <v>10</v>
      </c>
      <c r="R112" s="403" t="s">
        <v>3676</v>
      </c>
      <c r="S112" s="390"/>
      <c r="T112" s="403"/>
      <c r="U112" s="480" t="s">
        <v>10</v>
      </c>
      <c r="V112" s="403" t="s">
        <v>3677</v>
      </c>
      <c r="W112" s="485"/>
      <c r="X112" s="486"/>
      <c r="Y112" s="419"/>
      <c r="Z112" s="419"/>
      <c r="AA112" s="419"/>
      <c r="AB112" s="420"/>
      <c r="AC112" s="2417"/>
      <c r="AD112" s="2418"/>
      <c r="AE112" s="2418"/>
      <c r="AF112" s="2419"/>
    </row>
    <row r="113" spans="1:32" s="1" customFormat="1" ht="18.75" customHeight="1" x14ac:dyDescent="0.15">
      <c r="A113" s="413"/>
      <c r="B113" s="414"/>
      <c r="C113" s="415"/>
      <c r="D113" s="416"/>
      <c r="E113" s="405"/>
      <c r="F113" s="417"/>
      <c r="G113" s="418"/>
      <c r="H113" s="2432"/>
      <c r="I113" s="481" t="s">
        <v>10</v>
      </c>
      <c r="J113" s="403" t="s">
        <v>3678</v>
      </c>
      <c r="K113" s="403"/>
      <c r="L113" s="480"/>
      <c r="M113" s="480" t="s">
        <v>10</v>
      </c>
      <c r="N113" s="403" t="s">
        <v>3679</v>
      </c>
      <c r="O113" s="480"/>
      <c r="P113" s="480"/>
      <c r="Q113" s="480" t="s">
        <v>10</v>
      </c>
      <c r="R113" s="403" t="s">
        <v>3680</v>
      </c>
      <c r="S113" s="390"/>
      <c r="T113" s="403"/>
      <c r="U113" s="480" t="s">
        <v>10</v>
      </c>
      <c r="V113" s="403" t="s">
        <v>3681</v>
      </c>
      <c r="W113" s="485"/>
      <c r="X113" s="486"/>
      <c r="Y113" s="419"/>
      <c r="Z113" s="419"/>
      <c r="AA113" s="419"/>
      <c r="AB113" s="420"/>
      <c r="AC113" s="2417"/>
      <c r="AD113" s="2418"/>
      <c r="AE113" s="2418"/>
      <c r="AF113" s="2419"/>
    </row>
    <row r="114" spans="1:32" s="1" customFormat="1" ht="18.75" customHeight="1" x14ac:dyDescent="0.15">
      <c r="A114" s="413"/>
      <c r="B114" s="414"/>
      <c r="C114" s="415"/>
      <c r="D114" s="416"/>
      <c r="E114" s="405"/>
      <c r="F114" s="417"/>
      <c r="G114" s="418"/>
      <c r="H114" s="2432"/>
      <c r="I114" s="481" t="s">
        <v>10</v>
      </c>
      <c r="J114" s="403" t="s">
        <v>3682</v>
      </c>
      <c r="K114" s="403"/>
      <c r="L114" s="480"/>
      <c r="M114" s="480" t="s">
        <v>10</v>
      </c>
      <c r="N114" s="403" t="s">
        <v>3683</v>
      </c>
      <c r="O114" s="480"/>
      <c r="P114" s="480"/>
      <c r="Q114" s="480" t="s">
        <v>10</v>
      </c>
      <c r="R114" s="403" t="s">
        <v>3684</v>
      </c>
      <c r="S114" s="390"/>
      <c r="T114" s="403"/>
      <c r="U114" s="480" t="s">
        <v>10</v>
      </c>
      <c r="V114" s="403" t="s">
        <v>3685</v>
      </c>
      <c r="W114" s="485"/>
      <c r="X114" s="486"/>
      <c r="Y114" s="419"/>
      <c r="Z114" s="419"/>
      <c r="AA114" s="419"/>
      <c r="AB114" s="420"/>
      <c r="AC114" s="2417"/>
      <c r="AD114" s="2418"/>
      <c r="AE114" s="2418"/>
      <c r="AF114" s="2419"/>
    </row>
    <row r="115" spans="1:32" s="1" customFormat="1" ht="18.75" customHeight="1" x14ac:dyDescent="0.15">
      <c r="A115" s="433"/>
      <c r="B115" s="434"/>
      <c r="C115" s="435"/>
      <c r="D115" s="436"/>
      <c r="E115" s="437"/>
      <c r="F115" s="438"/>
      <c r="G115" s="439"/>
      <c r="H115" s="2454"/>
      <c r="I115" s="543" t="s">
        <v>10</v>
      </c>
      <c r="J115" s="536" t="s">
        <v>3686</v>
      </c>
      <c r="K115" s="536"/>
      <c r="L115" s="512"/>
      <c r="M115" s="512"/>
      <c r="N115" s="536"/>
      <c r="O115" s="512"/>
      <c r="P115" s="512"/>
      <c r="Q115" s="512"/>
      <c r="R115" s="536"/>
      <c r="S115" s="538"/>
      <c r="T115" s="536"/>
      <c r="U115" s="512"/>
      <c r="V115" s="536"/>
      <c r="W115" s="513"/>
      <c r="X115" s="514"/>
      <c r="Y115" s="444"/>
      <c r="Z115" s="444"/>
      <c r="AA115" s="444"/>
      <c r="AB115" s="445"/>
      <c r="AC115" s="2420"/>
      <c r="AD115" s="2421"/>
      <c r="AE115" s="2421"/>
      <c r="AF115" s="2422"/>
    </row>
    <row r="116" spans="1:32" s="1" customFormat="1" ht="18.75" customHeight="1" x14ac:dyDescent="0.15">
      <c r="A116" s="406"/>
      <c r="B116" s="407"/>
      <c r="C116" s="408"/>
      <c r="D116" s="409"/>
      <c r="E116" s="411"/>
      <c r="F116" s="409"/>
      <c r="G116" s="402"/>
      <c r="H116" s="459" t="s">
        <v>99</v>
      </c>
      <c r="I116" s="505" t="s">
        <v>10</v>
      </c>
      <c r="J116" s="449" t="s">
        <v>53</v>
      </c>
      <c r="K116" s="506"/>
      <c r="L116" s="462"/>
      <c r="M116" s="507" t="s">
        <v>10</v>
      </c>
      <c r="N116" s="449" t="s">
        <v>54</v>
      </c>
      <c r="O116" s="508"/>
      <c r="P116" s="508"/>
      <c r="Q116" s="508"/>
      <c r="R116" s="508"/>
      <c r="S116" s="508"/>
      <c r="T116" s="508"/>
      <c r="U116" s="508"/>
      <c r="V116" s="508"/>
      <c r="W116" s="508"/>
      <c r="X116" s="509"/>
      <c r="Y116" s="511" t="s">
        <v>10</v>
      </c>
      <c r="Z116" s="400" t="s">
        <v>19</v>
      </c>
      <c r="AA116" s="400"/>
      <c r="AB116" s="412"/>
      <c r="AC116" s="2459"/>
      <c r="AD116" s="2459"/>
      <c r="AE116" s="2459"/>
      <c r="AF116" s="2459"/>
    </row>
    <row r="117" spans="1:32" s="2067" customFormat="1" ht="18.75" customHeight="1" x14ac:dyDescent="0.15">
      <c r="A117" s="413"/>
      <c r="B117" s="2064"/>
      <c r="C117" s="415"/>
      <c r="D117" s="416"/>
      <c r="E117" s="418"/>
      <c r="F117" s="416"/>
      <c r="G117" s="405"/>
      <c r="H117" s="2077" t="s">
        <v>3696</v>
      </c>
      <c r="I117" s="2065" t="s">
        <v>10</v>
      </c>
      <c r="J117" s="427" t="s">
        <v>3697</v>
      </c>
      <c r="K117" s="496"/>
      <c r="L117" s="472"/>
      <c r="M117" s="2066" t="s">
        <v>10</v>
      </c>
      <c r="N117" s="427" t="s">
        <v>3698</v>
      </c>
      <c r="O117" s="488"/>
      <c r="P117" s="488"/>
      <c r="Q117" s="488"/>
      <c r="R117" s="488"/>
      <c r="S117" s="488"/>
      <c r="T117" s="488"/>
      <c r="U117" s="488"/>
      <c r="V117" s="488"/>
      <c r="W117" s="488"/>
      <c r="X117" s="489"/>
      <c r="Y117" s="2058"/>
      <c r="Z117" s="2052"/>
      <c r="AA117" s="2052"/>
      <c r="AB117" s="420"/>
      <c r="AC117" s="2460"/>
      <c r="AD117" s="2460"/>
      <c r="AE117" s="2460"/>
      <c r="AF117" s="2460"/>
    </row>
    <row r="118" spans="1:32" s="1" customFormat="1" ht="19.5" customHeight="1" x14ac:dyDescent="0.15">
      <c r="A118" s="413"/>
      <c r="B118" s="414"/>
      <c r="C118" s="415"/>
      <c r="D118" s="416"/>
      <c r="E118" s="405"/>
      <c r="F118" s="417"/>
      <c r="G118" s="418"/>
      <c r="H118" s="430" t="s">
        <v>21</v>
      </c>
      <c r="I118" s="490" t="s">
        <v>10</v>
      </c>
      <c r="J118" s="424" t="s">
        <v>22</v>
      </c>
      <c r="K118" s="491"/>
      <c r="L118" s="450"/>
      <c r="M118" s="492" t="s">
        <v>10</v>
      </c>
      <c r="N118" s="424" t="s">
        <v>23</v>
      </c>
      <c r="O118" s="492"/>
      <c r="P118" s="424"/>
      <c r="Q118" s="493"/>
      <c r="R118" s="493"/>
      <c r="S118" s="493"/>
      <c r="T118" s="493"/>
      <c r="U118" s="493"/>
      <c r="V118" s="493"/>
      <c r="W118" s="493"/>
      <c r="X118" s="494"/>
      <c r="Y118" s="480" t="s">
        <v>10</v>
      </c>
      <c r="Z118" s="403" t="s">
        <v>20</v>
      </c>
      <c r="AA118" s="419"/>
      <c r="AB118" s="420"/>
      <c r="AC118" s="2460"/>
      <c r="AD118" s="2460"/>
      <c r="AE118" s="2460"/>
      <c r="AF118" s="2460"/>
    </row>
    <row r="119" spans="1:32" s="1" customFormat="1" ht="19.5" customHeight="1" x14ac:dyDescent="0.15">
      <c r="A119" s="413"/>
      <c r="B119" s="414"/>
      <c r="C119" s="415"/>
      <c r="D119" s="416"/>
      <c r="E119" s="405"/>
      <c r="F119" s="417"/>
      <c r="G119" s="418"/>
      <c r="H119" s="430" t="s">
        <v>66</v>
      </c>
      <c r="I119" s="490" t="s">
        <v>10</v>
      </c>
      <c r="J119" s="424" t="s">
        <v>22</v>
      </c>
      <c r="K119" s="491"/>
      <c r="L119" s="450"/>
      <c r="M119" s="492" t="s">
        <v>10</v>
      </c>
      <c r="N119" s="424" t="s">
        <v>23</v>
      </c>
      <c r="O119" s="492"/>
      <c r="P119" s="424"/>
      <c r="Q119" s="493"/>
      <c r="R119" s="493"/>
      <c r="S119" s="493"/>
      <c r="T119" s="493"/>
      <c r="U119" s="493"/>
      <c r="V119" s="493"/>
      <c r="W119" s="493"/>
      <c r="X119" s="494"/>
      <c r="Y119" s="480"/>
      <c r="Z119" s="403"/>
      <c r="AA119" s="419"/>
      <c r="AB119" s="420"/>
      <c r="AC119" s="2460"/>
      <c r="AD119" s="2460"/>
      <c r="AE119" s="2460"/>
      <c r="AF119" s="2460"/>
    </row>
    <row r="120" spans="1:32" s="1" customFormat="1" ht="18.75" customHeight="1" x14ac:dyDescent="0.15">
      <c r="A120" s="413"/>
      <c r="B120" s="414"/>
      <c r="C120" s="415"/>
      <c r="D120" s="416"/>
      <c r="E120" s="418"/>
      <c r="F120" s="416"/>
      <c r="G120" s="405"/>
      <c r="H120" s="468" t="s">
        <v>181</v>
      </c>
      <c r="I120" s="490" t="s">
        <v>10</v>
      </c>
      <c r="J120" s="424" t="s">
        <v>97</v>
      </c>
      <c r="K120" s="491"/>
      <c r="L120" s="450"/>
      <c r="M120" s="492" t="s">
        <v>10</v>
      </c>
      <c r="N120" s="424" t="s">
        <v>146</v>
      </c>
      <c r="O120" s="493"/>
      <c r="P120" s="493"/>
      <c r="Q120" s="493"/>
      <c r="R120" s="493"/>
      <c r="S120" s="493"/>
      <c r="T120" s="493"/>
      <c r="U120" s="493"/>
      <c r="V120" s="493"/>
      <c r="W120" s="493"/>
      <c r="X120" s="494"/>
      <c r="Y120" s="422"/>
      <c r="Z120" s="419"/>
      <c r="AA120" s="419"/>
      <c r="AB120" s="420"/>
      <c r="AC120" s="2461"/>
      <c r="AD120" s="2461"/>
      <c r="AE120" s="2461"/>
      <c r="AF120" s="2461"/>
    </row>
    <row r="121" spans="1:32" s="1" customFormat="1" ht="18.75" customHeight="1" x14ac:dyDescent="0.15">
      <c r="A121" s="413"/>
      <c r="B121" s="414"/>
      <c r="C121" s="415"/>
      <c r="D121" s="416"/>
      <c r="E121" s="418"/>
      <c r="F121" s="416"/>
      <c r="G121" s="405"/>
      <c r="H121" s="468" t="s">
        <v>182</v>
      </c>
      <c r="I121" s="490" t="s">
        <v>10</v>
      </c>
      <c r="J121" s="424" t="s">
        <v>97</v>
      </c>
      <c r="K121" s="491"/>
      <c r="L121" s="450"/>
      <c r="M121" s="492" t="s">
        <v>10</v>
      </c>
      <c r="N121" s="424" t="s">
        <v>146</v>
      </c>
      <c r="O121" s="493"/>
      <c r="P121" s="493"/>
      <c r="Q121" s="493"/>
      <c r="R121" s="493"/>
      <c r="S121" s="493"/>
      <c r="T121" s="493"/>
      <c r="U121" s="493"/>
      <c r="V121" s="493"/>
      <c r="W121" s="493"/>
      <c r="X121" s="494"/>
      <c r="Y121" s="422"/>
      <c r="Z121" s="419"/>
      <c r="AA121" s="419"/>
      <c r="AB121" s="420"/>
      <c r="AC121" s="2461"/>
      <c r="AD121" s="2461"/>
      <c r="AE121" s="2461"/>
      <c r="AF121" s="2461"/>
    </row>
    <row r="122" spans="1:32" s="1" customFormat="1" ht="18.75" customHeight="1" x14ac:dyDescent="0.15">
      <c r="A122" s="413"/>
      <c r="B122" s="414"/>
      <c r="C122" s="415"/>
      <c r="D122" s="416"/>
      <c r="E122" s="418"/>
      <c r="F122" s="416"/>
      <c r="G122" s="405"/>
      <c r="H122" s="468" t="s">
        <v>80</v>
      </c>
      <c r="I122" s="490" t="s">
        <v>10</v>
      </c>
      <c r="J122" s="424" t="s">
        <v>24</v>
      </c>
      <c r="K122" s="491"/>
      <c r="L122" s="492" t="s">
        <v>10</v>
      </c>
      <c r="M122" s="424" t="s">
        <v>28</v>
      </c>
      <c r="N122" s="493"/>
      <c r="O122" s="493"/>
      <c r="P122" s="493"/>
      <c r="Q122" s="491"/>
      <c r="R122" s="493"/>
      <c r="S122" s="493"/>
      <c r="T122" s="493"/>
      <c r="U122" s="493"/>
      <c r="V122" s="493"/>
      <c r="W122" s="493"/>
      <c r="X122" s="494"/>
      <c r="Y122" s="422"/>
      <c r="Z122" s="419"/>
      <c r="AA122" s="419"/>
      <c r="AB122" s="420"/>
      <c r="AC122" s="2461"/>
      <c r="AD122" s="2461"/>
      <c r="AE122" s="2461"/>
      <c r="AF122" s="2461"/>
    </row>
    <row r="123" spans="1:32" s="1" customFormat="1" ht="18.75" customHeight="1" x14ac:dyDescent="0.15">
      <c r="A123" s="413"/>
      <c r="B123" s="414"/>
      <c r="C123" s="415"/>
      <c r="D123" s="416"/>
      <c r="E123" s="418"/>
      <c r="F123" s="416"/>
      <c r="G123" s="405"/>
      <c r="H123" s="468" t="s">
        <v>112</v>
      </c>
      <c r="I123" s="490" t="s">
        <v>10</v>
      </c>
      <c r="J123" s="424" t="s">
        <v>53</v>
      </c>
      <c r="K123" s="491"/>
      <c r="L123" s="450"/>
      <c r="M123" s="492" t="s">
        <v>10</v>
      </c>
      <c r="N123" s="424" t="s">
        <v>54</v>
      </c>
      <c r="O123" s="493"/>
      <c r="P123" s="493"/>
      <c r="Q123" s="491"/>
      <c r="R123" s="493"/>
      <c r="S123" s="493"/>
      <c r="T123" s="493"/>
      <c r="U123" s="493"/>
      <c r="V123" s="493"/>
      <c r="W123" s="493"/>
      <c r="X123" s="494"/>
      <c r="Y123" s="422"/>
      <c r="Z123" s="419"/>
      <c r="AA123" s="419"/>
      <c r="AB123" s="420"/>
      <c r="AC123" s="2461"/>
      <c r="AD123" s="2461"/>
      <c r="AE123" s="2461"/>
      <c r="AF123" s="2461"/>
    </row>
    <row r="124" spans="1:32" s="1" customFormat="1" ht="19.5" customHeight="1" x14ac:dyDescent="0.15">
      <c r="A124" s="413"/>
      <c r="B124" s="414"/>
      <c r="C124" s="415"/>
      <c r="D124" s="416"/>
      <c r="E124" s="405"/>
      <c r="F124" s="417"/>
      <c r="G124" s="418"/>
      <c r="H124" s="430" t="s">
        <v>36</v>
      </c>
      <c r="I124" s="490" t="s">
        <v>10</v>
      </c>
      <c r="J124" s="424" t="s">
        <v>24</v>
      </c>
      <c r="K124" s="424"/>
      <c r="L124" s="492" t="s">
        <v>10</v>
      </c>
      <c r="M124" s="424" t="s">
        <v>28</v>
      </c>
      <c r="N124" s="424"/>
      <c r="O124" s="493"/>
      <c r="P124" s="424"/>
      <c r="Q124" s="493"/>
      <c r="R124" s="493"/>
      <c r="S124" s="493"/>
      <c r="T124" s="493"/>
      <c r="U124" s="493"/>
      <c r="V124" s="493"/>
      <c r="W124" s="493"/>
      <c r="X124" s="494"/>
      <c r="Y124" s="419"/>
      <c r="Z124" s="419"/>
      <c r="AA124" s="419"/>
      <c r="AB124" s="420"/>
      <c r="AC124" s="2461"/>
      <c r="AD124" s="2461"/>
      <c r="AE124" s="2461"/>
      <c r="AF124" s="2461"/>
    </row>
    <row r="125" spans="1:32" s="1" customFormat="1" ht="18.75" customHeight="1" x14ac:dyDescent="0.15">
      <c r="A125" s="413"/>
      <c r="B125" s="414"/>
      <c r="C125" s="415"/>
      <c r="D125" s="416"/>
      <c r="E125" s="418"/>
      <c r="F125" s="416"/>
      <c r="G125" s="405"/>
      <c r="H125" s="468" t="s">
        <v>113</v>
      </c>
      <c r="I125" s="490" t="s">
        <v>10</v>
      </c>
      <c r="J125" s="424" t="s">
        <v>24</v>
      </c>
      <c r="K125" s="491"/>
      <c r="L125" s="492" t="s">
        <v>10</v>
      </c>
      <c r="M125" s="424" t="s">
        <v>28</v>
      </c>
      <c r="N125" s="493"/>
      <c r="O125" s="493"/>
      <c r="P125" s="493"/>
      <c r="Q125" s="491"/>
      <c r="R125" s="493"/>
      <c r="S125" s="493"/>
      <c r="T125" s="493"/>
      <c r="U125" s="493"/>
      <c r="V125" s="493"/>
      <c r="W125" s="493"/>
      <c r="X125" s="494"/>
      <c r="Y125" s="422"/>
      <c r="Z125" s="419"/>
      <c r="AA125" s="419"/>
      <c r="AB125" s="420"/>
      <c r="AC125" s="2461"/>
      <c r="AD125" s="2461"/>
      <c r="AE125" s="2461"/>
      <c r="AF125" s="2461"/>
    </row>
    <row r="126" spans="1:32" s="1" customFormat="1" ht="18.75" customHeight="1" x14ac:dyDescent="0.15">
      <c r="A126" s="413"/>
      <c r="B126" s="414"/>
      <c r="C126" s="415"/>
      <c r="D126" s="416"/>
      <c r="E126" s="418"/>
      <c r="F126" s="417"/>
      <c r="G126" s="418"/>
      <c r="H126" s="468" t="s">
        <v>127</v>
      </c>
      <c r="I126" s="490" t="s">
        <v>10</v>
      </c>
      <c r="J126" s="424" t="s">
        <v>24</v>
      </c>
      <c r="K126" s="424"/>
      <c r="L126" s="492" t="s">
        <v>10</v>
      </c>
      <c r="M126" s="424" t="s">
        <v>25</v>
      </c>
      <c r="N126" s="424"/>
      <c r="O126" s="492" t="s">
        <v>10</v>
      </c>
      <c r="P126" s="424" t="s">
        <v>26</v>
      </c>
      <c r="Q126" s="493"/>
      <c r="R126" s="493"/>
      <c r="S126" s="493"/>
      <c r="T126" s="493"/>
      <c r="U126" s="493"/>
      <c r="V126" s="493"/>
      <c r="W126" s="493"/>
      <c r="X126" s="494"/>
      <c r="Y126" s="422"/>
      <c r="Z126" s="419"/>
      <c r="AA126" s="419"/>
      <c r="AB126" s="420"/>
      <c r="AC126" s="2461"/>
      <c r="AD126" s="2461"/>
      <c r="AE126" s="2461"/>
      <c r="AF126" s="2461"/>
    </row>
    <row r="127" spans="1:32" s="1" customFormat="1" ht="18.75" customHeight="1" x14ac:dyDescent="0.15">
      <c r="A127" s="413"/>
      <c r="B127" s="414"/>
      <c r="C127" s="415"/>
      <c r="D127" s="390"/>
      <c r="E127" s="418"/>
      <c r="F127" s="416"/>
      <c r="G127" s="405"/>
      <c r="H127" s="516" t="s">
        <v>114</v>
      </c>
      <c r="I127" s="490" t="s">
        <v>10</v>
      </c>
      <c r="J127" s="424" t="s">
        <v>24</v>
      </c>
      <c r="K127" s="424"/>
      <c r="L127" s="492" t="s">
        <v>10</v>
      </c>
      <c r="M127" s="424" t="s">
        <v>25</v>
      </c>
      <c r="N127" s="424"/>
      <c r="O127" s="492" t="s">
        <v>10</v>
      </c>
      <c r="P127" s="424" t="s">
        <v>26</v>
      </c>
      <c r="Q127" s="493"/>
      <c r="R127" s="493"/>
      <c r="S127" s="493"/>
      <c r="T127" s="493"/>
      <c r="U127" s="517"/>
      <c r="V127" s="517"/>
      <c r="W127" s="517"/>
      <c r="X127" s="518"/>
      <c r="Y127" s="422"/>
      <c r="Z127" s="419"/>
      <c r="AA127" s="419"/>
      <c r="AB127" s="420"/>
      <c r="AC127" s="2461"/>
      <c r="AD127" s="2461"/>
      <c r="AE127" s="2461"/>
      <c r="AF127" s="2461"/>
    </row>
    <row r="128" spans="1:32" s="1" customFormat="1" ht="18.75" customHeight="1" x14ac:dyDescent="0.15">
      <c r="A128" s="413"/>
      <c r="B128" s="414"/>
      <c r="C128" s="415"/>
      <c r="D128" s="390"/>
      <c r="E128" s="418"/>
      <c r="F128" s="480" t="s">
        <v>10</v>
      </c>
      <c r="G128" s="405" t="s">
        <v>169</v>
      </c>
      <c r="H128" s="2412" t="s">
        <v>190</v>
      </c>
      <c r="I128" s="500" t="s">
        <v>10</v>
      </c>
      <c r="J128" s="426" t="s">
        <v>133</v>
      </c>
      <c r="K128" s="426"/>
      <c r="L128" s="517"/>
      <c r="M128" s="517"/>
      <c r="N128" s="517"/>
      <c r="O128" s="517"/>
      <c r="P128" s="501" t="s">
        <v>10</v>
      </c>
      <c r="Q128" s="426" t="s">
        <v>134</v>
      </c>
      <c r="R128" s="517"/>
      <c r="S128" s="517"/>
      <c r="T128" s="517"/>
      <c r="U128" s="517"/>
      <c r="V128" s="517"/>
      <c r="W128" s="517"/>
      <c r="X128" s="518"/>
      <c r="Y128" s="422"/>
      <c r="Z128" s="419"/>
      <c r="AA128" s="419"/>
      <c r="AB128" s="420"/>
      <c r="AC128" s="2461"/>
      <c r="AD128" s="2461"/>
      <c r="AE128" s="2461"/>
      <c r="AF128" s="2461"/>
    </row>
    <row r="129" spans="1:32" s="1" customFormat="1" ht="18.75" customHeight="1" x14ac:dyDescent="0.15">
      <c r="A129" s="413"/>
      <c r="B129" s="414"/>
      <c r="C129" s="415"/>
      <c r="D129" s="416"/>
      <c r="E129" s="418"/>
      <c r="F129" s="416"/>
      <c r="G129" s="405" t="s">
        <v>170</v>
      </c>
      <c r="H129" s="2413"/>
      <c r="I129" s="487" t="s">
        <v>10</v>
      </c>
      <c r="J129" s="427" t="s">
        <v>160</v>
      </c>
      <c r="K129" s="488"/>
      <c r="L129" s="488"/>
      <c r="M129" s="488"/>
      <c r="N129" s="488"/>
      <c r="O129" s="488"/>
      <c r="P129" s="488"/>
      <c r="Q129" s="421"/>
      <c r="R129" s="488"/>
      <c r="S129" s="488"/>
      <c r="T129" s="488"/>
      <c r="U129" s="488"/>
      <c r="V129" s="488"/>
      <c r="W129" s="488"/>
      <c r="X129" s="489"/>
      <c r="Y129" s="422"/>
      <c r="Z129" s="419"/>
      <c r="AA129" s="419"/>
      <c r="AB129" s="420"/>
      <c r="AC129" s="2461"/>
      <c r="AD129" s="2461"/>
      <c r="AE129" s="2461"/>
      <c r="AF129" s="2461"/>
    </row>
    <row r="130" spans="1:32" s="1" customFormat="1" ht="18.75" customHeight="1" x14ac:dyDescent="0.15">
      <c r="A130" s="481" t="s">
        <v>10</v>
      </c>
      <c r="B130" s="414">
        <v>23</v>
      </c>
      <c r="C130" s="415" t="s">
        <v>122</v>
      </c>
      <c r="D130" s="480" t="s">
        <v>10</v>
      </c>
      <c r="E130" s="418" t="s">
        <v>189</v>
      </c>
      <c r="F130" s="480" t="s">
        <v>10</v>
      </c>
      <c r="G130" s="405" t="s">
        <v>172</v>
      </c>
      <c r="H130" s="2412" t="s">
        <v>162</v>
      </c>
      <c r="I130" s="500" t="s">
        <v>10</v>
      </c>
      <c r="J130" s="426" t="s">
        <v>163</v>
      </c>
      <c r="K130" s="498"/>
      <c r="L130" s="456"/>
      <c r="M130" s="501" t="s">
        <v>10</v>
      </c>
      <c r="N130" s="426" t="s">
        <v>164</v>
      </c>
      <c r="O130" s="517"/>
      <c r="P130" s="517"/>
      <c r="Q130" s="501" t="s">
        <v>10</v>
      </c>
      <c r="R130" s="426" t="s">
        <v>165</v>
      </c>
      <c r="S130" s="517"/>
      <c r="T130" s="517"/>
      <c r="U130" s="517"/>
      <c r="V130" s="517"/>
      <c r="W130" s="517"/>
      <c r="X130" s="518"/>
      <c r="Y130" s="422"/>
      <c r="Z130" s="419"/>
      <c r="AA130" s="419"/>
      <c r="AB130" s="420"/>
      <c r="AC130" s="2461"/>
      <c r="AD130" s="2461"/>
      <c r="AE130" s="2461"/>
      <c r="AF130" s="2461"/>
    </row>
    <row r="131" spans="1:32" s="1" customFormat="1" ht="18.75" customHeight="1" x14ac:dyDescent="0.15">
      <c r="A131" s="413"/>
      <c r="B131" s="414"/>
      <c r="C131" s="415"/>
      <c r="D131" s="416"/>
      <c r="E131" s="418"/>
      <c r="F131" s="416"/>
      <c r="G131" s="405" t="s">
        <v>173</v>
      </c>
      <c r="H131" s="2413"/>
      <c r="I131" s="487" t="s">
        <v>10</v>
      </c>
      <c r="J131" s="427" t="s">
        <v>167</v>
      </c>
      <c r="K131" s="488"/>
      <c r="L131" s="488"/>
      <c r="M131" s="488"/>
      <c r="N131" s="488"/>
      <c r="O131" s="488"/>
      <c r="P131" s="488"/>
      <c r="Q131" s="510" t="s">
        <v>10</v>
      </c>
      <c r="R131" s="427" t="s">
        <v>168</v>
      </c>
      <c r="S131" s="421"/>
      <c r="T131" s="488"/>
      <c r="U131" s="488"/>
      <c r="V131" s="488"/>
      <c r="W131" s="488"/>
      <c r="X131" s="489"/>
      <c r="Y131" s="422"/>
      <c r="Z131" s="419"/>
      <c r="AA131" s="419"/>
      <c r="AB131" s="420"/>
      <c r="AC131" s="2461"/>
      <c r="AD131" s="2461"/>
      <c r="AE131" s="2461"/>
      <c r="AF131" s="2461"/>
    </row>
    <row r="132" spans="1:32" s="1" customFormat="1" ht="18.75" customHeight="1" x14ac:dyDescent="0.15">
      <c r="A132" s="413"/>
      <c r="B132" s="414"/>
      <c r="C132" s="415"/>
      <c r="D132" s="416"/>
      <c r="E132" s="418"/>
      <c r="F132" s="480" t="s">
        <v>10</v>
      </c>
      <c r="G132" s="405" t="s">
        <v>174</v>
      </c>
      <c r="H132" s="431" t="s">
        <v>84</v>
      </c>
      <c r="I132" s="490" t="s">
        <v>10</v>
      </c>
      <c r="J132" s="424" t="s">
        <v>24</v>
      </c>
      <c r="K132" s="424"/>
      <c r="L132" s="492" t="s">
        <v>10</v>
      </c>
      <c r="M132" s="424" t="s">
        <v>39</v>
      </c>
      <c r="N132" s="424"/>
      <c r="O132" s="492" t="s">
        <v>10</v>
      </c>
      <c r="P132" s="424" t="s">
        <v>40</v>
      </c>
      <c r="Q132" s="451"/>
      <c r="R132" s="492" t="s">
        <v>10</v>
      </c>
      <c r="S132" s="424" t="s">
        <v>85</v>
      </c>
      <c r="T132" s="451"/>
      <c r="U132" s="451"/>
      <c r="V132" s="451"/>
      <c r="W132" s="451"/>
      <c r="X132" s="452"/>
      <c r="Y132" s="422"/>
      <c r="Z132" s="419"/>
      <c r="AA132" s="419"/>
      <c r="AB132" s="420"/>
      <c r="AC132" s="2461"/>
      <c r="AD132" s="2461"/>
      <c r="AE132" s="2461"/>
      <c r="AF132" s="2461"/>
    </row>
    <row r="133" spans="1:32" s="1" customFormat="1" ht="18.75" customHeight="1" x14ac:dyDescent="0.15">
      <c r="A133" s="481"/>
      <c r="B133" s="414"/>
      <c r="C133" s="415"/>
      <c r="D133" s="416"/>
      <c r="E133" s="418"/>
      <c r="F133" s="416"/>
      <c r="G133" s="405" t="s">
        <v>175</v>
      </c>
      <c r="H133" s="2427" t="s">
        <v>3667</v>
      </c>
      <c r="I133" s="2429" t="s">
        <v>10</v>
      </c>
      <c r="J133" s="2430" t="s">
        <v>24</v>
      </c>
      <c r="K133" s="2430"/>
      <c r="L133" s="2431" t="s">
        <v>10</v>
      </c>
      <c r="M133" s="2430" t="s">
        <v>28</v>
      </c>
      <c r="N133" s="2430"/>
      <c r="O133" s="426"/>
      <c r="P133" s="426"/>
      <c r="Q133" s="426"/>
      <c r="R133" s="426"/>
      <c r="S133" s="426"/>
      <c r="T133" s="426"/>
      <c r="U133" s="426"/>
      <c r="V133" s="426"/>
      <c r="W133" s="426"/>
      <c r="X133" s="429"/>
      <c r="Y133" s="422"/>
      <c r="Z133" s="419"/>
      <c r="AA133" s="419"/>
      <c r="AB133" s="420"/>
      <c r="AC133" s="2461"/>
      <c r="AD133" s="2461"/>
      <c r="AE133" s="2461"/>
      <c r="AF133" s="2461"/>
    </row>
    <row r="134" spans="1:32" s="1" customFormat="1" ht="18.75" customHeight="1" x14ac:dyDescent="0.15">
      <c r="A134" s="413"/>
      <c r="B134" s="414"/>
      <c r="C134" s="415"/>
      <c r="D134" s="416"/>
      <c r="E134" s="418"/>
      <c r="F134" s="416"/>
      <c r="G134" s="405"/>
      <c r="H134" s="2428"/>
      <c r="I134" s="2429"/>
      <c r="J134" s="2430"/>
      <c r="K134" s="2430"/>
      <c r="L134" s="2431"/>
      <c r="M134" s="2430"/>
      <c r="N134" s="2430"/>
      <c r="O134" s="427"/>
      <c r="P134" s="427"/>
      <c r="Q134" s="427"/>
      <c r="R134" s="427"/>
      <c r="S134" s="427"/>
      <c r="T134" s="427"/>
      <c r="U134" s="427"/>
      <c r="V134" s="427"/>
      <c r="W134" s="427"/>
      <c r="X134" s="428"/>
      <c r="Y134" s="422"/>
      <c r="Z134" s="419"/>
      <c r="AA134" s="419"/>
      <c r="AB134" s="420"/>
      <c r="AC134" s="2461"/>
      <c r="AD134" s="2461"/>
      <c r="AE134" s="2461"/>
      <c r="AF134" s="2461"/>
    </row>
    <row r="135" spans="1:32" s="1" customFormat="1" ht="18.75" customHeight="1" x14ac:dyDescent="0.15">
      <c r="A135" s="413"/>
      <c r="B135" s="414"/>
      <c r="C135" s="415"/>
      <c r="D135" s="416"/>
      <c r="E135" s="405"/>
      <c r="F135" s="417"/>
      <c r="G135" s="418"/>
      <c r="H135" s="2427" t="s">
        <v>3668</v>
      </c>
      <c r="I135" s="500" t="s">
        <v>10</v>
      </c>
      <c r="J135" s="426" t="s">
        <v>24</v>
      </c>
      <c r="K135" s="426"/>
      <c r="L135" s="2055"/>
      <c r="M135" s="2056"/>
      <c r="N135" s="2056"/>
      <c r="O135" s="2055"/>
      <c r="P135" s="2056"/>
      <c r="Q135" s="2057"/>
      <c r="R135" s="2055"/>
      <c r="S135" s="2056"/>
      <c r="T135" s="2057"/>
      <c r="U135" s="501" t="s">
        <v>10</v>
      </c>
      <c r="V135" s="426" t="s">
        <v>3669</v>
      </c>
      <c r="W135" s="517"/>
      <c r="X135" s="518"/>
      <c r="Y135" s="419"/>
      <c r="Z135" s="419"/>
      <c r="AA135" s="419"/>
      <c r="AB135" s="420"/>
      <c r="AC135" s="2461"/>
      <c r="AD135" s="2461"/>
      <c r="AE135" s="2461"/>
      <c r="AF135" s="2461"/>
    </row>
    <row r="136" spans="1:32" s="1" customFormat="1" ht="18.75" customHeight="1" x14ac:dyDescent="0.15">
      <c r="A136" s="413"/>
      <c r="B136" s="414"/>
      <c r="C136" s="415"/>
      <c r="D136" s="416"/>
      <c r="E136" s="405"/>
      <c r="F136" s="417"/>
      <c r="G136" s="418"/>
      <c r="H136" s="2432"/>
      <c r="I136" s="481" t="s">
        <v>10</v>
      </c>
      <c r="J136" s="403" t="s">
        <v>3670</v>
      </c>
      <c r="K136" s="403"/>
      <c r="L136" s="480"/>
      <c r="M136" s="480" t="s">
        <v>10</v>
      </c>
      <c r="N136" s="403" t="s">
        <v>3671</v>
      </c>
      <c r="O136" s="480"/>
      <c r="P136" s="480"/>
      <c r="Q136" s="480" t="s">
        <v>10</v>
      </c>
      <c r="R136" s="403" t="s">
        <v>3672</v>
      </c>
      <c r="S136" s="390"/>
      <c r="T136" s="403"/>
      <c r="U136" s="480" t="s">
        <v>10</v>
      </c>
      <c r="V136" s="403" t="s">
        <v>3673</v>
      </c>
      <c r="W136" s="485"/>
      <c r="X136" s="486"/>
      <c r="Y136" s="419"/>
      <c r="Z136" s="419"/>
      <c r="AA136" s="419"/>
      <c r="AB136" s="420"/>
      <c r="AC136" s="2461"/>
      <c r="AD136" s="2461"/>
      <c r="AE136" s="2461"/>
      <c r="AF136" s="2461"/>
    </row>
    <row r="137" spans="1:32" s="1" customFormat="1" ht="18.75" customHeight="1" x14ac:dyDescent="0.15">
      <c r="A137" s="413"/>
      <c r="B137" s="414"/>
      <c r="C137" s="415"/>
      <c r="D137" s="416"/>
      <c r="E137" s="405"/>
      <c r="F137" s="417"/>
      <c r="G137" s="418"/>
      <c r="H137" s="2432"/>
      <c r="I137" s="481" t="s">
        <v>10</v>
      </c>
      <c r="J137" s="403" t="s">
        <v>3674</v>
      </c>
      <c r="K137" s="403"/>
      <c r="L137" s="480"/>
      <c r="M137" s="480" t="s">
        <v>10</v>
      </c>
      <c r="N137" s="403" t="s">
        <v>3675</v>
      </c>
      <c r="O137" s="480"/>
      <c r="P137" s="480"/>
      <c r="Q137" s="480" t="s">
        <v>10</v>
      </c>
      <c r="R137" s="403" t="s">
        <v>3676</v>
      </c>
      <c r="S137" s="390"/>
      <c r="T137" s="403"/>
      <c r="U137" s="480" t="s">
        <v>10</v>
      </c>
      <c r="V137" s="403" t="s">
        <v>3677</v>
      </c>
      <c r="W137" s="485"/>
      <c r="X137" s="486"/>
      <c r="Y137" s="419"/>
      <c r="Z137" s="419"/>
      <c r="AA137" s="419"/>
      <c r="AB137" s="420"/>
      <c r="AC137" s="2461"/>
      <c r="AD137" s="2461"/>
      <c r="AE137" s="2461"/>
      <c r="AF137" s="2461"/>
    </row>
    <row r="138" spans="1:32" s="1" customFormat="1" ht="18.75" customHeight="1" x14ac:dyDescent="0.15">
      <c r="A138" s="413"/>
      <c r="B138" s="414"/>
      <c r="C138" s="415"/>
      <c r="D138" s="416"/>
      <c r="E138" s="405"/>
      <c r="F138" s="417"/>
      <c r="G138" s="418"/>
      <c r="H138" s="2432"/>
      <c r="I138" s="481" t="s">
        <v>10</v>
      </c>
      <c r="J138" s="403" t="s">
        <v>3678</v>
      </c>
      <c r="K138" s="403"/>
      <c r="L138" s="480"/>
      <c r="M138" s="480" t="s">
        <v>10</v>
      </c>
      <c r="N138" s="403" t="s">
        <v>3679</v>
      </c>
      <c r="O138" s="480"/>
      <c r="P138" s="480"/>
      <c r="Q138" s="480" t="s">
        <v>10</v>
      </c>
      <c r="R138" s="403" t="s">
        <v>3680</v>
      </c>
      <c r="S138" s="390"/>
      <c r="T138" s="403"/>
      <c r="U138" s="480" t="s">
        <v>10</v>
      </c>
      <c r="V138" s="403" t="s">
        <v>3681</v>
      </c>
      <c r="W138" s="485"/>
      <c r="X138" s="486"/>
      <c r="Y138" s="419"/>
      <c r="Z138" s="419"/>
      <c r="AA138" s="419"/>
      <c r="AB138" s="420"/>
      <c r="AC138" s="2461"/>
      <c r="AD138" s="2461"/>
      <c r="AE138" s="2461"/>
      <c r="AF138" s="2461"/>
    </row>
    <row r="139" spans="1:32" s="1" customFormat="1" ht="18.75" customHeight="1" x14ac:dyDescent="0.15">
      <c r="A139" s="413"/>
      <c r="B139" s="414"/>
      <c r="C139" s="415"/>
      <c r="D139" s="416"/>
      <c r="E139" s="405"/>
      <c r="F139" s="417"/>
      <c r="G139" s="418"/>
      <c r="H139" s="2432"/>
      <c r="I139" s="481" t="s">
        <v>10</v>
      </c>
      <c r="J139" s="403" t="s">
        <v>3682</v>
      </c>
      <c r="K139" s="403"/>
      <c r="L139" s="480"/>
      <c r="M139" s="480" t="s">
        <v>10</v>
      </c>
      <c r="N139" s="403" t="s">
        <v>3683</v>
      </c>
      <c r="O139" s="480"/>
      <c r="P139" s="480"/>
      <c r="Q139" s="480" t="s">
        <v>10</v>
      </c>
      <c r="R139" s="403" t="s">
        <v>3684</v>
      </c>
      <c r="S139" s="390"/>
      <c r="T139" s="403"/>
      <c r="U139" s="480" t="s">
        <v>10</v>
      </c>
      <c r="V139" s="403" t="s">
        <v>3685</v>
      </c>
      <c r="W139" s="485"/>
      <c r="X139" s="486"/>
      <c r="Y139" s="419"/>
      <c r="Z139" s="419"/>
      <c r="AA139" s="419"/>
      <c r="AB139" s="420"/>
      <c r="AC139" s="2461"/>
      <c r="AD139" s="2461"/>
      <c r="AE139" s="2461"/>
      <c r="AF139" s="2461"/>
    </row>
    <row r="140" spans="1:32" s="1" customFormat="1" ht="18.75" customHeight="1" x14ac:dyDescent="0.15">
      <c r="A140" s="433"/>
      <c r="B140" s="434"/>
      <c r="C140" s="435"/>
      <c r="D140" s="436"/>
      <c r="E140" s="437"/>
      <c r="F140" s="438"/>
      <c r="G140" s="439"/>
      <c r="H140" s="2454"/>
      <c r="I140" s="543" t="s">
        <v>10</v>
      </c>
      <c r="J140" s="536" t="s">
        <v>3686</v>
      </c>
      <c r="K140" s="536"/>
      <c r="L140" s="512"/>
      <c r="M140" s="512"/>
      <c r="N140" s="536"/>
      <c r="O140" s="512"/>
      <c r="P140" s="512"/>
      <c r="Q140" s="512"/>
      <c r="R140" s="536"/>
      <c r="S140" s="538"/>
      <c r="T140" s="536"/>
      <c r="U140" s="512"/>
      <c r="V140" s="536"/>
      <c r="W140" s="513"/>
      <c r="X140" s="514"/>
      <c r="Y140" s="444"/>
      <c r="Z140" s="444"/>
      <c r="AA140" s="444"/>
      <c r="AB140" s="445"/>
      <c r="AC140" s="2462"/>
      <c r="AD140" s="2462"/>
      <c r="AE140" s="2462"/>
      <c r="AF140" s="2462"/>
    </row>
    <row r="142" spans="1:32" ht="18.75" x14ac:dyDescent="0.15">
      <c r="A142" s="604" t="s">
        <v>3688</v>
      </c>
      <c r="B142" s="604"/>
    </row>
    <row r="143" spans="1:32" ht="18.75" x14ac:dyDescent="0.15">
      <c r="A143" s="2434" t="s">
        <v>278</v>
      </c>
      <c r="B143" s="2434"/>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row>
    <row r="145" spans="1:33" ht="30" customHeight="1" x14ac:dyDescent="0.15">
      <c r="S145" s="2435" t="s">
        <v>1</v>
      </c>
      <c r="T145" s="2436"/>
      <c r="U145" s="2436"/>
      <c r="V145" s="2437"/>
      <c r="W145" s="2435"/>
      <c r="X145" s="2436"/>
      <c r="Y145" s="2436"/>
      <c r="Z145" s="2436"/>
      <c r="AA145" s="2436"/>
      <c r="AB145" s="2436"/>
      <c r="AC145" s="2436"/>
      <c r="AD145" s="2436"/>
      <c r="AE145" s="2436"/>
      <c r="AF145" s="2437"/>
    </row>
    <row r="147" spans="1:33" x14ac:dyDescent="0.15">
      <c r="A147" s="2435" t="s">
        <v>244</v>
      </c>
      <c r="B147" s="2436"/>
      <c r="C147" s="2437"/>
      <c r="D147" s="2435" t="s">
        <v>3</v>
      </c>
      <c r="E147" s="2437"/>
      <c r="F147" s="2435" t="s">
        <v>4</v>
      </c>
      <c r="G147" s="2437"/>
      <c r="H147" s="2435" t="s">
        <v>279</v>
      </c>
      <c r="I147" s="2436"/>
      <c r="J147" s="2436"/>
      <c r="K147" s="2436"/>
      <c r="L147" s="2436"/>
      <c r="M147" s="2436"/>
      <c r="N147" s="2436"/>
      <c r="O147" s="2436"/>
      <c r="P147" s="2436"/>
      <c r="Q147" s="2436"/>
      <c r="R147" s="2436"/>
      <c r="S147" s="2436"/>
      <c r="T147" s="2436"/>
      <c r="U147" s="2436"/>
      <c r="V147" s="2436"/>
      <c r="W147" s="2436"/>
      <c r="X147" s="2437"/>
      <c r="Y147" s="2435" t="s">
        <v>6</v>
      </c>
      <c r="Z147" s="2436"/>
      <c r="AA147" s="2436"/>
      <c r="AB147" s="2437"/>
      <c r="AC147" s="2435" t="s">
        <v>7</v>
      </c>
      <c r="AD147" s="2436"/>
      <c r="AE147" s="2436"/>
      <c r="AF147" s="2437"/>
    </row>
    <row r="148" spans="1:33" x14ac:dyDescent="0.15">
      <c r="A148" s="2446" t="s">
        <v>8</v>
      </c>
      <c r="B148" s="2447"/>
      <c r="C148" s="2448"/>
      <c r="D148" s="534"/>
      <c r="E148" s="458"/>
      <c r="F148" s="409"/>
      <c r="G148" s="458"/>
      <c r="H148" s="2433" t="s">
        <v>9</v>
      </c>
      <c r="I148" s="482" t="s">
        <v>10</v>
      </c>
      <c r="J148" s="400" t="s">
        <v>11</v>
      </c>
      <c r="K148" s="401"/>
      <c r="L148" s="401"/>
      <c r="M148" s="482" t="s">
        <v>10</v>
      </c>
      <c r="N148" s="400" t="s">
        <v>12</v>
      </c>
      <c r="O148" s="401"/>
      <c r="P148" s="401"/>
      <c r="Q148" s="482" t="s">
        <v>10</v>
      </c>
      <c r="R148" s="400" t="s">
        <v>13</v>
      </c>
      <c r="S148" s="401"/>
      <c r="T148" s="401"/>
      <c r="U148" s="482" t="s">
        <v>10</v>
      </c>
      <c r="V148" s="400" t="s">
        <v>14</v>
      </c>
      <c r="W148" s="401"/>
      <c r="X148" s="402"/>
      <c r="Y148" s="2414"/>
      <c r="Z148" s="2415"/>
      <c r="AA148" s="2415"/>
      <c r="AB148" s="2416"/>
      <c r="AC148" s="2414"/>
      <c r="AD148" s="2415"/>
      <c r="AE148" s="2415"/>
      <c r="AF148" s="2416"/>
    </row>
    <row r="149" spans="1:33" x14ac:dyDescent="0.15">
      <c r="A149" s="2449"/>
      <c r="B149" s="2450"/>
      <c r="C149" s="2451"/>
      <c r="D149" s="535"/>
      <c r="E149" s="460"/>
      <c r="F149" s="436"/>
      <c r="G149" s="460"/>
      <c r="H149" s="2452"/>
      <c r="I149" s="543" t="s">
        <v>2504</v>
      </c>
      <c r="J149" s="536" t="s">
        <v>15</v>
      </c>
      <c r="K149" s="537"/>
      <c r="L149" s="537"/>
      <c r="M149" s="512" t="s">
        <v>10</v>
      </c>
      <c r="N149" s="536" t="s">
        <v>16</v>
      </c>
      <c r="O149" s="537"/>
      <c r="P149" s="537"/>
      <c r="Q149" s="512" t="s">
        <v>10</v>
      </c>
      <c r="R149" s="536" t="s">
        <v>17</v>
      </c>
      <c r="S149" s="537"/>
      <c r="T149" s="537"/>
      <c r="U149" s="512" t="s">
        <v>10</v>
      </c>
      <c r="V149" s="536" t="s">
        <v>18</v>
      </c>
      <c r="W149" s="537"/>
      <c r="X149" s="437"/>
      <c r="Y149" s="2420"/>
      <c r="Z149" s="2421"/>
      <c r="AA149" s="2421"/>
      <c r="AB149" s="2422"/>
      <c r="AC149" s="2420"/>
      <c r="AD149" s="2421"/>
      <c r="AE149" s="2421"/>
      <c r="AF149" s="2422"/>
    </row>
    <row r="150" spans="1:33" s="1" customFormat="1" ht="18.75" customHeight="1" x14ac:dyDescent="0.15">
      <c r="A150" s="406"/>
      <c r="B150" s="407"/>
      <c r="C150" s="408"/>
      <c r="D150" s="409"/>
      <c r="E150" s="411"/>
      <c r="F150" s="409"/>
      <c r="G150" s="402"/>
      <c r="H150" s="2453" t="s">
        <v>96</v>
      </c>
      <c r="I150" s="511" t="s">
        <v>10</v>
      </c>
      <c r="J150" s="400" t="s">
        <v>97</v>
      </c>
      <c r="K150" s="483"/>
      <c r="L150" s="469"/>
      <c r="M150" s="482" t="s">
        <v>10</v>
      </c>
      <c r="N150" s="400" t="s">
        <v>141</v>
      </c>
      <c r="O150" s="470"/>
      <c r="P150" s="470"/>
      <c r="Q150" s="482" t="s">
        <v>10</v>
      </c>
      <c r="R150" s="400" t="s">
        <v>142</v>
      </c>
      <c r="S150" s="470"/>
      <c r="T150" s="470"/>
      <c r="U150" s="482" t="s">
        <v>10</v>
      </c>
      <c r="V150" s="400" t="s">
        <v>143</v>
      </c>
      <c r="W150" s="470"/>
      <c r="X150" s="458"/>
      <c r="Y150" s="482" t="s">
        <v>10</v>
      </c>
      <c r="Z150" s="400" t="s">
        <v>19</v>
      </c>
      <c r="AA150" s="400"/>
      <c r="AB150" s="412"/>
      <c r="AC150" s="2414"/>
      <c r="AD150" s="2415"/>
      <c r="AE150" s="2415"/>
      <c r="AF150" s="2416"/>
      <c r="AG150" s="344"/>
    </row>
    <row r="151" spans="1:33" s="1" customFormat="1" ht="18.75" customHeight="1" x14ac:dyDescent="0.15">
      <c r="A151" s="413"/>
      <c r="B151" s="414"/>
      <c r="C151" s="415"/>
      <c r="D151" s="416"/>
      <c r="E151" s="418"/>
      <c r="F151" s="416"/>
      <c r="G151" s="405"/>
      <c r="H151" s="2413"/>
      <c r="I151" s="487" t="s">
        <v>10</v>
      </c>
      <c r="J151" s="427" t="s">
        <v>144</v>
      </c>
      <c r="K151" s="496"/>
      <c r="L151" s="472"/>
      <c r="M151" s="510" t="s">
        <v>10</v>
      </c>
      <c r="N151" s="427" t="s">
        <v>98</v>
      </c>
      <c r="O151" s="421"/>
      <c r="P151" s="421"/>
      <c r="Q151" s="421"/>
      <c r="R151" s="421"/>
      <c r="S151" s="421"/>
      <c r="T151" s="421"/>
      <c r="U151" s="421"/>
      <c r="V151" s="421"/>
      <c r="W151" s="421"/>
      <c r="X151" s="457"/>
      <c r="Y151" s="480" t="s">
        <v>10</v>
      </c>
      <c r="Z151" s="403" t="s">
        <v>20</v>
      </c>
      <c r="AA151" s="419"/>
      <c r="AB151" s="420"/>
      <c r="AC151" s="2417"/>
      <c r="AD151" s="2418"/>
      <c r="AE151" s="2418"/>
      <c r="AF151" s="2419"/>
      <c r="AG151" s="344"/>
    </row>
    <row r="152" spans="1:33" s="1" customFormat="1" ht="18.75" customHeight="1" x14ac:dyDescent="0.15">
      <c r="A152" s="413"/>
      <c r="B152" s="414"/>
      <c r="C152" s="415"/>
      <c r="D152" s="416"/>
      <c r="E152" s="418"/>
      <c r="F152" s="416"/>
      <c r="G152" s="405"/>
      <c r="H152" s="468" t="s">
        <v>63</v>
      </c>
      <c r="I152" s="490" t="s">
        <v>10</v>
      </c>
      <c r="J152" s="424" t="s">
        <v>24</v>
      </c>
      <c r="K152" s="424"/>
      <c r="L152" s="450"/>
      <c r="M152" s="492" t="s">
        <v>10</v>
      </c>
      <c r="N152" s="424" t="s">
        <v>87</v>
      </c>
      <c r="O152" s="424"/>
      <c r="P152" s="450"/>
      <c r="Q152" s="492" t="s">
        <v>10</v>
      </c>
      <c r="R152" s="451" t="s">
        <v>88</v>
      </c>
      <c r="S152" s="451"/>
      <c r="T152" s="451"/>
      <c r="U152" s="492" t="s">
        <v>10</v>
      </c>
      <c r="V152" s="451" t="s">
        <v>89</v>
      </c>
      <c r="W152" s="493"/>
      <c r="X152" s="494"/>
      <c r="Y152" s="422"/>
      <c r="Z152" s="419"/>
      <c r="AA152" s="419"/>
      <c r="AB152" s="420"/>
      <c r="AC152" s="2417"/>
      <c r="AD152" s="2418"/>
      <c r="AE152" s="2418"/>
      <c r="AF152" s="2419"/>
    </row>
    <row r="153" spans="1:33" s="2067" customFormat="1" ht="18.75" customHeight="1" x14ac:dyDescent="0.15">
      <c r="A153" s="413"/>
      <c r="B153" s="2064"/>
      <c r="C153" s="415"/>
      <c r="D153" s="416"/>
      <c r="E153" s="418"/>
      <c r="F153" s="416"/>
      <c r="G153" s="405"/>
      <c r="H153" s="2068" t="s">
        <v>3696</v>
      </c>
      <c r="I153" s="490" t="s">
        <v>10</v>
      </c>
      <c r="J153" s="424" t="s">
        <v>3697</v>
      </c>
      <c r="K153" s="424"/>
      <c r="L153" s="450"/>
      <c r="M153" s="492" t="s">
        <v>10</v>
      </c>
      <c r="N153" s="424" t="s">
        <v>3698</v>
      </c>
      <c r="O153" s="424"/>
      <c r="P153" s="450"/>
      <c r="Q153" s="492"/>
      <c r="R153" s="2063"/>
      <c r="S153" s="2063"/>
      <c r="T153" s="2063"/>
      <c r="U153" s="492"/>
      <c r="V153" s="2063"/>
      <c r="W153" s="493"/>
      <c r="X153" s="494"/>
      <c r="Y153" s="2054"/>
      <c r="Z153" s="419"/>
      <c r="AA153" s="419"/>
      <c r="AB153" s="420"/>
      <c r="AC153" s="2417"/>
      <c r="AD153" s="2418"/>
      <c r="AE153" s="2418"/>
      <c r="AF153" s="2419"/>
    </row>
    <row r="154" spans="1:33" s="1" customFormat="1" ht="19.5" customHeight="1" x14ac:dyDescent="0.15">
      <c r="A154" s="413"/>
      <c r="B154" s="414"/>
      <c r="C154" s="415"/>
      <c r="D154" s="416"/>
      <c r="E154" s="405"/>
      <c r="F154" s="417"/>
      <c r="G154" s="418"/>
      <c r="H154" s="430" t="s">
        <v>21</v>
      </c>
      <c r="I154" s="490" t="s">
        <v>10</v>
      </c>
      <c r="J154" s="424" t="s">
        <v>22</v>
      </c>
      <c r="K154" s="491"/>
      <c r="L154" s="450"/>
      <c r="M154" s="492" t="s">
        <v>10</v>
      </c>
      <c r="N154" s="424" t="s">
        <v>23</v>
      </c>
      <c r="O154" s="492"/>
      <c r="P154" s="424"/>
      <c r="Q154" s="493"/>
      <c r="R154" s="493"/>
      <c r="S154" s="493"/>
      <c r="T154" s="493"/>
      <c r="U154" s="493"/>
      <c r="V154" s="493"/>
      <c r="W154" s="493"/>
      <c r="X154" s="494"/>
      <c r="Y154" s="419"/>
      <c r="Z154" s="419"/>
      <c r="AA154" s="419"/>
      <c r="AB154" s="420"/>
      <c r="AC154" s="2417"/>
      <c r="AD154" s="2418"/>
      <c r="AE154" s="2418"/>
      <c r="AF154" s="2419"/>
    </row>
    <row r="155" spans="1:33" s="1" customFormat="1" ht="19.5" customHeight="1" x14ac:dyDescent="0.15">
      <c r="A155" s="413"/>
      <c r="B155" s="414"/>
      <c r="C155" s="415"/>
      <c r="D155" s="416"/>
      <c r="E155" s="405"/>
      <c r="F155" s="417"/>
      <c r="G155" s="418"/>
      <c r="H155" s="430" t="s">
        <v>66</v>
      </c>
      <c r="I155" s="487" t="s">
        <v>10</v>
      </c>
      <c r="J155" s="427" t="s">
        <v>22</v>
      </c>
      <c r="K155" s="496"/>
      <c r="L155" s="472"/>
      <c r="M155" s="510" t="s">
        <v>10</v>
      </c>
      <c r="N155" s="427" t="s">
        <v>23</v>
      </c>
      <c r="O155" s="510"/>
      <c r="P155" s="427"/>
      <c r="Q155" s="488"/>
      <c r="R155" s="488"/>
      <c r="S155" s="488"/>
      <c r="T155" s="488"/>
      <c r="U155" s="488"/>
      <c r="V155" s="488"/>
      <c r="W155" s="488"/>
      <c r="X155" s="489"/>
      <c r="Y155" s="480"/>
      <c r="Z155" s="403"/>
      <c r="AA155" s="419"/>
      <c r="AB155" s="420"/>
      <c r="AC155" s="2417"/>
      <c r="AD155" s="2418"/>
      <c r="AE155" s="2418"/>
      <c r="AF155" s="2419"/>
    </row>
    <row r="156" spans="1:33" s="1" customFormat="1" ht="18.75" customHeight="1" x14ac:dyDescent="0.15">
      <c r="A156" s="413"/>
      <c r="B156" s="414"/>
      <c r="C156" s="415"/>
      <c r="D156" s="416"/>
      <c r="E156" s="418"/>
      <c r="F156" s="416"/>
      <c r="G156" s="405"/>
      <c r="H156" s="468" t="s">
        <v>240</v>
      </c>
      <c r="I156" s="490" t="s">
        <v>10</v>
      </c>
      <c r="J156" s="424" t="s">
        <v>97</v>
      </c>
      <c r="K156" s="491"/>
      <c r="L156" s="450"/>
      <c r="M156" s="492" t="s">
        <v>10</v>
      </c>
      <c r="N156" s="424" t="s">
        <v>146</v>
      </c>
      <c r="O156" s="451"/>
      <c r="P156" s="451"/>
      <c r="Q156" s="451"/>
      <c r="R156" s="451"/>
      <c r="S156" s="451"/>
      <c r="T156" s="451"/>
      <c r="U156" s="451"/>
      <c r="V156" s="451"/>
      <c r="W156" s="451"/>
      <c r="X156" s="452"/>
      <c r="Y156" s="422"/>
      <c r="Z156" s="419"/>
      <c r="AA156" s="419"/>
      <c r="AB156" s="420"/>
      <c r="AC156" s="2417"/>
      <c r="AD156" s="2418"/>
      <c r="AE156" s="2418"/>
      <c r="AF156" s="2419"/>
    </row>
    <row r="157" spans="1:33" s="1" customFormat="1" ht="18.75" customHeight="1" x14ac:dyDescent="0.15">
      <c r="A157" s="413"/>
      <c r="B157" s="414"/>
      <c r="C157" s="415"/>
      <c r="D157" s="416"/>
      <c r="E157" s="418"/>
      <c r="F157" s="481"/>
      <c r="G157" s="405"/>
      <c r="H157" s="468" t="s">
        <v>148</v>
      </c>
      <c r="I157" s="490" t="s">
        <v>10</v>
      </c>
      <c r="J157" s="424" t="s">
        <v>149</v>
      </c>
      <c r="K157" s="491"/>
      <c r="L157" s="450"/>
      <c r="M157" s="492" t="s">
        <v>10</v>
      </c>
      <c r="N157" s="424" t="s">
        <v>150</v>
      </c>
      <c r="O157" s="493"/>
      <c r="P157" s="493"/>
      <c r="Q157" s="493"/>
      <c r="R157" s="451"/>
      <c r="S157" s="493"/>
      <c r="T157" s="493"/>
      <c r="U157" s="493"/>
      <c r="V157" s="493"/>
      <c r="W157" s="493"/>
      <c r="X157" s="494"/>
      <c r="Y157" s="422"/>
      <c r="Z157" s="419"/>
      <c r="AA157" s="419"/>
      <c r="AB157" s="420"/>
      <c r="AC157" s="2417"/>
      <c r="AD157" s="2418"/>
      <c r="AE157" s="2418"/>
      <c r="AF157" s="2419"/>
    </row>
    <row r="158" spans="1:33" s="1" customFormat="1" ht="18.75" customHeight="1" x14ac:dyDescent="0.15">
      <c r="A158" s="413"/>
      <c r="B158" s="414"/>
      <c r="C158" s="415"/>
      <c r="D158" s="416"/>
      <c r="E158" s="418"/>
      <c r="F158" s="416"/>
      <c r="G158" s="405"/>
      <c r="H158" s="468" t="s">
        <v>293</v>
      </c>
      <c r="I158" s="490" t="s">
        <v>10</v>
      </c>
      <c r="J158" s="424" t="s">
        <v>24</v>
      </c>
      <c r="K158" s="491"/>
      <c r="L158" s="492" t="s">
        <v>10</v>
      </c>
      <c r="M158" s="424" t="s">
        <v>28</v>
      </c>
      <c r="N158" s="493"/>
      <c r="O158" s="493"/>
      <c r="P158" s="493"/>
      <c r="Q158" s="493"/>
      <c r="R158" s="493"/>
      <c r="S158" s="493"/>
      <c r="T158" s="493"/>
      <c r="U158" s="493"/>
      <c r="V158" s="493"/>
      <c r="W158" s="493"/>
      <c r="X158" s="494"/>
      <c r="Y158" s="422"/>
      <c r="Z158" s="419"/>
      <c r="AA158" s="419"/>
      <c r="AB158" s="420"/>
      <c r="AC158" s="2417"/>
      <c r="AD158" s="2418"/>
      <c r="AE158" s="2418"/>
      <c r="AF158" s="2419"/>
    </row>
    <row r="159" spans="1:33" s="1" customFormat="1" ht="18.75" customHeight="1" x14ac:dyDescent="0.15">
      <c r="A159" s="413"/>
      <c r="B159" s="414"/>
      <c r="C159" s="415"/>
      <c r="D159" s="416"/>
      <c r="E159" s="418"/>
      <c r="F159" s="481"/>
      <c r="G159" s="405"/>
      <c r="H159" s="468" t="s">
        <v>112</v>
      </c>
      <c r="I159" s="490" t="s">
        <v>10</v>
      </c>
      <c r="J159" s="424" t="s">
        <v>53</v>
      </c>
      <c r="K159" s="491"/>
      <c r="L159" s="450"/>
      <c r="M159" s="492" t="s">
        <v>10</v>
      </c>
      <c r="N159" s="424" t="s">
        <v>54</v>
      </c>
      <c r="O159" s="493"/>
      <c r="P159" s="493"/>
      <c r="Q159" s="493"/>
      <c r="R159" s="493"/>
      <c r="S159" s="493"/>
      <c r="T159" s="493"/>
      <c r="U159" s="493"/>
      <c r="V159" s="493"/>
      <c r="W159" s="493"/>
      <c r="X159" s="494"/>
      <c r="Y159" s="422"/>
      <c r="Z159" s="419"/>
      <c r="AA159" s="419"/>
      <c r="AB159" s="420"/>
      <c r="AC159" s="2417"/>
      <c r="AD159" s="2418"/>
      <c r="AE159" s="2418"/>
      <c r="AF159" s="2419"/>
    </row>
    <row r="160" spans="1:33" s="1" customFormat="1" ht="19.5" customHeight="1" x14ac:dyDescent="0.15">
      <c r="A160" s="413"/>
      <c r="B160" s="414"/>
      <c r="C160" s="415"/>
      <c r="D160" s="416"/>
      <c r="E160" s="418"/>
      <c r="F160" s="481" t="s">
        <v>10</v>
      </c>
      <c r="G160" s="405" t="s">
        <v>147</v>
      </c>
      <c r="H160" s="430" t="s">
        <v>36</v>
      </c>
      <c r="I160" s="490" t="s">
        <v>10</v>
      </c>
      <c r="J160" s="424" t="s">
        <v>24</v>
      </c>
      <c r="K160" s="424"/>
      <c r="L160" s="492" t="s">
        <v>10</v>
      </c>
      <c r="M160" s="424" t="s">
        <v>28</v>
      </c>
      <c r="N160" s="424"/>
      <c r="O160" s="493"/>
      <c r="P160" s="424"/>
      <c r="Q160" s="493"/>
      <c r="R160" s="493"/>
      <c r="S160" s="493"/>
      <c r="T160" s="493"/>
      <c r="U160" s="493"/>
      <c r="V160" s="493"/>
      <c r="W160" s="493"/>
      <c r="X160" s="494"/>
      <c r="Y160" s="419"/>
      <c r="Z160" s="419"/>
      <c r="AA160" s="419"/>
      <c r="AB160" s="420"/>
      <c r="AC160" s="2417"/>
      <c r="AD160" s="2418"/>
      <c r="AE160" s="2418"/>
      <c r="AF160" s="2419"/>
    </row>
    <row r="161" spans="1:32" s="1" customFormat="1" ht="18.75" customHeight="1" x14ac:dyDescent="0.15">
      <c r="A161" s="413"/>
      <c r="B161" s="414"/>
      <c r="C161" s="415"/>
      <c r="D161" s="416"/>
      <c r="E161" s="418"/>
      <c r="F161" s="416"/>
      <c r="G161" s="405" t="s">
        <v>151</v>
      </c>
      <c r="H161" s="468" t="s">
        <v>113</v>
      </c>
      <c r="I161" s="490" t="s">
        <v>10</v>
      </c>
      <c r="J161" s="424" t="s">
        <v>24</v>
      </c>
      <c r="K161" s="491"/>
      <c r="L161" s="492" t="s">
        <v>10</v>
      </c>
      <c r="M161" s="424" t="s">
        <v>28</v>
      </c>
      <c r="N161" s="493"/>
      <c r="O161" s="493"/>
      <c r="P161" s="493"/>
      <c r="Q161" s="493"/>
      <c r="R161" s="493"/>
      <c r="S161" s="493"/>
      <c r="T161" s="493"/>
      <c r="U161" s="493"/>
      <c r="V161" s="493"/>
      <c r="W161" s="493"/>
      <c r="X161" s="494"/>
      <c r="Y161" s="422"/>
      <c r="Z161" s="419"/>
      <c r="AA161" s="419"/>
      <c r="AB161" s="420"/>
      <c r="AC161" s="2417"/>
      <c r="AD161" s="2418"/>
      <c r="AE161" s="2418"/>
      <c r="AF161" s="2419"/>
    </row>
    <row r="162" spans="1:32" s="1" customFormat="1" ht="18.75" customHeight="1" x14ac:dyDescent="0.15">
      <c r="A162" s="413"/>
      <c r="B162" s="414"/>
      <c r="C162" s="415"/>
      <c r="D162" s="416"/>
      <c r="E162" s="418"/>
      <c r="F162" s="481" t="s">
        <v>10</v>
      </c>
      <c r="G162" s="405" t="s">
        <v>152</v>
      </c>
      <c r="H162" s="468" t="s">
        <v>127</v>
      </c>
      <c r="I162" s="490" t="s">
        <v>10</v>
      </c>
      <c r="J162" s="424" t="s">
        <v>24</v>
      </c>
      <c r="K162" s="424"/>
      <c r="L162" s="492" t="s">
        <v>10</v>
      </c>
      <c r="M162" s="424" t="s">
        <v>25</v>
      </c>
      <c r="N162" s="424"/>
      <c r="O162" s="492" t="s">
        <v>10</v>
      </c>
      <c r="P162" s="424" t="s">
        <v>26</v>
      </c>
      <c r="Q162" s="493"/>
      <c r="R162" s="493"/>
      <c r="S162" s="493"/>
      <c r="T162" s="493"/>
      <c r="U162" s="493"/>
      <c r="V162" s="493"/>
      <c r="W162" s="493"/>
      <c r="X162" s="494"/>
      <c r="Y162" s="422"/>
      <c r="Z162" s="419"/>
      <c r="AA162" s="419"/>
      <c r="AB162" s="420"/>
      <c r="AC162" s="2417"/>
      <c r="AD162" s="2418"/>
      <c r="AE162" s="2418"/>
      <c r="AF162" s="2419"/>
    </row>
    <row r="163" spans="1:32" s="1" customFormat="1" ht="18.75" customHeight="1" x14ac:dyDescent="0.15">
      <c r="A163" s="413"/>
      <c r="B163" s="414"/>
      <c r="C163" s="415"/>
      <c r="D163" s="416"/>
      <c r="E163" s="418"/>
      <c r="F163" s="416"/>
      <c r="G163" s="405" t="s">
        <v>153</v>
      </c>
      <c r="H163" s="2412" t="s">
        <v>158</v>
      </c>
      <c r="I163" s="500" t="s">
        <v>10</v>
      </c>
      <c r="J163" s="426" t="s">
        <v>133</v>
      </c>
      <c r="K163" s="426"/>
      <c r="L163" s="517"/>
      <c r="M163" s="517"/>
      <c r="N163" s="517"/>
      <c r="O163" s="517"/>
      <c r="P163" s="501" t="s">
        <v>10</v>
      </c>
      <c r="Q163" s="426" t="s">
        <v>134</v>
      </c>
      <c r="R163" s="517"/>
      <c r="S163" s="517"/>
      <c r="T163" s="517"/>
      <c r="U163" s="517"/>
      <c r="V163" s="517"/>
      <c r="W163" s="517"/>
      <c r="X163" s="518"/>
      <c r="Y163" s="422"/>
      <c r="Z163" s="419"/>
      <c r="AA163" s="419"/>
      <c r="AB163" s="420"/>
      <c r="AC163" s="2417"/>
      <c r="AD163" s="2418"/>
      <c r="AE163" s="2418"/>
      <c r="AF163" s="2419"/>
    </row>
    <row r="164" spans="1:32" s="1" customFormat="1" ht="18.75" customHeight="1" x14ac:dyDescent="0.15">
      <c r="A164" s="481" t="s">
        <v>10</v>
      </c>
      <c r="B164" s="414">
        <v>26</v>
      </c>
      <c r="C164" s="415" t="s">
        <v>299</v>
      </c>
      <c r="D164" s="481" t="s">
        <v>10</v>
      </c>
      <c r="E164" s="418" t="s">
        <v>302</v>
      </c>
      <c r="F164" s="481" t="s">
        <v>10</v>
      </c>
      <c r="G164" s="405" t="s">
        <v>154</v>
      </c>
      <c r="H164" s="2413"/>
      <c r="I164" s="487" t="s">
        <v>10</v>
      </c>
      <c r="J164" s="427" t="s">
        <v>160</v>
      </c>
      <c r="K164" s="488"/>
      <c r="L164" s="488"/>
      <c r="M164" s="488"/>
      <c r="N164" s="488"/>
      <c r="O164" s="488"/>
      <c r="P164" s="488"/>
      <c r="Q164" s="421"/>
      <c r="R164" s="488"/>
      <c r="S164" s="488"/>
      <c r="T164" s="488"/>
      <c r="U164" s="488"/>
      <c r="V164" s="488"/>
      <c r="W164" s="488"/>
      <c r="X164" s="489"/>
      <c r="Y164" s="422"/>
      <c r="Z164" s="419"/>
      <c r="AA164" s="419"/>
      <c r="AB164" s="420"/>
      <c r="AC164" s="2417"/>
      <c r="AD164" s="2418"/>
      <c r="AE164" s="2418"/>
      <c r="AF164" s="2419"/>
    </row>
    <row r="165" spans="1:32" s="1" customFormat="1" ht="18.75" customHeight="1" x14ac:dyDescent="0.15">
      <c r="A165" s="413"/>
      <c r="B165" s="414"/>
      <c r="C165" s="415"/>
      <c r="D165" s="416"/>
      <c r="E165" s="405"/>
      <c r="F165" s="416"/>
      <c r="G165" s="405" t="s">
        <v>156</v>
      </c>
      <c r="H165" s="516" t="s">
        <v>114</v>
      </c>
      <c r="I165" s="490" t="s">
        <v>10</v>
      </c>
      <c r="J165" s="424" t="s">
        <v>24</v>
      </c>
      <c r="K165" s="424"/>
      <c r="L165" s="492" t="s">
        <v>10</v>
      </c>
      <c r="M165" s="424" t="s">
        <v>25</v>
      </c>
      <c r="N165" s="424"/>
      <c r="O165" s="492" t="s">
        <v>10</v>
      </c>
      <c r="P165" s="424" t="s">
        <v>26</v>
      </c>
      <c r="Q165" s="493"/>
      <c r="R165" s="493"/>
      <c r="S165" s="493"/>
      <c r="T165" s="493"/>
      <c r="U165" s="517"/>
      <c r="V165" s="517"/>
      <c r="W165" s="517"/>
      <c r="X165" s="518"/>
      <c r="Y165" s="422"/>
      <c r="Z165" s="419"/>
      <c r="AA165" s="419"/>
      <c r="AB165" s="420"/>
      <c r="AC165" s="2417"/>
      <c r="AD165" s="2418"/>
      <c r="AE165" s="2418"/>
      <c r="AF165" s="2419"/>
    </row>
    <row r="166" spans="1:32" s="1" customFormat="1" ht="18.75" customHeight="1" x14ac:dyDescent="0.15">
      <c r="A166" s="413"/>
      <c r="B166" s="414"/>
      <c r="C166" s="415"/>
      <c r="D166" s="481"/>
      <c r="E166" s="418"/>
      <c r="F166" s="481" t="s">
        <v>10</v>
      </c>
      <c r="G166" s="405" t="s">
        <v>157</v>
      </c>
      <c r="H166" s="2412" t="s">
        <v>176</v>
      </c>
      <c r="I166" s="500" t="s">
        <v>10</v>
      </c>
      <c r="J166" s="426" t="s">
        <v>163</v>
      </c>
      <c r="K166" s="498"/>
      <c r="L166" s="456"/>
      <c r="M166" s="501" t="s">
        <v>10</v>
      </c>
      <c r="N166" s="426" t="s">
        <v>164</v>
      </c>
      <c r="O166" s="517"/>
      <c r="P166" s="517"/>
      <c r="Q166" s="501" t="s">
        <v>10</v>
      </c>
      <c r="R166" s="426" t="s">
        <v>165</v>
      </c>
      <c r="S166" s="517"/>
      <c r="T166" s="517"/>
      <c r="U166" s="517"/>
      <c r="V166" s="517"/>
      <c r="W166" s="517"/>
      <c r="X166" s="518"/>
      <c r="Y166" s="422"/>
      <c r="Z166" s="419"/>
      <c r="AA166" s="419"/>
      <c r="AB166" s="420"/>
      <c r="AC166" s="2417"/>
      <c r="AD166" s="2418"/>
      <c r="AE166" s="2418"/>
      <c r="AF166" s="2419"/>
    </row>
    <row r="167" spans="1:32" s="1" customFormat="1" ht="18.75" customHeight="1" x14ac:dyDescent="0.15">
      <c r="A167" s="413"/>
      <c r="B167" s="414"/>
      <c r="C167" s="415"/>
      <c r="D167" s="416"/>
      <c r="E167" s="418"/>
      <c r="F167" s="416"/>
      <c r="G167" s="405" t="s">
        <v>151</v>
      </c>
      <c r="H167" s="2413"/>
      <c r="I167" s="487" t="s">
        <v>10</v>
      </c>
      <c r="J167" s="427" t="s">
        <v>167</v>
      </c>
      <c r="K167" s="488"/>
      <c r="L167" s="488"/>
      <c r="M167" s="488"/>
      <c r="N167" s="488"/>
      <c r="O167" s="488"/>
      <c r="P167" s="488"/>
      <c r="Q167" s="510" t="s">
        <v>10</v>
      </c>
      <c r="R167" s="427" t="s">
        <v>168</v>
      </c>
      <c r="S167" s="421"/>
      <c r="T167" s="488"/>
      <c r="U167" s="488"/>
      <c r="V167" s="488"/>
      <c r="W167" s="488"/>
      <c r="X167" s="489"/>
      <c r="Y167" s="422"/>
      <c r="Z167" s="419"/>
      <c r="AA167" s="419"/>
      <c r="AB167" s="420"/>
      <c r="AC167" s="2417"/>
      <c r="AD167" s="2418"/>
      <c r="AE167" s="2418"/>
      <c r="AF167" s="2419"/>
    </row>
    <row r="168" spans="1:32" s="1" customFormat="1" ht="18.75" customHeight="1" x14ac:dyDescent="0.15">
      <c r="A168" s="413"/>
      <c r="B168" s="414"/>
      <c r="C168" s="415"/>
      <c r="D168" s="416"/>
      <c r="E168" s="418"/>
      <c r="F168" s="481" t="s">
        <v>10</v>
      </c>
      <c r="G168" s="405" t="s">
        <v>159</v>
      </c>
      <c r="H168" s="468" t="s">
        <v>84</v>
      </c>
      <c r="I168" s="490" t="s">
        <v>10</v>
      </c>
      <c r="J168" s="424" t="s">
        <v>24</v>
      </c>
      <c r="K168" s="424"/>
      <c r="L168" s="492" t="s">
        <v>10</v>
      </c>
      <c r="M168" s="424" t="s">
        <v>39</v>
      </c>
      <c r="N168" s="424"/>
      <c r="O168" s="492" t="s">
        <v>10</v>
      </c>
      <c r="P168" s="424" t="s">
        <v>40</v>
      </c>
      <c r="Q168" s="451"/>
      <c r="R168" s="492" t="s">
        <v>10</v>
      </c>
      <c r="S168" s="424" t="s">
        <v>85</v>
      </c>
      <c r="T168" s="451"/>
      <c r="U168" s="451"/>
      <c r="V168" s="451"/>
      <c r="W168" s="451"/>
      <c r="X168" s="452"/>
      <c r="Y168" s="422"/>
      <c r="Z168" s="419"/>
      <c r="AA168" s="419"/>
      <c r="AB168" s="420"/>
      <c r="AC168" s="2417"/>
      <c r="AD168" s="2418"/>
      <c r="AE168" s="2418"/>
      <c r="AF168" s="2419"/>
    </row>
    <row r="169" spans="1:32" s="1" customFormat="1" ht="18.75" customHeight="1" x14ac:dyDescent="0.15">
      <c r="A169" s="413"/>
      <c r="B169" s="414"/>
      <c r="C169" s="415"/>
      <c r="D169" s="416"/>
      <c r="E169" s="418"/>
      <c r="F169" s="416"/>
      <c r="G169" s="405" t="s">
        <v>161</v>
      </c>
      <c r="H169" s="2438" t="s">
        <v>3667</v>
      </c>
      <c r="I169" s="2439" t="s">
        <v>10</v>
      </c>
      <c r="J169" s="2441" t="s">
        <v>24</v>
      </c>
      <c r="K169" s="2441"/>
      <c r="L169" s="2443" t="s">
        <v>10</v>
      </c>
      <c r="M169" s="2441" t="s">
        <v>28</v>
      </c>
      <c r="N169" s="2441"/>
      <c r="O169" s="453"/>
      <c r="P169" s="453"/>
      <c r="Q169" s="453"/>
      <c r="R169" s="453"/>
      <c r="S169" s="453"/>
      <c r="T169" s="453"/>
      <c r="U169" s="453"/>
      <c r="V169" s="453"/>
      <c r="W169" s="453"/>
      <c r="X169" s="454"/>
      <c r="Y169" s="422"/>
      <c r="Z169" s="419"/>
      <c r="AA169" s="419"/>
      <c r="AB169" s="420"/>
      <c r="AC169" s="2420"/>
      <c r="AD169" s="2421"/>
      <c r="AE169" s="2421"/>
      <c r="AF169" s="2422"/>
    </row>
    <row r="170" spans="1:32" s="1" customFormat="1" ht="18.75" customHeight="1" x14ac:dyDescent="0.15">
      <c r="A170" s="413"/>
      <c r="B170" s="414"/>
      <c r="C170" s="415"/>
      <c r="D170" s="416"/>
      <c r="E170" s="418"/>
      <c r="F170" s="481" t="s">
        <v>10</v>
      </c>
      <c r="G170" s="405" t="s">
        <v>166</v>
      </c>
      <c r="H170" s="2428"/>
      <c r="I170" s="2440"/>
      <c r="J170" s="2442"/>
      <c r="K170" s="2442"/>
      <c r="L170" s="2444"/>
      <c r="M170" s="2442"/>
      <c r="N170" s="2442"/>
      <c r="O170" s="421"/>
      <c r="P170" s="421"/>
      <c r="Q170" s="421"/>
      <c r="R170" s="421"/>
      <c r="S170" s="421"/>
      <c r="T170" s="421"/>
      <c r="U170" s="421"/>
      <c r="V170" s="421"/>
      <c r="W170" s="421"/>
      <c r="X170" s="457"/>
      <c r="Y170" s="422"/>
      <c r="Z170" s="419"/>
      <c r="AA170" s="419"/>
      <c r="AB170" s="420"/>
      <c r="AC170" s="2417"/>
      <c r="AD170" s="2418"/>
      <c r="AE170" s="2418"/>
      <c r="AF170" s="2419"/>
    </row>
    <row r="171" spans="1:32" s="1" customFormat="1" ht="18.75" customHeight="1" x14ac:dyDescent="0.15">
      <c r="A171" s="413"/>
      <c r="B171" s="414"/>
      <c r="C171" s="415"/>
      <c r="D171" s="416"/>
      <c r="E171" s="405"/>
      <c r="F171" s="417"/>
      <c r="G171" s="418"/>
      <c r="H171" s="2427" t="s">
        <v>3668</v>
      </c>
      <c r="I171" s="500" t="s">
        <v>10</v>
      </c>
      <c r="J171" s="426" t="s">
        <v>24</v>
      </c>
      <c r="K171" s="426"/>
      <c r="L171" s="2055"/>
      <c r="M171" s="2056"/>
      <c r="N171" s="2056"/>
      <c r="O171" s="2055"/>
      <c r="P171" s="2056"/>
      <c r="Q171" s="2057"/>
      <c r="R171" s="2055"/>
      <c r="S171" s="2056"/>
      <c r="T171" s="2057"/>
      <c r="U171" s="501" t="s">
        <v>10</v>
      </c>
      <c r="V171" s="426" t="s">
        <v>3669</v>
      </c>
      <c r="W171" s="517"/>
      <c r="X171" s="518"/>
      <c r="Y171" s="419"/>
      <c r="Z171" s="419"/>
      <c r="AA171" s="419"/>
      <c r="AB171" s="420"/>
      <c r="AC171" s="2417"/>
      <c r="AD171" s="2418"/>
      <c r="AE171" s="2418"/>
      <c r="AF171" s="2419"/>
    </row>
    <row r="172" spans="1:32" s="1" customFormat="1" ht="18.75" customHeight="1" x14ac:dyDescent="0.15">
      <c r="A172" s="413"/>
      <c r="B172" s="414"/>
      <c r="C172" s="415"/>
      <c r="D172" s="416"/>
      <c r="E172" s="405"/>
      <c r="F172" s="417"/>
      <c r="G172" s="418"/>
      <c r="H172" s="2432"/>
      <c r="I172" s="481" t="s">
        <v>10</v>
      </c>
      <c r="J172" s="403" t="s">
        <v>3670</v>
      </c>
      <c r="K172" s="403"/>
      <c r="L172" s="480"/>
      <c r="M172" s="480" t="s">
        <v>10</v>
      </c>
      <c r="N172" s="403" t="s">
        <v>3671</v>
      </c>
      <c r="O172" s="480"/>
      <c r="P172" s="480"/>
      <c r="Q172" s="480" t="s">
        <v>10</v>
      </c>
      <c r="R172" s="403" t="s">
        <v>3672</v>
      </c>
      <c r="S172" s="390"/>
      <c r="T172" s="403"/>
      <c r="U172" s="480" t="s">
        <v>10</v>
      </c>
      <c r="V172" s="403" t="s">
        <v>3673</v>
      </c>
      <c r="W172" s="485"/>
      <c r="X172" s="486"/>
      <c r="Y172" s="419"/>
      <c r="Z172" s="419"/>
      <c r="AA172" s="419"/>
      <c r="AB172" s="420"/>
      <c r="AC172" s="2417"/>
      <c r="AD172" s="2418"/>
      <c r="AE172" s="2418"/>
      <c r="AF172" s="2419"/>
    </row>
    <row r="173" spans="1:32" s="1" customFormat="1" ht="18.75" customHeight="1" x14ac:dyDescent="0.15">
      <c r="A173" s="413"/>
      <c r="B173" s="414"/>
      <c r="C173" s="415"/>
      <c r="D173" s="416"/>
      <c r="E173" s="405"/>
      <c r="F173" s="417"/>
      <c r="G173" s="418"/>
      <c r="H173" s="2432"/>
      <c r="I173" s="481" t="s">
        <v>10</v>
      </c>
      <c r="J173" s="403" t="s">
        <v>3674</v>
      </c>
      <c r="K173" s="403"/>
      <c r="L173" s="480"/>
      <c r="M173" s="480" t="s">
        <v>10</v>
      </c>
      <c r="N173" s="403" t="s">
        <v>3675</v>
      </c>
      <c r="O173" s="480"/>
      <c r="P173" s="480"/>
      <c r="Q173" s="480" t="s">
        <v>10</v>
      </c>
      <c r="R173" s="403" t="s">
        <v>3676</v>
      </c>
      <c r="S173" s="390"/>
      <c r="T173" s="403"/>
      <c r="U173" s="480" t="s">
        <v>10</v>
      </c>
      <c r="V173" s="403" t="s">
        <v>3677</v>
      </c>
      <c r="W173" s="485"/>
      <c r="X173" s="486"/>
      <c r="Y173" s="419"/>
      <c r="Z173" s="419"/>
      <c r="AA173" s="419"/>
      <c r="AB173" s="420"/>
      <c r="AC173" s="2417"/>
      <c r="AD173" s="2418"/>
      <c r="AE173" s="2418"/>
      <c r="AF173" s="2419"/>
    </row>
    <row r="174" spans="1:32" s="1" customFormat="1" ht="18.75" customHeight="1" x14ac:dyDescent="0.15">
      <c r="A174" s="413"/>
      <c r="B174" s="414"/>
      <c r="C174" s="415"/>
      <c r="D174" s="416"/>
      <c r="E174" s="405"/>
      <c r="F174" s="417"/>
      <c r="G174" s="418"/>
      <c r="H174" s="2432"/>
      <c r="I174" s="481" t="s">
        <v>10</v>
      </c>
      <c r="J174" s="403" t="s">
        <v>3678</v>
      </c>
      <c r="K174" s="403"/>
      <c r="L174" s="480"/>
      <c r="M174" s="480" t="s">
        <v>10</v>
      </c>
      <c r="N174" s="403" t="s">
        <v>3679</v>
      </c>
      <c r="O174" s="480"/>
      <c r="P174" s="480"/>
      <c r="Q174" s="480" t="s">
        <v>10</v>
      </c>
      <c r="R174" s="403" t="s">
        <v>3680</v>
      </c>
      <c r="S174" s="390"/>
      <c r="T174" s="403"/>
      <c r="U174" s="480" t="s">
        <v>10</v>
      </c>
      <c r="V174" s="403" t="s">
        <v>3681</v>
      </c>
      <c r="W174" s="485"/>
      <c r="X174" s="486"/>
      <c r="Y174" s="419"/>
      <c r="Z174" s="419"/>
      <c r="AA174" s="419"/>
      <c r="AB174" s="420"/>
      <c r="AC174" s="2417"/>
      <c r="AD174" s="2418"/>
      <c r="AE174" s="2418"/>
      <c r="AF174" s="2419"/>
    </row>
    <row r="175" spans="1:32" s="1" customFormat="1" ht="18.75" customHeight="1" x14ac:dyDescent="0.15">
      <c r="A175" s="413"/>
      <c r="B175" s="414"/>
      <c r="C175" s="415"/>
      <c r="D175" s="416"/>
      <c r="E175" s="405"/>
      <c r="F175" s="417"/>
      <c r="G175" s="418"/>
      <c r="H175" s="2432"/>
      <c r="I175" s="481" t="s">
        <v>10</v>
      </c>
      <c r="J175" s="403" t="s">
        <v>3682</v>
      </c>
      <c r="K175" s="403"/>
      <c r="L175" s="480"/>
      <c r="M175" s="480" t="s">
        <v>10</v>
      </c>
      <c r="N175" s="403" t="s">
        <v>3683</v>
      </c>
      <c r="O175" s="480"/>
      <c r="P175" s="480"/>
      <c r="Q175" s="480" t="s">
        <v>10</v>
      </c>
      <c r="R175" s="403" t="s">
        <v>3684</v>
      </c>
      <c r="S175" s="390"/>
      <c r="T175" s="403"/>
      <c r="U175" s="480" t="s">
        <v>10</v>
      </c>
      <c r="V175" s="403" t="s">
        <v>3685</v>
      </c>
      <c r="W175" s="485"/>
      <c r="X175" s="486"/>
      <c r="Y175" s="419"/>
      <c r="Z175" s="419"/>
      <c r="AA175" s="419"/>
      <c r="AB175" s="420"/>
      <c r="AC175" s="2417"/>
      <c r="AD175" s="2418"/>
      <c r="AE175" s="2418"/>
      <c r="AF175" s="2419"/>
    </row>
    <row r="176" spans="1:32" s="1" customFormat="1" ht="18.75" customHeight="1" x14ac:dyDescent="0.15">
      <c r="A176" s="433"/>
      <c r="B176" s="434"/>
      <c r="C176" s="435"/>
      <c r="D176" s="436"/>
      <c r="E176" s="437"/>
      <c r="F176" s="438"/>
      <c r="G176" s="439"/>
      <c r="H176" s="2454"/>
      <c r="I176" s="543" t="s">
        <v>10</v>
      </c>
      <c r="J176" s="536" t="s">
        <v>3686</v>
      </c>
      <c r="K176" s="536"/>
      <c r="L176" s="512"/>
      <c r="M176" s="512"/>
      <c r="N176" s="536"/>
      <c r="O176" s="512"/>
      <c r="P176" s="512"/>
      <c r="Q176" s="512"/>
      <c r="R176" s="536"/>
      <c r="S176" s="538"/>
      <c r="T176" s="536"/>
      <c r="U176" s="512"/>
      <c r="V176" s="536"/>
      <c r="W176" s="513"/>
      <c r="X176" s="514"/>
      <c r="Y176" s="444"/>
      <c r="Z176" s="444"/>
      <c r="AA176" s="444"/>
      <c r="AB176" s="445"/>
      <c r="AC176" s="2420"/>
      <c r="AD176" s="2421"/>
      <c r="AE176" s="2421"/>
      <c r="AF176" s="2422"/>
    </row>
    <row r="177" spans="1:32" s="1" customFormat="1" ht="18.75" customHeight="1" x14ac:dyDescent="0.15">
      <c r="A177" s="511"/>
      <c r="B177" s="407"/>
      <c r="C177" s="408"/>
      <c r="D177" s="409"/>
      <c r="E177" s="402"/>
      <c r="F177" s="410"/>
      <c r="G177" s="402"/>
      <c r="H177" s="2455" t="s">
        <v>120</v>
      </c>
      <c r="I177" s="511" t="s">
        <v>10</v>
      </c>
      <c r="J177" s="400" t="s">
        <v>97</v>
      </c>
      <c r="K177" s="483"/>
      <c r="L177" s="469"/>
      <c r="M177" s="482" t="s">
        <v>10</v>
      </c>
      <c r="N177" s="400" t="s">
        <v>141</v>
      </c>
      <c r="O177" s="470"/>
      <c r="P177" s="470"/>
      <c r="Q177" s="482" t="s">
        <v>10</v>
      </c>
      <c r="R177" s="400" t="s">
        <v>142</v>
      </c>
      <c r="S177" s="470"/>
      <c r="T177" s="470"/>
      <c r="U177" s="482" t="s">
        <v>10</v>
      </c>
      <c r="V177" s="400" t="s">
        <v>143</v>
      </c>
      <c r="W177" s="470"/>
      <c r="X177" s="458"/>
      <c r="Y177" s="482" t="s">
        <v>10</v>
      </c>
      <c r="Z177" s="400" t="s">
        <v>19</v>
      </c>
      <c r="AA177" s="400"/>
      <c r="AB177" s="412"/>
      <c r="AC177" s="2414"/>
      <c r="AD177" s="2415"/>
      <c r="AE177" s="2415"/>
      <c r="AF177" s="2416"/>
    </row>
    <row r="178" spans="1:32" s="1" customFormat="1" ht="18.75" customHeight="1" x14ac:dyDescent="0.15">
      <c r="A178" s="413"/>
      <c r="B178" s="414"/>
      <c r="C178" s="415"/>
      <c r="D178" s="416"/>
      <c r="E178" s="405"/>
      <c r="F178" s="417"/>
      <c r="G178" s="405"/>
      <c r="H178" s="2445"/>
      <c r="I178" s="487" t="s">
        <v>10</v>
      </c>
      <c r="J178" s="427" t="s">
        <v>144</v>
      </c>
      <c r="K178" s="496"/>
      <c r="L178" s="472"/>
      <c r="M178" s="510" t="s">
        <v>10</v>
      </c>
      <c r="N178" s="427" t="s">
        <v>98</v>
      </c>
      <c r="O178" s="421"/>
      <c r="P178" s="421"/>
      <c r="Q178" s="421"/>
      <c r="R178" s="421"/>
      <c r="S178" s="421"/>
      <c r="T178" s="421"/>
      <c r="U178" s="421"/>
      <c r="V178" s="421"/>
      <c r="W178" s="421"/>
      <c r="X178" s="457"/>
      <c r="Y178" s="480" t="s">
        <v>10</v>
      </c>
      <c r="Z178" s="403" t="s">
        <v>20</v>
      </c>
      <c r="AA178" s="419"/>
      <c r="AB178" s="420"/>
      <c r="AC178" s="2417"/>
      <c r="AD178" s="2418"/>
      <c r="AE178" s="2418"/>
      <c r="AF178" s="2419"/>
    </row>
    <row r="179" spans="1:32" s="1" customFormat="1" ht="18.75" customHeight="1" x14ac:dyDescent="0.15">
      <c r="A179" s="413"/>
      <c r="B179" s="414"/>
      <c r="C179" s="415"/>
      <c r="D179" s="416"/>
      <c r="E179" s="405"/>
      <c r="F179" s="417"/>
      <c r="G179" s="405"/>
      <c r="H179" s="468" t="s">
        <v>63</v>
      </c>
      <c r="I179" s="490" t="s">
        <v>10</v>
      </c>
      <c r="J179" s="424" t="s">
        <v>24</v>
      </c>
      <c r="K179" s="424"/>
      <c r="L179" s="450"/>
      <c r="M179" s="492" t="s">
        <v>10</v>
      </c>
      <c r="N179" s="424" t="s">
        <v>87</v>
      </c>
      <c r="O179" s="424"/>
      <c r="P179" s="450"/>
      <c r="Q179" s="492" t="s">
        <v>10</v>
      </c>
      <c r="R179" s="451" t="s">
        <v>88</v>
      </c>
      <c r="S179" s="451"/>
      <c r="T179" s="451"/>
      <c r="U179" s="492" t="s">
        <v>10</v>
      </c>
      <c r="V179" s="451" t="s">
        <v>89</v>
      </c>
      <c r="W179" s="493"/>
      <c r="X179" s="494"/>
      <c r="Y179" s="422"/>
      <c r="Z179" s="419"/>
      <c r="AA179" s="419"/>
      <c r="AB179" s="420"/>
      <c r="AC179" s="2417"/>
      <c r="AD179" s="2418"/>
      <c r="AE179" s="2418"/>
      <c r="AF179" s="2419"/>
    </row>
    <row r="180" spans="1:32" s="1" customFormat="1" ht="18.75" customHeight="1" x14ac:dyDescent="0.15">
      <c r="A180" s="413"/>
      <c r="B180" s="414"/>
      <c r="C180" s="415"/>
      <c r="D180" s="416"/>
      <c r="E180" s="405"/>
      <c r="F180" s="417"/>
      <c r="G180" s="405"/>
      <c r="H180" s="468" t="s">
        <v>99</v>
      </c>
      <c r="I180" s="490" t="s">
        <v>10</v>
      </c>
      <c r="J180" s="424" t="s">
        <v>53</v>
      </c>
      <c r="K180" s="491"/>
      <c r="L180" s="450"/>
      <c r="M180" s="492" t="s">
        <v>10</v>
      </c>
      <c r="N180" s="424" t="s">
        <v>54</v>
      </c>
      <c r="O180" s="493"/>
      <c r="P180" s="493"/>
      <c r="Q180" s="493"/>
      <c r="R180" s="493"/>
      <c r="S180" s="493"/>
      <c r="T180" s="493"/>
      <c r="U180" s="493"/>
      <c r="V180" s="493"/>
      <c r="W180" s="493"/>
      <c r="X180" s="494"/>
      <c r="Y180" s="422"/>
      <c r="Z180" s="419"/>
      <c r="AA180" s="419"/>
      <c r="AB180" s="420"/>
      <c r="AC180" s="2417"/>
      <c r="AD180" s="2418"/>
      <c r="AE180" s="2418"/>
      <c r="AF180" s="2419"/>
    </row>
    <row r="181" spans="1:32" s="2067" customFormat="1" ht="18.75" customHeight="1" x14ac:dyDescent="0.15">
      <c r="A181" s="413"/>
      <c r="B181" s="2064"/>
      <c r="C181" s="415"/>
      <c r="D181" s="416"/>
      <c r="E181" s="405"/>
      <c r="F181" s="417"/>
      <c r="G181" s="405"/>
      <c r="H181" s="2068" t="s">
        <v>3696</v>
      </c>
      <c r="I181" s="490" t="s">
        <v>10</v>
      </c>
      <c r="J181" s="424" t="s">
        <v>3697</v>
      </c>
      <c r="K181" s="491"/>
      <c r="L181" s="450"/>
      <c r="M181" s="492" t="s">
        <v>10</v>
      </c>
      <c r="N181" s="424" t="s">
        <v>3698</v>
      </c>
      <c r="O181" s="493"/>
      <c r="P181" s="493"/>
      <c r="Q181" s="493"/>
      <c r="R181" s="493"/>
      <c r="S181" s="493"/>
      <c r="T181" s="493"/>
      <c r="U181" s="493"/>
      <c r="V181" s="493"/>
      <c r="W181" s="493"/>
      <c r="X181" s="494"/>
      <c r="Y181" s="2054"/>
      <c r="Z181" s="419"/>
      <c r="AA181" s="419"/>
      <c r="AB181" s="420"/>
      <c r="AC181" s="2417"/>
      <c r="AD181" s="2418"/>
      <c r="AE181" s="2418"/>
      <c r="AF181" s="2419"/>
    </row>
    <row r="182" spans="1:32" s="1" customFormat="1" ht="19.5" customHeight="1" x14ac:dyDescent="0.15">
      <c r="A182" s="413"/>
      <c r="B182" s="414"/>
      <c r="C182" s="415"/>
      <c r="D182" s="416"/>
      <c r="E182" s="405"/>
      <c r="F182" s="417"/>
      <c r="G182" s="418"/>
      <c r="H182" s="430" t="s">
        <v>21</v>
      </c>
      <c r="I182" s="490" t="s">
        <v>10</v>
      </c>
      <c r="J182" s="424" t="s">
        <v>22</v>
      </c>
      <c r="K182" s="491"/>
      <c r="L182" s="450"/>
      <c r="M182" s="492" t="s">
        <v>10</v>
      </c>
      <c r="N182" s="424" t="s">
        <v>23</v>
      </c>
      <c r="O182" s="492"/>
      <c r="P182" s="424"/>
      <c r="Q182" s="493"/>
      <c r="R182" s="493"/>
      <c r="S182" s="493"/>
      <c r="T182" s="493"/>
      <c r="U182" s="493"/>
      <c r="V182" s="493"/>
      <c r="W182" s="493"/>
      <c r="X182" s="494"/>
      <c r="Y182" s="419"/>
      <c r="Z182" s="419"/>
      <c r="AA182" s="419"/>
      <c r="AB182" s="420"/>
      <c r="AC182" s="2417"/>
      <c r="AD182" s="2418"/>
      <c r="AE182" s="2418"/>
      <c r="AF182" s="2419"/>
    </row>
    <row r="183" spans="1:32" s="1" customFormat="1" ht="19.5" customHeight="1" x14ac:dyDescent="0.15">
      <c r="A183" s="413"/>
      <c r="B183" s="414"/>
      <c r="C183" s="415"/>
      <c r="D183" s="416"/>
      <c r="E183" s="405"/>
      <c r="F183" s="417"/>
      <c r="G183" s="418"/>
      <c r="H183" s="430" t="s">
        <v>66</v>
      </c>
      <c r="I183" s="487" t="s">
        <v>10</v>
      </c>
      <c r="J183" s="427" t="s">
        <v>22</v>
      </c>
      <c r="K183" s="496"/>
      <c r="L183" s="472"/>
      <c r="M183" s="510" t="s">
        <v>10</v>
      </c>
      <c r="N183" s="427" t="s">
        <v>23</v>
      </c>
      <c r="O183" s="510"/>
      <c r="P183" s="427"/>
      <c r="Q183" s="488"/>
      <c r="R183" s="488"/>
      <c r="S183" s="488"/>
      <c r="T183" s="488"/>
      <c r="U183" s="488"/>
      <c r="V183" s="488"/>
      <c r="W183" s="488"/>
      <c r="X183" s="489"/>
      <c r="Y183" s="480"/>
      <c r="Z183" s="403"/>
      <c r="AA183" s="419"/>
      <c r="AB183" s="420"/>
      <c r="AC183" s="2417"/>
      <c r="AD183" s="2418"/>
      <c r="AE183" s="2418"/>
      <c r="AF183" s="2419"/>
    </row>
    <row r="184" spans="1:32" s="1" customFormat="1" ht="18.75" customHeight="1" x14ac:dyDescent="0.15">
      <c r="A184" s="413"/>
      <c r="B184" s="414"/>
      <c r="C184" s="415"/>
      <c r="D184" s="416"/>
      <c r="E184" s="405"/>
      <c r="F184" s="417"/>
      <c r="G184" s="405"/>
      <c r="H184" s="468" t="s">
        <v>240</v>
      </c>
      <c r="I184" s="490" t="s">
        <v>10</v>
      </c>
      <c r="J184" s="424" t="s">
        <v>97</v>
      </c>
      <c r="K184" s="491"/>
      <c r="L184" s="450"/>
      <c r="M184" s="492" t="s">
        <v>10</v>
      </c>
      <c r="N184" s="424" t="s">
        <v>146</v>
      </c>
      <c r="O184" s="451"/>
      <c r="P184" s="451"/>
      <c r="Q184" s="451"/>
      <c r="R184" s="451"/>
      <c r="S184" s="451"/>
      <c r="T184" s="451"/>
      <c r="U184" s="451"/>
      <c r="V184" s="451"/>
      <c r="W184" s="451"/>
      <c r="X184" s="452"/>
      <c r="Y184" s="422"/>
      <c r="Z184" s="419"/>
      <c r="AA184" s="419"/>
      <c r="AB184" s="420"/>
      <c r="AC184" s="2417"/>
      <c r="AD184" s="2418"/>
      <c r="AE184" s="2418"/>
      <c r="AF184" s="2419"/>
    </row>
    <row r="185" spans="1:32" s="1" customFormat="1" ht="18.75" customHeight="1" x14ac:dyDescent="0.15">
      <c r="A185" s="413"/>
      <c r="B185" s="414"/>
      <c r="C185" s="415"/>
      <c r="D185" s="416"/>
      <c r="E185" s="405"/>
      <c r="F185" s="417"/>
      <c r="G185" s="405"/>
      <c r="H185" s="468" t="s">
        <v>148</v>
      </c>
      <c r="I185" s="490" t="s">
        <v>10</v>
      </c>
      <c r="J185" s="424" t="s">
        <v>149</v>
      </c>
      <c r="K185" s="491"/>
      <c r="L185" s="450"/>
      <c r="M185" s="492" t="s">
        <v>10</v>
      </c>
      <c r="N185" s="424" t="s">
        <v>150</v>
      </c>
      <c r="O185" s="493"/>
      <c r="P185" s="493"/>
      <c r="Q185" s="493"/>
      <c r="R185" s="451"/>
      <c r="S185" s="493"/>
      <c r="T185" s="493"/>
      <c r="U185" s="493"/>
      <c r="V185" s="493"/>
      <c r="W185" s="493"/>
      <c r="X185" s="494"/>
      <c r="Y185" s="422"/>
      <c r="Z185" s="419"/>
      <c r="AA185" s="419"/>
      <c r="AB185" s="420"/>
      <c r="AC185" s="2417"/>
      <c r="AD185" s="2418"/>
      <c r="AE185" s="2418"/>
      <c r="AF185" s="2419"/>
    </row>
    <row r="186" spans="1:32" s="1" customFormat="1" ht="18.75" customHeight="1" x14ac:dyDescent="0.15">
      <c r="A186" s="413"/>
      <c r="B186" s="414"/>
      <c r="C186" s="415"/>
      <c r="D186" s="416"/>
      <c r="E186" s="405"/>
      <c r="F186" s="417"/>
      <c r="G186" s="405"/>
      <c r="H186" s="468" t="s">
        <v>293</v>
      </c>
      <c r="I186" s="490" t="s">
        <v>10</v>
      </c>
      <c r="J186" s="424" t="s">
        <v>24</v>
      </c>
      <c r="K186" s="491"/>
      <c r="L186" s="492" t="s">
        <v>10</v>
      </c>
      <c r="M186" s="424" t="s">
        <v>28</v>
      </c>
      <c r="N186" s="493"/>
      <c r="O186" s="493"/>
      <c r="P186" s="493"/>
      <c r="Q186" s="493"/>
      <c r="R186" s="493"/>
      <c r="S186" s="493"/>
      <c r="T186" s="493"/>
      <c r="U186" s="493"/>
      <c r="V186" s="493"/>
      <c r="W186" s="493"/>
      <c r="X186" s="494"/>
      <c r="Y186" s="422"/>
      <c r="Z186" s="419"/>
      <c r="AA186" s="419"/>
      <c r="AB186" s="420"/>
      <c r="AC186" s="2417"/>
      <c r="AD186" s="2418"/>
      <c r="AE186" s="2418"/>
      <c r="AF186" s="2419"/>
    </row>
    <row r="187" spans="1:32" s="1" customFormat="1" ht="18.75" customHeight="1" x14ac:dyDescent="0.15">
      <c r="A187" s="413"/>
      <c r="B187" s="414"/>
      <c r="C187" s="415"/>
      <c r="D187" s="416"/>
      <c r="E187" s="405"/>
      <c r="F187" s="481"/>
      <c r="G187" s="405"/>
      <c r="H187" s="468" t="s">
        <v>112</v>
      </c>
      <c r="I187" s="490" t="s">
        <v>10</v>
      </c>
      <c r="J187" s="424" t="s">
        <v>53</v>
      </c>
      <c r="K187" s="491"/>
      <c r="L187" s="450"/>
      <c r="M187" s="492" t="s">
        <v>10</v>
      </c>
      <c r="N187" s="424" t="s">
        <v>54</v>
      </c>
      <c r="O187" s="493"/>
      <c r="P187" s="493"/>
      <c r="Q187" s="493"/>
      <c r="R187" s="493"/>
      <c r="S187" s="493"/>
      <c r="T187" s="493"/>
      <c r="U187" s="493"/>
      <c r="V187" s="493"/>
      <c r="W187" s="493"/>
      <c r="X187" s="494"/>
      <c r="Y187" s="422"/>
      <c r="Z187" s="419"/>
      <c r="AA187" s="419"/>
      <c r="AB187" s="420"/>
      <c r="AC187" s="2417"/>
      <c r="AD187" s="2418"/>
      <c r="AE187" s="2418"/>
      <c r="AF187" s="2419"/>
    </row>
    <row r="188" spans="1:32" s="1" customFormat="1" ht="19.5" customHeight="1" x14ac:dyDescent="0.15">
      <c r="A188" s="413"/>
      <c r="B188" s="414"/>
      <c r="C188" s="415"/>
      <c r="D188" s="416"/>
      <c r="E188" s="405"/>
      <c r="F188" s="417"/>
      <c r="G188" s="405"/>
      <c r="H188" s="430" t="s">
        <v>36</v>
      </c>
      <c r="I188" s="490" t="s">
        <v>10</v>
      </c>
      <c r="J188" s="424" t="s">
        <v>24</v>
      </c>
      <c r="K188" s="424"/>
      <c r="L188" s="492" t="s">
        <v>10</v>
      </c>
      <c r="M188" s="424" t="s">
        <v>28</v>
      </c>
      <c r="N188" s="424"/>
      <c r="O188" s="493"/>
      <c r="P188" s="424"/>
      <c r="Q188" s="493"/>
      <c r="R188" s="493"/>
      <c r="S188" s="493"/>
      <c r="T188" s="493"/>
      <c r="U188" s="493"/>
      <c r="V188" s="493"/>
      <c r="W188" s="493"/>
      <c r="X188" s="494"/>
      <c r="Y188" s="419"/>
      <c r="Z188" s="419"/>
      <c r="AA188" s="419"/>
      <c r="AB188" s="420"/>
      <c r="AC188" s="2417"/>
      <c r="AD188" s="2418"/>
      <c r="AE188" s="2418"/>
      <c r="AF188" s="2419"/>
    </row>
    <row r="189" spans="1:32" s="1" customFormat="1" ht="18.75" customHeight="1" x14ac:dyDescent="0.15">
      <c r="A189" s="413"/>
      <c r="B189" s="414"/>
      <c r="C189" s="415"/>
      <c r="D189" s="416"/>
      <c r="E189" s="405"/>
      <c r="F189" s="417"/>
      <c r="G189" s="405"/>
      <c r="H189" s="468" t="s">
        <v>113</v>
      </c>
      <c r="I189" s="490" t="s">
        <v>10</v>
      </c>
      <c r="J189" s="424" t="s">
        <v>24</v>
      </c>
      <c r="K189" s="491"/>
      <c r="L189" s="492" t="s">
        <v>10</v>
      </c>
      <c r="M189" s="424" t="s">
        <v>28</v>
      </c>
      <c r="N189" s="493"/>
      <c r="O189" s="493"/>
      <c r="P189" s="493"/>
      <c r="Q189" s="493"/>
      <c r="R189" s="493"/>
      <c r="S189" s="493"/>
      <c r="T189" s="493"/>
      <c r="U189" s="493"/>
      <c r="V189" s="493"/>
      <c r="W189" s="493"/>
      <c r="X189" s="494"/>
      <c r="Y189" s="422"/>
      <c r="Z189" s="419"/>
      <c r="AA189" s="419"/>
      <c r="AB189" s="420"/>
      <c r="AC189" s="2417"/>
      <c r="AD189" s="2418"/>
      <c r="AE189" s="2418"/>
      <c r="AF189" s="2419"/>
    </row>
    <row r="190" spans="1:32" s="1" customFormat="1" ht="18.75" customHeight="1" x14ac:dyDescent="0.15">
      <c r="A190" s="413"/>
      <c r="B190" s="414"/>
      <c r="C190" s="415"/>
      <c r="D190" s="416"/>
      <c r="E190" s="405"/>
      <c r="F190" s="481" t="s">
        <v>10</v>
      </c>
      <c r="G190" s="405" t="s">
        <v>169</v>
      </c>
      <c r="H190" s="468" t="s">
        <v>127</v>
      </c>
      <c r="I190" s="490" t="s">
        <v>10</v>
      </c>
      <c r="J190" s="424" t="s">
        <v>24</v>
      </c>
      <c r="K190" s="424"/>
      <c r="L190" s="492" t="s">
        <v>10</v>
      </c>
      <c r="M190" s="424" t="s">
        <v>25</v>
      </c>
      <c r="N190" s="424"/>
      <c r="O190" s="492" t="s">
        <v>10</v>
      </c>
      <c r="P190" s="424" t="s">
        <v>26</v>
      </c>
      <c r="Q190" s="493"/>
      <c r="R190" s="493"/>
      <c r="S190" s="493"/>
      <c r="T190" s="493"/>
      <c r="U190" s="493"/>
      <c r="V190" s="493"/>
      <c r="W190" s="493"/>
      <c r="X190" s="494"/>
      <c r="Y190" s="422"/>
      <c r="Z190" s="419"/>
      <c r="AA190" s="419"/>
      <c r="AB190" s="420"/>
      <c r="AC190" s="2417"/>
      <c r="AD190" s="2418"/>
      <c r="AE190" s="2418"/>
      <c r="AF190" s="2419"/>
    </row>
    <row r="191" spans="1:32" s="1" customFormat="1" ht="18.75" customHeight="1" x14ac:dyDescent="0.15">
      <c r="A191" s="413"/>
      <c r="B191" s="414"/>
      <c r="C191" s="415"/>
      <c r="D191" s="416"/>
      <c r="E191" s="405"/>
      <c r="F191" s="417"/>
      <c r="G191" s="405" t="s">
        <v>170</v>
      </c>
      <c r="H191" s="2445" t="s">
        <v>158</v>
      </c>
      <c r="I191" s="500" t="s">
        <v>10</v>
      </c>
      <c r="J191" s="426" t="s">
        <v>133</v>
      </c>
      <c r="K191" s="426"/>
      <c r="L191" s="517"/>
      <c r="M191" s="517"/>
      <c r="N191" s="517"/>
      <c r="O191" s="517"/>
      <c r="P191" s="501" t="s">
        <v>10</v>
      </c>
      <c r="Q191" s="426" t="s">
        <v>134</v>
      </c>
      <c r="R191" s="517"/>
      <c r="S191" s="517"/>
      <c r="T191" s="517"/>
      <c r="U191" s="517"/>
      <c r="V191" s="517"/>
      <c r="W191" s="517"/>
      <c r="X191" s="518"/>
      <c r="Y191" s="422"/>
      <c r="Z191" s="419"/>
      <c r="AA191" s="419"/>
      <c r="AB191" s="420"/>
      <c r="AC191" s="2417"/>
      <c r="AD191" s="2418"/>
      <c r="AE191" s="2418"/>
      <c r="AF191" s="2419"/>
    </row>
    <row r="192" spans="1:32" s="1" customFormat="1" ht="18.75" customHeight="1" x14ac:dyDescent="0.15">
      <c r="A192" s="481" t="s">
        <v>10</v>
      </c>
      <c r="B192" s="414">
        <v>26</v>
      </c>
      <c r="C192" s="415" t="s">
        <v>299</v>
      </c>
      <c r="D192" s="481" t="s">
        <v>241</v>
      </c>
      <c r="E192" s="405" t="s">
        <v>303</v>
      </c>
      <c r="F192" s="481" t="s">
        <v>10</v>
      </c>
      <c r="G192" s="405" t="s">
        <v>172</v>
      </c>
      <c r="H192" s="2445"/>
      <c r="I192" s="487" t="s">
        <v>10</v>
      </c>
      <c r="J192" s="427" t="s">
        <v>160</v>
      </c>
      <c r="K192" s="488"/>
      <c r="L192" s="488"/>
      <c r="M192" s="488"/>
      <c r="N192" s="488"/>
      <c r="O192" s="488"/>
      <c r="P192" s="488"/>
      <c r="Q192" s="421"/>
      <c r="R192" s="488"/>
      <c r="S192" s="488"/>
      <c r="T192" s="488"/>
      <c r="U192" s="488"/>
      <c r="V192" s="488"/>
      <c r="W192" s="488"/>
      <c r="X192" s="489"/>
      <c r="Y192" s="422"/>
      <c r="Z192" s="419"/>
      <c r="AA192" s="419"/>
      <c r="AB192" s="420"/>
      <c r="AC192" s="2417"/>
      <c r="AD192" s="2418"/>
      <c r="AE192" s="2418"/>
      <c r="AF192" s="2419"/>
    </row>
    <row r="193" spans="1:32" s="1" customFormat="1" ht="18.75" customHeight="1" x14ac:dyDescent="0.15">
      <c r="A193" s="413"/>
      <c r="B193" s="414"/>
      <c r="C193" s="415"/>
      <c r="D193" s="416"/>
      <c r="E193" s="405"/>
      <c r="F193" s="417"/>
      <c r="G193" s="405" t="s">
        <v>173</v>
      </c>
      <c r="H193" s="516" t="s">
        <v>114</v>
      </c>
      <c r="I193" s="490" t="s">
        <v>10</v>
      </c>
      <c r="J193" s="424" t="s">
        <v>24</v>
      </c>
      <c r="K193" s="424"/>
      <c r="L193" s="492" t="s">
        <v>10</v>
      </c>
      <c r="M193" s="424" t="s">
        <v>25</v>
      </c>
      <c r="N193" s="424"/>
      <c r="O193" s="492" t="s">
        <v>10</v>
      </c>
      <c r="P193" s="424" t="s">
        <v>26</v>
      </c>
      <c r="Q193" s="493"/>
      <c r="R193" s="493"/>
      <c r="S193" s="493"/>
      <c r="T193" s="493"/>
      <c r="U193" s="517"/>
      <c r="V193" s="517"/>
      <c r="W193" s="517"/>
      <c r="X193" s="518"/>
      <c r="Y193" s="422"/>
      <c r="Z193" s="419"/>
      <c r="AA193" s="419"/>
      <c r="AB193" s="420"/>
      <c r="AC193" s="2417"/>
      <c r="AD193" s="2418"/>
      <c r="AE193" s="2418"/>
      <c r="AF193" s="2419"/>
    </row>
    <row r="194" spans="1:32" s="1" customFormat="1" ht="18.75" customHeight="1" x14ac:dyDescent="0.15">
      <c r="A194" s="413"/>
      <c r="B194" s="414"/>
      <c r="C194" s="415"/>
      <c r="D194" s="481"/>
      <c r="E194" s="405"/>
      <c r="F194" s="481" t="s">
        <v>10</v>
      </c>
      <c r="G194" s="405" t="s">
        <v>174</v>
      </c>
      <c r="H194" s="2445" t="s">
        <v>176</v>
      </c>
      <c r="I194" s="500" t="s">
        <v>10</v>
      </c>
      <c r="J194" s="426" t="s">
        <v>163</v>
      </c>
      <c r="K194" s="498"/>
      <c r="L194" s="456"/>
      <c r="M194" s="501" t="s">
        <v>10</v>
      </c>
      <c r="N194" s="426" t="s">
        <v>164</v>
      </c>
      <c r="O194" s="517"/>
      <c r="P194" s="517"/>
      <c r="Q194" s="501" t="s">
        <v>10</v>
      </c>
      <c r="R194" s="426" t="s">
        <v>165</v>
      </c>
      <c r="S194" s="517"/>
      <c r="T194" s="517"/>
      <c r="U194" s="517"/>
      <c r="V194" s="517"/>
      <c r="W194" s="517"/>
      <c r="X194" s="518"/>
      <c r="Y194" s="422"/>
      <c r="Z194" s="419"/>
      <c r="AA194" s="419"/>
      <c r="AB194" s="420"/>
      <c r="AC194" s="2417"/>
      <c r="AD194" s="2418"/>
      <c r="AE194" s="2418"/>
      <c r="AF194" s="2419"/>
    </row>
    <row r="195" spans="1:32" s="1" customFormat="1" ht="18.75" customHeight="1" x14ac:dyDescent="0.15">
      <c r="A195" s="413"/>
      <c r="B195" s="414"/>
      <c r="C195" s="415"/>
      <c r="D195" s="416"/>
      <c r="E195" s="405"/>
      <c r="F195" s="417"/>
      <c r="G195" s="405" t="s">
        <v>175</v>
      </c>
      <c r="H195" s="2445"/>
      <c r="I195" s="487" t="s">
        <v>10</v>
      </c>
      <c r="J195" s="427" t="s">
        <v>167</v>
      </c>
      <c r="K195" s="488"/>
      <c r="L195" s="488"/>
      <c r="M195" s="488"/>
      <c r="N195" s="488"/>
      <c r="O195" s="488"/>
      <c r="P195" s="488"/>
      <c r="Q195" s="510" t="s">
        <v>10</v>
      </c>
      <c r="R195" s="427" t="s">
        <v>168</v>
      </c>
      <c r="S195" s="421"/>
      <c r="T195" s="488"/>
      <c r="U195" s="488"/>
      <c r="V195" s="488"/>
      <c r="W195" s="488"/>
      <c r="X195" s="489"/>
      <c r="Y195" s="422"/>
      <c r="Z195" s="419"/>
      <c r="AA195" s="419"/>
      <c r="AB195" s="420"/>
      <c r="AC195" s="2417"/>
      <c r="AD195" s="2418"/>
      <c r="AE195" s="2418"/>
      <c r="AF195" s="2419"/>
    </row>
    <row r="196" spans="1:32" s="1" customFormat="1" ht="18.75" customHeight="1" x14ac:dyDescent="0.15">
      <c r="A196" s="413"/>
      <c r="B196" s="414"/>
      <c r="C196" s="415"/>
      <c r="D196" s="416"/>
      <c r="E196" s="405"/>
      <c r="F196" s="417"/>
      <c r="G196" s="405"/>
      <c r="H196" s="468" t="s">
        <v>84</v>
      </c>
      <c r="I196" s="490" t="s">
        <v>10</v>
      </c>
      <c r="J196" s="424" t="s">
        <v>24</v>
      </c>
      <c r="K196" s="424"/>
      <c r="L196" s="492" t="s">
        <v>10</v>
      </c>
      <c r="M196" s="424" t="s">
        <v>39</v>
      </c>
      <c r="N196" s="424"/>
      <c r="O196" s="492" t="s">
        <v>10</v>
      </c>
      <c r="P196" s="424" t="s">
        <v>40</v>
      </c>
      <c r="Q196" s="451"/>
      <c r="R196" s="492" t="s">
        <v>10</v>
      </c>
      <c r="S196" s="424" t="s">
        <v>85</v>
      </c>
      <c r="T196" s="451"/>
      <c r="U196" s="451"/>
      <c r="V196" s="451"/>
      <c r="W196" s="451"/>
      <c r="X196" s="452"/>
      <c r="Y196" s="422"/>
      <c r="Z196" s="419"/>
      <c r="AA196" s="419"/>
      <c r="AB196" s="420"/>
      <c r="AC196" s="2417"/>
      <c r="AD196" s="2418"/>
      <c r="AE196" s="2418"/>
      <c r="AF196" s="2419"/>
    </row>
    <row r="197" spans="1:32" s="1" customFormat="1" ht="18.75" customHeight="1" x14ac:dyDescent="0.15">
      <c r="A197" s="413"/>
      <c r="B197" s="414"/>
      <c r="C197" s="415"/>
      <c r="D197" s="416"/>
      <c r="E197" s="405"/>
      <c r="F197" s="417"/>
      <c r="G197" s="405"/>
      <c r="H197" s="2427" t="s">
        <v>3667</v>
      </c>
      <c r="I197" s="2429" t="s">
        <v>10</v>
      </c>
      <c r="J197" s="2430" t="s">
        <v>24</v>
      </c>
      <c r="K197" s="2430"/>
      <c r="L197" s="2431" t="s">
        <v>10</v>
      </c>
      <c r="M197" s="2430" t="s">
        <v>28</v>
      </c>
      <c r="N197" s="2430"/>
      <c r="O197" s="453"/>
      <c r="P197" s="453"/>
      <c r="Q197" s="453"/>
      <c r="R197" s="453"/>
      <c r="S197" s="453"/>
      <c r="T197" s="453"/>
      <c r="U197" s="453"/>
      <c r="V197" s="453"/>
      <c r="W197" s="453"/>
      <c r="X197" s="454"/>
      <c r="Y197" s="422"/>
      <c r="Z197" s="419"/>
      <c r="AA197" s="419"/>
      <c r="AB197" s="420"/>
      <c r="AC197" s="2417"/>
      <c r="AD197" s="2418"/>
      <c r="AE197" s="2418"/>
      <c r="AF197" s="2419"/>
    </row>
    <row r="198" spans="1:32" s="1" customFormat="1" ht="18.75" customHeight="1" x14ac:dyDescent="0.15">
      <c r="A198" s="413"/>
      <c r="B198" s="414"/>
      <c r="C198" s="415"/>
      <c r="D198" s="416"/>
      <c r="E198" s="405"/>
      <c r="F198" s="417"/>
      <c r="G198" s="405"/>
      <c r="H198" s="2428"/>
      <c r="I198" s="2429"/>
      <c r="J198" s="2430"/>
      <c r="K198" s="2430"/>
      <c r="L198" s="2431"/>
      <c r="M198" s="2430"/>
      <c r="N198" s="2430"/>
      <c r="O198" s="421"/>
      <c r="P198" s="421"/>
      <c r="Q198" s="421"/>
      <c r="R198" s="421"/>
      <c r="S198" s="421"/>
      <c r="T198" s="421"/>
      <c r="U198" s="421"/>
      <c r="V198" s="421"/>
      <c r="W198" s="421"/>
      <c r="X198" s="457"/>
      <c r="Y198" s="422"/>
      <c r="Z198" s="419"/>
      <c r="AA198" s="419"/>
      <c r="AB198" s="420"/>
      <c r="AC198" s="2417"/>
      <c r="AD198" s="2418"/>
      <c r="AE198" s="2418"/>
      <c r="AF198" s="2419"/>
    </row>
    <row r="199" spans="1:32" s="1" customFormat="1" ht="18.75" customHeight="1" x14ac:dyDescent="0.15">
      <c r="A199" s="413"/>
      <c r="B199" s="414"/>
      <c r="C199" s="415"/>
      <c r="D199" s="416"/>
      <c r="E199" s="405"/>
      <c r="F199" s="417"/>
      <c r="G199" s="418"/>
      <c r="H199" s="2427" t="s">
        <v>3668</v>
      </c>
      <c r="I199" s="500" t="s">
        <v>10</v>
      </c>
      <c r="J199" s="426" t="s">
        <v>24</v>
      </c>
      <c r="K199" s="426"/>
      <c r="L199" s="2055"/>
      <c r="M199" s="2056"/>
      <c r="N199" s="2056"/>
      <c r="O199" s="2055"/>
      <c r="P199" s="2056"/>
      <c r="Q199" s="2057"/>
      <c r="R199" s="2055"/>
      <c r="S199" s="2056"/>
      <c r="T199" s="2057"/>
      <c r="U199" s="501" t="s">
        <v>10</v>
      </c>
      <c r="V199" s="426" t="s">
        <v>3669</v>
      </c>
      <c r="W199" s="517"/>
      <c r="X199" s="518"/>
      <c r="Y199" s="419"/>
      <c r="Z199" s="419"/>
      <c r="AA199" s="419"/>
      <c r="AB199" s="420"/>
      <c r="AC199" s="2417"/>
      <c r="AD199" s="2418"/>
      <c r="AE199" s="2418"/>
      <c r="AF199" s="2419"/>
    </row>
    <row r="200" spans="1:32" s="1" customFormat="1" ht="18.75" customHeight="1" x14ac:dyDescent="0.15">
      <c r="A200" s="413"/>
      <c r="B200" s="414"/>
      <c r="C200" s="415"/>
      <c r="D200" s="416"/>
      <c r="E200" s="405"/>
      <c r="F200" s="417"/>
      <c r="G200" s="418"/>
      <c r="H200" s="2432"/>
      <c r="I200" s="481" t="s">
        <v>10</v>
      </c>
      <c r="J200" s="403" t="s">
        <v>3670</v>
      </c>
      <c r="K200" s="403"/>
      <c r="L200" s="480"/>
      <c r="M200" s="480" t="s">
        <v>10</v>
      </c>
      <c r="N200" s="403" t="s">
        <v>3671</v>
      </c>
      <c r="O200" s="480"/>
      <c r="P200" s="480"/>
      <c r="Q200" s="480" t="s">
        <v>10</v>
      </c>
      <c r="R200" s="403" t="s">
        <v>3672</v>
      </c>
      <c r="S200" s="390"/>
      <c r="T200" s="403"/>
      <c r="U200" s="480" t="s">
        <v>10</v>
      </c>
      <c r="V200" s="403" t="s">
        <v>3673</v>
      </c>
      <c r="W200" s="485"/>
      <c r="X200" s="486"/>
      <c r="Y200" s="419"/>
      <c r="Z200" s="419"/>
      <c r="AA200" s="419"/>
      <c r="AB200" s="420"/>
      <c r="AC200" s="2417"/>
      <c r="AD200" s="2418"/>
      <c r="AE200" s="2418"/>
      <c r="AF200" s="2419"/>
    </row>
    <row r="201" spans="1:32" s="1" customFormat="1" ht="18.75" customHeight="1" x14ac:dyDescent="0.15">
      <c r="A201" s="413"/>
      <c r="B201" s="414"/>
      <c r="C201" s="415"/>
      <c r="D201" s="416"/>
      <c r="E201" s="405"/>
      <c r="F201" s="417"/>
      <c r="G201" s="418"/>
      <c r="H201" s="2432"/>
      <c r="I201" s="481" t="s">
        <v>10</v>
      </c>
      <c r="J201" s="403" t="s">
        <v>3674</v>
      </c>
      <c r="K201" s="403"/>
      <c r="L201" s="480"/>
      <c r="M201" s="480" t="s">
        <v>10</v>
      </c>
      <c r="N201" s="403" t="s">
        <v>3675</v>
      </c>
      <c r="O201" s="480"/>
      <c r="P201" s="480"/>
      <c r="Q201" s="480" t="s">
        <v>10</v>
      </c>
      <c r="R201" s="403" t="s">
        <v>3676</v>
      </c>
      <c r="S201" s="390"/>
      <c r="T201" s="403"/>
      <c r="U201" s="480" t="s">
        <v>10</v>
      </c>
      <c r="V201" s="403" t="s">
        <v>3677</v>
      </c>
      <c r="W201" s="485"/>
      <c r="X201" s="486"/>
      <c r="Y201" s="419"/>
      <c r="Z201" s="419"/>
      <c r="AA201" s="419"/>
      <c r="AB201" s="420"/>
      <c r="AC201" s="2417"/>
      <c r="AD201" s="2418"/>
      <c r="AE201" s="2418"/>
      <c r="AF201" s="2419"/>
    </row>
    <row r="202" spans="1:32" s="1" customFormat="1" ht="18.75" customHeight="1" x14ac:dyDescent="0.15">
      <c r="A202" s="413"/>
      <c r="B202" s="414"/>
      <c r="C202" s="415"/>
      <c r="D202" s="416"/>
      <c r="E202" s="405"/>
      <c r="F202" s="417"/>
      <c r="G202" s="418"/>
      <c r="H202" s="2432"/>
      <c r="I202" s="481" t="s">
        <v>10</v>
      </c>
      <c r="J202" s="403" t="s">
        <v>3678</v>
      </c>
      <c r="K202" s="403"/>
      <c r="L202" s="480"/>
      <c r="M202" s="480" t="s">
        <v>10</v>
      </c>
      <c r="N202" s="403" t="s">
        <v>3679</v>
      </c>
      <c r="O202" s="480"/>
      <c r="P202" s="480"/>
      <c r="Q202" s="480" t="s">
        <v>10</v>
      </c>
      <c r="R202" s="403" t="s">
        <v>3680</v>
      </c>
      <c r="S202" s="390"/>
      <c r="T202" s="403"/>
      <c r="U202" s="480" t="s">
        <v>10</v>
      </c>
      <c r="V202" s="403" t="s">
        <v>3681</v>
      </c>
      <c r="W202" s="485"/>
      <c r="X202" s="486"/>
      <c r="Y202" s="419"/>
      <c r="Z202" s="419"/>
      <c r="AA202" s="419"/>
      <c r="AB202" s="420"/>
      <c r="AC202" s="2417"/>
      <c r="AD202" s="2418"/>
      <c r="AE202" s="2418"/>
      <c r="AF202" s="2419"/>
    </row>
    <row r="203" spans="1:32" s="1" customFormat="1" ht="18.75" customHeight="1" x14ac:dyDescent="0.15">
      <c r="A203" s="413"/>
      <c r="B203" s="414"/>
      <c r="C203" s="415"/>
      <c r="D203" s="416"/>
      <c r="E203" s="405"/>
      <c r="F203" s="417"/>
      <c r="G203" s="418"/>
      <c r="H203" s="2432"/>
      <c r="I203" s="481" t="s">
        <v>10</v>
      </c>
      <c r="J203" s="403" t="s">
        <v>3682</v>
      </c>
      <c r="K203" s="403"/>
      <c r="L203" s="480"/>
      <c r="M203" s="480" t="s">
        <v>10</v>
      </c>
      <c r="N203" s="403" t="s">
        <v>3683</v>
      </c>
      <c r="O203" s="480"/>
      <c r="P203" s="480"/>
      <c r="Q203" s="480" t="s">
        <v>10</v>
      </c>
      <c r="R203" s="403" t="s">
        <v>3684</v>
      </c>
      <c r="S203" s="390"/>
      <c r="T203" s="403"/>
      <c r="U203" s="480" t="s">
        <v>10</v>
      </c>
      <c r="V203" s="403" t="s">
        <v>3685</v>
      </c>
      <c r="W203" s="485"/>
      <c r="X203" s="486"/>
      <c r="Y203" s="419"/>
      <c r="Z203" s="419"/>
      <c r="AA203" s="419"/>
      <c r="AB203" s="420"/>
      <c r="AC203" s="2417"/>
      <c r="AD203" s="2418"/>
      <c r="AE203" s="2418"/>
      <c r="AF203" s="2419"/>
    </row>
    <row r="204" spans="1:32" s="1" customFormat="1" ht="18.75" customHeight="1" x14ac:dyDescent="0.15">
      <c r="A204" s="433"/>
      <c r="B204" s="434"/>
      <c r="C204" s="435"/>
      <c r="D204" s="436"/>
      <c r="E204" s="437"/>
      <c r="F204" s="438"/>
      <c r="G204" s="439"/>
      <c r="H204" s="2454"/>
      <c r="I204" s="543" t="s">
        <v>10</v>
      </c>
      <c r="J204" s="536" t="s">
        <v>3686</v>
      </c>
      <c r="K204" s="536"/>
      <c r="L204" s="512"/>
      <c r="M204" s="512"/>
      <c r="N204" s="536"/>
      <c r="O204" s="512"/>
      <c r="P204" s="512"/>
      <c r="Q204" s="512"/>
      <c r="R204" s="536"/>
      <c r="S204" s="538"/>
      <c r="T204" s="536"/>
      <c r="U204" s="512"/>
      <c r="V204" s="536"/>
      <c r="W204" s="513"/>
      <c r="X204" s="514"/>
      <c r="Y204" s="444"/>
      <c r="Z204" s="444"/>
      <c r="AA204" s="444"/>
      <c r="AB204" s="445"/>
      <c r="AC204" s="2420"/>
      <c r="AD204" s="2421"/>
      <c r="AE204" s="2421"/>
      <c r="AF204" s="2422"/>
    </row>
    <row r="205" spans="1:32" s="1" customFormat="1" ht="18.75" customHeight="1" x14ac:dyDescent="0.15">
      <c r="A205" s="406"/>
      <c r="B205" s="407"/>
      <c r="C205" s="408"/>
      <c r="D205" s="409"/>
      <c r="E205" s="402"/>
      <c r="F205" s="410"/>
      <c r="G205" s="402"/>
      <c r="H205" s="2433" t="s">
        <v>120</v>
      </c>
      <c r="I205" s="511" t="s">
        <v>10</v>
      </c>
      <c r="J205" s="400" t="s">
        <v>97</v>
      </c>
      <c r="K205" s="483"/>
      <c r="L205" s="469"/>
      <c r="M205" s="482" t="s">
        <v>10</v>
      </c>
      <c r="N205" s="400" t="s">
        <v>141</v>
      </c>
      <c r="O205" s="470"/>
      <c r="P205" s="470"/>
      <c r="Q205" s="482" t="s">
        <v>10</v>
      </c>
      <c r="R205" s="400" t="s">
        <v>142</v>
      </c>
      <c r="S205" s="470"/>
      <c r="T205" s="470"/>
      <c r="U205" s="482" t="s">
        <v>10</v>
      </c>
      <c r="V205" s="400" t="s">
        <v>143</v>
      </c>
      <c r="W205" s="470"/>
      <c r="X205" s="458"/>
      <c r="Y205" s="482" t="s">
        <v>10</v>
      </c>
      <c r="Z205" s="400" t="s">
        <v>19</v>
      </c>
      <c r="AA205" s="400"/>
      <c r="AB205" s="596"/>
      <c r="AC205" s="2414"/>
      <c r="AD205" s="2415"/>
      <c r="AE205" s="2415"/>
      <c r="AF205" s="2416"/>
    </row>
    <row r="206" spans="1:32" s="1" customFormat="1" ht="18.75" customHeight="1" x14ac:dyDescent="0.15">
      <c r="A206" s="413"/>
      <c r="B206" s="414"/>
      <c r="C206" s="415"/>
      <c r="D206" s="416"/>
      <c r="E206" s="405"/>
      <c r="F206" s="417"/>
      <c r="G206" s="405"/>
      <c r="H206" s="2413"/>
      <c r="I206" s="487" t="s">
        <v>10</v>
      </c>
      <c r="J206" s="427" t="s">
        <v>144</v>
      </c>
      <c r="K206" s="496"/>
      <c r="L206" s="472"/>
      <c r="M206" s="510" t="s">
        <v>10</v>
      </c>
      <c r="N206" s="427" t="s">
        <v>98</v>
      </c>
      <c r="O206" s="421"/>
      <c r="P206" s="421"/>
      <c r="Q206" s="421"/>
      <c r="R206" s="421"/>
      <c r="S206" s="421"/>
      <c r="T206" s="421"/>
      <c r="U206" s="421"/>
      <c r="V206" s="421"/>
      <c r="W206" s="421"/>
      <c r="X206" s="457"/>
      <c r="Y206" s="480" t="s">
        <v>10</v>
      </c>
      <c r="Z206" s="403" t="s">
        <v>20</v>
      </c>
      <c r="AA206" s="419"/>
      <c r="AB206" s="419"/>
      <c r="AC206" s="2417"/>
      <c r="AD206" s="2418"/>
      <c r="AE206" s="2418"/>
      <c r="AF206" s="2419"/>
    </row>
    <row r="207" spans="1:32" s="1" customFormat="1" ht="18.75" customHeight="1" x14ac:dyDescent="0.15">
      <c r="A207" s="413"/>
      <c r="B207" s="414"/>
      <c r="C207" s="415"/>
      <c r="D207" s="416"/>
      <c r="E207" s="405"/>
      <c r="F207" s="417"/>
      <c r="G207" s="405"/>
      <c r="H207" s="468" t="s">
        <v>63</v>
      </c>
      <c r="I207" s="490" t="s">
        <v>10</v>
      </c>
      <c r="J207" s="424" t="s">
        <v>24</v>
      </c>
      <c r="K207" s="424"/>
      <c r="L207" s="450"/>
      <c r="M207" s="492" t="s">
        <v>10</v>
      </c>
      <c r="N207" s="424" t="s">
        <v>87</v>
      </c>
      <c r="O207" s="424"/>
      <c r="P207" s="450"/>
      <c r="Q207" s="492" t="s">
        <v>10</v>
      </c>
      <c r="R207" s="451" t="s">
        <v>88</v>
      </c>
      <c r="S207" s="451"/>
      <c r="T207" s="451"/>
      <c r="U207" s="492" t="s">
        <v>10</v>
      </c>
      <c r="V207" s="451" t="s">
        <v>89</v>
      </c>
      <c r="W207" s="493"/>
      <c r="X207" s="494"/>
      <c r="Y207" s="422"/>
      <c r="Z207" s="419"/>
      <c r="AA207" s="419"/>
      <c r="AB207" s="419"/>
      <c r="AC207" s="2417"/>
      <c r="AD207" s="2418"/>
      <c r="AE207" s="2418"/>
      <c r="AF207" s="2419"/>
    </row>
    <row r="208" spans="1:32" s="1" customFormat="1" ht="18.75" customHeight="1" x14ac:dyDescent="0.15">
      <c r="A208" s="413"/>
      <c r="B208" s="414"/>
      <c r="C208" s="415"/>
      <c r="D208" s="416"/>
      <c r="E208" s="405"/>
      <c r="F208" s="417"/>
      <c r="G208" s="405"/>
      <c r="H208" s="468" t="s">
        <v>99</v>
      </c>
      <c r="I208" s="490" t="s">
        <v>10</v>
      </c>
      <c r="J208" s="424" t="s">
        <v>53</v>
      </c>
      <c r="K208" s="491"/>
      <c r="L208" s="450"/>
      <c r="M208" s="492" t="s">
        <v>10</v>
      </c>
      <c r="N208" s="424" t="s">
        <v>54</v>
      </c>
      <c r="O208" s="493"/>
      <c r="P208" s="493"/>
      <c r="Q208" s="493"/>
      <c r="R208" s="493"/>
      <c r="S208" s="493"/>
      <c r="T208" s="493"/>
      <c r="U208" s="493"/>
      <c r="V208" s="493"/>
      <c r="W208" s="493"/>
      <c r="X208" s="494"/>
      <c r="Y208" s="422"/>
      <c r="Z208" s="419"/>
      <c r="AA208" s="419"/>
      <c r="AB208" s="419"/>
      <c r="AC208" s="2417"/>
      <c r="AD208" s="2418"/>
      <c r="AE208" s="2418"/>
      <c r="AF208" s="2419"/>
    </row>
    <row r="209" spans="1:32" s="2067" customFormat="1" ht="18.75" customHeight="1" x14ac:dyDescent="0.15">
      <c r="A209" s="413"/>
      <c r="B209" s="2064"/>
      <c r="C209" s="415"/>
      <c r="D209" s="416"/>
      <c r="E209" s="405"/>
      <c r="F209" s="417"/>
      <c r="G209" s="405"/>
      <c r="H209" s="2068" t="s">
        <v>3696</v>
      </c>
      <c r="I209" s="490" t="s">
        <v>10</v>
      </c>
      <c r="J209" s="424" t="s">
        <v>3697</v>
      </c>
      <c r="K209" s="491"/>
      <c r="L209" s="450"/>
      <c r="M209" s="492" t="s">
        <v>10</v>
      </c>
      <c r="N209" s="424" t="s">
        <v>3698</v>
      </c>
      <c r="O209" s="493"/>
      <c r="P209" s="493"/>
      <c r="Q209" s="493"/>
      <c r="R209" s="493"/>
      <c r="S209" s="493"/>
      <c r="T209" s="493"/>
      <c r="U209" s="493"/>
      <c r="V209" s="493"/>
      <c r="W209" s="493"/>
      <c r="X209" s="494"/>
      <c r="Y209" s="2054"/>
      <c r="Z209" s="419"/>
      <c r="AA209" s="419"/>
      <c r="AB209" s="419"/>
      <c r="AC209" s="2417"/>
      <c r="AD209" s="2418"/>
      <c r="AE209" s="2418"/>
      <c r="AF209" s="2419"/>
    </row>
    <row r="210" spans="1:32" s="1" customFormat="1" ht="19.5" customHeight="1" x14ac:dyDescent="0.15">
      <c r="A210" s="413"/>
      <c r="B210" s="414"/>
      <c r="C210" s="415"/>
      <c r="D210" s="416"/>
      <c r="E210" s="405"/>
      <c r="F210" s="417"/>
      <c r="G210" s="418"/>
      <c r="H210" s="430" t="s">
        <v>21</v>
      </c>
      <c r="I210" s="490" t="s">
        <v>10</v>
      </c>
      <c r="J210" s="424" t="s">
        <v>22</v>
      </c>
      <c r="K210" s="491"/>
      <c r="L210" s="450"/>
      <c r="M210" s="492" t="s">
        <v>10</v>
      </c>
      <c r="N210" s="424" t="s">
        <v>23</v>
      </c>
      <c r="O210" s="492"/>
      <c r="P210" s="424"/>
      <c r="Q210" s="493"/>
      <c r="R210" s="493"/>
      <c r="S210" s="493"/>
      <c r="T210" s="493"/>
      <c r="U210" s="493"/>
      <c r="V210" s="493"/>
      <c r="W210" s="493"/>
      <c r="X210" s="494"/>
      <c r="Y210" s="419"/>
      <c r="Z210" s="419"/>
      <c r="AA210" s="419"/>
      <c r="AB210" s="419"/>
      <c r="AC210" s="2417"/>
      <c r="AD210" s="2418"/>
      <c r="AE210" s="2418"/>
      <c r="AF210" s="2419"/>
    </row>
    <row r="211" spans="1:32" s="1" customFormat="1" ht="19.5" customHeight="1" x14ac:dyDescent="0.15">
      <c r="A211" s="413"/>
      <c r="B211" s="414"/>
      <c r="C211" s="415"/>
      <c r="D211" s="416"/>
      <c r="E211" s="405"/>
      <c r="F211" s="417"/>
      <c r="G211" s="418"/>
      <c r="H211" s="430" t="s">
        <v>66</v>
      </c>
      <c r="I211" s="487" t="s">
        <v>10</v>
      </c>
      <c r="J211" s="427" t="s">
        <v>22</v>
      </c>
      <c r="K211" s="496"/>
      <c r="L211" s="472"/>
      <c r="M211" s="510" t="s">
        <v>10</v>
      </c>
      <c r="N211" s="427" t="s">
        <v>23</v>
      </c>
      <c r="O211" s="510"/>
      <c r="P211" s="427"/>
      <c r="Q211" s="488"/>
      <c r="R211" s="488"/>
      <c r="S211" s="488"/>
      <c r="T211" s="488"/>
      <c r="U211" s="488"/>
      <c r="V211" s="488"/>
      <c r="W211" s="488"/>
      <c r="X211" s="489"/>
      <c r="Y211" s="480"/>
      <c r="Z211" s="403"/>
      <c r="AA211" s="419"/>
      <c r="AB211" s="419"/>
      <c r="AC211" s="2417"/>
      <c r="AD211" s="2418"/>
      <c r="AE211" s="2418"/>
      <c r="AF211" s="2419"/>
    </row>
    <row r="212" spans="1:32" s="1" customFormat="1" ht="18.75" customHeight="1" x14ac:dyDescent="0.15">
      <c r="A212" s="413"/>
      <c r="B212" s="414"/>
      <c r="C212" s="415"/>
      <c r="D212" s="416"/>
      <c r="E212" s="405"/>
      <c r="F212" s="417"/>
      <c r="G212" s="405"/>
      <c r="H212" s="468" t="s">
        <v>240</v>
      </c>
      <c r="I212" s="490" t="s">
        <v>10</v>
      </c>
      <c r="J212" s="424" t="s">
        <v>97</v>
      </c>
      <c r="K212" s="491"/>
      <c r="L212" s="450"/>
      <c r="M212" s="492" t="s">
        <v>10</v>
      </c>
      <c r="N212" s="424" t="s">
        <v>146</v>
      </c>
      <c r="O212" s="451"/>
      <c r="P212" s="451"/>
      <c r="Q212" s="451"/>
      <c r="R212" s="451"/>
      <c r="S212" s="451"/>
      <c r="T212" s="451"/>
      <c r="U212" s="451"/>
      <c r="V212" s="451"/>
      <c r="W212" s="451"/>
      <c r="X212" s="452"/>
      <c r="Y212" s="422"/>
      <c r="Z212" s="419"/>
      <c r="AA212" s="419"/>
      <c r="AB212" s="419"/>
      <c r="AC212" s="2417"/>
      <c r="AD212" s="2418"/>
      <c r="AE212" s="2418"/>
      <c r="AF212" s="2419"/>
    </row>
    <row r="213" spans="1:32" s="1" customFormat="1" ht="18.75" customHeight="1" x14ac:dyDescent="0.15">
      <c r="A213" s="413"/>
      <c r="B213" s="414"/>
      <c r="C213" s="415"/>
      <c r="D213" s="416"/>
      <c r="E213" s="405"/>
      <c r="F213" s="417"/>
      <c r="G213" s="405"/>
      <c r="H213" s="468" t="s">
        <v>148</v>
      </c>
      <c r="I213" s="490" t="s">
        <v>10</v>
      </c>
      <c r="J213" s="424" t="s">
        <v>149</v>
      </c>
      <c r="K213" s="491"/>
      <c r="L213" s="450"/>
      <c r="M213" s="492" t="s">
        <v>10</v>
      </c>
      <c r="N213" s="424" t="s">
        <v>150</v>
      </c>
      <c r="O213" s="493"/>
      <c r="P213" s="493"/>
      <c r="Q213" s="493"/>
      <c r="R213" s="451"/>
      <c r="S213" s="493"/>
      <c r="T213" s="493"/>
      <c r="U213" s="493"/>
      <c r="V213" s="493"/>
      <c r="W213" s="493"/>
      <c r="X213" s="494"/>
      <c r="Y213" s="422"/>
      <c r="Z213" s="419"/>
      <c r="AA213" s="419"/>
      <c r="AB213" s="419"/>
      <c r="AC213" s="2417"/>
      <c r="AD213" s="2418"/>
      <c r="AE213" s="2418"/>
      <c r="AF213" s="2419"/>
    </row>
    <row r="214" spans="1:32" s="1" customFormat="1" ht="18.75" customHeight="1" x14ac:dyDescent="0.15">
      <c r="A214" s="413"/>
      <c r="B214" s="414"/>
      <c r="C214" s="415"/>
      <c r="D214" s="416"/>
      <c r="E214" s="405"/>
      <c r="F214" s="417"/>
      <c r="G214" s="405"/>
      <c r="H214" s="468" t="s">
        <v>293</v>
      </c>
      <c r="I214" s="490" t="s">
        <v>10</v>
      </c>
      <c r="J214" s="424" t="s">
        <v>24</v>
      </c>
      <c r="K214" s="491"/>
      <c r="L214" s="492" t="s">
        <v>10</v>
      </c>
      <c r="M214" s="424" t="s">
        <v>28</v>
      </c>
      <c r="N214" s="493"/>
      <c r="O214" s="493"/>
      <c r="P214" s="493"/>
      <c r="Q214" s="493"/>
      <c r="R214" s="493"/>
      <c r="S214" s="493"/>
      <c r="T214" s="493"/>
      <c r="U214" s="493"/>
      <c r="V214" s="493"/>
      <c r="W214" s="493"/>
      <c r="X214" s="494"/>
      <c r="Y214" s="422"/>
      <c r="Z214" s="419"/>
      <c r="AA214" s="419"/>
      <c r="AB214" s="419"/>
      <c r="AC214" s="2417"/>
      <c r="AD214" s="2418"/>
      <c r="AE214" s="2418"/>
      <c r="AF214" s="2419"/>
    </row>
    <row r="215" spans="1:32" s="1" customFormat="1" ht="18.75" customHeight="1" x14ac:dyDescent="0.15">
      <c r="A215" s="413"/>
      <c r="B215" s="414"/>
      <c r="C215" s="415"/>
      <c r="D215" s="416"/>
      <c r="E215" s="405"/>
      <c r="F215" s="417"/>
      <c r="G215" s="405"/>
      <c r="H215" s="468" t="s">
        <v>112</v>
      </c>
      <c r="I215" s="490" t="s">
        <v>10</v>
      </c>
      <c r="J215" s="424" t="s">
        <v>53</v>
      </c>
      <c r="K215" s="491"/>
      <c r="L215" s="450"/>
      <c r="M215" s="492" t="s">
        <v>10</v>
      </c>
      <c r="N215" s="424" t="s">
        <v>54</v>
      </c>
      <c r="O215" s="493"/>
      <c r="P215" s="493"/>
      <c r="Q215" s="493"/>
      <c r="R215" s="493"/>
      <c r="S215" s="493"/>
      <c r="T215" s="493"/>
      <c r="U215" s="493"/>
      <c r="V215" s="493"/>
      <c r="W215" s="493"/>
      <c r="X215" s="494"/>
      <c r="Y215" s="422"/>
      <c r="Z215" s="419"/>
      <c r="AA215" s="419"/>
      <c r="AB215" s="419"/>
      <c r="AC215" s="2417"/>
      <c r="AD215" s="2418"/>
      <c r="AE215" s="2418"/>
      <c r="AF215" s="2419"/>
    </row>
    <row r="216" spans="1:32" s="1" customFormat="1" ht="19.5" customHeight="1" x14ac:dyDescent="0.15">
      <c r="A216" s="413"/>
      <c r="B216" s="414"/>
      <c r="C216" s="415"/>
      <c r="D216" s="416"/>
      <c r="E216" s="405"/>
      <c r="F216" s="417"/>
      <c r="G216" s="405"/>
      <c r="H216" s="430" t="s">
        <v>36</v>
      </c>
      <c r="I216" s="490" t="s">
        <v>10</v>
      </c>
      <c r="J216" s="424" t="s">
        <v>24</v>
      </c>
      <c r="K216" s="424"/>
      <c r="L216" s="492" t="s">
        <v>10</v>
      </c>
      <c r="M216" s="424" t="s">
        <v>28</v>
      </c>
      <c r="N216" s="424"/>
      <c r="O216" s="493"/>
      <c r="P216" s="424"/>
      <c r="Q216" s="493"/>
      <c r="R216" s="493"/>
      <c r="S216" s="493"/>
      <c r="T216" s="493"/>
      <c r="U216" s="493"/>
      <c r="V216" s="493"/>
      <c r="W216" s="493"/>
      <c r="X216" s="494"/>
      <c r="Y216" s="419"/>
      <c r="Z216" s="419"/>
      <c r="AA216" s="419"/>
      <c r="AB216" s="419"/>
      <c r="AC216" s="2417"/>
      <c r="AD216" s="2418"/>
      <c r="AE216" s="2418"/>
      <c r="AF216" s="2419"/>
    </row>
    <row r="217" spans="1:32" s="1" customFormat="1" ht="18.75" customHeight="1" x14ac:dyDescent="0.15">
      <c r="A217" s="413"/>
      <c r="B217" s="414"/>
      <c r="C217" s="415"/>
      <c r="D217" s="416"/>
      <c r="E217" s="405"/>
      <c r="F217" s="417"/>
      <c r="G217" s="405"/>
      <c r="H217" s="468" t="s">
        <v>113</v>
      </c>
      <c r="I217" s="490" t="s">
        <v>10</v>
      </c>
      <c r="J217" s="424" t="s">
        <v>24</v>
      </c>
      <c r="K217" s="491"/>
      <c r="L217" s="492" t="s">
        <v>10</v>
      </c>
      <c r="M217" s="424" t="s">
        <v>28</v>
      </c>
      <c r="N217" s="493"/>
      <c r="O217" s="493"/>
      <c r="P217" s="493"/>
      <c r="Q217" s="493"/>
      <c r="R217" s="493"/>
      <c r="S217" s="493"/>
      <c r="T217" s="493"/>
      <c r="U217" s="493"/>
      <c r="V217" s="493"/>
      <c r="W217" s="493"/>
      <c r="X217" s="494"/>
      <c r="Y217" s="422"/>
      <c r="Z217" s="419"/>
      <c r="AA217" s="419"/>
      <c r="AB217" s="419"/>
      <c r="AC217" s="2417"/>
      <c r="AD217" s="2418"/>
      <c r="AE217" s="2418"/>
      <c r="AF217" s="2419"/>
    </row>
    <row r="218" spans="1:32" s="1" customFormat="1" ht="18.75" customHeight="1" x14ac:dyDescent="0.15">
      <c r="A218" s="481" t="s">
        <v>10</v>
      </c>
      <c r="B218" s="414">
        <v>26</v>
      </c>
      <c r="C218" s="415" t="s">
        <v>304</v>
      </c>
      <c r="D218" s="481" t="s">
        <v>10</v>
      </c>
      <c r="E218" s="405" t="s">
        <v>177</v>
      </c>
      <c r="F218" s="481" t="s">
        <v>10</v>
      </c>
      <c r="G218" s="405" t="s">
        <v>178</v>
      </c>
      <c r="H218" s="468" t="s">
        <v>127</v>
      </c>
      <c r="I218" s="490" t="s">
        <v>10</v>
      </c>
      <c r="J218" s="424" t="s">
        <v>24</v>
      </c>
      <c r="K218" s="424"/>
      <c r="L218" s="492" t="s">
        <v>10</v>
      </c>
      <c r="M218" s="424" t="s">
        <v>25</v>
      </c>
      <c r="N218" s="424"/>
      <c r="O218" s="492" t="s">
        <v>10</v>
      </c>
      <c r="P218" s="424" t="s">
        <v>26</v>
      </c>
      <c r="Q218" s="493"/>
      <c r="R218" s="493"/>
      <c r="S218" s="493"/>
      <c r="T218" s="493"/>
      <c r="U218" s="493"/>
      <c r="V218" s="493"/>
      <c r="W218" s="493"/>
      <c r="X218" s="494"/>
      <c r="Y218" s="422"/>
      <c r="Z218" s="419"/>
      <c r="AA218" s="419"/>
      <c r="AB218" s="419"/>
      <c r="AC218" s="2417"/>
      <c r="AD218" s="2418"/>
      <c r="AE218" s="2418"/>
      <c r="AF218" s="2419"/>
    </row>
    <row r="219" spans="1:32" s="1" customFormat="1" ht="18.75" customHeight="1" x14ac:dyDescent="0.15">
      <c r="A219" s="413"/>
      <c r="B219" s="414"/>
      <c r="C219" s="415"/>
      <c r="D219" s="481" t="s">
        <v>10</v>
      </c>
      <c r="E219" s="405" t="s">
        <v>179</v>
      </c>
      <c r="F219" s="481" t="s">
        <v>10</v>
      </c>
      <c r="G219" s="405" t="s">
        <v>180</v>
      </c>
      <c r="H219" s="2412" t="s">
        <v>158</v>
      </c>
      <c r="I219" s="500" t="s">
        <v>10</v>
      </c>
      <c r="J219" s="426" t="s">
        <v>133</v>
      </c>
      <c r="K219" s="426"/>
      <c r="L219" s="517"/>
      <c r="M219" s="517"/>
      <c r="N219" s="517"/>
      <c r="O219" s="517"/>
      <c r="P219" s="501" t="s">
        <v>10</v>
      </c>
      <c r="Q219" s="426" t="s">
        <v>134</v>
      </c>
      <c r="R219" s="517"/>
      <c r="S219" s="517"/>
      <c r="T219" s="517"/>
      <c r="U219" s="517"/>
      <c r="V219" s="517"/>
      <c r="W219" s="517"/>
      <c r="X219" s="518"/>
      <c r="Y219" s="422"/>
      <c r="Z219" s="419"/>
      <c r="AA219" s="419"/>
      <c r="AB219" s="419"/>
      <c r="AC219" s="2417"/>
      <c r="AD219" s="2418"/>
      <c r="AE219" s="2418"/>
      <c r="AF219" s="2419"/>
    </row>
    <row r="220" spans="1:32" s="1" customFormat="1" ht="18.75" customHeight="1" x14ac:dyDescent="0.15">
      <c r="A220" s="413"/>
      <c r="B220" s="414"/>
      <c r="C220" s="415"/>
      <c r="D220" s="416"/>
      <c r="E220" s="405"/>
      <c r="F220" s="417"/>
      <c r="G220" s="405"/>
      <c r="H220" s="2413"/>
      <c r="I220" s="487" t="s">
        <v>10</v>
      </c>
      <c r="J220" s="427" t="s">
        <v>160</v>
      </c>
      <c r="K220" s="488"/>
      <c r="L220" s="488"/>
      <c r="M220" s="488"/>
      <c r="N220" s="488"/>
      <c r="O220" s="488"/>
      <c r="P220" s="488"/>
      <c r="Q220" s="421"/>
      <c r="R220" s="488"/>
      <c r="S220" s="488"/>
      <c r="T220" s="488"/>
      <c r="U220" s="488"/>
      <c r="V220" s="488"/>
      <c r="W220" s="488"/>
      <c r="X220" s="489"/>
      <c r="Y220" s="422"/>
      <c r="Z220" s="419"/>
      <c r="AA220" s="419"/>
      <c r="AB220" s="419"/>
      <c r="AC220" s="2417"/>
      <c r="AD220" s="2418"/>
      <c r="AE220" s="2418"/>
      <c r="AF220" s="2419"/>
    </row>
    <row r="221" spans="1:32" s="1" customFormat="1" ht="18.75" customHeight="1" x14ac:dyDescent="0.15">
      <c r="A221" s="413"/>
      <c r="B221" s="414"/>
      <c r="C221" s="415"/>
      <c r="D221" s="416"/>
      <c r="E221" s="405"/>
      <c r="F221" s="417"/>
      <c r="G221" s="405"/>
      <c r="H221" s="516" t="s">
        <v>114</v>
      </c>
      <c r="I221" s="490" t="s">
        <v>10</v>
      </c>
      <c r="J221" s="424" t="s">
        <v>24</v>
      </c>
      <c r="K221" s="424"/>
      <c r="L221" s="492" t="s">
        <v>10</v>
      </c>
      <c r="M221" s="424" t="s">
        <v>25</v>
      </c>
      <c r="N221" s="424"/>
      <c r="O221" s="492" t="s">
        <v>10</v>
      </c>
      <c r="P221" s="424" t="s">
        <v>26</v>
      </c>
      <c r="Q221" s="493"/>
      <c r="R221" s="493"/>
      <c r="S221" s="493"/>
      <c r="T221" s="493"/>
      <c r="U221" s="517"/>
      <c r="V221" s="517"/>
      <c r="W221" s="517"/>
      <c r="X221" s="518"/>
      <c r="Y221" s="422"/>
      <c r="Z221" s="419"/>
      <c r="AA221" s="419"/>
      <c r="AB221" s="419"/>
      <c r="AC221" s="2417"/>
      <c r="AD221" s="2418"/>
      <c r="AE221" s="2418"/>
      <c r="AF221" s="2419"/>
    </row>
    <row r="222" spans="1:32" s="1" customFormat="1" ht="18.75" customHeight="1" x14ac:dyDescent="0.15">
      <c r="A222" s="413"/>
      <c r="B222" s="414"/>
      <c r="C222" s="415"/>
      <c r="D222" s="416"/>
      <c r="E222" s="405"/>
      <c r="F222" s="417"/>
      <c r="G222" s="405"/>
      <c r="H222" s="2426" t="s">
        <v>176</v>
      </c>
      <c r="I222" s="500" t="s">
        <v>10</v>
      </c>
      <c r="J222" s="424" t="s">
        <v>163</v>
      </c>
      <c r="K222" s="491"/>
      <c r="L222" s="450"/>
      <c r="M222" s="492" t="s">
        <v>10</v>
      </c>
      <c r="N222" s="424" t="s">
        <v>164</v>
      </c>
      <c r="O222" s="493"/>
      <c r="P222" s="493"/>
      <c r="Q222" s="492" t="s">
        <v>10</v>
      </c>
      <c r="R222" s="424" t="s">
        <v>165</v>
      </c>
      <c r="S222" s="493"/>
      <c r="T222" s="493"/>
      <c r="U222" s="493"/>
      <c r="V222" s="493"/>
      <c r="W222" s="493"/>
      <c r="X222" s="494"/>
      <c r="Y222" s="422"/>
      <c r="Z222" s="419"/>
      <c r="AA222" s="419"/>
      <c r="AB222" s="419"/>
      <c r="AC222" s="2420"/>
      <c r="AD222" s="2421"/>
      <c r="AE222" s="2421"/>
      <c r="AF222" s="2422"/>
    </row>
    <row r="223" spans="1:32" s="1" customFormat="1" ht="18.75" customHeight="1" x14ac:dyDescent="0.15">
      <c r="A223" s="413"/>
      <c r="B223" s="414"/>
      <c r="C223" s="415"/>
      <c r="D223" s="416"/>
      <c r="E223" s="405"/>
      <c r="F223" s="417"/>
      <c r="G223" s="405"/>
      <c r="H223" s="2413"/>
      <c r="I223" s="490" t="s">
        <v>10</v>
      </c>
      <c r="J223" s="427" t="s">
        <v>167</v>
      </c>
      <c r="K223" s="488"/>
      <c r="L223" s="488"/>
      <c r="M223" s="488"/>
      <c r="N223" s="488"/>
      <c r="O223" s="488"/>
      <c r="P223" s="488"/>
      <c r="Q223" s="510" t="s">
        <v>10</v>
      </c>
      <c r="R223" s="427" t="s">
        <v>168</v>
      </c>
      <c r="S223" s="421"/>
      <c r="T223" s="488"/>
      <c r="U223" s="488"/>
      <c r="V223" s="488"/>
      <c r="W223" s="488"/>
      <c r="X223" s="489"/>
      <c r="Y223" s="422"/>
      <c r="Z223" s="419"/>
      <c r="AA223" s="419"/>
      <c r="AB223" s="419"/>
      <c r="AC223" s="2417"/>
      <c r="AD223" s="2418"/>
      <c r="AE223" s="2418"/>
      <c r="AF223" s="2419"/>
    </row>
    <row r="224" spans="1:32" s="1" customFormat="1" ht="18.75" customHeight="1" x14ac:dyDescent="0.15">
      <c r="A224" s="413"/>
      <c r="B224" s="414"/>
      <c r="C224" s="415"/>
      <c r="D224" s="416"/>
      <c r="E224" s="405"/>
      <c r="F224" s="417"/>
      <c r="G224" s="405"/>
      <c r="H224" s="468" t="s">
        <v>84</v>
      </c>
      <c r="I224" s="490" t="s">
        <v>10</v>
      </c>
      <c r="J224" s="424" t="s">
        <v>24</v>
      </c>
      <c r="K224" s="424"/>
      <c r="L224" s="492" t="s">
        <v>10</v>
      </c>
      <c r="M224" s="424" t="s">
        <v>39</v>
      </c>
      <c r="N224" s="424"/>
      <c r="O224" s="492" t="s">
        <v>10</v>
      </c>
      <c r="P224" s="424" t="s">
        <v>40</v>
      </c>
      <c r="Q224" s="451"/>
      <c r="R224" s="492" t="s">
        <v>10</v>
      </c>
      <c r="S224" s="424" t="s">
        <v>85</v>
      </c>
      <c r="T224" s="451"/>
      <c r="U224" s="451"/>
      <c r="V224" s="451"/>
      <c r="W224" s="451"/>
      <c r="X224" s="452"/>
      <c r="Y224" s="422"/>
      <c r="Z224" s="419"/>
      <c r="AA224" s="419"/>
      <c r="AB224" s="419"/>
      <c r="AC224" s="2417"/>
      <c r="AD224" s="2418"/>
      <c r="AE224" s="2418"/>
      <c r="AF224" s="2419"/>
    </row>
    <row r="225" spans="1:32" s="1" customFormat="1" ht="18.75" customHeight="1" x14ac:dyDescent="0.15">
      <c r="A225" s="413"/>
      <c r="B225" s="414"/>
      <c r="C225" s="415"/>
      <c r="D225" s="416"/>
      <c r="E225" s="405"/>
      <c r="F225" s="417"/>
      <c r="G225" s="405"/>
      <c r="H225" s="2427" t="s">
        <v>3667</v>
      </c>
      <c r="I225" s="2429" t="s">
        <v>10</v>
      </c>
      <c r="J225" s="2430" t="s">
        <v>24</v>
      </c>
      <c r="K225" s="2430"/>
      <c r="L225" s="2431" t="s">
        <v>10</v>
      </c>
      <c r="M225" s="2430" t="s">
        <v>28</v>
      </c>
      <c r="N225" s="2430"/>
      <c r="O225" s="453"/>
      <c r="P225" s="453"/>
      <c r="Q225" s="453"/>
      <c r="R225" s="453"/>
      <c r="S225" s="453"/>
      <c r="T225" s="453"/>
      <c r="U225" s="453"/>
      <c r="V225" s="453"/>
      <c r="W225" s="453"/>
      <c r="X225" s="454"/>
      <c r="Y225" s="422"/>
      <c r="Z225" s="419"/>
      <c r="AA225" s="419"/>
      <c r="AB225" s="419"/>
      <c r="AC225" s="2417"/>
      <c r="AD225" s="2418"/>
      <c r="AE225" s="2418"/>
      <c r="AF225" s="2419"/>
    </row>
    <row r="226" spans="1:32" s="1" customFormat="1" ht="18.75" customHeight="1" x14ac:dyDescent="0.15">
      <c r="A226" s="481"/>
      <c r="B226" s="414"/>
      <c r="C226" s="415"/>
      <c r="D226" s="416"/>
      <c r="E226" s="405"/>
      <c r="F226" s="417"/>
      <c r="G226" s="405"/>
      <c r="H226" s="2428"/>
      <c r="I226" s="2429"/>
      <c r="J226" s="2430"/>
      <c r="K226" s="2430"/>
      <c r="L226" s="2431"/>
      <c r="M226" s="2430"/>
      <c r="N226" s="2430"/>
      <c r="O226" s="421"/>
      <c r="P226" s="421"/>
      <c r="Q226" s="421"/>
      <c r="R226" s="421"/>
      <c r="S226" s="421"/>
      <c r="T226" s="421"/>
      <c r="U226" s="421"/>
      <c r="V226" s="421"/>
      <c r="W226" s="421"/>
      <c r="X226" s="457"/>
      <c r="Y226" s="422"/>
      <c r="Z226" s="419"/>
      <c r="AA226" s="419"/>
      <c r="AB226" s="419"/>
      <c r="AC226" s="2417"/>
      <c r="AD226" s="2418"/>
      <c r="AE226" s="2418"/>
      <c r="AF226" s="2419"/>
    </row>
    <row r="227" spans="1:32" s="1" customFormat="1" ht="18.75" customHeight="1" x14ac:dyDescent="0.15">
      <c r="A227" s="413"/>
      <c r="B227" s="414"/>
      <c r="C227" s="415"/>
      <c r="D227" s="416"/>
      <c r="E227" s="405"/>
      <c r="F227" s="417"/>
      <c r="G227" s="418"/>
      <c r="H227" s="2427" t="s">
        <v>3668</v>
      </c>
      <c r="I227" s="500" t="s">
        <v>10</v>
      </c>
      <c r="J227" s="426" t="s">
        <v>24</v>
      </c>
      <c r="K227" s="426"/>
      <c r="L227" s="2055"/>
      <c r="M227" s="2056"/>
      <c r="N227" s="2056"/>
      <c r="O227" s="2055"/>
      <c r="P227" s="2056"/>
      <c r="Q227" s="2057"/>
      <c r="R227" s="2055"/>
      <c r="S227" s="2056"/>
      <c r="T227" s="2057"/>
      <c r="U227" s="501" t="s">
        <v>10</v>
      </c>
      <c r="V227" s="426" t="s">
        <v>3669</v>
      </c>
      <c r="W227" s="517"/>
      <c r="X227" s="518"/>
      <c r="Y227" s="419"/>
      <c r="Z227" s="419"/>
      <c r="AA227" s="419"/>
      <c r="AB227" s="419"/>
      <c r="AC227" s="2417"/>
      <c r="AD227" s="2418"/>
      <c r="AE227" s="2418"/>
      <c r="AF227" s="2419"/>
    </row>
    <row r="228" spans="1:32" s="1" customFormat="1" ht="18.75" customHeight="1" x14ac:dyDescent="0.15">
      <c r="A228" s="413"/>
      <c r="B228" s="414"/>
      <c r="C228" s="415"/>
      <c r="D228" s="416"/>
      <c r="E228" s="405"/>
      <c r="F228" s="417"/>
      <c r="G228" s="418"/>
      <c r="H228" s="2432"/>
      <c r="I228" s="481" t="s">
        <v>10</v>
      </c>
      <c r="J228" s="403" t="s">
        <v>3670</v>
      </c>
      <c r="K228" s="403"/>
      <c r="L228" s="480"/>
      <c r="M228" s="480" t="s">
        <v>10</v>
      </c>
      <c r="N228" s="403" t="s">
        <v>3671</v>
      </c>
      <c r="O228" s="480"/>
      <c r="P228" s="480"/>
      <c r="Q228" s="480" t="s">
        <v>10</v>
      </c>
      <c r="R228" s="403" t="s">
        <v>3672</v>
      </c>
      <c r="S228" s="390"/>
      <c r="T228" s="403"/>
      <c r="U228" s="480" t="s">
        <v>10</v>
      </c>
      <c r="V228" s="403" t="s">
        <v>3673</v>
      </c>
      <c r="W228" s="485"/>
      <c r="X228" s="486"/>
      <c r="Y228" s="419"/>
      <c r="Z228" s="419"/>
      <c r="AA228" s="419"/>
      <c r="AB228" s="419"/>
      <c r="AC228" s="2417"/>
      <c r="AD228" s="2418"/>
      <c r="AE228" s="2418"/>
      <c r="AF228" s="2419"/>
    </row>
    <row r="229" spans="1:32" s="1" customFormat="1" ht="18.75" customHeight="1" x14ac:dyDescent="0.15">
      <c r="A229" s="413"/>
      <c r="B229" s="414"/>
      <c r="C229" s="415"/>
      <c r="D229" s="416"/>
      <c r="E229" s="405"/>
      <c r="F229" s="417"/>
      <c r="G229" s="418"/>
      <c r="H229" s="2432"/>
      <c r="I229" s="481" t="s">
        <v>10</v>
      </c>
      <c r="J229" s="403" t="s">
        <v>3674</v>
      </c>
      <c r="K229" s="403"/>
      <c r="L229" s="480"/>
      <c r="M229" s="480" t="s">
        <v>10</v>
      </c>
      <c r="N229" s="403" t="s">
        <v>3675</v>
      </c>
      <c r="O229" s="480"/>
      <c r="P229" s="480"/>
      <c r="Q229" s="480" t="s">
        <v>10</v>
      </c>
      <c r="R229" s="403" t="s">
        <v>3676</v>
      </c>
      <c r="S229" s="390"/>
      <c r="T229" s="403"/>
      <c r="U229" s="480" t="s">
        <v>10</v>
      </c>
      <c r="V229" s="403" t="s">
        <v>3677</v>
      </c>
      <c r="W229" s="485"/>
      <c r="X229" s="486"/>
      <c r="Y229" s="419"/>
      <c r="Z229" s="419"/>
      <c r="AA229" s="419"/>
      <c r="AB229" s="419"/>
      <c r="AC229" s="2417"/>
      <c r="AD229" s="2418"/>
      <c r="AE229" s="2418"/>
      <c r="AF229" s="2419"/>
    </row>
    <row r="230" spans="1:32" s="1" customFormat="1" ht="18.75" customHeight="1" x14ac:dyDescent="0.15">
      <c r="A230" s="413"/>
      <c r="B230" s="414"/>
      <c r="C230" s="415"/>
      <c r="D230" s="416"/>
      <c r="E230" s="405"/>
      <c r="F230" s="417"/>
      <c r="G230" s="418"/>
      <c r="H230" s="2432"/>
      <c r="I230" s="481" t="s">
        <v>10</v>
      </c>
      <c r="J230" s="403" t="s">
        <v>3678</v>
      </c>
      <c r="K230" s="403"/>
      <c r="L230" s="480"/>
      <c r="M230" s="480" t="s">
        <v>10</v>
      </c>
      <c r="N230" s="403" t="s">
        <v>3679</v>
      </c>
      <c r="O230" s="480"/>
      <c r="P230" s="480"/>
      <c r="Q230" s="480" t="s">
        <v>10</v>
      </c>
      <c r="R230" s="403" t="s">
        <v>3680</v>
      </c>
      <c r="S230" s="390"/>
      <c r="T230" s="403"/>
      <c r="U230" s="480" t="s">
        <v>10</v>
      </c>
      <c r="V230" s="403" t="s">
        <v>3681</v>
      </c>
      <c r="W230" s="485"/>
      <c r="X230" s="486"/>
      <c r="Y230" s="419"/>
      <c r="Z230" s="419"/>
      <c r="AA230" s="419"/>
      <c r="AB230" s="419"/>
      <c r="AC230" s="2417"/>
      <c r="AD230" s="2418"/>
      <c r="AE230" s="2418"/>
      <c r="AF230" s="2419"/>
    </row>
    <row r="231" spans="1:32" s="1" customFormat="1" ht="18.75" customHeight="1" x14ac:dyDescent="0.15">
      <c r="A231" s="413"/>
      <c r="B231" s="414"/>
      <c r="C231" s="415"/>
      <c r="D231" s="416"/>
      <c r="E231" s="405"/>
      <c r="F231" s="417"/>
      <c r="G231" s="418"/>
      <c r="H231" s="2432"/>
      <c r="I231" s="481" t="s">
        <v>10</v>
      </c>
      <c r="J231" s="403" t="s">
        <v>3682</v>
      </c>
      <c r="K231" s="403"/>
      <c r="L231" s="480"/>
      <c r="M231" s="480" t="s">
        <v>10</v>
      </c>
      <c r="N231" s="403" t="s">
        <v>3683</v>
      </c>
      <c r="O231" s="480"/>
      <c r="P231" s="480"/>
      <c r="Q231" s="480" t="s">
        <v>10</v>
      </c>
      <c r="R231" s="403" t="s">
        <v>3684</v>
      </c>
      <c r="S231" s="390"/>
      <c r="T231" s="403"/>
      <c r="U231" s="480" t="s">
        <v>10</v>
      </c>
      <c r="V231" s="403" t="s">
        <v>3685</v>
      </c>
      <c r="W231" s="485"/>
      <c r="X231" s="486"/>
      <c r="Y231" s="419"/>
      <c r="Z231" s="419"/>
      <c r="AA231" s="419"/>
      <c r="AB231" s="419"/>
      <c r="AC231" s="2417"/>
      <c r="AD231" s="2418"/>
      <c r="AE231" s="2418"/>
      <c r="AF231" s="2419"/>
    </row>
    <row r="232" spans="1:32" s="1" customFormat="1" ht="18.75" customHeight="1" x14ac:dyDescent="0.15">
      <c r="A232" s="413"/>
      <c r="B232" s="414"/>
      <c r="C232" s="415"/>
      <c r="D232" s="416"/>
      <c r="E232" s="405"/>
      <c r="F232" s="417"/>
      <c r="G232" s="418"/>
      <c r="H232" s="2432"/>
      <c r="I232" s="481" t="s">
        <v>10</v>
      </c>
      <c r="J232" s="403" t="s">
        <v>3686</v>
      </c>
      <c r="K232" s="403"/>
      <c r="L232" s="480"/>
      <c r="M232" s="480"/>
      <c r="N232" s="403"/>
      <c r="O232" s="480"/>
      <c r="P232" s="480"/>
      <c r="Q232" s="480"/>
      <c r="R232" s="403"/>
      <c r="S232" s="390"/>
      <c r="T232" s="403"/>
      <c r="U232" s="480"/>
      <c r="V232" s="403"/>
      <c r="W232" s="485"/>
      <c r="X232" s="486"/>
      <c r="Y232" s="419"/>
      <c r="Z232" s="419"/>
      <c r="AA232" s="419"/>
      <c r="AB232" s="419"/>
      <c r="AC232" s="2423"/>
      <c r="AD232" s="2424"/>
      <c r="AE232" s="2424"/>
      <c r="AF232" s="2425"/>
    </row>
    <row r="233" spans="1:32" s="1" customFormat="1" ht="19.5" customHeight="1" x14ac:dyDescent="0.15">
      <c r="A233" s="406"/>
      <c r="B233" s="407"/>
      <c r="C233" s="408"/>
      <c r="D233" s="409"/>
      <c r="E233" s="402"/>
      <c r="F233" s="410"/>
      <c r="G233" s="411"/>
      <c r="H233" s="519" t="s">
        <v>3696</v>
      </c>
      <c r="I233" s="505" t="s">
        <v>10</v>
      </c>
      <c r="J233" s="449" t="s">
        <v>3697</v>
      </c>
      <c r="K233" s="506"/>
      <c r="L233" s="462"/>
      <c r="M233" s="507" t="s">
        <v>10</v>
      </c>
      <c r="N233" s="449" t="s">
        <v>3698</v>
      </c>
      <c r="O233" s="507"/>
      <c r="P233" s="449"/>
      <c r="Q233" s="508"/>
      <c r="R233" s="508"/>
      <c r="S233" s="508"/>
      <c r="T233" s="508"/>
      <c r="U233" s="508"/>
      <c r="V233" s="508"/>
      <c r="W233" s="508"/>
      <c r="X233" s="509"/>
      <c r="Y233" s="482" t="s">
        <v>10</v>
      </c>
      <c r="Z233" s="400" t="s">
        <v>19</v>
      </c>
      <c r="AA233" s="400"/>
      <c r="AB233" s="412"/>
      <c r="AC233" s="2417"/>
      <c r="AD233" s="2418"/>
      <c r="AE233" s="2418"/>
      <c r="AF233" s="2419"/>
    </row>
    <row r="234" spans="1:32" s="2067" customFormat="1" ht="19.5" customHeight="1" x14ac:dyDescent="0.15">
      <c r="A234" s="413"/>
      <c r="B234" s="2064"/>
      <c r="C234" s="415"/>
      <c r="D234" s="416"/>
      <c r="E234" s="405"/>
      <c r="F234" s="417"/>
      <c r="G234" s="418"/>
      <c r="H234" s="601" t="s">
        <v>461</v>
      </c>
      <c r="I234" s="2065" t="s">
        <v>10</v>
      </c>
      <c r="J234" s="427" t="s">
        <v>3697</v>
      </c>
      <c r="K234" s="496"/>
      <c r="L234" s="472"/>
      <c r="M234" s="2066" t="s">
        <v>10</v>
      </c>
      <c r="N234" s="427" t="s">
        <v>3698</v>
      </c>
      <c r="O234" s="2066"/>
      <c r="P234" s="427"/>
      <c r="Q234" s="488"/>
      <c r="R234" s="488"/>
      <c r="S234" s="488"/>
      <c r="T234" s="488"/>
      <c r="U234" s="488"/>
      <c r="V234" s="488"/>
      <c r="W234" s="488"/>
      <c r="X234" s="489"/>
      <c r="Y234" s="2058"/>
      <c r="Z234" s="2052"/>
      <c r="AA234" s="2052"/>
      <c r="AB234" s="420"/>
      <c r="AC234" s="2417"/>
      <c r="AD234" s="2418"/>
      <c r="AE234" s="2418"/>
      <c r="AF234" s="2419"/>
    </row>
    <row r="235" spans="1:32" s="1" customFormat="1" ht="19.5" customHeight="1" x14ac:dyDescent="0.15">
      <c r="A235" s="413"/>
      <c r="B235" s="414"/>
      <c r="C235" s="415"/>
      <c r="D235" s="416"/>
      <c r="E235" s="405"/>
      <c r="F235" s="417"/>
      <c r="G235" s="418"/>
      <c r="H235" s="430" t="s">
        <v>66</v>
      </c>
      <c r="I235" s="487" t="s">
        <v>10</v>
      </c>
      <c r="J235" s="427" t="s">
        <v>22</v>
      </c>
      <c r="K235" s="496"/>
      <c r="L235" s="472"/>
      <c r="M235" s="510" t="s">
        <v>10</v>
      </c>
      <c r="N235" s="427" t="s">
        <v>23</v>
      </c>
      <c r="O235" s="510"/>
      <c r="P235" s="427"/>
      <c r="Q235" s="488"/>
      <c r="R235" s="488"/>
      <c r="S235" s="488"/>
      <c r="T235" s="488"/>
      <c r="U235" s="488"/>
      <c r="V235" s="488"/>
      <c r="W235" s="488"/>
      <c r="X235" s="489"/>
      <c r="Y235" s="480" t="s">
        <v>10</v>
      </c>
      <c r="Z235" s="403" t="s">
        <v>20</v>
      </c>
      <c r="AA235" s="419"/>
      <c r="AB235" s="420"/>
      <c r="AC235" s="2417"/>
      <c r="AD235" s="2418"/>
      <c r="AE235" s="2418"/>
      <c r="AF235" s="2419"/>
    </row>
    <row r="236" spans="1:32" s="1" customFormat="1" ht="18.75" customHeight="1" x14ac:dyDescent="0.15">
      <c r="A236" s="413"/>
      <c r="B236" s="414"/>
      <c r="C236" s="415"/>
      <c r="D236" s="416"/>
      <c r="E236" s="418"/>
      <c r="F236" s="416"/>
      <c r="G236" s="405"/>
      <c r="H236" s="473" t="s">
        <v>181</v>
      </c>
      <c r="I236" s="487" t="s">
        <v>10</v>
      </c>
      <c r="J236" s="427" t="s">
        <v>97</v>
      </c>
      <c r="K236" s="496"/>
      <c r="L236" s="472"/>
      <c r="M236" s="510" t="s">
        <v>10</v>
      </c>
      <c r="N236" s="427" t="s">
        <v>146</v>
      </c>
      <c r="O236" s="421"/>
      <c r="P236" s="496"/>
      <c r="Q236" s="496"/>
      <c r="R236" s="496"/>
      <c r="S236" s="496"/>
      <c r="T236" s="496"/>
      <c r="U236" s="496"/>
      <c r="V236" s="496"/>
      <c r="W236" s="496"/>
      <c r="X236" s="497"/>
      <c r="Y236" s="480"/>
      <c r="Z236" s="403"/>
      <c r="AA236" s="419"/>
      <c r="AB236" s="420"/>
      <c r="AC236" s="2417"/>
      <c r="AD236" s="2418"/>
      <c r="AE236" s="2418"/>
      <c r="AF236" s="2419"/>
    </row>
    <row r="237" spans="1:32" s="1" customFormat="1" ht="18.75" customHeight="1" x14ac:dyDescent="0.15">
      <c r="A237" s="413"/>
      <c r="B237" s="414"/>
      <c r="C237" s="415"/>
      <c r="D237" s="416"/>
      <c r="E237" s="418"/>
      <c r="F237" s="416"/>
      <c r="G237" s="405"/>
      <c r="H237" s="468" t="s">
        <v>182</v>
      </c>
      <c r="I237" s="490" t="s">
        <v>10</v>
      </c>
      <c r="J237" s="424" t="s">
        <v>97</v>
      </c>
      <c r="K237" s="491"/>
      <c r="L237" s="450"/>
      <c r="M237" s="492" t="s">
        <v>10</v>
      </c>
      <c r="N237" s="424" t="s">
        <v>146</v>
      </c>
      <c r="O237" s="451"/>
      <c r="P237" s="491"/>
      <c r="Q237" s="491"/>
      <c r="R237" s="491"/>
      <c r="S237" s="491"/>
      <c r="T237" s="491"/>
      <c r="U237" s="491"/>
      <c r="V237" s="491"/>
      <c r="W237" s="491"/>
      <c r="X237" s="495"/>
      <c r="Y237" s="422"/>
      <c r="Z237" s="419"/>
      <c r="AA237" s="419"/>
      <c r="AB237" s="420"/>
      <c r="AC237" s="2417"/>
      <c r="AD237" s="2418"/>
      <c r="AE237" s="2418"/>
      <c r="AF237" s="2419"/>
    </row>
    <row r="238" spans="1:32" s="1" customFormat="1" ht="18.75" customHeight="1" x14ac:dyDescent="0.15">
      <c r="A238" s="413"/>
      <c r="B238" s="414"/>
      <c r="C238" s="415"/>
      <c r="D238" s="416"/>
      <c r="E238" s="418"/>
      <c r="F238" s="416"/>
      <c r="G238" s="405"/>
      <c r="H238" s="468" t="s">
        <v>293</v>
      </c>
      <c r="I238" s="490" t="s">
        <v>10</v>
      </c>
      <c r="J238" s="424" t="s">
        <v>24</v>
      </c>
      <c r="K238" s="491"/>
      <c r="L238" s="492" t="s">
        <v>10</v>
      </c>
      <c r="M238" s="424" t="s">
        <v>28</v>
      </c>
      <c r="N238" s="493"/>
      <c r="O238" s="493"/>
      <c r="P238" s="493"/>
      <c r="Q238" s="491"/>
      <c r="R238" s="491"/>
      <c r="S238" s="491"/>
      <c r="T238" s="491"/>
      <c r="U238" s="491"/>
      <c r="V238" s="491"/>
      <c r="W238" s="491"/>
      <c r="X238" s="495"/>
      <c r="Y238" s="422"/>
      <c r="Z238" s="419"/>
      <c r="AA238" s="419"/>
      <c r="AB238" s="420"/>
      <c r="AC238" s="2417"/>
      <c r="AD238" s="2418"/>
      <c r="AE238" s="2418"/>
      <c r="AF238" s="2419"/>
    </row>
    <row r="239" spans="1:32" s="1" customFormat="1" ht="18.75" customHeight="1" x14ac:dyDescent="0.15">
      <c r="A239" s="413"/>
      <c r="B239" s="414"/>
      <c r="C239" s="415"/>
      <c r="D239" s="416"/>
      <c r="E239" s="418"/>
      <c r="F239" s="416"/>
      <c r="G239" s="405"/>
      <c r="H239" s="468" t="s">
        <v>112</v>
      </c>
      <c r="I239" s="490" t="s">
        <v>10</v>
      </c>
      <c r="J239" s="424" t="s">
        <v>53</v>
      </c>
      <c r="K239" s="491"/>
      <c r="L239" s="450"/>
      <c r="M239" s="492" t="s">
        <v>10</v>
      </c>
      <c r="N239" s="424" t="s">
        <v>54</v>
      </c>
      <c r="O239" s="493"/>
      <c r="P239" s="493"/>
      <c r="Q239" s="491"/>
      <c r="R239" s="491"/>
      <c r="S239" s="491"/>
      <c r="T239" s="491"/>
      <c r="U239" s="491"/>
      <c r="V239" s="491"/>
      <c r="W239" s="491"/>
      <c r="X239" s="495"/>
      <c r="Y239" s="422"/>
      <c r="Z239" s="419"/>
      <c r="AA239" s="419"/>
      <c r="AB239" s="420"/>
      <c r="AC239" s="2417"/>
      <c r="AD239" s="2418"/>
      <c r="AE239" s="2418"/>
      <c r="AF239" s="2419"/>
    </row>
    <row r="240" spans="1:32" s="1" customFormat="1" ht="19.5" customHeight="1" x14ac:dyDescent="0.15">
      <c r="A240" s="413"/>
      <c r="B240" s="414"/>
      <c r="C240" s="415"/>
      <c r="D240" s="416"/>
      <c r="E240" s="405"/>
      <c r="F240" s="417"/>
      <c r="G240" s="405"/>
      <c r="H240" s="430" t="s">
        <v>36</v>
      </c>
      <c r="I240" s="490" t="s">
        <v>10</v>
      </c>
      <c r="J240" s="424" t="s">
        <v>24</v>
      </c>
      <c r="K240" s="424"/>
      <c r="L240" s="492" t="s">
        <v>10</v>
      </c>
      <c r="M240" s="424" t="s">
        <v>28</v>
      </c>
      <c r="N240" s="424"/>
      <c r="O240" s="493"/>
      <c r="P240" s="424"/>
      <c r="Q240" s="493"/>
      <c r="R240" s="493"/>
      <c r="S240" s="493"/>
      <c r="T240" s="493"/>
      <c r="U240" s="493"/>
      <c r="V240" s="493"/>
      <c r="W240" s="493"/>
      <c r="X240" s="494"/>
      <c r="Y240" s="419"/>
      <c r="Z240" s="419"/>
      <c r="AA240" s="419"/>
      <c r="AB240" s="420"/>
      <c r="AC240" s="2417"/>
      <c r="AD240" s="2418"/>
      <c r="AE240" s="2418"/>
      <c r="AF240" s="2419"/>
    </row>
    <row r="241" spans="1:32" s="1" customFormat="1" ht="18.75" customHeight="1" x14ac:dyDescent="0.15">
      <c r="A241" s="413"/>
      <c r="B241" s="414"/>
      <c r="C241" s="415"/>
      <c r="D241" s="416"/>
      <c r="E241" s="418"/>
      <c r="F241" s="481"/>
      <c r="G241" s="405"/>
      <c r="H241" s="468" t="s">
        <v>113</v>
      </c>
      <c r="I241" s="490" t="s">
        <v>10</v>
      </c>
      <c r="J241" s="424" t="s">
        <v>24</v>
      </c>
      <c r="K241" s="491"/>
      <c r="L241" s="492" t="s">
        <v>10</v>
      </c>
      <c r="M241" s="424" t="s">
        <v>28</v>
      </c>
      <c r="N241" s="493"/>
      <c r="O241" s="493"/>
      <c r="P241" s="493"/>
      <c r="Q241" s="491"/>
      <c r="R241" s="491"/>
      <c r="S241" s="491"/>
      <c r="T241" s="491"/>
      <c r="U241" s="491"/>
      <c r="V241" s="491"/>
      <c r="W241" s="491"/>
      <c r="X241" s="495"/>
      <c r="Y241" s="422"/>
      <c r="Z241" s="419"/>
      <c r="AA241" s="419"/>
      <c r="AB241" s="420"/>
      <c r="AC241" s="2417"/>
      <c r="AD241" s="2418"/>
      <c r="AE241" s="2418"/>
      <c r="AF241" s="2419"/>
    </row>
    <row r="242" spans="1:32" s="1" customFormat="1" ht="18.75" customHeight="1" x14ac:dyDescent="0.15">
      <c r="A242" s="413"/>
      <c r="B242" s="414"/>
      <c r="C242" s="415"/>
      <c r="D242" s="416"/>
      <c r="E242" s="405"/>
      <c r="F242" s="417"/>
      <c r="G242" s="405"/>
      <c r="H242" s="468" t="s">
        <v>127</v>
      </c>
      <c r="I242" s="490" t="s">
        <v>10</v>
      </c>
      <c r="J242" s="424" t="s">
        <v>24</v>
      </c>
      <c r="K242" s="424"/>
      <c r="L242" s="492" t="s">
        <v>10</v>
      </c>
      <c r="M242" s="424" t="s">
        <v>25</v>
      </c>
      <c r="N242" s="424"/>
      <c r="O242" s="492" t="s">
        <v>10</v>
      </c>
      <c r="P242" s="424" t="s">
        <v>26</v>
      </c>
      <c r="Q242" s="493"/>
      <c r="R242" s="491"/>
      <c r="S242" s="491"/>
      <c r="T242" s="491"/>
      <c r="U242" s="491"/>
      <c r="V242" s="491"/>
      <c r="W242" s="491"/>
      <c r="X242" s="495"/>
      <c r="Y242" s="422"/>
      <c r="Z242" s="419"/>
      <c r="AA242" s="419"/>
      <c r="AB242" s="420"/>
      <c r="AC242" s="2417"/>
      <c r="AD242" s="2418"/>
      <c r="AE242" s="2418"/>
      <c r="AF242" s="2419"/>
    </row>
    <row r="243" spans="1:32" s="1" customFormat="1" ht="18.75" customHeight="1" x14ac:dyDescent="0.15">
      <c r="A243" s="413"/>
      <c r="B243" s="414"/>
      <c r="C243" s="415"/>
      <c r="D243" s="416"/>
      <c r="E243" s="418"/>
      <c r="F243" s="481" t="s">
        <v>10</v>
      </c>
      <c r="G243" s="405" t="s">
        <v>183</v>
      </c>
      <c r="H243" s="2412" t="s">
        <v>158</v>
      </c>
      <c r="I243" s="500" t="s">
        <v>10</v>
      </c>
      <c r="J243" s="426" t="s">
        <v>133</v>
      </c>
      <c r="K243" s="426"/>
      <c r="L243" s="517"/>
      <c r="M243" s="517"/>
      <c r="N243" s="517"/>
      <c r="O243" s="517"/>
      <c r="P243" s="501" t="s">
        <v>10</v>
      </c>
      <c r="Q243" s="426" t="s">
        <v>134</v>
      </c>
      <c r="R243" s="517"/>
      <c r="S243" s="517"/>
      <c r="T243" s="517"/>
      <c r="U243" s="517"/>
      <c r="V243" s="517"/>
      <c r="W243" s="517"/>
      <c r="X243" s="518"/>
      <c r="Y243" s="422"/>
      <c r="Z243" s="419"/>
      <c r="AA243" s="419"/>
      <c r="AB243" s="420"/>
      <c r="AC243" s="2417"/>
      <c r="AD243" s="2418"/>
      <c r="AE243" s="2418"/>
      <c r="AF243" s="2419"/>
    </row>
    <row r="244" spans="1:32" s="1" customFormat="1" ht="18.75" customHeight="1" x14ac:dyDescent="0.15">
      <c r="A244" s="413"/>
      <c r="B244" s="414"/>
      <c r="C244" s="415"/>
      <c r="D244" s="416"/>
      <c r="E244" s="418"/>
      <c r="F244" s="416"/>
      <c r="G244" s="405" t="s">
        <v>151</v>
      </c>
      <c r="H244" s="2413"/>
      <c r="I244" s="487" t="s">
        <v>10</v>
      </c>
      <c r="J244" s="427" t="s">
        <v>160</v>
      </c>
      <c r="K244" s="488"/>
      <c r="L244" s="488"/>
      <c r="M244" s="488"/>
      <c r="N244" s="488"/>
      <c r="O244" s="488"/>
      <c r="P244" s="488"/>
      <c r="Q244" s="421"/>
      <c r="R244" s="488"/>
      <c r="S244" s="488"/>
      <c r="T244" s="488"/>
      <c r="U244" s="488"/>
      <c r="V244" s="488"/>
      <c r="W244" s="488"/>
      <c r="X244" s="489"/>
      <c r="Y244" s="422"/>
      <c r="Z244" s="419"/>
      <c r="AA244" s="419"/>
      <c r="AB244" s="420"/>
      <c r="AC244" s="2417"/>
      <c r="AD244" s="2418"/>
      <c r="AE244" s="2418"/>
      <c r="AF244" s="2419"/>
    </row>
    <row r="245" spans="1:32" s="1" customFormat="1" ht="18.75" customHeight="1" x14ac:dyDescent="0.15">
      <c r="A245" s="481" t="s">
        <v>10</v>
      </c>
      <c r="B245" s="414">
        <v>26</v>
      </c>
      <c r="C245" s="415" t="s">
        <v>304</v>
      </c>
      <c r="D245" s="481" t="s">
        <v>10</v>
      </c>
      <c r="E245" s="418" t="s">
        <v>305</v>
      </c>
      <c r="F245" s="481" t="s">
        <v>10</v>
      </c>
      <c r="G245" s="405" t="s">
        <v>185</v>
      </c>
      <c r="H245" s="516" t="s">
        <v>114</v>
      </c>
      <c r="I245" s="490" t="s">
        <v>10</v>
      </c>
      <c r="J245" s="424" t="s">
        <v>24</v>
      </c>
      <c r="K245" s="424"/>
      <c r="L245" s="492" t="s">
        <v>10</v>
      </c>
      <c r="M245" s="424" t="s">
        <v>25</v>
      </c>
      <c r="N245" s="424"/>
      <c r="O245" s="492" t="s">
        <v>10</v>
      </c>
      <c r="P245" s="424" t="s">
        <v>26</v>
      </c>
      <c r="Q245" s="493"/>
      <c r="R245" s="493"/>
      <c r="S245" s="493"/>
      <c r="T245" s="493"/>
      <c r="U245" s="517"/>
      <c r="V245" s="517"/>
      <c r="W245" s="517"/>
      <c r="X245" s="518"/>
      <c r="Y245" s="422"/>
      <c r="Z245" s="419"/>
      <c r="AA245" s="419"/>
      <c r="AB245" s="420"/>
      <c r="AC245" s="2417"/>
      <c r="AD245" s="2418"/>
      <c r="AE245" s="2418"/>
      <c r="AF245" s="2419"/>
    </row>
    <row r="246" spans="1:32" s="1" customFormat="1" ht="18.75" customHeight="1" x14ac:dyDescent="0.15">
      <c r="A246" s="413"/>
      <c r="B246" s="414"/>
      <c r="C246" s="415"/>
      <c r="D246" s="416"/>
      <c r="E246" s="418"/>
      <c r="F246" s="416"/>
      <c r="G246" s="405" t="s">
        <v>153</v>
      </c>
      <c r="H246" s="2412" t="s">
        <v>176</v>
      </c>
      <c r="I246" s="500" t="s">
        <v>10</v>
      </c>
      <c r="J246" s="426" t="s">
        <v>163</v>
      </c>
      <c r="K246" s="498"/>
      <c r="L246" s="456"/>
      <c r="M246" s="501" t="s">
        <v>10</v>
      </c>
      <c r="N246" s="426" t="s">
        <v>164</v>
      </c>
      <c r="O246" s="517"/>
      <c r="P246" s="517"/>
      <c r="Q246" s="501" t="s">
        <v>10</v>
      </c>
      <c r="R246" s="426" t="s">
        <v>165</v>
      </c>
      <c r="S246" s="517"/>
      <c r="T246" s="517"/>
      <c r="U246" s="517"/>
      <c r="V246" s="517"/>
      <c r="W246" s="517"/>
      <c r="X246" s="518"/>
      <c r="Y246" s="422"/>
      <c r="Z246" s="419"/>
      <c r="AA246" s="419"/>
      <c r="AB246" s="420"/>
      <c r="AC246" s="2417"/>
      <c r="AD246" s="2418"/>
      <c r="AE246" s="2418"/>
      <c r="AF246" s="2419"/>
    </row>
    <row r="247" spans="1:32" s="1" customFormat="1" ht="18.75" customHeight="1" x14ac:dyDescent="0.15">
      <c r="A247" s="481"/>
      <c r="B247" s="414"/>
      <c r="C247" s="415"/>
      <c r="D247" s="481"/>
      <c r="E247" s="418"/>
      <c r="F247" s="481" t="s">
        <v>10</v>
      </c>
      <c r="G247" s="405" t="s">
        <v>187</v>
      </c>
      <c r="H247" s="2413"/>
      <c r="I247" s="487" t="s">
        <v>10</v>
      </c>
      <c r="J247" s="427" t="s">
        <v>167</v>
      </c>
      <c r="K247" s="488"/>
      <c r="L247" s="488"/>
      <c r="M247" s="488"/>
      <c r="N247" s="488"/>
      <c r="O247" s="488"/>
      <c r="P247" s="488"/>
      <c r="Q247" s="510" t="s">
        <v>10</v>
      </c>
      <c r="R247" s="427" t="s">
        <v>168</v>
      </c>
      <c r="S247" s="421"/>
      <c r="T247" s="488"/>
      <c r="U247" s="488"/>
      <c r="V247" s="488"/>
      <c r="W247" s="488"/>
      <c r="X247" s="489"/>
      <c r="Y247" s="422"/>
      <c r="Z247" s="419"/>
      <c r="AA247" s="419"/>
      <c r="AB247" s="420"/>
      <c r="AC247" s="2417"/>
      <c r="AD247" s="2418"/>
      <c r="AE247" s="2418"/>
      <c r="AF247" s="2419"/>
    </row>
    <row r="248" spans="1:32" s="1" customFormat="1" ht="18.75" customHeight="1" x14ac:dyDescent="0.15">
      <c r="A248" s="413"/>
      <c r="B248" s="414"/>
      <c r="C248" s="415"/>
      <c r="D248" s="416"/>
      <c r="E248" s="418"/>
      <c r="F248" s="416"/>
      <c r="G248" s="405" t="s">
        <v>156</v>
      </c>
      <c r="H248" s="468" t="s">
        <v>84</v>
      </c>
      <c r="I248" s="490" t="s">
        <v>10</v>
      </c>
      <c r="J248" s="424" t="s">
        <v>24</v>
      </c>
      <c r="K248" s="424"/>
      <c r="L248" s="492" t="s">
        <v>10</v>
      </c>
      <c r="M248" s="424" t="s">
        <v>39</v>
      </c>
      <c r="N248" s="424"/>
      <c r="O248" s="492" t="s">
        <v>10</v>
      </c>
      <c r="P248" s="424" t="s">
        <v>40</v>
      </c>
      <c r="Q248" s="451"/>
      <c r="R248" s="492" t="s">
        <v>10</v>
      </c>
      <c r="S248" s="424" t="s">
        <v>85</v>
      </c>
      <c r="T248" s="451"/>
      <c r="U248" s="451"/>
      <c r="V248" s="451"/>
      <c r="W248" s="451"/>
      <c r="X248" s="452"/>
      <c r="Y248" s="422"/>
      <c r="Z248" s="419"/>
      <c r="AA248" s="419"/>
      <c r="AB248" s="420"/>
      <c r="AC248" s="2417"/>
      <c r="AD248" s="2418"/>
      <c r="AE248" s="2418"/>
      <c r="AF248" s="2419"/>
    </row>
    <row r="249" spans="1:32" s="1" customFormat="1" ht="18.75" customHeight="1" x14ac:dyDescent="0.15">
      <c r="A249" s="413"/>
      <c r="B249" s="414"/>
      <c r="C249" s="415"/>
      <c r="D249" s="416"/>
      <c r="E249" s="418"/>
      <c r="F249" s="481" t="s">
        <v>10</v>
      </c>
      <c r="G249" s="405" t="s">
        <v>188</v>
      </c>
      <c r="H249" s="2427" t="s">
        <v>3667</v>
      </c>
      <c r="I249" s="2429" t="s">
        <v>10</v>
      </c>
      <c r="J249" s="2430" t="s">
        <v>24</v>
      </c>
      <c r="K249" s="2430"/>
      <c r="L249" s="2431" t="s">
        <v>10</v>
      </c>
      <c r="M249" s="2430" t="s">
        <v>28</v>
      </c>
      <c r="N249" s="2430"/>
      <c r="O249" s="453"/>
      <c r="P249" s="453"/>
      <c r="Q249" s="453"/>
      <c r="R249" s="453"/>
      <c r="S249" s="453"/>
      <c r="T249" s="453"/>
      <c r="U249" s="453"/>
      <c r="V249" s="453"/>
      <c r="W249" s="453"/>
      <c r="X249" s="454"/>
      <c r="Y249" s="422"/>
      <c r="Z249" s="419"/>
      <c r="AA249" s="419"/>
      <c r="AB249" s="420"/>
      <c r="AC249" s="2417"/>
      <c r="AD249" s="2418"/>
      <c r="AE249" s="2418"/>
      <c r="AF249" s="2419"/>
    </row>
    <row r="250" spans="1:32" s="1" customFormat="1" ht="18.75" customHeight="1" x14ac:dyDescent="0.15">
      <c r="A250" s="413"/>
      <c r="B250" s="414"/>
      <c r="C250" s="415"/>
      <c r="D250" s="416"/>
      <c r="E250" s="418"/>
      <c r="F250" s="390"/>
      <c r="G250" s="390"/>
      <c r="H250" s="2428"/>
      <c r="I250" s="2429"/>
      <c r="J250" s="2430"/>
      <c r="K250" s="2430"/>
      <c r="L250" s="2431"/>
      <c r="M250" s="2430"/>
      <c r="N250" s="2430"/>
      <c r="O250" s="421"/>
      <c r="P250" s="421"/>
      <c r="Q250" s="421"/>
      <c r="R250" s="421"/>
      <c r="S250" s="421"/>
      <c r="T250" s="421"/>
      <c r="U250" s="421"/>
      <c r="V250" s="421"/>
      <c r="W250" s="421"/>
      <c r="X250" s="457"/>
      <c r="Y250" s="422"/>
      <c r="Z250" s="419"/>
      <c r="AA250" s="419"/>
      <c r="AB250" s="420"/>
      <c r="AC250" s="2417"/>
      <c r="AD250" s="2418"/>
      <c r="AE250" s="2418"/>
      <c r="AF250" s="2419"/>
    </row>
    <row r="251" spans="1:32" s="1" customFormat="1" ht="18.75" customHeight="1" x14ac:dyDescent="0.15">
      <c r="A251" s="413"/>
      <c r="B251" s="414"/>
      <c r="C251" s="415"/>
      <c r="D251" s="416"/>
      <c r="E251" s="405"/>
      <c r="F251" s="417"/>
      <c r="G251" s="418"/>
      <c r="H251" s="2427" t="s">
        <v>3668</v>
      </c>
      <c r="I251" s="500" t="s">
        <v>10</v>
      </c>
      <c r="J251" s="426" t="s">
        <v>24</v>
      </c>
      <c r="K251" s="426"/>
      <c r="L251" s="2055"/>
      <c r="M251" s="2056"/>
      <c r="N251" s="2056"/>
      <c r="O251" s="2055"/>
      <c r="P251" s="2056"/>
      <c r="Q251" s="2057"/>
      <c r="R251" s="2055"/>
      <c r="S251" s="2056"/>
      <c r="T251" s="2057"/>
      <c r="U251" s="501" t="s">
        <v>10</v>
      </c>
      <c r="V251" s="426" t="s">
        <v>3669</v>
      </c>
      <c r="W251" s="517"/>
      <c r="X251" s="518"/>
      <c r="Y251" s="419"/>
      <c r="Z251" s="419"/>
      <c r="AA251" s="419"/>
      <c r="AB251" s="420"/>
      <c r="AC251" s="2417"/>
      <c r="AD251" s="2418"/>
      <c r="AE251" s="2418"/>
      <c r="AF251" s="2419"/>
    </row>
    <row r="252" spans="1:32" s="1" customFormat="1" ht="18.75" customHeight="1" x14ac:dyDescent="0.15">
      <c r="A252" s="413"/>
      <c r="B252" s="414"/>
      <c r="C252" s="415"/>
      <c r="D252" s="416"/>
      <c r="E252" s="405"/>
      <c r="F252" s="417"/>
      <c r="G252" s="418"/>
      <c r="H252" s="2432"/>
      <c r="I252" s="481" t="s">
        <v>10</v>
      </c>
      <c r="J252" s="403" t="s">
        <v>3670</v>
      </c>
      <c r="K252" s="403"/>
      <c r="L252" s="480"/>
      <c r="M252" s="480" t="s">
        <v>10</v>
      </c>
      <c r="N252" s="403" t="s">
        <v>3671</v>
      </c>
      <c r="O252" s="480"/>
      <c r="P252" s="480"/>
      <c r="Q252" s="480" t="s">
        <v>10</v>
      </c>
      <c r="R252" s="403" t="s">
        <v>3672</v>
      </c>
      <c r="S252" s="390"/>
      <c r="T252" s="403"/>
      <c r="U252" s="480" t="s">
        <v>10</v>
      </c>
      <c r="V252" s="403" t="s">
        <v>3673</v>
      </c>
      <c r="W252" s="485"/>
      <c r="X252" s="486"/>
      <c r="Y252" s="419"/>
      <c r="Z252" s="419"/>
      <c r="AA252" s="419"/>
      <c r="AB252" s="420"/>
      <c r="AC252" s="2417"/>
      <c r="AD252" s="2418"/>
      <c r="AE252" s="2418"/>
      <c r="AF252" s="2419"/>
    </row>
    <row r="253" spans="1:32" s="1" customFormat="1" ht="18.75" customHeight="1" x14ac:dyDescent="0.15">
      <c r="A253" s="413"/>
      <c r="B253" s="414"/>
      <c r="C253" s="415"/>
      <c r="D253" s="416"/>
      <c r="E253" s="405"/>
      <c r="F253" s="417"/>
      <c r="G253" s="418"/>
      <c r="H253" s="2432"/>
      <c r="I253" s="481" t="s">
        <v>10</v>
      </c>
      <c r="J253" s="403" t="s">
        <v>3674</v>
      </c>
      <c r="K253" s="403"/>
      <c r="L253" s="480"/>
      <c r="M253" s="480" t="s">
        <v>10</v>
      </c>
      <c r="N253" s="403" t="s">
        <v>3675</v>
      </c>
      <c r="O253" s="480"/>
      <c r="P253" s="480"/>
      <c r="Q253" s="480" t="s">
        <v>10</v>
      </c>
      <c r="R253" s="403" t="s">
        <v>3676</v>
      </c>
      <c r="S253" s="390"/>
      <c r="T253" s="403"/>
      <c r="U253" s="480" t="s">
        <v>10</v>
      </c>
      <c r="V253" s="403" t="s">
        <v>3677</v>
      </c>
      <c r="W253" s="485"/>
      <c r="X253" s="486"/>
      <c r="Y253" s="419"/>
      <c r="Z253" s="419"/>
      <c r="AA253" s="419"/>
      <c r="AB253" s="420"/>
      <c r="AC253" s="2417"/>
      <c r="AD253" s="2418"/>
      <c r="AE253" s="2418"/>
      <c r="AF253" s="2419"/>
    </row>
    <row r="254" spans="1:32" s="1" customFormat="1" ht="18.75" customHeight="1" x14ac:dyDescent="0.15">
      <c r="A254" s="413"/>
      <c r="B254" s="414"/>
      <c r="C254" s="415"/>
      <c r="D254" s="416"/>
      <c r="E254" s="405"/>
      <c r="F254" s="417"/>
      <c r="G254" s="418"/>
      <c r="H254" s="2432"/>
      <c r="I254" s="481" t="s">
        <v>10</v>
      </c>
      <c r="J254" s="403" t="s">
        <v>3678</v>
      </c>
      <c r="K254" s="403"/>
      <c r="L254" s="480"/>
      <c r="M254" s="480" t="s">
        <v>10</v>
      </c>
      <c r="N254" s="403" t="s">
        <v>3679</v>
      </c>
      <c r="O254" s="480"/>
      <c r="P254" s="480"/>
      <c r="Q254" s="480" t="s">
        <v>10</v>
      </c>
      <c r="R254" s="403" t="s">
        <v>3680</v>
      </c>
      <c r="S254" s="390"/>
      <c r="T254" s="403"/>
      <c r="U254" s="480" t="s">
        <v>10</v>
      </c>
      <c r="V254" s="403" t="s">
        <v>3681</v>
      </c>
      <c r="W254" s="485"/>
      <c r="X254" s="486"/>
      <c r="Y254" s="419"/>
      <c r="Z254" s="419"/>
      <c r="AA254" s="419"/>
      <c r="AB254" s="420"/>
      <c r="AC254" s="2417"/>
      <c r="AD254" s="2418"/>
      <c r="AE254" s="2418"/>
      <c r="AF254" s="2419"/>
    </row>
    <row r="255" spans="1:32" s="1" customFormat="1" ht="18.75" customHeight="1" x14ac:dyDescent="0.15">
      <c r="A255" s="413"/>
      <c r="B255" s="414"/>
      <c r="C255" s="415"/>
      <c r="D255" s="416"/>
      <c r="E255" s="405"/>
      <c r="F255" s="417"/>
      <c r="G255" s="418"/>
      <c r="H255" s="2432"/>
      <c r="I255" s="481" t="s">
        <v>10</v>
      </c>
      <c r="J255" s="403" t="s">
        <v>3682</v>
      </c>
      <c r="K255" s="403"/>
      <c r="L255" s="480"/>
      <c r="M255" s="480" t="s">
        <v>10</v>
      </c>
      <c r="N255" s="403" t="s">
        <v>3683</v>
      </c>
      <c r="O255" s="480"/>
      <c r="P255" s="480"/>
      <c r="Q255" s="480" t="s">
        <v>10</v>
      </c>
      <c r="R255" s="403" t="s">
        <v>3684</v>
      </c>
      <c r="S255" s="390"/>
      <c r="T255" s="403"/>
      <c r="U255" s="480" t="s">
        <v>10</v>
      </c>
      <c r="V255" s="403" t="s">
        <v>3685</v>
      </c>
      <c r="W255" s="485"/>
      <c r="X255" s="486"/>
      <c r="Y255" s="419"/>
      <c r="Z255" s="419"/>
      <c r="AA255" s="419"/>
      <c r="AB255" s="420"/>
      <c r="AC255" s="2417"/>
      <c r="AD255" s="2418"/>
      <c r="AE255" s="2418"/>
      <c r="AF255" s="2419"/>
    </row>
    <row r="256" spans="1:32" s="1" customFormat="1" ht="18.75" customHeight="1" x14ac:dyDescent="0.15">
      <c r="A256" s="433"/>
      <c r="B256" s="434"/>
      <c r="C256" s="435"/>
      <c r="D256" s="436"/>
      <c r="E256" s="437"/>
      <c r="F256" s="438"/>
      <c r="G256" s="439"/>
      <c r="H256" s="2454"/>
      <c r="I256" s="543" t="s">
        <v>10</v>
      </c>
      <c r="J256" s="536" t="s">
        <v>3686</v>
      </c>
      <c r="K256" s="536"/>
      <c r="L256" s="512"/>
      <c r="M256" s="512"/>
      <c r="N256" s="536"/>
      <c r="O256" s="512"/>
      <c r="P256" s="512"/>
      <c r="Q256" s="512"/>
      <c r="R256" s="536"/>
      <c r="S256" s="538"/>
      <c r="T256" s="536"/>
      <c r="U256" s="512"/>
      <c r="V256" s="536"/>
      <c r="W256" s="513"/>
      <c r="X256" s="514"/>
      <c r="Y256" s="444"/>
      <c r="Z256" s="444"/>
      <c r="AA256" s="444"/>
      <c r="AB256" s="445"/>
      <c r="AC256" s="2420"/>
      <c r="AD256" s="2421"/>
      <c r="AE256" s="2421"/>
      <c r="AF256" s="2422"/>
    </row>
    <row r="257" spans="1:32" s="1" customFormat="1" ht="19.5" customHeight="1" x14ac:dyDescent="0.15">
      <c r="A257" s="406"/>
      <c r="B257" s="407"/>
      <c r="C257" s="408"/>
      <c r="D257" s="409"/>
      <c r="E257" s="402"/>
      <c r="F257" s="410"/>
      <c r="G257" s="411"/>
      <c r="H257" s="519" t="s">
        <v>3696</v>
      </c>
      <c r="I257" s="505" t="s">
        <v>10</v>
      </c>
      <c r="J257" s="449" t="s">
        <v>3697</v>
      </c>
      <c r="K257" s="506"/>
      <c r="L257" s="462"/>
      <c r="M257" s="507" t="s">
        <v>10</v>
      </c>
      <c r="N257" s="449" t="s">
        <v>3698</v>
      </c>
      <c r="O257" s="507"/>
      <c r="P257" s="449"/>
      <c r="Q257" s="508"/>
      <c r="R257" s="508"/>
      <c r="S257" s="508"/>
      <c r="T257" s="508"/>
      <c r="U257" s="508"/>
      <c r="V257" s="508"/>
      <c r="W257" s="508"/>
      <c r="X257" s="509"/>
      <c r="Y257" s="511" t="s">
        <v>10</v>
      </c>
      <c r="Z257" s="400" t="s">
        <v>19</v>
      </c>
      <c r="AA257" s="400"/>
      <c r="AB257" s="596"/>
      <c r="AC257" s="2414"/>
      <c r="AD257" s="2415"/>
      <c r="AE257" s="2415"/>
      <c r="AF257" s="2416"/>
    </row>
    <row r="258" spans="1:32" s="2067" customFormat="1" ht="19.5" customHeight="1" x14ac:dyDescent="0.15">
      <c r="A258" s="413"/>
      <c r="B258" s="2064"/>
      <c r="C258" s="415"/>
      <c r="D258" s="416"/>
      <c r="E258" s="405"/>
      <c r="F258" s="417"/>
      <c r="G258" s="418"/>
      <c r="H258" s="601" t="s">
        <v>461</v>
      </c>
      <c r="I258" s="2065" t="s">
        <v>10</v>
      </c>
      <c r="J258" s="427" t="s">
        <v>3697</v>
      </c>
      <c r="K258" s="496"/>
      <c r="L258" s="472"/>
      <c r="M258" s="2066" t="s">
        <v>10</v>
      </c>
      <c r="N258" s="427" t="s">
        <v>3698</v>
      </c>
      <c r="O258" s="2066"/>
      <c r="P258" s="427"/>
      <c r="Q258" s="488"/>
      <c r="R258" s="488"/>
      <c r="S258" s="488"/>
      <c r="T258" s="488"/>
      <c r="U258" s="488"/>
      <c r="V258" s="488"/>
      <c r="W258" s="488"/>
      <c r="X258" s="489"/>
      <c r="Y258" s="2058"/>
      <c r="Z258" s="2052"/>
      <c r="AA258" s="2052"/>
      <c r="AB258" s="2054"/>
      <c r="AC258" s="2417"/>
      <c r="AD258" s="2418"/>
      <c r="AE258" s="2418"/>
      <c r="AF258" s="2419"/>
    </row>
    <row r="259" spans="1:32" s="1" customFormat="1" ht="19.5" customHeight="1" x14ac:dyDescent="0.15">
      <c r="A259" s="413"/>
      <c r="B259" s="414"/>
      <c r="C259" s="415"/>
      <c r="D259" s="416"/>
      <c r="E259" s="405"/>
      <c r="F259" s="417"/>
      <c r="G259" s="418"/>
      <c r="H259" s="430" t="s">
        <v>66</v>
      </c>
      <c r="I259" s="487" t="s">
        <v>10</v>
      </c>
      <c r="J259" s="427" t="s">
        <v>22</v>
      </c>
      <c r="K259" s="496"/>
      <c r="L259" s="472"/>
      <c r="M259" s="510" t="s">
        <v>10</v>
      </c>
      <c r="N259" s="427" t="s">
        <v>23</v>
      </c>
      <c r="O259" s="510"/>
      <c r="P259" s="427"/>
      <c r="Q259" s="488"/>
      <c r="R259" s="488"/>
      <c r="S259" s="488"/>
      <c r="T259" s="488"/>
      <c r="U259" s="488"/>
      <c r="V259" s="488"/>
      <c r="W259" s="488"/>
      <c r="X259" s="489"/>
      <c r="Y259" s="2058" t="s">
        <v>10</v>
      </c>
      <c r="Z259" s="2052" t="s">
        <v>20</v>
      </c>
      <c r="AA259" s="2054"/>
      <c r="AB259" s="2054"/>
      <c r="AC259" s="2417"/>
      <c r="AD259" s="2418"/>
      <c r="AE259" s="2418"/>
      <c r="AF259" s="2419"/>
    </row>
    <row r="260" spans="1:32" s="1" customFormat="1" ht="18.75" customHeight="1" x14ac:dyDescent="0.15">
      <c r="A260" s="413"/>
      <c r="B260" s="414"/>
      <c r="C260" s="415"/>
      <c r="D260" s="416"/>
      <c r="E260" s="405"/>
      <c r="F260" s="417"/>
      <c r="G260" s="405"/>
      <c r="H260" s="473" t="s">
        <v>99</v>
      </c>
      <c r="I260" s="487" t="s">
        <v>10</v>
      </c>
      <c r="J260" s="427" t="s">
        <v>53</v>
      </c>
      <c r="K260" s="496"/>
      <c r="L260" s="472"/>
      <c r="M260" s="510" t="s">
        <v>10</v>
      </c>
      <c r="N260" s="427" t="s">
        <v>54</v>
      </c>
      <c r="O260" s="488"/>
      <c r="P260" s="488"/>
      <c r="Q260" s="488"/>
      <c r="R260" s="488"/>
      <c r="S260" s="488"/>
      <c r="T260" s="488"/>
      <c r="U260" s="488"/>
      <c r="V260" s="488"/>
      <c r="W260" s="488"/>
      <c r="X260" s="489"/>
      <c r="Y260" s="2058"/>
      <c r="Z260" s="2052"/>
      <c r="AA260" s="2054"/>
      <c r="AB260" s="2054"/>
      <c r="AC260" s="2417"/>
      <c r="AD260" s="2418"/>
      <c r="AE260" s="2418"/>
      <c r="AF260" s="2419"/>
    </row>
    <row r="261" spans="1:32" s="1" customFormat="1" ht="18.75" customHeight="1" x14ac:dyDescent="0.15">
      <c r="A261" s="413"/>
      <c r="B261" s="414"/>
      <c r="C261" s="415"/>
      <c r="D261" s="416"/>
      <c r="E261" s="405"/>
      <c r="F261" s="417"/>
      <c r="G261" s="405"/>
      <c r="H261" s="468" t="s">
        <v>181</v>
      </c>
      <c r="I261" s="490" t="s">
        <v>10</v>
      </c>
      <c r="J261" s="424" t="s">
        <v>97</v>
      </c>
      <c r="K261" s="491"/>
      <c r="L261" s="450"/>
      <c r="M261" s="492" t="s">
        <v>10</v>
      </c>
      <c r="N261" s="424" t="s">
        <v>146</v>
      </c>
      <c r="O261" s="493"/>
      <c r="P261" s="493"/>
      <c r="Q261" s="493"/>
      <c r="R261" s="493"/>
      <c r="S261" s="493"/>
      <c r="T261" s="493"/>
      <c r="U261" s="493"/>
      <c r="V261" s="493"/>
      <c r="W261" s="493"/>
      <c r="X261" s="494"/>
      <c r="Y261" s="422"/>
      <c r="Z261" s="2054"/>
      <c r="AA261" s="2054"/>
      <c r="AB261" s="2054"/>
      <c r="AC261" s="2417"/>
      <c r="AD261" s="2418"/>
      <c r="AE261" s="2418"/>
      <c r="AF261" s="2419"/>
    </row>
    <row r="262" spans="1:32" s="1" customFormat="1" ht="18.75" customHeight="1" x14ac:dyDescent="0.15">
      <c r="A262" s="413"/>
      <c r="B262" s="414"/>
      <c r="C262" s="415"/>
      <c r="D262" s="416"/>
      <c r="E262" s="405"/>
      <c r="F262" s="417"/>
      <c r="G262" s="405"/>
      <c r="H262" s="468" t="s">
        <v>182</v>
      </c>
      <c r="I262" s="490" t="s">
        <v>10</v>
      </c>
      <c r="J262" s="424" t="s">
        <v>97</v>
      </c>
      <c r="K262" s="491"/>
      <c r="L262" s="450"/>
      <c r="M262" s="492" t="s">
        <v>10</v>
      </c>
      <c r="N262" s="424" t="s">
        <v>146</v>
      </c>
      <c r="O262" s="493"/>
      <c r="P262" s="493"/>
      <c r="Q262" s="493"/>
      <c r="R262" s="493"/>
      <c r="S262" s="493"/>
      <c r="T262" s="493"/>
      <c r="U262" s="493"/>
      <c r="V262" s="493"/>
      <c r="W262" s="493"/>
      <c r="X262" s="494"/>
      <c r="Y262" s="422"/>
      <c r="Z262" s="2054"/>
      <c r="AA262" s="2054"/>
      <c r="AB262" s="2054"/>
      <c r="AC262" s="2417"/>
      <c r="AD262" s="2418"/>
      <c r="AE262" s="2418"/>
      <c r="AF262" s="2419"/>
    </row>
    <row r="263" spans="1:32" s="1" customFormat="1" ht="18.75" customHeight="1" x14ac:dyDescent="0.15">
      <c r="A263" s="413"/>
      <c r="B263" s="414"/>
      <c r="C263" s="415"/>
      <c r="D263" s="416"/>
      <c r="E263" s="405"/>
      <c r="F263" s="417"/>
      <c r="G263" s="405"/>
      <c r="H263" s="468" t="s">
        <v>293</v>
      </c>
      <c r="I263" s="490" t="s">
        <v>10</v>
      </c>
      <c r="J263" s="424" t="s">
        <v>24</v>
      </c>
      <c r="K263" s="491"/>
      <c r="L263" s="492" t="s">
        <v>10</v>
      </c>
      <c r="M263" s="424" t="s">
        <v>28</v>
      </c>
      <c r="N263" s="493"/>
      <c r="O263" s="493"/>
      <c r="P263" s="493"/>
      <c r="Q263" s="491"/>
      <c r="R263" s="493"/>
      <c r="S263" s="493"/>
      <c r="T263" s="493"/>
      <c r="U263" s="493"/>
      <c r="V263" s="493"/>
      <c r="W263" s="493"/>
      <c r="X263" s="494"/>
      <c r="Y263" s="422"/>
      <c r="Z263" s="2054"/>
      <c r="AA263" s="2054"/>
      <c r="AB263" s="2054"/>
      <c r="AC263" s="2417"/>
      <c r="AD263" s="2418"/>
      <c r="AE263" s="2418"/>
      <c r="AF263" s="2419"/>
    </row>
    <row r="264" spans="1:32" s="1" customFormat="1" ht="18.75" customHeight="1" x14ac:dyDescent="0.15">
      <c r="A264" s="413"/>
      <c r="B264" s="414"/>
      <c r="C264" s="415"/>
      <c r="D264" s="416"/>
      <c r="E264" s="405"/>
      <c r="F264" s="417"/>
      <c r="G264" s="405"/>
      <c r="H264" s="468" t="s">
        <v>112</v>
      </c>
      <c r="I264" s="490" t="s">
        <v>10</v>
      </c>
      <c r="J264" s="424" t="s">
        <v>53</v>
      </c>
      <c r="K264" s="491"/>
      <c r="L264" s="450"/>
      <c r="M264" s="492" t="s">
        <v>10</v>
      </c>
      <c r="N264" s="424" t="s">
        <v>54</v>
      </c>
      <c r="O264" s="493"/>
      <c r="P264" s="493"/>
      <c r="Q264" s="491"/>
      <c r="R264" s="493"/>
      <c r="S264" s="493"/>
      <c r="T264" s="493"/>
      <c r="U264" s="493"/>
      <c r="V264" s="493"/>
      <c r="W264" s="493"/>
      <c r="X264" s="494"/>
      <c r="Y264" s="422"/>
      <c r="Z264" s="2054"/>
      <c r="AA264" s="2054"/>
      <c r="AB264" s="2054"/>
      <c r="AC264" s="2417"/>
      <c r="AD264" s="2418"/>
      <c r="AE264" s="2418"/>
      <c r="AF264" s="2419"/>
    </row>
    <row r="265" spans="1:32" s="1" customFormat="1" ht="19.5" customHeight="1" x14ac:dyDescent="0.15">
      <c r="A265" s="413"/>
      <c r="B265" s="414"/>
      <c r="C265" s="415"/>
      <c r="D265" s="416"/>
      <c r="E265" s="405"/>
      <c r="F265" s="417"/>
      <c r="G265" s="405"/>
      <c r="H265" s="430" t="s">
        <v>36</v>
      </c>
      <c r="I265" s="490" t="s">
        <v>10</v>
      </c>
      <c r="J265" s="424" t="s">
        <v>24</v>
      </c>
      <c r="K265" s="424"/>
      <c r="L265" s="492" t="s">
        <v>10</v>
      </c>
      <c r="M265" s="424" t="s">
        <v>28</v>
      </c>
      <c r="N265" s="424"/>
      <c r="O265" s="493"/>
      <c r="P265" s="424"/>
      <c r="Q265" s="493"/>
      <c r="R265" s="493"/>
      <c r="S265" s="493"/>
      <c r="T265" s="493"/>
      <c r="U265" s="493"/>
      <c r="V265" s="493"/>
      <c r="W265" s="493"/>
      <c r="X265" s="494"/>
      <c r="Y265" s="2054"/>
      <c r="Z265" s="2054"/>
      <c r="AA265" s="2054"/>
      <c r="AB265" s="2054"/>
      <c r="AC265" s="2417"/>
      <c r="AD265" s="2418"/>
      <c r="AE265" s="2418"/>
      <c r="AF265" s="2419"/>
    </row>
    <row r="266" spans="1:32" s="1" customFormat="1" ht="18.75" customHeight="1" x14ac:dyDescent="0.15">
      <c r="A266" s="413"/>
      <c r="B266" s="414"/>
      <c r="C266" s="415"/>
      <c r="D266" s="416"/>
      <c r="E266" s="405"/>
      <c r="F266" s="481"/>
      <c r="G266" s="405"/>
      <c r="H266" s="468" t="s">
        <v>113</v>
      </c>
      <c r="I266" s="490" t="s">
        <v>10</v>
      </c>
      <c r="J266" s="424" t="s">
        <v>24</v>
      </c>
      <c r="K266" s="491"/>
      <c r="L266" s="492" t="s">
        <v>10</v>
      </c>
      <c r="M266" s="424" t="s">
        <v>28</v>
      </c>
      <c r="N266" s="493"/>
      <c r="O266" s="493"/>
      <c r="P266" s="493"/>
      <c r="Q266" s="491"/>
      <c r="R266" s="493"/>
      <c r="S266" s="493"/>
      <c r="T266" s="493"/>
      <c r="U266" s="493"/>
      <c r="V266" s="493"/>
      <c r="W266" s="493"/>
      <c r="X266" s="494"/>
      <c r="Y266" s="422"/>
      <c r="Z266" s="2054"/>
      <c r="AA266" s="2054"/>
      <c r="AB266" s="2054"/>
      <c r="AC266" s="2417"/>
      <c r="AD266" s="2418"/>
      <c r="AE266" s="2418"/>
      <c r="AF266" s="2419"/>
    </row>
    <row r="267" spans="1:32" s="1" customFormat="1" ht="18.75" customHeight="1" x14ac:dyDescent="0.15">
      <c r="A267" s="413"/>
      <c r="B267" s="414"/>
      <c r="C267" s="415"/>
      <c r="D267" s="416"/>
      <c r="E267" s="405"/>
      <c r="F267" s="417"/>
      <c r="G267" s="405"/>
      <c r="H267" s="468" t="s">
        <v>127</v>
      </c>
      <c r="I267" s="490" t="s">
        <v>10</v>
      </c>
      <c r="J267" s="424" t="s">
        <v>24</v>
      </c>
      <c r="K267" s="424"/>
      <c r="L267" s="492" t="s">
        <v>10</v>
      </c>
      <c r="M267" s="424" t="s">
        <v>25</v>
      </c>
      <c r="N267" s="424"/>
      <c r="O267" s="492" t="s">
        <v>10</v>
      </c>
      <c r="P267" s="424" t="s">
        <v>26</v>
      </c>
      <c r="Q267" s="493"/>
      <c r="R267" s="493"/>
      <c r="S267" s="493"/>
      <c r="T267" s="493"/>
      <c r="U267" s="493"/>
      <c r="V267" s="493"/>
      <c r="W267" s="493"/>
      <c r="X267" s="494"/>
      <c r="Y267" s="422"/>
      <c r="Z267" s="2054"/>
      <c r="AA267" s="2054"/>
      <c r="AB267" s="2054"/>
      <c r="AC267" s="2417"/>
      <c r="AD267" s="2418"/>
      <c r="AE267" s="2418"/>
      <c r="AF267" s="2419"/>
    </row>
    <row r="268" spans="1:32" s="1" customFormat="1" ht="18.75" customHeight="1" x14ac:dyDescent="0.15">
      <c r="A268" s="413"/>
      <c r="B268" s="414"/>
      <c r="C268" s="415"/>
      <c r="D268" s="481"/>
      <c r="E268" s="405"/>
      <c r="F268" s="481" t="s">
        <v>10</v>
      </c>
      <c r="G268" s="405" t="s">
        <v>169</v>
      </c>
      <c r="H268" s="2412" t="s">
        <v>158</v>
      </c>
      <c r="I268" s="500" t="s">
        <v>10</v>
      </c>
      <c r="J268" s="426" t="s">
        <v>133</v>
      </c>
      <c r="K268" s="426"/>
      <c r="L268" s="517"/>
      <c r="M268" s="517"/>
      <c r="N268" s="517"/>
      <c r="O268" s="517"/>
      <c r="P268" s="501" t="s">
        <v>10</v>
      </c>
      <c r="Q268" s="426" t="s">
        <v>134</v>
      </c>
      <c r="R268" s="517"/>
      <c r="S268" s="517"/>
      <c r="T268" s="517"/>
      <c r="U268" s="517"/>
      <c r="V268" s="517"/>
      <c r="W268" s="517"/>
      <c r="X268" s="518"/>
      <c r="Y268" s="422"/>
      <c r="Z268" s="2054"/>
      <c r="AA268" s="2054"/>
      <c r="AB268" s="2054"/>
      <c r="AC268" s="2417"/>
      <c r="AD268" s="2418"/>
      <c r="AE268" s="2418"/>
      <c r="AF268" s="2419"/>
    </row>
    <row r="269" spans="1:32" s="1" customFormat="1" ht="18.75" customHeight="1" x14ac:dyDescent="0.15">
      <c r="A269" s="413"/>
      <c r="B269" s="414"/>
      <c r="C269" s="415"/>
      <c r="D269" s="416"/>
      <c r="E269" s="405"/>
      <c r="F269" s="417"/>
      <c r="G269" s="405" t="s">
        <v>170</v>
      </c>
      <c r="H269" s="2413"/>
      <c r="I269" s="487" t="s">
        <v>10</v>
      </c>
      <c r="J269" s="427" t="s">
        <v>160</v>
      </c>
      <c r="K269" s="488"/>
      <c r="L269" s="488"/>
      <c r="M269" s="488"/>
      <c r="N269" s="488"/>
      <c r="O269" s="488"/>
      <c r="P269" s="488"/>
      <c r="Q269" s="421"/>
      <c r="R269" s="488"/>
      <c r="S269" s="488"/>
      <c r="T269" s="488"/>
      <c r="U269" s="488"/>
      <c r="V269" s="488"/>
      <c r="W269" s="488"/>
      <c r="X269" s="489"/>
      <c r="Y269" s="422"/>
      <c r="Z269" s="2054"/>
      <c r="AA269" s="2054"/>
      <c r="AB269" s="2054"/>
      <c r="AC269" s="2417"/>
      <c r="AD269" s="2418"/>
      <c r="AE269" s="2418"/>
      <c r="AF269" s="2419"/>
    </row>
    <row r="270" spans="1:32" s="1" customFormat="1" ht="18.75" customHeight="1" x14ac:dyDescent="0.15">
      <c r="A270" s="481" t="s">
        <v>10</v>
      </c>
      <c r="B270" s="414">
        <v>26</v>
      </c>
      <c r="C270" s="415" t="s">
        <v>301</v>
      </c>
      <c r="D270" s="481" t="s">
        <v>10</v>
      </c>
      <c r="E270" s="405" t="s">
        <v>189</v>
      </c>
      <c r="F270" s="481" t="s">
        <v>10</v>
      </c>
      <c r="G270" s="405" t="s">
        <v>172</v>
      </c>
      <c r="H270" s="516" t="s">
        <v>114</v>
      </c>
      <c r="I270" s="490" t="s">
        <v>10</v>
      </c>
      <c r="J270" s="424" t="s">
        <v>24</v>
      </c>
      <c r="K270" s="424"/>
      <c r="L270" s="492" t="s">
        <v>10</v>
      </c>
      <c r="M270" s="424" t="s">
        <v>25</v>
      </c>
      <c r="N270" s="424"/>
      <c r="O270" s="492" t="s">
        <v>10</v>
      </c>
      <c r="P270" s="424" t="s">
        <v>26</v>
      </c>
      <c r="Q270" s="493"/>
      <c r="R270" s="493"/>
      <c r="S270" s="493"/>
      <c r="T270" s="493"/>
      <c r="U270" s="517"/>
      <c r="V270" s="517"/>
      <c r="W270" s="517"/>
      <c r="X270" s="518"/>
      <c r="Y270" s="422"/>
      <c r="Z270" s="2054"/>
      <c r="AA270" s="2054"/>
      <c r="AB270" s="2054"/>
      <c r="AC270" s="2417"/>
      <c r="AD270" s="2418"/>
      <c r="AE270" s="2418"/>
      <c r="AF270" s="2419"/>
    </row>
    <row r="271" spans="1:32" s="1" customFormat="1" ht="18.75" customHeight="1" x14ac:dyDescent="0.15">
      <c r="A271" s="413"/>
      <c r="B271" s="414"/>
      <c r="C271" s="415"/>
      <c r="D271" s="416"/>
      <c r="E271" s="405"/>
      <c r="F271" s="417"/>
      <c r="G271" s="405" t="s">
        <v>173</v>
      </c>
      <c r="H271" s="2412" t="s">
        <v>176</v>
      </c>
      <c r="I271" s="500" t="s">
        <v>10</v>
      </c>
      <c r="J271" s="426" t="s">
        <v>163</v>
      </c>
      <c r="K271" s="498"/>
      <c r="L271" s="456"/>
      <c r="M271" s="501" t="s">
        <v>10</v>
      </c>
      <c r="N271" s="426" t="s">
        <v>164</v>
      </c>
      <c r="O271" s="517"/>
      <c r="P271" s="517"/>
      <c r="Q271" s="501" t="s">
        <v>10</v>
      </c>
      <c r="R271" s="426" t="s">
        <v>165</v>
      </c>
      <c r="S271" s="517"/>
      <c r="T271" s="517"/>
      <c r="U271" s="517"/>
      <c r="V271" s="517"/>
      <c r="W271" s="517"/>
      <c r="X271" s="518"/>
      <c r="Y271" s="422"/>
      <c r="Z271" s="2054"/>
      <c r="AA271" s="2054"/>
      <c r="AB271" s="2054"/>
      <c r="AC271" s="2417"/>
      <c r="AD271" s="2418"/>
      <c r="AE271" s="2418"/>
      <c r="AF271" s="2419"/>
    </row>
    <row r="272" spans="1:32" s="1" customFormat="1" ht="18.75" customHeight="1" x14ac:dyDescent="0.15">
      <c r="A272" s="413"/>
      <c r="B272" s="414"/>
      <c r="C272" s="415"/>
      <c r="D272" s="416"/>
      <c r="E272" s="405"/>
      <c r="F272" s="481" t="s">
        <v>10</v>
      </c>
      <c r="G272" s="405" t="s">
        <v>174</v>
      </c>
      <c r="H272" s="2413"/>
      <c r="I272" s="487" t="s">
        <v>10</v>
      </c>
      <c r="J272" s="427" t="s">
        <v>167</v>
      </c>
      <c r="K272" s="488"/>
      <c r="L272" s="488"/>
      <c r="M272" s="488"/>
      <c r="N272" s="488"/>
      <c r="O272" s="488"/>
      <c r="P272" s="488"/>
      <c r="Q272" s="510" t="s">
        <v>10</v>
      </c>
      <c r="R272" s="427" t="s">
        <v>168</v>
      </c>
      <c r="S272" s="421"/>
      <c r="T272" s="488"/>
      <c r="U272" s="488"/>
      <c r="V272" s="488"/>
      <c r="W272" s="488"/>
      <c r="X272" s="489"/>
      <c r="Y272" s="422"/>
      <c r="Z272" s="2054"/>
      <c r="AA272" s="2054"/>
      <c r="AB272" s="2054"/>
      <c r="AC272" s="2417"/>
      <c r="AD272" s="2418"/>
      <c r="AE272" s="2418"/>
      <c r="AF272" s="2419"/>
    </row>
    <row r="273" spans="1:32" s="1" customFormat="1" ht="18.75" customHeight="1" x14ac:dyDescent="0.15">
      <c r="A273" s="413"/>
      <c r="B273" s="414"/>
      <c r="C273" s="415"/>
      <c r="D273" s="416"/>
      <c r="E273" s="405"/>
      <c r="F273" s="417"/>
      <c r="G273" s="405" t="s">
        <v>175</v>
      </c>
      <c r="H273" s="468" t="s">
        <v>84</v>
      </c>
      <c r="I273" s="490" t="s">
        <v>10</v>
      </c>
      <c r="J273" s="424" t="s">
        <v>24</v>
      </c>
      <c r="K273" s="424"/>
      <c r="L273" s="492" t="s">
        <v>10</v>
      </c>
      <c r="M273" s="424" t="s">
        <v>39</v>
      </c>
      <c r="N273" s="424"/>
      <c r="O273" s="492" t="s">
        <v>10</v>
      </c>
      <c r="P273" s="424" t="s">
        <v>40</v>
      </c>
      <c r="Q273" s="451"/>
      <c r="R273" s="492" t="s">
        <v>10</v>
      </c>
      <c r="S273" s="424" t="s">
        <v>85</v>
      </c>
      <c r="T273" s="451"/>
      <c r="U273" s="451"/>
      <c r="V273" s="451"/>
      <c r="W273" s="451"/>
      <c r="X273" s="452"/>
      <c r="Y273" s="422"/>
      <c r="Z273" s="2054"/>
      <c r="AA273" s="2054"/>
      <c r="AB273" s="2054"/>
      <c r="AC273" s="2420"/>
      <c r="AD273" s="2421"/>
      <c r="AE273" s="2421"/>
      <c r="AF273" s="2422"/>
    </row>
    <row r="274" spans="1:32" s="1" customFormat="1" ht="18.75" customHeight="1" x14ac:dyDescent="0.15">
      <c r="A274" s="481"/>
      <c r="B274" s="414"/>
      <c r="C274" s="415"/>
      <c r="D274" s="416"/>
      <c r="E274" s="405"/>
      <c r="F274" s="417"/>
      <c r="G274" s="405"/>
      <c r="H274" s="2432" t="s">
        <v>3667</v>
      </c>
      <c r="I274" s="2440" t="s">
        <v>10</v>
      </c>
      <c r="J274" s="2442" t="s">
        <v>24</v>
      </c>
      <c r="K274" s="2442"/>
      <c r="L274" s="2444" t="s">
        <v>10</v>
      </c>
      <c r="M274" s="2442" t="s">
        <v>28</v>
      </c>
      <c r="N274" s="2442"/>
      <c r="O274" s="2053"/>
      <c r="P274" s="2053"/>
      <c r="Q274" s="2053"/>
      <c r="R274" s="2053"/>
      <c r="S274" s="2053"/>
      <c r="T274" s="2053"/>
      <c r="U274" s="2053"/>
      <c r="V274" s="2053"/>
      <c r="W274" s="2053"/>
      <c r="X274" s="455"/>
      <c r="Y274" s="422"/>
      <c r="Z274" s="2054"/>
      <c r="AA274" s="2054"/>
      <c r="AB274" s="2054"/>
      <c r="AC274" s="2417"/>
      <c r="AD274" s="2418"/>
      <c r="AE274" s="2418"/>
      <c r="AF274" s="2419"/>
    </row>
    <row r="275" spans="1:32" s="1" customFormat="1" ht="18.75" customHeight="1" x14ac:dyDescent="0.15">
      <c r="A275" s="413"/>
      <c r="B275" s="414"/>
      <c r="C275" s="415"/>
      <c r="D275" s="416"/>
      <c r="E275" s="405"/>
      <c r="F275" s="417"/>
      <c r="G275" s="405"/>
      <c r="H275" s="2428"/>
      <c r="I275" s="2429"/>
      <c r="J275" s="2430"/>
      <c r="K275" s="2430"/>
      <c r="L275" s="2431"/>
      <c r="M275" s="2430"/>
      <c r="N275" s="2430"/>
      <c r="O275" s="421"/>
      <c r="P275" s="421"/>
      <c r="Q275" s="421"/>
      <c r="R275" s="421"/>
      <c r="S275" s="421"/>
      <c r="T275" s="421"/>
      <c r="U275" s="421"/>
      <c r="V275" s="421"/>
      <c r="W275" s="421"/>
      <c r="X275" s="457"/>
      <c r="Y275" s="422"/>
      <c r="Z275" s="2054"/>
      <c r="AA275" s="2054"/>
      <c r="AB275" s="2054"/>
      <c r="AC275" s="2417"/>
      <c r="AD275" s="2418"/>
      <c r="AE275" s="2418"/>
      <c r="AF275" s="2419"/>
    </row>
    <row r="276" spans="1:32" s="1" customFormat="1" ht="18.75" customHeight="1" x14ac:dyDescent="0.15">
      <c r="A276" s="413"/>
      <c r="B276" s="414"/>
      <c r="C276" s="415"/>
      <c r="D276" s="416"/>
      <c r="E276" s="405"/>
      <c r="F276" s="417"/>
      <c r="G276" s="418"/>
      <c r="H276" s="2427" t="s">
        <v>3668</v>
      </c>
      <c r="I276" s="500" t="s">
        <v>10</v>
      </c>
      <c r="J276" s="426" t="s">
        <v>24</v>
      </c>
      <c r="K276" s="426"/>
      <c r="L276" s="2055"/>
      <c r="M276" s="2056"/>
      <c r="N276" s="2056"/>
      <c r="O276" s="2055"/>
      <c r="P276" s="2056"/>
      <c r="Q276" s="2057"/>
      <c r="R276" s="2055"/>
      <c r="S276" s="2056"/>
      <c r="T276" s="2057"/>
      <c r="U276" s="501" t="s">
        <v>10</v>
      </c>
      <c r="V276" s="426" t="s">
        <v>3669</v>
      </c>
      <c r="W276" s="517"/>
      <c r="X276" s="518"/>
      <c r="Y276" s="2054"/>
      <c r="Z276" s="2054"/>
      <c r="AA276" s="2054"/>
      <c r="AB276" s="2054"/>
      <c r="AC276" s="2417"/>
      <c r="AD276" s="2418"/>
      <c r="AE276" s="2418"/>
      <c r="AF276" s="2419"/>
    </row>
    <row r="277" spans="1:32" s="1" customFormat="1" ht="18.75" customHeight="1" x14ac:dyDescent="0.15">
      <c r="A277" s="413"/>
      <c r="B277" s="414"/>
      <c r="C277" s="415"/>
      <c r="D277" s="416"/>
      <c r="E277" s="405"/>
      <c r="F277" s="417"/>
      <c r="G277" s="418"/>
      <c r="H277" s="2432"/>
      <c r="I277" s="481" t="s">
        <v>10</v>
      </c>
      <c r="J277" s="2052" t="s">
        <v>3670</v>
      </c>
      <c r="K277" s="2052"/>
      <c r="L277" s="2058"/>
      <c r="M277" s="2058" t="s">
        <v>10</v>
      </c>
      <c r="N277" s="2052" t="s">
        <v>3671</v>
      </c>
      <c r="O277" s="2058"/>
      <c r="P277" s="2058"/>
      <c r="Q277" s="2058" t="s">
        <v>10</v>
      </c>
      <c r="R277" s="2052" t="s">
        <v>3672</v>
      </c>
      <c r="S277" s="2053"/>
      <c r="T277" s="2052"/>
      <c r="U277" s="2058" t="s">
        <v>10</v>
      </c>
      <c r="V277" s="2052" t="s">
        <v>3673</v>
      </c>
      <c r="W277" s="2059"/>
      <c r="X277" s="486"/>
      <c r="Y277" s="2054"/>
      <c r="Z277" s="2054"/>
      <c r="AA277" s="2054"/>
      <c r="AB277" s="2054"/>
      <c r="AC277" s="2417"/>
      <c r="AD277" s="2418"/>
      <c r="AE277" s="2418"/>
      <c r="AF277" s="2419"/>
    </row>
    <row r="278" spans="1:32" s="1" customFormat="1" ht="18.75" customHeight="1" x14ac:dyDescent="0.15">
      <c r="A278" s="413"/>
      <c r="B278" s="414"/>
      <c r="C278" s="415"/>
      <c r="D278" s="416"/>
      <c r="E278" s="405"/>
      <c r="F278" s="417"/>
      <c r="G278" s="418"/>
      <c r="H278" s="2432"/>
      <c r="I278" s="481" t="s">
        <v>10</v>
      </c>
      <c r="J278" s="2052" t="s">
        <v>3674</v>
      </c>
      <c r="K278" s="2052"/>
      <c r="L278" s="2058"/>
      <c r="M278" s="2058" t="s">
        <v>10</v>
      </c>
      <c r="N278" s="2052" t="s">
        <v>3675</v>
      </c>
      <c r="O278" s="2058"/>
      <c r="P278" s="2058"/>
      <c r="Q278" s="2058" t="s">
        <v>10</v>
      </c>
      <c r="R278" s="2052" t="s">
        <v>3676</v>
      </c>
      <c r="S278" s="2053"/>
      <c r="T278" s="2052"/>
      <c r="U278" s="2058" t="s">
        <v>10</v>
      </c>
      <c r="V278" s="2052" t="s">
        <v>3677</v>
      </c>
      <c r="W278" s="2059"/>
      <c r="X278" s="486"/>
      <c r="Y278" s="2054"/>
      <c r="Z278" s="2054"/>
      <c r="AA278" s="2054"/>
      <c r="AB278" s="2054"/>
      <c r="AC278" s="2417"/>
      <c r="AD278" s="2418"/>
      <c r="AE278" s="2418"/>
      <c r="AF278" s="2419"/>
    </row>
    <row r="279" spans="1:32" s="1" customFormat="1" ht="18.75" customHeight="1" x14ac:dyDescent="0.15">
      <c r="A279" s="413"/>
      <c r="B279" s="414"/>
      <c r="C279" s="415"/>
      <c r="D279" s="416"/>
      <c r="E279" s="405"/>
      <c r="F279" s="417"/>
      <c r="G279" s="418"/>
      <c r="H279" s="2432"/>
      <c r="I279" s="481" t="s">
        <v>10</v>
      </c>
      <c r="J279" s="2052" t="s">
        <v>3678</v>
      </c>
      <c r="K279" s="2052"/>
      <c r="L279" s="2058"/>
      <c r="M279" s="2058" t="s">
        <v>10</v>
      </c>
      <c r="N279" s="2052" t="s">
        <v>3679</v>
      </c>
      <c r="O279" s="2058"/>
      <c r="P279" s="2058"/>
      <c r="Q279" s="2058" t="s">
        <v>10</v>
      </c>
      <c r="R279" s="2052" t="s">
        <v>3680</v>
      </c>
      <c r="S279" s="2053"/>
      <c r="T279" s="2052"/>
      <c r="U279" s="2058" t="s">
        <v>10</v>
      </c>
      <c r="V279" s="2052" t="s">
        <v>3681</v>
      </c>
      <c r="W279" s="2059"/>
      <c r="X279" s="486"/>
      <c r="Y279" s="2054"/>
      <c r="Z279" s="2054"/>
      <c r="AA279" s="2054"/>
      <c r="AB279" s="2054"/>
      <c r="AC279" s="2417"/>
      <c r="AD279" s="2418"/>
      <c r="AE279" s="2418"/>
      <c r="AF279" s="2419"/>
    </row>
    <row r="280" spans="1:32" s="1" customFormat="1" ht="18.75" customHeight="1" x14ac:dyDescent="0.15">
      <c r="A280" s="413"/>
      <c r="B280" s="414"/>
      <c r="C280" s="415"/>
      <c r="D280" s="416"/>
      <c r="E280" s="405"/>
      <c r="F280" s="417"/>
      <c r="G280" s="418"/>
      <c r="H280" s="2432"/>
      <c r="I280" s="481" t="s">
        <v>10</v>
      </c>
      <c r="J280" s="2052" t="s">
        <v>3682</v>
      </c>
      <c r="K280" s="2052"/>
      <c r="L280" s="2058"/>
      <c r="M280" s="2058" t="s">
        <v>10</v>
      </c>
      <c r="N280" s="2052" t="s">
        <v>3683</v>
      </c>
      <c r="O280" s="2058"/>
      <c r="P280" s="2058"/>
      <c r="Q280" s="2058" t="s">
        <v>10</v>
      </c>
      <c r="R280" s="2052" t="s">
        <v>3684</v>
      </c>
      <c r="S280" s="2053"/>
      <c r="T280" s="2052"/>
      <c r="U280" s="2058" t="s">
        <v>10</v>
      </c>
      <c r="V280" s="2052" t="s">
        <v>3685</v>
      </c>
      <c r="W280" s="2059"/>
      <c r="X280" s="486"/>
      <c r="Y280" s="2054"/>
      <c r="Z280" s="2054"/>
      <c r="AA280" s="2054"/>
      <c r="AB280" s="2054"/>
      <c r="AC280" s="2417"/>
      <c r="AD280" s="2418"/>
      <c r="AE280" s="2418"/>
      <c r="AF280" s="2419"/>
    </row>
    <row r="281" spans="1:32" s="1" customFormat="1" ht="18.75" customHeight="1" x14ac:dyDescent="0.15">
      <c r="A281" s="433"/>
      <c r="B281" s="434"/>
      <c r="C281" s="435"/>
      <c r="D281" s="436"/>
      <c r="E281" s="437"/>
      <c r="F281" s="438"/>
      <c r="G281" s="439"/>
      <c r="H281" s="2454"/>
      <c r="I281" s="543" t="s">
        <v>10</v>
      </c>
      <c r="J281" s="536" t="s">
        <v>3686</v>
      </c>
      <c r="K281" s="536"/>
      <c r="L281" s="512"/>
      <c r="M281" s="512"/>
      <c r="N281" s="536"/>
      <c r="O281" s="512"/>
      <c r="P281" s="512"/>
      <c r="Q281" s="512"/>
      <c r="R281" s="536"/>
      <c r="S281" s="538"/>
      <c r="T281" s="536"/>
      <c r="U281" s="512"/>
      <c r="V281" s="536"/>
      <c r="W281" s="513"/>
      <c r="X281" s="514"/>
      <c r="Y281" s="444"/>
      <c r="Z281" s="444"/>
      <c r="AA281" s="444"/>
      <c r="AB281" s="444"/>
      <c r="AC281" s="2420"/>
      <c r="AD281" s="2421"/>
      <c r="AE281" s="2421"/>
      <c r="AF281" s="2422"/>
    </row>
  </sheetData>
  <mergeCells count="124">
    <mergeCell ref="AC257:AF281"/>
    <mergeCell ref="H268:H269"/>
    <mergeCell ref="H271:H272"/>
    <mergeCell ref="H274:H275"/>
    <mergeCell ref="I274:I275"/>
    <mergeCell ref="J274:K275"/>
    <mergeCell ref="L274:L275"/>
    <mergeCell ref="M274:N275"/>
    <mergeCell ref="H276:H281"/>
    <mergeCell ref="AC233:AF256"/>
    <mergeCell ref="H243:H244"/>
    <mergeCell ref="H246:H247"/>
    <mergeCell ref="H249:H250"/>
    <mergeCell ref="I249:I250"/>
    <mergeCell ref="J249:K250"/>
    <mergeCell ref="L249:L250"/>
    <mergeCell ref="M249:N250"/>
    <mergeCell ref="H251:H256"/>
    <mergeCell ref="AC116:AF140"/>
    <mergeCell ref="H128:H129"/>
    <mergeCell ref="H130:H131"/>
    <mergeCell ref="H133:H134"/>
    <mergeCell ref="I133:I134"/>
    <mergeCell ref="J133:K134"/>
    <mergeCell ref="L133:L134"/>
    <mergeCell ref="M133:N134"/>
    <mergeCell ref="H135:H140"/>
    <mergeCell ref="AC92:AF115"/>
    <mergeCell ref="H102:H103"/>
    <mergeCell ref="H105:H106"/>
    <mergeCell ref="H108:H109"/>
    <mergeCell ref="I108:I109"/>
    <mergeCell ref="J108:K109"/>
    <mergeCell ref="L108:L109"/>
    <mergeCell ref="M108:N109"/>
    <mergeCell ref="H110:H115"/>
    <mergeCell ref="H64:H65"/>
    <mergeCell ref="AC64:AF91"/>
    <mergeCell ref="H79:H80"/>
    <mergeCell ref="H81:H82"/>
    <mergeCell ref="H84:H85"/>
    <mergeCell ref="I84:I85"/>
    <mergeCell ref="J84:K85"/>
    <mergeCell ref="L84:L85"/>
    <mergeCell ref="M84:N85"/>
    <mergeCell ref="H86:H91"/>
    <mergeCell ref="H36:H37"/>
    <mergeCell ref="AC36:AF63"/>
    <mergeCell ref="H51:H52"/>
    <mergeCell ref="H53:H54"/>
    <mergeCell ref="H56:H57"/>
    <mergeCell ref="I56:I57"/>
    <mergeCell ref="J56:K57"/>
    <mergeCell ref="L56:L57"/>
    <mergeCell ref="M56:N57"/>
    <mergeCell ref="H58:H63"/>
    <mergeCell ref="H9:H10"/>
    <mergeCell ref="L28:L29"/>
    <mergeCell ref="M28:N29"/>
    <mergeCell ref="W4:AF4"/>
    <mergeCell ref="AC9:AF35"/>
    <mergeCell ref="H23:H24"/>
    <mergeCell ref="H25:H26"/>
    <mergeCell ref="H28:H29"/>
    <mergeCell ref="I28:I29"/>
    <mergeCell ref="J28:K29"/>
    <mergeCell ref="H30:H35"/>
    <mergeCell ref="Y7:AB8"/>
    <mergeCell ref="AC7:AF8"/>
    <mergeCell ref="A2:AF2"/>
    <mergeCell ref="S4:V4"/>
    <mergeCell ref="A6:C6"/>
    <mergeCell ref="D6:E6"/>
    <mergeCell ref="F6:G6"/>
    <mergeCell ref="H6:X6"/>
    <mergeCell ref="Y6:AB6"/>
    <mergeCell ref="AC6:AF6"/>
    <mergeCell ref="A7:C8"/>
    <mergeCell ref="D7:E8"/>
    <mergeCell ref="F7:G8"/>
    <mergeCell ref="H7:H8"/>
    <mergeCell ref="H194:H195"/>
    <mergeCell ref="Y147:AB147"/>
    <mergeCell ref="AC147:AF147"/>
    <mergeCell ref="A148:C149"/>
    <mergeCell ref="H148:H149"/>
    <mergeCell ref="Y148:AB149"/>
    <mergeCell ref="AC148:AF149"/>
    <mergeCell ref="H150:H151"/>
    <mergeCell ref="H166:H167"/>
    <mergeCell ref="A147:C147"/>
    <mergeCell ref="D147:E147"/>
    <mergeCell ref="F147:G147"/>
    <mergeCell ref="H147:X147"/>
    <mergeCell ref="AC150:AF176"/>
    <mergeCell ref="H171:H176"/>
    <mergeCell ref="H177:H178"/>
    <mergeCell ref="AC177:AF204"/>
    <mergeCell ref="H197:H198"/>
    <mergeCell ref="I197:I198"/>
    <mergeCell ref="J197:K198"/>
    <mergeCell ref="L197:L198"/>
    <mergeCell ref="M197:N198"/>
    <mergeCell ref="H199:H204"/>
    <mergeCell ref="A143:AF143"/>
    <mergeCell ref="S145:V145"/>
    <mergeCell ref="H163:H164"/>
    <mergeCell ref="H169:H170"/>
    <mergeCell ref="I169:I170"/>
    <mergeCell ref="J169:K170"/>
    <mergeCell ref="L169:L170"/>
    <mergeCell ref="M169:N170"/>
    <mergeCell ref="H191:H192"/>
    <mergeCell ref="W145:AF145"/>
    <mergeCell ref="H219:H220"/>
    <mergeCell ref="AC205:AF232"/>
    <mergeCell ref="H222:H223"/>
    <mergeCell ref="H225:H226"/>
    <mergeCell ref="I225:I226"/>
    <mergeCell ref="J225:K226"/>
    <mergeCell ref="L225:L226"/>
    <mergeCell ref="M225:N226"/>
    <mergeCell ref="H227:H232"/>
    <mergeCell ref="H205:H206"/>
  </mergeCells>
  <phoneticPr fontId="9"/>
  <dataValidations count="1">
    <dataValidation type="list" allowBlank="1" showInputMessage="1" showErrorMessage="1" sqref="M7:M8 L107:L115 L132:L140 R30 Q7:Q9 U7:U9 M31:M35 P31:Q35 U30:U36 R58 M59:M63 P59:Q63 U58:U64 R86 M87:M91 P87:Q91 U86:U91 R110 M111:M115 P111:Q115 U110:U115 R135 M136:M140 P136:Q140 U135:U140 L55:L63 Y9:Y10 Y36:Y37 Y64:Y65 O110:O115 U11 F272 L17 F26 O21:O22 P23 M25 Q25:Q26 O27 R27 Q36 Q38 U38 L45 O49:O50 P51 M53 Q53:Q54 O55 R55 Q64 Q66 U66 L73 O77:O78 P79 M81 Q81:Q82 O83 R83 I70 L97 O101 P102 M105 Q105:Q106 O107 R107 L122 O126:O127 P128 M130 Q130:Q131 O132 R132 D24 F28 A53 F51 F55 M46 A78:A79 L75:L78 D106 L104 O86:O91 F79:F80 D130 M148:M157 L124:L127 F109 A36 D50 A106 A133 I148:I149 M18 I7:I8 Q148:Q150 U148:U150 L19:L22 L47:L50 F24 L99:L101 F128 F132 F53 M74 M98 M123 L27:L35 L84:L85 Q152:Q153 U152:U153 L158 O162 P163 M166 Q166:Q167 O168 R168 Y150:Y151 U179 Q177 Q179 L186 F187 O190 P191 M194 Q194:Q195 O196 R196 Y177:Y178 L188:L190 M215 F168 A177 L160:L162 F157 U207 Q205 Q207 L214 D166 O218 P219 M222 Q222:Q223 O224 R224 Y205:Y206 L216:L218 L238 O242 P243 M246 Q246:Q247 O248 R248 F241 A192 L193 F194 A218 L263 O267 P268 M271 Q271:Q272 O273 R273 F266 D268 A274 D245 M159 M187 L240:L242 L265:L267 A245 M239 M264 A226 P172:Q176 R171 U171:U177 L168:L176 P200:Q204 R199 U199:U205 P228:Q232 R227 U227:U232 P252:Q256 R251 U251:U256 P277:Q281 R276 U276:U281 F159:F160 F162 L165 F170 F166 F190 F247 F249 D247 A247 F270 L196:L204 L273:L281 F268 O154:O155 O171:O176 D164 A164 O165 F164 O182:O183 O199:O204 D192 D194 O193 F192 O210:O211 O227:O235 O221 L221 D218:D219 F218:F219 L224:L232 L245 O245 F245 F243 L248:L256 O276:O281 L270 O270 A270 D270 Y155 AC155 AC183 M172:M185 Y183 Y211 M200:M213 AC211 Y233:Y236 AC235 M228:M237 AC259 Y257:Y260 M252:M262 O251:O259 M277:M281 Q11">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7" manualBreakCount="7">
    <brk id="35" max="31" man="1"/>
    <brk id="63" max="31" man="1"/>
    <brk id="91" max="31" man="1"/>
    <brk id="140" max="31" man="1"/>
    <brk id="176" max="31" man="1"/>
    <brk id="204" max="31" man="1"/>
    <brk id="256" max="31"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7030A0"/>
  </sheetPr>
  <dimension ref="A1:J40"/>
  <sheetViews>
    <sheetView workbookViewId="0">
      <selection activeCell="F52" sqref="F52:G52"/>
    </sheetView>
  </sheetViews>
  <sheetFormatPr defaultColWidth="9" defaultRowHeight="14.25" x14ac:dyDescent="0.15"/>
  <cols>
    <col min="1" max="1" width="4" style="1825" customWidth="1"/>
    <col min="2" max="3" width="7.5" style="1825" customWidth="1"/>
    <col min="4" max="4" width="4" style="1825" customWidth="1"/>
    <col min="5" max="5" width="7.5" style="1825" customWidth="1"/>
    <col min="6" max="6" width="2.875" style="1825" customWidth="1"/>
    <col min="7" max="7" width="18.625" style="1825" customWidth="1"/>
    <col min="8" max="8" width="4.5" style="1825" customWidth="1"/>
    <col min="9" max="9" width="9.75" style="1825" customWidth="1"/>
    <col min="10" max="10" width="18.625" style="1825" customWidth="1"/>
    <col min="11" max="12" width="7.5" style="1825" customWidth="1"/>
    <col min="13" max="16384" width="9" style="1825"/>
  </cols>
  <sheetData>
    <row r="1" spans="1:10" x14ac:dyDescent="0.15">
      <c r="A1" s="1825" t="s">
        <v>3478</v>
      </c>
      <c r="J1" s="1824"/>
    </row>
    <row r="4" spans="1:10" ht="22.5" customHeight="1" x14ac:dyDescent="0.15">
      <c r="G4" s="1836" t="s">
        <v>649</v>
      </c>
      <c r="H4" s="4004"/>
      <c r="I4" s="4004"/>
      <c r="J4" s="4004"/>
    </row>
    <row r="7" spans="1:10" ht="15.95" customHeight="1" x14ac:dyDescent="0.15">
      <c r="A7" s="3999" t="s">
        <v>3479</v>
      </c>
      <c r="B7" s="3999"/>
      <c r="C7" s="3999"/>
      <c r="D7" s="3999"/>
      <c r="E7" s="3999"/>
      <c r="F7" s="3999"/>
      <c r="G7" s="3999"/>
      <c r="H7" s="3999"/>
      <c r="I7" s="3999"/>
      <c r="J7" s="3999"/>
    </row>
    <row r="9" spans="1:10" x14ac:dyDescent="0.15">
      <c r="A9" s="1837"/>
      <c r="B9" s="1838"/>
      <c r="C9" s="1838"/>
      <c r="D9" s="1838"/>
      <c r="E9" s="1838"/>
      <c r="F9" s="1838"/>
      <c r="G9" s="1839"/>
      <c r="H9" s="1838"/>
      <c r="I9" s="1838"/>
      <c r="J9" s="1840"/>
    </row>
    <row r="10" spans="1:10" ht="15.95" customHeight="1" x14ac:dyDescent="0.15">
      <c r="A10" s="1841"/>
      <c r="G10" s="1842"/>
      <c r="J10" s="1843"/>
    </row>
    <row r="11" spans="1:10" ht="15.95" customHeight="1" x14ac:dyDescent="0.15">
      <c r="A11" s="4058" t="s">
        <v>3480</v>
      </c>
      <c r="B11" s="3999"/>
      <c r="C11" s="3999"/>
      <c r="D11" s="3999"/>
      <c r="E11" s="3999"/>
      <c r="F11" s="3999"/>
      <c r="G11" s="4059" t="s">
        <v>3481</v>
      </c>
      <c r="H11" s="3999"/>
      <c r="I11" s="3999"/>
      <c r="J11" s="1843"/>
    </row>
    <row r="12" spans="1:10" ht="15.95" customHeight="1" x14ac:dyDescent="0.15">
      <c r="A12" s="1841"/>
      <c r="G12" s="1842"/>
      <c r="J12" s="1843"/>
    </row>
    <row r="13" spans="1:10" ht="15" thickBot="1" x14ac:dyDescent="0.2">
      <c r="A13" s="1844"/>
      <c r="B13" s="1845"/>
      <c r="C13" s="1845"/>
      <c r="D13" s="1845"/>
      <c r="E13" s="1845"/>
      <c r="F13" s="1845"/>
      <c r="G13" s="1846"/>
      <c r="H13" s="1845"/>
      <c r="I13" s="1845"/>
      <c r="J13" s="1847"/>
    </row>
    <row r="14" spans="1:10" ht="25.5" customHeight="1" thickTop="1" x14ac:dyDescent="0.15">
      <c r="A14" s="4060" t="s">
        <v>3482</v>
      </c>
      <c r="B14" s="4063" t="s">
        <v>2992</v>
      </c>
      <c r="C14" s="4063"/>
      <c r="D14" s="4065" t="s">
        <v>3471</v>
      </c>
      <c r="E14" s="4063" t="s">
        <v>3483</v>
      </c>
      <c r="F14" s="4063"/>
      <c r="G14" s="1848" t="s">
        <v>3484</v>
      </c>
      <c r="H14" s="4065" t="s">
        <v>1061</v>
      </c>
      <c r="I14" s="1849" t="s">
        <v>3483</v>
      </c>
      <c r="J14" s="1850" t="s">
        <v>3484</v>
      </c>
    </row>
    <row r="15" spans="1:10" ht="25.5" customHeight="1" x14ac:dyDescent="0.15">
      <c r="A15" s="4061"/>
      <c r="B15" s="4064"/>
      <c r="C15" s="4064"/>
      <c r="D15" s="4066"/>
      <c r="E15" s="4064" t="s">
        <v>3485</v>
      </c>
      <c r="F15" s="4064"/>
      <c r="G15" s="1851" t="s">
        <v>3484</v>
      </c>
      <c r="H15" s="4066"/>
      <c r="I15" s="1852" t="s">
        <v>3485</v>
      </c>
      <c r="J15" s="1853" t="s">
        <v>3484</v>
      </c>
    </row>
    <row r="16" spans="1:10" ht="25.5" customHeight="1" x14ac:dyDescent="0.15">
      <c r="A16" s="4061"/>
      <c r="B16" s="4064" t="s">
        <v>3486</v>
      </c>
      <c r="C16" s="4064"/>
      <c r="D16" s="4066" t="s">
        <v>3471</v>
      </c>
      <c r="E16" s="4064" t="s">
        <v>3472</v>
      </c>
      <c r="F16" s="4064"/>
      <c r="G16" s="1851" t="s">
        <v>3484</v>
      </c>
      <c r="H16" s="4066" t="s">
        <v>1061</v>
      </c>
      <c r="I16" s="1852" t="s">
        <v>3472</v>
      </c>
      <c r="J16" s="1853" t="s">
        <v>3484</v>
      </c>
    </row>
    <row r="17" spans="1:10" ht="25.5" customHeight="1" x14ac:dyDescent="0.15">
      <c r="A17" s="4061"/>
      <c r="B17" s="4064"/>
      <c r="C17" s="4064"/>
      <c r="D17" s="4066"/>
      <c r="E17" s="4064" t="s">
        <v>3473</v>
      </c>
      <c r="F17" s="4064"/>
      <c r="G17" s="1851" t="s">
        <v>3484</v>
      </c>
      <c r="H17" s="4066"/>
      <c r="I17" s="1852" t="s">
        <v>3473</v>
      </c>
      <c r="J17" s="1853" t="s">
        <v>3484</v>
      </c>
    </row>
    <row r="18" spans="1:10" ht="25.5" customHeight="1" x14ac:dyDescent="0.15">
      <c r="A18" s="4061"/>
      <c r="B18" s="4068" t="s">
        <v>3487</v>
      </c>
      <c r="C18" s="4069"/>
      <c r="D18" s="4066" t="s">
        <v>3471</v>
      </c>
      <c r="E18" s="4064" t="s">
        <v>3472</v>
      </c>
      <c r="F18" s="4064"/>
      <c r="G18" s="1851" t="s">
        <v>3484</v>
      </c>
      <c r="H18" s="4066" t="s">
        <v>1061</v>
      </c>
      <c r="I18" s="1852" t="s">
        <v>3472</v>
      </c>
      <c r="J18" s="1853" t="s">
        <v>3484</v>
      </c>
    </row>
    <row r="19" spans="1:10" ht="25.5" customHeight="1" x14ac:dyDescent="0.15">
      <c r="A19" s="4062"/>
      <c r="B19" s="4071" t="s">
        <v>3488</v>
      </c>
      <c r="C19" s="4072"/>
      <c r="D19" s="4070"/>
      <c r="E19" s="4073" t="s">
        <v>3473</v>
      </c>
      <c r="F19" s="4073"/>
      <c r="G19" s="1854" t="s">
        <v>3484</v>
      </c>
      <c r="H19" s="4070"/>
      <c r="I19" s="1855" t="s">
        <v>3473</v>
      </c>
      <c r="J19" s="1856" t="s">
        <v>3484</v>
      </c>
    </row>
    <row r="20" spans="1:10" ht="25.5" customHeight="1" x14ac:dyDescent="0.15">
      <c r="A20" s="4074" t="s">
        <v>3489</v>
      </c>
      <c r="B20" s="4075"/>
      <c r="C20" s="4075"/>
      <c r="D20" s="4076" t="s">
        <v>3490</v>
      </c>
      <c r="E20" s="4077"/>
      <c r="F20" s="4077"/>
      <c r="G20" s="4077"/>
      <c r="H20" s="4077"/>
      <c r="I20" s="4077"/>
      <c r="J20" s="4078"/>
    </row>
    <row r="21" spans="1:10" ht="25.5" customHeight="1" x14ac:dyDescent="0.15">
      <c r="A21" s="4079" t="s">
        <v>3491</v>
      </c>
      <c r="B21" s="4080"/>
      <c r="C21" s="4080"/>
      <c r="D21" s="4080"/>
      <c r="E21" s="4080"/>
      <c r="F21" s="4080"/>
      <c r="G21" s="4080"/>
      <c r="H21" s="4080"/>
      <c r="I21" s="4080"/>
      <c r="J21" s="4081"/>
    </row>
    <row r="22" spans="1:10" x14ac:dyDescent="0.15">
      <c r="A22" s="4058"/>
      <c r="B22" s="3999"/>
      <c r="C22" s="3999"/>
      <c r="D22" s="3999"/>
      <c r="E22" s="3999"/>
      <c r="F22" s="3999"/>
      <c r="G22" s="3999"/>
      <c r="H22" s="3999"/>
      <c r="I22" s="3999"/>
      <c r="J22" s="4082"/>
    </row>
    <row r="23" spans="1:10" x14ac:dyDescent="0.15">
      <c r="A23" s="4058"/>
      <c r="B23" s="3999"/>
      <c r="C23" s="3999"/>
      <c r="D23" s="3999"/>
      <c r="E23" s="3999"/>
      <c r="F23" s="3999"/>
      <c r="G23" s="3999"/>
      <c r="H23" s="3999"/>
      <c r="I23" s="3999"/>
      <c r="J23" s="4082"/>
    </row>
    <row r="24" spans="1:10" x14ac:dyDescent="0.15">
      <c r="A24" s="4058"/>
      <c r="B24" s="3999"/>
      <c r="C24" s="3999"/>
      <c r="D24" s="3999"/>
      <c r="E24" s="3999"/>
      <c r="F24" s="3999"/>
      <c r="G24" s="3999"/>
      <c r="H24" s="3999"/>
      <c r="I24" s="3999"/>
      <c r="J24" s="4082"/>
    </row>
    <row r="25" spans="1:10" x14ac:dyDescent="0.15">
      <c r="A25" s="4058"/>
      <c r="B25" s="3999"/>
      <c r="C25" s="3999"/>
      <c r="D25" s="3999"/>
      <c r="E25" s="3999"/>
      <c r="F25" s="3999"/>
      <c r="G25" s="3999"/>
      <c r="H25" s="3999"/>
      <c r="I25" s="3999"/>
      <c r="J25" s="4082"/>
    </row>
    <row r="26" spans="1:10" x14ac:dyDescent="0.15">
      <c r="A26" s="4058"/>
      <c r="B26" s="3999"/>
      <c r="C26" s="3999"/>
      <c r="D26" s="3999"/>
      <c r="E26" s="3999"/>
      <c r="F26" s="3999"/>
      <c r="G26" s="3999"/>
      <c r="H26" s="3999"/>
      <c r="I26" s="3999"/>
      <c r="J26" s="4082"/>
    </row>
    <row r="27" spans="1:10" x14ac:dyDescent="0.15">
      <c r="A27" s="4058"/>
      <c r="B27" s="3999"/>
      <c r="C27" s="3999"/>
      <c r="D27" s="3999"/>
      <c r="E27" s="3999"/>
      <c r="F27" s="3999"/>
      <c r="G27" s="3999"/>
      <c r="H27" s="3999"/>
      <c r="I27" s="3999"/>
      <c r="J27" s="4082"/>
    </row>
    <row r="28" spans="1:10" x14ac:dyDescent="0.15">
      <c r="A28" s="4058"/>
      <c r="B28" s="3999"/>
      <c r="C28" s="3999"/>
      <c r="D28" s="3999"/>
      <c r="E28" s="3999"/>
      <c r="F28" s="3999"/>
      <c r="G28" s="3999"/>
      <c r="H28" s="3999"/>
      <c r="I28" s="3999"/>
      <c r="J28" s="4082"/>
    </row>
    <row r="29" spans="1:10" x14ac:dyDescent="0.15">
      <c r="A29" s="4058"/>
      <c r="B29" s="3999"/>
      <c r="C29" s="3999"/>
      <c r="D29" s="3999"/>
      <c r="E29" s="3999"/>
      <c r="F29" s="3999"/>
      <c r="G29" s="3999"/>
      <c r="H29" s="3999"/>
      <c r="I29" s="3999"/>
      <c r="J29" s="4082"/>
    </row>
    <row r="30" spans="1:10" x14ac:dyDescent="0.15">
      <c r="A30" s="4058"/>
      <c r="B30" s="3999"/>
      <c r="C30" s="3999"/>
      <c r="D30" s="3999"/>
      <c r="E30" s="3999"/>
      <c r="F30" s="3999"/>
      <c r="G30" s="3999"/>
      <c r="H30" s="3999"/>
      <c r="I30" s="3999"/>
      <c r="J30" s="4082"/>
    </row>
    <row r="31" spans="1:10" x14ac:dyDescent="0.15">
      <c r="A31" s="4058"/>
      <c r="B31" s="3999"/>
      <c r="C31" s="3999"/>
      <c r="D31" s="3999"/>
      <c r="E31" s="3999"/>
      <c r="F31" s="3999"/>
      <c r="G31" s="3999"/>
      <c r="H31" s="3999"/>
      <c r="I31" s="3999"/>
      <c r="J31" s="4082"/>
    </row>
    <row r="32" spans="1:10" x14ac:dyDescent="0.15">
      <c r="A32" s="4058"/>
      <c r="B32" s="3999"/>
      <c r="C32" s="3999"/>
      <c r="D32" s="3999"/>
      <c r="E32" s="3999"/>
      <c r="F32" s="3999"/>
      <c r="G32" s="3999"/>
      <c r="H32" s="3999"/>
      <c r="I32" s="3999"/>
      <c r="J32" s="4082"/>
    </row>
    <row r="33" spans="1:10" x14ac:dyDescent="0.15">
      <c r="A33" s="4058"/>
      <c r="B33" s="3999"/>
      <c r="C33" s="3999"/>
      <c r="D33" s="3999"/>
      <c r="E33" s="3999"/>
      <c r="F33" s="3999"/>
      <c r="G33" s="3999"/>
      <c r="H33" s="3999"/>
      <c r="I33" s="3999"/>
      <c r="J33" s="4082"/>
    </row>
    <row r="34" spans="1:10" x14ac:dyDescent="0.15">
      <c r="A34" s="4058"/>
      <c r="B34" s="3999"/>
      <c r="C34" s="3999"/>
      <c r="D34" s="3999"/>
      <c r="E34" s="3999"/>
      <c r="F34" s="3999"/>
      <c r="G34" s="3999"/>
      <c r="H34" s="3999"/>
      <c r="I34" s="3999"/>
      <c r="J34" s="4082"/>
    </row>
    <row r="35" spans="1:10" x14ac:dyDescent="0.15">
      <c r="A35" s="4058"/>
      <c r="B35" s="3999"/>
      <c r="C35" s="3999"/>
      <c r="D35" s="3999"/>
      <c r="E35" s="3999"/>
      <c r="F35" s="3999"/>
      <c r="G35" s="3999"/>
      <c r="H35" s="3999"/>
      <c r="I35" s="3999"/>
      <c r="J35" s="4082"/>
    </row>
    <row r="36" spans="1:10" x14ac:dyDescent="0.15">
      <c r="A36" s="4083"/>
      <c r="B36" s="4084"/>
      <c r="C36" s="4084"/>
      <c r="D36" s="4084"/>
      <c r="E36" s="4084"/>
      <c r="F36" s="4084"/>
      <c r="G36" s="4084"/>
      <c r="H36" s="4084"/>
      <c r="I36" s="4084"/>
      <c r="J36" s="4085"/>
    </row>
    <row r="37" spans="1:10" ht="7.5" customHeight="1" x14ac:dyDescent="0.15"/>
    <row r="38" spans="1:10" s="1823" customFormat="1" ht="17.25" customHeight="1" x14ac:dyDescent="0.15">
      <c r="A38" s="4067" t="s">
        <v>3492</v>
      </c>
      <c r="B38" s="4067"/>
      <c r="C38" s="4067"/>
      <c r="D38" s="4067"/>
      <c r="E38" s="4067"/>
      <c r="F38" s="4067"/>
      <c r="G38" s="4067"/>
      <c r="H38" s="4067"/>
      <c r="I38" s="4067"/>
      <c r="J38" s="4067"/>
    </row>
    <row r="39" spans="1:10" s="1823" customFormat="1" ht="17.25" customHeight="1" x14ac:dyDescent="0.15"/>
    <row r="40" spans="1:10" s="1823" customFormat="1" ht="17.25" customHeight="1" x14ac:dyDescent="0.15"/>
  </sheetData>
  <mergeCells count="26">
    <mergeCell ref="A38:J38"/>
    <mergeCell ref="B16:C17"/>
    <mergeCell ref="D16:D17"/>
    <mergeCell ref="E16:F16"/>
    <mergeCell ref="H16:H17"/>
    <mergeCell ref="E17:F17"/>
    <mergeCell ref="B18:C18"/>
    <mergeCell ref="D18:D19"/>
    <mergeCell ref="E18:F18"/>
    <mergeCell ref="H18:H19"/>
    <mergeCell ref="B19:C19"/>
    <mergeCell ref="E19:F19"/>
    <mergeCell ref="A20:C20"/>
    <mergeCell ref="D20:J20"/>
    <mergeCell ref="A21:J21"/>
    <mergeCell ref="A22:J36"/>
    <mergeCell ref="H4:J4"/>
    <mergeCell ref="A7:J7"/>
    <mergeCell ref="A11:F11"/>
    <mergeCell ref="G11:I11"/>
    <mergeCell ref="A14:A19"/>
    <mergeCell ref="B14:C15"/>
    <mergeCell ref="D14:D15"/>
    <mergeCell ref="E14:F14"/>
    <mergeCell ref="H14:H15"/>
    <mergeCell ref="E15:F15"/>
  </mergeCells>
  <phoneticPr fontId="9"/>
  <printOptions horizontalCentered="1"/>
  <pageMargins left="0.78740157480314965" right="0.19685039370078741" top="0.98425196850393704" bottom="0.39370078740157483" header="0.39370078740157483" footer="0.39370078740157483"/>
  <pageSetup paperSize="9" orientation="portrait"/>
  <headerFooter alignWithMargins="0">
    <oddHeader>&amp;R&amp;"ＭＳ ゴシック,標準"&amp;10（福岡市様式）</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7030A0"/>
  </sheetPr>
  <dimension ref="A1:J26"/>
  <sheetViews>
    <sheetView workbookViewId="0">
      <selection activeCell="F52" sqref="F52:G52"/>
    </sheetView>
  </sheetViews>
  <sheetFormatPr defaultColWidth="9" defaultRowHeight="14.25" x14ac:dyDescent="0.15"/>
  <cols>
    <col min="1" max="1" width="4" style="1825" customWidth="1"/>
    <col min="2" max="3" width="7.5" style="1825" customWidth="1"/>
    <col min="4" max="4" width="4" style="1825" customWidth="1"/>
    <col min="5" max="5" width="7.5" style="1825" customWidth="1"/>
    <col min="6" max="6" width="2.875" style="1825" customWidth="1"/>
    <col min="7" max="7" width="20.75" style="1825" customWidth="1"/>
    <col min="8" max="8" width="4.5" style="1825" customWidth="1"/>
    <col min="9" max="9" width="9.75" style="1825" customWidth="1"/>
    <col min="10" max="10" width="20.75" style="1825" customWidth="1"/>
    <col min="11" max="12" width="7.5" style="1825" customWidth="1"/>
    <col min="13" max="16384" width="9" style="1825"/>
  </cols>
  <sheetData>
    <row r="1" spans="1:10" x14ac:dyDescent="0.15">
      <c r="A1" s="1825" t="s">
        <v>3493</v>
      </c>
      <c r="J1" s="1824"/>
    </row>
    <row r="2" spans="1:10" x14ac:dyDescent="0.15">
      <c r="A2" s="1823"/>
    </row>
    <row r="3" spans="1:10" x14ac:dyDescent="0.15">
      <c r="A3" s="1823"/>
    </row>
    <row r="4" spans="1:10" ht="22.5" customHeight="1" x14ac:dyDescent="0.15">
      <c r="A4" s="1823"/>
      <c r="G4" s="1836" t="s">
        <v>649</v>
      </c>
      <c r="H4" s="3996"/>
      <c r="I4" s="3997"/>
      <c r="J4" s="3998"/>
    </row>
    <row r="5" spans="1:10" x14ac:dyDescent="0.15">
      <c r="A5" s="1823"/>
    </row>
    <row r="6" spans="1:10" x14ac:dyDescent="0.15">
      <c r="A6" s="1823"/>
    </row>
    <row r="7" spans="1:10" ht="18.75" customHeight="1" x14ac:dyDescent="0.15">
      <c r="A7" s="3999" t="s">
        <v>3494</v>
      </c>
      <c r="B7" s="3999"/>
      <c r="C7" s="3999"/>
      <c r="D7" s="3999"/>
      <c r="E7" s="3999"/>
      <c r="F7" s="3999"/>
      <c r="G7" s="3999"/>
      <c r="H7" s="3999"/>
      <c r="I7" s="3999"/>
      <c r="J7" s="3999"/>
    </row>
    <row r="8" spans="1:10" ht="18.75" customHeight="1" x14ac:dyDescent="0.15">
      <c r="A8" s="1826"/>
      <c r="B8" s="1826"/>
      <c r="C8" s="1826"/>
      <c r="D8" s="1826"/>
      <c r="E8" s="1826"/>
      <c r="F8" s="1826"/>
      <c r="G8" s="1826"/>
      <c r="H8" s="1826"/>
      <c r="I8" s="1826"/>
      <c r="J8" s="1826"/>
    </row>
    <row r="10" spans="1:10" ht="31.5" customHeight="1" x14ac:dyDescent="0.15">
      <c r="A10" s="4087" t="s">
        <v>3495</v>
      </c>
      <c r="B10" s="4088"/>
      <c r="C10" s="4089"/>
      <c r="D10" s="4093" t="s">
        <v>3471</v>
      </c>
      <c r="E10" s="4086" t="s">
        <v>3472</v>
      </c>
      <c r="F10" s="4086"/>
      <c r="G10" s="1857" t="s">
        <v>3484</v>
      </c>
      <c r="H10" s="4093" t="s">
        <v>1061</v>
      </c>
      <c r="I10" s="1858" t="s">
        <v>3472</v>
      </c>
      <c r="J10" s="1857" t="s">
        <v>3484</v>
      </c>
    </row>
    <row r="11" spans="1:10" ht="31.5" customHeight="1" x14ac:dyDescent="0.15">
      <c r="A11" s="4090"/>
      <c r="B11" s="4091"/>
      <c r="C11" s="4092"/>
      <c r="D11" s="4093"/>
      <c r="E11" s="4086" t="s">
        <v>3496</v>
      </c>
      <c r="F11" s="4086"/>
      <c r="G11" s="1857" t="s">
        <v>3484</v>
      </c>
      <c r="H11" s="4093"/>
      <c r="I11" s="1858" t="s">
        <v>3496</v>
      </c>
      <c r="J11" s="1857" t="s">
        <v>3484</v>
      </c>
    </row>
    <row r="12" spans="1:10" ht="31.5" customHeight="1" x14ac:dyDescent="0.15">
      <c r="A12" s="4094" t="s">
        <v>3489</v>
      </c>
      <c r="B12" s="4095"/>
      <c r="C12" s="4095"/>
      <c r="D12" s="4095"/>
      <c r="E12" s="4095"/>
      <c r="F12" s="4096"/>
      <c r="G12" s="4097" t="s">
        <v>3490</v>
      </c>
      <c r="H12" s="4098"/>
      <c r="I12" s="4098"/>
      <c r="J12" s="4099"/>
    </row>
    <row r="13" spans="1:10" ht="31.5" customHeight="1" x14ac:dyDescent="0.15">
      <c r="A13" s="4083"/>
      <c r="B13" s="4084"/>
      <c r="C13" s="4084"/>
      <c r="D13" s="4084"/>
      <c r="E13" s="4084"/>
      <c r="F13" s="4085"/>
      <c r="G13" s="4100"/>
      <c r="H13" s="4101"/>
      <c r="I13" s="4101"/>
      <c r="J13" s="4102"/>
    </row>
    <row r="14" spans="1:10" ht="31.5" customHeight="1" x14ac:dyDescent="0.15">
      <c r="A14" s="4086" t="s">
        <v>3497</v>
      </c>
      <c r="B14" s="4086"/>
      <c r="C14" s="4086"/>
      <c r="D14" s="4086"/>
      <c r="E14" s="4086"/>
      <c r="F14" s="4086"/>
      <c r="G14" s="4086"/>
      <c r="H14" s="4086"/>
      <c r="I14" s="4086"/>
      <c r="J14" s="4086"/>
    </row>
    <row r="15" spans="1:10" ht="31.5" customHeight="1" x14ac:dyDescent="0.15">
      <c r="A15" s="4086" t="s">
        <v>3498</v>
      </c>
      <c r="B15" s="4086"/>
      <c r="C15" s="4086"/>
      <c r="D15" s="4086"/>
      <c r="E15" s="4086"/>
      <c r="F15" s="4086"/>
      <c r="G15" s="4086"/>
      <c r="H15" s="4086"/>
      <c r="I15" s="4086"/>
      <c r="J15" s="4086"/>
    </row>
    <row r="16" spans="1:10" ht="31.5" customHeight="1" x14ac:dyDescent="0.15">
      <c r="A16" s="4086"/>
      <c r="B16" s="4086"/>
      <c r="C16" s="4086"/>
      <c r="D16" s="4086"/>
      <c r="E16" s="4086"/>
      <c r="F16" s="4086"/>
      <c r="G16" s="4086"/>
      <c r="H16" s="4086"/>
      <c r="I16" s="4086"/>
      <c r="J16" s="4086"/>
    </row>
    <row r="17" spans="1:10" ht="31.5" customHeight="1" x14ac:dyDescent="0.15">
      <c r="A17" s="4086" t="s">
        <v>3499</v>
      </c>
      <c r="B17" s="4086"/>
      <c r="C17" s="4086"/>
      <c r="D17" s="4086"/>
      <c r="E17" s="4086"/>
      <c r="F17" s="4086"/>
      <c r="G17" s="4086"/>
      <c r="H17" s="4086"/>
      <c r="I17" s="4086"/>
      <c r="J17" s="4086"/>
    </row>
    <row r="18" spans="1:10" ht="31.5" customHeight="1" x14ac:dyDescent="0.15">
      <c r="A18" s="4086"/>
      <c r="B18" s="4086"/>
      <c r="C18" s="4086"/>
      <c r="D18" s="4086"/>
      <c r="E18" s="4086"/>
      <c r="F18" s="4086"/>
      <c r="G18" s="4086"/>
      <c r="H18" s="4086"/>
      <c r="I18" s="4086"/>
      <c r="J18" s="4086"/>
    </row>
    <row r="19" spans="1:10" ht="31.5" customHeight="1" x14ac:dyDescent="0.15">
      <c r="A19" s="4086" t="s">
        <v>3500</v>
      </c>
      <c r="B19" s="4086"/>
      <c r="C19" s="4086"/>
      <c r="D19" s="4086"/>
      <c r="E19" s="4086"/>
      <c r="F19" s="4086"/>
      <c r="G19" s="4086"/>
      <c r="H19" s="4086"/>
      <c r="I19" s="4086"/>
      <c r="J19" s="4086"/>
    </row>
    <row r="20" spans="1:10" ht="31.5" customHeight="1" x14ac:dyDescent="0.15">
      <c r="A20" s="4086"/>
      <c r="B20" s="4086"/>
      <c r="C20" s="4086"/>
      <c r="D20" s="4086"/>
      <c r="E20" s="4086"/>
      <c r="F20" s="4086"/>
      <c r="G20" s="4086"/>
      <c r="H20" s="4086"/>
      <c r="I20" s="4086"/>
      <c r="J20" s="4086"/>
    </row>
    <row r="21" spans="1:10" ht="31.5" customHeight="1" x14ac:dyDescent="0.15">
      <c r="A21" s="4086" t="s">
        <v>3501</v>
      </c>
      <c r="B21" s="4086"/>
      <c r="C21" s="4086"/>
      <c r="D21" s="4086"/>
      <c r="E21" s="4086"/>
      <c r="F21" s="4086"/>
      <c r="G21" s="4086"/>
      <c r="H21" s="4086"/>
      <c r="I21" s="4086"/>
      <c r="J21" s="4086"/>
    </row>
    <row r="22" spans="1:10" ht="31.5" customHeight="1" x14ac:dyDescent="0.15">
      <c r="A22" s="4086"/>
      <c r="B22" s="4086"/>
      <c r="C22" s="4086"/>
      <c r="D22" s="4086"/>
      <c r="E22" s="4086"/>
      <c r="F22" s="4086"/>
      <c r="G22" s="4086"/>
      <c r="H22" s="4086"/>
      <c r="I22" s="4086"/>
      <c r="J22" s="4086"/>
    </row>
    <row r="23" spans="1:10" ht="31.5" customHeight="1" x14ac:dyDescent="0.15">
      <c r="A23" s="4086" t="s">
        <v>3502</v>
      </c>
      <c r="B23" s="4086"/>
      <c r="C23" s="4086"/>
      <c r="D23" s="4086"/>
      <c r="E23" s="4086"/>
      <c r="F23" s="4086"/>
      <c r="G23" s="4086"/>
      <c r="H23" s="4086"/>
      <c r="I23" s="4086"/>
      <c r="J23" s="4086"/>
    </row>
    <row r="24" spans="1:10" ht="31.5" customHeight="1" x14ac:dyDescent="0.15">
      <c r="A24" s="4086"/>
      <c r="B24" s="4086"/>
      <c r="C24" s="4086"/>
      <c r="D24" s="4086"/>
      <c r="E24" s="4086"/>
      <c r="F24" s="4086"/>
      <c r="G24" s="4086"/>
      <c r="H24" s="4086"/>
      <c r="I24" s="4086"/>
      <c r="J24" s="4086"/>
    </row>
    <row r="25" spans="1:10" s="1823" customFormat="1" ht="17.25" customHeight="1" x14ac:dyDescent="0.15"/>
    <row r="26" spans="1:10" s="1823" customFormat="1" ht="17.25" customHeight="1" x14ac:dyDescent="0.15"/>
  </sheetData>
  <mergeCells count="20">
    <mergeCell ref="A19:C20"/>
    <mergeCell ref="D19:J20"/>
    <mergeCell ref="A21:C22"/>
    <mergeCell ref="D21:J22"/>
    <mergeCell ref="A23:C24"/>
    <mergeCell ref="D23:J24"/>
    <mergeCell ref="A17:C18"/>
    <mergeCell ref="D17:J18"/>
    <mergeCell ref="H4:J4"/>
    <mergeCell ref="A7:J7"/>
    <mergeCell ref="A10:C11"/>
    <mergeCell ref="D10:D11"/>
    <mergeCell ref="E10:F10"/>
    <mergeCell ref="H10:H11"/>
    <mergeCell ref="E11:F11"/>
    <mergeCell ref="A12:F13"/>
    <mergeCell ref="G12:J13"/>
    <mergeCell ref="A14:J14"/>
    <mergeCell ref="A15:C16"/>
    <mergeCell ref="D15:J16"/>
  </mergeCells>
  <phoneticPr fontId="9"/>
  <printOptions horizontalCentered="1"/>
  <pageMargins left="0.78740157480314965" right="0.59055118110236227" top="0.98425196850393704" bottom="0.39370078740157483" header="0.51181102362204722" footer="0.51181102362204722"/>
  <pageSetup paperSize="9" orientation="portrait"/>
  <headerFooter alignWithMargins="0">
    <oddHeader>&amp;R&amp;"ＭＳ ゴシック,標準"&amp;10（福岡市様式）</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BO150"/>
  <sheetViews>
    <sheetView showGridLines="0" view="pageBreakPreview" topLeftCell="A2" zoomScale="55" zoomScaleNormal="55" zoomScaleSheetLayoutView="55" workbookViewId="0">
      <selection activeCell="F52" sqref="F52:G52"/>
    </sheetView>
  </sheetViews>
  <sheetFormatPr defaultColWidth="4.5" defaultRowHeight="14.25" x14ac:dyDescent="0.15"/>
  <cols>
    <col min="1" max="1" width="0.875" style="1891" customWidth="1"/>
    <col min="2" max="2" width="5.75" style="1891" customWidth="1"/>
    <col min="3" max="4" width="8.125" style="1891" customWidth="1"/>
    <col min="5" max="8" width="3.25" style="1891" hidden="1" customWidth="1"/>
    <col min="9" max="10" width="3.25" style="1891" customWidth="1"/>
    <col min="11" max="62" width="5.75" style="1891" customWidth="1"/>
    <col min="63" max="63" width="1.125" style="1891" customWidth="1"/>
    <col min="64" max="16384" width="4.5" style="1891"/>
  </cols>
  <sheetData>
    <row r="1" spans="2:67" s="1871" customFormat="1" ht="20.25" customHeight="1" x14ac:dyDescent="0.15">
      <c r="C1" s="1872" t="s">
        <v>3267</v>
      </c>
      <c r="D1" s="1872"/>
      <c r="E1" s="1872"/>
      <c r="F1" s="1872"/>
      <c r="G1" s="1872"/>
      <c r="H1" s="1872"/>
      <c r="I1" s="1872"/>
      <c r="J1" s="1872"/>
      <c r="M1" s="1873" t="s">
        <v>3268</v>
      </c>
      <c r="P1" s="1872"/>
      <c r="Q1" s="1872"/>
      <c r="R1" s="1872"/>
      <c r="S1" s="1872"/>
      <c r="T1" s="1872"/>
      <c r="U1" s="1872"/>
      <c r="V1" s="1872"/>
      <c r="W1" s="1872"/>
      <c r="AS1" s="1874" t="s">
        <v>3269</v>
      </c>
      <c r="AT1" s="4245" t="s">
        <v>3620</v>
      </c>
      <c r="AU1" s="4246"/>
      <c r="AV1" s="4246"/>
      <c r="AW1" s="4246"/>
      <c r="AX1" s="4246"/>
      <c r="AY1" s="4246"/>
      <c r="AZ1" s="4246"/>
      <c r="BA1" s="4246"/>
      <c r="BB1" s="4246"/>
      <c r="BC1" s="4246"/>
      <c r="BD1" s="4246"/>
      <c r="BE1" s="4246"/>
      <c r="BF1" s="4246"/>
      <c r="BG1" s="4246"/>
      <c r="BH1" s="4246"/>
      <c r="BI1" s="4246"/>
      <c r="BJ1" s="1874" t="s">
        <v>3270</v>
      </c>
    </row>
    <row r="2" spans="2:67" s="1875" customFormat="1" ht="20.25" customHeight="1" x14ac:dyDescent="0.15">
      <c r="J2" s="1873"/>
      <c r="M2" s="1873"/>
      <c r="N2" s="1873"/>
      <c r="P2" s="1874"/>
      <c r="Q2" s="1874"/>
      <c r="R2" s="1874"/>
      <c r="S2" s="1874"/>
      <c r="T2" s="1874"/>
      <c r="U2" s="1874"/>
      <c r="V2" s="1874"/>
      <c r="W2" s="1874"/>
      <c r="AB2" s="1874" t="s">
        <v>3271</v>
      </c>
      <c r="AC2" s="4247">
        <v>6</v>
      </c>
      <c r="AD2" s="4247"/>
      <c r="AE2" s="1874" t="s">
        <v>3272</v>
      </c>
      <c r="AF2" s="4248">
        <f>IF(AC2=0,"",YEAR(DATE(2018+AC2,1,1)))</f>
        <v>2024</v>
      </c>
      <c r="AG2" s="4248"/>
      <c r="AH2" s="1875" t="s">
        <v>3273</v>
      </c>
      <c r="AI2" s="1875" t="s">
        <v>3274</v>
      </c>
      <c r="AJ2" s="4247">
        <v>4</v>
      </c>
      <c r="AK2" s="4247"/>
      <c r="AL2" s="1875" t="s">
        <v>3275</v>
      </c>
      <c r="AS2" s="1874" t="s">
        <v>3276</v>
      </c>
      <c r="AT2" s="4247" t="s">
        <v>3277</v>
      </c>
      <c r="AU2" s="4247"/>
      <c r="AV2" s="4247"/>
      <c r="AW2" s="4247"/>
      <c r="AX2" s="4247"/>
      <c r="AY2" s="4247"/>
      <c r="AZ2" s="4247"/>
      <c r="BA2" s="4247"/>
      <c r="BB2" s="4247"/>
      <c r="BC2" s="4247"/>
      <c r="BD2" s="4247"/>
      <c r="BE2" s="4247"/>
      <c r="BF2" s="4247"/>
      <c r="BG2" s="4247"/>
      <c r="BH2" s="4247"/>
      <c r="BI2" s="4247"/>
      <c r="BJ2" s="1874" t="s">
        <v>3270</v>
      </c>
      <c r="BK2" s="1874"/>
      <c r="BL2" s="1874"/>
      <c r="BM2" s="1874"/>
    </row>
    <row r="3" spans="2:67" s="1875" customFormat="1" ht="20.25" customHeight="1" x14ac:dyDescent="0.15">
      <c r="J3" s="1873"/>
      <c r="M3" s="1873"/>
      <c r="O3" s="1874"/>
      <c r="P3" s="1874"/>
      <c r="Q3" s="1874"/>
      <c r="R3" s="1874"/>
      <c r="S3" s="1874"/>
      <c r="T3" s="1874"/>
      <c r="U3" s="1874"/>
      <c r="AC3" s="1876"/>
      <c r="AD3" s="1876"/>
      <c r="AE3" s="1876"/>
      <c r="AF3" s="1877"/>
      <c r="AG3" s="1876"/>
      <c r="BD3" s="1878" t="s">
        <v>3278</v>
      </c>
      <c r="BE3" s="4238" t="s">
        <v>3279</v>
      </c>
      <c r="BF3" s="4239"/>
      <c r="BG3" s="4239"/>
      <c r="BH3" s="4240"/>
      <c r="BI3" s="1874"/>
    </row>
    <row r="4" spans="2:67" s="1875" customFormat="1" ht="20.25" customHeight="1" x14ac:dyDescent="0.15">
      <c r="J4" s="1873"/>
      <c r="M4" s="1873"/>
      <c r="O4" s="1874"/>
      <c r="P4" s="1874"/>
      <c r="Q4" s="1874"/>
      <c r="R4" s="1874"/>
      <c r="S4" s="1874"/>
      <c r="T4" s="1874"/>
      <c r="U4" s="1874"/>
      <c r="AC4" s="1876"/>
      <c r="AD4" s="1876"/>
      <c r="AE4" s="1876"/>
      <c r="AF4" s="1877"/>
      <c r="AG4" s="1876"/>
      <c r="BD4" s="1878" t="s">
        <v>3280</v>
      </c>
      <c r="BE4" s="4238" t="s">
        <v>3281</v>
      </c>
      <c r="BF4" s="4239"/>
      <c r="BG4" s="4239"/>
      <c r="BH4" s="4240"/>
      <c r="BI4" s="1874"/>
    </row>
    <row r="5" spans="2:67" s="1875" customFormat="1" ht="9" customHeight="1" x14ac:dyDescent="0.15">
      <c r="J5" s="1873"/>
      <c r="M5" s="1873"/>
      <c r="O5" s="1874"/>
      <c r="P5" s="1874"/>
      <c r="Q5" s="1874"/>
      <c r="R5" s="1874"/>
      <c r="S5" s="1874"/>
      <c r="T5" s="1874"/>
      <c r="U5" s="1874"/>
      <c r="AC5" s="1879"/>
      <c r="AD5" s="1879"/>
      <c r="AJ5" s="1871"/>
      <c r="AK5" s="1871"/>
      <c r="AL5" s="1871"/>
      <c r="AM5" s="1871"/>
      <c r="AN5" s="1871"/>
      <c r="AO5" s="1871"/>
      <c r="AP5" s="1871"/>
      <c r="AQ5" s="1871"/>
      <c r="AR5" s="1871"/>
      <c r="AS5" s="1871"/>
      <c r="AT5" s="1871"/>
      <c r="AU5" s="1871"/>
      <c r="AV5" s="1871"/>
      <c r="AW5" s="1871"/>
      <c r="AX5" s="1871"/>
      <c r="AY5" s="1871"/>
      <c r="AZ5" s="1871"/>
      <c r="BA5" s="1871"/>
      <c r="BB5" s="1871"/>
      <c r="BC5" s="1871"/>
      <c r="BD5" s="1871"/>
      <c r="BE5" s="1871"/>
      <c r="BF5" s="1871"/>
      <c r="BG5" s="1871"/>
      <c r="BH5" s="1880"/>
      <c r="BI5" s="1880"/>
    </row>
    <row r="6" spans="2:67" s="1875" customFormat="1" ht="21" customHeight="1" x14ac:dyDescent="0.15">
      <c r="B6" s="1872"/>
      <c r="C6" s="1871"/>
      <c r="D6" s="1871"/>
      <c r="E6" s="1871"/>
      <c r="F6" s="1871"/>
      <c r="G6" s="1871"/>
      <c r="H6" s="1871"/>
      <c r="I6" s="1871"/>
      <c r="J6" s="1871"/>
      <c r="K6" s="1881"/>
      <c r="L6" s="1881"/>
      <c r="M6" s="1881"/>
      <c r="N6" s="1882"/>
      <c r="O6" s="1881"/>
      <c r="P6" s="1881"/>
      <c r="Q6" s="1881"/>
      <c r="AJ6" s="1871"/>
      <c r="AK6" s="1871"/>
      <c r="AL6" s="1871"/>
      <c r="AM6" s="1871"/>
      <c r="AN6" s="1871"/>
      <c r="AO6" s="1871" t="s">
        <v>3282</v>
      </c>
      <c r="AP6" s="1871"/>
      <c r="AQ6" s="1871"/>
      <c r="AR6" s="1871"/>
      <c r="AS6" s="1871"/>
      <c r="AT6" s="1871"/>
      <c r="AU6" s="1871"/>
      <c r="AW6" s="1883"/>
      <c r="AX6" s="1883"/>
      <c r="AY6" s="1884"/>
      <c r="AZ6" s="1871"/>
      <c r="BA6" s="4241">
        <v>40</v>
      </c>
      <c r="BB6" s="4242"/>
      <c r="BC6" s="1884" t="s">
        <v>3283</v>
      </c>
      <c r="BD6" s="1871"/>
      <c r="BE6" s="4241">
        <v>160</v>
      </c>
      <c r="BF6" s="4242"/>
      <c r="BG6" s="1884" t="s">
        <v>3284</v>
      </c>
      <c r="BH6" s="1871"/>
      <c r="BI6" s="1880"/>
    </row>
    <row r="7" spans="2:67" s="1875" customFormat="1" ht="5.25" customHeight="1" x14ac:dyDescent="0.15">
      <c r="B7" s="1872"/>
      <c r="C7" s="1885"/>
      <c r="D7" s="1885"/>
      <c r="E7" s="1885"/>
      <c r="F7" s="1885"/>
      <c r="G7" s="1885"/>
      <c r="H7" s="1885"/>
      <c r="I7" s="1885"/>
      <c r="J7" s="1881"/>
      <c r="K7" s="1881"/>
      <c r="L7" s="1881"/>
      <c r="M7" s="1882"/>
      <c r="N7" s="1881"/>
      <c r="O7" s="1881"/>
      <c r="P7" s="1881"/>
      <c r="Q7" s="1881"/>
      <c r="AJ7" s="1871"/>
      <c r="AK7" s="1871"/>
      <c r="AL7" s="1871"/>
      <c r="AM7" s="1871"/>
      <c r="AN7" s="1871"/>
      <c r="AO7" s="1871"/>
      <c r="AP7" s="1871"/>
      <c r="AQ7" s="1871"/>
      <c r="AR7" s="1871"/>
      <c r="AS7" s="1871"/>
      <c r="AT7" s="1871"/>
      <c r="AU7" s="1871"/>
      <c r="AV7" s="1871"/>
      <c r="AW7" s="1871"/>
      <c r="AX7" s="1871"/>
      <c r="AY7" s="1871"/>
      <c r="AZ7" s="1871"/>
      <c r="BA7" s="1871"/>
      <c r="BB7" s="1871"/>
      <c r="BC7" s="1871"/>
      <c r="BD7" s="1871"/>
      <c r="BE7" s="1871"/>
      <c r="BF7" s="1871"/>
      <c r="BG7" s="1871"/>
      <c r="BH7" s="1880"/>
      <c r="BI7" s="1880"/>
    </row>
    <row r="8" spans="2:67" s="1875" customFormat="1" ht="21" customHeight="1" x14ac:dyDescent="0.15">
      <c r="B8" s="1886"/>
      <c r="C8" s="1882"/>
      <c r="D8" s="1882"/>
      <c r="E8" s="1882"/>
      <c r="F8" s="1882"/>
      <c r="G8" s="1882"/>
      <c r="H8" s="1882"/>
      <c r="I8" s="1882"/>
      <c r="J8" s="1881"/>
      <c r="K8" s="1881"/>
      <c r="L8" s="1881"/>
      <c r="M8" s="1882"/>
      <c r="N8" s="1881"/>
      <c r="O8" s="1881"/>
      <c r="P8" s="1881"/>
      <c r="Q8" s="1881"/>
      <c r="AJ8" s="1887"/>
      <c r="AK8" s="1887"/>
      <c r="AL8" s="1887"/>
      <c r="AM8" s="1871"/>
      <c r="AN8" s="1880"/>
      <c r="AO8" s="1888"/>
      <c r="AP8" s="1888"/>
      <c r="AQ8" s="1872"/>
      <c r="AR8" s="1883"/>
      <c r="AS8" s="1883"/>
      <c r="AT8" s="1883"/>
      <c r="AU8" s="1889"/>
      <c r="AV8" s="1889"/>
      <c r="AW8" s="1871"/>
      <c r="AX8" s="1883"/>
      <c r="AY8" s="1883"/>
      <c r="AZ8" s="1882"/>
      <c r="BA8" s="1871"/>
      <c r="BB8" s="1871" t="s">
        <v>3285</v>
      </c>
      <c r="BC8" s="1871"/>
      <c r="BD8" s="1871"/>
      <c r="BE8" s="4243">
        <f>DAY(EOMONTH(DATE(AF2,AJ2,1),0))</f>
        <v>30</v>
      </c>
      <c r="BF8" s="4244"/>
      <c r="BG8" s="1871" t="s">
        <v>3286</v>
      </c>
      <c r="BH8" s="1871"/>
      <c r="BI8" s="1871"/>
      <c r="BM8" s="1874"/>
      <c r="BN8" s="1874"/>
      <c r="BO8" s="1874"/>
    </row>
    <row r="9" spans="2:67" s="1875" customFormat="1" ht="5.25" customHeight="1" x14ac:dyDescent="0.15">
      <c r="B9" s="1886"/>
      <c r="C9" s="1882"/>
      <c r="D9" s="1882"/>
      <c r="E9" s="1882"/>
      <c r="F9" s="1882"/>
      <c r="G9" s="1882"/>
      <c r="H9" s="1882"/>
      <c r="I9" s="1882"/>
      <c r="J9" s="1881"/>
      <c r="K9" s="1881"/>
      <c r="L9" s="1881"/>
      <c r="M9" s="1882"/>
      <c r="N9" s="1881"/>
      <c r="O9" s="1881"/>
      <c r="P9" s="1881"/>
      <c r="Q9" s="1881"/>
      <c r="AJ9" s="1887"/>
      <c r="AK9" s="1887"/>
      <c r="AL9" s="1887"/>
      <c r="AM9" s="1871"/>
      <c r="AN9" s="1880"/>
      <c r="AO9" s="1888"/>
      <c r="AP9" s="1888"/>
      <c r="AQ9" s="1872"/>
      <c r="AR9" s="1883"/>
      <c r="AS9" s="1883"/>
      <c r="AT9" s="1883"/>
      <c r="AU9" s="1889"/>
      <c r="AV9" s="1889"/>
      <c r="AW9" s="1871"/>
      <c r="AX9" s="1883"/>
      <c r="AY9" s="1883"/>
      <c r="AZ9" s="1882"/>
      <c r="BA9" s="1871"/>
      <c r="BB9" s="1871"/>
      <c r="BC9" s="1871"/>
      <c r="BD9" s="1871"/>
      <c r="BE9" s="1882"/>
      <c r="BF9" s="1882"/>
      <c r="BG9" s="1871"/>
      <c r="BH9" s="1871"/>
      <c r="BI9" s="1871"/>
      <c r="BM9" s="1874"/>
      <c r="BN9" s="1874"/>
      <c r="BO9" s="1874"/>
    </row>
    <row r="10" spans="2:67" s="1875" customFormat="1" ht="21" customHeight="1" x14ac:dyDescent="0.15">
      <c r="B10" s="1886"/>
      <c r="C10" s="1882"/>
      <c r="D10" s="1882"/>
      <c r="E10" s="1882"/>
      <c r="F10" s="1882"/>
      <c r="G10" s="1882"/>
      <c r="H10" s="1882"/>
      <c r="I10" s="1882"/>
      <c r="J10" s="1881"/>
      <c r="K10" s="1881"/>
      <c r="L10" s="1881"/>
      <c r="M10" s="1882"/>
      <c r="N10" s="1881"/>
      <c r="O10" s="1881"/>
      <c r="P10" s="1881"/>
      <c r="Q10" s="1881"/>
      <c r="AJ10" s="1887"/>
      <c r="AK10" s="1887"/>
      <c r="AL10" s="1887"/>
      <c r="AM10" s="1871"/>
      <c r="AN10" s="1880"/>
      <c r="AO10" s="1871" t="s">
        <v>3621</v>
      </c>
      <c r="AP10" s="1888"/>
      <c r="AQ10" s="1871"/>
      <c r="AR10" s="1872" t="s">
        <v>3287</v>
      </c>
      <c r="AS10" s="1871"/>
      <c r="AT10" s="1871"/>
      <c r="AU10" s="1871"/>
      <c r="AV10" s="1871"/>
      <c r="AW10" s="1871"/>
      <c r="AX10" s="1885"/>
      <c r="AY10" s="1885"/>
      <c r="AZ10" s="1890" t="s">
        <v>3622</v>
      </c>
      <c r="BA10" s="4241">
        <v>20</v>
      </c>
      <c r="BB10" s="4242"/>
      <c r="BC10" s="1884" t="s">
        <v>3288</v>
      </c>
      <c r="BD10" s="1890" t="s">
        <v>3623</v>
      </c>
      <c r="BE10" s="4241">
        <v>30</v>
      </c>
      <c r="BF10" s="4242"/>
      <c r="BG10" s="1884" t="s">
        <v>3288</v>
      </c>
      <c r="BH10" s="1871"/>
      <c r="BI10" s="1871"/>
      <c r="BM10" s="1874"/>
      <c r="BN10" s="1874"/>
      <c r="BO10" s="1874"/>
    </row>
    <row r="11" spans="2:67" ht="5.25" customHeight="1" thickBot="1" x14ac:dyDescent="0.2">
      <c r="C11" s="1892"/>
      <c r="D11" s="1892"/>
      <c r="E11" s="1892"/>
      <c r="F11" s="1892"/>
      <c r="G11" s="1892"/>
      <c r="H11" s="1892"/>
      <c r="I11" s="1892"/>
      <c r="J11" s="1892"/>
      <c r="AC11" s="1892"/>
      <c r="AT11" s="1892"/>
      <c r="BK11" s="1893"/>
      <c r="BL11" s="1893"/>
      <c r="BM11" s="1893"/>
    </row>
    <row r="12" spans="2:67" ht="21.6" customHeight="1" x14ac:dyDescent="0.15">
      <c r="B12" s="4221" t="s">
        <v>3234</v>
      </c>
      <c r="C12" s="4209" t="s">
        <v>3554</v>
      </c>
      <c r="D12" s="4224"/>
      <c r="E12" s="1894"/>
      <c r="F12" s="1895"/>
      <c r="G12" s="1894"/>
      <c r="H12" s="1895"/>
      <c r="I12" s="4227" t="s">
        <v>3555</v>
      </c>
      <c r="J12" s="4228"/>
      <c r="K12" s="4233" t="s">
        <v>3556</v>
      </c>
      <c r="L12" s="4210"/>
      <c r="M12" s="4210"/>
      <c r="N12" s="4224"/>
      <c r="O12" s="4233" t="s">
        <v>3557</v>
      </c>
      <c r="P12" s="4210"/>
      <c r="Q12" s="4210"/>
      <c r="R12" s="4210"/>
      <c r="S12" s="4224"/>
      <c r="T12" s="1896"/>
      <c r="U12" s="1896"/>
      <c r="V12" s="1897"/>
      <c r="W12" s="4236" t="s">
        <v>3558</v>
      </c>
      <c r="X12" s="4237"/>
      <c r="Y12" s="4237"/>
      <c r="Z12" s="4237"/>
      <c r="AA12" s="4237"/>
      <c r="AB12" s="4237"/>
      <c r="AC12" s="4237"/>
      <c r="AD12" s="4237"/>
      <c r="AE12" s="4237"/>
      <c r="AF12" s="4237"/>
      <c r="AG12" s="4237"/>
      <c r="AH12" s="4237"/>
      <c r="AI12" s="4237"/>
      <c r="AJ12" s="4237"/>
      <c r="AK12" s="4237"/>
      <c r="AL12" s="4237"/>
      <c r="AM12" s="4237"/>
      <c r="AN12" s="4237"/>
      <c r="AO12" s="4237"/>
      <c r="AP12" s="4237"/>
      <c r="AQ12" s="4237"/>
      <c r="AR12" s="4237"/>
      <c r="AS12" s="4237"/>
      <c r="AT12" s="4237"/>
      <c r="AU12" s="4237"/>
      <c r="AV12" s="4237"/>
      <c r="AW12" s="4237"/>
      <c r="AX12" s="4237"/>
      <c r="AY12" s="4237"/>
      <c r="AZ12" s="4237"/>
      <c r="BA12" s="4237"/>
      <c r="BB12" s="4200" t="str">
        <f>IF(BE3="４週","(10)1～4週目の勤務時間数合計","(10)1か月の勤務時間数　合計")</f>
        <v>(10)1～4週目の勤務時間数合計</v>
      </c>
      <c r="BC12" s="4201"/>
      <c r="BD12" s="4206" t="s">
        <v>3559</v>
      </c>
      <c r="BE12" s="4201"/>
      <c r="BF12" s="4209" t="s">
        <v>3560</v>
      </c>
      <c r="BG12" s="4210"/>
      <c r="BH12" s="4210"/>
      <c r="BI12" s="4210"/>
      <c r="BJ12" s="4211"/>
    </row>
    <row r="13" spans="2:67" ht="20.25" customHeight="1" x14ac:dyDescent="0.15">
      <c r="B13" s="4222"/>
      <c r="C13" s="4212"/>
      <c r="D13" s="4225"/>
      <c r="E13" s="1898"/>
      <c r="F13" s="1899"/>
      <c r="G13" s="1898"/>
      <c r="H13" s="1899"/>
      <c r="I13" s="4229"/>
      <c r="J13" s="4230"/>
      <c r="K13" s="4234"/>
      <c r="L13" s="4213"/>
      <c r="M13" s="4213"/>
      <c r="N13" s="4225"/>
      <c r="O13" s="4234"/>
      <c r="P13" s="4213"/>
      <c r="Q13" s="4213"/>
      <c r="R13" s="4213"/>
      <c r="S13" s="4225"/>
      <c r="T13" s="1900"/>
      <c r="U13" s="1900"/>
      <c r="V13" s="1901"/>
      <c r="W13" s="4218" t="s">
        <v>3289</v>
      </c>
      <c r="X13" s="4218"/>
      <c r="Y13" s="4218"/>
      <c r="Z13" s="4218"/>
      <c r="AA13" s="4218"/>
      <c r="AB13" s="4218"/>
      <c r="AC13" s="4219"/>
      <c r="AD13" s="4220" t="s">
        <v>3290</v>
      </c>
      <c r="AE13" s="4218"/>
      <c r="AF13" s="4218"/>
      <c r="AG13" s="4218"/>
      <c r="AH13" s="4218"/>
      <c r="AI13" s="4218"/>
      <c r="AJ13" s="4219"/>
      <c r="AK13" s="4220" t="s">
        <v>3291</v>
      </c>
      <c r="AL13" s="4218"/>
      <c r="AM13" s="4218"/>
      <c r="AN13" s="4218"/>
      <c r="AO13" s="4218"/>
      <c r="AP13" s="4218"/>
      <c r="AQ13" s="4219"/>
      <c r="AR13" s="4220" t="s">
        <v>3292</v>
      </c>
      <c r="AS13" s="4218"/>
      <c r="AT13" s="4218"/>
      <c r="AU13" s="4218"/>
      <c r="AV13" s="4218"/>
      <c r="AW13" s="4218"/>
      <c r="AX13" s="4219"/>
      <c r="AY13" s="4220" t="s">
        <v>3293</v>
      </c>
      <c r="AZ13" s="4218"/>
      <c r="BA13" s="4218"/>
      <c r="BB13" s="4202"/>
      <c r="BC13" s="4203"/>
      <c r="BD13" s="4207"/>
      <c r="BE13" s="4203"/>
      <c r="BF13" s="4212"/>
      <c r="BG13" s="4213"/>
      <c r="BH13" s="4213"/>
      <c r="BI13" s="4213"/>
      <c r="BJ13" s="4214"/>
    </row>
    <row r="14" spans="2:67" ht="20.25" customHeight="1" x14ac:dyDescent="0.15">
      <c r="B14" s="4222"/>
      <c r="C14" s="4212"/>
      <c r="D14" s="4225"/>
      <c r="E14" s="1898"/>
      <c r="F14" s="1899"/>
      <c r="G14" s="1898"/>
      <c r="H14" s="1899"/>
      <c r="I14" s="4229"/>
      <c r="J14" s="4230"/>
      <c r="K14" s="4234"/>
      <c r="L14" s="4213"/>
      <c r="M14" s="4213"/>
      <c r="N14" s="4225"/>
      <c r="O14" s="4234"/>
      <c r="P14" s="4213"/>
      <c r="Q14" s="4213"/>
      <c r="R14" s="4213"/>
      <c r="S14" s="4225"/>
      <c r="T14" s="1900"/>
      <c r="U14" s="1900"/>
      <c r="V14" s="1901"/>
      <c r="W14" s="1902">
        <v>1</v>
      </c>
      <c r="X14" s="1903">
        <v>2</v>
      </c>
      <c r="Y14" s="1903">
        <v>3</v>
      </c>
      <c r="Z14" s="1903">
        <v>4</v>
      </c>
      <c r="AA14" s="1903">
        <v>5</v>
      </c>
      <c r="AB14" s="1903">
        <v>6</v>
      </c>
      <c r="AC14" s="1904">
        <v>7</v>
      </c>
      <c r="AD14" s="1905">
        <v>8</v>
      </c>
      <c r="AE14" s="1903">
        <v>9</v>
      </c>
      <c r="AF14" s="1903">
        <v>10</v>
      </c>
      <c r="AG14" s="1903">
        <v>11</v>
      </c>
      <c r="AH14" s="1903">
        <v>12</v>
      </c>
      <c r="AI14" s="1903">
        <v>13</v>
      </c>
      <c r="AJ14" s="1904">
        <v>14</v>
      </c>
      <c r="AK14" s="1902">
        <v>15</v>
      </c>
      <c r="AL14" s="1903">
        <v>16</v>
      </c>
      <c r="AM14" s="1903">
        <v>17</v>
      </c>
      <c r="AN14" s="1903">
        <v>18</v>
      </c>
      <c r="AO14" s="1903">
        <v>19</v>
      </c>
      <c r="AP14" s="1903">
        <v>20</v>
      </c>
      <c r="AQ14" s="1904">
        <v>21</v>
      </c>
      <c r="AR14" s="1905">
        <v>22</v>
      </c>
      <c r="AS14" s="1903">
        <v>23</v>
      </c>
      <c r="AT14" s="1903">
        <v>24</v>
      </c>
      <c r="AU14" s="1903">
        <v>25</v>
      </c>
      <c r="AV14" s="1903">
        <v>26</v>
      </c>
      <c r="AW14" s="1903">
        <v>27</v>
      </c>
      <c r="AX14" s="1904">
        <v>28</v>
      </c>
      <c r="AY14" s="1905" t="str">
        <f>IF($BE$3="実績",IF(DAY(DATE($AF$2,$AJ$2,29))=29,29,""),"")</f>
        <v/>
      </c>
      <c r="AZ14" s="1903" t="str">
        <f>IF($BE$3="実績",IF(DAY(DATE($AF$2,$AJ$2,30))=30,30,""),"")</f>
        <v/>
      </c>
      <c r="BA14" s="1904" t="str">
        <f>IF($BE$3="実績",IF(DAY(DATE($AF$2,$AJ$2,31))=31,31,""),"")</f>
        <v/>
      </c>
      <c r="BB14" s="4202"/>
      <c r="BC14" s="4203"/>
      <c r="BD14" s="4207"/>
      <c r="BE14" s="4203"/>
      <c r="BF14" s="4212"/>
      <c r="BG14" s="4213"/>
      <c r="BH14" s="4213"/>
      <c r="BI14" s="4213"/>
      <c r="BJ14" s="4214"/>
    </row>
    <row r="15" spans="2:67" ht="20.25" hidden="1" customHeight="1" x14ac:dyDescent="0.15">
      <c r="B15" s="4222"/>
      <c r="C15" s="4212"/>
      <c r="D15" s="4225"/>
      <c r="E15" s="1898"/>
      <c r="F15" s="1899"/>
      <c r="G15" s="1898"/>
      <c r="H15" s="1899"/>
      <c r="I15" s="4229"/>
      <c r="J15" s="4230"/>
      <c r="K15" s="4234"/>
      <c r="L15" s="4213"/>
      <c r="M15" s="4213"/>
      <c r="N15" s="4225"/>
      <c r="O15" s="4234"/>
      <c r="P15" s="4213"/>
      <c r="Q15" s="4213"/>
      <c r="R15" s="4213"/>
      <c r="S15" s="4225"/>
      <c r="T15" s="1900"/>
      <c r="U15" s="1900"/>
      <c r="V15" s="1901"/>
      <c r="W15" s="1902">
        <f>WEEKDAY(DATE($AF$2,$AJ$2,1))</f>
        <v>2</v>
      </c>
      <c r="X15" s="1903">
        <f>WEEKDAY(DATE($AF$2,$AJ$2,2))</f>
        <v>3</v>
      </c>
      <c r="Y15" s="1903">
        <f>WEEKDAY(DATE($AF$2,$AJ$2,3))</f>
        <v>4</v>
      </c>
      <c r="Z15" s="1903">
        <f>WEEKDAY(DATE($AF$2,$AJ$2,4))</f>
        <v>5</v>
      </c>
      <c r="AA15" s="1903">
        <f>WEEKDAY(DATE($AF$2,$AJ$2,5))</f>
        <v>6</v>
      </c>
      <c r="AB15" s="1903">
        <f>WEEKDAY(DATE($AF$2,$AJ$2,6))</f>
        <v>7</v>
      </c>
      <c r="AC15" s="1904">
        <f>WEEKDAY(DATE($AF$2,$AJ$2,7))</f>
        <v>1</v>
      </c>
      <c r="AD15" s="1905">
        <f>WEEKDAY(DATE($AF$2,$AJ$2,8))</f>
        <v>2</v>
      </c>
      <c r="AE15" s="1903">
        <f>WEEKDAY(DATE($AF$2,$AJ$2,9))</f>
        <v>3</v>
      </c>
      <c r="AF15" s="1903">
        <f>WEEKDAY(DATE($AF$2,$AJ$2,10))</f>
        <v>4</v>
      </c>
      <c r="AG15" s="1903">
        <f>WEEKDAY(DATE($AF$2,$AJ$2,11))</f>
        <v>5</v>
      </c>
      <c r="AH15" s="1903">
        <f>WEEKDAY(DATE($AF$2,$AJ$2,12))</f>
        <v>6</v>
      </c>
      <c r="AI15" s="1903">
        <f>WEEKDAY(DATE($AF$2,$AJ$2,13))</f>
        <v>7</v>
      </c>
      <c r="AJ15" s="1904">
        <f>WEEKDAY(DATE($AF$2,$AJ$2,14))</f>
        <v>1</v>
      </c>
      <c r="AK15" s="1905">
        <f>WEEKDAY(DATE($AF$2,$AJ$2,15))</f>
        <v>2</v>
      </c>
      <c r="AL15" s="1903">
        <f>WEEKDAY(DATE($AF$2,$AJ$2,16))</f>
        <v>3</v>
      </c>
      <c r="AM15" s="1903">
        <f>WEEKDAY(DATE($AF$2,$AJ$2,17))</f>
        <v>4</v>
      </c>
      <c r="AN15" s="1903">
        <f>WEEKDAY(DATE($AF$2,$AJ$2,18))</f>
        <v>5</v>
      </c>
      <c r="AO15" s="1903">
        <f>WEEKDAY(DATE($AF$2,$AJ$2,19))</f>
        <v>6</v>
      </c>
      <c r="AP15" s="1903">
        <f>WEEKDAY(DATE($AF$2,$AJ$2,20))</f>
        <v>7</v>
      </c>
      <c r="AQ15" s="1904">
        <f>WEEKDAY(DATE($AF$2,$AJ$2,21))</f>
        <v>1</v>
      </c>
      <c r="AR15" s="1905">
        <f>WEEKDAY(DATE($AF$2,$AJ$2,22))</f>
        <v>2</v>
      </c>
      <c r="AS15" s="1903">
        <f>WEEKDAY(DATE($AF$2,$AJ$2,23))</f>
        <v>3</v>
      </c>
      <c r="AT15" s="1903">
        <f>WEEKDAY(DATE($AF$2,$AJ$2,24))</f>
        <v>4</v>
      </c>
      <c r="AU15" s="1903">
        <f>WEEKDAY(DATE($AF$2,$AJ$2,25))</f>
        <v>5</v>
      </c>
      <c r="AV15" s="1903">
        <f>WEEKDAY(DATE($AF$2,$AJ$2,26))</f>
        <v>6</v>
      </c>
      <c r="AW15" s="1903">
        <f>WEEKDAY(DATE($AF$2,$AJ$2,27))</f>
        <v>7</v>
      </c>
      <c r="AX15" s="1904">
        <f>WEEKDAY(DATE($AF$2,$AJ$2,28))</f>
        <v>1</v>
      </c>
      <c r="AY15" s="1905">
        <f>IF(AY14=29,WEEKDAY(DATE($AF$2,$AJ$2,29)),0)</f>
        <v>0</v>
      </c>
      <c r="AZ15" s="1903">
        <f>IF(AZ14=30,WEEKDAY(DATE($AF$2,$AJ$2,30)),0)</f>
        <v>0</v>
      </c>
      <c r="BA15" s="1904">
        <f>IF(BA14=31,WEEKDAY(DATE($AF$2,$AJ$2,31)),0)</f>
        <v>0</v>
      </c>
      <c r="BB15" s="4202"/>
      <c r="BC15" s="4203"/>
      <c r="BD15" s="4207"/>
      <c r="BE15" s="4203"/>
      <c r="BF15" s="4212"/>
      <c r="BG15" s="4213"/>
      <c r="BH15" s="4213"/>
      <c r="BI15" s="4213"/>
      <c r="BJ15" s="4214"/>
    </row>
    <row r="16" spans="2:67" ht="20.25" customHeight="1" thickBot="1" x14ac:dyDescent="0.2">
      <c r="B16" s="4223"/>
      <c r="C16" s="4215"/>
      <c r="D16" s="4226"/>
      <c r="E16" s="1906"/>
      <c r="F16" s="1907"/>
      <c r="G16" s="1906"/>
      <c r="H16" s="1907"/>
      <c r="I16" s="4231"/>
      <c r="J16" s="4232"/>
      <c r="K16" s="4235"/>
      <c r="L16" s="4216"/>
      <c r="M16" s="4216"/>
      <c r="N16" s="4226"/>
      <c r="O16" s="4235"/>
      <c r="P16" s="4216"/>
      <c r="Q16" s="4216"/>
      <c r="R16" s="4216"/>
      <c r="S16" s="4226"/>
      <c r="T16" s="1908"/>
      <c r="U16" s="1908"/>
      <c r="V16" s="1909"/>
      <c r="W16" s="1910" t="str">
        <f>IF(W15=1,"日",IF(W15=2,"月",IF(W15=3,"火",IF(W15=4,"水",IF(W15=5,"木",IF(W15=6,"金","土"))))))</f>
        <v>月</v>
      </c>
      <c r="X16" s="1911" t="str">
        <f t="shared" ref="X16:AX16" si="0">IF(X15=1,"日",IF(X15=2,"月",IF(X15=3,"火",IF(X15=4,"水",IF(X15=5,"木",IF(X15=6,"金","土"))))))</f>
        <v>火</v>
      </c>
      <c r="Y16" s="1911" t="str">
        <f t="shared" si="0"/>
        <v>水</v>
      </c>
      <c r="Z16" s="1911" t="str">
        <f t="shared" si="0"/>
        <v>木</v>
      </c>
      <c r="AA16" s="1911" t="str">
        <f t="shared" si="0"/>
        <v>金</v>
      </c>
      <c r="AB16" s="1911" t="str">
        <f t="shared" si="0"/>
        <v>土</v>
      </c>
      <c r="AC16" s="1912" t="str">
        <f t="shared" si="0"/>
        <v>日</v>
      </c>
      <c r="AD16" s="1913" t="str">
        <f>IF(AD15=1,"日",IF(AD15=2,"月",IF(AD15=3,"火",IF(AD15=4,"水",IF(AD15=5,"木",IF(AD15=6,"金","土"))))))</f>
        <v>月</v>
      </c>
      <c r="AE16" s="1911" t="str">
        <f t="shared" si="0"/>
        <v>火</v>
      </c>
      <c r="AF16" s="1911" t="str">
        <f t="shared" si="0"/>
        <v>水</v>
      </c>
      <c r="AG16" s="1911" t="str">
        <f t="shared" si="0"/>
        <v>木</v>
      </c>
      <c r="AH16" s="1911" t="str">
        <f t="shared" si="0"/>
        <v>金</v>
      </c>
      <c r="AI16" s="1911" t="str">
        <f t="shared" si="0"/>
        <v>土</v>
      </c>
      <c r="AJ16" s="1912" t="str">
        <f t="shared" si="0"/>
        <v>日</v>
      </c>
      <c r="AK16" s="1913" t="str">
        <f>IF(AK15=1,"日",IF(AK15=2,"月",IF(AK15=3,"火",IF(AK15=4,"水",IF(AK15=5,"木",IF(AK15=6,"金","土"))))))</f>
        <v>月</v>
      </c>
      <c r="AL16" s="1911" t="str">
        <f t="shared" si="0"/>
        <v>火</v>
      </c>
      <c r="AM16" s="1911" t="str">
        <f t="shared" si="0"/>
        <v>水</v>
      </c>
      <c r="AN16" s="1911" t="str">
        <f t="shared" si="0"/>
        <v>木</v>
      </c>
      <c r="AO16" s="1911" t="str">
        <f t="shared" si="0"/>
        <v>金</v>
      </c>
      <c r="AP16" s="1911" t="str">
        <f t="shared" si="0"/>
        <v>土</v>
      </c>
      <c r="AQ16" s="1912" t="str">
        <f t="shared" si="0"/>
        <v>日</v>
      </c>
      <c r="AR16" s="1913" t="str">
        <f>IF(AR15=1,"日",IF(AR15=2,"月",IF(AR15=3,"火",IF(AR15=4,"水",IF(AR15=5,"木",IF(AR15=6,"金","土"))))))</f>
        <v>月</v>
      </c>
      <c r="AS16" s="1911" t="str">
        <f t="shared" si="0"/>
        <v>火</v>
      </c>
      <c r="AT16" s="1911" t="str">
        <f t="shared" si="0"/>
        <v>水</v>
      </c>
      <c r="AU16" s="1911" t="str">
        <f t="shared" si="0"/>
        <v>木</v>
      </c>
      <c r="AV16" s="1911" t="str">
        <f t="shared" si="0"/>
        <v>金</v>
      </c>
      <c r="AW16" s="1911" t="str">
        <f t="shared" si="0"/>
        <v>土</v>
      </c>
      <c r="AX16" s="1912" t="str">
        <f t="shared" si="0"/>
        <v>日</v>
      </c>
      <c r="AY16" s="1911" t="str">
        <f>IF(AY15=1,"日",IF(AY15=2,"月",IF(AY15=3,"火",IF(AY15=4,"水",IF(AY15=5,"木",IF(AY15=6,"金",IF(AY15=0,"","土")))))))</f>
        <v/>
      </c>
      <c r="AZ16" s="1911" t="str">
        <f>IF(AZ15=1,"日",IF(AZ15=2,"月",IF(AZ15=3,"火",IF(AZ15=4,"水",IF(AZ15=5,"木",IF(AZ15=6,"金",IF(AZ15=0,"","土")))))))</f>
        <v/>
      </c>
      <c r="BA16" s="1911" t="str">
        <f>IF(BA15=1,"日",IF(BA15=2,"月",IF(BA15=3,"火",IF(BA15=4,"水",IF(BA15=5,"木",IF(BA15=6,"金",IF(BA15=0,"","土")))))))</f>
        <v/>
      </c>
      <c r="BB16" s="4204"/>
      <c r="BC16" s="4205"/>
      <c r="BD16" s="4208"/>
      <c r="BE16" s="4205"/>
      <c r="BF16" s="4215"/>
      <c r="BG16" s="4216"/>
      <c r="BH16" s="4216"/>
      <c r="BI16" s="4216"/>
      <c r="BJ16" s="4217"/>
    </row>
    <row r="17" spans="2:62" ht="20.25" customHeight="1" x14ac:dyDescent="0.15">
      <c r="B17" s="4126">
        <f>B15+1</f>
        <v>1</v>
      </c>
      <c r="C17" s="4189" t="s">
        <v>3294</v>
      </c>
      <c r="D17" s="4190"/>
      <c r="E17" s="1914"/>
      <c r="F17" s="1915"/>
      <c r="G17" s="1914"/>
      <c r="H17" s="1915"/>
      <c r="I17" s="4191" t="s">
        <v>3295</v>
      </c>
      <c r="J17" s="4192"/>
      <c r="K17" s="4193" t="s">
        <v>3296</v>
      </c>
      <c r="L17" s="4194"/>
      <c r="M17" s="4194"/>
      <c r="N17" s="4190"/>
      <c r="O17" s="4195" t="s">
        <v>3297</v>
      </c>
      <c r="P17" s="4196"/>
      <c r="Q17" s="4196"/>
      <c r="R17" s="4196"/>
      <c r="S17" s="4197"/>
      <c r="T17" s="1916" t="s">
        <v>3298</v>
      </c>
      <c r="U17" s="1917"/>
      <c r="V17" s="1918"/>
      <c r="W17" s="1919" t="s">
        <v>3299</v>
      </c>
      <c r="X17" s="1920" t="s">
        <v>3299</v>
      </c>
      <c r="Y17" s="1920" t="s">
        <v>3300</v>
      </c>
      <c r="Z17" s="1920"/>
      <c r="AA17" s="1920"/>
      <c r="AB17" s="1920" t="s">
        <v>3299</v>
      </c>
      <c r="AC17" s="1921" t="s">
        <v>3299</v>
      </c>
      <c r="AD17" s="1919" t="s">
        <v>3299</v>
      </c>
      <c r="AE17" s="1920" t="s">
        <v>3299</v>
      </c>
      <c r="AF17" s="1920" t="s">
        <v>3299</v>
      </c>
      <c r="AG17" s="1920"/>
      <c r="AH17" s="1920"/>
      <c r="AI17" s="1920" t="s">
        <v>3299</v>
      </c>
      <c r="AJ17" s="1921" t="s">
        <v>3299</v>
      </c>
      <c r="AK17" s="1919" t="s">
        <v>3299</v>
      </c>
      <c r="AL17" s="1920" t="s">
        <v>3299</v>
      </c>
      <c r="AM17" s="1920" t="s">
        <v>3299</v>
      </c>
      <c r="AN17" s="1920"/>
      <c r="AO17" s="1920"/>
      <c r="AP17" s="1920" t="s">
        <v>3299</v>
      </c>
      <c r="AQ17" s="1921" t="s">
        <v>3299</v>
      </c>
      <c r="AR17" s="1919" t="s">
        <v>3299</v>
      </c>
      <c r="AS17" s="1920" t="s">
        <v>3299</v>
      </c>
      <c r="AT17" s="1920" t="s">
        <v>3299</v>
      </c>
      <c r="AU17" s="1920"/>
      <c r="AV17" s="1920"/>
      <c r="AW17" s="1920" t="s">
        <v>3299</v>
      </c>
      <c r="AX17" s="1921" t="s">
        <v>3299</v>
      </c>
      <c r="AY17" s="1919"/>
      <c r="AZ17" s="1920"/>
      <c r="BA17" s="1920"/>
      <c r="BB17" s="4198"/>
      <c r="BC17" s="4199"/>
      <c r="BD17" s="4184"/>
      <c r="BE17" s="4185"/>
      <c r="BF17" s="4186"/>
      <c r="BG17" s="4187"/>
      <c r="BH17" s="4187"/>
      <c r="BI17" s="4187"/>
      <c r="BJ17" s="4188"/>
    </row>
    <row r="18" spans="2:62" ht="20.25" customHeight="1" x14ac:dyDescent="0.15">
      <c r="B18" s="4159"/>
      <c r="C18" s="4172"/>
      <c r="D18" s="4173"/>
      <c r="E18" s="1922"/>
      <c r="F18" s="1923" t="str">
        <f>C17</f>
        <v>管理者</v>
      </c>
      <c r="G18" s="1922"/>
      <c r="H18" s="1923" t="str">
        <f>I17</f>
        <v>A</v>
      </c>
      <c r="I18" s="4174"/>
      <c r="J18" s="4175"/>
      <c r="K18" s="4176"/>
      <c r="L18" s="4177"/>
      <c r="M18" s="4177"/>
      <c r="N18" s="4173"/>
      <c r="O18" s="4140"/>
      <c r="P18" s="4141"/>
      <c r="Q18" s="4141"/>
      <c r="R18" s="4141"/>
      <c r="S18" s="4142"/>
      <c r="T18" s="1924" t="s">
        <v>3505</v>
      </c>
      <c r="U18" s="1925"/>
      <c r="V18" s="1926"/>
      <c r="W18" s="1927">
        <f>IF(W17="","",VLOOKUP(W17,'【記載例】シフト記号表（勤務時間帯）'!$C$6:$L$47,10,FALSE))</f>
        <v>8</v>
      </c>
      <c r="X18" s="1928">
        <f>IF(X17="","",VLOOKUP(X17,'【記載例】シフト記号表（勤務時間帯）'!$C$6:$L$47,10,FALSE))</f>
        <v>8</v>
      </c>
      <c r="Y18" s="1928">
        <f>IF(Y17="","",VLOOKUP(Y17,'【記載例】シフト記号表（勤務時間帯）'!$C$6:$L$47,10,FALSE))</f>
        <v>8</v>
      </c>
      <c r="Z18" s="1928" t="str">
        <f>IF(Z17="","",VLOOKUP(Z17,'【記載例】シフト記号表（勤務時間帯）'!$C$6:$L$47,10,FALSE))</f>
        <v/>
      </c>
      <c r="AA18" s="1928" t="str">
        <f>IF(AA17="","",VLOOKUP(AA17,'【記載例】シフト記号表（勤務時間帯）'!$C$6:$L$47,10,FALSE))</f>
        <v/>
      </c>
      <c r="AB18" s="1928">
        <f>IF(AB17="","",VLOOKUP(AB17,'【記載例】シフト記号表（勤務時間帯）'!$C$6:$L$47,10,FALSE))</f>
        <v>8</v>
      </c>
      <c r="AC18" s="1929">
        <f>IF(AC17="","",VLOOKUP(AC17,'【記載例】シフト記号表（勤務時間帯）'!$C$6:$L$47,10,FALSE))</f>
        <v>8</v>
      </c>
      <c r="AD18" s="1927">
        <f>IF(AD17="","",VLOOKUP(AD17,'【記載例】シフト記号表（勤務時間帯）'!$C$6:$L$47,10,FALSE))</f>
        <v>8</v>
      </c>
      <c r="AE18" s="1928">
        <f>IF(AE17="","",VLOOKUP(AE17,'【記載例】シフト記号表（勤務時間帯）'!$C$6:$L$47,10,FALSE))</f>
        <v>8</v>
      </c>
      <c r="AF18" s="1928">
        <f>IF(AF17="","",VLOOKUP(AF17,'【記載例】シフト記号表（勤務時間帯）'!$C$6:$L$47,10,FALSE))</f>
        <v>8</v>
      </c>
      <c r="AG18" s="1928" t="str">
        <f>IF(AG17="","",VLOOKUP(AG17,'【記載例】シフト記号表（勤務時間帯）'!$C$6:$L$47,10,FALSE))</f>
        <v/>
      </c>
      <c r="AH18" s="1928" t="str">
        <f>IF(AH17="","",VLOOKUP(AH17,'【記載例】シフト記号表（勤務時間帯）'!$C$6:$L$47,10,FALSE))</f>
        <v/>
      </c>
      <c r="AI18" s="1928">
        <f>IF(AI17="","",VLOOKUP(AI17,'【記載例】シフト記号表（勤務時間帯）'!$C$6:$L$47,10,FALSE))</f>
        <v>8</v>
      </c>
      <c r="AJ18" s="1929">
        <f>IF(AJ17="","",VLOOKUP(AJ17,'【記載例】シフト記号表（勤務時間帯）'!$C$6:$L$47,10,FALSE))</f>
        <v>8</v>
      </c>
      <c r="AK18" s="1927">
        <f>IF(AK17="","",VLOOKUP(AK17,'【記載例】シフト記号表（勤務時間帯）'!$C$6:$L$47,10,FALSE))</f>
        <v>8</v>
      </c>
      <c r="AL18" s="1928">
        <f>IF(AL17="","",VLOOKUP(AL17,'【記載例】シフト記号表（勤務時間帯）'!$C$6:$L$47,10,FALSE))</f>
        <v>8</v>
      </c>
      <c r="AM18" s="1928">
        <f>IF(AM17="","",VLOOKUP(AM17,'【記載例】シフト記号表（勤務時間帯）'!$C$6:$L$47,10,FALSE))</f>
        <v>8</v>
      </c>
      <c r="AN18" s="1928" t="str">
        <f>IF(AN17="","",VLOOKUP(AN17,'【記載例】シフト記号表（勤務時間帯）'!$C$6:$L$47,10,FALSE))</f>
        <v/>
      </c>
      <c r="AO18" s="1928" t="str">
        <f>IF(AO17="","",VLOOKUP(AO17,'【記載例】シフト記号表（勤務時間帯）'!$C$6:$L$47,10,FALSE))</f>
        <v/>
      </c>
      <c r="AP18" s="1928">
        <f>IF(AP17="","",VLOOKUP(AP17,'【記載例】シフト記号表（勤務時間帯）'!$C$6:$L$47,10,FALSE))</f>
        <v>8</v>
      </c>
      <c r="AQ18" s="1929">
        <f>IF(AQ17="","",VLOOKUP(AQ17,'【記載例】シフト記号表（勤務時間帯）'!$C$6:$L$47,10,FALSE))</f>
        <v>8</v>
      </c>
      <c r="AR18" s="1927">
        <f>IF(AR17="","",VLOOKUP(AR17,'【記載例】シフト記号表（勤務時間帯）'!$C$6:$L$47,10,FALSE))</f>
        <v>8</v>
      </c>
      <c r="AS18" s="1928">
        <f>IF(AS17="","",VLOOKUP(AS17,'【記載例】シフト記号表（勤務時間帯）'!$C$6:$L$47,10,FALSE))</f>
        <v>8</v>
      </c>
      <c r="AT18" s="1928">
        <f>IF(AT17="","",VLOOKUP(AT17,'【記載例】シフト記号表（勤務時間帯）'!$C$6:$L$47,10,FALSE))</f>
        <v>8</v>
      </c>
      <c r="AU18" s="1928" t="str">
        <f>IF(AU17="","",VLOOKUP(AU17,'【記載例】シフト記号表（勤務時間帯）'!$C$6:$L$47,10,FALSE))</f>
        <v/>
      </c>
      <c r="AV18" s="1928" t="str">
        <f>IF(AV17="","",VLOOKUP(AV17,'【記載例】シフト記号表（勤務時間帯）'!$C$6:$L$47,10,FALSE))</f>
        <v/>
      </c>
      <c r="AW18" s="1928">
        <f>IF(AW17="","",VLOOKUP(AW17,'【記載例】シフト記号表（勤務時間帯）'!$C$6:$L$47,10,FALSE))</f>
        <v>8</v>
      </c>
      <c r="AX18" s="1929">
        <f>IF(AX17="","",VLOOKUP(AX17,'【記載例】シフト記号表（勤務時間帯）'!$C$6:$L$47,10,FALSE))</f>
        <v>8</v>
      </c>
      <c r="AY18" s="1927" t="str">
        <f>IF(AY17="","",VLOOKUP(AY17,'【記載例】シフト記号表（勤務時間帯）'!$C$6:$L$47,10,FALSE))</f>
        <v/>
      </c>
      <c r="AZ18" s="1928" t="str">
        <f>IF(AZ17="","",VLOOKUP(AZ17,'【記載例】シフト記号表（勤務時間帯）'!$C$6:$L$47,10,FALSE))</f>
        <v/>
      </c>
      <c r="BA18" s="1928" t="str">
        <f>IF(BA17="","",VLOOKUP(BA17,'【記載例】シフト記号表（勤務時間帯）'!$C$6:$L$47,10,FALSE))</f>
        <v/>
      </c>
      <c r="BB18" s="4181">
        <f>IF($BE$3="４週",SUM(W18:AX18),IF($BE$3="暦月",SUM(W18:BA18),""))</f>
        <v>160</v>
      </c>
      <c r="BC18" s="4182"/>
      <c r="BD18" s="4183">
        <f>IF($BE$3="４週",BB18/4,IF($BE$3="暦月",(BB18/($BE$8/7)),""))</f>
        <v>40</v>
      </c>
      <c r="BE18" s="4182"/>
      <c r="BF18" s="4178"/>
      <c r="BG18" s="4179"/>
      <c r="BH18" s="4179"/>
      <c r="BI18" s="4179"/>
      <c r="BJ18" s="4180"/>
    </row>
    <row r="19" spans="2:62" ht="20.25" customHeight="1" x14ac:dyDescent="0.15">
      <c r="B19" s="4126">
        <f>B17+1</f>
        <v>2</v>
      </c>
      <c r="C19" s="4128" t="s">
        <v>3506</v>
      </c>
      <c r="D19" s="4129"/>
      <c r="E19" s="1930"/>
      <c r="F19" s="1931"/>
      <c r="G19" s="1930"/>
      <c r="H19" s="1931"/>
      <c r="I19" s="4132" t="s">
        <v>3295</v>
      </c>
      <c r="J19" s="4133"/>
      <c r="K19" s="4136" t="s">
        <v>3506</v>
      </c>
      <c r="L19" s="4137"/>
      <c r="M19" s="4137"/>
      <c r="N19" s="4129"/>
      <c r="O19" s="4140" t="s">
        <v>3301</v>
      </c>
      <c r="P19" s="4141"/>
      <c r="Q19" s="4141"/>
      <c r="R19" s="4141"/>
      <c r="S19" s="4142"/>
      <c r="T19" s="1932" t="s">
        <v>3298</v>
      </c>
      <c r="U19" s="1933"/>
      <c r="V19" s="1934"/>
      <c r="W19" s="1935" t="s">
        <v>3299</v>
      </c>
      <c r="X19" s="1936" t="s">
        <v>3299</v>
      </c>
      <c r="Y19" s="1936" t="s">
        <v>3299</v>
      </c>
      <c r="Z19" s="1936"/>
      <c r="AA19" s="1936"/>
      <c r="AB19" s="1936" t="s">
        <v>3299</v>
      </c>
      <c r="AC19" s="1937" t="s">
        <v>3299</v>
      </c>
      <c r="AD19" s="1935" t="s">
        <v>3299</v>
      </c>
      <c r="AE19" s="1936" t="s">
        <v>3299</v>
      </c>
      <c r="AF19" s="1936" t="s">
        <v>3299</v>
      </c>
      <c r="AG19" s="1936"/>
      <c r="AH19" s="1936"/>
      <c r="AI19" s="1936" t="s">
        <v>3299</v>
      </c>
      <c r="AJ19" s="1937" t="s">
        <v>3299</v>
      </c>
      <c r="AK19" s="1935" t="s">
        <v>3299</v>
      </c>
      <c r="AL19" s="1936" t="s">
        <v>3299</v>
      </c>
      <c r="AM19" s="1936" t="s">
        <v>3299</v>
      </c>
      <c r="AN19" s="1936"/>
      <c r="AO19" s="1936"/>
      <c r="AP19" s="1936" t="s">
        <v>3299</v>
      </c>
      <c r="AQ19" s="1937" t="s">
        <v>3299</v>
      </c>
      <c r="AR19" s="1935" t="s">
        <v>3299</v>
      </c>
      <c r="AS19" s="1936" t="s">
        <v>3299</v>
      </c>
      <c r="AT19" s="1936" t="s">
        <v>3299</v>
      </c>
      <c r="AU19" s="1936"/>
      <c r="AV19" s="1936"/>
      <c r="AW19" s="1936" t="s">
        <v>3299</v>
      </c>
      <c r="AX19" s="1937" t="s">
        <v>3299</v>
      </c>
      <c r="AY19" s="1935"/>
      <c r="AZ19" s="1936"/>
      <c r="BA19" s="1938"/>
      <c r="BB19" s="4146"/>
      <c r="BC19" s="4147"/>
      <c r="BD19" s="4148"/>
      <c r="BE19" s="4149"/>
      <c r="BF19" s="4150"/>
      <c r="BG19" s="4151"/>
      <c r="BH19" s="4151"/>
      <c r="BI19" s="4151"/>
      <c r="BJ19" s="4152"/>
    </row>
    <row r="20" spans="2:62" ht="20.25" customHeight="1" x14ac:dyDescent="0.15">
      <c r="B20" s="4159"/>
      <c r="C20" s="4172"/>
      <c r="D20" s="4173"/>
      <c r="E20" s="1922"/>
      <c r="F20" s="1923" t="str">
        <f>C19</f>
        <v>医師</v>
      </c>
      <c r="G20" s="1922"/>
      <c r="H20" s="1923" t="str">
        <f>I19</f>
        <v>A</v>
      </c>
      <c r="I20" s="4174"/>
      <c r="J20" s="4175"/>
      <c r="K20" s="4176"/>
      <c r="L20" s="4177"/>
      <c r="M20" s="4177"/>
      <c r="N20" s="4173"/>
      <c r="O20" s="4140"/>
      <c r="P20" s="4141"/>
      <c r="Q20" s="4141"/>
      <c r="R20" s="4141"/>
      <c r="S20" s="4142"/>
      <c r="T20" s="1924" t="s">
        <v>3505</v>
      </c>
      <c r="U20" s="1925"/>
      <c r="V20" s="1926"/>
      <c r="W20" s="1927">
        <f>IF(W19="","",VLOOKUP(W19,'【記載例】シフト記号表（勤務時間帯）'!$C$6:$L$47,10,FALSE))</f>
        <v>8</v>
      </c>
      <c r="X20" s="1928">
        <f>IF(X19="","",VLOOKUP(X19,'【記載例】シフト記号表（勤務時間帯）'!$C$6:$L$47,10,FALSE))</f>
        <v>8</v>
      </c>
      <c r="Y20" s="1928">
        <f>IF(Y19="","",VLOOKUP(Y19,'【記載例】シフト記号表（勤務時間帯）'!$C$6:$L$47,10,FALSE))</f>
        <v>8</v>
      </c>
      <c r="Z20" s="1928" t="str">
        <f>IF(Z19="","",VLOOKUP(Z19,'【記載例】シフト記号表（勤務時間帯）'!$C$6:$L$47,10,FALSE))</f>
        <v/>
      </c>
      <c r="AA20" s="1928" t="str">
        <f>IF(AA19="","",VLOOKUP(AA19,'【記載例】シフト記号表（勤務時間帯）'!$C$6:$L$47,10,FALSE))</f>
        <v/>
      </c>
      <c r="AB20" s="1928">
        <f>IF(AB19="","",VLOOKUP(AB19,'【記載例】シフト記号表（勤務時間帯）'!$C$6:$L$47,10,FALSE))</f>
        <v>8</v>
      </c>
      <c r="AC20" s="1929">
        <f>IF(AC19="","",VLOOKUP(AC19,'【記載例】シフト記号表（勤務時間帯）'!$C$6:$L$47,10,FALSE))</f>
        <v>8</v>
      </c>
      <c r="AD20" s="1927">
        <f>IF(AD19="","",VLOOKUP(AD19,'【記載例】シフト記号表（勤務時間帯）'!$C$6:$L$47,10,FALSE))</f>
        <v>8</v>
      </c>
      <c r="AE20" s="1928">
        <f>IF(AE19="","",VLOOKUP(AE19,'【記載例】シフト記号表（勤務時間帯）'!$C$6:$L$47,10,FALSE))</f>
        <v>8</v>
      </c>
      <c r="AF20" s="1928">
        <f>IF(AF19="","",VLOOKUP(AF19,'【記載例】シフト記号表（勤務時間帯）'!$C$6:$L$47,10,FALSE))</f>
        <v>8</v>
      </c>
      <c r="AG20" s="1928" t="str">
        <f>IF(AG19="","",VLOOKUP(AG19,'【記載例】シフト記号表（勤務時間帯）'!$C$6:$L$47,10,FALSE))</f>
        <v/>
      </c>
      <c r="AH20" s="1928" t="str">
        <f>IF(AH19="","",VLOOKUP(AH19,'【記載例】シフト記号表（勤務時間帯）'!$C$6:$L$47,10,FALSE))</f>
        <v/>
      </c>
      <c r="AI20" s="1928">
        <f>IF(AI19="","",VLOOKUP(AI19,'【記載例】シフト記号表（勤務時間帯）'!$C$6:$L$47,10,FALSE))</f>
        <v>8</v>
      </c>
      <c r="AJ20" s="1929">
        <f>IF(AJ19="","",VLOOKUP(AJ19,'【記載例】シフト記号表（勤務時間帯）'!$C$6:$L$47,10,FALSE))</f>
        <v>8</v>
      </c>
      <c r="AK20" s="1927">
        <f>IF(AK19="","",VLOOKUP(AK19,'【記載例】シフト記号表（勤務時間帯）'!$C$6:$L$47,10,FALSE))</f>
        <v>8</v>
      </c>
      <c r="AL20" s="1928">
        <f>IF(AL19="","",VLOOKUP(AL19,'【記載例】シフト記号表（勤務時間帯）'!$C$6:$L$47,10,FALSE))</f>
        <v>8</v>
      </c>
      <c r="AM20" s="1928">
        <f>IF(AM19="","",VLOOKUP(AM19,'【記載例】シフト記号表（勤務時間帯）'!$C$6:$L$47,10,FALSE))</f>
        <v>8</v>
      </c>
      <c r="AN20" s="1928" t="str">
        <f>IF(AN19="","",VLOOKUP(AN19,'【記載例】シフト記号表（勤務時間帯）'!$C$6:$L$47,10,FALSE))</f>
        <v/>
      </c>
      <c r="AO20" s="1928" t="str">
        <f>IF(AO19="","",VLOOKUP(AO19,'【記載例】シフト記号表（勤務時間帯）'!$C$6:$L$47,10,FALSE))</f>
        <v/>
      </c>
      <c r="AP20" s="1928">
        <f>IF(AP19="","",VLOOKUP(AP19,'【記載例】シフト記号表（勤務時間帯）'!$C$6:$L$47,10,FALSE))</f>
        <v>8</v>
      </c>
      <c r="AQ20" s="1929">
        <f>IF(AQ19="","",VLOOKUP(AQ19,'【記載例】シフト記号表（勤務時間帯）'!$C$6:$L$47,10,FALSE))</f>
        <v>8</v>
      </c>
      <c r="AR20" s="1927">
        <f>IF(AR19="","",VLOOKUP(AR19,'【記載例】シフト記号表（勤務時間帯）'!$C$6:$L$47,10,FALSE))</f>
        <v>8</v>
      </c>
      <c r="AS20" s="1928">
        <f>IF(AS19="","",VLOOKUP(AS19,'【記載例】シフト記号表（勤務時間帯）'!$C$6:$L$47,10,FALSE))</f>
        <v>8</v>
      </c>
      <c r="AT20" s="1928">
        <f>IF(AT19="","",VLOOKUP(AT19,'【記載例】シフト記号表（勤務時間帯）'!$C$6:$L$47,10,FALSE))</f>
        <v>8</v>
      </c>
      <c r="AU20" s="1928" t="str">
        <f>IF(AU19="","",VLOOKUP(AU19,'【記載例】シフト記号表（勤務時間帯）'!$C$6:$L$47,10,FALSE))</f>
        <v/>
      </c>
      <c r="AV20" s="1928" t="str">
        <f>IF(AV19="","",VLOOKUP(AV19,'【記載例】シフト記号表（勤務時間帯）'!$C$6:$L$47,10,FALSE))</f>
        <v/>
      </c>
      <c r="AW20" s="1928">
        <f>IF(AW19="","",VLOOKUP(AW19,'【記載例】シフト記号表（勤務時間帯）'!$C$6:$L$47,10,FALSE))</f>
        <v>8</v>
      </c>
      <c r="AX20" s="1929">
        <f>IF(AX19="","",VLOOKUP(AX19,'【記載例】シフト記号表（勤務時間帯）'!$C$6:$L$47,10,FALSE))</f>
        <v>8</v>
      </c>
      <c r="AY20" s="1927" t="str">
        <f>IF(AY19="","",VLOOKUP(AY19,'【記載例】シフト記号表（勤務時間帯）'!$C$6:$L$47,10,FALSE))</f>
        <v/>
      </c>
      <c r="AZ20" s="1928" t="str">
        <f>IF(AZ19="","",VLOOKUP(AZ19,'【記載例】シフト記号表（勤務時間帯）'!$C$6:$L$47,10,FALSE))</f>
        <v/>
      </c>
      <c r="BA20" s="1928" t="str">
        <f>IF(BA19="","",VLOOKUP(BA19,'【記載例】シフト記号表（勤務時間帯）'!$C$6:$L$47,10,FALSE))</f>
        <v/>
      </c>
      <c r="BB20" s="4181">
        <f>IF($BE$3="４週",SUM(W20:AX20),IF($BE$3="暦月",SUM(W20:BA20),""))</f>
        <v>160</v>
      </c>
      <c r="BC20" s="4182"/>
      <c r="BD20" s="4183">
        <f>IF($BE$3="４週",BB20/4,IF($BE$3="暦月",(BB20/($BE$8/7)),""))</f>
        <v>40</v>
      </c>
      <c r="BE20" s="4182"/>
      <c r="BF20" s="4178"/>
      <c r="BG20" s="4179"/>
      <c r="BH20" s="4179"/>
      <c r="BI20" s="4179"/>
      <c r="BJ20" s="4180"/>
    </row>
    <row r="21" spans="2:62" ht="20.25" customHeight="1" x14ac:dyDescent="0.15">
      <c r="B21" s="4126">
        <f>B19+1</f>
        <v>3</v>
      </c>
      <c r="C21" s="4128" t="s">
        <v>3506</v>
      </c>
      <c r="D21" s="4129"/>
      <c r="E21" s="1922"/>
      <c r="F21" s="1923"/>
      <c r="G21" s="1922"/>
      <c r="H21" s="1923"/>
      <c r="I21" s="4132" t="s">
        <v>3295</v>
      </c>
      <c r="J21" s="4133"/>
      <c r="K21" s="4136" t="s">
        <v>3506</v>
      </c>
      <c r="L21" s="4137"/>
      <c r="M21" s="4137"/>
      <c r="N21" s="4129"/>
      <c r="O21" s="4140" t="s">
        <v>3303</v>
      </c>
      <c r="P21" s="4141"/>
      <c r="Q21" s="4141"/>
      <c r="R21" s="4141"/>
      <c r="S21" s="4142"/>
      <c r="T21" s="1932" t="s">
        <v>3298</v>
      </c>
      <c r="U21" s="1933"/>
      <c r="V21" s="1934"/>
      <c r="W21" s="1935"/>
      <c r="X21" s="1936"/>
      <c r="Y21" s="1936" t="s">
        <v>3299</v>
      </c>
      <c r="Z21" s="1936" t="s">
        <v>3299</v>
      </c>
      <c r="AA21" s="1936" t="s">
        <v>3299</v>
      </c>
      <c r="AB21" s="1936" t="s">
        <v>3299</v>
      </c>
      <c r="AC21" s="1937" t="s">
        <v>3299</v>
      </c>
      <c r="AD21" s="1935"/>
      <c r="AE21" s="1936"/>
      <c r="AF21" s="1936" t="s">
        <v>3299</v>
      </c>
      <c r="AG21" s="1936" t="s">
        <v>3299</v>
      </c>
      <c r="AH21" s="1936" t="s">
        <v>3299</v>
      </c>
      <c r="AI21" s="1936" t="s">
        <v>3299</v>
      </c>
      <c r="AJ21" s="1937" t="s">
        <v>3299</v>
      </c>
      <c r="AK21" s="1935"/>
      <c r="AL21" s="1936"/>
      <c r="AM21" s="1936" t="s">
        <v>3299</v>
      </c>
      <c r="AN21" s="1936" t="s">
        <v>3299</v>
      </c>
      <c r="AO21" s="1936" t="s">
        <v>3299</v>
      </c>
      <c r="AP21" s="1936" t="s">
        <v>3299</v>
      </c>
      <c r="AQ21" s="1937" t="s">
        <v>3299</v>
      </c>
      <c r="AR21" s="1935"/>
      <c r="AS21" s="1936"/>
      <c r="AT21" s="1936" t="s">
        <v>3299</v>
      </c>
      <c r="AU21" s="1936" t="s">
        <v>3299</v>
      </c>
      <c r="AV21" s="1936" t="s">
        <v>3299</v>
      </c>
      <c r="AW21" s="1936" t="s">
        <v>3299</v>
      </c>
      <c r="AX21" s="1937" t="s">
        <v>3299</v>
      </c>
      <c r="AY21" s="1935"/>
      <c r="AZ21" s="1936"/>
      <c r="BA21" s="1938"/>
      <c r="BB21" s="4146"/>
      <c r="BC21" s="4147"/>
      <c r="BD21" s="4148"/>
      <c r="BE21" s="4149"/>
      <c r="BF21" s="4150"/>
      <c r="BG21" s="4151"/>
      <c r="BH21" s="4151"/>
      <c r="BI21" s="4151"/>
      <c r="BJ21" s="4152"/>
    </row>
    <row r="22" spans="2:62" ht="20.25" customHeight="1" x14ac:dyDescent="0.15">
      <c r="B22" s="4159"/>
      <c r="C22" s="4172"/>
      <c r="D22" s="4173"/>
      <c r="E22" s="1922"/>
      <c r="F22" s="1923" t="str">
        <f>C21</f>
        <v>医師</v>
      </c>
      <c r="G22" s="1922"/>
      <c r="H22" s="1923" t="str">
        <f>I21</f>
        <v>A</v>
      </c>
      <c r="I22" s="4174"/>
      <c r="J22" s="4175"/>
      <c r="K22" s="4176"/>
      <c r="L22" s="4177"/>
      <c r="M22" s="4177"/>
      <c r="N22" s="4173"/>
      <c r="O22" s="4140"/>
      <c r="P22" s="4141"/>
      <c r="Q22" s="4141"/>
      <c r="R22" s="4141"/>
      <c r="S22" s="4142"/>
      <c r="T22" s="1924" t="s">
        <v>3505</v>
      </c>
      <c r="U22" s="1925"/>
      <c r="V22" s="1926"/>
      <c r="W22" s="1927" t="str">
        <f>IF(W21="","",VLOOKUP(W21,'【記載例】シフト記号表（勤務時間帯）'!$C$6:$L$47,10,FALSE))</f>
        <v/>
      </c>
      <c r="X22" s="1928" t="str">
        <f>IF(X21="","",VLOOKUP(X21,'【記載例】シフト記号表（勤務時間帯）'!$C$6:$L$47,10,FALSE))</f>
        <v/>
      </c>
      <c r="Y22" s="1928">
        <f>IF(Y21="","",VLOOKUP(Y21,'【記載例】シフト記号表（勤務時間帯）'!$C$6:$L$47,10,FALSE))</f>
        <v>8</v>
      </c>
      <c r="Z22" s="1928">
        <f>IF(Z21="","",VLOOKUP(Z21,'【記載例】シフト記号表（勤務時間帯）'!$C$6:$L$47,10,FALSE))</f>
        <v>8</v>
      </c>
      <c r="AA22" s="1928">
        <f>IF(AA21="","",VLOOKUP(AA21,'【記載例】シフト記号表（勤務時間帯）'!$C$6:$L$47,10,FALSE))</f>
        <v>8</v>
      </c>
      <c r="AB22" s="1928">
        <f>IF(AB21="","",VLOOKUP(AB21,'【記載例】シフト記号表（勤務時間帯）'!$C$6:$L$47,10,FALSE))</f>
        <v>8</v>
      </c>
      <c r="AC22" s="1929">
        <f>IF(AC21="","",VLOOKUP(AC21,'【記載例】シフト記号表（勤務時間帯）'!$C$6:$L$47,10,FALSE))</f>
        <v>8</v>
      </c>
      <c r="AD22" s="1927" t="str">
        <f>IF(AD21="","",VLOOKUP(AD21,'【記載例】シフト記号表（勤務時間帯）'!$C$6:$L$47,10,FALSE))</f>
        <v/>
      </c>
      <c r="AE22" s="1928" t="str">
        <f>IF(AE21="","",VLOOKUP(AE21,'【記載例】シフト記号表（勤務時間帯）'!$C$6:$L$47,10,FALSE))</f>
        <v/>
      </c>
      <c r="AF22" s="1928">
        <f>IF(AF21="","",VLOOKUP(AF21,'【記載例】シフト記号表（勤務時間帯）'!$C$6:$L$47,10,FALSE))</f>
        <v>8</v>
      </c>
      <c r="AG22" s="1928">
        <f>IF(AG21="","",VLOOKUP(AG21,'【記載例】シフト記号表（勤務時間帯）'!$C$6:$L$47,10,FALSE))</f>
        <v>8</v>
      </c>
      <c r="AH22" s="1928">
        <f>IF(AH21="","",VLOOKUP(AH21,'【記載例】シフト記号表（勤務時間帯）'!$C$6:$L$47,10,FALSE))</f>
        <v>8</v>
      </c>
      <c r="AI22" s="1928">
        <f>IF(AI21="","",VLOOKUP(AI21,'【記載例】シフト記号表（勤務時間帯）'!$C$6:$L$47,10,FALSE))</f>
        <v>8</v>
      </c>
      <c r="AJ22" s="1929">
        <f>IF(AJ21="","",VLOOKUP(AJ21,'【記載例】シフト記号表（勤務時間帯）'!$C$6:$L$47,10,FALSE))</f>
        <v>8</v>
      </c>
      <c r="AK22" s="1927" t="str">
        <f>IF(AK21="","",VLOOKUP(AK21,'【記載例】シフト記号表（勤務時間帯）'!$C$6:$L$47,10,FALSE))</f>
        <v/>
      </c>
      <c r="AL22" s="1928" t="str">
        <f>IF(AL21="","",VLOOKUP(AL21,'【記載例】シフト記号表（勤務時間帯）'!$C$6:$L$47,10,FALSE))</f>
        <v/>
      </c>
      <c r="AM22" s="1928">
        <f>IF(AM21="","",VLOOKUP(AM21,'【記載例】シフト記号表（勤務時間帯）'!$C$6:$L$47,10,FALSE))</f>
        <v>8</v>
      </c>
      <c r="AN22" s="1928">
        <f>IF(AN21="","",VLOOKUP(AN21,'【記載例】シフト記号表（勤務時間帯）'!$C$6:$L$47,10,FALSE))</f>
        <v>8</v>
      </c>
      <c r="AO22" s="1928">
        <f>IF(AO21="","",VLOOKUP(AO21,'【記載例】シフト記号表（勤務時間帯）'!$C$6:$L$47,10,FALSE))</f>
        <v>8</v>
      </c>
      <c r="AP22" s="1928">
        <f>IF(AP21="","",VLOOKUP(AP21,'【記載例】シフト記号表（勤務時間帯）'!$C$6:$L$47,10,FALSE))</f>
        <v>8</v>
      </c>
      <c r="AQ22" s="1929">
        <f>IF(AQ21="","",VLOOKUP(AQ21,'【記載例】シフト記号表（勤務時間帯）'!$C$6:$L$47,10,FALSE))</f>
        <v>8</v>
      </c>
      <c r="AR22" s="1927" t="str">
        <f>IF(AR21="","",VLOOKUP(AR21,'【記載例】シフト記号表（勤務時間帯）'!$C$6:$L$47,10,FALSE))</f>
        <v/>
      </c>
      <c r="AS22" s="1928" t="str">
        <f>IF(AS21="","",VLOOKUP(AS21,'【記載例】シフト記号表（勤務時間帯）'!$C$6:$L$47,10,FALSE))</f>
        <v/>
      </c>
      <c r="AT22" s="1928">
        <f>IF(AT21="","",VLOOKUP(AT21,'【記載例】シフト記号表（勤務時間帯）'!$C$6:$L$47,10,FALSE))</f>
        <v>8</v>
      </c>
      <c r="AU22" s="1928">
        <f>IF(AU21="","",VLOOKUP(AU21,'【記載例】シフト記号表（勤務時間帯）'!$C$6:$L$47,10,FALSE))</f>
        <v>8</v>
      </c>
      <c r="AV22" s="1928">
        <f>IF(AV21="","",VLOOKUP(AV21,'【記載例】シフト記号表（勤務時間帯）'!$C$6:$L$47,10,FALSE))</f>
        <v>8</v>
      </c>
      <c r="AW22" s="1928">
        <f>IF(AW21="","",VLOOKUP(AW21,'【記載例】シフト記号表（勤務時間帯）'!$C$6:$L$47,10,FALSE))</f>
        <v>8</v>
      </c>
      <c r="AX22" s="1929">
        <f>IF(AX21="","",VLOOKUP(AX21,'【記載例】シフト記号表（勤務時間帯）'!$C$6:$L$47,10,FALSE))</f>
        <v>8</v>
      </c>
      <c r="AY22" s="1927" t="str">
        <f>IF(AY21="","",VLOOKUP(AY21,'【記載例】シフト記号表（勤務時間帯）'!$C$6:$L$47,10,FALSE))</f>
        <v/>
      </c>
      <c r="AZ22" s="1928" t="str">
        <f>IF(AZ21="","",VLOOKUP(AZ21,'【記載例】シフト記号表（勤務時間帯）'!$C$6:$L$47,10,FALSE))</f>
        <v/>
      </c>
      <c r="BA22" s="1928" t="str">
        <f>IF(BA21="","",VLOOKUP(BA21,'【記載例】シフト記号表（勤務時間帯）'!$C$6:$L$47,10,FALSE))</f>
        <v/>
      </c>
      <c r="BB22" s="4181">
        <f>IF($BE$3="４週",SUM(W22:AX22),IF($BE$3="暦月",SUM(W22:BA22),""))</f>
        <v>160</v>
      </c>
      <c r="BC22" s="4182"/>
      <c r="BD22" s="4183">
        <f>IF($BE$3="４週",BB22/4,IF($BE$3="暦月",(BB22/($BE$8/7)),""))</f>
        <v>40</v>
      </c>
      <c r="BE22" s="4182"/>
      <c r="BF22" s="4178"/>
      <c r="BG22" s="4179"/>
      <c r="BH22" s="4179"/>
      <c r="BI22" s="4179"/>
      <c r="BJ22" s="4180"/>
    </row>
    <row r="23" spans="2:62" ht="20.25" customHeight="1" x14ac:dyDescent="0.15">
      <c r="B23" s="4126">
        <f>B21+1</f>
        <v>4</v>
      </c>
      <c r="C23" s="4128" t="s">
        <v>3506</v>
      </c>
      <c r="D23" s="4129"/>
      <c r="E23" s="1922"/>
      <c r="F23" s="1923"/>
      <c r="G23" s="1922"/>
      <c r="H23" s="1923"/>
      <c r="I23" s="4132" t="s">
        <v>3295</v>
      </c>
      <c r="J23" s="4133"/>
      <c r="K23" s="4136" t="s">
        <v>3506</v>
      </c>
      <c r="L23" s="4137"/>
      <c r="M23" s="4137"/>
      <c r="N23" s="4129"/>
      <c r="O23" s="4140" t="s">
        <v>3304</v>
      </c>
      <c r="P23" s="4141"/>
      <c r="Q23" s="4141"/>
      <c r="R23" s="4141"/>
      <c r="S23" s="4142"/>
      <c r="T23" s="1932" t="s">
        <v>3298</v>
      </c>
      <c r="U23" s="1933"/>
      <c r="V23" s="1934"/>
      <c r="W23" s="1935" t="s">
        <v>3299</v>
      </c>
      <c r="X23" s="1936" t="s">
        <v>3299</v>
      </c>
      <c r="Y23" s="1936"/>
      <c r="Z23" s="1936"/>
      <c r="AA23" s="1936" t="s">
        <v>3299</v>
      </c>
      <c r="AB23" s="1936" t="s">
        <v>3299</v>
      </c>
      <c r="AC23" s="1937" t="s">
        <v>3299</v>
      </c>
      <c r="AD23" s="1935" t="s">
        <v>3299</v>
      </c>
      <c r="AE23" s="1936" t="s">
        <v>3299</v>
      </c>
      <c r="AF23" s="1936"/>
      <c r="AG23" s="1936"/>
      <c r="AH23" s="1936" t="s">
        <v>3299</v>
      </c>
      <c r="AI23" s="1936" t="s">
        <v>3299</v>
      </c>
      <c r="AJ23" s="1937" t="s">
        <v>3299</v>
      </c>
      <c r="AK23" s="1935" t="s">
        <v>3299</v>
      </c>
      <c r="AL23" s="1936" t="s">
        <v>3299</v>
      </c>
      <c r="AM23" s="1936"/>
      <c r="AN23" s="1936"/>
      <c r="AO23" s="1936" t="s">
        <v>3299</v>
      </c>
      <c r="AP23" s="1936" t="s">
        <v>3299</v>
      </c>
      <c r="AQ23" s="1937" t="s">
        <v>3299</v>
      </c>
      <c r="AR23" s="1935" t="s">
        <v>3299</v>
      </c>
      <c r="AS23" s="1936" t="s">
        <v>3299</v>
      </c>
      <c r="AT23" s="1936"/>
      <c r="AU23" s="1936"/>
      <c r="AV23" s="1936" t="s">
        <v>3299</v>
      </c>
      <c r="AW23" s="1936" t="s">
        <v>3299</v>
      </c>
      <c r="AX23" s="1937" t="s">
        <v>3299</v>
      </c>
      <c r="AY23" s="1935"/>
      <c r="AZ23" s="1936"/>
      <c r="BA23" s="1938"/>
      <c r="BB23" s="4146"/>
      <c r="BC23" s="4147"/>
      <c r="BD23" s="4148"/>
      <c r="BE23" s="4149"/>
      <c r="BF23" s="4150"/>
      <c r="BG23" s="4151"/>
      <c r="BH23" s="4151"/>
      <c r="BI23" s="4151"/>
      <c r="BJ23" s="4152"/>
    </row>
    <row r="24" spans="2:62" ht="20.25" customHeight="1" x14ac:dyDescent="0.15">
      <c r="B24" s="4159"/>
      <c r="C24" s="4172"/>
      <c r="D24" s="4173"/>
      <c r="E24" s="1922"/>
      <c r="F24" s="1923" t="str">
        <f>C23</f>
        <v>医師</v>
      </c>
      <c r="G24" s="1922"/>
      <c r="H24" s="1923" t="str">
        <f>I23</f>
        <v>A</v>
      </c>
      <c r="I24" s="4174"/>
      <c r="J24" s="4175"/>
      <c r="K24" s="4176"/>
      <c r="L24" s="4177"/>
      <c r="M24" s="4177"/>
      <c r="N24" s="4173"/>
      <c r="O24" s="4140"/>
      <c r="P24" s="4141"/>
      <c r="Q24" s="4141"/>
      <c r="R24" s="4141"/>
      <c r="S24" s="4142"/>
      <c r="T24" s="1924" t="s">
        <v>3505</v>
      </c>
      <c r="U24" s="1925"/>
      <c r="V24" s="1926"/>
      <c r="W24" s="1927">
        <f>IF(W23="","",VLOOKUP(W23,'【記載例】シフト記号表（勤務時間帯）'!$C$6:$L$47,10,FALSE))</f>
        <v>8</v>
      </c>
      <c r="X24" s="1928">
        <f>IF(X23="","",VLOOKUP(X23,'【記載例】シフト記号表（勤務時間帯）'!$C$6:$L$47,10,FALSE))</f>
        <v>8</v>
      </c>
      <c r="Y24" s="1928" t="str">
        <f>IF(Y23="","",VLOOKUP(Y23,'【記載例】シフト記号表（勤務時間帯）'!$C$6:$L$47,10,FALSE))</f>
        <v/>
      </c>
      <c r="Z24" s="1928" t="str">
        <f>IF(Z23="","",VLOOKUP(Z23,'【記載例】シフト記号表（勤務時間帯）'!$C$6:$L$47,10,FALSE))</f>
        <v/>
      </c>
      <c r="AA24" s="1928">
        <f>IF(AA23="","",VLOOKUP(AA23,'【記載例】シフト記号表（勤務時間帯）'!$C$6:$L$47,10,FALSE))</f>
        <v>8</v>
      </c>
      <c r="AB24" s="1928">
        <f>IF(AB23="","",VLOOKUP(AB23,'【記載例】シフト記号表（勤務時間帯）'!$C$6:$L$47,10,FALSE))</f>
        <v>8</v>
      </c>
      <c r="AC24" s="1929">
        <f>IF(AC23="","",VLOOKUP(AC23,'【記載例】シフト記号表（勤務時間帯）'!$C$6:$L$47,10,FALSE))</f>
        <v>8</v>
      </c>
      <c r="AD24" s="1927">
        <f>IF(AD23="","",VLOOKUP(AD23,'【記載例】シフト記号表（勤務時間帯）'!$C$6:$L$47,10,FALSE))</f>
        <v>8</v>
      </c>
      <c r="AE24" s="1928">
        <f>IF(AE23="","",VLOOKUP(AE23,'【記載例】シフト記号表（勤務時間帯）'!$C$6:$L$47,10,FALSE))</f>
        <v>8</v>
      </c>
      <c r="AF24" s="1928" t="str">
        <f>IF(AF23="","",VLOOKUP(AF23,'【記載例】シフト記号表（勤務時間帯）'!$C$6:$L$47,10,FALSE))</f>
        <v/>
      </c>
      <c r="AG24" s="1928" t="str">
        <f>IF(AG23="","",VLOOKUP(AG23,'【記載例】シフト記号表（勤務時間帯）'!$C$6:$L$47,10,FALSE))</f>
        <v/>
      </c>
      <c r="AH24" s="1928">
        <f>IF(AH23="","",VLOOKUP(AH23,'【記載例】シフト記号表（勤務時間帯）'!$C$6:$L$47,10,FALSE))</f>
        <v>8</v>
      </c>
      <c r="AI24" s="1928">
        <f>IF(AI23="","",VLOOKUP(AI23,'【記載例】シフト記号表（勤務時間帯）'!$C$6:$L$47,10,FALSE))</f>
        <v>8</v>
      </c>
      <c r="AJ24" s="1929">
        <f>IF(AJ23="","",VLOOKUP(AJ23,'【記載例】シフト記号表（勤務時間帯）'!$C$6:$L$47,10,FALSE))</f>
        <v>8</v>
      </c>
      <c r="AK24" s="1927">
        <f>IF(AK23="","",VLOOKUP(AK23,'【記載例】シフト記号表（勤務時間帯）'!$C$6:$L$47,10,FALSE))</f>
        <v>8</v>
      </c>
      <c r="AL24" s="1928">
        <f>IF(AL23="","",VLOOKUP(AL23,'【記載例】シフト記号表（勤務時間帯）'!$C$6:$L$47,10,FALSE))</f>
        <v>8</v>
      </c>
      <c r="AM24" s="1928" t="str">
        <f>IF(AM23="","",VLOOKUP(AM23,'【記載例】シフト記号表（勤務時間帯）'!$C$6:$L$47,10,FALSE))</f>
        <v/>
      </c>
      <c r="AN24" s="1928" t="str">
        <f>IF(AN23="","",VLOOKUP(AN23,'【記載例】シフト記号表（勤務時間帯）'!$C$6:$L$47,10,FALSE))</f>
        <v/>
      </c>
      <c r="AO24" s="1928">
        <f>IF(AO23="","",VLOOKUP(AO23,'【記載例】シフト記号表（勤務時間帯）'!$C$6:$L$47,10,FALSE))</f>
        <v>8</v>
      </c>
      <c r="AP24" s="1928">
        <f>IF(AP23="","",VLOOKUP(AP23,'【記載例】シフト記号表（勤務時間帯）'!$C$6:$L$47,10,FALSE))</f>
        <v>8</v>
      </c>
      <c r="AQ24" s="1929">
        <f>IF(AQ23="","",VLOOKUP(AQ23,'【記載例】シフト記号表（勤務時間帯）'!$C$6:$L$47,10,FALSE))</f>
        <v>8</v>
      </c>
      <c r="AR24" s="1927">
        <f>IF(AR23="","",VLOOKUP(AR23,'【記載例】シフト記号表（勤務時間帯）'!$C$6:$L$47,10,FALSE))</f>
        <v>8</v>
      </c>
      <c r="AS24" s="1928">
        <f>IF(AS23="","",VLOOKUP(AS23,'【記載例】シフト記号表（勤務時間帯）'!$C$6:$L$47,10,FALSE))</f>
        <v>8</v>
      </c>
      <c r="AT24" s="1928" t="str">
        <f>IF(AT23="","",VLOOKUP(AT23,'【記載例】シフト記号表（勤務時間帯）'!$C$6:$L$47,10,FALSE))</f>
        <v/>
      </c>
      <c r="AU24" s="1928" t="str">
        <f>IF(AU23="","",VLOOKUP(AU23,'【記載例】シフト記号表（勤務時間帯）'!$C$6:$L$47,10,FALSE))</f>
        <v/>
      </c>
      <c r="AV24" s="1928">
        <f>IF(AV23="","",VLOOKUP(AV23,'【記載例】シフト記号表（勤務時間帯）'!$C$6:$L$47,10,FALSE))</f>
        <v>8</v>
      </c>
      <c r="AW24" s="1928">
        <f>IF(AW23="","",VLOOKUP(AW23,'【記載例】シフト記号表（勤務時間帯）'!$C$6:$L$47,10,FALSE))</f>
        <v>8</v>
      </c>
      <c r="AX24" s="1929">
        <f>IF(AX23="","",VLOOKUP(AX23,'【記載例】シフト記号表（勤務時間帯）'!$C$6:$L$47,10,FALSE))</f>
        <v>8</v>
      </c>
      <c r="AY24" s="1927" t="str">
        <f>IF(AY23="","",VLOOKUP(AY23,'【記載例】シフト記号表（勤務時間帯）'!$C$6:$L$47,10,FALSE))</f>
        <v/>
      </c>
      <c r="AZ24" s="1928" t="str">
        <f>IF(AZ23="","",VLOOKUP(AZ23,'【記載例】シフト記号表（勤務時間帯）'!$C$6:$L$47,10,FALSE))</f>
        <v/>
      </c>
      <c r="BA24" s="1928" t="str">
        <f>IF(BA23="","",VLOOKUP(BA23,'【記載例】シフト記号表（勤務時間帯）'!$C$6:$L$47,10,FALSE))</f>
        <v/>
      </c>
      <c r="BB24" s="4181">
        <f>IF($BE$3="４週",SUM(W24:AX24),IF($BE$3="暦月",SUM(W24:BA24),""))</f>
        <v>160</v>
      </c>
      <c r="BC24" s="4182"/>
      <c r="BD24" s="4183">
        <f>IF($BE$3="４週",BB24/4,IF($BE$3="暦月",(BB24/($BE$8/7)),""))</f>
        <v>40</v>
      </c>
      <c r="BE24" s="4182"/>
      <c r="BF24" s="4178"/>
      <c r="BG24" s="4179"/>
      <c r="BH24" s="4179"/>
      <c r="BI24" s="4179"/>
      <c r="BJ24" s="4180"/>
    </row>
    <row r="25" spans="2:62" ht="20.25" customHeight="1" x14ac:dyDescent="0.15">
      <c r="B25" s="4126">
        <f>B23+1</f>
        <v>5</v>
      </c>
      <c r="C25" s="4128" t="s">
        <v>3507</v>
      </c>
      <c r="D25" s="4129"/>
      <c r="E25" s="1922"/>
      <c r="F25" s="1923"/>
      <c r="G25" s="1922"/>
      <c r="H25" s="1923"/>
      <c r="I25" s="4132" t="s">
        <v>3295</v>
      </c>
      <c r="J25" s="4133"/>
      <c r="K25" s="4136" t="s">
        <v>3507</v>
      </c>
      <c r="L25" s="4137"/>
      <c r="M25" s="4137"/>
      <c r="N25" s="4129"/>
      <c r="O25" s="4140" t="s">
        <v>3509</v>
      </c>
      <c r="P25" s="4141"/>
      <c r="Q25" s="4141"/>
      <c r="R25" s="4141"/>
      <c r="S25" s="4142"/>
      <c r="T25" s="1932" t="s">
        <v>3298</v>
      </c>
      <c r="U25" s="1933"/>
      <c r="V25" s="1934"/>
      <c r="W25" s="1935" t="s">
        <v>3299</v>
      </c>
      <c r="X25" s="1936" t="s">
        <v>3299</v>
      </c>
      <c r="Y25" s="1936"/>
      <c r="Z25" s="1936"/>
      <c r="AA25" s="1936" t="s">
        <v>3299</v>
      </c>
      <c r="AB25" s="1936" t="s">
        <v>3299</v>
      </c>
      <c r="AC25" s="1937" t="s">
        <v>3299</v>
      </c>
      <c r="AD25" s="1935" t="s">
        <v>3299</v>
      </c>
      <c r="AE25" s="1936" t="s">
        <v>3299</v>
      </c>
      <c r="AF25" s="1936"/>
      <c r="AG25" s="1936"/>
      <c r="AH25" s="1936" t="s">
        <v>3299</v>
      </c>
      <c r="AI25" s="1936" t="s">
        <v>3299</v>
      </c>
      <c r="AJ25" s="1937" t="s">
        <v>3299</v>
      </c>
      <c r="AK25" s="1935" t="s">
        <v>3299</v>
      </c>
      <c r="AL25" s="1936" t="s">
        <v>3299</v>
      </c>
      <c r="AM25" s="1936"/>
      <c r="AN25" s="1936"/>
      <c r="AO25" s="1936" t="s">
        <v>3299</v>
      </c>
      <c r="AP25" s="1936" t="s">
        <v>3299</v>
      </c>
      <c r="AQ25" s="1937" t="s">
        <v>3299</v>
      </c>
      <c r="AR25" s="1935" t="s">
        <v>3299</v>
      </c>
      <c r="AS25" s="1936" t="s">
        <v>3299</v>
      </c>
      <c r="AT25" s="1936"/>
      <c r="AU25" s="1936"/>
      <c r="AV25" s="1936" t="s">
        <v>3299</v>
      </c>
      <c r="AW25" s="1936" t="s">
        <v>3299</v>
      </c>
      <c r="AX25" s="1937" t="s">
        <v>3299</v>
      </c>
      <c r="AY25" s="1935"/>
      <c r="AZ25" s="1936"/>
      <c r="BA25" s="1938"/>
      <c r="BB25" s="4146"/>
      <c r="BC25" s="4147"/>
      <c r="BD25" s="4148"/>
      <c r="BE25" s="4149"/>
      <c r="BF25" s="4150"/>
      <c r="BG25" s="4151"/>
      <c r="BH25" s="4151"/>
      <c r="BI25" s="4151"/>
      <c r="BJ25" s="4152"/>
    </row>
    <row r="26" spans="2:62" ht="20.25" customHeight="1" x14ac:dyDescent="0.15">
      <c r="B26" s="4159"/>
      <c r="C26" s="4172"/>
      <c r="D26" s="4173"/>
      <c r="E26" s="1922"/>
      <c r="F26" s="1923" t="str">
        <f>C25</f>
        <v>薬剤師</v>
      </c>
      <c r="G26" s="1922"/>
      <c r="H26" s="1923" t="str">
        <f>I25</f>
        <v>A</v>
      </c>
      <c r="I26" s="4174"/>
      <c r="J26" s="4175"/>
      <c r="K26" s="4176"/>
      <c r="L26" s="4177"/>
      <c r="M26" s="4177"/>
      <c r="N26" s="4173"/>
      <c r="O26" s="4140"/>
      <c r="P26" s="4141"/>
      <c r="Q26" s="4141"/>
      <c r="R26" s="4141"/>
      <c r="S26" s="4142"/>
      <c r="T26" s="1939" t="s">
        <v>3505</v>
      </c>
      <c r="U26" s="1940"/>
      <c r="V26" s="1941"/>
      <c r="W26" s="1927">
        <f>IF(W25="","",VLOOKUP(W25,'【記載例】シフト記号表（勤務時間帯）'!$C$6:$L$47,10,FALSE))</f>
        <v>8</v>
      </c>
      <c r="X26" s="1928">
        <f>IF(X25="","",VLOOKUP(X25,'【記載例】シフト記号表（勤務時間帯）'!$C$6:$L$47,10,FALSE))</f>
        <v>8</v>
      </c>
      <c r="Y26" s="1928" t="str">
        <f>IF(Y25="","",VLOOKUP(Y25,'【記載例】シフト記号表（勤務時間帯）'!$C$6:$L$47,10,FALSE))</f>
        <v/>
      </c>
      <c r="Z26" s="1928" t="str">
        <f>IF(Z25="","",VLOOKUP(Z25,'【記載例】シフト記号表（勤務時間帯）'!$C$6:$L$47,10,FALSE))</f>
        <v/>
      </c>
      <c r="AA26" s="1928">
        <f>IF(AA25="","",VLOOKUP(AA25,'【記載例】シフト記号表（勤務時間帯）'!$C$6:$L$47,10,FALSE))</f>
        <v>8</v>
      </c>
      <c r="AB26" s="1928">
        <f>IF(AB25="","",VLOOKUP(AB25,'【記載例】シフト記号表（勤務時間帯）'!$C$6:$L$47,10,FALSE))</f>
        <v>8</v>
      </c>
      <c r="AC26" s="1929">
        <f>IF(AC25="","",VLOOKUP(AC25,'【記載例】シフト記号表（勤務時間帯）'!$C$6:$L$47,10,FALSE))</f>
        <v>8</v>
      </c>
      <c r="AD26" s="1927">
        <f>IF(AD25="","",VLOOKUP(AD25,'【記載例】シフト記号表（勤務時間帯）'!$C$6:$L$47,10,FALSE))</f>
        <v>8</v>
      </c>
      <c r="AE26" s="1928">
        <f>IF(AE25="","",VLOOKUP(AE25,'【記載例】シフト記号表（勤務時間帯）'!$C$6:$L$47,10,FALSE))</f>
        <v>8</v>
      </c>
      <c r="AF26" s="1928" t="str">
        <f>IF(AF25="","",VLOOKUP(AF25,'【記載例】シフト記号表（勤務時間帯）'!$C$6:$L$47,10,FALSE))</f>
        <v/>
      </c>
      <c r="AG26" s="1928" t="str">
        <f>IF(AG25="","",VLOOKUP(AG25,'【記載例】シフト記号表（勤務時間帯）'!$C$6:$L$47,10,FALSE))</f>
        <v/>
      </c>
      <c r="AH26" s="1928">
        <f>IF(AH25="","",VLOOKUP(AH25,'【記載例】シフト記号表（勤務時間帯）'!$C$6:$L$47,10,FALSE))</f>
        <v>8</v>
      </c>
      <c r="AI26" s="1928">
        <f>IF(AI25="","",VLOOKUP(AI25,'【記載例】シフト記号表（勤務時間帯）'!$C$6:$L$47,10,FALSE))</f>
        <v>8</v>
      </c>
      <c r="AJ26" s="1929">
        <f>IF(AJ25="","",VLOOKUP(AJ25,'【記載例】シフト記号表（勤務時間帯）'!$C$6:$L$47,10,FALSE))</f>
        <v>8</v>
      </c>
      <c r="AK26" s="1927">
        <f>IF(AK25="","",VLOOKUP(AK25,'【記載例】シフト記号表（勤務時間帯）'!$C$6:$L$47,10,FALSE))</f>
        <v>8</v>
      </c>
      <c r="AL26" s="1928">
        <f>IF(AL25="","",VLOOKUP(AL25,'【記載例】シフト記号表（勤務時間帯）'!$C$6:$L$47,10,FALSE))</f>
        <v>8</v>
      </c>
      <c r="AM26" s="1928" t="str">
        <f>IF(AM25="","",VLOOKUP(AM25,'【記載例】シフト記号表（勤務時間帯）'!$C$6:$L$47,10,FALSE))</f>
        <v/>
      </c>
      <c r="AN26" s="1928" t="str">
        <f>IF(AN25="","",VLOOKUP(AN25,'【記載例】シフト記号表（勤務時間帯）'!$C$6:$L$47,10,FALSE))</f>
        <v/>
      </c>
      <c r="AO26" s="1928">
        <f>IF(AO25="","",VLOOKUP(AO25,'【記載例】シフト記号表（勤務時間帯）'!$C$6:$L$47,10,FALSE))</f>
        <v>8</v>
      </c>
      <c r="AP26" s="1928">
        <f>IF(AP25="","",VLOOKUP(AP25,'【記載例】シフト記号表（勤務時間帯）'!$C$6:$L$47,10,FALSE))</f>
        <v>8</v>
      </c>
      <c r="AQ26" s="1929">
        <f>IF(AQ25="","",VLOOKUP(AQ25,'【記載例】シフト記号表（勤務時間帯）'!$C$6:$L$47,10,FALSE))</f>
        <v>8</v>
      </c>
      <c r="AR26" s="1927">
        <f>IF(AR25="","",VLOOKUP(AR25,'【記載例】シフト記号表（勤務時間帯）'!$C$6:$L$47,10,FALSE))</f>
        <v>8</v>
      </c>
      <c r="AS26" s="1928">
        <f>IF(AS25="","",VLOOKUP(AS25,'【記載例】シフト記号表（勤務時間帯）'!$C$6:$L$47,10,FALSE))</f>
        <v>8</v>
      </c>
      <c r="AT26" s="1928" t="str">
        <f>IF(AT25="","",VLOOKUP(AT25,'【記載例】シフト記号表（勤務時間帯）'!$C$6:$L$47,10,FALSE))</f>
        <v/>
      </c>
      <c r="AU26" s="1928" t="str">
        <f>IF(AU25="","",VLOOKUP(AU25,'【記載例】シフト記号表（勤務時間帯）'!$C$6:$L$47,10,FALSE))</f>
        <v/>
      </c>
      <c r="AV26" s="1928">
        <f>IF(AV25="","",VLOOKUP(AV25,'【記載例】シフト記号表（勤務時間帯）'!$C$6:$L$47,10,FALSE))</f>
        <v>8</v>
      </c>
      <c r="AW26" s="1928">
        <f>IF(AW25="","",VLOOKUP(AW25,'【記載例】シフト記号表（勤務時間帯）'!$C$6:$L$47,10,FALSE))</f>
        <v>8</v>
      </c>
      <c r="AX26" s="1929">
        <f>IF(AX25="","",VLOOKUP(AX25,'【記載例】シフト記号表（勤務時間帯）'!$C$6:$L$47,10,FALSE))</f>
        <v>8</v>
      </c>
      <c r="AY26" s="1927" t="str">
        <f>IF(AY25="","",VLOOKUP(AY25,'【記載例】シフト記号表（勤務時間帯）'!$C$6:$L$47,10,FALSE))</f>
        <v/>
      </c>
      <c r="AZ26" s="1928" t="str">
        <f>IF(AZ25="","",VLOOKUP(AZ25,'【記載例】シフト記号表（勤務時間帯）'!$C$6:$L$47,10,FALSE))</f>
        <v/>
      </c>
      <c r="BA26" s="1928" t="str">
        <f>IF(BA25="","",VLOOKUP(BA25,'【記載例】シフト記号表（勤務時間帯）'!$C$6:$L$47,10,FALSE))</f>
        <v/>
      </c>
      <c r="BB26" s="4181">
        <f>IF($BE$3="４週",SUM(W26:AX26),IF($BE$3="暦月",SUM(W26:BA26),""))</f>
        <v>160</v>
      </c>
      <c r="BC26" s="4182"/>
      <c r="BD26" s="4183">
        <f>IF($BE$3="４週",BB26/4,IF($BE$3="暦月",(BB26/($BE$8/7)),""))</f>
        <v>40</v>
      </c>
      <c r="BE26" s="4182"/>
      <c r="BF26" s="4178"/>
      <c r="BG26" s="4179"/>
      <c r="BH26" s="4179"/>
      <c r="BI26" s="4179"/>
      <c r="BJ26" s="4180"/>
    </row>
    <row r="27" spans="2:62" ht="20.25" customHeight="1" x14ac:dyDescent="0.15">
      <c r="B27" s="4126">
        <f>B25+1</f>
        <v>6</v>
      </c>
      <c r="C27" s="4128" t="s">
        <v>3507</v>
      </c>
      <c r="D27" s="4129"/>
      <c r="E27" s="1922"/>
      <c r="F27" s="1923"/>
      <c r="G27" s="1922"/>
      <c r="H27" s="1923"/>
      <c r="I27" s="4132" t="s">
        <v>3295</v>
      </c>
      <c r="J27" s="4133"/>
      <c r="K27" s="4136" t="s">
        <v>3507</v>
      </c>
      <c r="L27" s="4137"/>
      <c r="M27" s="4137"/>
      <c r="N27" s="4129"/>
      <c r="O27" s="4140" t="s">
        <v>3417</v>
      </c>
      <c r="P27" s="4141"/>
      <c r="Q27" s="4141"/>
      <c r="R27" s="4141"/>
      <c r="S27" s="4142"/>
      <c r="T27" s="1942" t="s">
        <v>3298</v>
      </c>
      <c r="V27" s="1943"/>
      <c r="W27" s="1935" t="s">
        <v>3299</v>
      </c>
      <c r="X27" s="1936" t="s">
        <v>3299</v>
      </c>
      <c r="Y27" s="1936"/>
      <c r="Z27" s="1936"/>
      <c r="AA27" s="1936" t="s">
        <v>3299</v>
      </c>
      <c r="AB27" s="1936" t="s">
        <v>3299</v>
      </c>
      <c r="AC27" s="1937" t="s">
        <v>3299</v>
      </c>
      <c r="AD27" s="1935" t="s">
        <v>3299</v>
      </c>
      <c r="AE27" s="1936" t="s">
        <v>3299</v>
      </c>
      <c r="AF27" s="1936"/>
      <c r="AG27" s="1936"/>
      <c r="AH27" s="1936" t="s">
        <v>3299</v>
      </c>
      <c r="AI27" s="1936" t="s">
        <v>3299</v>
      </c>
      <c r="AJ27" s="1937" t="s">
        <v>3299</v>
      </c>
      <c r="AK27" s="1935" t="s">
        <v>3299</v>
      </c>
      <c r="AL27" s="1936" t="s">
        <v>3299</v>
      </c>
      <c r="AM27" s="1936"/>
      <c r="AN27" s="1936"/>
      <c r="AO27" s="1936" t="s">
        <v>3299</v>
      </c>
      <c r="AP27" s="1936" t="s">
        <v>3299</v>
      </c>
      <c r="AQ27" s="1937" t="s">
        <v>3299</v>
      </c>
      <c r="AR27" s="1935" t="s">
        <v>3299</v>
      </c>
      <c r="AS27" s="1936" t="s">
        <v>3299</v>
      </c>
      <c r="AT27" s="1936"/>
      <c r="AU27" s="1936"/>
      <c r="AV27" s="1936" t="s">
        <v>3299</v>
      </c>
      <c r="AW27" s="1936" t="s">
        <v>3299</v>
      </c>
      <c r="AX27" s="1937" t="s">
        <v>3299</v>
      </c>
      <c r="AY27" s="1935"/>
      <c r="AZ27" s="1936"/>
      <c r="BA27" s="1938"/>
      <c r="BB27" s="4146"/>
      <c r="BC27" s="4147"/>
      <c r="BD27" s="4148"/>
      <c r="BE27" s="4149"/>
      <c r="BF27" s="4150"/>
      <c r="BG27" s="4151"/>
      <c r="BH27" s="4151"/>
      <c r="BI27" s="4151"/>
      <c r="BJ27" s="4152"/>
    </row>
    <row r="28" spans="2:62" ht="20.25" customHeight="1" x14ac:dyDescent="0.15">
      <c r="B28" s="4159"/>
      <c r="C28" s="4172"/>
      <c r="D28" s="4173"/>
      <c r="E28" s="1922"/>
      <c r="F28" s="1923" t="str">
        <f>C27</f>
        <v>薬剤師</v>
      </c>
      <c r="G28" s="1922"/>
      <c r="H28" s="1923" t="str">
        <f>I27</f>
        <v>A</v>
      </c>
      <c r="I28" s="4174"/>
      <c r="J28" s="4175"/>
      <c r="K28" s="4176"/>
      <c r="L28" s="4177"/>
      <c r="M28" s="4177"/>
      <c r="N28" s="4173"/>
      <c r="O28" s="4140"/>
      <c r="P28" s="4141"/>
      <c r="Q28" s="4141"/>
      <c r="R28" s="4141"/>
      <c r="S28" s="4142"/>
      <c r="T28" s="1924" t="s">
        <v>3505</v>
      </c>
      <c r="U28" s="1925"/>
      <c r="V28" s="1926"/>
      <c r="W28" s="1927">
        <f>IF(W27="","",VLOOKUP(W27,'【記載例】シフト記号表（勤務時間帯）'!$C$6:$L$47,10,FALSE))</f>
        <v>8</v>
      </c>
      <c r="X28" s="1928">
        <f>IF(X27="","",VLOOKUP(X27,'【記載例】シフト記号表（勤務時間帯）'!$C$6:$L$47,10,FALSE))</f>
        <v>8</v>
      </c>
      <c r="Y28" s="1928" t="str">
        <f>IF(Y27="","",VLOOKUP(Y27,'【記載例】シフト記号表（勤務時間帯）'!$C$6:$L$47,10,FALSE))</f>
        <v/>
      </c>
      <c r="Z28" s="1928" t="str">
        <f>IF(Z27="","",VLOOKUP(Z27,'【記載例】シフト記号表（勤務時間帯）'!$C$6:$L$47,10,FALSE))</f>
        <v/>
      </c>
      <c r="AA28" s="1928">
        <f>IF(AA27="","",VLOOKUP(AA27,'【記載例】シフト記号表（勤務時間帯）'!$C$6:$L$47,10,FALSE))</f>
        <v>8</v>
      </c>
      <c r="AB28" s="1928">
        <f>IF(AB27="","",VLOOKUP(AB27,'【記載例】シフト記号表（勤務時間帯）'!$C$6:$L$47,10,FALSE))</f>
        <v>8</v>
      </c>
      <c r="AC28" s="1929">
        <f>IF(AC27="","",VLOOKUP(AC27,'【記載例】シフト記号表（勤務時間帯）'!$C$6:$L$47,10,FALSE))</f>
        <v>8</v>
      </c>
      <c r="AD28" s="1927">
        <f>IF(AD27="","",VLOOKUP(AD27,'【記載例】シフト記号表（勤務時間帯）'!$C$6:$L$47,10,FALSE))</f>
        <v>8</v>
      </c>
      <c r="AE28" s="1928">
        <f>IF(AE27="","",VLOOKUP(AE27,'【記載例】シフト記号表（勤務時間帯）'!$C$6:$L$47,10,FALSE))</f>
        <v>8</v>
      </c>
      <c r="AF28" s="1928" t="str">
        <f>IF(AF27="","",VLOOKUP(AF27,'【記載例】シフト記号表（勤務時間帯）'!$C$6:$L$47,10,FALSE))</f>
        <v/>
      </c>
      <c r="AG28" s="1928" t="str">
        <f>IF(AG27="","",VLOOKUP(AG27,'【記載例】シフト記号表（勤務時間帯）'!$C$6:$L$47,10,FALSE))</f>
        <v/>
      </c>
      <c r="AH28" s="1928">
        <f>IF(AH27="","",VLOOKUP(AH27,'【記載例】シフト記号表（勤務時間帯）'!$C$6:$L$47,10,FALSE))</f>
        <v>8</v>
      </c>
      <c r="AI28" s="1928">
        <f>IF(AI27="","",VLOOKUP(AI27,'【記載例】シフト記号表（勤務時間帯）'!$C$6:$L$47,10,FALSE))</f>
        <v>8</v>
      </c>
      <c r="AJ28" s="1929">
        <f>IF(AJ27="","",VLOOKUP(AJ27,'【記載例】シフト記号表（勤務時間帯）'!$C$6:$L$47,10,FALSE))</f>
        <v>8</v>
      </c>
      <c r="AK28" s="1927">
        <f>IF(AK27="","",VLOOKUP(AK27,'【記載例】シフト記号表（勤務時間帯）'!$C$6:$L$47,10,FALSE))</f>
        <v>8</v>
      </c>
      <c r="AL28" s="1928">
        <f>IF(AL27="","",VLOOKUP(AL27,'【記載例】シフト記号表（勤務時間帯）'!$C$6:$L$47,10,FALSE))</f>
        <v>8</v>
      </c>
      <c r="AM28" s="1928" t="str">
        <f>IF(AM27="","",VLOOKUP(AM27,'【記載例】シフト記号表（勤務時間帯）'!$C$6:$L$47,10,FALSE))</f>
        <v/>
      </c>
      <c r="AN28" s="1928" t="str">
        <f>IF(AN27="","",VLOOKUP(AN27,'【記載例】シフト記号表（勤務時間帯）'!$C$6:$L$47,10,FALSE))</f>
        <v/>
      </c>
      <c r="AO28" s="1928">
        <f>IF(AO27="","",VLOOKUP(AO27,'【記載例】シフト記号表（勤務時間帯）'!$C$6:$L$47,10,FALSE))</f>
        <v>8</v>
      </c>
      <c r="AP28" s="1928">
        <f>IF(AP27="","",VLOOKUP(AP27,'【記載例】シフト記号表（勤務時間帯）'!$C$6:$L$47,10,FALSE))</f>
        <v>8</v>
      </c>
      <c r="AQ28" s="1929">
        <f>IF(AQ27="","",VLOOKUP(AQ27,'【記載例】シフト記号表（勤務時間帯）'!$C$6:$L$47,10,FALSE))</f>
        <v>8</v>
      </c>
      <c r="AR28" s="1927">
        <f>IF(AR27="","",VLOOKUP(AR27,'【記載例】シフト記号表（勤務時間帯）'!$C$6:$L$47,10,FALSE))</f>
        <v>8</v>
      </c>
      <c r="AS28" s="1928">
        <f>IF(AS27="","",VLOOKUP(AS27,'【記載例】シフト記号表（勤務時間帯）'!$C$6:$L$47,10,FALSE))</f>
        <v>8</v>
      </c>
      <c r="AT28" s="1928" t="str">
        <f>IF(AT27="","",VLOOKUP(AT27,'【記載例】シフト記号表（勤務時間帯）'!$C$6:$L$47,10,FALSE))</f>
        <v/>
      </c>
      <c r="AU28" s="1928" t="str">
        <f>IF(AU27="","",VLOOKUP(AU27,'【記載例】シフト記号表（勤務時間帯）'!$C$6:$L$47,10,FALSE))</f>
        <v/>
      </c>
      <c r="AV28" s="1928">
        <f>IF(AV27="","",VLOOKUP(AV27,'【記載例】シフト記号表（勤務時間帯）'!$C$6:$L$47,10,FALSE))</f>
        <v>8</v>
      </c>
      <c r="AW28" s="1928">
        <f>IF(AW27="","",VLOOKUP(AW27,'【記載例】シフト記号表（勤務時間帯）'!$C$6:$L$47,10,FALSE))</f>
        <v>8</v>
      </c>
      <c r="AX28" s="1929">
        <f>IF(AX27="","",VLOOKUP(AX27,'【記載例】シフト記号表（勤務時間帯）'!$C$6:$L$47,10,FALSE))</f>
        <v>8</v>
      </c>
      <c r="AY28" s="1927" t="str">
        <f>IF(AY27="","",VLOOKUP(AY27,'【記載例】シフト記号表（勤務時間帯）'!$C$6:$L$47,10,FALSE))</f>
        <v/>
      </c>
      <c r="AZ28" s="1928" t="str">
        <f>IF(AZ27="","",VLOOKUP(AZ27,'【記載例】シフト記号表（勤務時間帯）'!$C$6:$L$47,10,FALSE))</f>
        <v/>
      </c>
      <c r="BA28" s="1928" t="str">
        <f>IF(BA27="","",VLOOKUP(BA27,'【記載例】シフト記号表（勤務時間帯）'!$C$6:$L$47,10,FALSE))</f>
        <v/>
      </c>
      <c r="BB28" s="4181">
        <f>IF($BE$3="４週",SUM(W28:AX28),IF($BE$3="暦月",SUM(W28:BA28),""))</f>
        <v>160</v>
      </c>
      <c r="BC28" s="4182"/>
      <c r="BD28" s="4183">
        <f>IF($BE$3="４週",BB28/4,IF($BE$3="暦月",(BB28/($BE$8/7)),""))</f>
        <v>40</v>
      </c>
      <c r="BE28" s="4182"/>
      <c r="BF28" s="4178"/>
      <c r="BG28" s="4179"/>
      <c r="BH28" s="4179"/>
      <c r="BI28" s="4179"/>
      <c r="BJ28" s="4180"/>
    </row>
    <row r="29" spans="2:62" ht="20.25" customHeight="1" x14ac:dyDescent="0.15">
      <c r="B29" s="4126">
        <f>B27+1</f>
        <v>7</v>
      </c>
      <c r="C29" s="4128" t="s">
        <v>3508</v>
      </c>
      <c r="D29" s="4129"/>
      <c r="E29" s="1922"/>
      <c r="F29" s="1923"/>
      <c r="G29" s="1922"/>
      <c r="H29" s="1923"/>
      <c r="I29" s="4132" t="s">
        <v>3295</v>
      </c>
      <c r="J29" s="4133"/>
      <c r="K29" s="4136" t="s">
        <v>3508</v>
      </c>
      <c r="L29" s="4137"/>
      <c r="M29" s="4137"/>
      <c r="N29" s="4129"/>
      <c r="O29" s="4140" t="s">
        <v>3418</v>
      </c>
      <c r="P29" s="4141"/>
      <c r="Q29" s="4141"/>
      <c r="R29" s="4141"/>
      <c r="S29" s="4142"/>
      <c r="T29" s="1932" t="s">
        <v>3298</v>
      </c>
      <c r="U29" s="1933"/>
      <c r="V29" s="1934"/>
      <c r="W29" s="1935" t="s">
        <v>3299</v>
      </c>
      <c r="X29" s="1936" t="s">
        <v>3299</v>
      </c>
      <c r="Y29" s="1936" t="s">
        <v>3299</v>
      </c>
      <c r="Z29" s="1936"/>
      <c r="AA29" s="1936"/>
      <c r="AB29" s="1936" t="s">
        <v>3299</v>
      </c>
      <c r="AC29" s="1937" t="s">
        <v>3299</v>
      </c>
      <c r="AD29" s="1935" t="s">
        <v>3299</v>
      </c>
      <c r="AE29" s="1936" t="s">
        <v>3299</v>
      </c>
      <c r="AF29" s="1936" t="s">
        <v>3299</v>
      </c>
      <c r="AG29" s="1936"/>
      <c r="AH29" s="1936"/>
      <c r="AI29" s="1936" t="s">
        <v>3299</v>
      </c>
      <c r="AJ29" s="1937" t="s">
        <v>3299</v>
      </c>
      <c r="AK29" s="1935" t="s">
        <v>3299</v>
      </c>
      <c r="AL29" s="1936" t="s">
        <v>3299</v>
      </c>
      <c r="AM29" s="1936" t="s">
        <v>3299</v>
      </c>
      <c r="AN29" s="1936"/>
      <c r="AO29" s="1936"/>
      <c r="AP29" s="1936" t="s">
        <v>3299</v>
      </c>
      <c r="AQ29" s="1937" t="s">
        <v>3299</v>
      </c>
      <c r="AR29" s="1935" t="s">
        <v>3299</v>
      </c>
      <c r="AS29" s="1936" t="s">
        <v>3299</v>
      </c>
      <c r="AT29" s="1936" t="s">
        <v>3299</v>
      </c>
      <c r="AU29" s="1936"/>
      <c r="AV29" s="1936"/>
      <c r="AW29" s="1936" t="s">
        <v>3299</v>
      </c>
      <c r="AX29" s="1937" t="s">
        <v>3299</v>
      </c>
      <c r="AY29" s="1935"/>
      <c r="AZ29" s="1936"/>
      <c r="BA29" s="1938"/>
      <c r="BB29" s="4146"/>
      <c r="BC29" s="4147"/>
      <c r="BD29" s="4148"/>
      <c r="BE29" s="4149"/>
      <c r="BF29" s="4150"/>
      <c r="BG29" s="4151"/>
      <c r="BH29" s="4151"/>
      <c r="BI29" s="4151"/>
      <c r="BJ29" s="4152"/>
    </row>
    <row r="30" spans="2:62" ht="20.25" customHeight="1" x14ac:dyDescent="0.15">
      <c r="B30" s="4159"/>
      <c r="C30" s="4172"/>
      <c r="D30" s="4173"/>
      <c r="E30" s="1922"/>
      <c r="F30" s="1923" t="str">
        <f>C29</f>
        <v>理学療法士</v>
      </c>
      <c r="G30" s="1922"/>
      <c r="H30" s="1923" t="str">
        <f>I29</f>
        <v>A</v>
      </c>
      <c r="I30" s="4174"/>
      <c r="J30" s="4175"/>
      <c r="K30" s="4176"/>
      <c r="L30" s="4177"/>
      <c r="M30" s="4177"/>
      <c r="N30" s="4173"/>
      <c r="O30" s="4140"/>
      <c r="P30" s="4141"/>
      <c r="Q30" s="4141"/>
      <c r="R30" s="4141"/>
      <c r="S30" s="4142"/>
      <c r="T30" s="1924" t="s">
        <v>3505</v>
      </c>
      <c r="U30" s="1925"/>
      <c r="V30" s="1926"/>
      <c r="W30" s="1927">
        <f>IF(W29="","",VLOOKUP(W29,'【記載例】シフト記号表（勤務時間帯）'!$C$6:$L$47,10,FALSE))</f>
        <v>8</v>
      </c>
      <c r="X30" s="1928">
        <f>IF(X29="","",VLOOKUP(X29,'【記載例】シフト記号表（勤務時間帯）'!$C$6:$L$47,10,FALSE))</f>
        <v>8</v>
      </c>
      <c r="Y30" s="1928">
        <f>IF(Y29="","",VLOOKUP(Y29,'【記載例】シフト記号表（勤務時間帯）'!$C$6:$L$47,10,FALSE))</f>
        <v>8</v>
      </c>
      <c r="Z30" s="1928" t="str">
        <f>IF(Z29="","",VLOOKUP(Z29,'【記載例】シフト記号表（勤務時間帯）'!$C$6:$L$47,10,FALSE))</f>
        <v/>
      </c>
      <c r="AA30" s="1928" t="str">
        <f>IF(AA29="","",VLOOKUP(AA29,'【記載例】シフト記号表（勤務時間帯）'!$C$6:$L$47,10,FALSE))</f>
        <v/>
      </c>
      <c r="AB30" s="1928">
        <f>IF(AB29="","",VLOOKUP(AB29,'【記載例】シフト記号表（勤務時間帯）'!$C$6:$L$47,10,FALSE))</f>
        <v>8</v>
      </c>
      <c r="AC30" s="1929">
        <f>IF(AC29="","",VLOOKUP(AC29,'【記載例】シフト記号表（勤務時間帯）'!$C$6:$L$47,10,FALSE))</f>
        <v>8</v>
      </c>
      <c r="AD30" s="1927">
        <f>IF(AD29="","",VLOOKUP(AD29,'【記載例】シフト記号表（勤務時間帯）'!$C$6:$L$47,10,FALSE))</f>
        <v>8</v>
      </c>
      <c r="AE30" s="1928">
        <f>IF(AE29="","",VLOOKUP(AE29,'【記載例】シフト記号表（勤務時間帯）'!$C$6:$L$47,10,FALSE))</f>
        <v>8</v>
      </c>
      <c r="AF30" s="1928">
        <f>IF(AF29="","",VLOOKUP(AF29,'【記載例】シフト記号表（勤務時間帯）'!$C$6:$L$47,10,FALSE))</f>
        <v>8</v>
      </c>
      <c r="AG30" s="1928" t="str">
        <f>IF(AG29="","",VLOOKUP(AG29,'【記載例】シフト記号表（勤務時間帯）'!$C$6:$L$47,10,FALSE))</f>
        <v/>
      </c>
      <c r="AH30" s="1928" t="str">
        <f>IF(AH29="","",VLOOKUP(AH29,'【記載例】シフト記号表（勤務時間帯）'!$C$6:$L$47,10,FALSE))</f>
        <v/>
      </c>
      <c r="AI30" s="1928">
        <f>IF(AI29="","",VLOOKUP(AI29,'【記載例】シフト記号表（勤務時間帯）'!$C$6:$L$47,10,FALSE))</f>
        <v>8</v>
      </c>
      <c r="AJ30" s="1929">
        <f>IF(AJ29="","",VLOOKUP(AJ29,'【記載例】シフト記号表（勤務時間帯）'!$C$6:$L$47,10,FALSE))</f>
        <v>8</v>
      </c>
      <c r="AK30" s="1927">
        <f>IF(AK29="","",VLOOKUP(AK29,'【記載例】シフト記号表（勤務時間帯）'!$C$6:$L$47,10,FALSE))</f>
        <v>8</v>
      </c>
      <c r="AL30" s="1928">
        <f>IF(AL29="","",VLOOKUP(AL29,'【記載例】シフト記号表（勤務時間帯）'!$C$6:$L$47,10,FALSE))</f>
        <v>8</v>
      </c>
      <c r="AM30" s="1928">
        <f>IF(AM29="","",VLOOKUP(AM29,'【記載例】シフト記号表（勤務時間帯）'!$C$6:$L$47,10,FALSE))</f>
        <v>8</v>
      </c>
      <c r="AN30" s="1928" t="str">
        <f>IF(AN29="","",VLOOKUP(AN29,'【記載例】シフト記号表（勤務時間帯）'!$C$6:$L$47,10,FALSE))</f>
        <v/>
      </c>
      <c r="AO30" s="1928" t="str">
        <f>IF(AO29="","",VLOOKUP(AO29,'【記載例】シフト記号表（勤務時間帯）'!$C$6:$L$47,10,FALSE))</f>
        <v/>
      </c>
      <c r="AP30" s="1928">
        <f>IF(AP29="","",VLOOKUP(AP29,'【記載例】シフト記号表（勤務時間帯）'!$C$6:$L$47,10,FALSE))</f>
        <v>8</v>
      </c>
      <c r="AQ30" s="1929">
        <f>IF(AQ29="","",VLOOKUP(AQ29,'【記載例】シフト記号表（勤務時間帯）'!$C$6:$L$47,10,FALSE))</f>
        <v>8</v>
      </c>
      <c r="AR30" s="1927">
        <f>IF(AR29="","",VLOOKUP(AR29,'【記載例】シフト記号表（勤務時間帯）'!$C$6:$L$47,10,FALSE))</f>
        <v>8</v>
      </c>
      <c r="AS30" s="1928">
        <f>IF(AS29="","",VLOOKUP(AS29,'【記載例】シフト記号表（勤務時間帯）'!$C$6:$L$47,10,FALSE))</f>
        <v>8</v>
      </c>
      <c r="AT30" s="1928">
        <f>IF(AT29="","",VLOOKUP(AT29,'【記載例】シフト記号表（勤務時間帯）'!$C$6:$L$47,10,FALSE))</f>
        <v>8</v>
      </c>
      <c r="AU30" s="1928" t="str">
        <f>IF(AU29="","",VLOOKUP(AU29,'【記載例】シフト記号表（勤務時間帯）'!$C$6:$L$47,10,FALSE))</f>
        <v/>
      </c>
      <c r="AV30" s="1928" t="str">
        <f>IF(AV29="","",VLOOKUP(AV29,'【記載例】シフト記号表（勤務時間帯）'!$C$6:$L$47,10,FALSE))</f>
        <v/>
      </c>
      <c r="AW30" s="1928">
        <f>IF(AW29="","",VLOOKUP(AW29,'【記載例】シフト記号表（勤務時間帯）'!$C$6:$L$47,10,FALSE))</f>
        <v>8</v>
      </c>
      <c r="AX30" s="1929">
        <f>IF(AX29="","",VLOOKUP(AX29,'【記載例】シフト記号表（勤務時間帯）'!$C$6:$L$47,10,FALSE))</f>
        <v>8</v>
      </c>
      <c r="AY30" s="1927" t="str">
        <f>IF(AY29="","",VLOOKUP(AY29,'【記載例】シフト記号表（勤務時間帯）'!$C$6:$L$47,10,FALSE))</f>
        <v/>
      </c>
      <c r="AZ30" s="1928" t="str">
        <f>IF(AZ29="","",VLOOKUP(AZ29,'【記載例】シフト記号表（勤務時間帯）'!$C$6:$L$47,10,FALSE))</f>
        <v/>
      </c>
      <c r="BA30" s="1928" t="str">
        <f>IF(BA29="","",VLOOKUP(BA29,'【記載例】シフト記号表（勤務時間帯）'!$C$6:$L$47,10,FALSE))</f>
        <v/>
      </c>
      <c r="BB30" s="4181">
        <f>IF($BE$3="４週",SUM(W30:AX30),IF($BE$3="暦月",SUM(W30:BA30),""))</f>
        <v>160</v>
      </c>
      <c r="BC30" s="4182"/>
      <c r="BD30" s="4183">
        <f>IF($BE$3="４週",BB30/4,IF($BE$3="暦月",(BB30/($BE$8/7)),""))</f>
        <v>40</v>
      </c>
      <c r="BE30" s="4182"/>
      <c r="BF30" s="4178"/>
      <c r="BG30" s="4179"/>
      <c r="BH30" s="4179"/>
      <c r="BI30" s="4179"/>
      <c r="BJ30" s="4180"/>
    </row>
    <row r="31" spans="2:62" ht="20.25" customHeight="1" x14ac:dyDescent="0.15">
      <c r="B31" s="4126">
        <f>B29+1</f>
        <v>8</v>
      </c>
      <c r="C31" s="4128" t="s">
        <v>3302</v>
      </c>
      <c r="D31" s="4129"/>
      <c r="E31" s="1922"/>
      <c r="F31" s="1923"/>
      <c r="G31" s="1922"/>
      <c r="H31" s="1923"/>
      <c r="I31" s="4132" t="s">
        <v>3295</v>
      </c>
      <c r="J31" s="4133"/>
      <c r="K31" s="4136" t="s">
        <v>3302</v>
      </c>
      <c r="L31" s="4137"/>
      <c r="M31" s="4137"/>
      <c r="N31" s="4129"/>
      <c r="O31" s="4140" t="s">
        <v>3512</v>
      </c>
      <c r="P31" s="4141"/>
      <c r="Q31" s="4141"/>
      <c r="R31" s="4141"/>
      <c r="S31" s="4142"/>
      <c r="T31" s="1932" t="s">
        <v>3298</v>
      </c>
      <c r="U31" s="1933"/>
      <c r="V31" s="1934"/>
      <c r="W31" s="1935" t="s">
        <v>3299</v>
      </c>
      <c r="X31" s="1936" t="s">
        <v>3299</v>
      </c>
      <c r="Y31" s="1936"/>
      <c r="Z31" s="1936"/>
      <c r="AA31" s="1936" t="s">
        <v>3299</v>
      </c>
      <c r="AB31" s="1936" t="s">
        <v>3299</v>
      </c>
      <c r="AC31" s="1937" t="s">
        <v>3299</v>
      </c>
      <c r="AD31" s="1935" t="s">
        <v>3299</v>
      </c>
      <c r="AE31" s="1936" t="s">
        <v>3299</v>
      </c>
      <c r="AF31" s="1936"/>
      <c r="AG31" s="1936"/>
      <c r="AH31" s="1936" t="s">
        <v>3299</v>
      </c>
      <c r="AI31" s="1936" t="s">
        <v>3299</v>
      </c>
      <c r="AJ31" s="1937" t="s">
        <v>3299</v>
      </c>
      <c r="AK31" s="1935" t="s">
        <v>3299</v>
      </c>
      <c r="AL31" s="1936" t="s">
        <v>3299</v>
      </c>
      <c r="AM31" s="1936"/>
      <c r="AN31" s="1936"/>
      <c r="AO31" s="1936" t="s">
        <v>3299</v>
      </c>
      <c r="AP31" s="1936" t="s">
        <v>3299</v>
      </c>
      <c r="AQ31" s="1937" t="s">
        <v>3299</v>
      </c>
      <c r="AR31" s="1935" t="s">
        <v>3299</v>
      </c>
      <c r="AS31" s="1936" t="s">
        <v>3299</v>
      </c>
      <c r="AT31" s="1936"/>
      <c r="AU31" s="1936"/>
      <c r="AV31" s="1936" t="s">
        <v>3299</v>
      </c>
      <c r="AW31" s="1936" t="s">
        <v>3299</v>
      </c>
      <c r="AX31" s="1937" t="s">
        <v>3299</v>
      </c>
      <c r="AY31" s="1935"/>
      <c r="AZ31" s="1936"/>
      <c r="BA31" s="1938"/>
      <c r="BB31" s="4146"/>
      <c r="BC31" s="4147"/>
      <c r="BD31" s="4148"/>
      <c r="BE31" s="4149"/>
      <c r="BF31" s="4150"/>
      <c r="BG31" s="4151"/>
      <c r="BH31" s="4151"/>
      <c r="BI31" s="4151"/>
      <c r="BJ31" s="4152"/>
    </row>
    <row r="32" spans="2:62" ht="20.25" customHeight="1" x14ac:dyDescent="0.15">
      <c r="B32" s="4159"/>
      <c r="C32" s="4172"/>
      <c r="D32" s="4173"/>
      <c r="E32" s="1922"/>
      <c r="F32" s="1923" t="str">
        <f>C31</f>
        <v>介護支援専門員</v>
      </c>
      <c r="G32" s="1922"/>
      <c r="H32" s="1923" t="str">
        <f>I31</f>
        <v>A</v>
      </c>
      <c r="I32" s="4174"/>
      <c r="J32" s="4175"/>
      <c r="K32" s="4176"/>
      <c r="L32" s="4177"/>
      <c r="M32" s="4177"/>
      <c r="N32" s="4173"/>
      <c r="O32" s="4140"/>
      <c r="P32" s="4141"/>
      <c r="Q32" s="4141"/>
      <c r="R32" s="4141"/>
      <c r="S32" s="4142"/>
      <c r="T32" s="1924" t="s">
        <v>3505</v>
      </c>
      <c r="U32" s="1925"/>
      <c r="V32" s="1926"/>
      <c r="W32" s="1927">
        <f>IF(W31="","",VLOOKUP(W31,'【記載例】シフト記号表（勤務時間帯）'!$C$6:$L$47,10,FALSE))</f>
        <v>8</v>
      </c>
      <c r="X32" s="1928">
        <f>IF(X31="","",VLOOKUP(X31,'【記載例】シフト記号表（勤務時間帯）'!$C$6:$L$47,10,FALSE))</f>
        <v>8</v>
      </c>
      <c r="Y32" s="1928" t="str">
        <f>IF(Y31="","",VLOOKUP(Y31,'【記載例】シフト記号表（勤務時間帯）'!$C$6:$L$47,10,FALSE))</f>
        <v/>
      </c>
      <c r="Z32" s="1928" t="str">
        <f>IF(Z31="","",VLOOKUP(Z31,'【記載例】シフト記号表（勤務時間帯）'!$C$6:$L$47,10,FALSE))</f>
        <v/>
      </c>
      <c r="AA32" s="1928">
        <f>IF(AA31="","",VLOOKUP(AA31,'【記載例】シフト記号表（勤務時間帯）'!$C$6:$L$47,10,FALSE))</f>
        <v>8</v>
      </c>
      <c r="AB32" s="1928">
        <f>IF(AB31="","",VLOOKUP(AB31,'【記載例】シフト記号表（勤務時間帯）'!$C$6:$L$47,10,FALSE))</f>
        <v>8</v>
      </c>
      <c r="AC32" s="1929">
        <f>IF(AC31="","",VLOOKUP(AC31,'【記載例】シフト記号表（勤務時間帯）'!$C$6:$L$47,10,FALSE))</f>
        <v>8</v>
      </c>
      <c r="AD32" s="1927">
        <f>IF(AD31="","",VLOOKUP(AD31,'【記載例】シフト記号表（勤務時間帯）'!$C$6:$L$47,10,FALSE))</f>
        <v>8</v>
      </c>
      <c r="AE32" s="1928">
        <f>IF(AE31="","",VLOOKUP(AE31,'【記載例】シフト記号表（勤務時間帯）'!$C$6:$L$47,10,FALSE))</f>
        <v>8</v>
      </c>
      <c r="AF32" s="1928" t="str">
        <f>IF(AF31="","",VLOOKUP(AF31,'【記載例】シフト記号表（勤務時間帯）'!$C$6:$L$47,10,FALSE))</f>
        <v/>
      </c>
      <c r="AG32" s="1928" t="str">
        <f>IF(AG31="","",VLOOKUP(AG31,'【記載例】シフト記号表（勤務時間帯）'!$C$6:$L$47,10,FALSE))</f>
        <v/>
      </c>
      <c r="AH32" s="1928">
        <f>IF(AH31="","",VLOOKUP(AH31,'【記載例】シフト記号表（勤務時間帯）'!$C$6:$L$47,10,FALSE))</f>
        <v>8</v>
      </c>
      <c r="AI32" s="1928">
        <f>IF(AI31="","",VLOOKUP(AI31,'【記載例】シフト記号表（勤務時間帯）'!$C$6:$L$47,10,FALSE))</f>
        <v>8</v>
      </c>
      <c r="AJ32" s="1929">
        <f>IF(AJ31="","",VLOOKUP(AJ31,'【記載例】シフト記号表（勤務時間帯）'!$C$6:$L$47,10,FALSE))</f>
        <v>8</v>
      </c>
      <c r="AK32" s="1927">
        <f>IF(AK31="","",VLOOKUP(AK31,'【記載例】シフト記号表（勤務時間帯）'!$C$6:$L$47,10,FALSE))</f>
        <v>8</v>
      </c>
      <c r="AL32" s="1928">
        <f>IF(AL31="","",VLOOKUP(AL31,'【記載例】シフト記号表（勤務時間帯）'!$C$6:$L$47,10,FALSE))</f>
        <v>8</v>
      </c>
      <c r="AM32" s="1928" t="str">
        <f>IF(AM31="","",VLOOKUP(AM31,'【記載例】シフト記号表（勤務時間帯）'!$C$6:$L$47,10,FALSE))</f>
        <v/>
      </c>
      <c r="AN32" s="1928" t="str">
        <f>IF(AN31="","",VLOOKUP(AN31,'【記載例】シフト記号表（勤務時間帯）'!$C$6:$L$47,10,FALSE))</f>
        <v/>
      </c>
      <c r="AO32" s="1928">
        <f>IF(AO31="","",VLOOKUP(AO31,'【記載例】シフト記号表（勤務時間帯）'!$C$6:$L$47,10,FALSE))</f>
        <v>8</v>
      </c>
      <c r="AP32" s="1928">
        <f>IF(AP31="","",VLOOKUP(AP31,'【記載例】シフト記号表（勤務時間帯）'!$C$6:$L$47,10,FALSE))</f>
        <v>8</v>
      </c>
      <c r="AQ32" s="1929">
        <f>IF(AQ31="","",VLOOKUP(AQ31,'【記載例】シフト記号表（勤務時間帯）'!$C$6:$L$47,10,FALSE))</f>
        <v>8</v>
      </c>
      <c r="AR32" s="1927">
        <f>IF(AR31="","",VLOOKUP(AR31,'【記載例】シフト記号表（勤務時間帯）'!$C$6:$L$47,10,FALSE))</f>
        <v>8</v>
      </c>
      <c r="AS32" s="1928">
        <f>IF(AS31="","",VLOOKUP(AS31,'【記載例】シフト記号表（勤務時間帯）'!$C$6:$L$47,10,FALSE))</f>
        <v>8</v>
      </c>
      <c r="AT32" s="1928" t="str">
        <f>IF(AT31="","",VLOOKUP(AT31,'【記載例】シフト記号表（勤務時間帯）'!$C$6:$L$47,10,FALSE))</f>
        <v/>
      </c>
      <c r="AU32" s="1928" t="str">
        <f>IF(AU31="","",VLOOKUP(AU31,'【記載例】シフト記号表（勤務時間帯）'!$C$6:$L$47,10,FALSE))</f>
        <v/>
      </c>
      <c r="AV32" s="1928">
        <f>IF(AV31="","",VLOOKUP(AV31,'【記載例】シフト記号表（勤務時間帯）'!$C$6:$L$47,10,FALSE))</f>
        <v>8</v>
      </c>
      <c r="AW32" s="1928">
        <f>IF(AW31="","",VLOOKUP(AW31,'【記載例】シフト記号表（勤務時間帯）'!$C$6:$L$47,10,FALSE))</f>
        <v>8</v>
      </c>
      <c r="AX32" s="1929">
        <f>IF(AX31="","",VLOOKUP(AX31,'【記載例】シフト記号表（勤務時間帯）'!$C$6:$L$47,10,FALSE))</f>
        <v>8</v>
      </c>
      <c r="AY32" s="1927" t="str">
        <f>IF(AY31="","",VLOOKUP(AY31,'【記載例】シフト記号表（勤務時間帯）'!$C$6:$L$47,10,FALSE))</f>
        <v/>
      </c>
      <c r="AZ32" s="1928" t="str">
        <f>IF(AZ31="","",VLOOKUP(AZ31,'【記載例】シフト記号表（勤務時間帯）'!$C$6:$L$47,10,FALSE))</f>
        <v/>
      </c>
      <c r="BA32" s="1928" t="str">
        <f>IF(BA31="","",VLOOKUP(BA31,'【記載例】シフト記号表（勤務時間帯）'!$C$6:$L$47,10,FALSE))</f>
        <v/>
      </c>
      <c r="BB32" s="4181">
        <f>IF($BE$3="４週",SUM(W32:AX32),IF($BE$3="暦月",SUM(W32:BA32),""))</f>
        <v>160</v>
      </c>
      <c r="BC32" s="4182"/>
      <c r="BD32" s="4183">
        <f>IF($BE$3="４週",BB32/4,IF($BE$3="暦月",(BB32/($BE$8/7)),""))</f>
        <v>40</v>
      </c>
      <c r="BE32" s="4182"/>
      <c r="BF32" s="4178"/>
      <c r="BG32" s="4179"/>
      <c r="BH32" s="4179"/>
      <c r="BI32" s="4179"/>
      <c r="BJ32" s="4180"/>
    </row>
    <row r="33" spans="2:62" ht="20.25" customHeight="1" x14ac:dyDescent="0.15">
      <c r="B33" s="4126">
        <f>B31+1</f>
        <v>9</v>
      </c>
      <c r="C33" s="4128" t="s">
        <v>3510</v>
      </c>
      <c r="D33" s="4129"/>
      <c r="E33" s="1922"/>
      <c r="F33" s="1923"/>
      <c r="G33" s="1922"/>
      <c r="H33" s="1923"/>
      <c r="I33" s="4132" t="s">
        <v>3314</v>
      </c>
      <c r="J33" s="4133"/>
      <c r="K33" s="4136" t="s">
        <v>3511</v>
      </c>
      <c r="L33" s="4137"/>
      <c r="M33" s="4137"/>
      <c r="N33" s="4129"/>
      <c r="O33" s="4140" t="s">
        <v>3419</v>
      </c>
      <c r="P33" s="4141"/>
      <c r="Q33" s="4141"/>
      <c r="R33" s="4141"/>
      <c r="S33" s="4142"/>
      <c r="T33" s="1932" t="s">
        <v>3298</v>
      </c>
      <c r="U33" s="1933"/>
      <c r="V33" s="1934"/>
      <c r="W33" s="1935" t="s">
        <v>3299</v>
      </c>
      <c r="X33" s="1936" t="s">
        <v>3299</v>
      </c>
      <c r="Y33" s="1936"/>
      <c r="Z33" s="1936" t="s">
        <v>3299</v>
      </c>
      <c r="AA33" s="1936" t="s">
        <v>3299</v>
      </c>
      <c r="AB33" s="1936"/>
      <c r="AC33" s="1937"/>
      <c r="AD33" s="1935" t="s">
        <v>3299</v>
      </c>
      <c r="AE33" s="1936" t="s">
        <v>3299</v>
      </c>
      <c r="AF33" s="1936"/>
      <c r="AG33" s="1936" t="s">
        <v>3299</v>
      </c>
      <c r="AH33" s="1936" t="s">
        <v>3299</v>
      </c>
      <c r="AI33" s="1936"/>
      <c r="AJ33" s="1937"/>
      <c r="AK33" s="1935" t="s">
        <v>3299</v>
      </c>
      <c r="AL33" s="1936" t="s">
        <v>3299</v>
      </c>
      <c r="AM33" s="1936"/>
      <c r="AN33" s="1936" t="s">
        <v>3299</v>
      </c>
      <c r="AO33" s="1936" t="s">
        <v>3299</v>
      </c>
      <c r="AP33" s="1936"/>
      <c r="AQ33" s="1937"/>
      <c r="AR33" s="1935" t="s">
        <v>3299</v>
      </c>
      <c r="AS33" s="1936" t="s">
        <v>3299</v>
      </c>
      <c r="AT33" s="1936"/>
      <c r="AU33" s="1936" t="s">
        <v>3299</v>
      </c>
      <c r="AV33" s="1936" t="s">
        <v>3299</v>
      </c>
      <c r="AW33" s="1936"/>
      <c r="AX33" s="1937"/>
      <c r="AY33" s="1935"/>
      <c r="AZ33" s="1936"/>
      <c r="BA33" s="1938"/>
      <c r="BB33" s="4146"/>
      <c r="BC33" s="4147"/>
      <c r="BD33" s="4148"/>
      <c r="BE33" s="4149"/>
      <c r="BF33" s="4150"/>
      <c r="BG33" s="4151"/>
      <c r="BH33" s="4151"/>
      <c r="BI33" s="4151"/>
      <c r="BJ33" s="4152"/>
    </row>
    <row r="34" spans="2:62" ht="20.25" customHeight="1" x14ac:dyDescent="0.15">
      <c r="B34" s="4159"/>
      <c r="C34" s="4172"/>
      <c r="D34" s="4173"/>
      <c r="E34" s="1922"/>
      <c r="F34" s="1923" t="str">
        <f>C33</f>
        <v>看護職員</v>
      </c>
      <c r="G34" s="1922"/>
      <c r="H34" s="1923" t="str">
        <f>I33</f>
        <v>C</v>
      </c>
      <c r="I34" s="4174"/>
      <c r="J34" s="4175"/>
      <c r="K34" s="4176"/>
      <c r="L34" s="4177"/>
      <c r="M34" s="4177"/>
      <c r="N34" s="4173"/>
      <c r="O34" s="4140"/>
      <c r="P34" s="4141"/>
      <c r="Q34" s="4141"/>
      <c r="R34" s="4141"/>
      <c r="S34" s="4142"/>
      <c r="T34" s="1939" t="s">
        <v>3505</v>
      </c>
      <c r="U34" s="1940"/>
      <c r="V34" s="1941"/>
      <c r="W34" s="1927">
        <f>IF(W33="","",VLOOKUP(W33,'【記載例】シフト記号表（勤務時間帯）'!$C$6:$L$47,10,FALSE))</f>
        <v>8</v>
      </c>
      <c r="X34" s="1928">
        <f>IF(X33="","",VLOOKUP(X33,'【記載例】シフト記号表（勤務時間帯）'!$C$6:$L$47,10,FALSE))</f>
        <v>8</v>
      </c>
      <c r="Y34" s="1928" t="str">
        <f>IF(Y33="","",VLOOKUP(Y33,'【記載例】シフト記号表（勤務時間帯）'!$C$6:$L$47,10,FALSE))</f>
        <v/>
      </c>
      <c r="Z34" s="1928">
        <f>IF(Z33="","",VLOOKUP(Z33,'【記載例】シフト記号表（勤務時間帯）'!$C$6:$L$47,10,FALSE))</f>
        <v>8</v>
      </c>
      <c r="AA34" s="1928">
        <f>IF(AA33="","",VLOOKUP(AA33,'【記載例】シフト記号表（勤務時間帯）'!$C$6:$L$47,10,FALSE))</f>
        <v>8</v>
      </c>
      <c r="AB34" s="1928" t="str">
        <f>IF(AB33="","",VLOOKUP(AB33,'【記載例】シフト記号表（勤務時間帯）'!$C$6:$L$47,10,FALSE))</f>
        <v/>
      </c>
      <c r="AC34" s="1929" t="str">
        <f>IF(AC33="","",VLOOKUP(AC33,'【記載例】シフト記号表（勤務時間帯）'!$C$6:$L$47,10,FALSE))</f>
        <v/>
      </c>
      <c r="AD34" s="1927">
        <f>IF(AD33="","",VLOOKUP(AD33,'【記載例】シフト記号表（勤務時間帯）'!$C$6:$L$47,10,FALSE))</f>
        <v>8</v>
      </c>
      <c r="AE34" s="1928">
        <f>IF(AE33="","",VLOOKUP(AE33,'【記載例】シフト記号表（勤務時間帯）'!$C$6:$L$47,10,FALSE))</f>
        <v>8</v>
      </c>
      <c r="AF34" s="1928" t="str">
        <f>IF(AF33="","",VLOOKUP(AF33,'【記載例】シフト記号表（勤務時間帯）'!$C$6:$L$47,10,FALSE))</f>
        <v/>
      </c>
      <c r="AG34" s="1928">
        <f>IF(AG33="","",VLOOKUP(AG33,'【記載例】シフト記号表（勤務時間帯）'!$C$6:$L$47,10,FALSE))</f>
        <v>8</v>
      </c>
      <c r="AH34" s="1928">
        <f>IF(AH33="","",VLOOKUP(AH33,'【記載例】シフト記号表（勤務時間帯）'!$C$6:$L$47,10,FALSE))</f>
        <v>8</v>
      </c>
      <c r="AI34" s="1928" t="str">
        <f>IF(AI33="","",VLOOKUP(AI33,'【記載例】シフト記号表（勤務時間帯）'!$C$6:$L$47,10,FALSE))</f>
        <v/>
      </c>
      <c r="AJ34" s="1929" t="str">
        <f>IF(AJ33="","",VLOOKUP(AJ33,'【記載例】シフト記号表（勤務時間帯）'!$C$6:$L$47,10,FALSE))</f>
        <v/>
      </c>
      <c r="AK34" s="1927">
        <f>IF(AK33="","",VLOOKUP(AK33,'【記載例】シフト記号表（勤務時間帯）'!$C$6:$L$47,10,FALSE))</f>
        <v>8</v>
      </c>
      <c r="AL34" s="1928">
        <f>IF(AL33="","",VLOOKUP(AL33,'【記載例】シフト記号表（勤務時間帯）'!$C$6:$L$47,10,FALSE))</f>
        <v>8</v>
      </c>
      <c r="AM34" s="1928" t="str">
        <f>IF(AM33="","",VLOOKUP(AM33,'【記載例】シフト記号表（勤務時間帯）'!$C$6:$L$47,10,FALSE))</f>
        <v/>
      </c>
      <c r="AN34" s="1928">
        <f>IF(AN33="","",VLOOKUP(AN33,'【記載例】シフト記号表（勤務時間帯）'!$C$6:$L$47,10,FALSE))</f>
        <v>8</v>
      </c>
      <c r="AO34" s="1928">
        <f>IF(AO33="","",VLOOKUP(AO33,'【記載例】シフト記号表（勤務時間帯）'!$C$6:$L$47,10,FALSE))</f>
        <v>8</v>
      </c>
      <c r="AP34" s="1928" t="str">
        <f>IF(AP33="","",VLOOKUP(AP33,'【記載例】シフト記号表（勤務時間帯）'!$C$6:$L$47,10,FALSE))</f>
        <v/>
      </c>
      <c r="AQ34" s="1929" t="str">
        <f>IF(AQ33="","",VLOOKUP(AQ33,'【記載例】シフト記号表（勤務時間帯）'!$C$6:$L$47,10,FALSE))</f>
        <v/>
      </c>
      <c r="AR34" s="1927">
        <f>IF(AR33="","",VLOOKUP(AR33,'【記載例】シフト記号表（勤務時間帯）'!$C$6:$L$47,10,FALSE))</f>
        <v>8</v>
      </c>
      <c r="AS34" s="1928">
        <f>IF(AS33="","",VLOOKUP(AS33,'【記載例】シフト記号表（勤務時間帯）'!$C$6:$L$47,10,FALSE))</f>
        <v>8</v>
      </c>
      <c r="AT34" s="1928" t="str">
        <f>IF(AT33="","",VLOOKUP(AT33,'【記載例】シフト記号表（勤務時間帯）'!$C$6:$L$47,10,FALSE))</f>
        <v/>
      </c>
      <c r="AU34" s="1928">
        <f>IF(AU33="","",VLOOKUP(AU33,'【記載例】シフト記号表（勤務時間帯）'!$C$6:$L$47,10,FALSE))</f>
        <v>8</v>
      </c>
      <c r="AV34" s="1928">
        <f>IF(AV33="","",VLOOKUP(AV33,'【記載例】シフト記号表（勤務時間帯）'!$C$6:$L$47,10,FALSE))</f>
        <v>8</v>
      </c>
      <c r="AW34" s="1928" t="str">
        <f>IF(AW33="","",VLOOKUP(AW33,'【記載例】シフト記号表（勤務時間帯）'!$C$6:$L$47,10,FALSE))</f>
        <v/>
      </c>
      <c r="AX34" s="1929" t="str">
        <f>IF(AX33="","",VLOOKUP(AX33,'【記載例】シフト記号表（勤務時間帯）'!$C$6:$L$47,10,FALSE))</f>
        <v/>
      </c>
      <c r="AY34" s="1927" t="str">
        <f>IF(AY33="","",VLOOKUP(AY33,'【記載例】シフト記号表（勤務時間帯）'!$C$6:$L$47,10,FALSE))</f>
        <v/>
      </c>
      <c r="AZ34" s="1928" t="str">
        <f>IF(AZ33="","",VLOOKUP(AZ33,'【記載例】シフト記号表（勤務時間帯）'!$C$6:$L$47,10,FALSE))</f>
        <v/>
      </c>
      <c r="BA34" s="1928" t="str">
        <f>IF(BA33="","",VLOOKUP(BA33,'【記載例】シフト記号表（勤務時間帯）'!$C$6:$L$47,10,FALSE))</f>
        <v/>
      </c>
      <c r="BB34" s="4181">
        <f>IF($BE$3="４週",SUM(W34:AX34),IF($BE$3="暦月",SUM(W34:BA34),""))</f>
        <v>128</v>
      </c>
      <c r="BC34" s="4182"/>
      <c r="BD34" s="4183">
        <f>IF($BE$3="４週",BB34/4,IF($BE$3="暦月",(BB34/($BE$8/7)),""))</f>
        <v>32</v>
      </c>
      <c r="BE34" s="4182"/>
      <c r="BF34" s="4178"/>
      <c r="BG34" s="4179"/>
      <c r="BH34" s="4179"/>
      <c r="BI34" s="4179"/>
      <c r="BJ34" s="4180"/>
    </row>
    <row r="35" spans="2:62" ht="20.25" customHeight="1" x14ac:dyDescent="0.15">
      <c r="B35" s="4126">
        <f>B33+1</f>
        <v>10</v>
      </c>
      <c r="C35" s="4128" t="s">
        <v>3510</v>
      </c>
      <c r="D35" s="4129"/>
      <c r="E35" s="1922"/>
      <c r="F35" s="1923"/>
      <c r="G35" s="1922"/>
      <c r="H35" s="1923"/>
      <c r="I35" s="4132" t="s">
        <v>3295</v>
      </c>
      <c r="J35" s="4133"/>
      <c r="K35" s="4136" t="s">
        <v>3511</v>
      </c>
      <c r="L35" s="4137"/>
      <c r="M35" s="4137"/>
      <c r="N35" s="4129"/>
      <c r="O35" s="4140" t="s">
        <v>3312</v>
      </c>
      <c r="P35" s="4141"/>
      <c r="Q35" s="4141"/>
      <c r="R35" s="4141"/>
      <c r="S35" s="4142"/>
      <c r="T35" s="1942" t="s">
        <v>3298</v>
      </c>
      <c r="V35" s="1943"/>
      <c r="W35" s="1935" t="s">
        <v>3306</v>
      </c>
      <c r="X35" s="1936" t="s">
        <v>3307</v>
      </c>
      <c r="Y35" s="1936" t="s">
        <v>3308</v>
      </c>
      <c r="Z35" s="1936" t="s">
        <v>3308</v>
      </c>
      <c r="AA35" s="1936"/>
      <c r="AB35" s="1936" t="s">
        <v>3309</v>
      </c>
      <c r="AC35" s="1937"/>
      <c r="AD35" s="1935"/>
      <c r="AE35" s="1936" t="s">
        <v>3306</v>
      </c>
      <c r="AF35" s="1936" t="s">
        <v>3307</v>
      </c>
      <c r="AG35" s="1936" t="s">
        <v>3308</v>
      </c>
      <c r="AH35" s="1936" t="s">
        <v>3308</v>
      </c>
      <c r="AI35" s="1936"/>
      <c r="AJ35" s="1937" t="s">
        <v>3309</v>
      </c>
      <c r="AK35" s="1935" t="s">
        <v>3309</v>
      </c>
      <c r="AL35" s="1936"/>
      <c r="AM35" s="1936" t="s">
        <v>3306</v>
      </c>
      <c r="AN35" s="1936" t="s">
        <v>3307</v>
      </c>
      <c r="AO35" s="1936" t="s">
        <v>3308</v>
      </c>
      <c r="AP35" s="1936" t="s">
        <v>3308</v>
      </c>
      <c r="AQ35" s="1937"/>
      <c r="AR35" s="1935" t="s">
        <v>3309</v>
      </c>
      <c r="AS35" s="1936"/>
      <c r="AT35" s="1936"/>
      <c r="AU35" s="1936" t="s">
        <v>3306</v>
      </c>
      <c r="AV35" s="1936" t="s">
        <v>3307</v>
      </c>
      <c r="AW35" s="1936" t="s">
        <v>3308</v>
      </c>
      <c r="AX35" s="1937" t="s">
        <v>3308</v>
      </c>
      <c r="AY35" s="1935"/>
      <c r="AZ35" s="1936"/>
      <c r="BA35" s="1938"/>
      <c r="BB35" s="4146"/>
      <c r="BC35" s="4147"/>
      <c r="BD35" s="4148"/>
      <c r="BE35" s="4149"/>
      <c r="BF35" s="4150"/>
      <c r="BG35" s="4151"/>
      <c r="BH35" s="4151"/>
      <c r="BI35" s="4151"/>
      <c r="BJ35" s="4152"/>
    </row>
    <row r="36" spans="2:62" ht="20.25" customHeight="1" x14ac:dyDescent="0.15">
      <c r="B36" s="4159"/>
      <c r="C36" s="4172"/>
      <c r="D36" s="4173"/>
      <c r="E36" s="1922"/>
      <c r="F36" s="1923" t="str">
        <f>C35</f>
        <v>看護職員</v>
      </c>
      <c r="G36" s="1922"/>
      <c r="H36" s="1923" t="str">
        <f>I35</f>
        <v>A</v>
      </c>
      <c r="I36" s="4174"/>
      <c r="J36" s="4175"/>
      <c r="K36" s="4176"/>
      <c r="L36" s="4177"/>
      <c r="M36" s="4177"/>
      <c r="N36" s="4173"/>
      <c r="O36" s="4140"/>
      <c r="P36" s="4141"/>
      <c r="Q36" s="4141"/>
      <c r="R36" s="4141"/>
      <c r="S36" s="4142"/>
      <c r="T36" s="1939" t="s">
        <v>3505</v>
      </c>
      <c r="U36" s="1940"/>
      <c r="V36" s="1941"/>
      <c r="W36" s="1927">
        <f>IF(W35="","",VLOOKUP(W35,'【記載例】シフト記号表（勤務時間帯）'!$C$6:$L$47,10,FALSE))</f>
        <v>8</v>
      </c>
      <c r="X36" s="1928">
        <f>IF(X35="","",VLOOKUP(X35,'【記載例】シフト記号表（勤務時間帯）'!$C$6:$L$47,10,FALSE))</f>
        <v>8</v>
      </c>
      <c r="Y36" s="1928">
        <f>IF(Y35="","",VLOOKUP(Y35,'【記載例】シフト記号表（勤務時間帯）'!$C$6:$L$47,10,FALSE))</f>
        <v>7.9999999999999982</v>
      </c>
      <c r="Z36" s="1928">
        <f>IF(Z35="","",VLOOKUP(Z35,'【記載例】シフト記号表（勤務時間帯）'!$C$6:$L$47,10,FALSE))</f>
        <v>7.9999999999999982</v>
      </c>
      <c r="AA36" s="1928" t="str">
        <f>IF(AA35="","",VLOOKUP(AA35,'【記載例】シフト記号表（勤務時間帯）'!$C$6:$L$47,10,FALSE))</f>
        <v/>
      </c>
      <c r="AB36" s="1928">
        <f>IF(AB35="","",VLOOKUP(AB35,'【記載例】シフト記号表（勤務時間帯）'!$C$6:$L$47,10,FALSE))</f>
        <v>8</v>
      </c>
      <c r="AC36" s="1929" t="str">
        <f>IF(AC35="","",VLOOKUP(AC35,'【記載例】シフト記号表（勤務時間帯）'!$C$6:$L$47,10,FALSE))</f>
        <v/>
      </c>
      <c r="AD36" s="1927" t="str">
        <f>IF(AD35="","",VLOOKUP(AD35,'【記載例】シフト記号表（勤務時間帯）'!$C$6:$L$47,10,FALSE))</f>
        <v/>
      </c>
      <c r="AE36" s="1928">
        <f>IF(AE35="","",VLOOKUP(AE35,'【記載例】シフト記号表（勤務時間帯）'!$C$6:$L$47,10,FALSE))</f>
        <v>8</v>
      </c>
      <c r="AF36" s="1928">
        <f>IF(AF35="","",VLOOKUP(AF35,'【記載例】シフト記号表（勤務時間帯）'!$C$6:$L$47,10,FALSE))</f>
        <v>8</v>
      </c>
      <c r="AG36" s="1928">
        <f>IF(AG35="","",VLOOKUP(AG35,'【記載例】シフト記号表（勤務時間帯）'!$C$6:$L$47,10,FALSE))</f>
        <v>7.9999999999999982</v>
      </c>
      <c r="AH36" s="1928">
        <f>IF(AH35="","",VLOOKUP(AH35,'【記載例】シフト記号表（勤務時間帯）'!$C$6:$L$47,10,FALSE))</f>
        <v>7.9999999999999982</v>
      </c>
      <c r="AI36" s="1928" t="str">
        <f>IF(AI35="","",VLOOKUP(AI35,'【記載例】シフト記号表（勤務時間帯）'!$C$6:$L$47,10,FALSE))</f>
        <v/>
      </c>
      <c r="AJ36" s="1929">
        <f>IF(AJ35="","",VLOOKUP(AJ35,'【記載例】シフト記号表（勤務時間帯）'!$C$6:$L$47,10,FALSE))</f>
        <v>8</v>
      </c>
      <c r="AK36" s="1927">
        <f>IF(AK35="","",VLOOKUP(AK35,'【記載例】シフト記号表（勤務時間帯）'!$C$6:$L$47,10,FALSE))</f>
        <v>8</v>
      </c>
      <c r="AL36" s="1928" t="str">
        <f>IF(AL35="","",VLOOKUP(AL35,'【記載例】シフト記号表（勤務時間帯）'!$C$6:$L$47,10,FALSE))</f>
        <v/>
      </c>
      <c r="AM36" s="1928">
        <f>IF(AM35="","",VLOOKUP(AM35,'【記載例】シフト記号表（勤務時間帯）'!$C$6:$L$47,10,FALSE))</f>
        <v>8</v>
      </c>
      <c r="AN36" s="1928">
        <f>IF(AN35="","",VLOOKUP(AN35,'【記載例】シフト記号表（勤務時間帯）'!$C$6:$L$47,10,FALSE))</f>
        <v>8</v>
      </c>
      <c r="AO36" s="1928">
        <f>IF(AO35="","",VLOOKUP(AO35,'【記載例】シフト記号表（勤務時間帯）'!$C$6:$L$47,10,FALSE))</f>
        <v>7.9999999999999982</v>
      </c>
      <c r="AP36" s="1928">
        <f>IF(AP35="","",VLOOKUP(AP35,'【記載例】シフト記号表（勤務時間帯）'!$C$6:$L$47,10,FALSE))</f>
        <v>7.9999999999999982</v>
      </c>
      <c r="AQ36" s="1929" t="str">
        <f>IF(AQ35="","",VLOOKUP(AQ35,'【記載例】シフト記号表（勤務時間帯）'!$C$6:$L$47,10,FALSE))</f>
        <v/>
      </c>
      <c r="AR36" s="1927">
        <f>IF(AR35="","",VLOOKUP(AR35,'【記載例】シフト記号表（勤務時間帯）'!$C$6:$L$47,10,FALSE))</f>
        <v>8</v>
      </c>
      <c r="AS36" s="1928" t="str">
        <f>IF(AS35="","",VLOOKUP(AS35,'【記載例】シフト記号表（勤務時間帯）'!$C$6:$L$47,10,FALSE))</f>
        <v/>
      </c>
      <c r="AT36" s="1928" t="str">
        <f>IF(AT35="","",VLOOKUP(AT35,'【記載例】シフト記号表（勤務時間帯）'!$C$6:$L$47,10,FALSE))</f>
        <v/>
      </c>
      <c r="AU36" s="1928">
        <f>IF(AU35="","",VLOOKUP(AU35,'【記載例】シフト記号表（勤務時間帯）'!$C$6:$L$47,10,FALSE))</f>
        <v>8</v>
      </c>
      <c r="AV36" s="1928">
        <f>IF(AV35="","",VLOOKUP(AV35,'【記載例】シフト記号表（勤務時間帯）'!$C$6:$L$47,10,FALSE))</f>
        <v>8</v>
      </c>
      <c r="AW36" s="1928">
        <f>IF(AW35="","",VLOOKUP(AW35,'【記載例】シフト記号表（勤務時間帯）'!$C$6:$L$47,10,FALSE))</f>
        <v>7.9999999999999982</v>
      </c>
      <c r="AX36" s="1929">
        <f>IF(AX35="","",VLOOKUP(AX35,'【記載例】シフト記号表（勤務時間帯）'!$C$6:$L$47,10,FALSE))</f>
        <v>7.9999999999999982</v>
      </c>
      <c r="AY36" s="1927" t="str">
        <f>IF(AY35="","",VLOOKUP(AY35,'【記載例】シフト記号表（勤務時間帯）'!$C$6:$L$47,10,FALSE))</f>
        <v/>
      </c>
      <c r="AZ36" s="1928" t="str">
        <f>IF(AZ35="","",VLOOKUP(AZ35,'【記載例】シフト記号表（勤務時間帯）'!$C$6:$L$47,10,FALSE))</f>
        <v/>
      </c>
      <c r="BA36" s="1928" t="str">
        <f>IF(BA35="","",VLOOKUP(BA35,'【記載例】シフト記号表（勤務時間帯）'!$C$6:$L$47,10,FALSE))</f>
        <v/>
      </c>
      <c r="BB36" s="4181">
        <f>IF($BE$3="４週",SUM(W36:AX36),IF($BE$3="暦月",SUM(W36:BA36),""))</f>
        <v>160</v>
      </c>
      <c r="BC36" s="4182"/>
      <c r="BD36" s="4183">
        <f>IF($BE$3="４週",BB36/4,IF($BE$3="暦月",(BB36/($BE$8/7)),""))</f>
        <v>40</v>
      </c>
      <c r="BE36" s="4182"/>
      <c r="BF36" s="4178"/>
      <c r="BG36" s="4179"/>
      <c r="BH36" s="4179"/>
      <c r="BI36" s="4179"/>
      <c r="BJ36" s="4180"/>
    </row>
    <row r="37" spans="2:62" ht="20.25" customHeight="1" x14ac:dyDescent="0.15">
      <c r="B37" s="4126">
        <f>B35+1</f>
        <v>11</v>
      </c>
      <c r="C37" s="4128" t="s">
        <v>3510</v>
      </c>
      <c r="D37" s="4129"/>
      <c r="E37" s="1922"/>
      <c r="F37" s="1923"/>
      <c r="G37" s="1922"/>
      <c r="H37" s="1923"/>
      <c r="I37" s="4132" t="s">
        <v>3295</v>
      </c>
      <c r="J37" s="4133"/>
      <c r="K37" s="4136" t="s">
        <v>3511</v>
      </c>
      <c r="L37" s="4137"/>
      <c r="M37" s="4137"/>
      <c r="N37" s="4129"/>
      <c r="O37" s="4140" t="s">
        <v>3420</v>
      </c>
      <c r="P37" s="4141"/>
      <c r="Q37" s="4141"/>
      <c r="R37" s="4141"/>
      <c r="S37" s="4142"/>
      <c r="T37" s="1942" t="s">
        <v>3298</v>
      </c>
      <c r="V37" s="1943"/>
      <c r="W37" s="1935"/>
      <c r="X37" s="1936" t="s">
        <v>3306</v>
      </c>
      <c r="Y37" s="1936" t="s">
        <v>3307</v>
      </c>
      <c r="Z37" s="1936" t="s">
        <v>3309</v>
      </c>
      <c r="AA37" s="1936" t="s">
        <v>3308</v>
      </c>
      <c r="AB37" s="1936"/>
      <c r="AC37" s="1937" t="s">
        <v>3309</v>
      </c>
      <c r="AD37" s="1935" t="s">
        <v>3309</v>
      </c>
      <c r="AE37" s="1936"/>
      <c r="AF37" s="1936" t="s">
        <v>3306</v>
      </c>
      <c r="AG37" s="1936" t="s">
        <v>3307</v>
      </c>
      <c r="AH37" s="1936" t="s">
        <v>3309</v>
      </c>
      <c r="AI37" s="1936" t="s">
        <v>3308</v>
      </c>
      <c r="AJ37" s="1937"/>
      <c r="AK37" s="1935" t="s">
        <v>3309</v>
      </c>
      <c r="AL37" s="1936" t="s">
        <v>3308</v>
      </c>
      <c r="AM37" s="1936"/>
      <c r="AN37" s="1936" t="s">
        <v>3306</v>
      </c>
      <c r="AO37" s="1936" t="s">
        <v>3307</v>
      </c>
      <c r="AP37" s="1936" t="s">
        <v>3309</v>
      </c>
      <c r="AQ37" s="1937"/>
      <c r="AR37" s="1935"/>
      <c r="AS37" s="1936" t="s">
        <v>3309</v>
      </c>
      <c r="AT37" s="1936" t="s">
        <v>3308</v>
      </c>
      <c r="AU37" s="1936"/>
      <c r="AV37" s="1936" t="s">
        <v>3306</v>
      </c>
      <c r="AW37" s="1936" t="s">
        <v>3307</v>
      </c>
      <c r="AX37" s="1937" t="s">
        <v>3309</v>
      </c>
      <c r="AY37" s="1935"/>
      <c r="AZ37" s="1936"/>
      <c r="BA37" s="1938"/>
      <c r="BB37" s="4146"/>
      <c r="BC37" s="4147"/>
      <c r="BD37" s="4148"/>
      <c r="BE37" s="4149"/>
      <c r="BF37" s="4150"/>
      <c r="BG37" s="4151"/>
      <c r="BH37" s="4151"/>
      <c r="BI37" s="4151"/>
      <c r="BJ37" s="4152"/>
    </row>
    <row r="38" spans="2:62" ht="20.25" customHeight="1" x14ac:dyDescent="0.15">
      <c r="B38" s="4159"/>
      <c r="C38" s="4172"/>
      <c r="D38" s="4173"/>
      <c r="E38" s="1922"/>
      <c r="F38" s="1923" t="str">
        <f>C37</f>
        <v>看護職員</v>
      </c>
      <c r="G38" s="1922"/>
      <c r="H38" s="1923" t="str">
        <f>I37</f>
        <v>A</v>
      </c>
      <c r="I38" s="4174"/>
      <c r="J38" s="4175"/>
      <c r="K38" s="4176"/>
      <c r="L38" s="4177"/>
      <c r="M38" s="4177"/>
      <c r="N38" s="4173"/>
      <c r="O38" s="4140"/>
      <c r="P38" s="4141"/>
      <c r="Q38" s="4141"/>
      <c r="R38" s="4141"/>
      <c r="S38" s="4142"/>
      <c r="T38" s="1939" t="s">
        <v>3505</v>
      </c>
      <c r="U38" s="1940"/>
      <c r="V38" s="1941"/>
      <c r="W38" s="1927" t="str">
        <f>IF(W37="","",VLOOKUP(W37,'【記載例】シフト記号表（勤務時間帯）'!$C$6:$L$47,10,FALSE))</f>
        <v/>
      </c>
      <c r="X38" s="1928">
        <f>IF(X37="","",VLOOKUP(X37,'【記載例】シフト記号表（勤務時間帯）'!$C$6:$L$47,10,FALSE))</f>
        <v>8</v>
      </c>
      <c r="Y38" s="1928">
        <f>IF(Y37="","",VLOOKUP(Y37,'【記載例】シフト記号表（勤務時間帯）'!$C$6:$L$47,10,FALSE))</f>
        <v>8</v>
      </c>
      <c r="Z38" s="1928">
        <f>IF(Z37="","",VLOOKUP(Z37,'【記載例】シフト記号表（勤務時間帯）'!$C$6:$L$47,10,FALSE))</f>
        <v>8</v>
      </c>
      <c r="AA38" s="1928">
        <f>IF(AA37="","",VLOOKUP(AA37,'【記載例】シフト記号表（勤務時間帯）'!$C$6:$L$47,10,FALSE))</f>
        <v>7.9999999999999982</v>
      </c>
      <c r="AB38" s="1928" t="str">
        <f>IF(AB37="","",VLOOKUP(AB37,'【記載例】シフト記号表（勤務時間帯）'!$C$6:$L$47,10,FALSE))</f>
        <v/>
      </c>
      <c r="AC38" s="1929">
        <f>IF(AC37="","",VLOOKUP(AC37,'【記載例】シフト記号表（勤務時間帯）'!$C$6:$L$47,10,FALSE))</f>
        <v>8</v>
      </c>
      <c r="AD38" s="1927">
        <f>IF(AD37="","",VLOOKUP(AD37,'【記載例】シフト記号表（勤務時間帯）'!$C$6:$L$47,10,FALSE))</f>
        <v>8</v>
      </c>
      <c r="AE38" s="1928" t="str">
        <f>IF(AE37="","",VLOOKUP(AE37,'【記載例】シフト記号表（勤務時間帯）'!$C$6:$L$47,10,FALSE))</f>
        <v/>
      </c>
      <c r="AF38" s="1928">
        <f>IF(AF37="","",VLOOKUP(AF37,'【記載例】シフト記号表（勤務時間帯）'!$C$6:$L$47,10,FALSE))</f>
        <v>8</v>
      </c>
      <c r="AG38" s="1928">
        <f>IF(AG37="","",VLOOKUP(AG37,'【記載例】シフト記号表（勤務時間帯）'!$C$6:$L$47,10,FALSE))</f>
        <v>8</v>
      </c>
      <c r="AH38" s="1928">
        <f>IF(AH37="","",VLOOKUP(AH37,'【記載例】シフト記号表（勤務時間帯）'!$C$6:$L$47,10,FALSE))</f>
        <v>8</v>
      </c>
      <c r="AI38" s="1928">
        <f>IF(AI37="","",VLOOKUP(AI37,'【記載例】シフト記号表（勤務時間帯）'!$C$6:$L$47,10,FALSE))</f>
        <v>7.9999999999999982</v>
      </c>
      <c r="AJ38" s="1929" t="str">
        <f>IF(AJ37="","",VLOOKUP(AJ37,'【記載例】シフト記号表（勤務時間帯）'!$C$6:$L$47,10,FALSE))</f>
        <v/>
      </c>
      <c r="AK38" s="1927">
        <f>IF(AK37="","",VLOOKUP(AK37,'【記載例】シフト記号表（勤務時間帯）'!$C$6:$L$47,10,FALSE))</f>
        <v>8</v>
      </c>
      <c r="AL38" s="1928">
        <f>IF(AL37="","",VLOOKUP(AL37,'【記載例】シフト記号表（勤務時間帯）'!$C$6:$L$47,10,FALSE))</f>
        <v>7.9999999999999982</v>
      </c>
      <c r="AM38" s="1928" t="str">
        <f>IF(AM37="","",VLOOKUP(AM37,'【記載例】シフト記号表（勤務時間帯）'!$C$6:$L$47,10,FALSE))</f>
        <v/>
      </c>
      <c r="AN38" s="1928">
        <f>IF(AN37="","",VLOOKUP(AN37,'【記載例】シフト記号表（勤務時間帯）'!$C$6:$L$47,10,FALSE))</f>
        <v>8</v>
      </c>
      <c r="AO38" s="1928">
        <f>IF(AO37="","",VLOOKUP(AO37,'【記載例】シフト記号表（勤務時間帯）'!$C$6:$L$47,10,FALSE))</f>
        <v>8</v>
      </c>
      <c r="AP38" s="1928">
        <f>IF(AP37="","",VLOOKUP(AP37,'【記載例】シフト記号表（勤務時間帯）'!$C$6:$L$47,10,FALSE))</f>
        <v>8</v>
      </c>
      <c r="AQ38" s="1929" t="str">
        <f>IF(AQ37="","",VLOOKUP(AQ37,'【記載例】シフト記号表（勤務時間帯）'!$C$6:$L$47,10,FALSE))</f>
        <v/>
      </c>
      <c r="AR38" s="1927" t="str">
        <f>IF(AR37="","",VLOOKUP(AR37,'【記載例】シフト記号表（勤務時間帯）'!$C$6:$L$47,10,FALSE))</f>
        <v/>
      </c>
      <c r="AS38" s="1928">
        <f>IF(AS37="","",VLOOKUP(AS37,'【記載例】シフト記号表（勤務時間帯）'!$C$6:$L$47,10,FALSE))</f>
        <v>8</v>
      </c>
      <c r="AT38" s="1928">
        <f>IF(AT37="","",VLOOKUP(AT37,'【記載例】シフト記号表（勤務時間帯）'!$C$6:$L$47,10,FALSE))</f>
        <v>7.9999999999999982</v>
      </c>
      <c r="AU38" s="1928" t="str">
        <f>IF(AU37="","",VLOOKUP(AU37,'【記載例】シフト記号表（勤務時間帯）'!$C$6:$L$47,10,FALSE))</f>
        <v/>
      </c>
      <c r="AV38" s="1928">
        <f>IF(AV37="","",VLOOKUP(AV37,'【記載例】シフト記号表（勤務時間帯）'!$C$6:$L$47,10,FALSE))</f>
        <v>8</v>
      </c>
      <c r="AW38" s="1928">
        <f>IF(AW37="","",VLOOKUP(AW37,'【記載例】シフト記号表（勤務時間帯）'!$C$6:$L$47,10,FALSE))</f>
        <v>8</v>
      </c>
      <c r="AX38" s="1929">
        <f>IF(AX37="","",VLOOKUP(AX37,'【記載例】シフト記号表（勤務時間帯）'!$C$6:$L$47,10,FALSE))</f>
        <v>8</v>
      </c>
      <c r="AY38" s="1927" t="str">
        <f>IF(AY37="","",VLOOKUP(AY37,'【記載例】シフト記号表（勤務時間帯）'!$C$6:$L$47,10,FALSE))</f>
        <v/>
      </c>
      <c r="AZ38" s="1928" t="str">
        <f>IF(AZ37="","",VLOOKUP(AZ37,'【記載例】シフト記号表（勤務時間帯）'!$C$6:$L$47,10,FALSE))</f>
        <v/>
      </c>
      <c r="BA38" s="1928" t="str">
        <f>IF(BA37="","",VLOOKUP(BA37,'【記載例】シフト記号表（勤務時間帯）'!$C$6:$L$47,10,FALSE))</f>
        <v/>
      </c>
      <c r="BB38" s="4181">
        <f>IF($BE$3="４週",SUM(W38:AX38),IF($BE$3="暦月",SUM(W38:BA38),""))</f>
        <v>160</v>
      </c>
      <c r="BC38" s="4182"/>
      <c r="BD38" s="4183">
        <f>IF($BE$3="４週",BB38/4,IF($BE$3="暦月",(BB38/($BE$8/7)),""))</f>
        <v>40</v>
      </c>
      <c r="BE38" s="4182"/>
      <c r="BF38" s="4178"/>
      <c r="BG38" s="4179"/>
      <c r="BH38" s="4179"/>
      <c r="BI38" s="4179"/>
      <c r="BJ38" s="4180"/>
    </row>
    <row r="39" spans="2:62" ht="20.25" customHeight="1" x14ac:dyDescent="0.15">
      <c r="B39" s="4126">
        <f>B37+1</f>
        <v>12</v>
      </c>
      <c r="C39" s="4128" t="s">
        <v>3510</v>
      </c>
      <c r="D39" s="4129"/>
      <c r="E39" s="1922"/>
      <c r="F39" s="1923"/>
      <c r="G39" s="1922"/>
      <c r="H39" s="1923"/>
      <c r="I39" s="4132" t="s">
        <v>3295</v>
      </c>
      <c r="J39" s="4133"/>
      <c r="K39" s="4136" t="s">
        <v>3511</v>
      </c>
      <c r="L39" s="4137"/>
      <c r="M39" s="4137"/>
      <c r="N39" s="4129"/>
      <c r="O39" s="4140" t="s">
        <v>3514</v>
      </c>
      <c r="P39" s="4141"/>
      <c r="Q39" s="4141"/>
      <c r="R39" s="4141"/>
      <c r="S39" s="4142"/>
      <c r="T39" s="1942" t="s">
        <v>3298</v>
      </c>
      <c r="V39" s="1943"/>
      <c r="W39" s="1935" t="s">
        <v>3309</v>
      </c>
      <c r="X39" s="1936"/>
      <c r="Y39" s="1936" t="s">
        <v>3306</v>
      </c>
      <c r="Z39" s="1936" t="s">
        <v>3307</v>
      </c>
      <c r="AA39" s="1936" t="s">
        <v>3309</v>
      </c>
      <c r="AB39" s="1936" t="s">
        <v>3308</v>
      </c>
      <c r="AC39" s="1937"/>
      <c r="AD39" s="1935" t="s">
        <v>3308</v>
      </c>
      <c r="AE39" s="1936" t="s">
        <v>3309</v>
      </c>
      <c r="AF39" s="1936"/>
      <c r="AG39" s="1936" t="s">
        <v>3306</v>
      </c>
      <c r="AH39" s="1936" t="s">
        <v>3307</v>
      </c>
      <c r="AI39" s="1936" t="s">
        <v>3309</v>
      </c>
      <c r="AJ39" s="1937"/>
      <c r="AK39" s="1935" t="s">
        <v>3308</v>
      </c>
      <c r="AL39" s="1936" t="s">
        <v>3309</v>
      </c>
      <c r="AM39" s="1936"/>
      <c r="AN39" s="1936"/>
      <c r="AO39" s="1936" t="s">
        <v>3306</v>
      </c>
      <c r="AP39" s="1936" t="s">
        <v>3307</v>
      </c>
      <c r="AQ39" s="1937" t="s">
        <v>3308</v>
      </c>
      <c r="AR39" s="1935" t="s">
        <v>3308</v>
      </c>
      <c r="AS39" s="1936"/>
      <c r="AT39" s="1936" t="s">
        <v>3309</v>
      </c>
      <c r="AU39" s="1936" t="s">
        <v>3308</v>
      </c>
      <c r="AV39" s="1936"/>
      <c r="AW39" s="1936" t="s">
        <v>3306</v>
      </c>
      <c r="AX39" s="1937" t="s">
        <v>3307</v>
      </c>
      <c r="AY39" s="1935"/>
      <c r="AZ39" s="1936"/>
      <c r="BA39" s="1938"/>
      <c r="BB39" s="4146"/>
      <c r="BC39" s="4147"/>
      <c r="BD39" s="4148"/>
      <c r="BE39" s="4149"/>
      <c r="BF39" s="4150"/>
      <c r="BG39" s="4151"/>
      <c r="BH39" s="4151"/>
      <c r="BI39" s="4151"/>
      <c r="BJ39" s="4152"/>
    </row>
    <row r="40" spans="2:62" ht="20.25" customHeight="1" x14ac:dyDescent="0.15">
      <c r="B40" s="4159"/>
      <c r="C40" s="4172"/>
      <c r="D40" s="4173"/>
      <c r="E40" s="1922"/>
      <c r="F40" s="1923" t="str">
        <f>C39</f>
        <v>看護職員</v>
      </c>
      <c r="G40" s="1922"/>
      <c r="H40" s="1923" t="str">
        <f>I39</f>
        <v>A</v>
      </c>
      <c r="I40" s="4174"/>
      <c r="J40" s="4175"/>
      <c r="K40" s="4176"/>
      <c r="L40" s="4177"/>
      <c r="M40" s="4177"/>
      <c r="N40" s="4173"/>
      <c r="O40" s="4140"/>
      <c r="P40" s="4141"/>
      <c r="Q40" s="4141"/>
      <c r="R40" s="4141"/>
      <c r="S40" s="4142"/>
      <c r="T40" s="1939" t="s">
        <v>3505</v>
      </c>
      <c r="U40" s="1940"/>
      <c r="V40" s="1941"/>
      <c r="W40" s="1927">
        <f>IF(W39="","",VLOOKUP(W39,'【記載例】シフト記号表（勤務時間帯）'!$C$6:$L$47,10,FALSE))</f>
        <v>8</v>
      </c>
      <c r="X40" s="1928" t="str">
        <f>IF(X39="","",VLOOKUP(X39,'【記載例】シフト記号表（勤務時間帯）'!$C$6:$L$47,10,FALSE))</f>
        <v/>
      </c>
      <c r="Y40" s="1928">
        <f>IF(Y39="","",VLOOKUP(Y39,'【記載例】シフト記号表（勤務時間帯）'!$C$6:$L$47,10,FALSE))</f>
        <v>8</v>
      </c>
      <c r="Z40" s="1928">
        <f>IF(Z39="","",VLOOKUP(Z39,'【記載例】シフト記号表（勤務時間帯）'!$C$6:$L$47,10,FALSE))</f>
        <v>8</v>
      </c>
      <c r="AA40" s="1928">
        <f>IF(AA39="","",VLOOKUP(AA39,'【記載例】シフト記号表（勤務時間帯）'!$C$6:$L$47,10,FALSE))</f>
        <v>8</v>
      </c>
      <c r="AB40" s="1928">
        <f>IF(AB39="","",VLOOKUP(AB39,'【記載例】シフト記号表（勤務時間帯）'!$C$6:$L$47,10,FALSE))</f>
        <v>7.9999999999999982</v>
      </c>
      <c r="AC40" s="1929" t="str">
        <f>IF(AC39="","",VLOOKUP(AC39,'【記載例】シフト記号表（勤務時間帯）'!$C$6:$L$47,10,FALSE))</f>
        <v/>
      </c>
      <c r="AD40" s="1927">
        <f>IF(AD39="","",VLOOKUP(AD39,'【記載例】シフト記号表（勤務時間帯）'!$C$6:$L$47,10,FALSE))</f>
        <v>7.9999999999999982</v>
      </c>
      <c r="AE40" s="1928">
        <f>IF(AE39="","",VLOOKUP(AE39,'【記載例】シフト記号表（勤務時間帯）'!$C$6:$L$47,10,FALSE))</f>
        <v>8</v>
      </c>
      <c r="AF40" s="1928" t="str">
        <f>IF(AF39="","",VLOOKUP(AF39,'【記載例】シフト記号表（勤務時間帯）'!$C$6:$L$47,10,FALSE))</f>
        <v/>
      </c>
      <c r="AG40" s="1928">
        <f>IF(AG39="","",VLOOKUP(AG39,'【記載例】シフト記号表（勤務時間帯）'!$C$6:$L$47,10,FALSE))</f>
        <v>8</v>
      </c>
      <c r="AH40" s="1928">
        <f>IF(AH39="","",VLOOKUP(AH39,'【記載例】シフト記号表（勤務時間帯）'!$C$6:$L$47,10,FALSE))</f>
        <v>8</v>
      </c>
      <c r="AI40" s="1928">
        <f>IF(AI39="","",VLOOKUP(AI39,'【記載例】シフト記号表（勤務時間帯）'!$C$6:$L$47,10,FALSE))</f>
        <v>8</v>
      </c>
      <c r="AJ40" s="1929" t="str">
        <f>IF(AJ39="","",VLOOKUP(AJ39,'【記載例】シフト記号表（勤務時間帯）'!$C$6:$L$47,10,FALSE))</f>
        <v/>
      </c>
      <c r="AK40" s="1927">
        <f>IF(AK39="","",VLOOKUP(AK39,'【記載例】シフト記号表（勤務時間帯）'!$C$6:$L$47,10,FALSE))</f>
        <v>7.9999999999999982</v>
      </c>
      <c r="AL40" s="1928">
        <f>IF(AL39="","",VLOOKUP(AL39,'【記載例】シフト記号表（勤務時間帯）'!$C$6:$L$47,10,FALSE))</f>
        <v>8</v>
      </c>
      <c r="AM40" s="1928" t="str">
        <f>IF(AM39="","",VLOOKUP(AM39,'【記載例】シフト記号表（勤務時間帯）'!$C$6:$L$47,10,FALSE))</f>
        <v/>
      </c>
      <c r="AN40" s="1928" t="str">
        <f>IF(AN39="","",VLOOKUP(AN39,'【記載例】シフト記号表（勤務時間帯）'!$C$6:$L$47,10,FALSE))</f>
        <v/>
      </c>
      <c r="AO40" s="1928">
        <f>IF(AO39="","",VLOOKUP(AO39,'【記載例】シフト記号表（勤務時間帯）'!$C$6:$L$47,10,FALSE))</f>
        <v>8</v>
      </c>
      <c r="AP40" s="1928">
        <f>IF(AP39="","",VLOOKUP(AP39,'【記載例】シフト記号表（勤務時間帯）'!$C$6:$L$47,10,FALSE))</f>
        <v>8</v>
      </c>
      <c r="AQ40" s="1929">
        <f>IF(AQ39="","",VLOOKUP(AQ39,'【記載例】シフト記号表（勤務時間帯）'!$C$6:$L$47,10,FALSE))</f>
        <v>7.9999999999999982</v>
      </c>
      <c r="AR40" s="1927">
        <f>IF(AR39="","",VLOOKUP(AR39,'【記載例】シフト記号表（勤務時間帯）'!$C$6:$L$47,10,FALSE))</f>
        <v>7.9999999999999982</v>
      </c>
      <c r="AS40" s="1928" t="str">
        <f>IF(AS39="","",VLOOKUP(AS39,'【記載例】シフト記号表（勤務時間帯）'!$C$6:$L$47,10,FALSE))</f>
        <v/>
      </c>
      <c r="AT40" s="1928">
        <f>IF(AT39="","",VLOOKUP(AT39,'【記載例】シフト記号表（勤務時間帯）'!$C$6:$L$47,10,FALSE))</f>
        <v>8</v>
      </c>
      <c r="AU40" s="1928">
        <f>IF(AU39="","",VLOOKUP(AU39,'【記載例】シフト記号表（勤務時間帯）'!$C$6:$L$47,10,FALSE))</f>
        <v>7.9999999999999982</v>
      </c>
      <c r="AV40" s="1928" t="str">
        <f>IF(AV39="","",VLOOKUP(AV39,'【記載例】シフト記号表（勤務時間帯）'!$C$6:$L$47,10,FALSE))</f>
        <v/>
      </c>
      <c r="AW40" s="1928">
        <f>IF(AW39="","",VLOOKUP(AW39,'【記載例】シフト記号表（勤務時間帯）'!$C$6:$L$47,10,FALSE))</f>
        <v>8</v>
      </c>
      <c r="AX40" s="1929">
        <f>IF(AX39="","",VLOOKUP(AX39,'【記載例】シフト記号表（勤務時間帯）'!$C$6:$L$47,10,FALSE))</f>
        <v>8</v>
      </c>
      <c r="AY40" s="1927" t="str">
        <f>IF(AY39="","",VLOOKUP(AY39,'【記載例】シフト記号表（勤務時間帯）'!$C$6:$L$47,10,FALSE))</f>
        <v/>
      </c>
      <c r="AZ40" s="1928" t="str">
        <f>IF(AZ39="","",VLOOKUP(AZ39,'【記載例】シフト記号表（勤務時間帯）'!$C$6:$L$47,10,FALSE))</f>
        <v/>
      </c>
      <c r="BA40" s="1928" t="str">
        <f>IF(BA39="","",VLOOKUP(BA39,'【記載例】シフト記号表（勤務時間帯）'!$C$6:$L$47,10,FALSE))</f>
        <v/>
      </c>
      <c r="BB40" s="4181">
        <f>IF($BE$3="４週",SUM(W40:AX40),IF($BE$3="暦月",SUM(W40:BA40),""))</f>
        <v>160</v>
      </c>
      <c r="BC40" s="4182"/>
      <c r="BD40" s="4183">
        <f>IF($BE$3="４週",BB40/4,IF($BE$3="暦月",(BB40/($BE$8/7)),""))</f>
        <v>40</v>
      </c>
      <c r="BE40" s="4182"/>
      <c r="BF40" s="4178"/>
      <c r="BG40" s="4179"/>
      <c r="BH40" s="4179"/>
      <c r="BI40" s="4179"/>
      <c r="BJ40" s="4180"/>
    </row>
    <row r="41" spans="2:62" ht="20.25" customHeight="1" x14ac:dyDescent="0.15">
      <c r="B41" s="4126">
        <f>B39+1</f>
        <v>13</v>
      </c>
      <c r="C41" s="4128" t="s">
        <v>3510</v>
      </c>
      <c r="D41" s="4129"/>
      <c r="E41" s="1922"/>
      <c r="F41" s="1923"/>
      <c r="G41" s="1922"/>
      <c r="H41" s="1923"/>
      <c r="I41" s="4132" t="s">
        <v>3295</v>
      </c>
      <c r="J41" s="4133"/>
      <c r="K41" s="4136" t="s">
        <v>3511</v>
      </c>
      <c r="L41" s="4137"/>
      <c r="M41" s="4137"/>
      <c r="N41" s="4129"/>
      <c r="O41" s="4140" t="s">
        <v>3421</v>
      </c>
      <c r="P41" s="4141"/>
      <c r="Q41" s="4141"/>
      <c r="R41" s="4141"/>
      <c r="S41" s="4142"/>
      <c r="T41" s="1942" t="s">
        <v>3298</v>
      </c>
      <c r="V41" s="1943"/>
      <c r="W41" s="1935" t="s">
        <v>3308</v>
      </c>
      <c r="X41" s="1936" t="s">
        <v>3309</v>
      </c>
      <c r="Y41" s="1936"/>
      <c r="Z41" s="1936" t="s">
        <v>3306</v>
      </c>
      <c r="AA41" s="1936" t="s">
        <v>3307</v>
      </c>
      <c r="AB41" s="1936"/>
      <c r="AC41" s="1937" t="s">
        <v>3308</v>
      </c>
      <c r="AD41" s="1935" t="s">
        <v>3309</v>
      </c>
      <c r="AE41" s="1936" t="s">
        <v>3309</v>
      </c>
      <c r="AF41" s="1936" t="s">
        <v>3308</v>
      </c>
      <c r="AG41" s="1936"/>
      <c r="AH41" s="1936" t="s">
        <v>3306</v>
      </c>
      <c r="AI41" s="1936" t="s">
        <v>3307</v>
      </c>
      <c r="AJ41" s="1937"/>
      <c r="AK41" s="1935" t="s">
        <v>3309</v>
      </c>
      <c r="AL41" s="1936"/>
      <c r="AM41" s="1936" t="s">
        <v>3309</v>
      </c>
      <c r="AN41" s="1936" t="s">
        <v>3309</v>
      </c>
      <c r="AO41" s="1936"/>
      <c r="AP41" s="1936" t="s">
        <v>3306</v>
      </c>
      <c r="AQ41" s="1937" t="s">
        <v>3307</v>
      </c>
      <c r="AR41" s="1935" t="s">
        <v>3309</v>
      </c>
      <c r="AS41" s="1936" t="s">
        <v>3308</v>
      </c>
      <c r="AT41" s="1936"/>
      <c r="AU41" s="1936" t="s">
        <v>3309</v>
      </c>
      <c r="AV41" s="1936" t="s">
        <v>3313</v>
      </c>
      <c r="AW41" s="1936"/>
      <c r="AX41" s="1937" t="s">
        <v>3306</v>
      </c>
      <c r="AY41" s="1935"/>
      <c r="AZ41" s="1936"/>
      <c r="BA41" s="1938"/>
      <c r="BB41" s="4146"/>
      <c r="BC41" s="4147"/>
      <c r="BD41" s="4148"/>
      <c r="BE41" s="4149"/>
      <c r="BF41" s="4150"/>
      <c r="BG41" s="4151"/>
      <c r="BH41" s="4151"/>
      <c r="BI41" s="4151"/>
      <c r="BJ41" s="4152"/>
    </row>
    <row r="42" spans="2:62" ht="20.25" customHeight="1" x14ac:dyDescent="0.15">
      <c r="B42" s="4159"/>
      <c r="C42" s="4172"/>
      <c r="D42" s="4173"/>
      <c r="E42" s="1922"/>
      <c r="F42" s="1923" t="str">
        <f>C41</f>
        <v>看護職員</v>
      </c>
      <c r="G42" s="1922"/>
      <c r="H42" s="1923" t="str">
        <f>I41</f>
        <v>A</v>
      </c>
      <c r="I42" s="4174"/>
      <c r="J42" s="4175"/>
      <c r="K42" s="4176"/>
      <c r="L42" s="4177"/>
      <c r="M42" s="4177"/>
      <c r="N42" s="4173"/>
      <c r="O42" s="4140"/>
      <c r="P42" s="4141"/>
      <c r="Q42" s="4141"/>
      <c r="R42" s="4141"/>
      <c r="S42" s="4142"/>
      <c r="T42" s="1939" t="s">
        <v>3505</v>
      </c>
      <c r="U42" s="1940"/>
      <c r="V42" s="1941"/>
      <c r="W42" s="1927">
        <f>IF(W41="","",VLOOKUP(W41,'【記載例】シフト記号表（勤務時間帯）'!$C$6:$L$47,10,FALSE))</f>
        <v>7.9999999999999982</v>
      </c>
      <c r="X42" s="1928">
        <f>IF(X41="","",VLOOKUP(X41,'【記載例】シフト記号表（勤務時間帯）'!$C$6:$L$47,10,FALSE))</f>
        <v>8</v>
      </c>
      <c r="Y42" s="1928" t="str">
        <f>IF(Y41="","",VLOOKUP(Y41,'【記載例】シフト記号表（勤務時間帯）'!$C$6:$L$47,10,FALSE))</f>
        <v/>
      </c>
      <c r="Z42" s="1928">
        <f>IF(Z41="","",VLOOKUP(Z41,'【記載例】シフト記号表（勤務時間帯）'!$C$6:$L$47,10,FALSE))</f>
        <v>8</v>
      </c>
      <c r="AA42" s="1928">
        <f>IF(AA41="","",VLOOKUP(AA41,'【記載例】シフト記号表（勤務時間帯）'!$C$6:$L$47,10,FALSE))</f>
        <v>8</v>
      </c>
      <c r="AB42" s="1928" t="str">
        <f>IF(AB41="","",VLOOKUP(AB41,'【記載例】シフト記号表（勤務時間帯）'!$C$6:$L$47,10,FALSE))</f>
        <v/>
      </c>
      <c r="AC42" s="1929">
        <f>IF(AC41="","",VLOOKUP(AC41,'【記載例】シフト記号表（勤務時間帯）'!$C$6:$L$47,10,FALSE))</f>
        <v>7.9999999999999982</v>
      </c>
      <c r="AD42" s="1927">
        <f>IF(AD41="","",VLOOKUP(AD41,'【記載例】シフト記号表（勤務時間帯）'!$C$6:$L$47,10,FALSE))</f>
        <v>8</v>
      </c>
      <c r="AE42" s="1928">
        <f>IF(AE41="","",VLOOKUP(AE41,'【記載例】シフト記号表（勤務時間帯）'!$C$6:$L$47,10,FALSE))</f>
        <v>8</v>
      </c>
      <c r="AF42" s="1928">
        <f>IF(AF41="","",VLOOKUP(AF41,'【記載例】シフト記号表（勤務時間帯）'!$C$6:$L$47,10,FALSE))</f>
        <v>7.9999999999999982</v>
      </c>
      <c r="AG42" s="1928" t="str">
        <f>IF(AG41="","",VLOOKUP(AG41,'【記載例】シフト記号表（勤務時間帯）'!$C$6:$L$47,10,FALSE))</f>
        <v/>
      </c>
      <c r="AH42" s="1928">
        <f>IF(AH41="","",VLOOKUP(AH41,'【記載例】シフト記号表（勤務時間帯）'!$C$6:$L$47,10,FALSE))</f>
        <v>8</v>
      </c>
      <c r="AI42" s="1928">
        <f>IF(AI41="","",VLOOKUP(AI41,'【記載例】シフト記号表（勤務時間帯）'!$C$6:$L$47,10,FALSE))</f>
        <v>8</v>
      </c>
      <c r="AJ42" s="1929" t="str">
        <f>IF(AJ41="","",VLOOKUP(AJ41,'【記載例】シフト記号表（勤務時間帯）'!$C$6:$L$47,10,FALSE))</f>
        <v/>
      </c>
      <c r="AK42" s="1927">
        <f>IF(AK41="","",VLOOKUP(AK41,'【記載例】シフト記号表（勤務時間帯）'!$C$6:$L$47,10,FALSE))</f>
        <v>8</v>
      </c>
      <c r="AL42" s="1928" t="str">
        <f>IF(AL41="","",VLOOKUP(AL41,'【記載例】シフト記号表（勤務時間帯）'!$C$6:$L$47,10,FALSE))</f>
        <v/>
      </c>
      <c r="AM42" s="1928">
        <f>IF(AM41="","",VLOOKUP(AM41,'【記載例】シフト記号表（勤務時間帯）'!$C$6:$L$47,10,FALSE))</f>
        <v>8</v>
      </c>
      <c r="AN42" s="1928">
        <f>IF(AN41="","",VLOOKUP(AN41,'【記載例】シフト記号表（勤務時間帯）'!$C$6:$L$47,10,FALSE))</f>
        <v>8</v>
      </c>
      <c r="AO42" s="1928" t="str">
        <f>IF(AO41="","",VLOOKUP(AO41,'【記載例】シフト記号表（勤務時間帯）'!$C$6:$L$47,10,FALSE))</f>
        <v/>
      </c>
      <c r="AP42" s="1928">
        <f>IF(AP41="","",VLOOKUP(AP41,'【記載例】シフト記号表（勤務時間帯）'!$C$6:$L$47,10,FALSE))</f>
        <v>8</v>
      </c>
      <c r="AQ42" s="1929">
        <f>IF(AQ41="","",VLOOKUP(AQ41,'【記載例】シフト記号表（勤務時間帯）'!$C$6:$L$47,10,FALSE))</f>
        <v>8</v>
      </c>
      <c r="AR42" s="1927">
        <f>IF(AR41="","",VLOOKUP(AR41,'【記載例】シフト記号表（勤務時間帯）'!$C$6:$L$47,10,FALSE))</f>
        <v>8</v>
      </c>
      <c r="AS42" s="1928">
        <f>IF(AS41="","",VLOOKUP(AS41,'【記載例】シフト記号表（勤務時間帯）'!$C$6:$L$47,10,FALSE))</f>
        <v>7.9999999999999982</v>
      </c>
      <c r="AT42" s="1928" t="str">
        <f>IF(AT41="","",VLOOKUP(AT41,'【記載例】シフト記号表（勤務時間帯）'!$C$6:$L$47,10,FALSE))</f>
        <v/>
      </c>
      <c r="AU42" s="1928">
        <f>IF(AU41="","",VLOOKUP(AU41,'【記載例】シフト記号表（勤務時間帯）'!$C$6:$L$47,10,FALSE))</f>
        <v>8</v>
      </c>
      <c r="AV42" s="1928">
        <f>IF(AV41="","",VLOOKUP(AV41,'【記載例】シフト記号表（勤務時間帯）'!$C$6:$L$47,10,FALSE))</f>
        <v>8</v>
      </c>
      <c r="AW42" s="1928" t="str">
        <f>IF(AW41="","",VLOOKUP(AW41,'【記載例】シフト記号表（勤務時間帯）'!$C$6:$L$47,10,FALSE))</f>
        <v/>
      </c>
      <c r="AX42" s="1929">
        <f>IF(AX41="","",VLOOKUP(AX41,'【記載例】シフト記号表（勤務時間帯）'!$C$6:$L$47,10,FALSE))</f>
        <v>8</v>
      </c>
      <c r="AY42" s="1927" t="str">
        <f>IF(AY41="","",VLOOKUP(AY41,'【記載例】シフト記号表（勤務時間帯）'!$C$6:$L$47,10,FALSE))</f>
        <v/>
      </c>
      <c r="AZ42" s="1928" t="str">
        <f>IF(AZ41="","",VLOOKUP(AZ41,'【記載例】シフト記号表（勤務時間帯）'!$C$6:$L$47,10,FALSE))</f>
        <v/>
      </c>
      <c r="BA42" s="1928" t="str">
        <f>IF(BA41="","",VLOOKUP(BA41,'【記載例】シフト記号表（勤務時間帯）'!$C$6:$L$47,10,FALSE))</f>
        <v/>
      </c>
      <c r="BB42" s="4181">
        <f>IF($BE$3="４週",SUM(W42:AX42),IF($BE$3="暦月",SUM(W42:BA42),""))</f>
        <v>160</v>
      </c>
      <c r="BC42" s="4182"/>
      <c r="BD42" s="4183">
        <f>IF($BE$3="４週",BB42/4,IF($BE$3="暦月",(BB42/($BE$8/7)),""))</f>
        <v>40</v>
      </c>
      <c r="BE42" s="4182"/>
      <c r="BF42" s="4178"/>
      <c r="BG42" s="4179"/>
      <c r="BH42" s="4179"/>
      <c r="BI42" s="4179"/>
      <c r="BJ42" s="4180"/>
    </row>
    <row r="43" spans="2:62" ht="20.25" customHeight="1" x14ac:dyDescent="0.15">
      <c r="B43" s="4126">
        <f>B41+1</f>
        <v>14</v>
      </c>
      <c r="C43" s="4128" t="s">
        <v>3510</v>
      </c>
      <c r="D43" s="4129"/>
      <c r="E43" s="1922"/>
      <c r="F43" s="1923"/>
      <c r="G43" s="1922"/>
      <c r="H43" s="1923"/>
      <c r="I43" s="4132" t="s">
        <v>3314</v>
      </c>
      <c r="J43" s="4133"/>
      <c r="K43" s="4136" t="s">
        <v>3511</v>
      </c>
      <c r="L43" s="4137"/>
      <c r="M43" s="4137"/>
      <c r="N43" s="4129"/>
      <c r="O43" s="4140" t="s">
        <v>3422</v>
      </c>
      <c r="P43" s="4141"/>
      <c r="Q43" s="4141"/>
      <c r="R43" s="4141"/>
      <c r="S43" s="4142"/>
      <c r="T43" s="1942" t="s">
        <v>3298</v>
      </c>
      <c r="V43" s="1943"/>
      <c r="W43" s="1935"/>
      <c r="X43" s="1936" t="s">
        <v>3308</v>
      </c>
      <c r="Y43" s="1936" t="s">
        <v>3309</v>
      </c>
      <c r="Z43" s="1936"/>
      <c r="AA43" s="1936" t="s">
        <v>3309</v>
      </c>
      <c r="AB43" s="1936" t="s">
        <v>3309</v>
      </c>
      <c r="AC43" s="1937"/>
      <c r="AD43" s="1935"/>
      <c r="AE43" s="1936" t="s">
        <v>3308</v>
      </c>
      <c r="AF43" s="1936" t="s">
        <v>3309</v>
      </c>
      <c r="AG43" s="1936" t="s">
        <v>3309</v>
      </c>
      <c r="AH43" s="1936"/>
      <c r="AI43" s="1936"/>
      <c r="AJ43" s="1937" t="s">
        <v>3308</v>
      </c>
      <c r="AK43" s="1935"/>
      <c r="AL43" s="1936"/>
      <c r="AM43" s="1936" t="s">
        <v>3308</v>
      </c>
      <c r="AN43" s="1936" t="s">
        <v>3308</v>
      </c>
      <c r="AO43" s="1936" t="s">
        <v>3309</v>
      </c>
      <c r="AP43" s="1936"/>
      <c r="AQ43" s="1937" t="s">
        <v>3309</v>
      </c>
      <c r="AR43" s="1935"/>
      <c r="AS43" s="1936" t="s">
        <v>3309</v>
      </c>
      <c r="AT43" s="1936" t="s">
        <v>3309</v>
      </c>
      <c r="AU43" s="1936"/>
      <c r="AV43" s="1936" t="s">
        <v>3309</v>
      </c>
      <c r="AW43" s="1936" t="s">
        <v>3308</v>
      </c>
      <c r="AX43" s="1937"/>
      <c r="AY43" s="1935"/>
      <c r="AZ43" s="1936"/>
      <c r="BA43" s="1938"/>
      <c r="BB43" s="4146"/>
      <c r="BC43" s="4147"/>
      <c r="BD43" s="4148"/>
      <c r="BE43" s="4149"/>
      <c r="BF43" s="4150"/>
      <c r="BG43" s="4151"/>
      <c r="BH43" s="4151"/>
      <c r="BI43" s="4151"/>
      <c r="BJ43" s="4152"/>
    </row>
    <row r="44" spans="2:62" ht="20.25" customHeight="1" x14ac:dyDescent="0.15">
      <c r="B44" s="4159"/>
      <c r="C44" s="4172"/>
      <c r="D44" s="4173"/>
      <c r="E44" s="1922"/>
      <c r="F44" s="1923" t="str">
        <f>C43</f>
        <v>看護職員</v>
      </c>
      <c r="G44" s="1922"/>
      <c r="H44" s="1923" t="str">
        <f>I43</f>
        <v>C</v>
      </c>
      <c r="I44" s="4174"/>
      <c r="J44" s="4175"/>
      <c r="K44" s="4176"/>
      <c r="L44" s="4177"/>
      <c r="M44" s="4177"/>
      <c r="N44" s="4173"/>
      <c r="O44" s="4140"/>
      <c r="P44" s="4141"/>
      <c r="Q44" s="4141"/>
      <c r="R44" s="4141"/>
      <c r="S44" s="4142"/>
      <c r="T44" s="1939" t="s">
        <v>3505</v>
      </c>
      <c r="U44" s="1940"/>
      <c r="V44" s="1941"/>
      <c r="W44" s="1927" t="str">
        <f>IF(W43="","",VLOOKUP(W43,'【記載例】シフト記号表（勤務時間帯）'!$C$6:$L$47,10,FALSE))</f>
        <v/>
      </c>
      <c r="X44" s="1928">
        <f>IF(X43="","",VLOOKUP(X43,'【記載例】シフト記号表（勤務時間帯）'!$C$6:$L$47,10,FALSE))</f>
        <v>7.9999999999999982</v>
      </c>
      <c r="Y44" s="1928">
        <f>IF(Y43="","",VLOOKUP(Y43,'【記載例】シフト記号表（勤務時間帯）'!$C$6:$L$47,10,FALSE))</f>
        <v>8</v>
      </c>
      <c r="Z44" s="1928" t="str">
        <f>IF(Z43="","",VLOOKUP(Z43,'【記載例】シフト記号表（勤務時間帯）'!$C$6:$L$47,10,FALSE))</f>
        <v/>
      </c>
      <c r="AA44" s="1928">
        <f>IF(AA43="","",VLOOKUP(AA43,'【記載例】シフト記号表（勤務時間帯）'!$C$6:$L$47,10,FALSE))</f>
        <v>8</v>
      </c>
      <c r="AB44" s="1928">
        <f>IF(AB43="","",VLOOKUP(AB43,'【記載例】シフト記号表（勤務時間帯）'!$C$6:$L$47,10,FALSE))</f>
        <v>8</v>
      </c>
      <c r="AC44" s="1929" t="str">
        <f>IF(AC43="","",VLOOKUP(AC43,'【記載例】シフト記号表（勤務時間帯）'!$C$6:$L$47,10,FALSE))</f>
        <v/>
      </c>
      <c r="AD44" s="1927" t="str">
        <f>IF(AD43="","",VLOOKUP(AD43,'【記載例】シフト記号表（勤務時間帯）'!$C$6:$L$47,10,FALSE))</f>
        <v/>
      </c>
      <c r="AE44" s="1928">
        <f>IF(AE43="","",VLOOKUP(AE43,'【記載例】シフト記号表（勤務時間帯）'!$C$6:$L$47,10,FALSE))</f>
        <v>7.9999999999999982</v>
      </c>
      <c r="AF44" s="1928">
        <f>IF(AF43="","",VLOOKUP(AF43,'【記載例】シフト記号表（勤務時間帯）'!$C$6:$L$47,10,FALSE))</f>
        <v>8</v>
      </c>
      <c r="AG44" s="1928">
        <f>IF(AG43="","",VLOOKUP(AG43,'【記載例】シフト記号表（勤務時間帯）'!$C$6:$L$47,10,FALSE))</f>
        <v>8</v>
      </c>
      <c r="AH44" s="1928" t="str">
        <f>IF(AH43="","",VLOOKUP(AH43,'【記載例】シフト記号表（勤務時間帯）'!$C$6:$L$47,10,FALSE))</f>
        <v/>
      </c>
      <c r="AI44" s="1928" t="str">
        <f>IF(AI43="","",VLOOKUP(AI43,'【記載例】シフト記号表（勤務時間帯）'!$C$6:$L$47,10,FALSE))</f>
        <v/>
      </c>
      <c r="AJ44" s="1929">
        <f>IF(AJ43="","",VLOOKUP(AJ43,'【記載例】シフト記号表（勤務時間帯）'!$C$6:$L$47,10,FALSE))</f>
        <v>7.9999999999999982</v>
      </c>
      <c r="AK44" s="1927" t="str">
        <f>IF(AK43="","",VLOOKUP(AK43,'【記載例】シフト記号表（勤務時間帯）'!$C$6:$L$47,10,FALSE))</f>
        <v/>
      </c>
      <c r="AL44" s="1928" t="str">
        <f>IF(AL43="","",VLOOKUP(AL43,'【記載例】シフト記号表（勤務時間帯）'!$C$6:$L$47,10,FALSE))</f>
        <v/>
      </c>
      <c r="AM44" s="1928">
        <f>IF(AM43="","",VLOOKUP(AM43,'【記載例】シフト記号表（勤務時間帯）'!$C$6:$L$47,10,FALSE))</f>
        <v>7.9999999999999982</v>
      </c>
      <c r="AN44" s="1928">
        <f>IF(AN43="","",VLOOKUP(AN43,'【記載例】シフト記号表（勤務時間帯）'!$C$6:$L$47,10,FALSE))</f>
        <v>7.9999999999999982</v>
      </c>
      <c r="AO44" s="1928">
        <f>IF(AO43="","",VLOOKUP(AO43,'【記載例】シフト記号表（勤務時間帯）'!$C$6:$L$47,10,FALSE))</f>
        <v>8</v>
      </c>
      <c r="AP44" s="1928" t="str">
        <f>IF(AP43="","",VLOOKUP(AP43,'【記載例】シフト記号表（勤務時間帯）'!$C$6:$L$47,10,FALSE))</f>
        <v/>
      </c>
      <c r="AQ44" s="1929">
        <f>IF(AQ43="","",VLOOKUP(AQ43,'【記載例】シフト記号表（勤務時間帯）'!$C$6:$L$47,10,FALSE))</f>
        <v>8</v>
      </c>
      <c r="AR44" s="1927" t="str">
        <f>IF(AR43="","",VLOOKUP(AR43,'【記載例】シフト記号表（勤務時間帯）'!$C$6:$L$47,10,FALSE))</f>
        <v/>
      </c>
      <c r="AS44" s="1928">
        <f>IF(AS43="","",VLOOKUP(AS43,'【記載例】シフト記号表（勤務時間帯）'!$C$6:$L$47,10,FALSE))</f>
        <v>8</v>
      </c>
      <c r="AT44" s="1928">
        <f>IF(AT43="","",VLOOKUP(AT43,'【記載例】シフト記号表（勤務時間帯）'!$C$6:$L$47,10,FALSE))</f>
        <v>8</v>
      </c>
      <c r="AU44" s="1928" t="str">
        <f>IF(AU43="","",VLOOKUP(AU43,'【記載例】シフト記号表（勤務時間帯）'!$C$6:$L$47,10,FALSE))</f>
        <v/>
      </c>
      <c r="AV44" s="1928">
        <f>IF(AV43="","",VLOOKUP(AV43,'【記載例】シフト記号表（勤務時間帯）'!$C$6:$L$47,10,FALSE))</f>
        <v>8</v>
      </c>
      <c r="AW44" s="1928">
        <f>IF(AW43="","",VLOOKUP(AW43,'【記載例】シフト記号表（勤務時間帯）'!$C$6:$L$47,10,FALSE))</f>
        <v>7.9999999999999982</v>
      </c>
      <c r="AX44" s="1929" t="str">
        <f>IF(AX43="","",VLOOKUP(AX43,'【記載例】シフト記号表（勤務時間帯）'!$C$6:$L$47,10,FALSE))</f>
        <v/>
      </c>
      <c r="AY44" s="1927" t="str">
        <f>IF(AY43="","",VLOOKUP(AY43,'【記載例】シフト記号表（勤務時間帯）'!$C$6:$L$47,10,FALSE))</f>
        <v/>
      </c>
      <c r="AZ44" s="1928" t="str">
        <f>IF(AZ43="","",VLOOKUP(AZ43,'【記載例】シフト記号表（勤務時間帯）'!$C$6:$L$47,10,FALSE))</f>
        <v/>
      </c>
      <c r="BA44" s="1928" t="str">
        <f>IF(BA43="","",VLOOKUP(BA43,'【記載例】シフト記号表（勤務時間帯）'!$C$6:$L$47,10,FALSE))</f>
        <v/>
      </c>
      <c r="BB44" s="4181">
        <f>IF($BE$3="４週",SUM(W44:AX44),IF($BE$3="暦月",SUM(W44:BA44),""))</f>
        <v>128</v>
      </c>
      <c r="BC44" s="4182"/>
      <c r="BD44" s="4183">
        <f>IF($BE$3="４週",BB44/4,IF($BE$3="暦月",(BB44/($BE$8/7)),""))</f>
        <v>32</v>
      </c>
      <c r="BE44" s="4182"/>
      <c r="BF44" s="4178"/>
      <c r="BG44" s="4179"/>
      <c r="BH44" s="4179"/>
      <c r="BI44" s="4179"/>
      <c r="BJ44" s="4180"/>
    </row>
    <row r="45" spans="2:62" ht="20.25" customHeight="1" x14ac:dyDescent="0.15">
      <c r="B45" s="4126">
        <f>B43+1</f>
        <v>15</v>
      </c>
      <c r="C45" s="4128" t="s">
        <v>3510</v>
      </c>
      <c r="D45" s="4129"/>
      <c r="E45" s="1922"/>
      <c r="F45" s="1923"/>
      <c r="G45" s="1922"/>
      <c r="H45" s="1923"/>
      <c r="I45" s="4132" t="s">
        <v>3295</v>
      </c>
      <c r="J45" s="4133"/>
      <c r="K45" s="4136" t="s">
        <v>3511</v>
      </c>
      <c r="L45" s="4137"/>
      <c r="M45" s="4137"/>
      <c r="N45" s="4129"/>
      <c r="O45" s="4140" t="s">
        <v>3515</v>
      </c>
      <c r="P45" s="4141"/>
      <c r="Q45" s="4141"/>
      <c r="R45" s="4141"/>
      <c r="S45" s="4142"/>
      <c r="T45" s="1942" t="s">
        <v>3298</v>
      </c>
      <c r="V45" s="1943"/>
      <c r="W45" s="1935" t="s">
        <v>3309</v>
      </c>
      <c r="X45" s="1936" t="s">
        <v>3309</v>
      </c>
      <c r="Y45" s="1936"/>
      <c r="Z45" s="1936"/>
      <c r="AA45" s="1936" t="s">
        <v>3306</v>
      </c>
      <c r="AB45" s="1936" t="s">
        <v>3307</v>
      </c>
      <c r="AC45" s="1937" t="s">
        <v>3308</v>
      </c>
      <c r="AD45" s="1935" t="s">
        <v>3308</v>
      </c>
      <c r="AE45" s="1936"/>
      <c r="AF45" s="1936" t="s">
        <v>3309</v>
      </c>
      <c r="AG45" s="1936" t="s">
        <v>3309</v>
      </c>
      <c r="AH45" s="1936"/>
      <c r="AI45" s="1936" t="s">
        <v>3306</v>
      </c>
      <c r="AJ45" s="1937" t="s">
        <v>3307</v>
      </c>
      <c r="AK45" s="1935" t="s">
        <v>3308</v>
      </c>
      <c r="AL45" s="1936" t="s">
        <v>3308</v>
      </c>
      <c r="AM45" s="1936"/>
      <c r="AN45" s="1936" t="s">
        <v>3309</v>
      </c>
      <c r="AO45" s="1936"/>
      <c r="AP45" s="1936"/>
      <c r="AQ45" s="1937" t="s">
        <v>3306</v>
      </c>
      <c r="AR45" s="1935" t="s">
        <v>3307</v>
      </c>
      <c r="AS45" s="1936" t="s">
        <v>3308</v>
      </c>
      <c r="AT45" s="1936" t="s">
        <v>3308</v>
      </c>
      <c r="AU45" s="1936"/>
      <c r="AV45" s="1936" t="s">
        <v>3308</v>
      </c>
      <c r="AW45" s="1936" t="s">
        <v>3309</v>
      </c>
      <c r="AX45" s="1937" t="s">
        <v>3309</v>
      </c>
      <c r="AY45" s="1935"/>
      <c r="AZ45" s="1936"/>
      <c r="BA45" s="1938"/>
      <c r="BB45" s="4146"/>
      <c r="BC45" s="4147"/>
      <c r="BD45" s="4148"/>
      <c r="BE45" s="4149"/>
      <c r="BF45" s="4150"/>
      <c r="BG45" s="4151"/>
      <c r="BH45" s="4151"/>
      <c r="BI45" s="4151"/>
      <c r="BJ45" s="4152"/>
    </row>
    <row r="46" spans="2:62" ht="20.25" customHeight="1" x14ac:dyDescent="0.15">
      <c r="B46" s="4159"/>
      <c r="C46" s="4172"/>
      <c r="D46" s="4173"/>
      <c r="E46" s="1922"/>
      <c r="F46" s="1923" t="str">
        <f>C45</f>
        <v>看護職員</v>
      </c>
      <c r="G46" s="1922"/>
      <c r="H46" s="1923" t="str">
        <f>I45</f>
        <v>A</v>
      </c>
      <c r="I46" s="4174"/>
      <c r="J46" s="4175"/>
      <c r="K46" s="4176"/>
      <c r="L46" s="4177"/>
      <c r="M46" s="4177"/>
      <c r="N46" s="4173"/>
      <c r="O46" s="4140"/>
      <c r="P46" s="4141"/>
      <c r="Q46" s="4141"/>
      <c r="R46" s="4141"/>
      <c r="S46" s="4142"/>
      <c r="T46" s="1939" t="s">
        <v>3505</v>
      </c>
      <c r="U46" s="1940"/>
      <c r="V46" s="1941"/>
      <c r="W46" s="1927">
        <f>IF(W45="","",VLOOKUP(W45,'【記載例】シフト記号表（勤務時間帯）'!$C$6:$L$47,10,FALSE))</f>
        <v>8</v>
      </c>
      <c r="X46" s="1928">
        <f>IF(X45="","",VLOOKUP(X45,'【記載例】シフト記号表（勤務時間帯）'!$C$6:$L$47,10,FALSE))</f>
        <v>8</v>
      </c>
      <c r="Y46" s="1928" t="str">
        <f>IF(Y45="","",VLOOKUP(Y45,'【記載例】シフト記号表（勤務時間帯）'!$C$6:$L$47,10,FALSE))</f>
        <v/>
      </c>
      <c r="Z46" s="1928" t="str">
        <f>IF(Z45="","",VLOOKUP(Z45,'【記載例】シフト記号表（勤務時間帯）'!$C$6:$L$47,10,FALSE))</f>
        <v/>
      </c>
      <c r="AA46" s="1928">
        <f>IF(AA45="","",VLOOKUP(AA45,'【記載例】シフト記号表（勤務時間帯）'!$C$6:$L$47,10,FALSE))</f>
        <v>8</v>
      </c>
      <c r="AB46" s="1928">
        <f>IF(AB45="","",VLOOKUP(AB45,'【記載例】シフト記号表（勤務時間帯）'!$C$6:$L$47,10,FALSE))</f>
        <v>8</v>
      </c>
      <c r="AC46" s="1929">
        <f>IF(AC45="","",VLOOKUP(AC45,'【記載例】シフト記号表（勤務時間帯）'!$C$6:$L$47,10,FALSE))</f>
        <v>7.9999999999999982</v>
      </c>
      <c r="AD46" s="1927">
        <f>IF(AD45="","",VLOOKUP(AD45,'【記載例】シフト記号表（勤務時間帯）'!$C$6:$L$47,10,FALSE))</f>
        <v>7.9999999999999982</v>
      </c>
      <c r="AE46" s="1928" t="str">
        <f>IF(AE45="","",VLOOKUP(AE45,'【記載例】シフト記号表（勤務時間帯）'!$C$6:$L$47,10,FALSE))</f>
        <v/>
      </c>
      <c r="AF46" s="1928">
        <f>IF(AF45="","",VLOOKUP(AF45,'【記載例】シフト記号表（勤務時間帯）'!$C$6:$L$47,10,FALSE))</f>
        <v>8</v>
      </c>
      <c r="AG46" s="1928">
        <f>IF(AG45="","",VLOOKUP(AG45,'【記載例】シフト記号表（勤務時間帯）'!$C$6:$L$47,10,FALSE))</f>
        <v>8</v>
      </c>
      <c r="AH46" s="1928" t="str">
        <f>IF(AH45="","",VLOOKUP(AH45,'【記載例】シフト記号表（勤務時間帯）'!$C$6:$L$47,10,FALSE))</f>
        <v/>
      </c>
      <c r="AI46" s="1928">
        <f>IF(AI45="","",VLOOKUP(AI45,'【記載例】シフト記号表（勤務時間帯）'!$C$6:$L$47,10,FALSE))</f>
        <v>8</v>
      </c>
      <c r="AJ46" s="1929">
        <f>IF(AJ45="","",VLOOKUP(AJ45,'【記載例】シフト記号表（勤務時間帯）'!$C$6:$L$47,10,FALSE))</f>
        <v>8</v>
      </c>
      <c r="AK46" s="1927">
        <f>IF(AK45="","",VLOOKUP(AK45,'【記載例】シフト記号表（勤務時間帯）'!$C$6:$L$47,10,FALSE))</f>
        <v>7.9999999999999982</v>
      </c>
      <c r="AL46" s="1928">
        <f>IF(AL45="","",VLOOKUP(AL45,'【記載例】シフト記号表（勤務時間帯）'!$C$6:$L$47,10,FALSE))</f>
        <v>7.9999999999999982</v>
      </c>
      <c r="AM46" s="1928" t="str">
        <f>IF(AM45="","",VLOOKUP(AM45,'【記載例】シフト記号表（勤務時間帯）'!$C$6:$L$47,10,FALSE))</f>
        <v/>
      </c>
      <c r="AN46" s="1928">
        <f>IF(AN45="","",VLOOKUP(AN45,'【記載例】シフト記号表（勤務時間帯）'!$C$6:$L$47,10,FALSE))</f>
        <v>8</v>
      </c>
      <c r="AO46" s="1928" t="str">
        <f>IF(AO45="","",VLOOKUP(AO45,'【記載例】シフト記号表（勤務時間帯）'!$C$6:$L$47,10,FALSE))</f>
        <v/>
      </c>
      <c r="AP46" s="1928" t="str">
        <f>IF(AP45="","",VLOOKUP(AP45,'【記載例】シフト記号表（勤務時間帯）'!$C$6:$L$47,10,FALSE))</f>
        <v/>
      </c>
      <c r="AQ46" s="1929">
        <f>IF(AQ45="","",VLOOKUP(AQ45,'【記載例】シフト記号表（勤務時間帯）'!$C$6:$L$47,10,FALSE))</f>
        <v>8</v>
      </c>
      <c r="AR46" s="1927">
        <f>IF(AR45="","",VLOOKUP(AR45,'【記載例】シフト記号表（勤務時間帯）'!$C$6:$L$47,10,FALSE))</f>
        <v>8</v>
      </c>
      <c r="AS46" s="1928">
        <f>IF(AS45="","",VLOOKUP(AS45,'【記載例】シフト記号表（勤務時間帯）'!$C$6:$L$47,10,FALSE))</f>
        <v>7.9999999999999982</v>
      </c>
      <c r="AT46" s="1928">
        <f>IF(AT45="","",VLOOKUP(AT45,'【記載例】シフト記号表（勤務時間帯）'!$C$6:$L$47,10,FALSE))</f>
        <v>7.9999999999999982</v>
      </c>
      <c r="AU46" s="1928" t="str">
        <f>IF(AU45="","",VLOOKUP(AU45,'【記載例】シフト記号表（勤務時間帯）'!$C$6:$L$47,10,FALSE))</f>
        <v/>
      </c>
      <c r="AV46" s="1928">
        <f>IF(AV45="","",VLOOKUP(AV45,'【記載例】シフト記号表（勤務時間帯）'!$C$6:$L$47,10,FALSE))</f>
        <v>7.9999999999999982</v>
      </c>
      <c r="AW46" s="1928">
        <f>IF(AW45="","",VLOOKUP(AW45,'【記載例】シフト記号表（勤務時間帯）'!$C$6:$L$47,10,FALSE))</f>
        <v>8</v>
      </c>
      <c r="AX46" s="1929">
        <f>IF(AX45="","",VLOOKUP(AX45,'【記載例】シフト記号表（勤務時間帯）'!$C$6:$L$47,10,FALSE))</f>
        <v>8</v>
      </c>
      <c r="AY46" s="1927" t="str">
        <f>IF(AY45="","",VLOOKUP(AY45,'【記載例】シフト記号表（勤務時間帯）'!$C$6:$L$47,10,FALSE))</f>
        <v/>
      </c>
      <c r="AZ46" s="1928" t="str">
        <f>IF(AZ45="","",VLOOKUP(AZ45,'【記載例】シフト記号表（勤務時間帯）'!$C$6:$L$47,10,FALSE))</f>
        <v/>
      </c>
      <c r="BA46" s="1928" t="str">
        <f>IF(BA45="","",VLOOKUP(BA45,'【記載例】シフト記号表（勤務時間帯）'!$C$6:$L$47,10,FALSE))</f>
        <v/>
      </c>
      <c r="BB46" s="4181">
        <f>IF($BE$3="４週",SUM(W46:AX46),IF($BE$3="暦月",SUM(W46:BA46),""))</f>
        <v>160</v>
      </c>
      <c r="BC46" s="4182"/>
      <c r="BD46" s="4183">
        <f>IF($BE$3="４週",BB46/4,IF($BE$3="暦月",(BB46/($BE$8/7)),""))</f>
        <v>40</v>
      </c>
      <c r="BE46" s="4182"/>
      <c r="BF46" s="4178"/>
      <c r="BG46" s="4179"/>
      <c r="BH46" s="4179"/>
      <c r="BI46" s="4179"/>
      <c r="BJ46" s="4180"/>
    </row>
    <row r="47" spans="2:62" ht="20.25" customHeight="1" x14ac:dyDescent="0.15">
      <c r="B47" s="4126">
        <f>B45+1</f>
        <v>16</v>
      </c>
      <c r="C47" s="4128" t="s">
        <v>3510</v>
      </c>
      <c r="D47" s="4129"/>
      <c r="E47" s="1922"/>
      <c r="F47" s="1923"/>
      <c r="G47" s="1922"/>
      <c r="H47" s="1923"/>
      <c r="I47" s="4132" t="s">
        <v>3295</v>
      </c>
      <c r="J47" s="4133"/>
      <c r="K47" s="4136" t="s">
        <v>3398</v>
      </c>
      <c r="L47" s="4137"/>
      <c r="M47" s="4137"/>
      <c r="N47" s="4129"/>
      <c r="O47" s="4140" t="s">
        <v>3315</v>
      </c>
      <c r="P47" s="4141"/>
      <c r="Q47" s="4141"/>
      <c r="R47" s="4141"/>
      <c r="S47" s="4142"/>
      <c r="T47" s="1942" t="s">
        <v>3298</v>
      </c>
      <c r="V47" s="1943"/>
      <c r="W47" s="1935"/>
      <c r="X47" s="1936" t="s">
        <v>3308</v>
      </c>
      <c r="Y47" s="1936" t="s">
        <v>3309</v>
      </c>
      <c r="Z47" s="1936" t="s">
        <v>3309</v>
      </c>
      <c r="AA47" s="1936"/>
      <c r="AB47" s="1936" t="s">
        <v>3306</v>
      </c>
      <c r="AC47" s="1937" t="s">
        <v>3307</v>
      </c>
      <c r="AD47" s="1935" t="s">
        <v>3309</v>
      </c>
      <c r="AE47" s="1936"/>
      <c r="AF47" s="1936" t="s">
        <v>3309</v>
      </c>
      <c r="AG47" s="1936" t="s">
        <v>3309</v>
      </c>
      <c r="AH47" s="1936"/>
      <c r="AI47" s="1936"/>
      <c r="AJ47" s="1937" t="s">
        <v>3306</v>
      </c>
      <c r="AK47" s="1935" t="s">
        <v>3307</v>
      </c>
      <c r="AL47" s="1936" t="s">
        <v>3309</v>
      </c>
      <c r="AM47" s="1936" t="s">
        <v>3309</v>
      </c>
      <c r="AN47" s="1936" t="s">
        <v>3309</v>
      </c>
      <c r="AO47" s="1936" t="s">
        <v>3308</v>
      </c>
      <c r="AP47" s="1936" t="s">
        <v>3308</v>
      </c>
      <c r="AQ47" s="1937"/>
      <c r="AR47" s="1935" t="s">
        <v>3306</v>
      </c>
      <c r="AS47" s="1936" t="s">
        <v>3307</v>
      </c>
      <c r="AT47" s="1936" t="s">
        <v>3308</v>
      </c>
      <c r="AU47" s="1936" t="s">
        <v>3309</v>
      </c>
      <c r="AV47" s="1936"/>
      <c r="AW47" s="1936"/>
      <c r="AX47" s="1937" t="s">
        <v>3308</v>
      </c>
      <c r="AY47" s="1935"/>
      <c r="AZ47" s="1936"/>
      <c r="BA47" s="1938"/>
      <c r="BB47" s="4146"/>
      <c r="BC47" s="4147"/>
      <c r="BD47" s="4148"/>
      <c r="BE47" s="4149"/>
      <c r="BF47" s="4150"/>
      <c r="BG47" s="4151"/>
      <c r="BH47" s="4151"/>
      <c r="BI47" s="4151"/>
      <c r="BJ47" s="4152"/>
    </row>
    <row r="48" spans="2:62" ht="20.25" customHeight="1" x14ac:dyDescent="0.15">
      <c r="B48" s="4159"/>
      <c r="C48" s="4172"/>
      <c r="D48" s="4173"/>
      <c r="E48" s="1922"/>
      <c r="F48" s="1923" t="str">
        <f>C47</f>
        <v>看護職員</v>
      </c>
      <c r="G48" s="1922"/>
      <c r="H48" s="1923" t="str">
        <f>I47</f>
        <v>A</v>
      </c>
      <c r="I48" s="4174"/>
      <c r="J48" s="4175"/>
      <c r="K48" s="4176"/>
      <c r="L48" s="4177"/>
      <c r="M48" s="4177"/>
      <c r="N48" s="4173"/>
      <c r="O48" s="4140"/>
      <c r="P48" s="4141"/>
      <c r="Q48" s="4141"/>
      <c r="R48" s="4141"/>
      <c r="S48" s="4142"/>
      <c r="T48" s="1939" t="s">
        <v>3505</v>
      </c>
      <c r="U48" s="1940"/>
      <c r="V48" s="1941"/>
      <c r="W48" s="1927" t="str">
        <f>IF(W47="","",VLOOKUP(W47,'【記載例】シフト記号表（勤務時間帯）'!$C$6:$L$47,10,FALSE))</f>
        <v/>
      </c>
      <c r="X48" s="1928">
        <f>IF(X47="","",VLOOKUP(X47,'【記載例】シフト記号表（勤務時間帯）'!$C$6:$L$47,10,FALSE))</f>
        <v>7.9999999999999982</v>
      </c>
      <c r="Y48" s="1928">
        <f>IF(Y47="","",VLOOKUP(Y47,'【記載例】シフト記号表（勤務時間帯）'!$C$6:$L$47,10,FALSE))</f>
        <v>8</v>
      </c>
      <c r="Z48" s="1928">
        <f>IF(Z47="","",VLOOKUP(Z47,'【記載例】シフト記号表（勤務時間帯）'!$C$6:$L$47,10,FALSE))</f>
        <v>8</v>
      </c>
      <c r="AA48" s="1928" t="str">
        <f>IF(AA47="","",VLOOKUP(AA47,'【記載例】シフト記号表（勤務時間帯）'!$C$6:$L$47,10,FALSE))</f>
        <v/>
      </c>
      <c r="AB48" s="1928">
        <f>IF(AB47="","",VLOOKUP(AB47,'【記載例】シフト記号表（勤務時間帯）'!$C$6:$L$47,10,FALSE))</f>
        <v>8</v>
      </c>
      <c r="AC48" s="1929">
        <f>IF(AC47="","",VLOOKUP(AC47,'【記載例】シフト記号表（勤務時間帯）'!$C$6:$L$47,10,FALSE))</f>
        <v>8</v>
      </c>
      <c r="AD48" s="1927">
        <f>IF(AD47="","",VLOOKUP(AD47,'【記載例】シフト記号表（勤務時間帯）'!$C$6:$L$47,10,FALSE))</f>
        <v>8</v>
      </c>
      <c r="AE48" s="1928" t="str">
        <f>IF(AE47="","",VLOOKUP(AE47,'【記載例】シフト記号表（勤務時間帯）'!$C$6:$L$47,10,FALSE))</f>
        <v/>
      </c>
      <c r="AF48" s="1928">
        <f>IF(AF47="","",VLOOKUP(AF47,'【記載例】シフト記号表（勤務時間帯）'!$C$6:$L$47,10,FALSE))</f>
        <v>8</v>
      </c>
      <c r="AG48" s="1928">
        <f>IF(AG47="","",VLOOKUP(AG47,'【記載例】シフト記号表（勤務時間帯）'!$C$6:$L$47,10,FALSE))</f>
        <v>8</v>
      </c>
      <c r="AH48" s="1928" t="str">
        <f>IF(AH47="","",VLOOKUP(AH47,'【記載例】シフト記号表（勤務時間帯）'!$C$6:$L$47,10,FALSE))</f>
        <v/>
      </c>
      <c r="AI48" s="1928" t="str">
        <f>IF(AI47="","",VLOOKUP(AI47,'【記載例】シフト記号表（勤務時間帯）'!$C$6:$L$47,10,FALSE))</f>
        <v/>
      </c>
      <c r="AJ48" s="1929">
        <f>IF(AJ47="","",VLOOKUP(AJ47,'【記載例】シフト記号表（勤務時間帯）'!$C$6:$L$47,10,FALSE))</f>
        <v>8</v>
      </c>
      <c r="AK48" s="1927">
        <f>IF(AK47="","",VLOOKUP(AK47,'【記載例】シフト記号表（勤務時間帯）'!$C$6:$L$47,10,FALSE))</f>
        <v>8</v>
      </c>
      <c r="AL48" s="1928">
        <f>IF(AL47="","",VLOOKUP(AL47,'【記載例】シフト記号表（勤務時間帯）'!$C$6:$L$47,10,FALSE))</f>
        <v>8</v>
      </c>
      <c r="AM48" s="1928">
        <f>IF(AM47="","",VLOOKUP(AM47,'【記載例】シフト記号表（勤務時間帯）'!$C$6:$L$47,10,FALSE))</f>
        <v>8</v>
      </c>
      <c r="AN48" s="1928">
        <f>IF(AN47="","",VLOOKUP(AN47,'【記載例】シフト記号表（勤務時間帯）'!$C$6:$L$47,10,FALSE))</f>
        <v>8</v>
      </c>
      <c r="AO48" s="1928">
        <f>IF(AO47="","",VLOOKUP(AO47,'【記載例】シフト記号表（勤務時間帯）'!$C$6:$L$47,10,FALSE))</f>
        <v>7.9999999999999982</v>
      </c>
      <c r="AP48" s="1928">
        <f>IF(AP47="","",VLOOKUP(AP47,'【記載例】シフト記号表（勤務時間帯）'!$C$6:$L$47,10,FALSE))</f>
        <v>7.9999999999999982</v>
      </c>
      <c r="AQ48" s="1929" t="str">
        <f>IF(AQ47="","",VLOOKUP(AQ47,'【記載例】シフト記号表（勤務時間帯）'!$C$6:$L$47,10,FALSE))</f>
        <v/>
      </c>
      <c r="AR48" s="1927">
        <f>IF(AR47="","",VLOOKUP(AR47,'【記載例】シフト記号表（勤務時間帯）'!$C$6:$L$47,10,FALSE))</f>
        <v>8</v>
      </c>
      <c r="AS48" s="1928">
        <f>IF(AS47="","",VLOOKUP(AS47,'【記載例】シフト記号表（勤務時間帯）'!$C$6:$L$47,10,FALSE))</f>
        <v>8</v>
      </c>
      <c r="AT48" s="1928">
        <f>IF(AT47="","",VLOOKUP(AT47,'【記載例】シフト記号表（勤務時間帯）'!$C$6:$L$47,10,FALSE))</f>
        <v>7.9999999999999982</v>
      </c>
      <c r="AU48" s="1928">
        <f>IF(AU47="","",VLOOKUP(AU47,'【記載例】シフト記号表（勤務時間帯）'!$C$6:$L$47,10,FALSE))</f>
        <v>8</v>
      </c>
      <c r="AV48" s="1928" t="str">
        <f>IF(AV47="","",VLOOKUP(AV47,'【記載例】シフト記号表（勤務時間帯）'!$C$6:$L$47,10,FALSE))</f>
        <v/>
      </c>
      <c r="AW48" s="1928" t="str">
        <f>IF(AW47="","",VLOOKUP(AW47,'【記載例】シフト記号表（勤務時間帯）'!$C$6:$L$47,10,FALSE))</f>
        <v/>
      </c>
      <c r="AX48" s="1929">
        <f>IF(AX47="","",VLOOKUP(AX47,'【記載例】シフト記号表（勤務時間帯）'!$C$6:$L$47,10,FALSE))</f>
        <v>7.9999999999999982</v>
      </c>
      <c r="AY48" s="1927" t="str">
        <f>IF(AY47="","",VLOOKUP(AY47,'【記載例】シフト記号表（勤務時間帯）'!$C$6:$L$47,10,FALSE))</f>
        <v/>
      </c>
      <c r="AZ48" s="1928" t="str">
        <f>IF(AZ47="","",VLOOKUP(AZ47,'【記載例】シフト記号表（勤務時間帯）'!$C$6:$L$47,10,FALSE))</f>
        <v/>
      </c>
      <c r="BA48" s="1928" t="str">
        <f>IF(BA47="","",VLOOKUP(BA47,'【記載例】シフト記号表（勤務時間帯）'!$C$6:$L$47,10,FALSE))</f>
        <v/>
      </c>
      <c r="BB48" s="4181">
        <f>IF($BE$3="４週",SUM(W48:AX48),IF($BE$3="暦月",SUM(W48:BA48),""))</f>
        <v>160</v>
      </c>
      <c r="BC48" s="4182"/>
      <c r="BD48" s="4183">
        <f>IF($BE$3="４週",BB48/4,IF($BE$3="暦月",(BB48/($BE$8/7)),""))</f>
        <v>40</v>
      </c>
      <c r="BE48" s="4182"/>
      <c r="BF48" s="4178"/>
      <c r="BG48" s="4179"/>
      <c r="BH48" s="4179"/>
      <c r="BI48" s="4179"/>
      <c r="BJ48" s="4180"/>
    </row>
    <row r="49" spans="2:62" ht="20.25" customHeight="1" x14ac:dyDescent="0.15">
      <c r="B49" s="4126">
        <f>B47+1</f>
        <v>17</v>
      </c>
      <c r="C49" s="4128" t="s">
        <v>3510</v>
      </c>
      <c r="D49" s="4129"/>
      <c r="E49" s="1922"/>
      <c r="F49" s="1923"/>
      <c r="G49" s="1922"/>
      <c r="H49" s="1923"/>
      <c r="I49" s="4132" t="s">
        <v>3295</v>
      </c>
      <c r="J49" s="4133"/>
      <c r="K49" s="4136" t="s">
        <v>3398</v>
      </c>
      <c r="L49" s="4137"/>
      <c r="M49" s="4137"/>
      <c r="N49" s="4129"/>
      <c r="O49" s="4140" t="s">
        <v>3516</v>
      </c>
      <c r="P49" s="4141"/>
      <c r="Q49" s="4141"/>
      <c r="R49" s="4141"/>
      <c r="S49" s="4142"/>
      <c r="T49" s="1942" t="s">
        <v>3298</v>
      </c>
      <c r="V49" s="1943"/>
      <c r="W49" s="1935" t="s">
        <v>3308</v>
      </c>
      <c r="X49" s="1936"/>
      <c r="Y49" s="1936" t="s">
        <v>3308</v>
      </c>
      <c r="Z49" s="1936"/>
      <c r="AA49" s="1936" t="s">
        <v>3309</v>
      </c>
      <c r="AB49" s="1936"/>
      <c r="AC49" s="1937" t="s">
        <v>3306</v>
      </c>
      <c r="AD49" s="1935" t="s">
        <v>3307</v>
      </c>
      <c r="AE49" s="1936" t="s">
        <v>3309</v>
      </c>
      <c r="AF49" s="1936" t="s">
        <v>3309</v>
      </c>
      <c r="AG49" s="1936" t="s">
        <v>3308</v>
      </c>
      <c r="AH49" s="1936" t="s">
        <v>3308</v>
      </c>
      <c r="AI49" s="1936"/>
      <c r="AJ49" s="1937" t="s">
        <v>3309</v>
      </c>
      <c r="AK49" s="1935" t="s">
        <v>3306</v>
      </c>
      <c r="AL49" s="1936" t="s">
        <v>3307</v>
      </c>
      <c r="AM49" s="1936" t="s">
        <v>3308</v>
      </c>
      <c r="AN49" s="1936"/>
      <c r="AO49" s="1936" t="s">
        <v>3309</v>
      </c>
      <c r="AP49" s="1936" t="s">
        <v>3309</v>
      </c>
      <c r="AQ49" s="1937"/>
      <c r="AR49" s="1935"/>
      <c r="AS49" s="1936" t="s">
        <v>3306</v>
      </c>
      <c r="AT49" s="1936" t="s">
        <v>3307</v>
      </c>
      <c r="AU49" s="1936" t="s">
        <v>3308</v>
      </c>
      <c r="AV49" s="1936" t="s">
        <v>3309</v>
      </c>
      <c r="AW49" s="1936" t="s">
        <v>3309</v>
      </c>
      <c r="AX49" s="1937"/>
      <c r="AY49" s="1935"/>
      <c r="AZ49" s="1936"/>
      <c r="BA49" s="1938"/>
      <c r="BB49" s="4146"/>
      <c r="BC49" s="4147"/>
      <c r="BD49" s="4148"/>
      <c r="BE49" s="4149"/>
      <c r="BF49" s="4150"/>
      <c r="BG49" s="4151"/>
      <c r="BH49" s="4151"/>
      <c r="BI49" s="4151"/>
      <c r="BJ49" s="4152"/>
    </row>
    <row r="50" spans="2:62" ht="20.25" customHeight="1" x14ac:dyDescent="0.15">
      <c r="B50" s="4159"/>
      <c r="C50" s="4172"/>
      <c r="D50" s="4173"/>
      <c r="E50" s="1922"/>
      <c r="F50" s="1923" t="str">
        <f>C49</f>
        <v>看護職員</v>
      </c>
      <c r="G50" s="1922"/>
      <c r="H50" s="1923" t="str">
        <f>I49</f>
        <v>A</v>
      </c>
      <c r="I50" s="4174"/>
      <c r="J50" s="4175"/>
      <c r="K50" s="4176"/>
      <c r="L50" s="4177"/>
      <c r="M50" s="4177"/>
      <c r="N50" s="4173"/>
      <c r="O50" s="4140"/>
      <c r="P50" s="4141"/>
      <c r="Q50" s="4141"/>
      <c r="R50" s="4141"/>
      <c r="S50" s="4142"/>
      <c r="T50" s="1939" t="s">
        <v>3505</v>
      </c>
      <c r="U50" s="1940"/>
      <c r="V50" s="1941"/>
      <c r="W50" s="1927">
        <f>IF(W49="","",VLOOKUP(W49,'【記載例】シフト記号表（勤務時間帯）'!$C$6:$L$47,10,FALSE))</f>
        <v>7.9999999999999982</v>
      </c>
      <c r="X50" s="1928" t="str">
        <f>IF(X49="","",VLOOKUP(X49,'【記載例】シフト記号表（勤務時間帯）'!$C$6:$L$47,10,FALSE))</f>
        <v/>
      </c>
      <c r="Y50" s="1928">
        <f>IF(Y49="","",VLOOKUP(Y49,'【記載例】シフト記号表（勤務時間帯）'!$C$6:$L$47,10,FALSE))</f>
        <v>7.9999999999999982</v>
      </c>
      <c r="Z50" s="1928" t="str">
        <f>IF(Z49="","",VLOOKUP(Z49,'【記載例】シフト記号表（勤務時間帯）'!$C$6:$L$47,10,FALSE))</f>
        <v/>
      </c>
      <c r="AA50" s="1928">
        <f>IF(AA49="","",VLOOKUP(AA49,'【記載例】シフト記号表（勤務時間帯）'!$C$6:$L$47,10,FALSE))</f>
        <v>8</v>
      </c>
      <c r="AB50" s="1928" t="str">
        <f>IF(AB49="","",VLOOKUP(AB49,'【記載例】シフト記号表（勤務時間帯）'!$C$6:$L$47,10,FALSE))</f>
        <v/>
      </c>
      <c r="AC50" s="1929">
        <f>IF(AC49="","",VLOOKUP(AC49,'【記載例】シフト記号表（勤務時間帯）'!$C$6:$L$47,10,FALSE))</f>
        <v>8</v>
      </c>
      <c r="AD50" s="1927">
        <f>IF(AD49="","",VLOOKUP(AD49,'【記載例】シフト記号表（勤務時間帯）'!$C$6:$L$47,10,FALSE))</f>
        <v>8</v>
      </c>
      <c r="AE50" s="1928">
        <f>IF(AE49="","",VLOOKUP(AE49,'【記載例】シフト記号表（勤務時間帯）'!$C$6:$L$47,10,FALSE))</f>
        <v>8</v>
      </c>
      <c r="AF50" s="1928">
        <f>IF(AF49="","",VLOOKUP(AF49,'【記載例】シフト記号表（勤務時間帯）'!$C$6:$L$47,10,FALSE))</f>
        <v>8</v>
      </c>
      <c r="AG50" s="1928">
        <f>IF(AG49="","",VLOOKUP(AG49,'【記載例】シフト記号表（勤務時間帯）'!$C$6:$L$47,10,FALSE))</f>
        <v>7.9999999999999982</v>
      </c>
      <c r="AH50" s="1928">
        <f>IF(AH49="","",VLOOKUP(AH49,'【記載例】シフト記号表（勤務時間帯）'!$C$6:$L$47,10,FALSE))</f>
        <v>7.9999999999999982</v>
      </c>
      <c r="AI50" s="1928" t="str">
        <f>IF(AI49="","",VLOOKUP(AI49,'【記載例】シフト記号表（勤務時間帯）'!$C$6:$L$47,10,FALSE))</f>
        <v/>
      </c>
      <c r="AJ50" s="1929">
        <f>IF(AJ49="","",VLOOKUP(AJ49,'【記載例】シフト記号表（勤務時間帯）'!$C$6:$L$47,10,FALSE))</f>
        <v>8</v>
      </c>
      <c r="AK50" s="1927">
        <f>IF(AK49="","",VLOOKUP(AK49,'【記載例】シフト記号表（勤務時間帯）'!$C$6:$L$47,10,FALSE))</f>
        <v>8</v>
      </c>
      <c r="AL50" s="1928">
        <f>IF(AL49="","",VLOOKUP(AL49,'【記載例】シフト記号表（勤務時間帯）'!$C$6:$L$47,10,FALSE))</f>
        <v>8</v>
      </c>
      <c r="AM50" s="1928">
        <f>IF(AM49="","",VLOOKUP(AM49,'【記載例】シフト記号表（勤務時間帯）'!$C$6:$L$47,10,FALSE))</f>
        <v>7.9999999999999982</v>
      </c>
      <c r="AN50" s="1928" t="str">
        <f>IF(AN49="","",VLOOKUP(AN49,'【記載例】シフト記号表（勤務時間帯）'!$C$6:$L$47,10,FALSE))</f>
        <v/>
      </c>
      <c r="AO50" s="1928">
        <f>IF(AO49="","",VLOOKUP(AO49,'【記載例】シフト記号表（勤務時間帯）'!$C$6:$L$47,10,FALSE))</f>
        <v>8</v>
      </c>
      <c r="AP50" s="1928">
        <f>IF(AP49="","",VLOOKUP(AP49,'【記載例】シフト記号表（勤務時間帯）'!$C$6:$L$47,10,FALSE))</f>
        <v>8</v>
      </c>
      <c r="AQ50" s="1929" t="str">
        <f>IF(AQ49="","",VLOOKUP(AQ49,'【記載例】シフト記号表（勤務時間帯）'!$C$6:$L$47,10,FALSE))</f>
        <v/>
      </c>
      <c r="AR50" s="1927" t="str">
        <f>IF(AR49="","",VLOOKUP(AR49,'【記載例】シフト記号表（勤務時間帯）'!$C$6:$L$47,10,FALSE))</f>
        <v/>
      </c>
      <c r="AS50" s="1928">
        <f>IF(AS49="","",VLOOKUP(AS49,'【記載例】シフト記号表（勤務時間帯）'!$C$6:$L$47,10,FALSE))</f>
        <v>8</v>
      </c>
      <c r="AT50" s="1928">
        <f>IF(AT49="","",VLOOKUP(AT49,'【記載例】シフト記号表（勤務時間帯）'!$C$6:$L$47,10,FALSE))</f>
        <v>8</v>
      </c>
      <c r="AU50" s="1928">
        <f>IF(AU49="","",VLOOKUP(AU49,'【記載例】シフト記号表（勤務時間帯）'!$C$6:$L$47,10,FALSE))</f>
        <v>7.9999999999999982</v>
      </c>
      <c r="AV50" s="1928">
        <f>IF(AV49="","",VLOOKUP(AV49,'【記載例】シフト記号表（勤務時間帯）'!$C$6:$L$47,10,FALSE))</f>
        <v>8</v>
      </c>
      <c r="AW50" s="1928">
        <f>IF(AW49="","",VLOOKUP(AW49,'【記載例】シフト記号表（勤務時間帯）'!$C$6:$L$47,10,FALSE))</f>
        <v>8</v>
      </c>
      <c r="AX50" s="1929" t="str">
        <f>IF(AX49="","",VLOOKUP(AX49,'【記載例】シフト記号表（勤務時間帯）'!$C$6:$L$47,10,FALSE))</f>
        <v/>
      </c>
      <c r="AY50" s="1927" t="str">
        <f>IF(AY49="","",VLOOKUP(AY49,'【記載例】シフト記号表（勤務時間帯）'!$C$6:$L$47,10,FALSE))</f>
        <v/>
      </c>
      <c r="AZ50" s="1928" t="str">
        <f>IF(AZ49="","",VLOOKUP(AZ49,'【記載例】シフト記号表（勤務時間帯）'!$C$6:$L$47,10,FALSE))</f>
        <v/>
      </c>
      <c r="BA50" s="1928" t="str">
        <f>IF(BA49="","",VLOOKUP(BA49,'【記載例】シフト記号表（勤務時間帯）'!$C$6:$L$47,10,FALSE))</f>
        <v/>
      </c>
      <c r="BB50" s="4181">
        <f>IF($BE$3="４週",SUM(W50:AX50),IF($BE$3="暦月",SUM(W50:BA50),""))</f>
        <v>160</v>
      </c>
      <c r="BC50" s="4182"/>
      <c r="BD50" s="4183">
        <f>IF($BE$3="４週",BB50/4,IF($BE$3="暦月",(BB50/($BE$8/7)),""))</f>
        <v>40</v>
      </c>
      <c r="BE50" s="4182"/>
      <c r="BF50" s="4178"/>
      <c r="BG50" s="4179"/>
      <c r="BH50" s="4179"/>
      <c r="BI50" s="4179"/>
      <c r="BJ50" s="4180"/>
    </row>
    <row r="51" spans="2:62" ht="20.25" customHeight="1" x14ac:dyDescent="0.15">
      <c r="B51" s="4126">
        <f>B49+1</f>
        <v>18</v>
      </c>
      <c r="C51" s="4128" t="s">
        <v>3510</v>
      </c>
      <c r="D51" s="4129"/>
      <c r="E51" s="1922"/>
      <c r="F51" s="1923"/>
      <c r="G51" s="1922"/>
      <c r="H51" s="1923"/>
      <c r="I51" s="4132" t="s">
        <v>3295</v>
      </c>
      <c r="J51" s="4133"/>
      <c r="K51" s="4136" t="s">
        <v>3398</v>
      </c>
      <c r="L51" s="4137"/>
      <c r="M51" s="4137"/>
      <c r="N51" s="4129"/>
      <c r="O51" s="4140" t="s">
        <v>3517</v>
      </c>
      <c r="P51" s="4141"/>
      <c r="Q51" s="4141"/>
      <c r="R51" s="4141"/>
      <c r="S51" s="4142"/>
      <c r="T51" s="1942" t="s">
        <v>3298</v>
      </c>
      <c r="V51" s="1943"/>
      <c r="W51" s="1935" t="s">
        <v>3316</v>
      </c>
      <c r="X51" s="1936"/>
      <c r="Y51" s="1936" t="s">
        <v>3309</v>
      </c>
      <c r="Z51" s="1936" t="s">
        <v>3308</v>
      </c>
      <c r="AA51" s="1936" t="s">
        <v>3308</v>
      </c>
      <c r="AB51" s="1936" t="s">
        <v>3308</v>
      </c>
      <c r="AC51" s="1937"/>
      <c r="AD51" s="1935" t="s">
        <v>3306</v>
      </c>
      <c r="AE51" s="1936" t="s">
        <v>3307</v>
      </c>
      <c r="AF51" s="1936" t="s">
        <v>3308</v>
      </c>
      <c r="AG51" s="1936"/>
      <c r="AH51" s="1936" t="s">
        <v>3309</v>
      </c>
      <c r="AI51" s="1936" t="s">
        <v>3309</v>
      </c>
      <c r="AJ51" s="1937"/>
      <c r="AK51" s="1935"/>
      <c r="AL51" s="1936" t="s">
        <v>3306</v>
      </c>
      <c r="AM51" s="1936" t="s">
        <v>3307</v>
      </c>
      <c r="AN51" s="1936" t="s">
        <v>3308</v>
      </c>
      <c r="AO51" s="1936"/>
      <c r="AP51" s="1936" t="s">
        <v>3309</v>
      </c>
      <c r="AQ51" s="1937" t="s">
        <v>3309</v>
      </c>
      <c r="AR51" s="1935" t="s">
        <v>3309</v>
      </c>
      <c r="AS51" s="1936"/>
      <c r="AT51" s="1936" t="s">
        <v>3306</v>
      </c>
      <c r="AU51" s="1936" t="s">
        <v>3307</v>
      </c>
      <c r="AV51" s="1936" t="s">
        <v>3308</v>
      </c>
      <c r="AW51" s="1936"/>
      <c r="AX51" s="1937" t="s">
        <v>3309</v>
      </c>
      <c r="AY51" s="1935"/>
      <c r="AZ51" s="1936"/>
      <c r="BA51" s="1938"/>
      <c r="BB51" s="4146"/>
      <c r="BC51" s="4147"/>
      <c r="BD51" s="4148"/>
      <c r="BE51" s="4149"/>
      <c r="BF51" s="4150"/>
      <c r="BG51" s="4151"/>
      <c r="BH51" s="4151"/>
      <c r="BI51" s="4151"/>
      <c r="BJ51" s="4152"/>
    </row>
    <row r="52" spans="2:62" ht="20.25" customHeight="1" x14ac:dyDescent="0.15">
      <c r="B52" s="4159"/>
      <c r="C52" s="4172"/>
      <c r="D52" s="4173"/>
      <c r="E52" s="1922"/>
      <c r="F52" s="1923" t="str">
        <f>C51</f>
        <v>看護職員</v>
      </c>
      <c r="G52" s="1922"/>
      <c r="H52" s="1923" t="str">
        <f>I51</f>
        <v>A</v>
      </c>
      <c r="I52" s="4174"/>
      <c r="J52" s="4175"/>
      <c r="K52" s="4176"/>
      <c r="L52" s="4177"/>
      <c r="M52" s="4177"/>
      <c r="N52" s="4173"/>
      <c r="O52" s="4140"/>
      <c r="P52" s="4141"/>
      <c r="Q52" s="4141"/>
      <c r="R52" s="4141"/>
      <c r="S52" s="4142"/>
      <c r="T52" s="1939" t="s">
        <v>3505</v>
      </c>
      <c r="U52" s="1940"/>
      <c r="V52" s="1941"/>
      <c r="W52" s="1927">
        <f>IF(W51="","",VLOOKUP(W51,'【記載例】シフト記号表（勤務時間帯）'!$C$6:$L$47,10,FALSE))</f>
        <v>8</v>
      </c>
      <c r="X52" s="1928" t="str">
        <f>IF(X51="","",VLOOKUP(X51,'【記載例】シフト記号表（勤務時間帯）'!$C$6:$L$47,10,FALSE))</f>
        <v/>
      </c>
      <c r="Y52" s="1928">
        <f>IF(Y51="","",VLOOKUP(Y51,'【記載例】シフト記号表（勤務時間帯）'!$C$6:$L$47,10,FALSE))</f>
        <v>8</v>
      </c>
      <c r="Z52" s="1928">
        <f>IF(Z51="","",VLOOKUP(Z51,'【記載例】シフト記号表（勤務時間帯）'!$C$6:$L$47,10,FALSE))</f>
        <v>7.9999999999999982</v>
      </c>
      <c r="AA52" s="1928">
        <f>IF(AA51="","",VLOOKUP(AA51,'【記載例】シフト記号表（勤務時間帯）'!$C$6:$L$47,10,FALSE))</f>
        <v>7.9999999999999982</v>
      </c>
      <c r="AB52" s="1928">
        <f>IF(AB51="","",VLOOKUP(AB51,'【記載例】シフト記号表（勤務時間帯）'!$C$6:$L$47,10,FALSE))</f>
        <v>7.9999999999999982</v>
      </c>
      <c r="AC52" s="1929" t="str">
        <f>IF(AC51="","",VLOOKUP(AC51,'【記載例】シフト記号表（勤務時間帯）'!$C$6:$L$47,10,FALSE))</f>
        <v/>
      </c>
      <c r="AD52" s="1927">
        <f>IF(AD51="","",VLOOKUP(AD51,'【記載例】シフト記号表（勤務時間帯）'!$C$6:$L$47,10,FALSE))</f>
        <v>8</v>
      </c>
      <c r="AE52" s="1928">
        <f>IF(AE51="","",VLOOKUP(AE51,'【記載例】シフト記号表（勤務時間帯）'!$C$6:$L$47,10,FALSE))</f>
        <v>8</v>
      </c>
      <c r="AF52" s="1928">
        <f>IF(AF51="","",VLOOKUP(AF51,'【記載例】シフト記号表（勤務時間帯）'!$C$6:$L$47,10,FALSE))</f>
        <v>7.9999999999999982</v>
      </c>
      <c r="AG52" s="1928" t="str">
        <f>IF(AG51="","",VLOOKUP(AG51,'【記載例】シフト記号表（勤務時間帯）'!$C$6:$L$47,10,FALSE))</f>
        <v/>
      </c>
      <c r="AH52" s="1928">
        <f>IF(AH51="","",VLOOKUP(AH51,'【記載例】シフト記号表（勤務時間帯）'!$C$6:$L$47,10,FALSE))</f>
        <v>8</v>
      </c>
      <c r="AI52" s="1928">
        <f>IF(AI51="","",VLOOKUP(AI51,'【記載例】シフト記号表（勤務時間帯）'!$C$6:$L$47,10,FALSE))</f>
        <v>8</v>
      </c>
      <c r="AJ52" s="1929" t="str">
        <f>IF(AJ51="","",VLOOKUP(AJ51,'【記載例】シフト記号表（勤務時間帯）'!$C$6:$L$47,10,FALSE))</f>
        <v/>
      </c>
      <c r="AK52" s="1927" t="str">
        <f>IF(AK51="","",VLOOKUP(AK51,'【記載例】シフト記号表（勤務時間帯）'!$C$6:$L$47,10,FALSE))</f>
        <v/>
      </c>
      <c r="AL52" s="1928">
        <f>IF(AL51="","",VLOOKUP(AL51,'【記載例】シフト記号表（勤務時間帯）'!$C$6:$L$47,10,FALSE))</f>
        <v>8</v>
      </c>
      <c r="AM52" s="1928">
        <f>IF(AM51="","",VLOOKUP(AM51,'【記載例】シフト記号表（勤務時間帯）'!$C$6:$L$47,10,FALSE))</f>
        <v>8</v>
      </c>
      <c r="AN52" s="1928">
        <f>IF(AN51="","",VLOOKUP(AN51,'【記載例】シフト記号表（勤務時間帯）'!$C$6:$L$47,10,FALSE))</f>
        <v>7.9999999999999982</v>
      </c>
      <c r="AO52" s="1928" t="str">
        <f>IF(AO51="","",VLOOKUP(AO51,'【記載例】シフト記号表（勤務時間帯）'!$C$6:$L$47,10,FALSE))</f>
        <v/>
      </c>
      <c r="AP52" s="1928">
        <f>IF(AP51="","",VLOOKUP(AP51,'【記載例】シフト記号表（勤務時間帯）'!$C$6:$L$47,10,FALSE))</f>
        <v>8</v>
      </c>
      <c r="AQ52" s="1929">
        <f>IF(AQ51="","",VLOOKUP(AQ51,'【記載例】シフト記号表（勤務時間帯）'!$C$6:$L$47,10,FALSE))</f>
        <v>8</v>
      </c>
      <c r="AR52" s="1927">
        <f>IF(AR51="","",VLOOKUP(AR51,'【記載例】シフト記号表（勤務時間帯）'!$C$6:$L$47,10,FALSE))</f>
        <v>8</v>
      </c>
      <c r="AS52" s="1928" t="str">
        <f>IF(AS51="","",VLOOKUP(AS51,'【記載例】シフト記号表（勤務時間帯）'!$C$6:$L$47,10,FALSE))</f>
        <v/>
      </c>
      <c r="AT52" s="1928">
        <f>IF(AT51="","",VLOOKUP(AT51,'【記載例】シフト記号表（勤務時間帯）'!$C$6:$L$47,10,FALSE))</f>
        <v>8</v>
      </c>
      <c r="AU52" s="1928">
        <f>IF(AU51="","",VLOOKUP(AU51,'【記載例】シフト記号表（勤務時間帯）'!$C$6:$L$47,10,FALSE))</f>
        <v>8</v>
      </c>
      <c r="AV52" s="1928">
        <f>IF(AV51="","",VLOOKUP(AV51,'【記載例】シフト記号表（勤務時間帯）'!$C$6:$L$47,10,FALSE))</f>
        <v>7.9999999999999982</v>
      </c>
      <c r="AW52" s="1928" t="str">
        <f>IF(AW51="","",VLOOKUP(AW51,'【記載例】シフト記号表（勤務時間帯）'!$C$6:$L$47,10,FALSE))</f>
        <v/>
      </c>
      <c r="AX52" s="1929">
        <f>IF(AX51="","",VLOOKUP(AX51,'【記載例】シフト記号表（勤務時間帯）'!$C$6:$L$47,10,FALSE))</f>
        <v>8</v>
      </c>
      <c r="AY52" s="1927" t="str">
        <f>IF(AY51="","",VLOOKUP(AY51,'【記載例】シフト記号表（勤務時間帯）'!$C$6:$L$47,10,FALSE))</f>
        <v/>
      </c>
      <c r="AZ52" s="1928" t="str">
        <f>IF(AZ51="","",VLOOKUP(AZ51,'【記載例】シフト記号表（勤務時間帯）'!$C$6:$L$47,10,FALSE))</f>
        <v/>
      </c>
      <c r="BA52" s="1928" t="str">
        <f>IF(BA51="","",VLOOKUP(BA51,'【記載例】シフト記号表（勤務時間帯）'!$C$6:$L$47,10,FALSE))</f>
        <v/>
      </c>
      <c r="BB52" s="4181">
        <f>IF($BE$3="４週",SUM(W52:AX52),IF($BE$3="暦月",SUM(W52:BA52),""))</f>
        <v>160</v>
      </c>
      <c r="BC52" s="4182"/>
      <c r="BD52" s="4183">
        <f>IF($BE$3="４週",BB52/4,IF($BE$3="暦月",(BB52/($BE$8/7)),""))</f>
        <v>40</v>
      </c>
      <c r="BE52" s="4182"/>
      <c r="BF52" s="4178"/>
      <c r="BG52" s="4179"/>
      <c r="BH52" s="4179"/>
      <c r="BI52" s="4179"/>
      <c r="BJ52" s="4180"/>
    </row>
    <row r="53" spans="2:62" ht="20.25" customHeight="1" x14ac:dyDescent="0.15">
      <c r="B53" s="4126">
        <f>B51+1</f>
        <v>19</v>
      </c>
      <c r="C53" s="4128" t="s">
        <v>3513</v>
      </c>
      <c r="D53" s="4129"/>
      <c r="E53" s="1930"/>
      <c r="F53" s="1931"/>
      <c r="G53" s="1930"/>
      <c r="H53" s="1931"/>
      <c r="I53" s="4132" t="s">
        <v>3314</v>
      </c>
      <c r="J53" s="4133"/>
      <c r="K53" s="4136" t="s">
        <v>3296</v>
      </c>
      <c r="L53" s="4137"/>
      <c r="M53" s="4137"/>
      <c r="N53" s="4129"/>
      <c r="O53" s="4140" t="s">
        <v>3518</v>
      </c>
      <c r="P53" s="4141"/>
      <c r="Q53" s="4141"/>
      <c r="R53" s="4141"/>
      <c r="S53" s="4142"/>
      <c r="T53" s="1932" t="s">
        <v>3298</v>
      </c>
      <c r="U53" s="1933"/>
      <c r="V53" s="1934"/>
      <c r="W53" s="1935" t="s">
        <v>3309</v>
      </c>
      <c r="X53" s="1936"/>
      <c r="Y53" s="1936"/>
      <c r="Z53" s="1936" t="s">
        <v>3309</v>
      </c>
      <c r="AA53" s="1936"/>
      <c r="AB53" s="1936" t="s">
        <v>3309</v>
      </c>
      <c r="AC53" s="1937" t="s">
        <v>3309</v>
      </c>
      <c r="AD53" s="1935"/>
      <c r="AE53" s="1936" t="s">
        <v>3309</v>
      </c>
      <c r="AF53" s="1936"/>
      <c r="AG53" s="1936"/>
      <c r="AH53" s="1936" t="s">
        <v>3309</v>
      </c>
      <c r="AI53" s="1936" t="s">
        <v>3308</v>
      </c>
      <c r="AJ53" s="1937" t="s">
        <v>3308</v>
      </c>
      <c r="AK53" s="1935" t="s">
        <v>3309</v>
      </c>
      <c r="AL53" s="1936"/>
      <c r="AM53" s="1936" t="s">
        <v>3309</v>
      </c>
      <c r="AN53" s="1936"/>
      <c r="AO53" s="1936" t="s">
        <v>3309</v>
      </c>
      <c r="AP53" s="1936"/>
      <c r="AQ53" s="1937" t="s">
        <v>3308</v>
      </c>
      <c r="AR53" s="1935" t="s">
        <v>3308</v>
      </c>
      <c r="AS53" s="1936" t="s">
        <v>3309</v>
      </c>
      <c r="AT53" s="1936"/>
      <c r="AU53" s="1936" t="s">
        <v>3309</v>
      </c>
      <c r="AV53" s="1936"/>
      <c r="AW53" s="1936" t="s">
        <v>3308</v>
      </c>
      <c r="AX53" s="1937"/>
      <c r="AY53" s="1935"/>
      <c r="AZ53" s="1936"/>
      <c r="BA53" s="1938"/>
      <c r="BB53" s="4146"/>
      <c r="BC53" s="4147"/>
      <c r="BD53" s="4148"/>
      <c r="BE53" s="4149"/>
      <c r="BF53" s="4150"/>
      <c r="BG53" s="4151"/>
      <c r="BH53" s="4151"/>
      <c r="BI53" s="4151"/>
      <c r="BJ53" s="4152"/>
    </row>
    <row r="54" spans="2:62" ht="20.25" customHeight="1" x14ac:dyDescent="0.15">
      <c r="B54" s="4159"/>
      <c r="C54" s="4172"/>
      <c r="D54" s="4173"/>
      <c r="E54" s="1922"/>
      <c r="F54" s="1923" t="str">
        <f>C53</f>
        <v>介護職員</v>
      </c>
      <c r="G54" s="1922"/>
      <c r="H54" s="1923" t="str">
        <f>I53</f>
        <v>C</v>
      </c>
      <c r="I54" s="4174"/>
      <c r="J54" s="4175"/>
      <c r="K54" s="4176"/>
      <c r="L54" s="4177"/>
      <c r="M54" s="4177"/>
      <c r="N54" s="4173"/>
      <c r="O54" s="4140"/>
      <c r="P54" s="4141"/>
      <c r="Q54" s="4141"/>
      <c r="R54" s="4141"/>
      <c r="S54" s="4142"/>
      <c r="T54" s="1939" t="s">
        <v>3505</v>
      </c>
      <c r="U54" s="1925"/>
      <c r="V54" s="1926"/>
      <c r="W54" s="1927">
        <f>IF(W53="","",VLOOKUP(W53,'【記載例】シフト記号表（勤務時間帯）'!$C$6:$L$47,10,FALSE))</f>
        <v>8</v>
      </c>
      <c r="X54" s="1928" t="str">
        <f>IF(X53="","",VLOOKUP(X53,'【記載例】シフト記号表（勤務時間帯）'!$C$6:$L$47,10,FALSE))</f>
        <v/>
      </c>
      <c r="Y54" s="1928" t="str">
        <f>IF(Y53="","",VLOOKUP(Y53,'【記載例】シフト記号表（勤務時間帯）'!$C$6:$L$47,10,FALSE))</f>
        <v/>
      </c>
      <c r="Z54" s="1928">
        <f>IF(Z53="","",VLOOKUP(Z53,'【記載例】シフト記号表（勤務時間帯）'!$C$6:$L$47,10,FALSE))</f>
        <v>8</v>
      </c>
      <c r="AA54" s="1928" t="str">
        <f>IF(AA53="","",VLOOKUP(AA53,'【記載例】シフト記号表（勤務時間帯）'!$C$6:$L$47,10,FALSE))</f>
        <v/>
      </c>
      <c r="AB54" s="1928">
        <f>IF(AB53="","",VLOOKUP(AB53,'【記載例】シフト記号表（勤務時間帯）'!$C$6:$L$47,10,FALSE))</f>
        <v>8</v>
      </c>
      <c r="AC54" s="1929">
        <f>IF(AC53="","",VLOOKUP(AC53,'【記載例】シフト記号表（勤務時間帯）'!$C$6:$L$47,10,FALSE))</f>
        <v>8</v>
      </c>
      <c r="AD54" s="1927" t="str">
        <f>IF(AD53="","",VLOOKUP(AD53,'【記載例】シフト記号表（勤務時間帯）'!$C$6:$L$47,10,FALSE))</f>
        <v/>
      </c>
      <c r="AE54" s="1928">
        <f>IF(AE53="","",VLOOKUP(AE53,'【記載例】シフト記号表（勤務時間帯）'!$C$6:$L$47,10,FALSE))</f>
        <v>8</v>
      </c>
      <c r="AF54" s="1928" t="str">
        <f>IF(AF53="","",VLOOKUP(AF53,'【記載例】シフト記号表（勤務時間帯）'!$C$6:$L$47,10,FALSE))</f>
        <v/>
      </c>
      <c r="AG54" s="1928" t="str">
        <f>IF(AG53="","",VLOOKUP(AG53,'【記載例】シフト記号表（勤務時間帯）'!$C$6:$L$47,10,FALSE))</f>
        <v/>
      </c>
      <c r="AH54" s="1928">
        <f>IF(AH53="","",VLOOKUP(AH53,'【記載例】シフト記号表（勤務時間帯）'!$C$6:$L$47,10,FALSE))</f>
        <v>8</v>
      </c>
      <c r="AI54" s="1928">
        <f>IF(AI53="","",VLOOKUP(AI53,'【記載例】シフト記号表（勤務時間帯）'!$C$6:$L$47,10,FALSE))</f>
        <v>7.9999999999999982</v>
      </c>
      <c r="AJ54" s="1929">
        <f>IF(AJ53="","",VLOOKUP(AJ53,'【記載例】シフト記号表（勤務時間帯）'!$C$6:$L$47,10,FALSE))</f>
        <v>7.9999999999999982</v>
      </c>
      <c r="AK54" s="1927">
        <f>IF(AK53="","",VLOOKUP(AK53,'【記載例】シフト記号表（勤務時間帯）'!$C$6:$L$47,10,FALSE))</f>
        <v>8</v>
      </c>
      <c r="AL54" s="1928" t="str">
        <f>IF(AL53="","",VLOOKUP(AL53,'【記載例】シフト記号表（勤務時間帯）'!$C$6:$L$47,10,FALSE))</f>
        <v/>
      </c>
      <c r="AM54" s="1928">
        <f>IF(AM53="","",VLOOKUP(AM53,'【記載例】シフト記号表（勤務時間帯）'!$C$6:$L$47,10,FALSE))</f>
        <v>8</v>
      </c>
      <c r="AN54" s="1928" t="str">
        <f>IF(AN53="","",VLOOKUP(AN53,'【記載例】シフト記号表（勤務時間帯）'!$C$6:$L$47,10,FALSE))</f>
        <v/>
      </c>
      <c r="AO54" s="1928">
        <f>IF(AO53="","",VLOOKUP(AO53,'【記載例】シフト記号表（勤務時間帯）'!$C$6:$L$47,10,FALSE))</f>
        <v>8</v>
      </c>
      <c r="AP54" s="1928" t="str">
        <f>IF(AP53="","",VLOOKUP(AP53,'【記載例】シフト記号表（勤務時間帯）'!$C$6:$L$47,10,FALSE))</f>
        <v/>
      </c>
      <c r="AQ54" s="1929">
        <f>IF(AQ53="","",VLOOKUP(AQ53,'【記載例】シフト記号表（勤務時間帯）'!$C$6:$L$47,10,FALSE))</f>
        <v>7.9999999999999982</v>
      </c>
      <c r="AR54" s="1927">
        <f>IF(AR53="","",VLOOKUP(AR53,'【記載例】シフト記号表（勤務時間帯）'!$C$6:$L$47,10,FALSE))</f>
        <v>7.9999999999999982</v>
      </c>
      <c r="AS54" s="1928">
        <f>IF(AS53="","",VLOOKUP(AS53,'【記載例】シフト記号表（勤務時間帯）'!$C$6:$L$47,10,FALSE))</f>
        <v>8</v>
      </c>
      <c r="AT54" s="1928" t="str">
        <f>IF(AT53="","",VLOOKUP(AT53,'【記載例】シフト記号表（勤務時間帯）'!$C$6:$L$47,10,FALSE))</f>
        <v/>
      </c>
      <c r="AU54" s="1928">
        <f>IF(AU53="","",VLOOKUP(AU53,'【記載例】シフト記号表（勤務時間帯）'!$C$6:$L$47,10,FALSE))</f>
        <v>8</v>
      </c>
      <c r="AV54" s="1928" t="str">
        <f>IF(AV53="","",VLOOKUP(AV53,'【記載例】シフト記号表（勤務時間帯）'!$C$6:$L$47,10,FALSE))</f>
        <v/>
      </c>
      <c r="AW54" s="1928">
        <f>IF(AW53="","",VLOOKUP(AW53,'【記載例】シフト記号表（勤務時間帯）'!$C$6:$L$47,10,FALSE))</f>
        <v>7.9999999999999982</v>
      </c>
      <c r="AX54" s="1929" t="str">
        <f>IF(AX53="","",VLOOKUP(AX53,'【記載例】シフト記号表（勤務時間帯）'!$C$6:$L$47,10,FALSE))</f>
        <v/>
      </c>
      <c r="AY54" s="1927" t="str">
        <f>IF(AY53="","",VLOOKUP(AY53,'【記載例】シフト記号表（勤務時間帯）'!$C$6:$L$47,10,FALSE))</f>
        <v/>
      </c>
      <c r="AZ54" s="1928" t="str">
        <f>IF(AZ53="","",VLOOKUP(AZ53,'【記載例】シフト記号表（勤務時間帯）'!$C$6:$L$47,10,FALSE))</f>
        <v/>
      </c>
      <c r="BA54" s="1928" t="str">
        <f>IF(BA53="","",VLOOKUP(BA53,'【記載例】シフト記号表（勤務時間帯）'!$C$6:$L$47,10,FALSE))</f>
        <v/>
      </c>
      <c r="BB54" s="4181">
        <f>IF($BE$3="４週",SUM(W54:AX54),IF($BE$3="暦月",SUM(W54:BA54),""))</f>
        <v>128</v>
      </c>
      <c r="BC54" s="4182"/>
      <c r="BD54" s="4183">
        <f>IF($BE$3="４週",BB54/4,IF($BE$3="暦月",(BB54/($BE$8/7)),""))</f>
        <v>32</v>
      </c>
      <c r="BE54" s="4182"/>
      <c r="BF54" s="4178"/>
      <c r="BG54" s="4179"/>
      <c r="BH54" s="4179"/>
      <c r="BI54" s="4179"/>
      <c r="BJ54" s="4180"/>
    </row>
    <row r="55" spans="2:62" ht="20.25" customHeight="1" x14ac:dyDescent="0.15">
      <c r="B55" s="4126">
        <f>B53+1</f>
        <v>20</v>
      </c>
      <c r="C55" s="4128" t="s">
        <v>3513</v>
      </c>
      <c r="D55" s="4129"/>
      <c r="E55" s="1930"/>
      <c r="F55" s="1931"/>
      <c r="G55" s="1930"/>
      <c r="H55" s="1931"/>
      <c r="I55" s="4132" t="s">
        <v>3295</v>
      </c>
      <c r="J55" s="4133"/>
      <c r="K55" s="4136" t="s">
        <v>3311</v>
      </c>
      <c r="L55" s="4137"/>
      <c r="M55" s="4137"/>
      <c r="N55" s="4129"/>
      <c r="O55" s="4140" t="s">
        <v>3519</v>
      </c>
      <c r="P55" s="4141"/>
      <c r="Q55" s="4141"/>
      <c r="R55" s="4141"/>
      <c r="S55" s="4142"/>
      <c r="T55" s="1932" t="s">
        <v>3298</v>
      </c>
      <c r="U55" s="1933"/>
      <c r="V55" s="1934"/>
      <c r="W55" s="1935" t="s">
        <v>3306</v>
      </c>
      <c r="X55" s="1936" t="s">
        <v>3307</v>
      </c>
      <c r="Y55" s="1936" t="s">
        <v>3308</v>
      </c>
      <c r="Z55" s="1936" t="s">
        <v>3308</v>
      </c>
      <c r="AA55" s="1936"/>
      <c r="AB55" s="1936" t="s">
        <v>3309</v>
      </c>
      <c r="AC55" s="1937"/>
      <c r="AD55" s="1935"/>
      <c r="AE55" s="1936" t="s">
        <v>3306</v>
      </c>
      <c r="AF55" s="1936" t="s">
        <v>3307</v>
      </c>
      <c r="AG55" s="1936" t="s">
        <v>3308</v>
      </c>
      <c r="AH55" s="1936" t="s">
        <v>3308</v>
      </c>
      <c r="AI55" s="1936"/>
      <c r="AJ55" s="1937" t="s">
        <v>3309</v>
      </c>
      <c r="AK55" s="1935" t="s">
        <v>3309</v>
      </c>
      <c r="AL55" s="1936"/>
      <c r="AM55" s="1936" t="s">
        <v>3306</v>
      </c>
      <c r="AN55" s="1936" t="s">
        <v>3307</v>
      </c>
      <c r="AO55" s="1936" t="s">
        <v>3308</v>
      </c>
      <c r="AP55" s="1936" t="s">
        <v>3308</v>
      </c>
      <c r="AQ55" s="1937"/>
      <c r="AR55" s="1935" t="s">
        <v>3309</v>
      </c>
      <c r="AS55" s="1936"/>
      <c r="AT55" s="1936"/>
      <c r="AU55" s="1936" t="s">
        <v>3306</v>
      </c>
      <c r="AV55" s="1936" t="s">
        <v>3307</v>
      </c>
      <c r="AW55" s="1936" t="s">
        <v>3308</v>
      </c>
      <c r="AX55" s="1937" t="s">
        <v>3308</v>
      </c>
      <c r="AY55" s="1935"/>
      <c r="AZ55" s="1936"/>
      <c r="BA55" s="1938"/>
      <c r="BB55" s="4146"/>
      <c r="BC55" s="4147"/>
      <c r="BD55" s="4148"/>
      <c r="BE55" s="4149"/>
      <c r="BF55" s="4150"/>
      <c r="BG55" s="4151"/>
      <c r="BH55" s="4151"/>
      <c r="BI55" s="4151"/>
      <c r="BJ55" s="4152"/>
    </row>
    <row r="56" spans="2:62" ht="20.25" customHeight="1" x14ac:dyDescent="0.15">
      <c r="B56" s="4159"/>
      <c r="C56" s="4172"/>
      <c r="D56" s="4173"/>
      <c r="E56" s="1922"/>
      <c r="F56" s="1923" t="str">
        <f>C55</f>
        <v>介護職員</v>
      </c>
      <c r="G56" s="1922"/>
      <c r="H56" s="1923" t="str">
        <f>I55</f>
        <v>A</v>
      </c>
      <c r="I56" s="4174"/>
      <c r="J56" s="4175"/>
      <c r="K56" s="4176"/>
      <c r="L56" s="4177"/>
      <c r="M56" s="4177"/>
      <c r="N56" s="4173"/>
      <c r="O56" s="4140"/>
      <c r="P56" s="4141"/>
      <c r="Q56" s="4141"/>
      <c r="R56" s="4141"/>
      <c r="S56" s="4142"/>
      <c r="T56" s="1939" t="s">
        <v>3505</v>
      </c>
      <c r="U56" s="1940"/>
      <c r="V56" s="1941"/>
      <c r="W56" s="1927">
        <f>IF(W55="","",VLOOKUP(W55,'【記載例】シフト記号表（勤務時間帯）'!$C$6:$L$47,10,FALSE))</f>
        <v>8</v>
      </c>
      <c r="X56" s="1928">
        <f>IF(X55="","",VLOOKUP(X55,'【記載例】シフト記号表（勤務時間帯）'!$C$6:$L$47,10,FALSE))</f>
        <v>8</v>
      </c>
      <c r="Y56" s="1928">
        <f>IF(Y55="","",VLOOKUP(Y55,'【記載例】シフト記号表（勤務時間帯）'!$C$6:$L$47,10,FALSE))</f>
        <v>7.9999999999999982</v>
      </c>
      <c r="Z56" s="1928">
        <f>IF(Z55="","",VLOOKUP(Z55,'【記載例】シフト記号表（勤務時間帯）'!$C$6:$L$47,10,FALSE))</f>
        <v>7.9999999999999982</v>
      </c>
      <c r="AA56" s="1928" t="str">
        <f>IF(AA55="","",VLOOKUP(AA55,'【記載例】シフト記号表（勤務時間帯）'!$C$6:$L$47,10,FALSE))</f>
        <v/>
      </c>
      <c r="AB56" s="1928">
        <f>IF(AB55="","",VLOOKUP(AB55,'【記載例】シフト記号表（勤務時間帯）'!$C$6:$L$47,10,FALSE))</f>
        <v>8</v>
      </c>
      <c r="AC56" s="1929" t="str">
        <f>IF(AC55="","",VLOOKUP(AC55,'【記載例】シフト記号表（勤務時間帯）'!$C$6:$L$47,10,FALSE))</f>
        <v/>
      </c>
      <c r="AD56" s="1927" t="str">
        <f>IF(AD55="","",VLOOKUP(AD55,'【記載例】シフト記号表（勤務時間帯）'!$C$6:$L$47,10,FALSE))</f>
        <v/>
      </c>
      <c r="AE56" s="1928">
        <f>IF(AE55="","",VLOOKUP(AE55,'【記載例】シフト記号表（勤務時間帯）'!$C$6:$L$47,10,FALSE))</f>
        <v>8</v>
      </c>
      <c r="AF56" s="1928">
        <f>IF(AF55="","",VLOOKUP(AF55,'【記載例】シフト記号表（勤務時間帯）'!$C$6:$L$47,10,FALSE))</f>
        <v>8</v>
      </c>
      <c r="AG56" s="1928">
        <f>IF(AG55="","",VLOOKUP(AG55,'【記載例】シフト記号表（勤務時間帯）'!$C$6:$L$47,10,FALSE))</f>
        <v>7.9999999999999982</v>
      </c>
      <c r="AH56" s="1928">
        <f>IF(AH55="","",VLOOKUP(AH55,'【記載例】シフト記号表（勤務時間帯）'!$C$6:$L$47,10,FALSE))</f>
        <v>7.9999999999999982</v>
      </c>
      <c r="AI56" s="1928" t="str">
        <f>IF(AI55="","",VLOOKUP(AI55,'【記載例】シフト記号表（勤務時間帯）'!$C$6:$L$47,10,FALSE))</f>
        <v/>
      </c>
      <c r="AJ56" s="1929">
        <f>IF(AJ55="","",VLOOKUP(AJ55,'【記載例】シフト記号表（勤務時間帯）'!$C$6:$L$47,10,FALSE))</f>
        <v>8</v>
      </c>
      <c r="AK56" s="1927">
        <f>IF(AK55="","",VLOOKUP(AK55,'【記載例】シフト記号表（勤務時間帯）'!$C$6:$L$47,10,FALSE))</f>
        <v>8</v>
      </c>
      <c r="AL56" s="1928" t="str">
        <f>IF(AL55="","",VLOOKUP(AL55,'【記載例】シフト記号表（勤務時間帯）'!$C$6:$L$47,10,FALSE))</f>
        <v/>
      </c>
      <c r="AM56" s="1928">
        <f>IF(AM55="","",VLOOKUP(AM55,'【記載例】シフト記号表（勤務時間帯）'!$C$6:$L$47,10,FALSE))</f>
        <v>8</v>
      </c>
      <c r="AN56" s="1928">
        <f>IF(AN55="","",VLOOKUP(AN55,'【記載例】シフト記号表（勤務時間帯）'!$C$6:$L$47,10,FALSE))</f>
        <v>8</v>
      </c>
      <c r="AO56" s="1928">
        <f>IF(AO55="","",VLOOKUP(AO55,'【記載例】シフト記号表（勤務時間帯）'!$C$6:$L$47,10,FALSE))</f>
        <v>7.9999999999999982</v>
      </c>
      <c r="AP56" s="1928">
        <f>IF(AP55="","",VLOOKUP(AP55,'【記載例】シフト記号表（勤務時間帯）'!$C$6:$L$47,10,FALSE))</f>
        <v>7.9999999999999982</v>
      </c>
      <c r="AQ56" s="1929" t="str">
        <f>IF(AQ55="","",VLOOKUP(AQ55,'【記載例】シフト記号表（勤務時間帯）'!$C$6:$L$47,10,FALSE))</f>
        <v/>
      </c>
      <c r="AR56" s="1927">
        <f>IF(AR55="","",VLOOKUP(AR55,'【記載例】シフト記号表（勤務時間帯）'!$C$6:$L$47,10,FALSE))</f>
        <v>8</v>
      </c>
      <c r="AS56" s="1928" t="str">
        <f>IF(AS55="","",VLOOKUP(AS55,'【記載例】シフト記号表（勤務時間帯）'!$C$6:$L$47,10,FALSE))</f>
        <v/>
      </c>
      <c r="AT56" s="1928" t="str">
        <f>IF(AT55="","",VLOOKUP(AT55,'【記載例】シフト記号表（勤務時間帯）'!$C$6:$L$47,10,FALSE))</f>
        <v/>
      </c>
      <c r="AU56" s="1928">
        <f>IF(AU55="","",VLOOKUP(AU55,'【記載例】シフト記号表（勤務時間帯）'!$C$6:$L$47,10,FALSE))</f>
        <v>8</v>
      </c>
      <c r="AV56" s="1928">
        <f>IF(AV55="","",VLOOKUP(AV55,'【記載例】シフト記号表（勤務時間帯）'!$C$6:$L$47,10,FALSE))</f>
        <v>8</v>
      </c>
      <c r="AW56" s="1928">
        <f>IF(AW55="","",VLOOKUP(AW55,'【記載例】シフト記号表（勤務時間帯）'!$C$6:$L$47,10,FALSE))</f>
        <v>7.9999999999999982</v>
      </c>
      <c r="AX56" s="1929">
        <f>IF(AX55="","",VLOOKUP(AX55,'【記載例】シフト記号表（勤務時間帯）'!$C$6:$L$47,10,FALSE))</f>
        <v>7.9999999999999982</v>
      </c>
      <c r="AY56" s="1927" t="str">
        <f>IF(AY55="","",VLOOKUP(AY55,'【記載例】シフト記号表（勤務時間帯）'!$C$6:$L$47,10,FALSE))</f>
        <v/>
      </c>
      <c r="AZ56" s="1928" t="str">
        <f>IF(AZ55="","",VLOOKUP(AZ55,'【記載例】シフト記号表（勤務時間帯）'!$C$6:$L$47,10,FALSE))</f>
        <v/>
      </c>
      <c r="BA56" s="1928" t="str">
        <f>IF(BA55="","",VLOOKUP(BA55,'【記載例】シフト記号表（勤務時間帯）'!$C$6:$L$47,10,FALSE))</f>
        <v/>
      </c>
      <c r="BB56" s="4181">
        <f>IF($BE$3="４週",SUM(W56:AX56),IF($BE$3="暦月",SUM(W56:BA56),""))</f>
        <v>160</v>
      </c>
      <c r="BC56" s="4182"/>
      <c r="BD56" s="4183">
        <f>IF($BE$3="４週",BB56/4,IF($BE$3="暦月",(BB56/($BE$8/7)),""))</f>
        <v>40</v>
      </c>
      <c r="BE56" s="4182"/>
      <c r="BF56" s="4178"/>
      <c r="BG56" s="4179"/>
      <c r="BH56" s="4179"/>
      <c r="BI56" s="4179"/>
      <c r="BJ56" s="4180"/>
    </row>
    <row r="57" spans="2:62" ht="20.25" customHeight="1" x14ac:dyDescent="0.15">
      <c r="B57" s="4126">
        <f>B55+1</f>
        <v>21</v>
      </c>
      <c r="C57" s="4128" t="s">
        <v>3513</v>
      </c>
      <c r="D57" s="4129"/>
      <c r="E57" s="1922"/>
      <c r="F57" s="1923"/>
      <c r="G57" s="1922"/>
      <c r="H57" s="1923"/>
      <c r="I57" s="4132" t="s">
        <v>3295</v>
      </c>
      <c r="J57" s="4133"/>
      <c r="K57" s="4136" t="s">
        <v>3311</v>
      </c>
      <c r="L57" s="4137"/>
      <c r="M57" s="4137"/>
      <c r="N57" s="4129"/>
      <c r="O57" s="4140" t="s">
        <v>3520</v>
      </c>
      <c r="P57" s="4141"/>
      <c r="Q57" s="4141"/>
      <c r="R57" s="4141"/>
      <c r="S57" s="4142"/>
      <c r="T57" s="1942" t="s">
        <v>3298</v>
      </c>
      <c r="V57" s="1943"/>
      <c r="W57" s="1935"/>
      <c r="X57" s="1936" t="s">
        <v>3306</v>
      </c>
      <c r="Y57" s="1936" t="s">
        <v>3307</v>
      </c>
      <c r="Z57" s="1936" t="s">
        <v>3309</v>
      </c>
      <c r="AA57" s="1936" t="s">
        <v>3308</v>
      </c>
      <c r="AB57" s="1936"/>
      <c r="AC57" s="1937" t="s">
        <v>3309</v>
      </c>
      <c r="AD57" s="1935" t="s">
        <v>3309</v>
      </c>
      <c r="AE57" s="1936"/>
      <c r="AF57" s="1936" t="s">
        <v>3306</v>
      </c>
      <c r="AG57" s="1936" t="s">
        <v>3307</v>
      </c>
      <c r="AH57" s="1936" t="s">
        <v>3309</v>
      </c>
      <c r="AI57" s="1936" t="s">
        <v>3308</v>
      </c>
      <c r="AJ57" s="1937"/>
      <c r="AK57" s="1935" t="s">
        <v>3309</v>
      </c>
      <c r="AL57" s="1936" t="s">
        <v>3308</v>
      </c>
      <c r="AM57" s="1936"/>
      <c r="AN57" s="1936" t="s">
        <v>3306</v>
      </c>
      <c r="AO57" s="1936" t="s">
        <v>3307</v>
      </c>
      <c r="AP57" s="1936" t="s">
        <v>3309</v>
      </c>
      <c r="AQ57" s="1937"/>
      <c r="AR57" s="1935"/>
      <c r="AS57" s="1936" t="s">
        <v>3309</v>
      </c>
      <c r="AT57" s="1936" t="s">
        <v>3308</v>
      </c>
      <c r="AU57" s="1936"/>
      <c r="AV57" s="1936" t="s">
        <v>3306</v>
      </c>
      <c r="AW57" s="1936" t="s">
        <v>3307</v>
      </c>
      <c r="AX57" s="1937" t="s">
        <v>3309</v>
      </c>
      <c r="AY57" s="1935"/>
      <c r="AZ57" s="1936"/>
      <c r="BA57" s="1938"/>
      <c r="BB57" s="4146"/>
      <c r="BC57" s="4147"/>
      <c r="BD57" s="4148"/>
      <c r="BE57" s="4149"/>
      <c r="BF57" s="4150"/>
      <c r="BG57" s="4151"/>
      <c r="BH57" s="4151"/>
      <c r="BI57" s="4151"/>
      <c r="BJ57" s="4152"/>
    </row>
    <row r="58" spans="2:62" ht="20.25" customHeight="1" x14ac:dyDescent="0.15">
      <c r="B58" s="4159"/>
      <c r="C58" s="4172"/>
      <c r="D58" s="4173"/>
      <c r="E58" s="1922"/>
      <c r="F58" s="1923" t="str">
        <f>C57</f>
        <v>介護職員</v>
      </c>
      <c r="G58" s="1922"/>
      <c r="H58" s="1923" t="str">
        <f>I57</f>
        <v>A</v>
      </c>
      <c r="I58" s="4174"/>
      <c r="J58" s="4175"/>
      <c r="K58" s="4176"/>
      <c r="L58" s="4177"/>
      <c r="M58" s="4177"/>
      <c r="N58" s="4173"/>
      <c r="O58" s="4140"/>
      <c r="P58" s="4141"/>
      <c r="Q58" s="4141"/>
      <c r="R58" s="4141"/>
      <c r="S58" s="4142"/>
      <c r="T58" s="1939" t="s">
        <v>3505</v>
      </c>
      <c r="U58" s="1940"/>
      <c r="V58" s="1941"/>
      <c r="W58" s="1927" t="str">
        <f>IF(W57="","",VLOOKUP(W57,'【記載例】シフト記号表（勤務時間帯）'!$C$6:$L$47,10,FALSE))</f>
        <v/>
      </c>
      <c r="X58" s="1928">
        <f>IF(X57="","",VLOOKUP(X57,'【記載例】シフト記号表（勤務時間帯）'!$C$6:$L$47,10,FALSE))</f>
        <v>8</v>
      </c>
      <c r="Y58" s="1928">
        <f>IF(Y57="","",VLOOKUP(Y57,'【記載例】シフト記号表（勤務時間帯）'!$C$6:$L$47,10,FALSE))</f>
        <v>8</v>
      </c>
      <c r="Z58" s="1928">
        <f>IF(Z57="","",VLOOKUP(Z57,'【記載例】シフト記号表（勤務時間帯）'!$C$6:$L$47,10,FALSE))</f>
        <v>8</v>
      </c>
      <c r="AA58" s="1928">
        <f>IF(AA57="","",VLOOKUP(AA57,'【記載例】シフト記号表（勤務時間帯）'!$C$6:$L$47,10,FALSE))</f>
        <v>7.9999999999999982</v>
      </c>
      <c r="AB58" s="1928" t="str">
        <f>IF(AB57="","",VLOOKUP(AB57,'【記載例】シフト記号表（勤務時間帯）'!$C$6:$L$47,10,FALSE))</f>
        <v/>
      </c>
      <c r="AC58" s="1929">
        <f>IF(AC57="","",VLOOKUP(AC57,'【記載例】シフト記号表（勤務時間帯）'!$C$6:$L$47,10,FALSE))</f>
        <v>8</v>
      </c>
      <c r="AD58" s="1927">
        <f>IF(AD57="","",VLOOKUP(AD57,'【記載例】シフト記号表（勤務時間帯）'!$C$6:$L$47,10,FALSE))</f>
        <v>8</v>
      </c>
      <c r="AE58" s="1928" t="str">
        <f>IF(AE57="","",VLOOKUP(AE57,'【記載例】シフト記号表（勤務時間帯）'!$C$6:$L$47,10,FALSE))</f>
        <v/>
      </c>
      <c r="AF58" s="1928">
        <f>IF(AF57="","",VLOOKUP(AF57,'【記載例】シフト記号表（勤務時間帯）'!$C$6:$L$47,10,FALSE))</f>
        <v>8</v>
      </c>
      <c r="AG58" s="1928">
        <f>IF(AG57="","",VLOOKUP(AG57,'【記載例】シフト記号表（勤務時間帯）'!$C$6:$L$47,10,FALSE))</f>
        <v>8</v>
      </c>
      <c r="AH58" s="1928">
        <f>IF(AH57="","",VLOOKUP(AH57,'【記載例】シフト記号表（勤務時間帯）'!$C$6:$L$47,10,FALSE))</f>
        <v>8</v>
      </c>
      <c r="AI58" s="1928">
        <f>IF(AI57="","",VLOOKUP(AI57,'【記載例】シフト記号表（勤務時間帯）'!$C$6:$L$47,10,FALSE))</f>
        <v>7.9999999999999982</v>
      </c>
      <c r="AJ58" s="1929" t="str">
        <f>IF(AJ57="","",VLOOKUP(AJ57,'【記載例】シフト記号表（勤務時間帯）'!$C$6:$L$47,10,FALSE))</f>
        <v/>
      </c>
      <c r="AK58" s="1927">
        <f>IF(AK57="","",VLOOKUP(AK57,'【記載例】シフト記号表（勤務時間帯）'!$C$6:$L$47,10,FALSE))</f>
        <v>8</v>
      </c>
      <c r="AL58" s="1928">
        <f>IF(AL57="","",VLOOKUP(AL57,'【記載例】シフト記号表（勤務時間帯）'!$C$6:$L$47,10,FALSE))</f>
        <v>7.9999999999999982</v>
      </c>
      <c r="AM58" s="1928" t="str">
        <f>IF(AM57="","",VLOOKUP(AM57,'【記載例】シフト記号表（勤務時間帯）'!$C$6:$L$47,10,FALSE))</f>
        <v/>
      </c>
      <c r="AN58" s="1928">
        <f>IF(AN57="","",VLOOKUP(AN57,'【記載例】シフト記号表（勤務時間帯）'!$C$6:$L$47,10,FALSE))</f>
        <v>8</v>
      </c>
      <c r="AO58" s="1928">
        <f>IF(AO57="","",VLOOKUP(AO57,'【記載例】シフト記号表（勤務時間帯）'!$C$6:$L$47,10,FALSE))</f>
        <v>8</v>
      </c>
      <c r="AP58" s="1928">
        <f>IF(AP57="","",VLOOKUP(AP57,'【記載例】シフト記号表（勤務時間帯）'!$C$6:$L$47,10,FALSE))</f>
        <v>8</v>
      </c>
      <c r="AQ58" s="1929" t="str">
        <f>IF(AQ57="","",VLOOKUP(AQ57,'【記載例】シフト記号表（勤務時間帯）'!$C$6:$L$47,10,FALSE))</f>
        <v/>
      </c>
      <c r="AR58" s="1927" t="str">
        <f>IF(AR57="","",VLOOKUP(AR57,'【記載例】シフト記号表（勤務時間帯）'!$C$6:$L$47,10,FALSE))</f>
        <v/>
      </c>
      <c r="AS58" s="1928">
        <f>IF(AS57="","",VLOOKUP(AS57,'【記載例】シフト記号表（勤務時間帯）'!$C$6:$L$47,10,FALSE))</f>
        <v>8</v>
      </c>
      <c r="AT58" s="1928">
        <f>IF(AT57="","",VLOOKUP(AT57,'【記載例】シフト記号表（勤務時間帯）'!$C$6:$L$47,10,FALSE))</f>
        <v>7.9999999999999982</v>
      </c>
      <c r="AU58" s="1928" t="str">
        <f>IF(AU57="","",VLOOKUP(AU57,'【記載例】シフト記号表（勤務時間帯）'!$C$6:$L$47,10,FALSE))</f>
        <v/>
      </c>
      <c r="AV58" s="1928">
        <f>IF(AV57="","",VLOOKUP(AV57,'【記載例】シフト記号表（勤務時間帯）'!$C$6:$L$47,10,FALSE))</f>
        <v>8</v>
      </c>
      <c r="AW58" s="1928">
        <f>IF(AW57="","",VLOOKUP(AW57,'【記載例】シフト記号表（勤務時間帯）'!$C$6:$L$47,10,FALSE))</f>
        <v>8</v>
      </c>
      <c r="AX58" s="1929">
        <f>IF(AX57="","",VLOOKUP(AX57,'【記載例】シフト記号表（勤務時間帯）'!$C$6:$L$47,10,FALSE))</f>
        <v>8</v>
      </c>
      <c r="AY58" s="1927" t="str">
        <f>IF(AY57="","",VLOOKUP(AY57,'【記載例】シフト記号表（勤務時間帯）'!$C$6:$L$47,10,FALSE))</f>
        <v/>
      </c>
      <c r="AZ58" s="1928" t="str">
        <f>IF(AZ57="","",VLOOKUP(AZ57,'【記載例】シフト記号表（勤務時間帯）'!$C$6:$L$47,10,FALSE))</f>
        <v/>
      </c>
      <c r="BA58" s="1928" t="str">
        <f>IF(BA57="","",VLOOKUP(BA57,'【記載例】シフト記号表（勤務時間帯）'!$C$6:$L$47,10,FALSE))</f>
        <v/>
      </c>
      <c r="BB58" s="4181">
        <f>IF($BE$3="４週",SUM(W58:AX58),IF($BE$3="暦月",SUM(W58:BA58),""))</f>
        <v>160</v>
      </c>
      <c r="BC58" s="4182"/>
      <c r="BD58" s="4183">
        <f>IF($BE$3="４週",BB58/4,IF($BE$3="暦月",(BB58/($BE$8/7)),""))</f>
        <v>40</v>
      </c>
      <c r="BE58" s="4182"/>
      <c r="BF58" s="4178"/>
      <c r="BG58" s="4179"/>
      <c r="BH58" s="4179"/>
      <c r="BI58" s="4179"/>
      <c r="BJ58" s="4180"/>
    </row>
    <row r="59" spans="2:62" ht="20.25" customHeight="1" x14ac:dyDescent="0.15">
      <c r="B59" s="4126">
        <f>B57+1</f>
        <v>22</v>
      </c>
      <c r="C59" s="4128" t="s">
        <v>3513</v>
      </c>
      <c r="D59" s="4129"/>
      <c r="E59" s="1922"/>
      <c r="F59" s="1923"/>
      <c r="G59" s="1922"/>
      <c r="H59" s="1923"/>
      <c r="I59" s="4132" t="s">
        <v>3295</v>
      </c>
      <c r="J59" s="4133"/>
      <c r="K59" s="4136" t="s">
        <v>3296</v>
      </c>
      <c r="L59" s="4137"/>
      <c r="M59" s="4137"/>
      <c r="N59" s="4129"/>
      <c r="O59" s="4140" t="s">
        <v>3521</v>
      </c>
      <c r="P59" s="4141"/>
      <c r="Q59" s="4141"/>
      <c r="R59" s="4141"/>
      <c r="S59" s="4142"/>
      <c r="T59" s="1942" t="s">
        <v>3298</v>
      </c>
      <c r="V59" s="1943"/>
      <c r="W59" s="1935" t="s">
        <v>3309</v>
      </c>
      <c r="X59" s="1936"/>
      <c r="Y59" s="1936" t="s">
        <v>3306</v>
      </c>
      <c r="Z59" s="1936" t="s">
        <v>3307</v>
      </c>
      <c r="AA59" s="1936" t="s">
        <v>3309</v>
      </c>
      <c r="AB59" s="1936" t="s">
        <v>3308</v>
      </c>
      <c r="AC59" s="1937"/>
      <c r="AD59" s="1935" t="s">
        <v>3308</v>
      </c>
      <c r="AE59" s="1936" t="s">
        <v>3309</v>
      </c>
      <c r="AF59" s="1936"/>
      <c r="AG59" s="1936" t="s">
        <v>3306</v>
      </c>
      <c r="AH59" s="1936" t="s">
        <v>3307</v>
      </c>
      <c r="AI59" s="1936" t="s">
        <v>3309</v>
      </c>
      <c r="AJ59" s="1937"/>
      <c r="AK59" s="1935" t="s">
        <v>3308</v>
      </c>
      <c r="AL59" s="1936" t="s">
        <v>3309</v>
      </c>
      <c r="AM59" s="1936"/>
      <c r="AN59" s="1936"/>
      <c r="AO59" s="1936" t="s">
        <v>3306</v>
      </c>
      <c r="AP59" s="1936" t="s">
        <v>3307</v>
      </c>
      <c r="AQ59" s="1937" t="s">
        <v>3308</v>
      </c>
      <c r="AR59" s="1935" t="s">
        <v>3308</v>
      </c>
      <c r="AS59" s="1936"/>
      <c r="AT59" s="1936" t="s">
        <v>3309</v>
      </c>
      <c r="AU59" s="1936" t="s">
        <v>3308</v>
      </c>
      <c r="AV59" s="1936"/>
      <c r="AW59" s="1936" t="s">
        <v>3306</v>
      </c>
      <c r="AX59" s="1937" t="s">
        <v>3307</v>
      </c>
      <c r="AY59" s="1935"/>
      <c r="AZ59" s="1936"/>
      <c r="BA59" s="1938"/>
      <c r="BB59" s="4146"/>
      <c r="BC59" s="4147"/>
      <c r="BD59" s="4148"/>
      <c r="BE59" s="4149"/>
      <c r="BF59" s="4150"/>
      <c r="BG59" s="4151"/>
      <c r="BH59" s="4151"/>
      <c r="BI59" s="4151"/>
      <c r="BJ59" s="4152"/>
    </row>
    <row r="60" spans="2:62" ht="20.25" customHeight="1" x14ac:dyDescent="0.15">
      <c r="B60" s="4159"/>
      <c r="C60" s="4172"/>
      <c r="D60" s="4173"/>
      <c r="E60" s="1922"/>
      <c r="F60" s="1923" t="str">
        <f>C59</f>
        <v>介護職員</v>
      </c>
      <c r="G60" s="1922"/>
      <c r="H60" s="1923" t="str">
        <f>I59</f>
        <v>A</v>
      </c>
      <c r="I60" s="4174"/>
      <c r="J60" s="4175"/>
      <c r="K60" s="4176"/>
      <c r="L60" s="4177"/>
      <c r="M60" s="4177"/>
      <c r="N60" s="4173"/>
      <c r="O60" s="4140"/>
      <c r="P60" s="4141"/>
      <c r="Q60" s="4141"/>
      <c r="R60" s="4141"/>
      <c r="S60" s="4142"/>
      <c r="T60" s="1939" t="s">
        <v>3505</v>
      </c>
      <c r="U60" s="1940"/>
      <c r="V60" s="1941"/>
      <c r="W60" s="1927">
        <f>IF(W59="","",VLOOKUP(W59,'【記載例】シフト記号表（勤務時間帯）'!$C$6:$L$47,10,FALSE))</f>
        <v>8</v>
      </c>
      <c r="X60" s="1928" t="str">
        <f>IF(X59="","",VLOOKUP(X59,'【記載例】シフト記号表（勤務時間帯）'!$C$6:$L$47,10,FALSE))</f>
        <v/>
      </c>
      <c r="Y60" s="1928">
        <f>IF(Y59="","",VLOOKUP(Y59,'【記載例】シフト記号表（勤務時間帯）'!$C$6:$L$47,10,FALSE))</f>
        <v>8</v>
      </c>
      <c r="Z60" s="1928">
        <f>IF(Z59="","",VLOOKUP(Z59,'【記載例】シフト記号表（勤務時間帯）'!$C$6:$L$47,10,FALSE))</f>
        <v>8</v>
      </c>
      <c r="AA60" s="1928">
        <f>IF(AA59="","",VLOOKUP(AA59,'【記載例】シフト記号表（勤務時間帯）'!$C$6:$L$47,10,FALSE))</f>
        <v>8</v>
      </c>
      <c r="AB60" s="1928">
        <f>IF(AB59="","",VLOOKUP(AB59,'【記載例】シフト記号表（勤務時間帯）'!$C$6:$L$47,10,FALSE))</f>
        <v>7.9999999999999982</v>
      </c>
      <c r="AC60" s="1929" t="str">
        <f>IF(AC59="","",VLOOKUP(AC59,'【記載例】シフト記号表（勤務時間帯）'!$C$6:$L$47,10,FALSE))</f>
        <v/>
      </c>
      <c r="AD60" s="1927">
        <f>IF(AD59="","",VLOOKUP(AD59,'【記載例】シフト記号表（勤務時間帯）'!$C$6:$L$47,10,FALSE))</f>
        <v>7.9999999999999982</v>
      </c>
      <c r="AE60" s="1928">
        <f>IF(AE59="","",VLOOKUP(AE59,'【記載例】シフト記号表（勤務時間帯）'!$C$6:$L$47,10,FALSE))</f>
        <v>8</v>
      </c>
      <c r="AF60" s="1928" t="str">
        <f>IF(AF59="","",VLOOKUP(AF59,'【記載例】シフト記号表（勤務時間帯）'!$C$6:$L$47,10,FALSE))</f>
        <v/>
      </c>
      <c r="AG60" s="1928">
        <f>IF(AG59="","",VLOOKUP(AG59,'【記載例】シフト記号表（勤務時間帯）'!$C$6:$L$47,10,FALSE))</f>
        <v>8</v>
      </c>
      <c r="AH60" s="1928">
        <f>IF(AH59="","",VLOOKUP(AH59,'【記載例】シフト記号表（勤務時間帯）'!$C$6:$L$47,10,FALSE))</f>
        <v>8</v>
      </c>
      <c r="AI60" s="1928">
        <f>IF(AI59="","",VLOOKUP(AI59,'【記載例】シフト記号表（勤務時間帯）'!$C$6:$L$47,10,FALSE))</f>
        <v>8</v>
      </c>
      <c r="AJ60" s="1929" t="str">
        <f>IF(AJ59="","",VLOOKUP(AJ59,'【記載例】シフト記号表（勤務時間帯）'!$C$6:$L$47,10,FALSE))</f>
        <v/>
      </c>
      <c r="AK60" s="1927">
        <f>IF(AK59="","",VLOOKUP(AK59,'【記載例】シフト記号表（勤務時間帯）'!$C$6:$L$47,10,FALSE))</f>
        <v>7.9999999999999982</v>
      </c>
      <c r="AL60" s="1928">
        <f>IF(AL59="","",VLOOKUP(AL59,'【記載例】シフト記号表（勤務時間帯）'!$C$6:$L$47,10,FALSE))</f>
        <v>8</v>
      </c>
      <c r="AM60" s="1928" t="str">
        <f>IF(AM59="","",VLOOKUP(AM59,'【記載例】シフト記号表（勤務時間帯）'!$C$6:$L$47,10,FALSE))</f>
        <v/>
      </c>
      <c r="AN60" s="1928" t="str">
        <f>IF(AN59="","",VLOOKUP(AN59,'【記載例】シフト記号表（勤務時間帯）'!$C$6:$L$47,10,FALSE))</f>
        <v/>
      </c>
      <c r="AO60" s="1928">
        <f>IF(AO59="","",VLOOKUP(AO59,'【記載例】シフト記号表（勤務時間帯）'!$C$6:$L$47,10,FALSE))</f>
        <v>8</v>
      </c>
      <c r="AP60" s="1928">
        <f>IF(AP59="","",VLOOKUP(AP59,'【記載例】シフト記号表（勤務時間帯）'!$C$6:$L$47,10,FALSE))</f>
        <v>8</v>
      </c>
      <c r="AQ60" s="1929">
        <f>IF(AQ59="","",VLOOKUP(AQ59,'【記載例】シフト記号表（勤務時間帯）'!$C$6:$L$47,10,FALSE))</f>
        <v>7.9999999999999982</v>
      </c>
      <c r="AR60" s="1927">
        <f>IF(AR59="","",VLOOKUP(AR59,'【記載例】シフト記号表（勤務時間帯）'!$C$6:$L$47,10,FALSE))</f>
        <v>7.9999999999999982</v>
      </c>
      <c r="AS60" s="1928" t="str">
        <f>IF(AS59="","",VLOOKUP(AS59,'【記載例】シフト記号表（勤務時間帯）'!$C$6:$L$47,10,FALSE))</f>
        <v/>
      </c>
      <c r="AT60" s="1928">
        <f>IF(AT59="","",VLOOKUP(AT59,'【記載例】シフト記号表（勤務時間帯）'!$C$6:$L$47,10,FALSE))</f>
        <v>8</v>
      </c>
      <c r="AU60" s="1928">
        <f>IF(AU59="","",VLOOKUP(AU59,'【記載例】シフト記号表（勤務時間帯）'!$C$6:$L$47,10,FALSE))</f>
        <v>7.9999999999999982</v>
      </c>
      <c r="AV60" s="1928" t="str">
        <f>IF(AV59="","",VLOOKUP(AV59,'【記載例】シフト記号表（勤務時間帯）'!$C$6:$L$47,10,FALSE))</f>
        <v/>
      </c>
      <c r="AW60" s="1928">
        <f>IF(AW59="","",VLOOKUP(AW59,'【記載例】シフト記号表（勤務時間帯）'!$C$6:$L$47,10,FALSE))</f>
        <v>8</v>
      </c>
      <c r="AX60" s="1929">
        <f>IF(AX59="","",VLOOKUP(AX59,'【記載例】シフト記号表（勤務時間帯）'!$C$6:$L$47,10,FALSE))</f>
        <v>8</v>
      </c>
      <c r="AY60" s="1927" t="str">
        <f>IF(AY59="","",VLOOKUP(AY59,'【記載例】シフト記号表（勤務時間帯）'!$C$6:$L$47,10,FALSE))</f>
        <v/>
      </c>
      <c r="AZ60" s="1928" t="str">
        <f>IF(AZ59="","",VLOOKUP(AZ59,'【記載例】シフト記号表（勤務時間帯）'!$C$6:$L$47,10,FALSE))</f>
        <v/>
      </c>
      <c r="BA60" s="1928" t="str">
        <f>IF(BA59="","",VLOOKUP(BA59,'【記載例】シフト記号表（勤務時間帯）'!$C$6:$L$47,10,FALSE))</f>
        <v/>
      </c>
      <c r="BB60" s="4181">
        <f>IF($BE$3="４週",SUM(W60:AX60),IF($BE$3="暦月",SUM(W60:BA60),""))</f>
        <v>160</v>
      </c>
      <c r="BC60" s="4182"/>
      <c r="BD60" s="4183">
        <f>IF($BE$3="４週",BB60/4,IF($BE$3="暦月",(BB60/($BE$8/7)),""))</f>
        <v>40</v>
      </c>
      <c r="BE60" s="4182"/>
      <c r="BF60" s="4178"/>
      <c r="BG60" s="4179"/>
      <c r="BH60" s="4179"/>
      <c r="BI60" s="4179"/>
      <c r="BJ60" s="4180"/>
    </row>
    <row r="61" spans="2:62" ht="20.25" customHeight="1" x14ac:dyDescent="0.15">
      <c r="B61" s="4126">
        <f>B59+1</f>
        <v>23</v>
      </c>
      <c r="C61" s="4128" t="s">
        <v>3513</v>
      </c>
      <c r="D61" s="4129"/>
      <c r="E61" s="1922"/>
      <c r="F61" s="1923"/>
      <c r="G61" s="1922"/>
      <c r="H61" s="1923"/>
      <c r="I61" s="4132" t="s">
        <v>3295</v>
      </c>
      <c r="J61" s="4133"/>
      <c r="K61" s="4136" t="s">
        <v>3296</v>
      </c>
      <c r="L61" s="4137"/>
      <c r="M61" s="4137"/>
      <c r="N61" s="4129"/>
      <c r="O61" s="4140" t="s">
        <v>3522</v>
      </c>
      <c r="P61" s="4141"/>
      <c r="Q61" s="4141"/>
      <c r="R61" s="4141"/>
      <c r="S61" s="4142"/>
      <c r="T61" s="1942" t="s">
        <v>3298</v>
      </c>
      <c r="V61" s="1943"/>
      <c r="W61" s="1935" t="s">
        <v>3308</v>
      </c>
      <c r="X61" s="1936" t="s">
        <v>3309</v>
      </c>
      <c r="Y61" s="1936"/>
      <c r="Z61" s="1936" t="s">
        <v>3306</v>
      </c>
      <c r="AA61" s="1936" t="s">
        <v>3307</v>
      </c>
      <c r="AB61" s="1936"/>
      <c r="AC61" s="1937" t="s">
        <v>3308</v>
      </c>
      <c r="AD61" s="1935" t="s">
        <v>3309</v>
      </c>
      <c r="AE61" s="1936" t="s">
        <v>3309</v>
      </c>
      <c r="AF61" s="1936" t="s">
        <v>3308</v>
      </c>
      <c r="AG61" s="1936"/>
      <c r="AH61" s="1936" t="s">
        <v>3306</v>
      </c>
      <c r="AI61" s="1936" t="s">
        <v>3307</v>
      </c>
      <c r="AJ61" s="1937"/>
      <c r="AK61" s="1935" t="s">
        <v>3309</v>
      </c>
      <c r="AL61" s="1936"/>
      <c r="AM61" s="1936" t="s">
        <v>3309</v>
      </c>
      <c r="AN61" s="1936" t="s">
        <v>3309</v>
      </c>
      <c r="AO61" s="1936"/>
      <c r="AP61" s="1936" t="s">
        <v>3306</v>
      </c>
      <c r="AQ61" s="1937" t="s">
        <v>3307</v>
      </c>
      <c r="AR61" s="1935" t="s">
        <v>3309</v>
      </c>
      <c r="AS61" s="1936" t="s">
        <v>3308</v>
      </c>
      <c r="AT61" s="1936"/>
      <c r="AU61" s="1936" t="s">
        <v>3309</v>
      </c>
      <c r="AV61" s="1936" t="s">
        <v>3313</v>
      </c>
      <c r="AW61" s="1936"/>
      <c r="AX61" s="1937" t="s">
        <v>3306</v>
      </c>
      <c r="AY61" s="1935"/>
      <c r="AZ61" s="1936"/>
      <c r="BA61" s="1938"/>
      <c r="BB61" s="4146"/>
      <c r="BC61" s="4147"/>
      <c r="BD61" s="4148"/>
      <c r="BE61" s="4149"/>
      <c r="BF61" s="4150"/>
      <c r="BG61" s="4151"/>
      <c r="BH61" s="4151"/>
      <c r="BI61" s="4151"/>
      <c r="BJ61" s="4152"/>
    </row>
    <row r="62" spans="2:62" ht="20.25" customHeight="1" x14ac:dyDescent="0.15">
      <c r="B62" s="4159"/>
      <c r="C62" s="4172"/>
      <c r="D62" s="4173"/>
      <c r="E62" s="1922"/>
      <c r="F62" s="1923" t="str">
        <f>C61</f>
        <v>介護職員</v>
      </c>
      <c r="G62" s="1922"/>
      <c r="H62" s="1923" t="str">
        <f>I61</f>
        <v>A</v>
      </c>
      <c r="I62" s="4174"/>
      <c r="J62" s="4175"/>
      <c r="K62" s="4176"/>
      <c r="L62" s="4177"/>
      <c r="M62" s="4177"/>
      <c r="N62" s="4173"/>
      <c r="O62" s="4140"/>
      <c r="P62" s="4141"/>
      <c r="Q62" s="4141"/>
      <c r="R62" s="4141"/>
      <c r="S62" s="4142"/>
      <c r="T62" s="1939" t="s">
        <v>3505</v>
      </c>
      <c r="U62" s="1940"/>
      <c r="V62" s="1941"/>
      <c r="W62" s="1927">
        <f>IF(W61="","",VLOOKUP(W61,'【記載例】シフト記号表（勤務時間帯）'!$C$6:$L$47,10,FALSE))</f>
        <v>7.9999999999999982</v>
      </c>
      <c r="X62" s="1928">
        <f>IF(X61="","",VLOOKUP(X61,'【記載例】シフト記号表（勤務時間帯）'!$C$6:$L$47,10,FALSE))</f>
        <v>8</v>
      </c>
      <c r="Y62" s="1928" t="str">
        <f>IF(Y61="","",VLOOKUP(Y61,'【記載例】シフト記号表（勤務時間帯）'!$C$6:$L$47,10,FALSE))</f>
        <v/>
      </c>
      <c r="Z62" s="1928">
        <f>IF(Z61="","",VLOOKUP(Z61,'【記載例】シフト記号表（勤務時間帯）'!$C$6:$L$47,10,FALSE))</f>
        <v>8</v>
      </c>
      <c r="AA62" s="1928">
        <f>IF(AA61="","",VLOOKUP(AA61,'【記載例】シフト記号表（勤務時間帯）'!$C$6:$L$47,10,FALSE))</f>
        <v>8</v>
      </c>
      <c r="AB62" s="1928" t="str">
        <f>IF(AB61="","",VLOOKUP(AB61,'【記載例】シフト記号表（勤務時間帯）'!$C$6:$L$47,10,FALSE))</f>
        <v/>
      </c>
      <c r="AC62" s="1929">
        <f>IF(AC61="","",VLOOKUP(AC61,'【記載例】シフト記号表（勤務時間帯）'!$C$6:$L$47,10,FALSE))</f>
        <v>7.9999999999999982</v>
      </c>
      <c r="AD62" s="1927">
        <f>IF(AD61="","",VLOOKUP(AD61,'【記載例】シフト記号表（勤務時間帯）'!$C$6:$L$47,10,FALSE))</f>
        <v>8</v>
      </c>
      <c r="AE62" s="1928">
        <f>IF(AE61="","",VLOOKUP(AE61,'【記載例】シフト記号表（勤務時間帯）'!$C$6:$L$47,10,FALSE))</f>
        <v>8</v>
      </c>
      <c r="AF62" s="1928">
        <f>IF(AF61="","",VLOOKUP(AF61,'【記載例】シフト記号表（勤務時間帯）'!$C$6:$L$47,10,FALSE))</f>
        <v>7.9999999999999982</v>
      </c>
      <c r="AG62" s="1928" t="str">
        <f>IF(AG61="","",VLOOKUP(AG61,'【記載例】シフト記号表（勤務時間帯）'!$C$6:$L$47,10,FALSE))</f>
        <v/>
      </c>
      <c r="AH62" s="1928">
        <f>IF(AH61="","",VLOOKUP(AH61,'【記載例】シフト記号表（勤務時間帯）'!$C$6:$L$47,10,FALSE))</f>
        <v>8</v>
      </c>
      <c r="AI62" s="1928">
        <f>IF(AI61="","",VLOOKUP(AI61,'【記載例】シフト記号表（勤務時間帯）'!$C$6:$L$47,10,FALSE))</f>
        <v>8</v>
      </c>
      <c r="AJ62" s="1929" t="str">
        <f>IF(AJ61="","",VLOOKUP(AJ61,'【記載例】シフト記号表（勤務時間帯）'!$C$6:$L$47,10,FALSE))</f>
        <v/>
      </c>
      <c r="AK62" s="1927">
        <f>IF(AK61="","",VLOOKUP(AK61,'【記載例】シフト記号表（勤務時間帯）'!$C$6:$L$47,10,FALSE))</f>
        <v>8</v>
      </c>
      <c r="AL62" s="1928" t="str">
        <f>IF(AL61="","",VLOOKUP(AL61,'【記載例】シフト記号表（勤務時間帯）'!$C$6:$L$47,10,FALSE))</f>
        <v/>
      </c>
      <c r="AM62" s="1928">
        <f>IF(AM61="","",VLOOKUP(AM61,'【記載例】シフト記号表（勤務時間帯）'!$C$6:$L$47,10,FALSE))</f>
        <v>8</v>
      </c>
      <c r="AN62" s="1928">
        <f>IF(AN61="","",VLOOKUP(AN61,'【記載例】シフト記号表（勤務時間帯）'!$C$6:$L$47,10,FALSE))</f>
        <v>8</v>
      </c>
      <c r="AO62" s="1928" t="str">
        <f>IF(AO61="","",VLOOKUP(AO61,'【記載例】シフト記号表（勤務時間帯）'!$C$6:$L$47,10,FALSE))</f>
        <v/>
      </c>
      <c r="AP62" s="1928">
        <f>IF(AP61="","",VLOOKUP(AP61,'【記載例】シフト記号表（勤務時間帯）'!$C$6:$L$47,10,FALSE))</f>
        <v>8</v>
      </c>
      <c r="AQ62" s="1929">
        <f>IF(AQ61="","",VLOOKUP(AQ61,'【記載例】シフト記号表（勤務時間帯）'!$C$6:$L$47,10,FALSE))</f>
        <v>8</v>
      </c>
      <c r="AR62" s="1927">
        <f>IF(AR61="","",VLOOKUP(AR61,'【記載例】シフト記号表（勤務時間帯）'!$C$6:$L$47,10,FALSE))</f>
        <v>8</v>
      </c>
      <c r="AS62" s="1928">
        <f>IF(AS61="","",VLOOKUP(AS61,'【記載例】シフト記号表（勤務時間帯）'!$C$6:$L$47,10,FALSE))</f>
        <v>7.9999999999999982</v>
      </c>
      <c r="AT62" s="1928" t="str">
        <f>IF(AT61="","",VLOOKUP(AT61,'【記載例】シフト記号表（勤務時間帯）'!$C$6:$L$47,10,FALSE))</f>
        <v/>
      </c>
      <c r="AU62" s="1928">
        <f>IF(AU61="","",VLOOKUP(AU61,'【記載例】シフト記号表（勤務時間帯）'!$C$6:$L$47,10,FALSE))</f>
        <v>8</v>
      </c>
      <c r="AV62" s="1928">
        <f>IF(AV61="","",VLOOKUP(AV61,'【記載例】シフト記号表（勤務時間帯）'!$C$6:$L$47,10,FALSE))</f>
        <v>8</v>
      </c>
      <c r="AW62" s="1928" t="str">
        <f>IF(AW61="","",VLOOKUP(AW61,'【記載例】シフト記号表（勤務時間帯）'!$C$6:$L$47,10,FALSE))</f>
        <v/>
      </c>
      <c r="AX62" s="1929">
        <f>IF(AX61="","",VLOOKUP(AX61,'【記載例】シフト記号表（勤務時間帯）'!$C$6:$L$47,10,FALSE))</f>
        <v>8</v>
      </c>
      <c r="AY62" s="1927" t="str">
        <f>IF(AY61="","",VLOOKUP(AY61,'【記載例】シフト記号表（勤務時間帯）'!$C$6:$L$47,10,FALSE))</f>
        <v/>
      </c>
      <c r="AZ62" s="1928" t="str">
        <f>IF(AZ61="","",VLOOKUP(AZ61,'【記載例】シフト記号表（勤務時間帯）'!$C$6:$L$47,10,FALSE))</f>
        <v/>
      </c>
      <c r="BA62" s="1928" t="str">
        <f>IF(BA61="","",VLOOKUP(BA61,'【記載例】シフト記号表（勤務時間帯）'!$C$6:$L$47,10,FALSE))</f>
        <v/>
      </c>
      <c r="BB62" s="4181">
        <f>IF($BE$3="４週",SUM(W62:AX62),IF($BE$3="暦月",SUM(W62:BA62),""))</f>
        <v>160</v>
      </c>
      <c r="BC62" s="4182"/>
      <c r="BD62" s="4183">
        <f>IF($BE$3="４週",BB62/4,IF($BE$3="暦月",(BB62/($BE$8/7)),""))</f>
        <v>40</v>
      </c>
      <c r="BE62" s="4182"/>
      <c r="BF62" s="4178"/>
      <c r="BG62" s="4179"/>
      <c r="BH62" s="4179"/>
      <c r="BI62" s="4179"/>
      <c r="BJ62" s="4180"/>
    </row>
    <row r="63" spans="2:62" ht="20.25" customHeight="1" x14ac:dyDescent="0.15">
      <c r="B63" s="4126">
        <f>B61+1</f>
        <v>24</v>
      </c>
      <c r="C63" s="4128" t="s">
        <v>3513</v>
      </c>
      <c r="D63" s="4129"/>
      <c r="E63" s="1922"/>
      <c r="F63" s="1923"/>
      <c r="G63" s="1922"/>
      <c r="H63" s="1923"/>
      <c r="I63" s="4132" t="s">
        <v>3314</v>
      </c>
      <c r="J63" s="4133"/>
      <c r="K63" s="4136" t="s">
        <v>3296</v>
      </c>
      <c r="L63" s="4137"/>
      <c r="M63" s="4137"/>
      <c r="N63" s="4129"/>
      <c r="O63" s="4140" t="s">
        <v>3523</v>
      </c>
      <c r="P63" s="4141"/>
      <c r="Q63" s="4141"/>
      <c r="R63" s="4141"/>
      <c r="S63" s="4142"/>
      <c r="T63" s="1942" t="s">
        <v>3298</v>
      </c>
      <c r="V63" s="1943"/>
      <c r="W63" s="1935"/>
      <c r="X63" s="1936" t="s">
        <v>3308</v>
      </c>
      <c r="Y63" s="1936" t="s">
        <v>3309</v>
      </c>
      <c r="Z63" s="1936"/>
      <c r="AA63" s="1936" t="s">
        <v>3309</v>
      </c>
      <c r="AB63" s="1936" t="s">
        <v>3309</v>
      </c>
      <c r="AC63" s="1937"/>
      <c r="AD63" s="1935"/>
      <c r="AE63" s="1936" t="s">
        <v>3308</v>
      </c>
      <c r="AF63" s="1936" t="s">
        <v>3309</v>
      </c>
      <c r="AG63" s="1936" t="s">
        <v>3309</v>
      </c>
      <c r="AH63" s="1936"/>
      <c r="AI63" s="1936"/>
      <c r="AJ63" s="1937" t="s">
        <v>3308</v>
      </c>
      <c r="AK63" s="1935"/>
      <c r="AL63" s="1936"/>
      <c r="AM63" s="1936" t="s">
        <v>3308</v>
      </c>
      <c r="AN63" s="1936" t="s">
        <v>3308</v>
      </c>
      <c r="AO63" s="1936" t="s">
        <v>3309</v>
      </c>
      <c r="AP63" s="1936"/>
      <c r="AQ63" s="1937" t="s">
        <v>3309</v>
      </c>
      <c r="AR63" s="1935"/>
      <c r="AS63" s="1936" t="s">
        <v>3309</v>
      </c>
      <c r="AT63" s="1936" t="s">
        <v>3309</v>
      </c>
      <c r="AU63" s="1936"/>
      <c r="AV63" s="1936" t="s">
        <v>3309</v>
      </c>
      <c r="AW63" s="1936" t="s">
        <v>3308</v>
      </c>
      <c r="AX63" s="1937"/>
      <c r="AY63" s="1935"/>
      <c r="AZ63" s="1936"/>
      <c r="BA63" s="1938"/>
      <c r="BB63" s="4146"/>
      <c r="BC63" s="4147"/>
      <c r="BD63" s="4148"/>
      <c r="BE63" s="4149"/>
      <c r="BF63" s="4150"/>
      <c r="BG63" s="4151"/>
      <c r="BH63" s="4151"/>
      <c r="BI63" s="4151"/>
      <c r="BJ63" s="4152"/>
    </row>
    <row r="64" spans="2:62" ht="20.25" customHeight="1" x14ac:dyDescent="0.15">
      <c r="B64" s="4159"/>
      <c r="C64" s="4172"/>
      <c r="D64" s="4173"/>
      <c r="E64" s="1922"/>
      <c r="F64" s="1923" t="str">
        <f>C63</f>
        <v>介護職員</v>
      </c>
      <c r="G64" s="1922"/>
      <c r="H64" s="1923" t="str">
        <f>I63</f>
        <v>C</v>
      </c>
      <c r="I64" s="4174"/>
      <c r="J64" s="4175"/>
      <c r="K64" s="4176"/>
      <c r="L64" s="4177"/>
      <c r="M64" s="4177"/>
      <c r="N64" s="4173"/>
      <c r="O64" s="4140"/>
      <c r="P64" s="4141"/>
      <c r="Q64" s="4141"/>
      <c r="R64" s="4141"/>
      <c r="S64" s="4142"/>
      <c r="T64" s="1939" t="s">
        <v>3505</v>
      </c>
      <c r="U64" s="1940"/>
      <c r="V64" s="1941"/>
      <c r="W64" s="1927" t="str">
        <f>IF(W63="","",VLOOKUP(W63,'【記載例】シフト記号表（勤務時間帯）'!$C$6:$L$47,10,FALSE))</f>
        <v/>
      </c>
      <c r="X64" s="1928">
        <f>IF(X63="","",VLOOKUP(X63,'【記載例】シフト記号表（勤務時間帯）'!$C$6:$L$47,10,FALSE))</f>
        <v>7.9999999999999982</v>
      </c>
      <c r="Y64" s="1928">
        <f>IF(Y63="","",VLOOKUP(Y63,'【記載例】シフト記号表（勤務時間帯）'!$C$6:$L$47,10,FALSE))</f>
        <v>8</v>
      </c>
      <c r="Z64" s="1928" t="str">
        <f>IF(Z63="","",VLOOKUP(Z63,'【記載例】シフト記号表（勤務時間帯）'!$C$6:$L$47,10,FALSE))</f>
        <v/>
      </c>
      <c r="AA64" s="1928">
        <f>IF(AA63="","",VLOOKUP(AA63,'【記載例】シフト記号表（勤務時間帯）'!$C$6:$L$47,10,FALSE))</f>
        <v>8</v>
      </c>
      <c r="AB64" s="1928">
        <f>IF(AB63="","",VLOOKUP(AB63,'【記載例】シフト記号表（勤務時間帯）'!$C$6:$L$47,10,FALSE))</f>
        <v>8</v>
      </c>
      <c r="AC64" s="1929" t="str">
        <f>IF(AC63="","",VLOOKUP(AC63,'【記載例】シフト記号表（勤務時間帯）'!$C$6:$L$47,10,FALSE))</f>
        <v/>
      </c>
      <c r="AD64" s="1927" t="str">
        <f>IF(AD63="","",VLOOKUP(AD63,'【記載例】シフト記号表（勤務時間帯）'!$C$6:$L$47,10,FALSE))</f>
        <v/>
      </c>
      <c r="AE64" s="1928">
        <f>IF(AE63="","",VLOOKUP(AE63,'【記載例】シフト記号表（勤務時間帯）'!$C$6:$L$47,10,FALSE))</f>
        <v>7.9999999999999982</v>
      </c>
      <c r="AF64" s="1928">
        <f>IF(AF63="","",VLOOKUP(AF63,'【記載例】シフト記号表（勤務時間帯）'!$C$6:$L$47,10,FALSE))</f>
        <v>8</v>
      </c>
      <c r="AG64" s="1928">
        <f>IF(AG63="","",VLOOKUP(AG63,'【記載例】シフト記号表（勤務時間帯）'!$C$6:$L$47,10,FALSE))</f>
        <v>8</v>
      </c>
      <c r="AH64" s="1928" t="str">
        <f>IF(AH63="","",VLOOKUP(AH63,'【記載例】シフト記号表（勤務時間帯）'!$C$6:$L$47,10,FALSE))</f>
        <v/>
      </c>
      <c r="AI64" s="1928" t="str">
        <f>IF(AI63="","",VLOOKUP(AI63,'【記載例】シフト記号表（勤務時間帯）'!$C$6:$L$47,10,FALSE))</f>
        <v/>
      </c>
      <c r="AJ64" s="1929">
        <f>IF(AJ63="","",VLOOKUP(AJ63,'【記載例】シフト記号表（勤務時間帯）'!$C$6:$L$47,10,FALSE))</f>
        <v>7.9999999999999982</v>
      </c>
      <c r="AK64" s="1927" t="str">
        <f>IF(AK63="","",VLOOKUP(AK63,'【記載例】シフト記号表（勤務時間帯）'!$C$6:$L$47,10,FALSE))</f>
        <v/>
      </c>
      <c r="AL64" s="1928" t="str">
        <f>IF(AL63="","",VLOOKUP(AL63,'【記載例】シフト記号表（勤務時間帯）'!$C$6:$L$47,10,FALSE))</f>
        <v/>
      </c>
      <c r="AM64" s="1928">
        <f>IF(AM63="","",VLOOKUP(AM63,'【記載例】シフト記号表（勤務時間帯）'!$C$6:$L$47,10,FALSE))</f>
        <v>7.9999999999999982</v>
      </c>
      <c r="AN64" s="1928">
        <f>IF(AN63="","",VLOOKUP(AN63,'【記載例】シフト記号表（勤務時間帯）'!$C$6:$L$47,10,FALSE))</f>
        <v>7.9999999999999982</v>
      </c>
      <c r="AO64" s="1928">
        <f>IF(AO63="","",VLOOKUP(AO63,'【記載例】シフト記号表（勤務時間帯）'!$C$6:$L$47,10,FALSE))</f>
        <v>8</v>
      </c>
      <c r="AP64" s="1928" t="str">
        <f>IF(AP63="","",VLOOKUP(AP63,'【記載例】シフト記号表（勤務時間帯）'!$C$6:$L$47,10,FALSE))</f>
        <v/>
      </c>
      <c r="AQ64" s="1929">
        <f>IF(AQ63="","",VLOOKUP(AQ63,'【記載例】シフト記号表（勤務時間帯）'!$C$6:$L$47,10,FALSE))</f>
        <v>8</v>
      </c>
      <c r="AR64" s="1927" t="str">
        <f>IF(AR63="","",VLOOKUP(AR63,'【記載例】シフト記号表（勤務時間帯）'!$C$6:$L$47,10,FALSE))</f>
        <v/>
      </c>
      <c r="AS64" s="1928">
        <f>IF(AS63="","",VLOOKUP(AS63,'【記載例】シフト記号表（勤務時間帯）'!$C$6:$L$47,10,FALSE))</f>
        <v>8</v>
      </c>
      <c r="AT64" s="1928">
        <f>IF(AT63="","",VLOOKUP(AT63,'【記載例】シフト記号表（勤務時間帯）'!$C$6:$L$47,10,FALSE))</f>
        <v>8</v>
      </c>
      <c r="AU64" s="1928" t="str">
        <f>IF(AU63="","",VLOOKUP(AU63,'【記載例】シフト記号表（勤務時間帯）'!$C$6:$L$47,10,FALSE))</f>
        <v/>
      </c>
      <c r="AV64" s="1928">
        <f>IF(AV63="","",VLOOKUP(AV63,'【記載例】シフト記号表（勤務時間帯）'!$C$6:$L$47,10,FALSE))</f>
        <v>8</v>
      </c>
      <c r="AW64" s="1928">
        <f>IF(AW63="","",VLOOKUP(AW63,'【記載例】シフト記号表（勤務時間帯）'!$C$6:$L$47,10,FALSE))</f>
        <v>7.9999999999999982</v>
      </c>
      <c r="AX64" s="1929" t="str">
        <f>IF(AX63="","",VLOOKUP(AX63,'【記載例】シフト記号表（勤務時間帯）'!$C$6:$L$47,10,FALSE))</f>
        <v/>
      </c>
      <c r="AY64" s="1927" t="str">
        <f>IF(AY63="","",VLOOKUP(AY63,'【記載例】シフト記号表（勤務時間帯）'!$C$6:$L$47,10,FALSE))</f>
        <v/>
      </c>
      <c r="AZ64" s="1928" t="str">
        <f>IF(AZ63="","",VLOOKUP(AZ63,'【記載例】シフト記号表（勤務時間帯）'!$C$6:$L$47,10,FALSE))</f>
        <v/>
      </c>
      <c r="BA64" s="1928" t="str">
        <f>IF(BA63="","",VLOOKUP(BA63,'【記載例】シフト記号表（勤務時間帯）'!$C$6:$L$47,10,FALSE))</f>
        <v/>
      </c>
      <c r="BB64" s="4181">
        <f>IF($BE$3="４週",SUM(W64:AX64),IF($BE$3="暦月",SUM(W64:BA64),""))</f>
        <v>128</v>
      </c>
      <c r="BC64" s="4182"/>
      <c r="BD64" s="4183">
        <f>IF($BE$3="４週",BB64/4,IF($BE$3="暦月",(BB64/($BE$8/7)),""))</f>
        <v>32</v>
      </c>
      <c r="BE64" s="4182"/>
      <c r="BF64" s="4178"/>
      <c r="BG64" s="4179"/>
      <c r="BH64" s="4179"/>
      <c r="BI64" s="4179"/>
      <c r="BJ64" s="4180"/>
    </row>
    <row r="65" spans="2:62" ht="20.25" customHeight="1" x14ac:dyDescent="0.15">
      <c r="B65" s="4126">
        <f>B63+1</f>
        <v>25</v>
      </c>
      <c r="C65" s="4128" t="s">
        <v>3513</v>
      </c>
      <c r="D65" s="4129"/>
      <c r="E65" s="1922"/>
      <c r="F65" s="1923"/>
      <c r="G65" s="1922"/>
      <c r="H65" s="1923"/>
      <c r="I65" s="4132" t="s">
        <v>3295</v>
      </c>
      <c r="J65" s="4133"/>
      <c r="K65" s="4136" t="s">
        <v>3311</v>
      </c>
      <c r="L65" s="4137"/>
      <c r="M65" s="4137"/>
      <c r="N65" s="4129"/>
      <c r="O65" s="4140" t="s">
        <v>3524</v>
      </c>
      <c r="P65" s="4141"/>
      <c r="Q65" s="4141"/>
      <c r="R65" s="4141"/>
      <c r="S65" s="4142"/>
      <c r="T65" s="1942" t="s">
        <v>3298</v>
      </c>
      <c r="V65" s="1943"/>
      <c r="W65" s="1935" t="s">
        <v>3309</v>
      </c>
      <c r="X65" s="1936" t="s">
        <v>3309</v>
      </c>
      <c r="Y65" s="1936"/>
      <c r="Z65" s="1936"/>
      <c r="AA65" s="1936" t="s">
        <v>3306</v>
      </c>
      <c r="AB65" s="1936" t="s">
        <v>3307</v>
      </c>
      <c r="AC65" s="1937" t="s">
        <v>3308</v>
      </c>
      <c r="AD65" s="1935" t="s">
        <v>3308</v>
      </c>
      <c r="AE65" s="1936"/>
      <c r="AF65" s="1936" t="s">
        <v>3309</v>
      </c>
      <c r="AG65" s="1936" t="s">
        <v>3309</v>
      </c>
      <c r="AH65" s="1936"/>
      <c r="AI65" s="1936" t="s">
        <v>3306</v>
      </c>
      <c r="AJ65" s="1937" t="s">
        <v>3307</v>
      </c>
      <c r="AK65" s="1935" t="s">
        <v>3308</v>
      </c>
      <c r="AL65" s="1936" t="s">
        <v>3308</v>
      </c>
      <c r="AM65" s="1936"/>
      <c r="AN65" s="1936" t="s">
        <v>3309</v>
      </c>
      <c r="AO65" s="1936"/>
      <c r="AP65" s="1936"/>
      <c r="AQ65" s="1937" t="s">
        <v>3306</v>
      </c>
      <c r="AR65" s="1935" t="s">
        <v>3307</v>
      </c>
      <c r="AS65" s="1936" t="s">
        <v>3308</v>
      </c>
      <c r="AT65" s="1936" t="s">
        <v>3308</v>
      </c>
      <c r="AU65" s="1936"/>
      <c r="AV65" s="1936" t="s">
        <v>3308</v>
      </c>
      <c r="AW65" s="1936" t="s">
        <v>3309</v>
      </c>
      <c r="AX65" s="1937" t="s">
        <v>3309</v>
      </c>
      <c r="AY65" s="1935"/>
      <c r="AZ65" s="1936"/>
      <c r="BA65" s="1938"/>
      <c r="BB65" s="4146"/>
      <c r="BC65" s="4147"/>
      <c r="BD65" s="4148"/>
      <c r="BE65" s="4149"/>
      <c r="BF65" s="4150"/>
      <c r="BG65" s="4151"/>
      <c r="BH65" s="4151"/>
      <c r="BI65" s="4151"/>
      <c r="BJ65" s="4152"/>
    </row>
    <row r="66" spans="2:62" ht="20.25" customHeight="1" x14ac:dyDescent="0.15">
      <c r="B66" s="4159"/>
      <c r="C66" s="4172"/>
      <c r="D66" s="4173"/>
      <c r="E66" s="1922"/>
      <c r="F66" s="1923" t="str">
        <f>C65</f>
        <v>介護職員</v>
      </c>
      <c r="G66" s="1922"/>
      <c r="H66" s="1923" t="str">
        <f>I65</f>
        <v>A</v>
      </c>
      <c r="I66" s="4174"/>
      <c r="J66" s="4175"/>
      <c r="K66" s="4176"/>
      <c r="L66" s="4177"/>
      <c r="M66" s="4177"/>
      <c r="N66" s="4173"/>
      <c r="O66" s="4140"/>
      <c r="P66" s="4141"/>
      <c r="Q66" s="4141"/>
      <c r="R66" s="4141"/>
      <c r="S66" s="4142"/>
      <c r="T66" s="1939" t="s">
        <v>3505</v>
      </c>
      <c r="U66" s="1940"/>
      <c r="V66" s="1941"/>
      <c r="W66" s="1927">
        <f>IF(W65="","",VLOOKUP(W65,'【記載例】シフト記号表（勤務時間帯）'!$C$6:$L$47,10,FALSE))</f>
        <v>8</v>
      </c>
      <c r="X66" s="1928">
        <f>IF(X65="","",VLOOKUP(X65,'【記載例】シフト記号表（勤務時間帯）'!$C$6:$L$47,10,FALSE))</f>
        <v>8</v>
      </c>
      <c r="Y66" s="1928" t="str">
        <f>IF(Y65="","",VLOOKUP(Y65,'【記載例】シフト記号表（勤務時間帯）'!$C$6:$L$47,10,FALSE))</f>
        <v/>
      </c>
      <c r="Z66" s="1928" t="str">
        <f>IF(Z65="","",VLOOKUP(Z65,'【記載例】シフト記号表（勤務時間帯）'!$C$6:$L$47,10,FALSE))</f>
        <v/>
      </c>
      <c r="AA66" s="1928">
        <f>IF(AA65="","",VLOOKUP(AA65,'【記載例】シフト記号表（勤務時間帯）'!$C$6:$L$47,10,FALSE))</f>
        <v>8</v>
      </c>
      <c r="AB66" s="1928">
        <f>IF(AB65="","",VLOOKUP(AB65,'【記載例】シフト記号表（勤務時間帯）'!$C$6:$L$47,10,FALSE))</f>
        <v>8</v>
      </c>
      <c r="AC66" s="1929">
        <f>IF(AC65="","",VLOOKUP(AC65,'【記載例】シフト記号表（勤務時間帯）'!$C$6:$L$47,10,FALSE))</f>
        <v>7.9999999999999982</v>
      </c>
      <c r="AD66" s="1927">
        <f>IF(AD65="","",VLOOKUP(AD65,'【記載例】シフト記号表（勤務時間帯）'!$C$6:$L$47,10,FALSE))</f>
        <v>7.9999999999999982</v>
      </c>
      <c r="AE66" s="1928" t="str">
        <f>IF(AE65="","",VLOOKUP(AE65,'【記載例】シフト記号表（勤務時間帯）'!$C$6:$L$47,10,FALSE))</f>
        <v/>
      </c>
      <c r="AF66" s="1928">
        <f>IF(AF65="","",VLOOKUP(AF65,'【記載例】シフト記号表（勤務時間帯）'!$C$6:$L$47,10,FALSE))</f>
        <v>8</v>
      </c>
      <c r="AG66" s="1928">
        <f>IF(AG65="","",VLOOKUP(AG65,'【記載例】シフト記号表（勤務時間帯）'!$C$6:$L$47,10,FALSE))</f>
        <v>8</v>
      </c>
      <c r="AH66" s="1928" t="str">
        <f>IF(AH65="","",VLOOKUP(AH65,'【記載例】シフト記号表（勤務時間帯）'!$C$6:$L$47,10,FALSE))</f>
        <v/>
      </c>
      <c r="AI66" s="1928">
        <f>IF(AI65="","",VLOOKUP(AI65,'【記載例】シフト記号表（勤務時間帯）'!$C$6:$L$47,10,FALSE))</f>
        <v>8</v>
      </c>
      <c r="AJ66" s="1929">
        <f>IF(AJ65="","",VLOOKUP(AJ65,'【記載例】シフト記号表（勤務時間帯）'!$C$6:$L$47,10,FALSE))</f>
        <v>8</v>
      </c>
      <c r="AK66" s="1927">
        <f>IF(AK65="","",VLOOKUP(AK65,'【記載例】シフト記号表（勤務時間帯）'!$C$6:$L$47,10,FALSE))</f>
        <v>7.9999999999999982</v>
      </c>
      <c r="AL66" s="1928">
        <f>IF(AL65="","",VLOOKUP(AL65,'【記載例】シフト記号表（勤務時間帯）'!$C$6:$L$47,10,FALSE))</f>
        <v>7.9999999999999982</v>
      </c>
      <c r="AM66" s="1928" t="str">
        <f>IF(AM65="","",VLOOKUP(AM65,'【記載例】シフト記号表（勤務時間帯）'!$C$6:$L$47,10,FALSE))</f>
        <v/>
      </c>
      <c r="AN66" s="1928">
        <f>IF(AN65="","",VLOOKUP(AN65,'【記載例】シフト記号表（勤務時間帯）'!$C$6:$L$47,10,FALSE))</f>
        <v>8</v>
      </c>
      <c r="AO66" s="1928" t="str">
        <f>IF(AO65="","",VLOOKUP(AO65,'【記載例】シフト記号表（勤務時間帯）'!$C$6:$L$47,10,FALSE))</f>
        <v/>
      </c>
      <c r="AP66" s="1928" t="str">
        <f>IF(AP65="","",VLOOKUP(AP65,'【記載例】シフト記号表（勤務時間帯）'!$C$6:$L$47,10,FALSE))</f>
        <v/>
      </c>
      <c r="AQ66" s="1929">
        <f>IF(AQ65="","",VLOOKUP(AQ65,'【記載例】シフト記号表（勤務時間帯）'!$C$6:$L$47,10,FALSE))</f>
        <v>8</v>
      </c>
      <c r="AR66" s="1927">
        <f>IF(AR65="","",VLOOKUP(AR65,'【記載例】シフト記号表（勤務時間帯）'!$C$6:$L$47,10,FALSE))</f>
        <v>8</v>
      </c>
      <c r="AS66" s="1928">
        <f>IF(AS65="","",VLOOKUP(AS65,'【記載例】シフト記号表（勤務時間帯）'!$C$6:$L$47,10,FALSE))</f>
        <v>7.9999999999999982</v>
      </c>
      <c r="AT66" s="1928">
        <f>IF(AT65="","",VLOOKUP(AT65,'【記載例】シフト記号表（勤務時間帯）'!$C$6:$L$47,10,FALSE))</f>
        <v>7.9999999999999982</v>
      </c>
      <c r="AU66" s="1928" t="str">
        <f>IF(AU65="","",VLOOKUP(AU65,'【記載例】シフト記号表（勤務時間帯）'!$C$6:$L$47,10,FALSE))</f>
        <v/>
      </c>
      <c r="AV66" s="1928">
        <f>IF(AV65="","",VLOOKUP(AV65,'【記載例】シフト記号表（勤務時間帯）'!$C$6:$L$47,10,FALSE))</f>
        <v>7.9999999999999982</v>
      </c>
      <c r="AW66" s="1928">
        <f>IF(AW65="","",VLOOKUP(AW65,'【記載例】シフト記号表（勤務時間帯）'!$C$6:$L$47,10,FALSE))</f>
        <v>8</v>
      </c>
      <c r="AX66" s="1929">
        <f>IF(AX65="","",VLOOKUP(AX65,'【記載例】シフト記号表（勤務時間帯）'!$C$6:$L$47,10,FALSE))</f>
        <v>8</v>
      </c>
      <c r="AY66" s="1927" t="str">
        <f>IF(AY65="","",VLOOKUP(AY65,'【記載例】シフト記号表（勤務時間帯）'!$C$6:$L$47,10,FALSE))</f>
        <v/>
      </c>
      <c r="AZ66" s="1928" t="str">
        <f>IF(AZ65="","",VLOOKUP(AZ65,'【記載例】シフト記号表（勤務時間帯）'!$C$6:$L$47,10,FALSE))</f>
        <v/>
      </c>
      <c r="BA66" s="1928" t="str">
        <f>IF(BA65="","",VLOOKUP(BA65,'【記載例】シフト記号表（勤務時間帯）'!$C$6:$L$47,10,FALSE))</f>
        <v/>
      </c>
      <c r="BB66" s="4181">
        <f>IF($BE$3="４週",SUM(W66:AX66),IF($BE$3="暦月",SUM(W66:BA66),""))</f>
        <v>160</v>
      </c>
      <c r="BC66" s="4182"/>
      <c r="BD66" s="4183">
        <f>IF($BE$3="４週",BB66/4,IF($BE$3="暦月",(BB66/($BE$8/7)),""))</f>
        <v>40</v>
      </c>
      <c r="BE66" s="4182"/>
      <c r="BF66" s="4178"/>
      <c r="BG66" s="4179"/>
      <c r="BH66" s="4179"/>
      <c r="BI66" s="4179"/>
      <c r="BJ66" s="4180"/>
    </row>
    <row r="67" spans="2:62" ht="20.25" customHeight="1" x14ac:dyDescent="0.15">
      <c r="B67" s="4126">
        <f>B65+1</f>
        <v>26</v>
      </c>
      <c r="C67" s="4128" t="s">
        <v>3513</v>
      </c>
      <c r="D67" s="4129"/>
      <c r="E67" s="1922"/>
      <c r="F67" s="1923"/>
      <c r="G67" s="1922"/>
      <c r="H67" s="1923"/>
      <c r="I67" s="4132" t="s">
        <v>3295</v>
      </c>
      <c r="J67" s="4133"/>
      <c r="K67" s="4136" t="s">
        <v>3311</v>
      </c>
      <c r="L67" s="4137"/>
      <c r="M67" s="4137"/>
      <c r="N67" s="4129"/>
      <c r="O67" s="4140" t="s">
        <v>3525</v>
      </c>
      <c r="P67" s="4141"/>
      <c r="Q67" s="4141"/>
      <c r="R67" s="4141"/>
      <c r="S67" s="4142"/>
      <c r="T67" s="1942" t="s">
        <v>3298</v>
      </c>
      <c r="V67" s="1943"/>
      <c r="W67" s="1935"/>
      <c r="X67" s="1936" t="s">
        <v>3308</v>
      </c>
      <c r="Y67" s="1936" t="s">
        <v>3309</v>
      </c>
      <c r="Z67" s="1936" t="s">
        <v>3309</v>
      </c>
      <c r="AA67" s="1936"/>
      <c r="AB67" s="1936" t="s">
        <v>3306</v>
      </c>
      <c r="AC67" s="1937" t="s">
        <v>3307</v>
      </c>
      <c r="AD67" s="1935" t="s">
        <v>3309</v>
      </c>
      <c r="AE67" s="1936"/>
      <c r="AF67" s="1936" t="s">
        <v>3309</v>
      </c>
      <c r="AG67" s="1936" t="s">
        <v>3309</v>
      </c>
      <c r="AH67" s="1936"/>
      <c r="AI67" s="1936"/>
      <c r="AJ67" s="1937" t="s">
        <v>3306</v>
      </c>
      <c r="AK67" s="1935" t="s">
        <v>3307</v>
      </c>
      <c r="AL67" s="1936" t="s">
        <v>3309</v>
      </c>
      <c r="AM67" s="1936" t="s">
        <v>3309</v>
      </c>
      <c r="AN67" s="1936" t="s">
        <v>3309</v>
      </c>
      <c r="AO67" s="1936" t="s">
        <v>3308</v>
      </c>
      <c r="AP67" s="1936" t="s">
        <v>3308</v>
      </c>
      <c r="AQ67" s="1937"/>
      <c r="AR67" s="1935" t="s">
        <v>3306</v>
      </c>
      <c r="AS67" s="1936" t="s">
        <v>3307</v>
      </c>
      <c r="AT67" s="1936" t="s">
        <v>3308</v>
      </c>
      <c r="AU67" s="1936" t="s">
        <v>3309</v>
      </c>
      <c r="AV67" s="1936"/>
      <c r="AW67" s="1936"/>
      <c r="AX67" s="1937" t="s">
        <v>3308</v>
      </c>
      <c r="AY67" s="1935"/>
      <c r="AZ67" s="1936"/>
      <c r="BA67" s="1938"/>
      <c r="BB67" s="4146"/>
      <c r="BC67" s="4147"/>
      <c r="BD67" s="4148"/>
      <c r="BE67" s="4149"/>
      <c r="BF67" s="4150"/>
      <c r="BG67" s="4151"/>
      <c r="BH67" s="4151"/>
      <c r="BI67" s="4151"/>
      <c r="BJ67" s="4152"/>
    </row>
    <row r="68" spans="2:62" ht="20.25" customHeight="1" x14ac:dyDescent="0.15">
      <c r="B68" s="4159"/>
      <c r="C68" s="4172"/>
      <c r="D68" s="4173"/>
      <c r="E68" s="1922"/>
      <c r="F68" s="1923" t="str">
        <f>C67</f>
        <v>介護職員</v>
      </c>
      <c r="G68" s="1922"/>
      <c r="H68" s="1923" t="str">
        <f>I67</f>
        <v>A</v>
      </c>
      <c r="I68" s="4174"/>
      <c r="J68" s="4175"/>
      <c r="K68" s="4176"/>
      <c r="L68" s="4177"/>
      <c r="M68" s="4177"/>
      <c r="N68" s="4173"/>
      <c r="O68" s="4140"/>
      <c r="P68" s="4141"/>
      <c r="Q68" s="4141"/>
      <c r="R68" s="4141"/>
      <c r="S68" s="4142"/>
      <c r="T68" s="1939" t="s">
        <v>3505</v>
      </c>
      <c r="U68" s="1940"/>
      <c r="V68" s="1941"/>
      <c r="W68" s="1927" t="str">
        <f>IF(W67="","",VLOOKUP(W67,'【記載例】シフト記号表（勤務時間帯）'!$C$6:$L$47,10,FALSE))</f>
        <v/>
      </c>
      <c r="X68" s="1928">
        <f>IF(X67="","",VLOOKUP(X67,'【記載例】シフト記号表（勤務時間帯）'!$C$6:$L$47,10,FALSE))</f>
        <v>7.9999999999999982</v>
      </c>
      <c r="Y68" s="1928">
        <f>IF(Y67="","",VLOOKUP(Y67,'【記載例】シフト記号表（勤務時間帯）'!$C$6:$L$47,10,FALSE))</f>
        <v>8</v>
      </c>
      <c r="Z68" s="1928">
        <f>IF(Z67="","",VLOOKUP(Z67,'【記載例】シフト記号表（勤務時間帯）'!$C$6:$L$47,10,FALSE))</f>
        <v>8</v>
      </c>
      <c r="AA68" s="1928" t="str">
        <f>IF(AA67="","",VLOOKUP(AA67,'【記載例】シフト記号表（勤務時間帯）'!$C$6:$L$47,10,FALSE))</f>
        <v/>
      </c>
      <c r="AB68" s="1928">
        <f>IF(AB67="","",VLOOKUP(AB67,'【記載例】シフト記号表（勤務時間帯）'!$C$6:$L$47,10,FALSE))</f>
        <v>8</v>
      </c>
      <c r="AC68" s="1929">
        <f>IF(AC67="","",VLOOKUP(AC67,'【記載例】シフト記号表（勤務時間帯）'!$C$6:$L$47,10,FALSE))</f>
        <v>8</v>
      </c>
      <c r="AD68" s="1927">
        <f>IF(AD67="","",VLOOKUP(AD67,'【記載例】シフト記号表（勤務時間帯）'!$C$6:$L$47,10,FALSE))</f>
        <v>8</v>
      </c>
      <c r="AE68" s="1928" t="str">
        <f>IF(AE67="","",VLOOKUP(AE67,'【記載例】シフト記号表（勤務時間帯）'!$C$6:$L$47,10,FALSE))</f>
        <v/>
      </c>
      <c r="AF68" s="1928">
        <f>IF(AF67="","",VLOOKUP(AF67,'【記載例】シフト記号表（勤務時間帯）'!$C$6:$L$47,10,FALSE))</f>
        <v>8</v>
      </c>
      <c r="AG68" s="1928">
        <f>IF(AG67="","",VLOOKUP(AG67,'【記載例】シフト記号表（勤務時間帯）'!$C$6:$L$47,10,FALSE))</f>
        <v>8</v>
      </c>
      <c r="AH68" s="1928" t="str">
        <f>IF(AH67="","",VLOOKUP(AH67,'【記載例】シフト記号表（勤務時間帯）'!$C$6:$L$47,10,FALSE))</f>
        <v/>
      </c>
      <c r="AI68" s="1928" t="str">
        <f>IF(AI67="","",VLOOKUP(AI67,'【記載例】シフト記号表（勤務時間帯）'!$C$6:$L$47,10,FALSE))</f>
        <v/>
      </c>
      <c r="AJ68" s="1929">
        <f>IF(AJ67="","",VLOOKUP(AJ67,'【記載例】シフト記号表（勤務時間帯）'!$C$6:$L$47,10,FALSE))</f>
        <v>8</v>
      </c>
      <c r="AK68" s="1927">
        <f>IF(AK67="","",VLOOKUP(AK67,'【記載例】シフト記号表（勤務時間帯）'!$C$6:$L$47,10,FALSE))</f>
        <v>8</v>
      </c>
      <c r="AL68" s="1928">
        <f>IF(AL67="","",VLOOKUP(AL67,'【記載例】シフト記号表（勤務時間帯）'!$C$6:$L$47,10,FALSE))</f>
        <v>8</v>
      </c>
      <c r="AM68" s="1928">
        <f>IF(AM67="","",VLOOKUP(AM67,'【記載例】シフト記号表（勤務時間帯）'!$C$6:$L$47,10,FALSE))</f>
        <v>8</v>
      </c>
      <c r="AN68" s="1928">
        <f>IF(AN67="","",VLOOKUP(AN67,'【記載例】シフト記号表（勤務時間帯）'!$C$6:$L$47,10,FALSE))</f>
        <v>8</v>
      </c>
      <c r="AO68" s="1928">
        <f>IF(AO67="","",VLOOKUP(AO67,'【記載例】シフト記号表（勤務時間帯）'!$C$6:$L$47,10,FALSE))</f>
        <v>7.9999999999999982</v>
      </c>
      <c r="AP68" s="1928">
        <f>IF(AP67="","",VLOOKUP(AP67,'【記載例】シフト記号表（勤務時間帯）'!$C$6:$L$47,10,FALSE))</f>
        <v>7.9999999999999982</v>
      </c>
      <c r="AQ68" s="1929" t="str">
        <f>IF(AQ67="","",VLOOKUP(AQ67,'【記載例】シフト記号表（勤務時間帯）'!$C$6:$L$47,10,FALSE))</f>
        <v/>
      </c>
      <c r="AR68" s="1927">
        <f>IF(AR67="","",VLOOKUP(AR67,'【記載例】シフト記号表（勤務時間帯）'!$C$6:$L$47,10,FALSE))</f>
        <v>8</v>
      </c>
      <c r="AS68" s="1928">
        <f>IF(AS67="","",VLOOKUP(AS67,'【記載例】シフト記号表（勤務時間帯）'!$C$6:$L$47,10,FALSE))</f>
        <v>8</v>
      </c>
      <c r="AT68" s="1928">
        <f>IF(AT67="","",VLOOKUP(AT67,'【記載例】シフト記号表（勤務時間帯）'!$C$6:$L$47,10,FALSE))</f>
        <v>7.9999999999999982</v>
      </c>
      <c r="AU68" s="1928">
        <f>IF(AU67="","",VLOOKUP(AU67,'【記載例】シフト記号表（勤務時間帯）'!$C$6:$L$47,10,FALSE))</f>
        <v>8</v>
      </c>
      <c r="AV68" s="1928" t="str">
        <f>IF(AV67="","",VLOOKUP(AV67,'【記載例】シフト記号表（勤務時間帯）'!$C$6:$L$47,10,FALSE))</f>
        <v/>
      </c>
      <c r="AW68" s="1928" t="str">
        <f>IF(AW67="","",VLOOKUP(AW67,'【記載例】シフト記号表（勤務時間帯）'!$C$6:$L$47,10,FALSE))</f>
        <v/>
      </c>
      <c r="AX68" s="1929">
        <f>IF(AX67="","",VLOOKUP(AX67,'【記載例】シフト記号表（勤務時間帯）'!$C$6:$L$47,10,FALSE))</f>
        <v>7.9999999999999982</v>
      </c>
      <c r="AY68" s="1927" t="str">
        <f>IF(AY67="","",VLOOKUP(AY67,'【記載例】シフト記号表（勤務時間帯）'!$C$6:$L$47,10,FALSE))</f>
        <v/>
      </c>
      <c r="AZ68" s="1928" t="str">
        <f>IF(AZ67="","",VLOOKUP(AZ67,'【記載例】シフト記号表（勤務時間帯）'!$C$6:$L$47,10,FALSE))</f>
        <v/>
      </c>
      <c r="BA68" s="1928" t="str">
        <f>IF(BA67="","",VLOOKUP(BA67,'【記載例】シフト記号表（勤務時間帯）'!$C$6:$L$47,10,FALSE))</f>
        <v/>
      </c>
      <c r="BB68" s="4181">
        <f>IF($BE$3="４週",SUM(W68:AX68),IF($BE$3="暦月",SUM(W68:BA68),""))</f>
        <v>160</v>
      </c>
      <c r="BC68" s="4182"/>
      <c r="BD68" s="4183">
        <f>IF($BE$3="４週",BB68/4,IF($BE$3="暦月",(BB68/($BE$8/7)),""))</f>
        <v>40</v>
      </c>
      <c r="BE68" s="4182"/>
      <c r="BF68" s="4178"/>
      <c r="BG68" s="4179"/>
      <c r="BH68" s="4179"/>
      <c r="BI68" s="4179"/>
      <c r="BJ68" s="4180"/>
    </row>
    <row r="69" spans="2:62" ht="20.25" customHeight="1" x14ac:dyDescent="0.15">
      <c r="B69" s="4126">
        <f>B67+1</f>
        <v>27</v>
      </c>
      <c r="C69" s="4128" t="s">
        <v>3513</v>
      </c>
      <c r="D69" s="4129"/>
      <c r="E69" s="1922"/>
      <c r="F69" s="1923"/>
      <c r="G69" s="1922"/>
      <c r="H69" s="1923"/>
      <c r="I69" s="4132" t="s">
        <v>3295</v>
      </c>
      <c r="J69" s="4133"/>
      <c r="K69" s="4136" t="s">
        <v>3296</v>
      </c>
      <c r="L69" s="4137"/>
      <c r="M69" s="4137"/>
      <c r="N69" s="4129"/>
      <c r="O69" s="4140" t="s">
        <v>3526</v>
      </c>
      <c r="P69" s="4141"/>
      <c r="Q69" s="4141"/>
      <c r="R69" s="4141"/>
      <c r="S69" s="4142"/>
      <c r="T69" s="1942" t="s">
        <v>3298</v>
      </c>
      <c r="V69" s="1943"/>
      <c r="W69" s="1935" t="s">
        <v>3308</v>
      </c>
      <c r="X69" s="1936"/>
      <c r="Y69" s="1936" t="s">
        <v>3308</v>
      </c>
      <c r="Z69" s="1936"/>
      <c r="AA69" s="1936" t="s">
        <v>3309</v>
      </c>
      <c r="AB69" s="1936"/>
      <c r="AC69" s="1937" t="s">
        <v>3306</v>
      </c>
      <c r="AD69" s="1935" t="s">
        <v>3307</v>
      </c>
      <c r="AE69" s="1936" t="s">
        <v>3309</v>
      </c>
      <c r="AF69" s="1936" t="s">
        <v>3309</v>
      </c>
      <c r="AG69" s="1936" t="s">
        <v>3308</v>
      </c>
      <c r="AH69" s="1936" t="s">
        <v>3308</v>
      </c>
      <c r="AI69" s="1936"/>
      <c r="AJ69" s="1937" t="s">
        <v>3309</v>
      </c>
      <c r="AK69" s="1935" t="s">
        <v>3306</v>
      </c>
      <c r="AL69" s="1936" t="s">
        <v>3307</v>
      </c>
      <c r="AM69" s="1936" t="s">
        <v>3308</v>
      </c>
      <c r="AN69" s="1936"/>
      <c r="AO69" s="1936" t="s">
        <v>3309</v>
      </c>
      <c r="AP69" s="1936" t="s">
        <v>3309</v>
      </c>
      <c r="AQ69" s="1937"/>
      <c r="AR69" s="1935"/>
      <c r="AS69" s="1936" t="s">
        <v>3306</v>
      </c>
      <c r="AT69" s="1936" t="s">
        <v>3307</v>
      </c>
      <c r="AU69" s="1936" t="s">
        <v>3308</v>
      </c>
      <c r="AV69" s="1936" t="s">
        <v>3309</v>
      </c>
      <c r="AW69" s="1936" t="s">
        <v>3309</v>
      </c>
      <c r="AX69" s="1937"/>
      <c r="AY69" s="1935"/>
      <c r="AZ69" s="1936"/>
      <c r="BA69" s="1938"/>
      <c r="BB69" s="4146"/>
      <c r="BC69" s="4147"/>
      <c r="BD69" s="4148"/>
      <c r="BE69" s="4149"/>
      <c r="BF69" s="4150"/>
      <c r="BG69" s="4151"/>
      <c r="BH69" s="4151"/>
      <c r="BI69" s="4151"/>
      <c r="BJ69" s="4152"/>
    </row>
    <row r="70" spans="2:62" ht="20.25" customHeight="1" x14ac:dyDescent="0.15">
      <c r="B70" s="4159"/>
      <c r="C70" s="4172"/>
      <c r="D70" s="4173"/>
      <c r="E70" s="1922"/>
      <c r="F70" s="1923" t="str">
        <f>C69</f>
        <v>介護職員</v>
      </c>
      <c r="G70" s="1922"/>
      <c r="H70" s="1923" t="str">
        <f>I69</f>
        <v>A</v>
      </c>
      <c r="I70" s="4174"/>
      <c r="J70" s="4175"/>
      <c r="K70" s="4176"/>
      <c r="L70" s="4177"/>
      <c r="M70" s="4177"/>
      <c r="N70" s="4173"/>
      <c r="O70" s="4140"/>
      <c r="P70" s="4141"/>
      <c r="Q70" s="4141"/>
      <c r="R70" s="4141"/>
      <c r="S70" s="4142"/>
      <c r="T70" s="1939" t="s">
        <v>3505</v>
      </c>
      <c r="U70" s="1940"/>
      <c r="V70" s="1941"/>
      <c r="W70" s="1927">
        <f>IF(W69="","",VLOOKUP(W69,'【記載例】シフト記号表（勤務時間帯）'!$C$6:$L$47,10,FALSE))</f>
        <v>7.9999999999999982</v>
      </c>
      <c r="X70" s="1928" t="str">
        <f>IF(X69="","",VLOOKUP(X69,'【記載例】シフト記号表（勤務時間帯）'!$C$6:$L$47,10,FALSE))</f>
        <v/>
      </c>
      <c r="Y70" s="1928">
        <f>IF(Y69="","",VLOOKUP(Y69,'【記載例】シフト記号表（勤務時間帯）'!$C$6:$L$47,10,FALSE))</f>
        <v>7.9999999999999982</v>
      </c>
      <c r="Z70" s="1928" t="str">
        <f>IF(Z69="","",VLOOKUP(Z69,'【記載例】シフト記号表（勤務時間帯）'!$C$6:$L$47,10,FALSE))</f>
        <v/>
      </c>
      <c r="AA70" s="1928">
        <f>IF(AA69="","",VLOOKUP(AA69,'【記載例】シフト記号表（勤務時間帯）'!$C$6:$L$47,10,FALSE))</f>
        <v>8</v>
      </c>
      <c r="AB70" s="1928" t="str">
        <f>IF(AB69="","",VLOOKUP(AB69,'【記載例】シフト記号表（勤務時間帯）'!$C$6:$L$47,10,FALSE))</f>
        <v/>
      </c>
      <c r="AC70" s="1929">
        <f>IF(AC69="","",VLOOKUP(AC69,'【記載例】シフト記号表（勤務時間帯）'!$C$6:$L$47,10,FALSE))</f>
        <v>8</v>
      </c>
      <c r="AD70" s="1927">
        <f>IF(AD69="","",VLOOKUP(AD69,'【記載例】シフト記号表（勤務時間帯）'!$C$6:$L$47,10,FALSE))</f>
        <v>8</v>
      </c>
      <c r="AE70" s="1928">
        <f>IF(AE69="","",VLOOKUP(AE69,'【記載例】シフト記号表（勤務時間帯）'!$C$6:$L$47,10,FALSE))</f>
        <v>8</v>
      </c>
      <c r="AF70" s="1928">
        <f>IF(AF69="","",VLOOKUP(AF69,'【記載例】シフト記号表（勤務時間帯）'!$C$6:$L$47,10,FALSE))</f>
        <v>8</v>
      </c>
      <c r="AG70" s="1928">
        <f>IF(AG69="","",VLOOKUP(AG69,'【記載例】シフト記号表（勤務時間帯）'!$C$6:$L$47,10,FALSE))</f>
        <v>7.9999999999999982</v>
      </c>
      <c r="AH70" s="1928">
        <f>IF(AH69="","",VLOOKUP(AH69,'【記載例】シフト記号表（勤務時間帯）'!$C$6:$L$47,10,FALSE))</f>
        <v>7.9999999999999982</v>
      </c>
      <c r="AI70" s="1928" t="str">
        <f>IF(AI69="","",VLOOKUP(AI69,'【記載例】シフト記号表（勤務時間帯）'!$C$6:$L$47,10,FALSE))</f>
        <v/>
      </c>
      <c r="AJ70" s="1929">
        <f>IF(AJ69="","",VLOOKUP(AJ69,'【記載例】シフト記号表（勤務時間帯）'!$C$6:$L$47,10,FALSE))</f>
        <v>8</v>
      </c>
      <c r="AK70" s="1927">
        <f>IF(AK69="","",VLOOKUP(AK69,'【記載例】シフト記号表（勤務時間帯）'!$C$6:$L$47,10,FALSE))</f>
        <v>8</v>
      </c>
      <c r="AL70" s="1928">
        <f>IF(AL69="","",VLOOKUP(AL69,'【記載例】シフト記号表（勤務時間帯）'!$C$6:$L$47,10,FALSE))</f>
        <v>8</v>
      </c>
      <c r="AM70" s="1928">
        <f>IF(AM69="","",VLOOKUP(AM69,'【記載例】シフト記号表（勤務時間帯）'!$C$6:$L$47,10,FALSE))</f>
        <v>7.9999999999999982</v>
      </c>
      <c r="AN70" s="1928" t="str">
        <f>IF(AN69="","",VLOOKUP(AN69,'【記載例】シフト記号表（勤務時間帯）'!$C$6:$L$47,10,FALSE))</f>
        <v/>
      </c>
      <c r="AO70" s="1928">
        <f>IF(AO69="","",VLOOKUP(AO69,'【記載例】シフト記号表（勤務時間帯）'!$C$6:$L$47,10,FALSE))</f>
        <v>8</v>
      </c>
      <c r="AP70" s="1928">
        <f>IF(AP69="","",VLOOKUP(AP69,'【記載例】シフト記号表（勤務時間帯）'!$C$6:$L$47,10,FALSE))</f>
        <v>8</v>
      </c>
      <c r="AQ70" s="1929" t="str">
        <f>IF(AQ69="","",VLOOKUP(AQ69,'【記載例】シフト記号表（勤務時間帯）'!$C$6:$L$47,10,FALSE))</f>
        <v/>
      </c>
      <c r="AR70" s="1927" t="str">
        <f>IF(AR69="","",VLOOKUP(AR69,'【記載例】シフト記号表（勤務時間帯）'!$C$6:$L$47,10,FALSE))</f>
        <v/>
      </c>
      <c r="AS70" s="1928">
        <f>IF(AS69="","",VLOOKUP(AS69,'【記載例】シフト記号表（勤務時間帯）'!$C$6:$L$47,10,FALSE))</f>
        <v>8</v>
      </c>
      <c r="AT70" s="1928">
        <f>IF(AT69="","",VLOOKUP(AT69,'【記載例】シフト記号表（勤務時間帯）'!$C$6:$L$47,10,FALSE))</f>
        <v>8</v>
      </c>
      <c r="AU70" s="1928">
        <f>IF(AU69="","",VLOOKUP(AU69,'【記載例】シフト記号表（勤務時間帯）'!$C$6:$L$47,10,FALSE))</f>
        <v>7.9999999999999982</v>
      </c>
      <c r="AV70" s="1928">
        <f>IF(AV69="","",VLOOKUP(AV69,'【記載例】シフト記号表（勤務時間帯）'!$C$6:$L$47,10,FALSE))</f>
        <v>8</v>
      </c>
      <c r="AW70" s="1928">
        <f>IF(AW69="","",VLOOKUP(AW69,'【記載例】シフト記号表（勤務時間帯）'!$C$6:$L$47,10,FALSE))</f>
        <v>8</v>
      </c>
      <c r="AX70" s="1929" t="str">
        <f>IF(AX69="","",VLOOKUP(AX69,'【記載例】シフト記号表（勤務時間帯）'!$C$6:$L$47,10,FALSE))</f>
        <v/>
      </c>
      <c r="AY70" s="1927" t="str">
        <f>IF(AY69="","",VLOOKUP(AY69,'【記載例】シフト記号表（勤務時間帯）'!$C$6:$L$47,10,FALSE))</f>
        <v/>
      </c>
      <c r="AZ70" s="1928" t="str">
        <f>IF(AZ69="","",VLOOKUP(AZ69,'【記載例】シフト記号表（勤務時間帯）'!$C$6:$L$47,10,FALSE))</f>
        <v/>
      </c>
      <c r="BA70" s="1928" t="str">
        <f>IF(BA69="","",VLOOKUP(BA69,'【記載例】シフト記号表（勤務時間帯）'!$C$6:$L$47,10,FALSE))</f>
        <v/>
      </c>
      <c r="BB70" s="4181">
        <f>IF($BE$3="４週",SUM(W70:AX70),IF($BE$3="暦月",SUM(W70:BA70),""))</f>
        <v>160</v>
      </c>
      <c r="BC70" s="4182"/>
      <c r="BD70" s="4183">
        <f>IF($BE$3="４週",BB70/4,IF($BE$3="暦月",(BB70/($BE$8/7)),""))</f>
        <v>40</v>
      </c>
      <c r="BE70" s="4182"/>
      <c r="BF70" s="4178"/>
      <c r="BG70" s="4179"/>
      <c r="BH70" s="4179"/>
      <c r="BI70" s="4179"/>
      <c r="BJ70" s="4180"/>
    </row>
    <row r="71" spans="2:62" ht="20.25" customHeight="1" x14ac:dyDescent="0.15">
      <c r="B71" s="4126">
        <f>B69+1</f>
        <v>28</v>
      </c>
      <c r="C71" s="4128" t="s">
        <v>3513</v>
      </c>
      <c r="D71" s="4129"/>
      <c r="E71" s="1922"/>
      <c r="F71" s="1923"/>
      <c r="G71" s="1922"/>
      <c r="H71" s="1923"/>
      <c r="I71" s="4132" t="s">
        <v>3295</v>
      </c>
      <c r="J71" s="4133"/>
      <c r="K71" s="4136" t="s">
        <v>3296</v>
      </c>
      <c r="L71" s="4137"/>
      <c r="M71" s="4137"/>
      <c r="N71" s="4129"/>
      <c r="O71" s="4140" t="s">
        <v>3527</v>
      </c>
      <c r="P71" s="4141"/>
      <c r="Q71" s="4141"/>
      <c r="R71" s="4141"/>
      <c r="S71" s="4142"/>
      <c r="T71" s="1942" t="s">
        <v>3298</v>
      </c>
      <c r="V71" s="1943"/>
      <c r="W71" s="1935" t="s">
        <v>3316</v>
      </c>
      <c r="X71" s="1936"/>
      <c r="Y71" s="1936" t="s">
        <v>3309</v>
      </c>
      <c r="Z71" s="1936" t="s">
        <v>3308</v>
      </c>
      <c r="AA71" s="1936" t="s">
        <v>3308</v>
      </c>
      <c r="AB71" s="1936" t="s">
        <v>3308</v>
      </c>
      <c r="AC71" s="1937"/>
      <c r="AD71" s="1935" t="s">
        <v>3306</v>
      </c>
      <c r="AE71" s="1936" t="s">
        <v>3307</v>
      </c>
      <c r="AF71" s="1936" t="s">
        <v>3308</v>
      </c>
      <c r="AG71" s="1936"/>
      <c r="AH71" s="1936" t="s">
        <v>3309</v>
      </c>
      <c r="AI71" s="1936" t="s">
        <v>3309</v>
      </c>
      <c r="AJ71" s="1937"/>
      <c r="AK71" s="1935"/>
      <c r="AL71" s="1936" t="s">
        <v>3306</v>
      </c>
      <c r="AM71" s="1936" t="s">
        <v>3307</v>
      </c>
      <c r="AN71" s="1936" t="s">
        <v>3308</v>
      </c>
      <c r="AO71" s="1936"/>
      <c r="AP71" s="1936" t="s">
        <v>3309</v>
      </c>
      <c r="AQ71" s="1937" t="s">
        <v>3309</v>
      </c>
      <c r="AR71" s="1935" t="s">
        <v>3309</v>
      </c>
      <c r="AS71" s="1936"/>
      <c r="AT71" s="1936" t="s">
        <v>3306</v>
      </c>
      <c r="AU71" s="1936" t="s">
        <v>3307</v>
      </c>
      <c r="AV71" s="1936" t="s">
        <v>3308</v>
      </c>
      <c r="AW71" s="1936"/>
      <c r="AX71" s="1937" t="s">
        <v>3309</v>
      </c>
      <c r="AY71" s="1935"/>
      <c r="AZ71" s="1936"/>
      <c r="BA71" s="1938"/>
      <c r="BB71" s="4146"/>
      <c r="BC71" s="4147"/>
      <c r="BD71" s="4148"/>
      <c r="BE71" s="4149"/>
      <c r="BF71" s="4150"/>
      <c r="BG71" s="4151"/>
      <c r="BH71" s="4151"/>
      <c r="BI71" s="4151"/>
      <c r="BJ71" s="4152"/>
    </row>
    <row r="72" spans="2:62" ht="20.25" customHeight="1" x14ac:dyDescent="0.15">
      <c r="B72" s="4159"/>
      <c r="C72" s="4172"/>
      <c r="D72" s="4173"/>
      <c r="E72" s="1922"/>
      <c r="F72" s="1923" t="str">
        <f>C71</f>
        <v>介護職員</v>
      </c>
      <c r="G72" s="1922"/>
      <c r="H72" s="1923" t="str">
        <f>I71</f>
        <v>A</v>
      </c>
      <c r="I72" s="4174"/>
      <c r="J72" s="4175"/>
      <c r="K72" s="4176"/>
      <c r="L72" s="4177"/>
      <c r="M72" s="4177"/>
      <c r="N72" s="4173"/>
      <c r="O72" s="4140"/>
      <c r="P72" s="4141"/>
      <c r="Q72" s="4141"/>
      <c r="R72" s="4141"/>
      <c r="S72" s="4142"/>
      <c r="T72" s="1939" t="s">
        <v>3505</v>
      </c>
      <c r="U72" s="1940"/>
      <c r="V72" s="1941"/>
      <c r="W72" s="1927">
        <f>IF(W71="","",VLOOKUP(W71,'【記載例】シフト記号表（勤務時間帯）'!$C$6:$L$47,10,FALSE))</f>
        <v>8</v>
      </c>
      <c r="X72" s="1928" t="str">
        <f>IF(X71="","",VLOOKUP(X71,'【記載例】シフト記号表（勤務時間帯）'!$C$6:$L$47,10,FALSE))</f>
        <v/>
      </c>
      <c r="Y72" s="1928">
        <f>IF(Y71="","",VLOOKUP(Y71,'【記載例】シフト記号表（勤務時間帯）'!$C$6:$L$47,10,FALSE))</f>
        <v>8</v>
      </c>
      <c r="Z72" s="1928">
        <f>IF(Z71="","",VLOOKUP(Z71,'【記載例】シフト記号表（勤務時間帯）'!$C$6:$L$47,10,FALSE))</f>
        <v>7.9999999999999982</v>
      </c>
      <c r="AA72" s="1928">
        <f>IF(AA71="","",VLOOKUP(AA71,'【記載例】シフト記号表（勤務時間帯）'!$C$6:$L$47,10,FALSE))</f>
        <v>7.9999999999999982</v>
      </c>
      <c r="AB72" s="1928">
        <f>IF(AB71="","",VLOOKUP(AB71,'【記載例】シフト記号表（勤務時間帯）'!$C$6:$L$47,10,FALSE))</f>
        <v>7.9999999999999982</v>
      </c>
      <c r="AC72" s="1929" t="str">
        <f>IF(AC71="","",VLOOKUP(AC71,'【記載例】シフト記号表（勤務時間帯）'!$C$6:$L$47,10,FALSE))</f>
        <v/>
      </c>
      <c r="AD72" s="1927">
        <f>IF(AD71="","",VLOOKUP(AD71,'【記載例】シフト記号表（勤務時間帯）'!$C$6:$L$47,10,FALSE))</f>
        <v>8</v>
      </c>
      <c r="AE72" s="1928">
        <f>IF(AE71="","",VLOOKUP(AE71,'【記載例】シフト記号表（勤務時間帯）'!$C$6:$L$47,10,FALSE))</f>
        <v>8</v>
      </c>
      <c r="AF72" s="1928">
        <f>IF(AF71="","",VLOOKUP(AF71,'【記載例】シフト記号表（勤務時間帯）'!$C$6:$L$47,10,FALSE))</f>
        <v>7.9999999999999982</v>
      </c>
      <c r="AG72" s="1928" t="str">
        <f>IF(AG71="","",VLOOKUP(AG71,'【記載例】シフト記号表（勤務時間帯）'!$C$6:$L$47,10,FALSE))</f>
        <v/>
      </c>
      <c r="AH72" s="1928">
        <f>IF(AH71="","",VLOOKUP(AH71,'【記載例】シフト記号表（勤務時間帯）'!$C$6:$L$47,10,FALSE))</f>
        <v>8</v>
      </c>
      <c r="AI72" s="1928">
        <f>IF(AI71="","",VLOOKUP(AI71,'【記載例】シフト記号表（勤務時間帯）'!$C$6:$L$47,10,FALSE))</f>
        <v>8</v>
      </c>
      <c r="AJ72" s="1929" t="str">
        <f>IF(AJ71="","",VLOOKUP(AJ71,'【記載例】シフト記号表（勤務時間帯）'!$C$6:$L$47,10,FALSE))</f>
        <v/>
      </c>
      <c r="AK72" s="1927" t="str">
        <f>IF(AK71="","",VLOOKUP(AK71,'【記載例】シフト記号表（勤務時間帯）'!$C$6:$L$47,10,FALSE))</f>
        <v/>
      </c>
      <c r="AL72" s="1928">
        <f>IF(AL71="","",VLOOKUP(AL71,'【記載例】シフト記号表（勤務時間帯）'!$C$6:$L$47,10,FALSE))</f>
        <v>8</v>
      </c>
      <c r="AM72" s="1928">
        <f>IF(AM71="","",VLOOKUP(AM71,'【記載例】シフト記号表（勤務時間帯）'!$C$6:$L$47,10,FALSE))</f>
        <v>8</v>
      </c>
      <c r="AN72" s="1928">
        <f>IF(AN71="","",VLOOKUP(AN71,'【記載例】シフト記号表（勤務時間帯）'!$C$6:$L$47,10,FALSE))</f>
        <v>7.9999999999999982</v>
      </c>
      <c r="AO72" s="1928" t="str">
        <f>IF(AO71="","",VLOOKUP(AO71,'【記載例】シフト記号表（勤務時間帯）'!$C$6:$L$47,10,FALSE))</f>
        <v/>
      </c>
      <c r="AP72" s="1928">
        <f>IF(AP71="","",VLOOKUP(AP71,'【記載例】シフト記号表（勤務時間帯）'!$C$6:$L$47,10,FALSE))</f>
        <v>8</v>
      </c>
      <c r="AQ72" s="1929">
        <f>IF(AQ71="","",VLOOKUP(AQ71,'【記載例】シフト記号表（勤務時間帯）'!$C$6:$L$47,10,FALSE))</f>
        <v>8</v>
      </c>
      <c r="AR72" s="1927">
        <f>IF(AR71="","",VLOOKUP(AR71,'【記載例】シフト記号表（勤務時間帯）'!$C$6:$L$47,10,FALSE))</f>
        <v>8</v>
      </c>
      <c r="AS72" s="1928" t="str">
        <f>IF(AS71="","",VLOOKUP(AS71,'【記載例】シフト記号表（勤務時間帯）'!$C$6:$L$47,10,FALSE))</f>
        <v/>
      </c>
      <c r="AT72" s="1928">
        <f>IF(AT71="","",VLOOKUP(AT71,'【記載例】シフト記号表（勤務時間帯）'!$C$6:$L$47,10,FALSE))</f>
        <v>8</v>
      </c>
      <c r="AU72" s="1928">
        <f>IF(AU71="","",VLOOKUP(AU71,'【記載例】シフト記号表（勤務時間帯）'!$C$6:$L$47,10,FALSE))</f>
        <v>8</v>
      </c>
      <c r="AV72" s="1928">
        <f>IF(AV71="","",VLOOKUP(AV71,'【記載例】シフト記号表（勤務時間帯）'!$C$6:$L$47,10,FALSE))</f>
        <v>7.9999999999999982</v>
      </c>
      <c r="AW72" s="1928" t="str">
        <f>IF(AW71="","",VLOOKUP(AW71,'【記載例】シフト記号表（勤務時間帯）'!$C$6:$L$47,10,FALSE))</f>
        <v/>
      </c>
      <c r="AX72" s="1929">
        <f>IF(AX71="","",VLOOKUP(AX71,'【記載例】シフト記号表（勤務時間帯）'!$C$6:$L$47,10,FALSE))</f>
        <v>8</v>
      </c>
      <c r="AY72" s="1927" t="str">
        <f>IF(AY71="","",VLOOKUP(AY71,'【記載例】シフト記号表（勤務時間帯）'!$C$6:$L$47,10,FALSE))</f>
        <v/>
      </c>
      <c r="AZ72" s="1928" t="str">
        <f>IF(AZ71="","",VLOOKUP(AZ71,'【記載例】シフト記号表（勤務時間帯）'!$C$6:$L$47,10,FALSE))</f>
        <v/>
      </c>
      <c r="BA72" s="1928" t="str">
        <f>IF(BA71="","",VLOOKUP(BA71,'【記載例】シフト記号表（勤務時間帯）'!$C$6:$L$47,10,FALSE))</f>
        <v/>
      </c>
      <c r="BB72" s="4181">
        <f>IF($BE$3="４週",SUM(W72:AX72),IF($BE$3="暦月",SUM(W72:BA72),""))</f>
        <v>160</v>
      </c>
      <c r="BC72" s="4182"/>
      <c r="BD72" s="4183">
        <f>IF($BE$3="４週",BB72/4,IF($BE$3="暦月",(BB72/($BE$8/7)),""))</f>
        <v>40</v>
      </c>
      <c r="BE72" s="4182"/>
      <c r="BF72" s="4178"/>
      <c r="BG72" s="4179"/>
      <c r="BH72" s="4179"/>
      <c r="BI72" s="4179"/>
      <c r="BJ72" s="4180"/>
    </row>
    <row r="73" spans="2:62" ht="20.25" customHeight="1" x14ac:dyDescent="0.15">
      <c r="B73" s="4126">
        <f>B71+1</f>
        <v>29</v>
      </c>
      <c r="C73" s="4128"/>
      <c r="D73" s="4129"/>
      <c r="E73" s="1922"/>
      <c r="F73" s="1923"/>
      <c r="G73" s="1922"/>
      <c r="H73" s="1923"/>
      <c r="I73" s="4132"/>
      <c r="J73" s="4133"/>
      <c r="K73" s="4136"/>
      <c r="L73" s="4137"/>
      <c r="M73" s="4137"/>
      <c r="N73" s="4129"/>
      <c r="O73" s="4140"/>
      <c r="P73" s="4141"/>
      <c r="Q73" s="4141"/>
      <c r="R73" s="4141"/>
      <c r="S73" s="4142"/>
      <c r="T73" s="1942" t="s">
        <v>3298</v>
      </c>
      <c r="V73" s="1943"/>
      <c r="W73" s="1935"/>
      <c r="X73" s="1936"/>
      <c r="Y73" s="1936"/>
      <c r="Z73" s="1936"/>
      <c r="AA73" s="1936"/>
      <c r="AB73" s="1936"/>
      <c r="AC73" s="1937"/>
      <c r="AD73" s="1935"/>
      <c r="AE73" s="1936"/>
      <c r="AF73" s="1936"/>
      <c r="AG73" s="1936"/>
      <c r="AH73" s="1936"/>
      <c r="AI73" s="1936"/>
      <c r="AJ73" s="1937"/>
      <c r="AK73" s="1935"/>
      <c r="AL73" s="1936"/>
      <c r="AM73" s="1936"/>
      <c r="AN73" s="1936"/>
      <c r="AO73" s="1936"/>
      <c r="AP73" s="1936"/>
      <c r="AQ73" s="1937"/>
      <c r="AR73" s="1935"/>
      <c r="AS73" s="1936"/>
      <c r="AT73" s="1936"/>
      <c r="AU73" s="1936"/>
      <c r="AV73" s="1936"/>
      <c r="AW73" s="1936"/>
      <c r="AX73" s="1937"/>
      <c r="AY73" s="1935"/>
      <c r="AZ73" s="1936"/>
      <c r="BA73" s="1938"/>
      <c r="BB73" s="4146"/>
      <c r="BC73" s="4147"/>
      <c r="BD73" s="4148"/>
      <c r="BE73" s="4149"/>
      <c r="BF73" s="4150"/>
      <c r="BG73" s="4151"/>
      <c r="BH73" s="4151"/>
      <c r="BI73" s="4151"/>
      <c r="BJ73" s="4152"/>
    </row>
    <row r="74" spans="2:62" ht="20.25" customHeight="1" x14ac:dyDescent="0.15">
      <c r="B74" s="4159"/>
      <c r="C74" s="4160"/>
      <c r="D74" s="4161"/>
      <c r="E74" s="1944"/>
      <c r="F74" s="1945">
        <f>C73</f>
        <v>0</v>
      </c>
      <c r="G74" s="1944"/>
      <c r="H74" s="1945">
        <f>I73</f>
        <v>0</v>
      </c>
      <c r="I74" s="4162"/>
      <c r="J74" s="4163"/>
      <c r="K74" s="4164"/>
      <c r="L74" s="4165"/>
      <c r="M74" s="4165"/>
      <c r="N74" s="4161"/>
      <c r="O74" s="4140"/>
      <c r="P74" s="4141"/>
      <c r="Q74" s="4141"/>
      <c r="R74" s="4141"/>
      <c r="S74" s="4142"/>
      <c r="T74" s="1939" t="s">
        <v>3505</v>
      </c>
      <c r="U74" s="1940"/>
      <c r="V74" s="1941"/>
      <c r="W74" s="1927" t="str">
        <f>IF(W73="","",VLOOKUP(W73,'【記載例】シフト記号表（勤務時間帯）'!$C$6:$L$47,10,FALSE))</f>
        <v/>
      </c>
      <c r="X74" s="1928" t="str">
        <f>IF(X73="","",VLOOKUP(X73,'【記載例】シフト記号表（勤務時間帯）'!$C$6:$L$47,10,FALSE))</f>
        <v/>
      </c>
      <c r="Y74" s="1928" t="str">
        <f>IF(Y73="","",VLOOKUP(Y73,'【記載例】シフト記号表（勤務時間帯）'!$C$6:$L$47,10,FALSE))</f>
        <v/>
      </c>
      <c r="Z74" s="1928" t="str">
        <f>IF(Z73="","",VLOOKUP(Z73,'【記載例】シフト記号表（勤務時間帯）'!$C$6:$L$47,10,FALSE))</f>
        <v/>
      </c>
      <c r="AA74" s="1928" t="str">
        <f>IF(AA73="","",VLOOKUP(AA73,'【記載例】シフト記号表（勤務時間帯）'!$C$6:$L$47,10,FALSE))</f>
        <v/>
      </c>
      <c r="AB74" s="1928" t="str">
        <f>IF(AB73="","",VLOOKUP(AB73,'【記載例】シフト記号表（勤務時間帯）'!$C$6:$L$47,10,FALSE))</f>
        <v/>
      </c>
      <c r="AC74" s="1929" t="str">
        <f>IF(AC73="","",VLOOKUP(AC73,'【記載例】シフト記号表（勤務時間帯）'!$C$6:$L$47,10,FALSE))</f>
        <v/>
      </c>
      <c r="AD74" s="1927" t="str">
        <f>IF(AD73="","",VLOOKUP(AD73,'【記載例】シフト記号表（勤務時間帯）'!$C$6:$L$47,10,FALSE))</f>
        <v/>
      </c>
      <c r="AE74" s="1928" t="str">
        <f>IF(AE73="","",VLOOKUP(AE73,'【記載例】シフト記号表（勤務時間帯）'!$C$6:$L$47,10,FALSE))</f>
        <v/>
      </c>
      <c r="AF74" s="1928" t="str">
        <f>IF(AF73="","",VLOOKUP(AF73,'【記載例】シフト記号表（勤務時間帯）'!$C$6:$L$47,10,FALSE))</f>
        <v/>
      </c>
      <c r="AG74" s="1928" t="str">
        <f>IF(AG73="","",VLOOKUP(AG73,'【記載例】シフト記号表（勤務時間帯）'!$C$6:$L$47,10,FALSE))</f>
        <v/>
      </c>
      <c r="AH74" s="1928" t="str">
        <f>IF(AH73="","",VLOOKUP(AH73,'【記載例】シフト記号表（勤務時間帯）'!$C$6:$L$47,10,FALSE))</f>
        <v/>
      </c>
      <c r="AI74" s="1928" t="str">
        <f>IF(AI73="","",VLOOKUP(AI73,'【記載例】シフト記号表（勤務時間帯）'!$C$6:$L$47,10,FALSE))</f>
        <v/>
      </c>
      <c r="AJ74" s="1929" t="str">
        <f>IF(AJ73="","",VLOOKUP(AJ73,'【記載例】シフト記号表（勤務時間帯）'!$C$6:$L$47,10,FALSE))</f>
        <v/>
      </c>
      <c r="AK74" s="1927" t="str">
        <f>IF(AK73="","",VLOOKUP(AK73,'【記載例】シフト記号表（勤務時間帯）'!$C$6:$L$47,10,FALSE))</f>
        <v/>
      </c>
      <c r="AL74" s="1928" t="str">
        <f>IF(AL73="","",VLOOKUP(AL73,'【記載例】シフト記号表（勤務時間帯）'!$C$6:$L$47,10,FALSE))</f>
        <v/>
      </c>
      <c r="AM74" s="1928" t="str">
        <f>IF(AM73="","",VLOOKUP(AM73,'【記載例】シフト記号表（勤務時間帯）'!$C$6:$L$47,10,FALSE))</f>
        <v/>
      </c>
      <c r="AN74" s="1928" t="str">
        <f>IF(AN73="","",VLOOKUP(AN73,'【記載例】シフト記号表（勤務時間帯）'!$C$6:$L$47,10,FALSE))</f>
        <v/>
      </c>
      <c r="AO74" s="1928" t="str">
        <f>IF(AO73="","",VLOOKUP(AO73,'【記載例】シフト記号表（勤務時間帯）'!$C$6:$L$47,10,FALSE))</f>
        <v/>
      </c>
      <c r="AP74" s="1928" t="str">
        <f>IF(AP73="","",VLOOKUP(AP73,'【記載例】シフト記号表（勤務時間帯）'!$C$6:$L$47,10,FALSE))</f>
        <v/>
      </c>
      <c r="AQ74" s="1929" t="str">
        <f>IF(AQ73="","",VLOOKUP(AQ73,'【記載例】シフト記号表（勤務時間帯）'!$C$6:$L$47,10,FALSE))</f>
        <v/>
      </c>
      <c r="AR74" s="1927" t="str">
        <f>IF(AR73="","",VLOOKUP(AR73,'【記載例】シフト記号表（勤務時間帯）'!$C$6:$L$47,10,FALSE))</f>
        <v/>
      </c>
      <c r="AS74" s="1928" t="str">
        <f>IF(AS73="","",VLOOKUP(AS73,'【記載例】シフト記号表（勤務時間帯）'!$C$6:$L$47,10,FALSE))</f>
        <v/>
      </c>
      <c r="AT74" s="1928" t="str">
        <f>IF(AT73="","",VLOOKUP(AT73,'【記載例】シフト記号表（勤務時間帯）'!$C$6:$L$47,10,FALSE))</f>
        <v/>
      </c>
      <c r="AU74" s="1928" t="str">
        <f>IF(AU73="","",VLOOKUP(AU73,'【記載例】シフト記号表（勤務時間帯）'!$C$6:$L$47,10,FALSE))</f>
        <v/>
      </c>
      <c r="AV74" s="1928" t="str">
        <f>IF(AV73="","",VLOOKUP(AV73,'【記載例】シフト記号表（勤務時間帯）'!$C$6:$L$47,10,FALSE))</f>
        <v/>
      </c>
      <c r="AW74" s="1928" t="str">
        <f>IF(AW73="","",VLOOKUP(AW73,'【記載例】シフト記号表（勤務時間帯）'!$C$6:$L$47,10,FALSE))</f>
        <v/>
      </c>
      <c r="AX74" s="1929" t="str">
        <f>IF(AX73="","",VLOOKUP(AX73,'【記載例】シフト記号表（勤務時間帯）'!$C$6:$L$47,10,FALSE))</f>
        <v/>
      </c>
      <c r="AY74" s="1927" t="str">
        <f>IF(AY73="","",VLOOKUP(AY73,'【記載例】シフト記号表（勤務時間帯）'!$C$6:$L$47,10,FALSE))</f>
        <v/>
      </c>
      <c r="AZ74" s="1928" t="str">
        <f>IF(AZ73="","",VLOOKUP(AZ73,'【記載例】シフト記号表（勤務時間帯）'!$C$6:$L$47,10,FALSE))</f>
        <v/>
      </c>
      <c r="BA74" s="1928" t="str">
        <f>IF(BA73="","",VLOOKUP(BA73,'【記載例】シフト記号表（勤務時間帯）'!$C$6:$L$47,10,FALSE))</f>
        <v/>
      </c>
      <c r="BB74" s="4169">
        <f>IF($BE$3="４週",SUM(W74:AX74),IF($BE$3="暦月",SUM(W74:BA74),""))</f>
        <v>0</v>
      </c>
      <c r="BC74" s="4170"/>
      <c r="BD74" s="4171">
        <f>IF($BE$3="４週",BB74/4,IF($BE$3="暦月",(BB74/($BE$8/7)),""))</f>
        <v>0</v>
      </c>
      <c r="BE74" s="4170"/>
      <c r="BF74" s="4166"/>
      <c r="BG74" s="4167"/>
      <c r="BH74" s="4167"/>
      <c r="BI74" s="4167"/>
      <c r="BJ74" s="4168"/>
    </row>
    <row r="75" spans="2:62" ht="20.25" customHeight="1" x14ac:dyDescent="0.15">
      <c r="B75" s="4126">
        <f>B73+1</f>
        <v>30</v>
      </c>
      <c r="C75" s="4128"/>
      <c r="D75" s="4129"/>
      <c r="E75" s="1930"/>
      <c r="F75" s="1931"/>
      <c r="G75" s="1930"/>
      <c r="H75" s="1931"/>
      <c r="I75" s="4132"/>
      <c r="J75" s="4133"/>
      <c r="K75" s="4136"/>
      <c r="L75" s="4137"/>
      <c r="M75" s="4137"/>
      <c r="N75" s="4129"/>
      <c r="O75" s="4140"/>
      <c r="P75" s="4141"/>
      <c r="Q75" s="4141"/>
      <c r="R75" s="4141"/>
      <c r="S75" s="4142"/>
      <c r="T75" s="1946" t="s">
        <v>3298</v>
      </c>
      <c r="U75" s="1947"/>
      <c r="V75" s="1948"/>
      <c r="W75" s="1935"/>
      <c r="X75" s="1936"/>
      <c r="Y75" s="1936"/>
      <c r="Z75" s="1936"/>
      <c r="AA75" s="1936"/>
      <c r="AB75" s="1936"/>
      <c r="AC75" s="1937"/>
      <c r="AD75" s="1935"/>
      <c r="AE75" s="1936"/>
      <c r="AF75" s="1936"/>
      <c r="AG75" s="1936"/>
      <c r="AH75" s="1936"/>
      <c r="AI75" s="1936"/>
      <c r="AJ75" s="1937"/>
      <c r="AK75" s="1935"/>
      <c r="AL75" s="1936"/>
      <c r="AM75" s="1936"/>
      <c r="AN75" s="1936"/>
      <c r="AO75" s="1936"/>
      <c r="AP75" s="1936"/>
      <c r="AQ75" s="1937"/>
      <c r="AR75" s="1935"/>
      <c r="AS75" s="1936"/>
      <c r="AT75" s="1936"/>
      <c r="AU75" s="1936"/>
      <c r="AV75" s="1936"/>
      <c r="AW75" s="1936"/>
      <c r="AX75" s="1937"/>
      <c r="AY75" s="1935"/>
      <c r="AZ75" s="1936"/>
      <c r="BA75" s="1938"/>
      <c r="BB75" s="4146"/>
      <c r="BC75" s="4147"/>
      <c r="BD75" s="4148"/>
      <c r="BE75" s="4149"/>
      <c r="BF75" s="4150"/>
      <c r="BG75" s="4151"/>
      <c r="BH75" s="4151"/>
      <c r="BI75" s="4151"/>
      <c r="BJ75" s="4152"/>
    </row>
    <row r="76" spans="2:62" ht="20.25" customHeight="1" thickBot="1" x14ac:dyDescent="0.2">
      <c r="B76" s="4127"/>
      <c r="C76" s="4130"/>
      <c r="D76" s="4131"/>
      <c r="E76" s="1949"/>
      <c r="F76" s="1950">
        <f>C76</f>
        <v>0</v>
      </c>
      <c r="G76" s="1949"/>
      <c r="H76" s="1950">
        <f>I76</f>
        <v>0</v>
      </c>
      <c r="I76" s="4134"/>
      <c r="J76" s="4135"/>
      <c r="K76" s="4138"/>
      <c r="L76" s="4139"/>
      <c r="M76" s="4139"/>
      <c r="N76" s="4131"/>
      <c r="O76" s="4143"/>
      <c r="P76" s="4144"/>
      <c r="Q76" s="4144"/>
      <c r="R76" s="4144"/>
      <c r="S76" s="4145"/>
      <c r="T76" s="1951" t="s">
        <v>3505</v>
      </c>
      <c r="U76" s="1952"/>
      <c r="V76" s="1953"/>
      <c r="W76" s="1954" t="str">
        <f>IF(W75="","",VLOOKUP(W75,'【記載例】シフト記号表（勤務時間帯）'!$C$6:$L$47,10,FALSE))</f>
        <v/>
      </c>
      <c r="X76" s="1955" t="str">
        <f>IF(X75="","",VLOOKUP(X75,'【記載例】シフト記号表（勤務時間帯）'!$C$6:$L$47,10,FALSE))</f>
        <v/>
      </c>
      <c r="Y76" s="1955" t="str">
        <f>IF(Y75="","",VLOOKUP(Y75,'【記載例】シフト記号表（勤務時間帯）'!$C$6:$L$47,10,FALSE))</f>
        <v/>
      </c>
      <c r="Z76" s="1955" t="str">
        <f>IF(Z75="","",VLOOKUP(Z75,'【記載例】シフト記号表（勤務時間帯）'!$C$6:$L$47,10,FALSE))</f>
        <v/>
      </c>
      <c r="AA76" s="1955" t="str">
        <f>IF(AA75="","",VLOOKUP(AA75,'【記載例】シフト記号表（勤務時間帯）'!$C$6:$L$47,10,FALSE))</f>
        <v/>
      </c>
      <c r="AB76" s="1955" t="str">
        <f>IF(AB75="","",VLOOKUP(AB75,'【記載例】シフト記号表（勤務時間帯）'!$C$6:$L$47,10,FALSE))</f>
        <v/>
      </c>
      <c r="AC76" s="1956" t="str">
        <f>IF(AC75="","",VLOOKUP(AC75,'【記載例】シフト記号表（勤務時間帯）'!$C$6:$L$47,10,FALSE))</f>
        <v/>
      </c>
      <c r="AD76" s="1954" t="str">
        <f>IF(AD75="","",VLOOKUP(AD75,'【記載例】シフト記号表（勤務時間帯）'!$C$6:$L$47,10,FALSE))</f>
        <v/>
      </c>
      <c r="AE76" s="1955" t="str">
        <f>IF(AE75="","",VLOOKUP(AE75,'【記載例】シフト記号表（勤務時間帯）'!$C$6:$L$47,10,FALSE))</f>
        <v/>
      </c>
      <c r="AF76" s="1955" t="str">
        <f>IF(AF75="","",VLOOKUP(AF75,'【記載例】シフト記号表（勤務時間帯）'!$C$6:$L$47,10,FALSE))</f>
        <v/>
      </c>
      <c r="AG76" s="1955" t="str">
        <f>IF(AG75="","",VLOOKUP(AG75,'【記載例】シフト記号表（勤務時間帯）'!$C$6:$L$47,10,FALSE))</f>
        <v/>
      </c>
      <c r="AH76" s="1955" t="str">
        <f>IF(AH75="","",VLOOKUP(AH75,'【記載例】シフト記号表（勤務時間帯）'!$C$6:$L$47,10,FALSE))</f>
        <v/>
      </c>
      <c r="AI76" s="1955" t="str">
        <f>IF(AI75="","",VLOOKUP(AI75,'【記載例】シフト記号表（勤務時間帯）'!$C$6:$L$47,10,FALSE))</f>
        <v/>
      </c>
      <c r="AJ76" s="1956" t="str">
        <f>IF(AJ75="","",VLOOKUP(AJ75,'【記載例】シフト記号表（勤務時間帯）'!$C$6:$L$47,10,FALSE))</f>
        <v/>
      </c>
      <c r="AK76" s="1954" t="str">
        <f>IF(AK75="","",VLOOKUP(AK75,'【記載例】シフト記号表（勤務時間帯）'!$C$6:$L$47,10,FALSE))</f>
        <v/>
      </c>
      <c r="AL76" s="1955" t="str">
        <f>IF(AL75="","",VLOOKUP(AL75,'【記載例】シフト記号表（勤務時間帯）'!$C$6:$L$47,10,FALSE))</f>
        <v/>
      </c>
      <c r="AM76" s="1955" t="str">
        <f>IF(AM75="","",VLOOKUP(AM75,'【記載例】シフト記号表（勤務時間帯）'!$C$6:$L$47,10,FALSE))</f>
        <v/>
      </c>
      <c r="AN76" s="1955" t="str">
        <f>IF(AN75="","",VLOOKUP(AN75,'【記載例】シフト記号表（勤務時間帯）'!$C$6:$L$47,10,FALSE))</f>
        <v/>
      </c>
      <c r="AO76" s="1955" t="str">
        <f>IF(AO75="","",VLOOKUP(AO75,'【記載例】シフト記号表（勤務時間帯）'!$C$6:$L$47,10,FALSE))</f>
        <v/>
      </c>
      <c r="AP76" s="1955" t="str">
        <f>IF(AP75="","",VLOOKUP(AP75,'【記載例】シフト記号表（勤務時間帯）'!$C$6:$L$47,10,FALSE))</f>
        <v/>
      </c>
      <c r="AQ76" s="1956" t="str">
        <f>IF(AQ75="","",VLOOKUP(AQ75,'【記載例】シフト記号表（勤務時間帯）'!$C$6:$L$47,10,FALSE))</f>
        <v/>
      </c>
      <c r="AR76" s="1954" t="str">
        <f>IF(AR75="","",VLOOKUP(AR75,'【記載例】シフト記号表（勤務時間帯）'!$C$6:$L$47,10,FALSE))</f>
        <v/>
      </c>
      <c r="AS76" s="1955" t="str">
        <f>IF(AS75="","",VLOOKUP(AS75,'【記載例】シフト記号表（勤務時間帯）'!$C$6:$L$47,10,FALSE))</f>
        <v/>
      </c>
      <c r="AT76" s="1955" t="str">
        <f>IF(AT75="","",VLOOKUP(AT75,'【記載例】シフト記号表（勤務時間帯）'!$C$6:$L$47,10,FALSE))</f>
        <v/>
      </c>
      <c r="AU76" s="1955" t="str">
        <f>IF(AU75="","",VLOOKUP(AU75,'【記載例】シフト記号表（勤務時間帯）'!$C$6:$L$47,10,FALSE))</f>
        <v/>
      </c>
      <c r="AV76" s="1955" t="str">
        <f>IF(AV75="","",VLOOKUP(AV75,'【記載例】シフト記号表（勤務時間帯）'!$C$6:$L$47,10,FALSE))</f>
        <v/>
      </c>
      <c r="AW76" s="1955" t="str">
        <f>IF(AW75="","",VLOOKUP(AW75,'【記載例】シフト記号表（勤務時間帯）'!$C$6:$L$47,10,FALSE))</f>
        <v/>
      </c>
      <c r="AX76" s="1956" t="str">
        <f>IF(AX75="","",VLOOKUP(AX75,'【記載例】シフト記号表（勤務時間帯）'!$C$6:$L$47,10,FALSE))</f>
        <v/>
      </c>
      <c r="AY76" s="1954" t="str">
        <f>IF(AY75="","",VLOOKUP(AY75,'【記載例】シフト記号表（勤務時間帯）'!$C$6:$L$47,10,FALSE))</f>
        <v/>
      </c>
      <c r="AZ76" s="1955" t="str">
        <f>IF(AZ75="","",VLOOKUP(AZ75,'【記載例】シフト記号表（勤務時間帯）'!$C$6:$L$47,10,FALSE))</f>
        <v/>
      </c>
      <c r="BA76" s="1957" t="str">
        <f>IF(BA75="","",VLOOKUP(BA75,'【記載例】シフト記号表（勤務時間帯）'!$C$6:$L$47,10,FALSE))</f>
        <v/>
      </c>
      <c r="BB76" s="4156">
        <f>IF($BE$3="４週",SUM(W76:AX76),IF($BE$3="暦月",SUM(W76:BA76),""))</f>
        <v>0</v>
      </c>
      <c r="BC76" s="4157"/>
      <c r="BD76" s="4158">
        <f>IF($BE$3="４週",BB76/4,IF($BE$3="暦月",(BB76/($BE$8/7)),""))</f>
        <v>0</v>
      </c>
      <c r="BE76" s="4157"/>
      <c r="BF76" s="4153"/>
      <c r="BG76" s="4154"/>
      <c r="BH76" s="4154"/>
      <c r="BI76" s="4154"/>
      <c r="BJ76" s="4155"/>
    </row>
    <row r="77" spans="2:62" ht="20.25" customHeight="1" x14ac:dyDescent="0.15">
      <c r="B77" s="1958"/>
      <c r="C77" s="1959"/>
      <c r="D77" s="1959"/>
      <c r="E77" s="1959"/>
      <c r="F77" s="1959"/>
      <c r="G77" s="1959"/>
      <c r="H77" s="1959"/>
      <c r="I77" s="1960"/>
      <c r="J77" s="1960"/>
      <c r="K77" s="1959"/>
      <c r="L77" s="1959"/>
      <c r="M77" s="1959"/>
      <c r="N77" s="1959"/>
      <c r="O77" s="1961"/>
      <c r="P77" s="1961"/>
      <c r="Q77" s="1961"/>
      <c r="R77" s="1962"/>
      <c r="S77" s="1962"/>
      <c r="T77" s="1962"/>
      <c r="U77" s="1963"/>
      <c r="V77" s="1964"/>
      <c r="W77" s="1965"/>
      <c r="X77" s="1965"/>
      <c r="Y77" s="1965"/>
      <c r="Z77" s="1965"/>
      <c r="AA77" s="1965"/>
      <c r="AB77" s="1965"/>
      <c r="AC77" s="1965"/>
      <c r="AD77" s="1965"/>
      <c r="AE77" s="1965"/>
      <c r="AF77" s="1965"/>
      <c r="AG77" s="1965"/>
      <c r="AH77" s="1965"/>
      <c r="AI77" s="1965"/>
      <c r="AJ77" s="1965"/>
      <c r="AK77" s="1965"/>
      <c r="AL77" s="1965"/>
      <c r="AM77" s="1965"/>
      <c r="AN77" s="1965"/>
      <c r="AO77" s="1965"/>
      <c r="AP77" s="1965"/>
      <c r="AQ77" s="1965"/>
      <c r="AR77" s="1965"/>
      <c r="AS77" s="1965"/>
      <c r="AT77" s="1965"/>
      <c r="AU77" s="1965"/>
      <c r="AV77" s="1965"/>
      <c r="AW77" s="1965"/>
      <c r="AX77" s="1965"/>
      <c r="AY77" s="1965"/>
      <c r="AZ77" s="1965"/>
      <c r="BA77" s="1965"/>
      <c r="BB77" s="1965"/>
      <c r="BC77" s="1965"/>
      <c r="BD77" s="1966"/>
      <c r="BE77" s="1966"/>
      <c r="BF77" s="1961"/>
      <c r="BG77" s="1961"/>
      <c r="BH77" s="1961"/>
      <c r="BI77" s="1961"/>
      <c r="BJ77" s="1961"/>
    </row>
    <row r="78" spans="2:62" ht="20.25" customHeight="1" x14ac:dyDescent="0.15">
      <c r="B78" s="1958"/>
      <c r="C78" s="1959"/>
      <c r="D78" s="1959"/>
      <c r="E78" s="1959"/>
      <c r="F78" s="1959"/>
      <c r="G78" s="1959"/>
      <c r="H78" s="1959"/>
      <c r="I78" s="1967"/>
      <c r="J78" s="1884" t="s">
        <v>3624</v>
      </c>
      <c r="K78" s="1884"/>
      <c r="L78" s="1884"/>
      <c r="M78" s="1884"/>
      <c r="N78" s="1884"/>
      <c r="O78" s="1884"/>
      <c r="P78" s="1884"/>
      <c r="Q78" s="1884"/>
      <c r="R78" s="1884"/>
      <c r="S78" s="1884"/>
      <c r="T78" s="1889"/>
      <c r="U78" s="1884"/>
      <c r="V78" s="1884"/>
      <c r="W78" s="1884"/>
      <c r="X78" s="1884"/>
      <c r="Y78" s="1884"/>
      <c r="Z78" s="1968"/>
      <c r="AA78" s="1968"/>
      <c r="AB78" s="1968"/>
      <c r="AC78" s="1968"/>
      <c r="AD78" s="1968"/>
      <c r="AE78" s="1968"/>
      <c r="AF78" s="1968"/>
      <c r="AG78" s="1968"/>
      <c r="AH78" s="1968"/>
      <c r="AI78" s="1968"/>
      <c r="AJ78" s="1968"/>
      <c r="AK78" s="1968"/>
      <c r="AL78" s="1968"/>
      <c r="AM78" s="1968"/>
      <c r="AN78" s="1968"/>
      <c r="AO78" s="1968"/>
      <c r="AP78" s="1968"/>
      <c r="AQ78" s="1968"/>
      <c r="AR78" s="1968"/>
      <c r="AS78" s="1968"/>
      <c r="AT78" s="1968"/>
      <c r="AU78" s="1968"/>
      <c r="AV78" s="1968"/>
      <c r="AW78" s="1968"/>
      <c r="AX78" s="1968"/>
      <c r="AY78" s="1968"/>
      <c r="AZ78" s="1968"/>
      <c r="BA78" s="1968"/>
      <c r="BB78" s="1968"/>
      <c r="BC78" s="1968"/>
      <c r="BD78" s="1969"/>
      <c r="BE78" s="1966"/>
      <c r="BF78" s="1961"/>
      <c r="BG78" s="1961"/>
      <c r="BH78" s="1961"/>
      <c r="BI78" s="1961"/>
      <c r="BJ78" s="1961"/>
    </row>
    <row r="79" spans="2:62" ht="20.25" customHeight="1" x14ac:dyDescent="0.15">
      <c r="B79" s="1958"/>
      <c r="C79" s="1959"/>
      <c r="D79" s="1959"/>
      <c r="E79" s="1959"/>
      <c r="F79" s="1959"/>
      <c r="G79" s="1959"/>
      <c r="H79" s="1959"/>
      <c r="I79" s="1967"/>
      <c r="J79" s="1884"/>
      <c r="K79" s="1884" t="s">
        <v>3625</v>
      </c>
      <c r="L79" s="1884"/>
      <c r="M79" s="1884"/>
      <c r="N79" s="1884"/>
      <c r="O79" s="1884"/>
      <c r="P79" s="1884"/>
      <c r="Q79" s="1884"/>
      <c r="R79" s="1884"/>
      <c r="S79" s="1884"/>
      <c r="T79" s="1889"/>
      <c r="U79" s="1884"/>
      <c r="V79" s="1884"/>
      <c r="W79" s="1884"/>
      <c r="X79" s="1884"/>
      <c r="Y79" s="1884"/>
      <c r="Z79" s="1968"/>
      <c r="AA79" s="1884" t="s">
        <v>3626</v>
      </c>
      <c r="AB79" s="1884"/>
      <c r="AC79" s="1884"/>
      <c r="AD79" s="1884"/>
      <c r="AE79" s="1884"/>
      <c r="AF79" s="1884"/>
      <c r="AG79" s="1884"/>
      <c r="AH79" s="1884"/>
      <c r="AI79" s="1884"/>
      <c r="AJ79" s="1889"/>
      <c r="AK79" s="1884"/>
      <c r="AL79" s="1884"/>
      <c r="AM79" s="1884"/>
      <c r="AN79" s="1884"/>
      <c r="AO79" s="1968"/>
      <c r="AP79" s="1968"/>
      <c r="AQ79" s="1884" t="s">
        <v>3538</v>
      </c>
      <c r="AR79" s="1884"/>
      <c r="AS79" s="1884"/>
      <c r="AT79" s="1884"/>
      <c r="AU79" s="1884"/>
      <c r="AV79" s="1884"/>
      <c r="AW79" s="1968"/>
      <c r="AX79" s="1968"/>
      <c r="AY79" s="1968"/>
      <c r="AZ79" s="1968"/>
      <c r="BA79" s="1968"/>
      <c r="BB79" s="1968"/>
      <c r="BC79" s="1968"/>
      <c r="BD79" s="1969"/>
      <c r="BE79" s="1966"/>
      <c r="BF79" s="1961"/>
      <c r="BG79" s="1961"/>
      <c r="BH79" s="1961"/>
      <c r="BI79" s="1961"/>
      <c r="BJ79" s="1961"/>
    </row>
    <row r="80" spans="2:62" ht="20.25" customHeight="1" x14ac:dyDescent="0.15">
      <c r="B80" s="1958"/>
      <c r="C80" s="1959"/>
      <c r="D80" s="1959"/>
      <c r="E80" s="1959"/>
      <c r="F80" s="1959"/>
      <c r="G80" s="1959"/>
      <c r="H80" s="1959"/>
      <c r="I80" s="1967"/>
      <c r="J80" s="1884"/>
      <c r="K80" s="4105" t="s">
        <v>3528</v>
      </c>
      <c r="L80" s="4105"/>
      <c r="M80" s="4105" t="s">
        <v>3529</v>
      </c>
      <c r="N80" s="4105"/>
      <c r="O80" s="4105"/>
      <c r="P80" s="4105"/>
      <c r="Q80" s="1884"/>
      <c r="R80" s="4123" t="s">
        <v>3530</v>
      </c>
      <c r="S80" s="4123"/>
      <c r="T80" s="4123"/>
      <c r="U80" s="4123"/>
      <c r="V80" s="1884"/>
      <c r="W80" s="1970" t="s">
        <v>3531</v>
      </c>
      <c r="X80" s="1970"/>
      <c r="Y80" s="1884"/>
      <c r="Z80" s="1968"/>
      <c r="AA80" s="4105" t="s">
        <v>3528</v>
      </c>
      <c r="AB80" s="4105"/>
      <c r="AC80" s="4105" t="s">
        <v>3529</v>
      </c>
      <c r="AD80" s="4105"/>
      <c r="AE80" s="4105"/>
      <c r="AF80" s="4105"/>
      <c r="AG80" s="1884"/>
      <c r="AH80" s="4123" t="s">
        <v>3530</v>
      </c>
      <c r="AI80" s="4123"/>
      <c r="AJ80" s="4123"/>
      <c r="AK80" s="4123"/>
      <c r="AL80" s="1884"/>
      <c r="AM80" s="1970" t="s">
        <v>3531</v>
      </c>
      <c r="AN80" s="1970"/>
      <c r="AO80" s="1968"/>
      <c r="AP80" s="1968"/>
      <c r="AQ80" s="4107" t="s">
        <v>3322</v>
      </c>
      <c r="AR80" s="4107"/>
      <c r="AS80" s="4107" t="s">
        <v>3323</v>
      </c>
      <c r="AT80" s="4107"/>
      <c r="AU80" s="4107"/>
      <c r="AV80" s="4107"/>
      <c r="AW80" s="1968"/>
      <c r="AX80" s="1968"/>
      <c r="AY80" s="1968"/>
      <c r="AZ80" s="1968"/>
      <c r="BA80" s="1968"/>
      <c r="BB80" s="1968"/>
      <c r="BC80" s="1968"/>
      <c r="BD80" s="1969"/>
      <c r="BE80" s="1966"/>
      <c r="BF80" s="1961"/>
      <c r="BG80" s="1961"/>
      <c r="BH80" s="1961"/>
      <c r="BI80" s="1961"/>
      <c r="BJ80" s="1961"/>
    </row>
    <row r="81" spans="2:62" ht="20.25" customHeight="1" x14ac:dyDescent="0.15">
      <c r="B81" s="1958"/>
      <c r="C81" s="1959"/>
      <c r="D81" s="1959"/>
      <c r="E81" s="1959"/>
      <c r="F81" s="1959"/>
      <c r="G81" s="1959"/>
      <c r="H81" s="1959"/>
      <c r="I81" s="1967"/>
      <c r="J81" s="1884"/>
      <c r="K81" s="4106"/>
      <c r="L81" s="4106"/>
      <c r="M81" s="4106" t="s">
        <v>3532</v>
      </c>
      <c r="N81" s="4106"/>
      <c r="O81" s="4106" t="s">
        <v>3533</v>
      </c>
      <c r="P81" s="4106"/>
      <c r="Q81" s="1884"/>
      <c r="R81" s="4106" t="s">
        <v>3532</v>
      </c>
      <c r="S81" s="4106"/>
      <c r="T81" s="4106" t="s">
        <v>3533</v>
      </c>
      <c r="U81" s="4106"/>
      <c r="V81" s="1884"/>
      <c r="W81" s="1970" t="s">
        <v>3534</v>
      </c>
      <c r="X81" s="1970"/>
      <c r="Y81" s="1884"/>
      <c r="Z81" s="1968"/>
      <c r="AA81" s="4106"/>
      <c r="AB81" s="4106"/>
      <c r="AC81" s="4106" t="s">
        <v>3532</v>
      </c>
      <c r="AD81" s="4106"/>
      <c r="AE81" s="4106" t="s">
        <v>3533</v>
      </c>
      <c r="AF81" s="4106"/>
      <c r="AG81" s="1884"/>
      <c r="AH81" s="4106" t="s">
        <v>3532</v>
      </c>
      <c r="AI81" s="4106"/>
      <c r="AJ81" s="4106" t="s">
        <v>3533</v>
      </c>
      <c r="AK81" s="4106"/>
      <c r="AL81" s="1884"/>
      <c r="AM81" s="1970" t="s">
        <v>3534</v>
      </c>
      <c r="AN81" s="1970"/>
      <c r="AO81" s="1968"/>
      <c r="AP81" s="1968"/>
      <c r="AQ81" s="4107" t="s">
        <v>3317</v>
      </c>
      <c r="AR81" s="4107"/>
      <c r="AS81" s="4107" t="s">
        <v>3324</v>
      </c>
      <c r="AT81" s="4107"/>
      <c r="AU81" s="4107"/>
      <c r="AV81" s="4107"/>
      <c r="AW81" s="1968"/>
      <c r="AX81" s="1968"/>
      <c r="AY81" s="1968"/>
      <c r="AZ81" s="1968"/>
      <c r="BA81" s="1968"/>
      <c r="BB81" s="1968"/>
      <c r="BC81" s="1968"/>
      <c r="BD81" s="1969"/>
      <c r="BE81" s="1966"/>
      <c r="BF81" s="1961"/>
      <c r="BG81" s="1961"/>
      <c r="BH81" s="1961"/>
      <c r="BI81" s="1961"/>
      <c r="BJ81" s="1961"/>
    </row>
    <row r="82" spans="2:62" ht="20.25" customHeight="1" x14ac:dyDescent="0.15">
      <c r="B82" s="1958"/>
      <c r="C82" s="1959"/>
      <c r="D82" s="1959"/>
      <c r="E82" s="1959"/>
      <c r="F82" s="1959"/>
      <c r="G82" s="1959"/>
      <c r="H82" s="1959"/>
      <c r="I82" s="1967"/>
      <c r="J82" s="1884"/>
      <c r="K82" s="4107" t="s">
        <v>3317</v>
      </c>
      <c r="L82" s="4107"/>
      <c r="M82" s="4110">
        <f>SUMIFS($BB$17:$BB$76,$F$17:$F$76,"医師",$H$17:$H$76,"A")</f>
        <v>480</v>
      </c>
      <c r="N82" s="4110"/>
      <c r="O82" s="4111">
        <f>SUMIFS($BD$17:$BD$76,$F$17:$F$76,"医師",$H$17:$H$76,"A")</f>
        <v>120</v>
      </c>
      <c r="P82" s="4111"/>
      <c r="Q82" s="1971"/>
      <c r="R82" s="4117">
        <v>0</v>
      </c>
      <c r="S82" s="4117"/>
      <c r="T82" s="4117">
        <v>0</v>
      </c>
      <c r="U82" s="4117"/>
      <c r="V82" s="1971"/>
      <c r="W82" s="4121">
        <v>3</v>
      </c>
      <c r="X82" s="4122"/>
      <c r="Y82" s="1884"/>
      <c r="Z82" s="1968"/>
      <c r="AA82" s="4107" t="s">
        <v>3317</v>
      </c>
      <c r="AB82" s="4107"/>
      <c r="AC82" s="4110">
        <f>SUMIFS($BB$17:$BB$76,$F$17:$F$76,"薬剤師",$H$17:$H$76,"A")</f>
        <v>320</v>
      </c>
      <c r="AD82" s="4110"/>
      <c r="AE82" s="4111">
        <f>SUMIFS($BD$17:$BD$76,$F$17:$F$76,"薬剤師",$H$17:$H$76,"A")</f>
        <v>80</v>
      </c>
      <c r="AF82" s="4111"/>
      <c r="AG82" s="1971"/>
      <c r="AH82" s="4117">
        <v>0</v>
      </c>
      <c r="AI82" s="4117"/>
      <c r="AJ82" s="4117">
        <v>0</v>
      </c>
      <c r="AK82" s="4117"/>
      <c r="AL82" s="1971"/>
      <c r="AM82" s="4121">
        <v>2</v>
      </c>
      <c r="AN82" s="4122"/>
      <c r="AO82" s="1968"/>
      <c r="AP82" s="1968"/>
      <c r="AQ82" s="4107" t="s">
        <v>3318</v>
      </c>
      <c r="AR82" s="4107"/>
      <c r="AS82" s="4107" t="s">
        <v>3325</v>
      </c>
      <c r="AT82" s="4107"/>
      <c r="AU82" s="4107"/>
      <c r="AV82" s="4107"/>
      <c r="AW82" s="1968"/>
      <c r="AX82" s="1968"/>
      <c r="AY82" s="1968"/>
      <c r="AZ82" s="1968"/>
      <c r="BA82" s="1968"/>
      <c r="BB82" s="1968"/>
      <c r="BC82" s="1968"/>
      <c r="BD82" s="1969"/>
      <c r="BE82" s="1966"/>
      <c r="BF82" s="1961"/>
      <c r="BG82" s="1961"/>
      <c r="BH82" s="1961"/>
      <c r="BI82" s="1961"/>
      <c r="BJ82" s="1961"/>
    </row>
    <row r="83" spans="2:62" ht="20.25" customHeight="1" x14ac:dyDescent="0.15">
      <c r="B83" s="1958"/>
      <c r="C83" s="1959"/>
      <c r="D83" s="1959"/>
      <c r="E83" s="1959"/>
      <c r="F83" s="1959"/>
      <c r="G83" s="1959"/>
      <c r="H83" s="1959"/>
      <c r="I83" s="1967"/>
      <c r="J83" s="1884"/>
      <c r="K83" s="4107" t="s">
        <v>3318</v>
      </c>
      <c r="L83" s="4107"/>
      <c r="M83" s="4110">
        <f>SUMIFS($BB$17:$BB$76,$F$17:$F$76,"医師",$H$17:$H$76,"B")</f>
        <v>0</v>
      </c>
      <c r="N83" s="4110"/>
      <c r="O83" s="4111">
        <f>SUMIFS($BD$17:$BD$76,$F$17:$F$76,"医師",$H$17:$H$76,"B")</f>
        <v>0</v>
      </c>
      <c r="P83" s="4111"/>
      <c r="Q83" s="1971"/>
      <c r="R83" s="4117">
        <v>0</v>
      </c>
      <c r="S83" s="4117"/>
      <c r="T83" s="4117">
        <v>0</v>
      </c>
      <c r="U83" s="4117"/>
      <c r="V83" s="1971"/>
      <c r="W83" s="4121">
        <v>0</v>
      </c>
      <c r="X83" s="4122"/>
      <c r="Y83" s="1884"/>
      <c r="Z83" s="1968"/>
      <c r="AA83" s="4107" t="s">
        <v>3318</v>
      </c>
      <c r="AB83" s="4107"/>
      <c r="AC83" s="4110">
        <f>SUMIFS($BB$17:$BB$76,$F$17:$F$76,"薬剤師",$H$17:$H$76,"B")</f>
        <v>0</v>
      </c>
      <c r="AD83" s="4110"/>
      <c r="AE83" s="4111">
        <f>SUMIFS($BD$17:$BD$76,$F$17:$F$76,"薬剤師",$H$17:$H$76,"B")</f>
        <v>0</v>
      </c>
      <c r="AF83" s="4111"/>
      <c r="AG83" s="1971"/>
      <c r="AH83" s="4117">
        <v>0</v>
      </c>
      <c r="AI83" s="4117"/>
      <c r="AJ83" s="4117">
        <v>0</v>
      </c>
      <c r="AK83" s="4117"/>
      <c r="AL83" s="1971"/>
      <c r="AM83" s="4121">
        <v>0</v>
      </c>
      <c r="AN83" s="4122"/>
      <c r="AO83" s="1968"/>
      <c r="AP83" s="1968"/>
      <c r="AQ83" s="4107" t="s">
        <v>3319</v>
      </c>
      <c r="AR83" s="4107"/>
      <c r="AS83" s="4107" t="s">
        <v>3326</v>
      </c>
      <c r="AT83" s="4107"/>
      <c r="AU83" s="4107"/>
      <c r="AV83" s="4107"/>
      <c r="AW83" s="1968"/>
      <c r="AX83" s="1968"/>
      <c r="AY83" s="1968"/>
      <c r="AZ83" s="1968"/>
      <c r="BA83" s="1968"/>
      <c r="BB83" s="1968"/>
      <c r="BC83" s="1968"/>
      <c r="BD83" s="1969"/>
      <c r="BE83" s="1966"/>
      <c r="BF83" s="1961"/>
      <c r="BG83" s="1961"/>
      <c r="BH83" s="1961"/>
      <c r="BI83" s="1961"/>
      <c r="BJ83" s="1961"/>
    </row>
    <row r="84" spans="2:62" ht="20.25" customHeight="1" x14ac:dyDescent="0.15">
      <c r="B84" s="1958"/>
      <c r="C84" s="1959"/>
      <c r="D84" s="1959"/>
      <c r="E84" s="1959"/>
      <c r="F84" s="1959"/>
      <c r="G84" s="1959"/>
      <c r="H84" s="1959"/>
      <c r="I84" s="1967"/>
      <c r="J84" s="1884"/>
      <c r="K84" s="4107" t="s">
        <v>3319</v>
      </c>
      <c r="L84" s="4107"/>
      <c r="M84" s="4110">
        <f>SUMIFS($BB$17:$BB$76,$F$17:$F$76,"医師",$H$17:$H$76,"C")</f>
        <v>0</v>
      </c>
      <c r="N84" s="4110"/>
      <c r="O84" s="4111">
        <f>SUMIFS($BD$17:$BD$76,$F$17:$F$76,"医師",$H$17:$H$76,"C")</f>
        <v>0</v>
      </c>
      <c r="P84" s="4111"/>
      <c r="Q84" s="1971"/>
      <c r="R84" s="4117">
        <v>0</v>
      </c>
      <c r="S84" s="4117"/>
      <c r="T84" s="4118">
        <v>0</v>
      </c>
      <c r="U84" s="4118"/>
      <c r="V84" s="1971"/>
      <c r="W84" s="4119" t="s">
        <v>3320</v>
      </c>
      <c r="X84" s="4120"/>
      <c r="Y84" s="1884"/>
      <c r="Z84" s="1968"/>
      <c r="AA84" s="4107" t="s">
        <v>3319</v>
      </c>
      <c r="AB84" s="4107"/>
      <c r="AC84" s="4110">
        <f>SUMIFS($BB$17:$BB$76,$F$17:$F$76,"薬剤師",$H$17:$H$76,"C")</f>
        <v>0</v>
      </c>
      <c r="AD84" s="4110"/>
      <c r="AE84" s="4111">
        <f>SUMIFS($BD$17:$BD$76,$F$17:$F$76,"薬剤師",$H$17:$H$76,"C")</f>
        <v>0</v>
      </c>
      <c r="AF84" s="4111"/>
      <c r="AG84" s="1971"/>
      <c r="AH84" s="4117">
        <v>0</v>
      </c>
      <c r="AI84" s="4117"/>
      <c r="AJ84" s="4118">
        <v>0</v>
      </c>
      <c r="AK84" s="4118"/>
      <c r="AL84" s="1971"/>
      <c r="AM84" s="4119" t="s">
        <v>3320</v>
      </c>
      <c r="AN84" s="4120"/>
      <c r="AO84" s="1968"/>
      <c r="AP84" s="1968"/>
      <c r="AQ84" s="4107" t="s">
        <v>3321</v>
      </c>
      <c r="AR84" s="4107"/>
      <c r="AS84" s="4107" t="s">
        <v>3545</v>
      </c>
      <c r="AT84" s="4107"/>
      <c r="AU84" s="4107"/>
      <c r="AV84" s="4107"/>
      <c r="AW84" s="1968"/>
      <c r="AX84" s="1968"/>
      <c r="AY84" s="1968"/>
      <c r="AZ84" s="1968"/>
      <c r="BA84" s="1968"/>
      <c r="BB84" s="1968"/>
      <c r="BC84" s="1968"/>
      <c r="BD84" s="1969"/>
      <c r="BE84" s="1966"/>
      <c r="BF84" s="1961"/>
      <c r="BG84" s="1961"/>
      <c r="BH84" s="1961"/>
      <c r="BI84" s="1961"/>
      <c r="BJ84" s="1961"/>
    </row>
    <row r="85" spans="2:62" ht="20.25" customHeight="1" x14ac:dyDescent="0.15">
      <c r="B85" s="1958"/>
      <c r="C85" s="1959"/>
      <c r="D85" s="1959"/>
      <c r="E85" s="1959"/>
      <c r="F85" s="1959"/>
      <c r="G85" s="1959"/>
      <c r="H85" s="1959"/>
      <c r="I85" s="1967"/>
      <c r="J85" s="1884"/>
      <c r="K85" s="4107" t="s">
        <v>3321</v>
      </c>
      <c r="L85" s="4107"/>
      <c r="M85" s="4110">
        <f>SUMIFS($BB$17:$BB$76,$F$17:$F$76,"医師",$H$17:$H$76,"D")</f>
        <v>0</v>
      </c>
      <c r="N85" s="4110"/>
      <c r="O85" s="4111">
        <f>SUMIFS($BD$17:$BD$76,$F$17:$F$76,"医師",$H$17:$H$76,"D")</f>
        <v>0</v>
      </c>
      <c r="P85" s="4111"/>
      <c r="Q85" s="1971"/>
      <c r="R85" s="4117">
        <v>0</v>
      </c>
      <c r="S85" s="4117"/>
      <c r="T85" s="4118">
        <v>0</v>
      </c>
      <c r="U85" s="4118"/>
      <c r="V85" s="1971"/>
      <c r="W85" s="4119" t="s">
        <v>3320</v>
      </c>
      <c r="X85" s="4120"/>
      <c r="Y85" s="1884"/>
      <c r="Z85" s="1968"/>
      <c r="AA85" s="4107" t="s">
        <v>3321</v>
      </c>
      <c r="AB85" s="4107"/>
      <c r="AC85" s="4110">
        <f>SUMIFS($BB$17:$BB$76,$F$17:$F$76,"薬剤師",$H$17:$H$76,"D")</f>
        <v>0</v>
      </c>
      <c r="AD85" s="4110"/>
      <c r="AE85" s="4111">
        <f>SUMIFS($BD$17:$BD$76,$F$17:$F$76,"薬剤師",$H$17:$H$76,"D")</f>
        <v>0</v>
      </c>
      <c r="AF85" s="4111"/>
      <c r="AG85" s="1971"/>
      <c r="AH85" s="4117">
        <v>0</v>
      </c>
      <c r="AI85" s="4117"/>
      <c r="AJ85" s="4118">
        <v>0</v>
      </c>
      <c r="AK85" s="4118"/>
      <c r="AL85" s="1971"/>
      <c r="AM85" s="4119" t="s">
        <v>3320</v>
      </c>
      <c r="AN85" s="4120"/>
      <c r="AO85" s="1968"/>
      <c r="AP85" s="1968"/>
      <c r="AQ85" s="1884"/>
      <c r="AR85" s="1884"/>
      <c r="AS85" s="1884"/>
      <c r="AT85" s="1884"/>
      <c r="AU85" s="1884"/>
      <c r="AV85" s="1884"/>
      <c r="AW85" s="1884"/>
      <c r="AX85" s="1884"/>
      <c r="AY85" s="1884"/>
      <c r="AZ85" s="1884"/>
      <c r="BA85" s="1884"/>
      <c r="BB85" s="1884"/>
      <c r="BC85" s="1884"/>
      <c r="BD85" s="1884"/>
      <c r="BJ85" s="1961"/>
    </row>
    <row r="86" spans="2:62" ht="20.25" customHeight="1" x14ac:dyDescent="0.15">
      <c r="B86" s="1958"/>
      <c r="C86" s="1959"/>
      <c r="D86" s="1959"/>
      <c r="E86" s="1959"/>
      <c r="F86" s="1959"/>
      <c r="G86" s="1959"/>
      <c r="H86" s="1959"/>
      <c r="I86" s="1967"/>
      <c r="J86" s="1884"/>
      <c r="K86" s="4107" t="s">
        <v>3535</v>
      </c>
      <c r="L86" s="4107"/>
      <c r="M86" s="4110">
        <f>SUM(M82:N85)</f>
        <v>480</v>
      </c>
      <c r="N86" s="4110"/>
      <c r="O86" s="4111">
        <f>SUM(O82:P85)</f>
        <v>120</v>
      </c>
      <c r="P86" s="4111"/>
      <c r="Q86" s="1971"/>
      <c r="R86" s="4110">
        <f>SUM(R82:S85)</f>
        <v>0</v>
      </c>
      <c r="S86" s="4110"/>
      <c r="T86" s="4111">
        <f>SUM(T82:U85)</f>
        <v>0</v>
      </c>
      <c r="U86" s="4111"/>
      <c r="V86" s="1971"/>
      <c r="W86" s="4112">
        <f>SUM(W82:X83)</f>
        <v>3</v>
      </c>
      <c r="X86" s="4113"/>
      <c r="Y86" s="1884"/>
      <c r="Z86" s="1968"/>
      <c r="AA86" s="4107" t="s">
        <v>3535</v>
      </c>
      <c r="AB86" s="4107"/>
      <c r="AC86" s="4110">
        <f>SUM(AC82:AD85)</f>
        <v>320</v>
      </c>
      <c r="AD86" s="4110"/>
      <c r="AE86" s="4111">
        <f>SUM(AE82:AF85)</f>
        <v>80</v>
      </c>
      <c r="AF86" s="4111"/>
      <c r="AG86" s="1971"/>
      <c r="AH86" s="4110">
        <f>SUM(AH82:AI85)</f>
        <v>0</v>
      </c>
      <c r="AI86" s="4110"/>
      <c r="AJ86" s="4111">
        <f>SUM(AJ82:AK85)</f>
        <v>0</v>
      </c>
      <c r="AK86" s="4111"/>
      <c r="AL86" s="1971"/>
      <c r="AM86" s="4112">
        <f>SUM(AM82:AN83)</f>
        <v>2</v>
      </c>
      <c r="AN86" s="4113"/>
      <c r="AO86" s="1968"/>
      <c r="AP86" s="1968"/>
      <c r="AQ86" s="1884"/>
      <c r="AR86" s="1884"/>
      <c r="AS86" s="1884"/>
      <c r="AT86" s="1884"/>
      <c r="AU86" s="1884"/>
      <c r="AV86" s="1884"/>
      <c r="AW86" s="1884"/>
      <c r="AX86" s="1884"/>
      <c r="AY86" s="1884"/>
      <c r="AZ86" s="1884"/>
      <c r="BA86" s="1884"/>
      <c r="BB86" s="1884"/>
      <c r="BC86" s="1884"/>
      <c r="BD86" s="1884"/>
    </row>
    <row r="87" spans="2:62" ht="20.25" customHeight="1" x14ac:dyDescent="0.15">
      <c r="B87" s="1958"/>
      <c r="C87" s="1959"/>
      <c r="D87" s="1959"/>
      <c r="E87" s="1959"/>
      <c r="F87" s="1959"/>
      <c r="G87" s="1959"/>
      <c r="H87" s="1959"/>
      <c r="I87" s="1967"/>
      <c r="J87" s="1967"/>
      <c r="K87" s="1972"/>
      <c r="L87" s="1972"/>
      <c r="M87" s="1972"/>
      <c r="N87" s="1972"/>
      <c r="O87" s="1973"/>
      <c r="P87" s="1973"/>
      <c r="Q87" s="1973"/>
      <c r="R87" s="1974"/>
      <c r="S87" s="1974"/>
      <c r="T87" s="1974"/>
      <c r="U87" s="1974"/>
      <c r="V87" s="1975"/>
      <c r="W87" s="1968"/>
      <c r="X87" s="1968"/>
      <c r="Y87" s="1968"/>
      <c r="Z87" s="1968"/>
      <c r="AA87" s="1972"/>
      <c r="AB87" s="1972"/>
      <c r="AC87" s="1972"/>
      <c r="AD87" s="1972"/>
      <c r="AE87" s="1973"/>
      <c r="AF87" s="1973"/>
      <c r="AG87" s="1973"/>
      <c r="AH87" s="1974"/>
      <c r="AI87" s="1974"/>
      <c r="AJ87" s="1974"/>
      <c r="AK87" s="1974"/>
      <c r="AL87" s="1975"/>
      <c r="AM87" s="1968"/>
      <c r="AN87" s="1968"/>
      <c r="AO87" s="1968"/>
      <c r="AP87" s="1968"/>
      <c r="AQ87" s="1884"/>
      <c r="AR87" s="1884"/>
      <c r="AS87" s="1884"/>
      <c r="AT87" s="1884"/>
      <c r="AU87" s="1884"/>
      <c r="AV87" s="1884"/>
      <c r="AW87" s="1884"/>
      <c r="AX87" s="1884"/>
      <c r="AY87" s="1884"/>
      <c r="AZ87" s="1884"/>
      <c r="BA87" s="1884"/>
      <c r="BB87" s="1884"/>
      <c r="BC87" s="1884"/>
      <c r="BD87" s="1884"/>
    </row>
    <row r="88" spans="2:62" ht="20.25" customHeight="1" x14ac:dyDescent="0.15">
      <c r="B88" s="1958"/>
      <c r="C88" s="1959"/>
      <c r="D88" s="1959"/>
      <c r="E88" s="1959"/>
      <c r="F88" s="1959"/>
      <c r="G88" s="1959"/>
      <c r="H88" s="1959"/>
      <c r="I88" s="1967"/>
      <c r="J88" s="1967"/>
      <c r="K88" s="1889" t="s">
        <v>3539</v>
      </c>
      <c r="L88" s="1884"/>
      <c r="M88" s="1884"/>
      <c r="N88" s="1884"/>
      <c r="O88" s="1884"/>
      <c r="P88" s="1884"/>
      <c r="Q88" s="1890" t="s">
        <v>3540</v>
      </c>
      <c r="R88" s="4124" t="s">
        <v>3541</v>
      </c>
      <c r="S88" s="4125"/>
      <c r="T88" s="1890"/>
      <c r="U88" s="1890"/>
      <c r="V88" s="1884"/>
      <c r="W88" s="1884"/>
      <c r="X88" s="1884"/>
      <c r="Y88" s="1968"/>
      <c r="Z88" s="1968"/>
      <c r="AA88" s="1889" t="s">
        <v>3539</v>
      </c>
      <c r="AB88" s="1884"/>
      <c r="AC88" s="1884"/>
      <c r="AD88" s="1884"/>
      <c r="AE88" s="1884"/>
      <c r="AF88" s="1884"/>
      <c r="AG88" s="1890" t="s">
        <v>3540</v>
      </c>
      <c r="AH88" s="4114" t="str">
        <f>R88</f>
        <v>週</v>
      </c>
      <c r="AI88" s="4115"/>
      <c r="AJ88" s="1890"/>
      <c r="AK88" s="1890"/>
      <c r="AL88" s="1884"/>
      <c r="AM88" s="1884"/>
      <c r="AN88" s="1884"/>
      <c r="AO88" s="1968"/>
      <c r="AP88" s="1968"/>
      <c r="AQ88" s="1884"/>
      <c r="AR88" s="1884"/>
      <c r="AS88" s="1884"/>
      <c r="AT88" s="1884"/>
      <c r="AU88" s="1884"/>
      <c r="AV88" s="1884"/>
      <c r="AW88" s="1884"/>
      <c r="AX88" s="1884"/>
      <c r="AY88" s="1884"/>
      <c r="AZ88" s="1884"/>
      <c r="BA88" s="1884"/>
      <c r="BB88" s="1884"/>
      <c r="BC88" s="1884"/>
      <c r="BD88" s="1884"/>
    </row>
    <row r="89" spans="2:62" ht="20.25" customHeight="1" x14ac:dyDescent="0.15">
      <c r="B89" s="1958"/>
      <c r="C89" s="1959"/>
      <c r="D89" s="1959"/>
      <c r="E89" s="1959"/>
      <c r="F89" s="1959"/>
      <c r="G89" s="1959"/>
      <c r="H89" s="1959"/>
      <c r="I89" s="1967"/>
      <c r="J89" s="1967"/>
      <c r="K89" s="1884" t="s">
        <v>3542</v>
      </c>
      <c r="L89" s="1884"/>
      <c r="M89" s="1884"/>
      <c r="N89" s="1884"/>
      <c r="O89" s="1884"/>
      <c r="P89" s="1884" t="s">
        <v>3543</v>
      </c>
      <c r="Q89" s="1884"/>
      <c r="R89" s="1884"/>
      <c r="S89" s="1884"/>
      <c r="T89" s="1889"/>
      <c r="U89" s="1884"/>
      <c r="V89" s="1884"/>
      <c r="W89" s="1884"/>
      <c r="X89" s="1884"/>
      <c r="Y89" s="1968"/>
      <c r="Z89" s="1968"/>
      <c r="AA89" s="1884" t="s">
        <v>3542</v>
      </c>
      <c r="AB89" s="1884"/>
      <c r="AC89" s="1884"/>
      <c r="AD89" s="1884"/>
      <c r="AE89" s="1884"/>
      <c r="AF89" s="1884" t="s">
        <v>3543</v>
      </c>
      <c r="AG89" s="1884"/>
      <c r="AH89" s="1884"/>
      <c r="AI89" s="1884"/>
      <c r="AJ89" s="1889"/>
      <c r="AK89" s="1884"/>
      <c r="AL89" s="1884"/>
      <c r="AM89" s="1884"/>
      <c r="AN89" s="1884"/>
      <c r="AO89" s="1968"/>
      <c r="AP89" s="1968"/>
      <c r="AQ89" s="1884"/>
      <c r="AR89" s="1884"/>
      <c r="AS89" s="1884"/>
      <c r="AT89" s="1884"/>
      <c r="AU89" s="1884"/>
      <c r="AV89" s="1884"/>
      <c r="AW89" s="1884"/>
      <c r="AX89" s="1884"/>
      <c r="AY89" s="1884"/>
      <c r="AZ89" s="1884"/>
      <c r="BA89" s="1884"/>
      <c r="BB89" s="1884"/>
      <c r="BC89" s="1884"/>
      <c r="BD89" s="1884"/>
    </row>
    <row r="90" spans="2:62" ht="20.25" customHeight="1" x14ac:dyDescent="0.15">
      <c r="B90" s="1958"/>
      <c r="C90" s="1959"/>
      <c r="D90" s="1959"/>
      <c r="E90" s="1959"/>
      <c r="F90" s="1959"/>
      <c r="G90" s="1959"/>
      <c r="H90" s="1959"/>
      <c r="I90" s="1967"/>
      <c r="J90" s="1967"/>
      <c r="K90" s="1884" t="str">
        <f>IF($R$88="週","対象時間数（週平均）","対象時間数（当月合計）")</f>
        <v>対象時間数（週平均）</v>
      </c>
      <c r="L90" s="1884"/>
      <c r="M90" s="1884"/>
      <c r="N90" s="1884"/>
      <c r="O90" s="1884"/>
      <c r="P90" s="1884" t="str">
        <f>IF($R$88="週","週に勤務すべき時間数","当月に勤務すべき時間数")</f>
        <v>週に勤務すべき時間数</v>
      </c>
      <c r="Q90" s="1884"/>
      <c r="R90" s="1884"/>
      <c r="S90" s="1884"/>
      <c r="T90" s="1889"/>
      <c r="U90" s="1884" t="s">
        <v>3544</v>
      </c>
      <c r="V90" s="1884"/>
      <c r="W90" s="1884"/>
      <c r="X90" s="1884"/>
      <c r="Y90" s="1968"/>
      <c r="Z90" s="1968"/>
      <c r="AA90" s="1884" t="str">
        <f>IF(AH88="週","対象時間数（週平均）","対象時間数（当月合計）")</f>
        <v>対象時間数（週平均）</v>
      </c>
      <c r="AB90" s="1884"/>
      <c r="AC90" s="1884"/>
      <c r="AD90" s="1884"/>
      <c r="AE90" s="1884"/>
      <c r="AF90" s="1884" t="str">
        <f>IF($AH$88="週","週に勤務すべき時間数","当月に勤務すべき時間数")</f>
        <v>週に勤務すべき時間数</v>
      </c>
      <c r="AG90" s="1884"/>
      <c r="AH90" s="1884"/>
      <c r="AI90" s="1884"/>
      <c r="AJ90" s="1889"/>
      <c r="AK90" s="1884" t="s">
        <v>3544</v>
      </c>
      <c r="AL90" s="1884"/>
      <c r="AM90" s="1884"/>
      <c r="AN90" s="1884"/>
      <c r="AO90" s="1968"/>
      <c r="AP90" s="1968"/>
      <c r="AQ90" s="1884"/>
      <c r="AR90" s="1884"/>
      <c r="AS90" s="1884"/>
      <c r="AT90" s="1884"/>
      <c r="AU90" s="1884"/>
      <c r="AV90" s="1884"/>
      <c r="AW90" s="1884"/>
      <c r="AX90" s="1884"/>
      <c r="AY90" s="1884"/>
      <c r="AZ90" s="1884"/>
      <c r="BA90" s="1884"/>
      <c r="BB90" s="1884"/>
      <c r="BC90" s="1884"/>
      <c r="BD90" s="1884"/>
    </row>
    <row r="91" spans="2:62" ht="20.25" customHeight="1" x14ac:dyDescent="0.15">
      <c r="I91" s="1884"/>
      <c r="J91" s="1884"/>
      <c r="K91" s="4116">
        <f>IF($R$88="週",T86,R86)</f>
        <v>0</v>
      </c>
      <c r="L91" s="4116"/>
      <c r="M91" s="4116"/>
      <c r="N91" s="4116"/>
      <c r="O91" s="1976" t="s">
        <v>3546</v>
      </c>
      <c r="P91" s="4107">
        <f>IF($R$88="週",$BA$6,$BE$6)</f>
        <v>40</v>
      </c>
      <c r="Q91" s="4107"/>
      <c r="R91" s="4107"/>
      <c r="S91" s="4107"/>
      <c r="T91" s="1976" t="s">
        <v>3537</v>
      </c>
      <c r="U91" s="4104">
        <f>ROUNDDOWN(K91/P91,1)</f>
        <v>0</v>
      </c>
      <c r="V91" s="4104"/>
      <c r="W91" s="4104"/>
      <c r="X91" s="4104"/>
      <c r="Y91" s="1884"/>
      <c r="Z91" s="1884"/>
      <c r="AA91" s="4116">
        <f>IF($AH$88="週",AJ86,AH86)</f>
        <v>0</v>
      </c>
      <c r="AB91" s="4116"/>
      <c r="AC91" s="4116"/>
      <c r="AD91" s="4116"/>
      <c r="AE91" s="1976" t="s">
        <v>3546</v>
      </c>
      <c r="AF91" s="4107">
        <f>IF($AH$88="週",$BA$6,$BE$6)</f>
        <v>40</v>
      </c>
      <c r="AG91" s="4107"/>
      <c r="AH91" s="4107"/>
      <c r="AI91" s="4107"/>
      <c r="AJ91" s="1976" t="s">
        <v>3537</v>
      </c>
      <c r="AK91" s="4104">
        <f>ROUNDDOWN(AA91/AF91,1)</f>
        <v>0</v>
      </c>
      <c r="AL91" s="4104"/>
      <c r="AM91" s="4104"/>
      <c r="AN91" s="4104"/>
      <c r="AO91" s="1884"/>
      <c r="AP91" s="1884"/>
    </row>
    <row r="92" spans="2:62" ht="20.25" customHeight="1" x14ac:dyDescent="0.15">
      <c r="I92" s="1884"/>
      <c r="J92" s="1884"/>
      <c r="K92" s="1884"/>
      <c r="L92" s="1884"/>
      <c r="M92" s="1884"/>
      <c r="N92" s="1884"/>
      <c r="O92" s="1884"/>
      <c r="P92" s="1884"/>
      <c r="Q92" s="1884"/>
      <c r="R92" s="1884"/>
      <c r="S92" s="1884"/>
      <c r="T92" s="1889"/>
      <c r="U92" s="1884" t="s">
        <v>3547</v>
      </c>
      <c r="V92" s="1884"/>
      <c r="W92" s="1884"/>
      <c r="X92" s="1884"/>
      <c r="Y92" s="1884"/>
      <c r="Z92" s="1884"/>
      <c r="AA92" s="1884"/>
      <c r="AB92" s="1884"/>
      <c r="AC92" s="1884"/>
      <c r="AD92" s="1884"/>
      <c r="AE92" s="1884"/>
      <c r="AF92" s="1884"/>
      <c r="AG92" s="1884"/>
      <c r="AH92" s="1884"/>
      <c r="AI92" s="1884"/>
      <c r="AJ92" s="1889"/>
      <c r="AK92" s="1884" t="s">
        <v>3547</v>
      </c>
      <c r="AL92" s="1884"/>
      <c r="AM92" s="1884"/>
      <c r="AN92" s="1884"/>
      <c r="AO92" s="1884"/>
      <c r="AP92" s="1884"/>
    </row>
    <row r="93" spans="2:62" ht="20.25" customHeight="1" x14ac:dyDescent="0.15">
      <c r="I93" s="1884"/>
      <c r="J93" s="1884"/>
      <c r="K93" s="1884" t="s">
        <v>3627</v>
      </c>
      <c r="L93" s="1884"/>
      <c r="M93" s="1884"/>
      <c r="N93" s="1884"/>
      <c r="O93" s="1884"/>
      <c r="P93" s="1884"/>
      <c r="Q93" s="1884"/>
      <c r="R93" s="1884"/>
      <c r="S93" s="1884"/>
      <c r="T93" s="1889"/>
      <c r="U93" s="1884"/>
      <c r="V93" s="1884"/>
      <c r="W93" s="1884"/>
      <c r="X93" s="1884"/>
      <c r="Y93" s="1884"/>
      <c r="Z93" s="1884"/>
      <c r="AA93" s="1884" t="s">
        <v>3628</v>
      </c>
      <c r="AB93" s="1884"/>
      <c r="AC93" s="1884"/>
      <c r="AD93" s="1884"/>
      <c r="AE93" s="1884"/>
      <c r="AF93" s="1884"/>
      <c r="AG93" s="1884"/>
      <c r="AH93" s="1884"/>
      <c r="AI93" s="1884"/>
      <c r="AJ93" s="1889"/>
      <c r="AK93" s="1884"/>
      <c r="AL93" s="1884"/>
      <c r="AM93" s="1884"/>
      <c r="AN93" s="1884"/>
      <c r="AO93" s="1884"/>
      <c r="AP93" s="1884"/>
    </row>
    <row r="94" spans="2:62" ht="20.25" customHeight="1" x14ac:dyDescent="0.15">
      <c r="I94" s="1884"/>
      <c r="J94" s="1884"/>
      <c r="K94" s="1884" t="s">
        <v>3531</v>
      </c>
      <c r="L94" s="1884"/>
      <c r="M94" s="1884"/>
      <c r="N94" s="1884"/>
      <c r="O94" s="1884"/>
      <c r="P94" s="1884"/>
      <c r="Q94" s="1884"/>
      <c r="R94" s="1884"/>
      <c r="S94" s="1884"/>
      <c r="T94" s="1889"/>
      <c r="U94" s="4105"/>
      <c r="V94" s="4105"/>
      <c r="W94" s="4105"/>
      <c r="X94" s="4105"/>
      <c r="Y94" s="1884"/>
      <c r="Z94" s="1884"/>
      <c r="AA94" s="1884" t="s">
        <v>3531</v>
      </c>
      <c r="AB94" s="1884"/>
      <c r="AC94" s="1884"/>
      <c r="AD94" s="1884"/>
      <c r="AE94" s="1884"/>
      <c r="AF94" s="1884"/>
      <c r="AG94" s="1884"/>
      <c r="AH94" s="1884"/>
      <c r="AI94" s="1884"/>
      <c r="AJ94" s="1889"/>
      <c r="AK94" s="4105"/>
      <c r="AL94" s="4105"/>
      <c r="AM94" s="4105"/>
      <c r="AN94" s="4105"/>
      <c r="AO94" s="1884"/>
      <c r="AP94" s="1884"/>
    </row>
    <row r="95" spans="2:62" ht="20.25" customHeight="1" x14ac:dyDescent="0.15">
      <c r="I95" s="1884"/>
      <c r="J95" s="1884"/>
      <c r="K95" s="1884" t="s">
        <v>3550</v>
      </c>
      <c r="L95" s="1884"/>
      <c r="M95" s="1884"/>
      <c r="N95" s="1884"/>
      <c r="O95" s="1884"/>
      <c r="P95" s="1884" t="s">
        <v>3551</v>
      </c>
      <c r="Q95" s="1884"/>
      <c r="R95" s="1884"/>
      <c r="S95" s="1884"/>
      <c r="T95" s="1884"/>
      <c r="U95" s="4106" t="s">
        <v>3535</v>
      </c>
      <c r="V95" s="4106"/>
      <c r="W95" s="4106"/>
      <c r="X95" s="4106"/>
      <c r="Y95" s="1884"/>
      <c r="Z95" s="1884"/>
      <c r="AA95" s="1884" t="s">
        <v>3550</v>
      </c>
      <c r="AB95" s="1884"/>
      <c r="AC95" s="1884"/>
      <c r="AD95" s="1884"/>
      <c r="AE95" s="1884"/>
      <c r="AF95" s="1884" t="s">
        <v>3551</v>
      </c>
      <c r="AG95" s="1884"/>
      <c r="AH95" s="1884"/>
      <c r="AI95" s="1884"/>
      <c r="AJ95" s="1884"/>
      <c r="AK95" s="4106" t="s">
        <v>3535</v>
      </c>
      <c r="AL95" s="4106"/>
      <c r="AM95" s="4106"/>
      <c r="AN95" s="4106"/>
      <c r="AO95" s="1884"/>
      <c r="AP95" s="1884"/>
    </row>
    <row r="96" spans="2:62" ht="20.25" customHeight="1" x14ac:dyDescent="0.15">
      <c r="I96" s="1884"/>
      <c r="J96" s="1884"/>
      <c r="K96" s="4107">
        <f>W86</f>
        <v>3</v>
      </c>
      <c r="L96" s="4107"/>
      <c r="M96" s="4107"/>
      <c r="N96" s="4107"/>
      <c r="O96" s="1976" t="s">
        <v>3536</v>
      </c>
      <c r="P96" s="4104">
        <f>U91</f>
        <v>0</v>
      </c>
      <c r="Q96" s="4104"/>
      <c r="R96" s="4104"/>
      <c r="S96" s="4104"/>
      <c r="T96" s="1976" t="s">
        <v>3537</v>
      </c>
      <c r="U96" s="4103">
        <f>ROUNDDOWN(K96+P96,1)</f>
        <v>3</v>
      </c>
      <c r="V96" s="4103"/>
      <c r="W96" s="4103"/>
      <c r="X96" s="4103"/>
      <c r="Y96" s="1974"/>
      <c r="Z96" s="1974"/>
      <c r="AA96" s="4108">
        <f>AM86</f>
        <v>2</v>
      </c>
      <c r="AB96" s="4108"/>
      <c r="AC96" s="4108"/>
      <c r="AD96" s="4108"/>
      <c r="AE96" s="1975" t="s">
        <v>3536</v>
      </c>
      <c r="AF96" s="4109">
        <f>AK91</f>
        <v>0</v>
      </c>
      <c r="AG96" s="4109"/>
      <c r="AH96" s="4109"/>
      <c r="AI96" s="4109"/>
      <c r="AJ96" s="1975" t="s">
        <v>3537</v>
      </c>
      <c r="AK96" s="4103">
        <f>ROUNDDOWN(AA96+AF96,1)</f>
        <v>2</v>
      </c>
      <c r="AL96" s="4103"/>
      <c r="AM96" s="4103"/>
      <c r="AN96" s="4103"/>
      <c r="AO96" s="1884"/>
      <c r="AP96" s="1884"/>
    </row>
    <row r="97" spans="11:42" ht="20.25" customHeight="1" x14ac:dyDescent="0.15"/>
    <row r="98" spans="11:42" ht="20.25" customHeight="1" x14ac:dyDescent="0.15">
      <c r="K98" s="1884" t="s">
        <v>3629</v>
      </c>
      <c r="L98" s="1884"/>
      <c r="M98" s="1884"/>
      <c r="N98" s="1884"/>
      <c r="O98" s="1884"/>
      <c r="P98" s="1884"/>
      <c r="Q98" s="1884"/>
      <c r="R98" s="1884"/>
      <c r="S98" s="1884"/>
      <c r="T98" s="1889"/>
      <c r="U98" s="1884"/>
      <c r="V98" s="1884"/>
      <c r="W98" s="1884"/>
      <c r="X98" s="1884"/>
      <c r="Y98" s="1884"/>
      <c r="Z98" s="1968"/>
      <c r="AA98" s="1884" t="s">
        <v>3630</v>
      </c>
      <c r="AB98" s="1884"/>
      <c r="AC98" s="1884"/>
      <c r="AD98" s="1884"/>
      <c r="AE98" s="1884"/>
      <c r="AF98" s="1884"/>
      <c r="AG98" s="1884"/>
      <c r="AH98" s="1884"/>
      <c r="AI98" s="1884"/>
      <c r="AJ98" s="1889"/>
      <c r="AK98" s="1884"/>
      <c r="AL98" s="1884"/>
      <c r="AM98" s="1884"/>
      <c r="AN98" s="1884"/>
      <c r="AO98" s="1968"/>
      <c r="AP98" s="1968"/>
    </row>
    <row r="99" spans="11:42" ht="20.25" customHeight="1" x14ac:dyDescent="0.15">
      <c r="K99" s="4105" t="s">
        <v>3528</v>
      </c>
      <c r="L99" s="4105"/>
      <c r="M99" s="4105" t="s">
        <v>3529</v>
      </c>
      <c r="N99" s="4105"/>
      <c r="O99" s="4105"/>
      <c r="P99" s="4105"/>
      <c r="Q99" s="1884"/>
      <c r="R99" s="4123" t="s">
        <v>3530</v>
      </c>
      <c r="S99" s="4123"/>
      <c r="T99" s="4123"/>
      <c r="U99" s="4123"/>
      <c r="V99" s="1884"/>
      <c r="W99" s="1970" t="s">
        <v>3531</v>
      </c>
      <c r="X99" s="1970"/>
      <c r="Y99" s="1884"/>
      <c r="Z99" s="1968"/>
      <c r="AA99" s="4105" t="s">
        <v>3528</v>
      </c>
      <c r="AB99" s="4105"/>
      <c r="AC99" s="4105" t="s">
        <v>3529</v>
      </c>
      <c r="AD99" s="4105"/>
      <c r="AE99" s="4105"/>
      <c r="AF99" s="4105"/>
      <c r="AG99" s="1884"/>
      <c r="AH99" s="4123" t="s">
        <v>3530</v>
      </c>
      <c r="AI99" s="4123"/>
      <c r="AJ99" s="4123"/>
      <c r="AK99" s="4123"/>
      <c r="AL99" s="1884"/>
      <c r="AM99" s="1970" t="s">
        <v>3531</v>
      </c>
      <c r="AN99" s="1970"/>
      <c r="AO99" s="1968"/>
      <c r="AP99" s="1968"/>
    </row>
    <row r="100" spans="11:42" ht="20.25" customHeight="1" x14ac:dyDescent="0.15">
      <c r="K100" s="4106"/>
      <c r="L100" s="4106"/>
      <c r="M100" s="4106" t="s">
        <v>3532</v>
      </c>
      <c r="N100" s="4106"/>
      <c r="O100" s="4106" t="s">
        <v>3533</v>
      </c>
      <c r="P100" s="4106"/>
      <c r="Q100" s="1884"/>
      <c r="R100" s="4106" t="s">
        <v>3532</v>
      </c>
      <c r="S100" s="4106"/>
      <c r="T100" s="4106" t="s">
        <v>3533</v>
      </c>
      <c r="U100" s="4106"/>
      <c r="V100" s="1884"/>
      <c r="W100" s="1970" t="s">
        <v>3534</v>
      </c>
      <c r="X100" s="1970"/>
      <c r="Y100" s="1884"/>
      <c r="Z100" s="1968"/>
      <c r="AA100" s="4106"/>
      <c r="AB100" s="4106"/>
      <c r="AC100" s="4106" t="s">
        <v>3532</v>
      </c>
      <c r="AD100" s="4106"/>
      <c r="AE100" s="4106" t="s">
        <v>3533</v>
      </c>
      <c r="AF100" s="4106"/>
      <c r="AG100" s="1884"/>
      <c r="AH100" s="4106" t="s">
        <v>3532</v>
      </c>
      <c r="AI100" s="4106"/>
      <c r="AJ100" s="4106" t="s">
        <v>3533</v>
      </c>
      <c r="AK100" s="4106"/>
      <c r="AL100" s="1884"/>
      <c r="AM100" s="1970" t="s">
        <v>3534</v>
      </c>
      <c r="AN100" s="1970"/>
      <c r="AO100" s="1968"/>
      <c r="AP100" s="1968"/>
    </row>
    <row r="101" spans="11:42" ht="20.25" customHeight="1" x14ac:dyDescent="0.15">
      <c r="K101" s="4107" t="s">
        <v>3317</v>
      </c>
      <c r="L101" s="4107"/>
      <c r="M101" s="4110">
        <f>SUMIFS($BB$17:$BB$76,$F$17:$F$76,"看護職員",$H$17:$H$76,"A")</f>
        <v>1280</v>
      </c>
      <c r="N101" s="4110"/>
      <c r="O101" s="4111">
        <f>SUMIFS($BD$17:$BD$76,$F$17:$F$76,"看護職員",$H$17:$H$76,"A")</f>
        <v>320</v>
      </c>
      <c r="P101" s="4111"/>
      <c r="Q101" s="1971"/>
      <c r="R101" s="4117">
        <v>0</v>
      </c>
      <c r="S101" s="4117"/>
      <c r="T101" s="4117">
        <v>0</v>
      </c>
      <c r="U101" s="4117"/>
      <c r="V101" s="1971"/>
      <c r="W101" s="4121">
        <v>8</v>
      </c>
      <c r="X101" s="4122"/>
      <c r="Y101" s="1884"/>
      <c r="Z101" s="1968"/>
      <c r="AA101" s="4107" t="s">
        <v>3317</v>
      </c>
      <c r="AB101" s="4107"/>
      <c r="AC101" s="4110">
        <f>SUMIFS($BB$17:$BB$76,$F$17:$F$76,"介護職員",$H$17:$H$76,"A")</f>
        <v>1280</v>
      </c>
      <c r="AD101" s="4110"/>
      <c r="AE101" s="4111">
        <f>SUMIFS($BD$17:$BD$76,$F$17:$F$76,"介護職員",$H$17:$H$76,"A")</f>
        <v>320</v>
      </c>
      <c r="AF101" s="4111"/>
      <c r="AG101" s="1971"/>
      <c r="AH101" s="4117">
        <v>0</v>
      </c>
      <c r="AI101" s="4117"/>
      <c r="AJ101" s="4117">
        <v>0</v>
      </c>
      <c r="AK101" s="4117"/>
      <c r="AL101" s="1971"/>
      <c r="AM101" s="4121">
        <v>8</v>
      </c>
      <c r="AN101" s="4122"/>
      <c r="AO101" s="1968"/>
      <c r="AP101" s="1968"/>
    </row>
    <row r="102" spans="11:42" ht="20.25" customHeight="1" x14ac:dyDescent="0.15">
      <c r="K102" s="4107" t="s">
        <v>3318</v>
      </c>
      <c r="L102" s="4107"/>
      <c r="M102" s="4110">
        <f>SUMIFS($BB$17:$BB$76,$F$17:$F$76,"看護職員",$H$17:$H$76,"B")</f>
        <v>0</v>
      </c>
      <c r="N102" s="4110"/>
      <c r="O102" s="4111">
        <f>SUMIFS($BD$17:$BD$76,$F$17:$F$76,"看護職員",$H$17:$H$76,"B")</f>
        <v>0</v>
      </c>
      <c r="P102" s="4111"/>
      <c r="Q102" s="1971"/>
      <c r="R102" s="4117">
        <v>0</v>
      </c>
      <c r="S102" s="4117"/>
      <c r="T102" s="4117">
        <v>0</v>
      </c>
      <c r="U102" s="4117"/>
      <c r="V102" s="1971"/>
      <c r="W102" s="4121">
        <v>0</v>
      </c>
      <c r="X102" s="4122"/>
      <c r="Y102" s="1884"/>
      <c r="Z102" s="1968"/>
      <c r="AA102" s="4107" t="s">
        <v>3318</v>
      </c>
      <c r="AB102" s="4107"/>
      <c r="AC102" s="4110">
        <f>SUMIFS($BB$17:$BB$76,$F$17:$F$76,"介護職員",$H$17:$H$76,"B")</f>
        <v>0</v>
      </c>
      <c r="AD102" s="4110"/>
      <c r="AE102" s="4111">
        <f>SUMIFS($BD$17:$BD$76,$F$17:$F$76,"介護職員",$H$17:$H$76,"B")</f>
        <v>0</v>
      </c>
      <c r="AF102" s="4111"/>
      <c r="AG102" s="1971"/>
      <c r="AH102" s="4117">
        <v>0</v>
      </c>
      <c r="AI102" s="4117"/>
      <c r="AJ102" s="4117">
        <v>0</v>
      </c>
      <c r="AK102" s="4117"/>
      <c r="AL102" s="1971"/>
      <c r="AM102" s="4121">
        <v>0</v>
      </c>
      <c r="AN102" s="4122"/>
      <c r="AO102" s="1968"/>
      <c r="AP102" s="1968"/>
    </row>
    <row r="103" spans="11:42" ht="20.25" customHeight="1" x14ac:dyDescent="0.15">
      <c r="K103" s="4107" t="s">
        <v>3319</v>
      </c>
      <c r="L103" s="4107"/>
      <c r="M103" s="4110">
        <f>SUMIFS($BB$17:$BB$76,$F$17:$F$76,"看護職員",$H$17:$H$76,"C")</f>
        <v>256</v>
      </c>
      <c r="N103" s="4110"/>
      <c r="O103" s="4111">
        <f>SUMIFS($BD$17:$BD$76,$F$17:$F$76,"看護職員",$H$17:$H$76,"C")</f>
        <v>64</v>
      </c>
      <c r="P103" s="4111"/>
      <c r="Q103" s="1971"/>
      <c r="R103" s="4117">
        <v>256</v>
      </c>
      <c r="S103" s="4117"/>
      <c r="T103" s="4118">
        <v>64</v>
      </c>
      <c r="U103" s="4118"/>
      <c r="V103" s="1971"/>
      <c r="W103" s="4119" t="s">
        <v>3320</v>
      </c>
      <c r="X103" s="4120"/>
      <c r="Y103" s="1884"/>
      <c r="Z103" s="1968"/>
      <c r="AA103" s="4107" t="s">
        <v>3319</v>
      </c>
      <c r="AB103" s="4107"/>
      <c r="AC103" s="4110">
        <f>SUMIFS($BB$17:$BB$76,$F$17:$F$76,"介護職員",$H$17:$H$76,"C")</f>
        <v>256</v>
      </c>
      <c r="AD103" s="4110"/>
      <c r="AE103" s="4111">
        <f>SUMIFS($BD$17:$BD$76,$F$17:$F$76,"介護職員",$H$17:$H$76,"C")</f>
        <v>64</v>
      </c>
      <c r="AF103" s="4111"/>
      <c r="AG103" s="1971"/>
      <c r="AH103" s="4117">
        <v>256</v>
      </c>
      <c r="AI103" s="4117"/>
      <c r="AJ103" s="4118">
        <v>64</v>
      </c>
      <c r="AK103" s="4118"/>
      <c r="AL103" s="1971"/>
      <c r="AM103" s="4119" t="s">
        <v>3320</v>
      </c>
      <c r="AN103" s="4120"/>
      <c r="AO103" s="1968"/>
      <c r="AP103" s="1968"/>
    </row>
    <row r="104" spans="11:42" ht="20.25" customHeight="1" x14ac:dyDescent="0.15">
      <c r="K104" s="4107" t="s">
        <v>3321</v>
      </c>
      <c r="L104" s="4107"/>
      <c r="M104" s="4110">
        <f>SUMIFS($BB$17:$BB$76,$F$17:$F$76,"看護職員",$H$17:$H$76,"D")</f>
        <v>0</v>
      </c>
      <c r="N104" s="4110"/>
      <c r="O104" s="4111">
        <f>SUMIFS($BD$17:$BD$76,$F$17:$F$76,"看護職員",$H$17:$H$76,"D")</f>
        <v>0</v>
      </c>
      <c r="P104" s="4111"/>
      <c r="Q104" s="1971"/>
      <c r="R104" s="4117">
        <v>0</v>
      </c>
      <c r="S104" s="4117"/>
      <c r="T104" s="4118">
        <v>0</v>
      </c>
      <c r="U104" s="4118"/>
      <c r="V104" s="1971"/>
      <c r="W104" s="4119" t="s">
        <v>3320</v>
      </c>
      <c r="X104" s="4120"/>
      <c r="Y104" s="1884"/>
      <c r="Z104" s="1968"/>
      <c r="AA104" s="4107" t="s">
        <v>3321</v>
      </c>
      <c r="AB104" s="4107"/>
      <c r="AC104" s="4110">
        <f>SUMIFS($BB$17:$BB$76,$F$17:$F$76,"介護職員",$H$17:$H$76,"D")</f>
        <v>0</v>
      </c>
      <c r="AD104" s="4110"/>
      <c r="AE104" s="4111">
        <f>SUMIFS($BD$17:$BD$76,$F$17:$F$76,"介護職員",$H$17:$H$76,"D")</f>
        <v>0</v>
      </c>
      <c r="AF104" s="4111"/>
      <c r="AG104" s="1971"/>
      <c r="AH104" s="4117">
        <v>0</v>
      </c>
      <c r="AI104" s="4117"/>
      <c r="AJ104" s="4118">
        <v>0</v>
      </c>
      <c r="AK104" s="4118"/>
      <c r="AL104" s="1971"/>
      <c r="AM104" s="4119" t="s">
        <v>3320</v>
      </c>
      <c r="AN104" s="4120"/>
      <c r="AO104" s="1968"/>
      <c r="AP104" s="1968"/>
    </row>
    <row r="105" spans="11:42" ht="20.25" customHeight="1" x14ac:dyDescent="0.15">
      <c r="K105" s="4107" t="s">
        <v>3535</v>
      </c>
      <c r="L105" s="4107"/>
      <c r="M105" s="4110">
        <f>SUM(M101:N104)</f>
        <v>1536</v>
      </c>
      <c r="N105" s="4110"/>
      <c r="O105" s="4111">
        <f>SUM(O101:P104)</f>
        <v>384</v>
      </c>
      <c r="P105" s="4111"/>
      <c r="Q105" s="1971"/>
      <c r="R105" s="4110">
        <f>SUM(R101:S104)</f>
        <v>256</v>
      </c>
      <c r="S105" s="4110"/>
      <c r="T105" s="4111">
        <f>SUM(T101:U104)</f>
        <v>64</v>
      </c>
      <c r="U105" s="4111"/>
      <c r="V105" s="1971"/>
      <c r="W105" s="4112">
        <f>SUM(W101:X102)</f>
        <v>8</v>
      </c>
      <c r="X105" s="4113"/>
      <c r="Y105" s="1884"/>
      <c r="Z105" s="1968"/>
      <c r="AA105" s="4107" t="s">
        <v>3535</v>
      </c>
      <c r="AB105" s="4107"/>
      <c r="AC105" s="4110">
        <f>SUM(AC101:AD104)</f>
        <v>1536</v>
      </c>
      <c r="AD105" s="4110"/>
      <c r="AE105" s="4111">
        <f>SUM(AE101:AF104)</f>
        <v>384</v>
      </c>
      <c r="AF105" s="4111"/>
      <c r="AG105" s="1971"/>
      <c r="AH105" s="4110">
        <f>SUM(AH101:AI104)</f>
        <v>256</v>
      </c>
      <c r="AI105" s="4110"/>
      <c r="AJ105" s="4111">
        <f>SUM(AJ101:AK104)</f>
        <v>64</v>
      </c>
      <c r="AK105" s="4111"/>
      <c r="AL105" s="1971"/>
      <c r="AM105" s="4112">
        <f>SUM(AM101:AN102)</f>
        <v>8</v>
      </c>
      <c r="AN105" s="4113"/>
      <c r="AO105" s="1968"/>
      <c r="AP105" s="1968"/>
    </row>
    <row r="106" spans="11:42" ht="20.25" customHeight="1" x14ac:dyDescent="0.15">
      <c r="K106" s="1972"/>
      <c r="L106" s="1972"/>
      <c r="M106" s="1972"/>
      <c r="N106" s="1972"/>
      <c r="O106" s="1973"/>
      <c r="P106" s="1973"/>
      <c r="Q106" s="1973"/>
      <c r="R106" s="1974"/>
      <c r="S106" s="1974"/>
      <c r="T106" s="1974"/>
      <c r="U106" s="1974"/>
      <c r="V106" s="1975"/>
      <c r="W106" s="1968"/>
      <c r="X106" s="1968"/>
      <c r="Y106" s="1968"/>
      <c r="Z106" s="1968"/>
      <c r="AA106" s="1972"/>
      <c r="AB106" s="1972"/>
      <c r="AC106" s="1972"/>
      <c r="AD106" s="1972"/>
      <c r="AE106" s="1973"/>
      <c r="AF106" s="1973"/>
      <c r="AG106" s="1973"/>
      <c r="AH106" s="1974"/>
      <c r="AI106" s="1974"/>
      <c r="AJ106" s="1974"/>
      <c r="AK106" s="1974"/>
      <c r="AL106" s="1975"/>
      <c r="AM106" s="1968"/>
      <c r="AN106" s="1968"/>
      <c r="AO106" s="1968"/>
      <c r="AP106" s="1968"/>
    </row>
    <row r="107" spans="11:42" ht="20.25" customHeight="1" x14ac:dyDescent="0.15">
      <c r="K107" s="1889" t="s">
        <v>3539</v>
      </c>
      <c r="L107" s="1884"/>
      <c r="M107" s="1884"/>
      <c r="N107" s="1884"/>
      <c r="O107" s="1884"/>
      <c r="P107" s="1884"/>
      <c r="Q107" s="1890" t="s">
        <v>3540</v>
      </c>
      <c r="R107" s="4114" t="str">
        <f>R88</f>
        <v>週</v>
      </c>
      <c r="S107" s="4115"/>
      <c r="T107" s="1890"/>
      <c r="U107" s="1890"/>
      <c r="V107" s="1884"/>
      <c r="W107" s="1884"/>
      <c r="X107" s="1884"/>
      <c r="Y107" s="1968"/>
      <c r="Z107" s="1968"/>
      <c r="AA107" s="1889" t="s">
        <v>3539</v>
      </c>
      <c r="AB107" s="1884"/>
      <c r="AC107" s="1884"/>
      <c r="AD107" s="1884"/>
      <c r="AE107" s="1884"/>
      <c r="AF107" s="1884"/>
      <c r="AG107" s="1890" t="s">
        <v>3540</v>
      </c>
      <c r="AH107" s="4114" t="str">
        <f>R107</f>
        <v>週</v>
      </c>
      <c r="AI107" s="4115"/>
      <c r="AJ107" s="1890"/>
      <c r="AK107" s="1890"/>
      <c r="AL107" s="1884"/>
      <c r="AM107" s="1884"/>
      <c r="AN107" s="1884"/>
      <c r="AO107" s="1968"/>
      <c r="AP107" s="1968"/>
    </row>
    <row r="108" spans="11:42" ht="20.25" customHeight="1" x14ac:dyDescent="0.15">
      <c r="K108" s="1884" t="s">
        <v>3542</v>
      </c>
      <c r="L108" s="1884"/>
      <c r="M108" s="1884"/>
      <c r="N108" s="1884"/>
      <c r="O108" s="1884"/>
      <c r="P108" s="1884" t="s">
        <v>3543</v>
      </c>
      <c r="Q108" s="1884"/>
      <c r="R108" s="1884"/>
      <c r="S108" s="1884"/>
      <c r="T108" s="1889"/>
      <c r="U108" s="1884"/>
      <c r="V108" s="1884"/>
      <c r="W108" s="1884"/>
      <c r="X108" s="1884"/>
      <c r="Y108" s="1968"/>
      <c r="Z108" s="1968"/>
      <c r="AA108" s="1884" t="s">
        <v>3542</v>
      </c>
      <c r="AB108" s="1884"/>
      <c r="AC108" s="1884"/>
      <c r="AD108" s="1884"/>
      <c r="AE108" s="1884"/>
      <c r="AF108" s="1884" t="s">
        <v>3543</v>
      </c>
      <c r="AG108" s="1884"/>
      <c r="AH108" s="1884"/>
      <c r="AI108" s="1884"/>
      <c r="AJ108" s="1889"/>
      <c r="AK108" s="1884"/>
      <c r="AL108" s="1884"/>
      <c r="AM108" s="1884"/>
      <c r="AN108" s="1884"/>
      <c r="AO108" s="1968"/>
      <c r="AP108" s="1968"/>
    </row>
    <row r="109" spans="11:42" ht="20.25" customHeight="1" x14ac:dyDescent="0.15">
      <c r="K109" s="1884" t="str">
        <f>IF($R$107="週","対象時間数（週平均）","対象時間数（当月合計）")</f>
        <v>対象時間数（週平均）</v>
      </c>
      <c r="L109" s="1884"/>
      <c r="M109" s="1884"/>
      <c r="N109" s="1884"/>
      <c r="O109" s="1884"/>
      <c r="P109" s="1884" t="str">
        <f>IF($R$88="週","週に勤務すべき時間数","当月に勤務すべき時間数")</f>
        <v>週に勤務すべき時間数</v>
      </c>
      <c r="Q109" s="1884"/>
      <c r="R109" s="1884"/>
      <c r="S109" s="1884"/>
      <c r="T109" s="1889"/>
      <c r="U109" s="1884" t="s">
        <v>3544</v>
      </c>
      <c r="V109" s="1884"/>
      <c r="W109" s="1884"/>
      <c r="X109" s="1884"/>
      <c r="Y109" s="1968"/>
      <c r="Z109" s="1968"/>
      <c r="AA109" s="1884" t="str">
        <f>IF(AH107="週","対象時間数（週平均）","対象時間数（当月合計）")</f>
        <v>対象時間数（週平均）</v>
      </c>
      <c r="AB109" s="1884"/>
      <c r="AC109" s="1884"/>
      <c r="AD109" s="1884"/>
      <c r="AE109" s="1884"/>
      <c r="AF109" s="1884" t="str">
        <f>IF($AH$88="週","週に勤務すべき時間数","当月に勤務すべき時間数")</f>
        <v>週に勤務すべき時間数</v>
      </c>
      <c r="AG109" s="1884"/>
      <c r="AH109" s="1884"/>
      <c r="AI109" s="1884"/>
      <c r="AJ109" s="1889"/>
      <c r="AK109" s="1884" t="s">
        <v>3544</v>
      </c>
      <c r="AL109" s="1884"/>
      <c r="AM109" s="1884"/>
      <c r="AN109" s="1884"/>
      <c r="AO109" s="1968"/>
      <c r="AP109" s="1968"/>
    </row>
    <row r="110" spans="11:42" ht="20.25" customHeight="1" x14ac:dyDescent="0.15">
      <c r="K110" s="4116">
        <f>IF($R$88="週",T105,R105)</f>
        <v>64</v>
      </c>
      <c r="L110" s="4116"/>
      <c r="M110" s="4116"/>
      <c r="N110" s="4116"/>
      <c r="O110" s="1976" t="s">
        <v>3546</v>
      </c>
      <c r="P110" s="4107">
        <f>IF($R$88="週",$BA$6,$BE$6)</f>
        <v>40</v>
      </c>
      <c r="Q110" s="4107"/>
      <c r="R110" s="4107"/>
      <c r="S110" s="4107"/>
      <c r="T110" s="1976" t="s">
        <v>3537</v>
      </c>
      <c r="U110" s="4104">
        <f>ROUNDDOWN(K110/P110,1)</f>
        <v>1.6</v>
      </c>
      <c r="V110" s="4104"/>
      <c r="W110" s="4104"/>
      <c r="X110" s="4104"/>
      <c r="Y110" s="1884"/>
      <c r="Z110" s="1884"/>
      <c r="AA110" s="4116">
        <f>IF($AH$88="週",AJ105,AH105)</f>
        <v>64</v>
      </c>
      <c r="AB110" s="4116"/>
      <c r="AC110" s="4116"/>
      <c r="AD110" s="4116"/>
      <c r="AE110" s="1976" t="s">
        <v>3546</v>
      </c>
      <c r="AF110" s="4107">
        <f>IF($AH$88="週",$BA$6,$BE$6)</f>
        <v>40</v>
      </c>
      <c r="AG110" s="4107"/>
      <c r="AH110" s="4107"/>
      <c r="AI110" s="4107"/>
      <c r="AJ110" s="1976" t="s">
        <v>3537</v>
      </c>
      <c r="AK110" s="4104">
        <f>ROUNDDOWN(AA110/AF110,1)</f>
        <v>1.6</v>
      </c>
      <c r="AL110" s="4104"/>
      <c r="AM110" s="4104"/>
      <c r="AN110" s="4104"/>
      <c r="AO110" s="1884"/>
      <c r="AP110" s="1884"/>
    </row>
    <row r="111" spans="11:42" ht="20.25" customHeight="1" x14ac:dyDescent="0.15">
      <c r="K111" s="1884"/>
      <c r="L111" s="1884"/>
      <c r="M111" s="1884"/>
      <c r="N111" s="1884"/>
      <c r="O111" s="1884"/>
      <c r="P111" s="1884"/>
      <c r="Q111" s="1884"/>
      <c r="R111" s="1884"/>
      <c r="S111" s="1884"/>
      <c r="T111" s="1889"/>
      <c r="U111" s="1884" t="s">
        <v>3547</v>
      </c>
      <c r="V111" s="1884"/>
      <c r="W111" s="1884"/>
      <c r="X111" s="1884"/>
      <c r="Y111" s="1884"/>
      <c r="Z111" s="1884"/>
      <c r="AA111" s="1884"/>
      <c r="AB111" s="1884"/>
      <c r="AC111" s="1884"/>
      <c r="AD111" s="1884"/>
      <c r="AE111" s="1884"/>
      <c r="AF111" s="1884"/>
      <c r="AG111" s="1884"/>
      <c r="AH111" s="1884"/>
      <c r="AI111" s="1884"/>
      <c r="AJ111" s="1889"/>
      <c r="AK111" s="1884" t="s">
        <v>3547</v>
      </c>
      <c r="AL111" s="1884"/>
      <c r="AM111" s="1884"/>
      <c r="AN111" s="1884"/>
      <c r="AO111" s="1884"/>
      <c r="AP111" s="1884"/>
    </row>
    <row r="112" spans="11:42" ht="20.25" customHeight="1" x14ac:dyDescent="0.15">
      <c r="K112" s="1884" t="s">
        <v>3548</v>
      </c>
      <c r="L112" s="1884"/>
      <c r="M112" s="1884"/>
      <c r="N112" s="1884"/>
      <c r="O112" s="1884"/>
      <c r="P112" s="1884"/>
      <c r="Q112" s="1884"/>
      <c r="R112" s="1884"/>
      <c r="S112" s="1884"/>
      <c r="T112" s="1889"/>
      <c r="U112" s="1884"/>
      <c r="V112" s="1884"/>
      <c r="W112" s="1884"/>
      <c r="X112" s="1884"/>
      <c r="Y112" s="1884"/>
      <c r="Z112" s="1884"/>
      <c r="AA112" s="1884" t="s">
        <v>3549</v>
      </c>
      <c r="AB112" s="1884"/>
      <c r="AC112" s="1884"/>
      <c r="AD112" s="1884"/>
      <c r="AE112" s="1884"/>
      <c r="AF112" s="1884"/>
      <c r="AG112" s="1884"/>
      <c r="AH112" s="1884"/>
      <c r="AI112" s="1884"/>
      <c r="AJ112" s="1889"/>
      <c r="AK112" s="1884"/>
      <c r="AL112" s="1884"/>
      <c r="AM112" s="1884"/>
      <c r="AN112" s="1884"/>
      <c r="AO112" s="1884"/>
      <c r="AP112" s="1884"/>
    </row>
    <row r="113" spans="11:42" ht="20.25" customHeight="1" x14ac:dyDescent="0.15">
      <c r="K113" s="1884" t="s">
        <v>3531</v>
      </c>
      <c r="L113" s="1884"/>
      <c r="M113" s="1884"/>
      <c r="N113" s="1884"/>
      <c r="O113" s="1884"/>
      <c r="P113" s="1884"/>
      <c r="Q113" s="1884"/>
      <c r="R113" s="1884"/>
      <c r="S113" s="1884"/>
      <c r="T113" s="1889"/>
      <c r="U113" s="4105"/>
      <c r="V113" s="4105"/>
      <c r="W113" s="4105"/>
      <c r="X113" s="4105"/>
      <c r="Y113" s="1884"/>
      <c r="Z113" s="1884"/>
      <c r="AA113" s="1884" t="s">
        <v>3531</v>
      </c>
      <c r="AB113" s="1884"/>
      <c r="AC113" s="1884"/>
      <c r="AD113" s="1884"/>
      <c r="AE113" s="1884"/>
      <c r="AF113" s="1884"/>
      <c r="AG113" s="1884"/>
      <c r="AH113" s="1884"/>
      <c r="AI113" s="1884"/>
      <c r="AJ113" s="1889"/>
      <c r="AK113" s="4105"/>
      <c r="AL113" s="4105"/>
      <c r="AM113" s="4105"/>
      <c r="AN113" s="4105"/>
      <c r="AO113" s="1884"/>
      <c r="AP113" s="1884"/>
    </row>
    <row r="114" spans="11:42" ht="20.25" customHeight="1" x14ac:dyDescent="0.15">
      <c r="K114" s="1884" t="s">
        <v>3550</v>
      </c>
      <c r="L114" s="1884"/>
      <c r="M114" s="1884"/>
      <c r="N114" s="1884"/>
      <c r="O114" s="1884"/>
      <c r="P114" s="1884" t="s">
        <v>3551</v>
      </c>
      <c r="Q114" s="1884"/>
      <c r="R114" s="1884"/>
      <c r="S114" s="1884"/>
      <c r="T114" s="1884"/>
      <c r="U114" s="4106" t="s">
        <v>3535</v>
      </c>
      <c r="V114" s="4106"/>
      <c r="W114" s="4106"/>
      <c r="X114" s="4106"/>
      <c r="Y114" s="1884"/>
      <c r="Z114" s="1884"/>
      <c r="AA114" s="1884" t="s">
        <v>3550</v>
      </c>
      <c r="AB114" s="1884"/>
      <c r="AC114" s="1884"/>
      <c r="AD114" s="1884"/>
      <c r="AE114" s="1884"/>
      <c r="AF114" s="1884" t="s">
        <v>3551</v>
      </c>
      <c r="AG114" s="1884"/>
      <c r="AH114" s="1884"/>
      <c r="AI114" s="1884"/>
      <c r="AJ114" s="1884"/>
      <c r="AK114" s="4106" t="s">
        <v>3535</v>
      </c>
      <c r="AL114" s="4106"/>
      <c r="AM114" s="4106"/>
      <c r="AN114" s="4106"/>
      <c r="AO114" s="1884"/>
      <c r="AP114" s="1884"/>
    </row>
    <row r="115" spans="11:42" ht="20.25" customHeight="1" x14ac:dyDescent="0.15">
      <c r="K115" s="4107">
        <f>W105</f>
        <v>8</v>
      </c>
      <c r="L115" s="4107"/>
      <c r="M115" s="4107"/>
      <c r="N115" s="4107"/>
      <c r="O115" s="1976" t="s">
        <v>3536</v>
      </c>
      <c r="P115" s="4104">
        <f>U110</f>
        <v>1.6</v>
      </c>
      <c r="Q115" s="4104"/>
      <c r="R115" s="4104"/>
      <c r="S115" s="4104"/>
      <c r="T115" s="1976" t="s">
        <v>3537</v>
      </c>
      <c r="U115" s="4103">
        <f>ROUNDDOWN(K115+P115,1)</f>
        <v>9.6</v>
      </c>
      <c r="V115" s="4103"/>
      <c r="W115" s="4103"/>
      <c r="X115" s="4103"/>
      <c r="Y115" s="1974"/>
      <c r="Z115" s="1974"/>
      <c r="AA115" s="4108">
        <f>AM105</f>
        <v>8</v>
      </c>
      <c r="AB115" s="4108"/>
      <c r="AC115" s="4108"/>
      <c r="AD115" s="4108"/>
      <c r="AE115" s="1975" t="s">
        <v>3536</v>
      </c>
      <c r="AF115" s="4109">
        <f>AK110</f>
        <v>1.6</v>
      </c>
      <c r="AG115" s="4109"/>
      <c r="AH115" s="4109"/>
      <c r="AI115" s="4109"/>
      <c r="AJ115" s="1975" t="s">
        <v>3537</v>
      </c>
      <c r="AK115" s="4103">
        <f>ROUNDDOWN(AA115+AF115,1)</f>
        <v>9.6</v>
      </c>
      <c r="AL115" s="4103"/>
      <c r="AM115" s="4103"/>
      <c r="AN115" s="4103"/>
      <c r="AO115" s="1884"/>
      <c r="AP115" s="1884"/>
    </row>
    <row r="116" spans="11:42" ht="20.25" customHeight="1" x14ac:dyDescent="0.15"/>
    <row r="137" spans="3:59" x14ac:dyDescent="0.15">
      <c r="AQ137" s="1977"/>
      <c r="AR137" s="1977"/>
      <c r="AS137" s="1977"/>
      <c r="AT137" s="1977"/>
      <c r="AU137" s="1977"/>
      <c r="AV137" s="1977"/>
      <c r="AW137" s="1977"/>
      <c r="AX137" s="1977"/>
      <c r="AY137" s="1977"/>
      <c r="AZ137" s="1977"/>
      <c r="BA137" s="1977"/>
      <c r="BB137" s="1977"/>
      <c r="BC137" s="1977"/>
      <c r="BD137" s="1977"/>
      <c r="BE137" s="1977"/>
      <c r="BF137" s="1977"/>
      <c r="BG137" s="1977"/>
    </row>
    <row r="138" spans="3:59" x14ac:dyDescent="0.15">
      <c r="AQ138" s="1977"/>
      <c r="AR138" s="1977"/>
      <c r="AS138" s="1977"/>
      <c r="AT138" s="1977"/>
      <c r="AU138" s="1977"/>
      <c r="AV138" s="1977"/>
      <c r="AW138" s="1977"/>
      <c r="AX138" s="1977"/>
      <c r="AY138" s="1977"/>
      <c r="AZ138" s="1977"/>
      <c r="BA138" s="1977"/>
      <c r="BB138" s="1977"/>
      <c r="BC138" s="1977"/>
      <c r="BD138" s="1977"/>
      <c r="BE138" s="1977"/>
      <c r="BF138" s="1977"/>
      <c r="BG138" s="1977"/>
    </row>
    <row r="143" spans="3:59" x14ac:dyDescent="0.15">
      <c r="C143" s="1892"/>
      <c r="D143" s="1892"/>
      <c r="E143" s="1892"/>
      <c r="F143" s="1892"/>
      <c r="G143" s="1892"/>
      <c r="H143" s="1892"/>
      <c r="I143" s="1892"/>
      <c r="J143" s="1892"/>
      <c r="K143" s="1977"/>
      <c r="L143" s="1977"/>
      <c r="M143" s="1977"/>
      <c r="N143" s="1977"/>
      <c r="O143" s="1977"/>
      <c r="P143" s="1977"/>
      <c r="Q143" s="1977"/>
      <c r="R143" s="1977"/>
      <c r="S143" s="1977"/>
      <c r="T143" s="1977"/>
      <c r="U143" s="1977"/>
      <c r="V143" s="1977"/>
      <c r="W143" s="1977"/>
      <c r="X143" s="1977"/>
      <c r="Y143" s="1977"/>
      <c r="Z143" s="1977"/>
      <c r="AA143" s="1977"/>
      <c r="AB143" s="1977"/>
      <c r="AC143" s="1977"/>
      <c r="AD143" s="1977"/>
      <c r="AE143" s="1977"/>
      <c r="AF143" s="1977"/>
      <c r="AG143" s="1977"/>
      <c r="AH143" s="1977"/>
      <c r="AI143" s="1977"/>
      <c r="AJ143" s="1977"/>
      <c r="AK143" s="1977"/>
      <c r="AL143" s="1977"/>
      <c r="AM143" s="1977"/>
      <c r="AN143" s="1977"/>
      <c r="AO143" s="1977"/>
      <c r="AP143" s="1977"/>
    </row>
    <row r="144" spans="3:59" x14ac:dyDescent="0.15">
      <c r="C144" s="1892"/>
      <c r="D144" s="1892"/>
      <c r="E144" s="1892"/>
      <c r="F144" s="1892"/>
      <c r="G144" s="1892"/>
      <c r="H144" s="1892"/>
      <c r="I144" s="1892"/>
      <c r="J144" s="1892"/>
      <c r="K144" s="1977"/>
      <c r="L144" s="1977"/>
      <c r="M144" s="1977"/>
      <c r="N144" s="1977"/>
      <c r="O144" s="1977"/>
      <c r="P144" s="1977"/>
      <c r="Q144" s="1977"/>
      <c r="R144" s="1977"/>
      <c r="S144" s="1977"/>
      <c r="T144" s="1977"/>
      <c r="U144" s="1977"/>
      <c r="V144" s="1977"/>
      <c r="W144" s="1977"/>
      <c r="X144" s="1977"/>
      <c r="Y144" s="1977"/>
      <c r="Z144" s="1977"/>
      <c r="AA144" s="1977"/>
      <c r="AB144" s="1977"/>
      <c r="AC144" s="1977"/>
      <c r="AD144" s="1977"/>
      <c r="AE144" s="1977"/>
      <c r="AF144" s="1977"/>
      <c r="AG144" s="1977"/>
      <c r="AH144" s="1977"/>
      <c r="AI144" s="1977"/>
      <c r="AJ144" s="1977"/>
      <c r="AK144" s="1977"/>
      <c r="AL144" s="1977"/>
      <c r="AM144" s="1977"/>
      <c r="AN144" s="1977"/>
      <c r="AO144" s="1977"/>
      <c r="AP144" s="1977"/>
    </row>
    <row r="145" spans="3:12" x14ac:dyDescent="0.15">
      <c r="C145" s="1978"/>
      <c r="D145" s="1978"/>
      <c r="E145" s="1978"/>
      <c r="F145" s="1978"/>
      <c r="G145" s="1978"/>
      <c r="H145" s="1978"/>
      <c r="I145" s="1978"/>
      <c r="J145" s="1978"/>
      <c r="K145" s="1892"/>
      <c r="L145" s="1892"/>
    </row>
    <row r="146" spans="3:12" x14ac:dyDescent="0.15">
      <c r="C146" s="1978"/>
      <c r="D146" s="1978"/>
      <c r="E146" s="1978"/>
      <c r="F146" s="1978"/>
      <c r="G146" s="1978"/>
      <c r="H146" s="1978"/>
      <c r="I146" s="1978"/>
      <c r="J146" s="1978"/>
      <c r="K146" s="1892"/>
      <c r="L146" s="1892"/>
    </row>
    <row r="147" spans="3:12" x14ac:dyDescent="0.15">
      <c r="C147" s="1892"/>
      <c r="D147" s="1892"/>
      <c r="E147" s="1892"/>
      <c r="F147" s="1892"/>
      <c r="G147" s="1892"/>
      <c r="H147" s="1892"/>
      <c r="I147" s="1892"/>
      <c r="J147" s="1892"/>
    </row>
    <row r="148" spans="3:12" x14ac:dyDescent="0.15">
      <c r="C148" s="1892"/>
      <c r="D148" s="1892"/>
      <c r="E148" s="1892"/>
      <c r="F148" s="1892"/>
      <c r="G148" s="1892"/>
      <c r="H148" s="1892"/>
      <c r="I148" s="1892"/>
      <c r="J148" s="1892"/>
    </row>
    <row r="149" spans="3:12" x14ac:dyDescent="0.15">
      <c r="C149" s="1892"/>
      <c r="D149" s="1892"/>
      <c r="E149" s="1892"/>
      <c r="F149" s="1892"/>
      <c r="G149" s="1892"/>
      <c r="H149" s="1892"/>
      <c r="I149" s="1892"/>
      <c r="J149" s="1892"/>
    </row>
    <row r="150" spans="3:12" x14ac:dyDescent="0.15">
      <c r="C150" s="1892"/>
      <c r="D150" s="1892"/>
      <c r="E150" s="1892"/>
      <c r="F150" s="1892"/>
      <c r="G150" s="1892"/>
      <c r="H150" s="1892"/>
      <c r="I150" s="1892"/>
      <c r="J150" s="1892"/>
    </row>
  </sheetData>
  <sheetProtection insertRows="0" deleteRows="0"/>
  <mergeCells count="520">
    <mergeCell ref="BE4:BH4"/>
    <mergeCell ref="BA6:BB6"/>
    <mergeCell ref="BE6:BF6"/>
    <mergeCell ref="BE8:BF8"/>
    <mergeCell ref="BA10:BB10"/>
    <mergeCell ref="BE10:BF10"/>
    <mergeCell ref="AT1:BI1"/>
    <mergeCell ref="AC2:AD2"/>
    <mergeCell ref="AF2:AG2"/>
    <mergeCell ref="AJ2:AK2"/>
    <mergeCell ref="AT2:BI2"/>
    <mergeCell ref="BE3:BH3"/>
    <mergeCell ref="BB12:BC16"/>
    <mergeCell ref="BD12:BE16"/>
    <mergeCell ref="BF12:BJ16"/>
    <mergeCell ref="W13:AC13"/>
    <mergeCell ref="AD13:AJ13"/>
    <mergeCell ref="AK13:AQ13"/>
    <mergeCell ref="AR13:AX13"/>
    <mergeCell ref="AY13:BA13"/>
    <mergeCell ref="B12:B16"/>
    <mergeCell ref="C12:D16"/>
    <mergeCell ref="I12:J16"/>
    <mergeCell ref="K12:N16"/>
    <mergeCell ref="O12:S16"/>
    <mergeCell ref="W12:BA12"/>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BD19:BE19"/>
    <mergeCell ref="BF19:BJ20"/>
    <mergeCell ref="BB20:BC20"/>
    <mergeCell ref="BD20:BE20"/>
    <mergeCell ref="B21:B22"/>
    <mergeCell ref="C21:D22"/>
    <mergeCell ref="I21:J22"/>
    <mergeCell ref="K21:N22"/>
    <mergeCell ref="O21:S22"/>
    <mergeCell ref="BB21:BC21"/>
    <mergeCell ref="BD21:BE21"/>
    <mergeCell ref="BF21:BJ22"/>
    <mergeCell ref="BB22:BC22"/>
    <mergeCell ref="BD22:BE22"/>
    <mergeCell ref="B23:B24"/>
    <mergeCell ref="C23:D24"/>
    <mergeCell ref="I23:J24"/>
    <mergeCell ref="K23:N24"/>
    <mergeCell ref="O23:S24"/>
    <mergeCell ref="BB23:BC23"/>
    <mergeCell ref="BD23:BE23"/>
    <mergeCell ref="BF23:BJ24"/>
    <mergeCell ref="BB24:BC24"/>
    <mergeCell ref="BD24:BE24"/>
    <mergeCell ref="B25:B26"/>
    <mergeCell ref="C25:D26"/>
    <mergeCell ref="I25:J26"/>
    <mergeCell ref="K25:N26"/>
    <mergeCell ref="O25:S26"/>
    <mergeCell ref="BB25:BC25"/>
    <mergeCell ref="BD25:BE25"/>
    <mergeCell ref="BF25:BJ26"/>
    <mergeCell ref="BB26:BC26"/>
    <mergeCell ref="BD26:BE26"/>
    <mergeCell ref="B27:B28"/>
    <mergeCell ref="C27:D28"/>
    <mergeCell ref="I27:J28"/>
    <mergeCell ref="K27:N28"/>
    <mergeCell ref="O27:S28"/>
    <mergeCell ref="BB27:BC27"/>
    <mergeCell ref="BD27:BE27"/>
    <mergeCell ref="BF27:BJ28"/>
    <mergeCell ref="BB28:BC28"/>
    <mergeCell ref="BD28:BE28"/>
    <mergeCell ref="B29:B30"/>
    <mergeCell ref="C29:D30"/>
    <mergeCell ref="I29:J30"/>
    <mergeCell ref="K29:N30"/>
    <mergeCell ref="O29:S30"/>
    <mergeCell ref="BB29:BC29"/>
    <mergeCell ref="BD29:BE29"/>
    <mergeCell ref="BF29:BJ30"/>
    <mergeCell ref="BB30:BC30"/>
    <mergeCell ref="BD30:BE30"/>
    <mergeCell ref="B31:B32"/>
    <mergeCell ref="C31:D32"/>
    <mergeCell ref="I31:J32"/>
    <mergeCell ref="K31:N32"/>
    <mergeCell ref="O31:S32"/>
    <mergeCell ref="BB31:BC31"/>
    <mergeCell ref="BD31:BE31"/>
    <mergeCell ref="BF31:BJ32"/>
    <mergeCell ref="BB32:BC32"/>
    <mergeCell ref="BD32:BE32"/>
    <mergeCell ref="B33:B34"/>
    <mergeCell ref="C33:D34"/>
    <mergeCell ref="I33:J34"/>
    <mergeCell ref="K33:N34"/>
    <mergeCell ref="O33:S34"/>
    <mergeCell ref="BB33:BC33"/>
    <mergeCell ref="BD33:BE33"/>
    <mergeCell ref="BF33:BJ34"/>
    <mergeCell ref="BB34:BC34"/>
    <mergeCell ref="BD34:BE34"/>
    <mergeCell ref="B35:B36"/>
    <mergeCell ref="C35:D36"/>
    <mergeCell ref="I35:J36"/>
    <mergeCell ref="K35:N36"/>
    <mergeCell ref="O35:S36"/>
    <mergeCell ref="BB35:BC35"/>
    <mergeCell ref="BD35:BE35"/>
    <mergeCell ref="BF35:BJ36"/>
    <mergeCell ref="BB36:BC36"/>
    <mergeCell ref="BD36:BE36"/>
    <mergeCell ref="B37:B38"/>
    <mergeCell ref="C37:D38"/>
    <mergeCell ref="I37:J38"/>
    <mergeCell ref="K37:N38"/>
    <mergeCell ref="O37:S38"/>
    <mergeCell ref="BB37:BC37"/>
    <mergeCell ref="BD37:BE37"/>
    <mergeCell ref="BF37:BJ38"/>
    <mergeCell ref="BB38:BC38"/>
    <mergeCell ref="BD38:BE38"/>
    <mergeCell ref="B39:B40"/>
    <mergeCell ref="C39:D40"/>
    <mergeCell ref="I39:J40"/>
    <mergeCell ref="K39:N40"/>
    <mergeCell ref="O39:S40"/>
    <mergeCell ref="BB39:BC39"/>
    <mergeCell ref="BD39:BE39"/>
    <mergeCell ref="BF39:BJ40"/>
    <mergeCell ref="BB40:BC40"/>
    <mergeCell ref="BD40:BE40"/>
    <mergeCell ref="B41:B42"/>
    <mergeCell ref="C41:D42"/>
    <mergeCell ref="I41:J42"/>
    <mergeCell ref="K41:N42"/>
    <mergeCell ref="O41:S42"/>
    <mergeCell ref="BB41:BC41"/>
    <mergeCell ref="BD41:BE41"/>
    <mergeCell ref="BF41:BJ42"/>
    <mergeCell ref="BB42:BC42"/>
    <mergeCell ref="BD42:BE42"/>
    <mergeCell ref="B43:B44"/>
    <mergeCell ref="C43:D44"/>
    <mergeCell ref="I43:J44"/>
    <mergeCell ref="K43:N44"/>
    <mergeCell ref="O43:S44"/>
    <mergeCell ref="BB43:BC43"/>
    <mergeCell ref="BD43:BE43"/>
    <mergeCell ref="BF43:BJ44"/>
    <mergeCell ref="BB44:BC44"/>
    <mergeCell ref="BD44:BE44"/>
    <mergeCell ref="B45:B46"/>
    <mergeCell ref="C45:D46"/>
    <mergeCell ref="I45:J46"/>
    <mergeCell ref="K45:N46"/>
    <mergeCell ref="O45:S46"/>
    <mergeCell ref="BB45:BC45"/>
    <mergeCell ref="BD45:BE45"/>
    <mergeCell ref="BF45:BJ46"/>
    <mergeCell ref="BB46:BC46"/>
    <mergeCell ref="BD46:BE46"/>
    <mergeCell ref="B47:B48"/>
    <mergeCell ref="C47:D48"/>
    <mergeCell ref="I47:J48"/>
    <mergeCell ref="K47:N48"/>
    <mergeCell ref="O47:S48"/>
    <mergeCell ref="BB47:BC47"/>
    <mergeCell ref="BD47:BE47"/>
    <mergeCell ref="BF47:BJ48"/>
    <mergeCell ref="BB48:BC48"/>
    <mergeCell ref="BD48:BE48"/>
    <mergeCell ref="B49:B50"/>
    <mergeCell ref="C49:D50"/>
    <mergeCell ref="I49:J50"/>
    <mergeCell ref="K49:N50"/>
    <mergeCell ref="O49:S50"/>
    <mergeCell ref="BB49:BC49"/>
    <mergeCell ref="BD49:BE49"/>
    <mergeCell ref="BF49:BJ50"/>
    <mergeCell ref="BB50:BC50"/>
    <mergeCell ref="BD50:BE50"/>
    <mergeCell ref="B51:B52"/>
    <mergeCell ref="C51:D52"/>
    <mergeCell ref="I51:J52"/>
    <mergeCell ref="K51:N52"/>
    <mergeCell ref="O51:S52"/>
    <mergeCell ref="BB51:BC51"/>
    <mergeCell ref="BD51:BE51"/>
    <mergeCell ref="BF51:BJ52"/>
    <mergeCell ref="BB52:BC52"/>
    <mergeCell ref="BD52:BE52"/>
    <mergeCell ref="B53:B54"/>
    <mergeCell ref="C53:D54"/>
    <mergeCell ref="I53:J54"/>
    <mergeCell ref="K53:N54"/>
    <mergeCell ref="O53:S54"/>
    <mergeCell ref="BB53:BC53"/>
    <mergeCell ref="BD53:BE53"/>
    <mergeCell ref="BF53:BJ54"/>
    <mergeCell ref="BB54:BC54"/>
    <mergeCell ref="BD54:BE54"/>
    <mergeCell ref="B55:B56"/>
    <mergeCell ref="C55:D56"/>
    <mergeCell ref="I55:J56"/>
    <mergeCell ref="K55:N56"/>
    <mergeCell ref="O55:S56"/>
    <mergeCell ref="BB55:BC55"/>
    <mergeCell ref="BD55:BE55"/>
    <mergeCell ref="BF55:BJ56"/>
    <mergeCell ref="BB56:BC56"/>
    <mergeCell ref="BD56:BE56"/>
    <mergeCell ref="B57:B58"/>
    <mergeCell ref="C57:D58"/>
    <mergeCell ref="I57:J58"/>
    <mergeCell ref="K57:N58"/>
    <mergeCell ref="O57:S58"/>
    <mergeCell ref="BB57:BC57"/>
    <mergeCell ref="BD57:BE57"/>
    <mergeCell ref="BF57:BJ58"/>
    <mergeCell ref="BB58:BC58"/>
    <mergeCell ref="BD58:BE58"/>
    <mergeCell ref="B59:B60"/>
    <mergeCell ref="C59:D60"/>
    <mergeCell ref="I59:J60"/>
    <mergeCell ref="K59:N60"/>
    <mergeCell ref="O59:S60"/>
    <mergeCell ref="BB59:BC59"/>
    <mergeCell ref="BD59:BE59"/>
    <mergeCell ref="BF59:BJ60"/>
    <mergeCell ref="BB60:BC60"/>
    <mergeCell ref="BD60:BE60"/>
    <mergeCell ref="B61:B62"/>
    <mergeCell ref="C61:D62"/>
    <mergeCell ref="I61:J62"/>
    <mergeCell ref="K61:N62"/>
    <mergeCell ref="O61:S62"/>
    <mergeCell ref="BB61:BC61"/>
    <mergeCell ref="BD61:BE61"/>
    <mergeCell ref="BF61:BJ62"/>
    <mergeCell ref="BB62:BC62"/>
    <mergeCell ref="BD62:BE62"/>
    <mergeCell ref="B63:B64"/>
    <mergeCell ref="C63:D64"/>
    <mergeCell ref="I63:J64"/>
    <mergeCell ref="K63:N64"/>
    <mergeCell ref="O63:S64"/>
    <mergeCell ref="BB63:BC63"/>
    <mergeCell ref="BD63:BE63"/>
    <mergeCell ref="BF63:BJ64"/>
    <mergeCell ref="BB64:BC64"/>
    <mergeCell ref="BD64:BE64"/>
    <mergeCell ref="B65:B66"/>
    <mergeCell ref="C65:D66"/>
    <mergeCell ref="I65:J66"/>
    <mergeCell ref="K65:N66"/>
    <mergeCell ref="O65:S66"/>
    <mergeCell ref="BB65:BC65"/>
    <mergeCell ref="BD65:BE65"/>
    <mergeCell ref="BF65:BJ66"/>
    <mergeCell ref="BB66:BC66"/>
    <mergeCell ref="BD66:BE66"/>
    <mergeCell ref="B67:B68"/>
    <mergeCell ref="C67:D68"/>
    <mergeCell ref="I67:J68"/>
    <mergeCell ref="K67:N68"/>
    <mergeCell ref="O67:S68"/>
    <mergeCell ref="BB67:BC67"/>
    <mergeCell ref="BD67:BE67"/>
    <mergeCell ref="BF67:BJ68"/>
    <mergeCell ref="BB68:BC68"/>
    <mergeCell ref="BD68:BE68"/>
    <mergeCell ref="B69:B70"/>
    <mergeCell ref="C69:D70"/>
    <mergeCell ref="I69:J70"/>
    <mergeCell ref="K69:N70"/>
    <mergeCell ref="O69:S70"/>
    <mergeCell ref="BB69:BC69"/>
    <mergeCell ref="BD69:BE69"/>
    <mergeCell ref="BF69:BJ70"/>
    <mergeCell ref="BB70:BC70"/>
    <mergeCell ref="BD70:BE70"/>
    <mergeCell ref="B71:B72"/>
    <mergeCell ref="C71:D72"/>
    <mergeCell ref="I71:J72"/>
    <mergeCell ref="K71:N72"/>
    <mergeCell ref="O71:S72"/>
    <mergeCell ref="BB71:BC71"/>
    <mergeCell ref="BD71:BE71"/>
    <mergeCell ref="BF71:BJ72"/>
    <mergeCell ref="BB72:BC72"/>
    <mergeCell ref="BD72:BE72"/>
    <mergeCell ref="BD75:BE75"/>
    <mergeCell ref="BF75:BJ76"/>
    <mergeCell ref="BB76:BC76"/>
    <mergeCell ref="BD76:BE76"/>
    <mergeCell ref="B73:B74"/>
    <mergeCell ref="C73:D74"/>
    <mergeCell ref="I73:J74"/>
    <mergeCell ref="K73:N74"/>
    <mergeCell ref="O73:S74"/>
    <mergeCell ref="BB73:BC73"/>
    <mergeCell ref="BD73:BE73"/>
    <mergeCell ref="BF73:BJ74"/>
    <mergeCell ref="BB74:BC74"/>
    <mergeCell ref="BD74:BE74"/>
    <mergeCell ref="AE81:AF81"/>
    <mergeCell ref="AH81:AI81"/>
    <mergeCell ref="AJ81:AK81"/>
    <mergeCell ref="B75:B76"/>
    <mergeCell ref="C75:D76"/>
    <mergeCell ref="I75:J76"/>
    <mergeCell ref="K75:N76"/>
    <mergeCell ref="O75:S76"/>
    <mergeCell ref="BB75:BC75"/>
    <mergeCell ref="AS82:AV82"/>
    <mergeCell ref="AQ81:AR81"/>
    <mergeCell ref="AS81:AV81"/>
    <mergeCell ref="K82:L82"/>
    <mergeCell ref="M82:N82"/>
    <mergeCell ref="O82:P82"/>
    <mergeCell ref="R82:S82"/>
    <mergeCell ref="T82:U82"/>
    <mergeCell ref="W82:X82"/>
    <mergeCell ref="AA82:AB82"/>
    <mergeCell ref="AC82:AD82"/>
    <mergeCell ref="K80:L81"/>
    <mergeCell ref="M80:P80"/>
    <mergeCell ref="R80:U80"/>
    <mergeCell ref="AA80:AB81"/>
    <mergeCell ref="AC80:AF80"/>
    <mergeCell ref="AH80:AK80"/>
    <mergeCell ref="AQ80:AR80"/>
    <mergeCell ref="AS80:AV80"/>
    <mergeCell ref="M81:N81"/>
    <mergeCell ref="O81:P81"/>
    <mergeCell ref="R81:S81"/>
    <mergeCell ref="T81:U81"/>
    <mergeCell ref="AC81:AD81"/>
    <mergeCell ref="O83:P83"/>
    <mergeCell ref="R83:S83"/>
    <mergeCell ref="T83:U83"/>
    <mergeCell ref="W83:X83"/>
    <mergeCell ref="AE82:AF82"/>
    <mergeCell ref="AH82:AI82"/>
    <mergeCell ref="AJ82:AK82"/>
    <mergeCell ref="AM82:AN82"/>
    <mergeCell ref="AQ82:AR82"/>
    <mergeCell ref="AE84:AF84"/>
    <mergeCell ref="AH84:AI84"/>
    <mergeCell ref="AJ84:AK84"/>
    <mergeCell ref="AM84:AN84"/>
    <mergeCell ref="AQ84:AR84"/>
    <mergeCell ref="AS84:AV84"/>
    <mergeCell ref="AQ83:AR83"/>
    <mergeCell ref="AS83:AV83"/>
    <mergeCell ref="K84:L84"/>
    <mergeCell ref="M84:N84"/>
    <mergeCell ref="O84:P84"/>
    <mergeCell ref="R84:S84"/>
    <mergeCell ref="T84:U84"/>
    <mergeCell ref="W84:X84"/>
    <mergeCell ref="AA84:AB84"/>
    <mergeCell ref="AC84:AD84"/>
    <mergeCell ref="AA83:AB83"/>
    <mergeCell ref="AC83:AD83"/>
    <mergeCell ref="AE83:AF83"/>
    <mergeCell ref="AH83:AI83"/>
    <mergeCell ref="AJ83:AK83"/>
    <mergeCell ref="AM83:AN83"/>
    <mergeCell ref="K83:L83"/>
    <mergeCell ref="M83:N83"/>
    <mergeCell ref="AJ86:AK86"/>
    <mergeCell ref="AM86:AN86"/>
    <mergeCell ref="K86:L86"/>
    <mergeCell ref="M86:N86"/>
    <mergeCell ref="O86:P86"/>
    <mergeCell ref="R86:S86"/>
    <mergeCell ref="T86:U86"/>
    <mergeCell ref="W86:X86"/>
    <mergeCell ref="AA85:AB85"/>
    <mergeCell ref="AC85:AD85"/>
    <mergeCell ref="AE85:AF85"/>
    <mergeCell ref="AH85:AI85"/>
    <mergeCell ref="AJ85:AK85"/>
    <mergeCell ref="AM85:AN85"/>
    <mergeCell ref="K85:L85"/>
    <mergeCell ref="M85:N85"/>
    <mergeCell ref="O85:P85"/>
    <mergeCell ref="R85:S85"/>
    <mergeCell ref="T85:U85"/>
    <mergeCell ref="W85:X85"/>
    <mergeCell ref="R88:S88"/>
    <mergeCell ref="AH88:AI88"/>
    <mergeCell ref="K91:N91"/>
    <mergeCell ref="P91:S91"/>
    <mergeCell ref="U91:X91"/>
    <mergeCell ref="AA91:AD91"/>
    <mergeCell ref="AF91:AI91"/>
    <mergeCell ref="AA86:AB86"/>
    <mergeCell ref="AC86:AD86"/>
    <mergeCell ref="AE86:AF86"/>
    <mergeCell ref="AH86:AI86"/>
    <mergeCell ref="AK91:AN91"/>
    <mergeCell ref="U94:X94"/>
    <mergeCell ref="AK94:AN94"/>
    <mergeCell ref="U95:X95"/>
    <mergeCell ref="AK95:AN95"/>
    <mergeCell ref="K96:N96"/>
    <mergeCell ref="P96:S96"/>
    <mergeCell ref="U96:X96"/>
    <mergeCell ref="AA96:AD96"/>
    <mergeCell ref="AF96:AI96"/>
    <mergeCell ref="AK96:AN96"/>
    <mergeCell ref="K99:L100"/>
    <mergeCell ref="M99:P99"/>
    <mergeCell ref="R99:U99"/>
    <mergeCell ref="AA99:AB100"/>
    <mergeCell ref="AC99:AF99"/>
    <mergeCell ref="AH99:AK99"/>
    <mergeCell ref="M100:N100"/>
    <mergeCell ref="O100:P100"/>
    <mergeCell ref="R100:S100"/>
    <mergeCell ref="T100:U100"/>
    <mergeCell ref="AC100:AD100"/>
    <mergeCell ref="AE100:AF100"/>
    <mergeCell ref="AH100:AI100"/>
    <mergeCell ref="AJ100:AK100"/>
    <mergeCell ref="K101:L101"/>
    <mergeCell ref="M101:N101"/>
    <mergeCell ref="O101:P101"/>
    <mergeCell ref="R101:S101"/>
    <mergeCell ref="T101:U101"/>
    <mergeCell ref="AM101:AN101"/>
    <mergeCell ref="K102:L102"/>
    <mergeCell ref="M102:N102"/>
    <mergeCell ref="O102:P102"/>
    <mergeCell ref="R102:S102"/>
    <mergeCell ref="T102:U102"/>
    <mergeCell ref="W102:X102"/>
    <mergeCell ref="AA102:AB102"/>
    <mergeCell ref="AC102:AD102"/>
    <mergeCell ref="AE102:AF102"/>
    <mergeCell ref="W101:X101"/>
    <mergeCell ref="AA101:AB101"/>
    <mergeCell ref="AC101:AD101"/>
    <mergeCell ref="AE101:AF101"/>
    <mergeCell ref="AH101:AI101"/>
    <mergeCell ref="AJ101:AK101"/>
    <mergeCell ref="AH102:AI102"/>
    <mergeCell ref="AJ102:AK102"/>
    <mergeCell ref="AM102:AN102"/>
    <mergeCell ref="AH103:AI103"/>
    <mergeCell ref="AJ103:AK103"/>
    <mergeCell ref="AM103:AN103"/>
    <mergeCell ref="K104:L104"/>
    <mergeCell ref="M104:N104"/>
    <mergeCell ref="O104:P104"/>
    <mergeCell ref="R104:S104"/>
    <mergeCell ref="T104:U104"/>
    <mergeCell ref="AM104:AN104"/>
    <mergeCell ref="W104:X104"/>
    <mergeCell ref="AA104:AB104"/>
    <mergeCell ref="AC104:AD104"/>
    <mergeCell ref="AE104:AF104"/>
    <mergeCell ref="AH104:AI104"/>
    <mergeCell ref="AJ104:AK104"/>
    <mergeCell ref="K103:L103"/>
    <mergeCell ref="M103:N103"/>
    <mergeCell ref="O103:P103"/>
    <mergeCell ref="R103:S103"/>
    <mergeCell ref="T103:U103"/>
    <mergeCell ref="W103:X103"/>
    <mergeCell ref="AA103:AB103"/>
    <mergeCell ref="AC103:AD103"/>
    <mergeCell ref="AE103:AF103"/>
    <mergeCell ref="AH105:AI105"/>
    <mergeCell ref="AJ105:AK105"/>
    <mergeCell ref="AM105:AN105"/>
    <mergeCell ref="R107:S107"/>
    <mergeCell ref="AH107:AI107"/>
    <mergeCell ref="K110:N110"/>
    <mergeCell ref="P110:S110"/>
    <mergeCell ref="U110:X110"/>
    <mergeCell ref="AA110:AD110"/>
    <mergeCell ref="AF110:AI110"/>
    <mergeCell ref="K105:L105"/>
    <mergeCell ref="M105:N105"/>
    <mergeCell ref="O105:P105"/>
    <mergeCell ref="R105:S105"/>
    <mergeCell ref="T105:U105"/>
    <mergeCell ref="W105:X105"/>
    <mergeCell ref="AA105:AB105"/>
    <mergeCell ref="AC105:AD105"/>
    <mergeCell ref="AE105:AF105"/>
    <mergeCell ref="AK115:AN115"/>
    <mergeCell ref="AK110:AN110"/>
    <mergeCell ref="U113:X113"/>
    <mergeCell ref="AK113:AN113"/>
    <mergeCell ref="U114:X114"/>
    <mergeCell ref="AK114:AN114"/>
    <mergeCell ref="K115:N115"/>
    <mergeCell ref="P115:S115"/>
    <mergeCell ref="U115:X115"/>
    <mergeCell ref="AA115:AD115"/>
    <mergeCell ref="AF115:AI115"/>
  </mergeCells>
  <phoneticPr fontId="9"/>
  <conditionalFormatting sqref="K91:N91">
    <cfRule type="expression" dxfId="283" priority="41">
      <formula>INDIRECT(ADDRESS(ROW(),COLUMN()))=TRUNC(INDIRECT(ADDRESS(ROW(),COLUMN())))</formula>
    </cfRule>
  </conditionalFormatting>
  <conditionalFormatting sqref="K110:N110">
    <cfRule type="expression" dxfId="282" priority="3">
      <formula>INDIRECT(ADDRESS(ROW(),COLUMN()))=TRUNC(INDIRECT(ADDRESS(ROW(),COLUMN())))</formula>
    </cfRule>
  </conditionalFormatting>
  <conditionalFormatting sqref="M82:X86">
    <cfRule type="expression" dxfId="281" priority="43">
      <formula>INDIRECT(ADDRESS(ROW(),COLUMN()))=TRUNC(INDIRECT(ADDRESS(ROW(),COLUMN())))</formula>
    </cfRule>
  </conditionalFormatting>
  <conditionalFormatting sqref="M101:X105">
    <cfRule type="expression" dxfId="280" priority="5">
      <formula>INDIRECT(ADDRESS(ROW(),COLUMN()))=TRUNC(INDIRECT(ADDRESS(ROW(),COLUMN())))</formula>
    </cfRule>
  </conditionalFormatting>
  <conditionalFormatting sqref="W80:X80 Z80 AO80:AP80 W89:Z89 AO89:AP89">
    <cfRule type="expression" dxfId="279" priority="77">
      <formula>OR(#REF!=$B78,#REF!=$B78)</formula>
    </cfRule>
  </conditionalFormatting>
  <conditionalFormatting sqref="W99:X99 Z99 AO99:AP99 W108:Z108 AO108:AP108">
    <cfRule type="expression" dxfId="278" priority="9">
      <formula>OR(#REF!=$B97,#REF!=$B97)</formula>
    </cfRule>
  </conditionalFormatting>
  <conditionalFormatting sqref="W90:Z90 AO90:AP90">
    <cfRule type="expression" dxfId="277" priority="76">
      <formula>OR(#REF!=$B77,#REF!=$B77)</formula>
    </cfRule>
  </conditionalFormatting>
  <conditionalFormatting sqref="W109:Z109 AO109:AP109">
    <cfRule type="expression" dxfId="276" priority="8">
      <formula>OR(#REF!=$B96,#REF!=$B96)</formula>
    </cfRule>
  </conditionalFormatting>
  <conditionalFormatting sqref="W18:BE18">
    <cfRule type="expression" dxfId="275" priority="73">
      <formula>INDIRECT(ADDRESS(ROW(),COLUMN()))=TRUNC(INDIRECT(ADDRESS(ROW(),COLUMN())))</formula>
    </cfRule>
  </conditionalFormatting>
  <conditionalFormatting sqref="W20:BE20">
    <cfRule type="expression" dxfId="274" priority="38">
      <formula>INDIRECT(ADDRESS(ROW(),COLUMN()))=TRUNC(INDIRECT(ADDRESS(ROW(),COLUMN())))</formula>
    </cfRule>
  </conditionalFormatting>
  <conditionalFormatting sqref="W22:BE22">
    <cfRule type="expression" dxfId="273" priority="37">
      <formula>INDIRECT(ADDRESS(ROW(),COLUMN()))=TRUNC(INDIRECT(ADDRESS(ROW(),COLUMN())))</formula>
    </cfRule>
  </conditionalFormatting>
  <conditionalFormatting sqref="W24:BE24">
    <cfRule type="expression" dxfId="272" priority="36">
      <formula>INDIRECT(ADDRESS(ROW(),COLUMN()))=TRUNC(INDIRECT(ADDRESS(ROW(),COLUMN())))</formula>
    </cfRule>
  </conditionalFormatting>
  <conditionalFormatting sqref="W26:BE26">
    <cfRule type="expression" dxfId="271" priority="35">
      <formula>INDIRECT(ADDRESS(ROW(),COLUMN()))=TRUNC(INDIRECT(ADDRESS(ROW(),COLUMN())))</formula>
    </cfRule>
  </conditionalFormatting>
  <conditionalFormatting sqref="W28:BE28">
    <cfRule type="expression" dxfId="270" priority="34">
      <formula>INDIRECT(ADDRESS(ROW(),COLUMN()))=TRUNC(INDIRECT(ADDRESS(ROW(),COLUMN())))</formula>
    </cfRule>
  </conditionalFormatting>
  <conditionalFormatting sqref="W30:BE30">
    <cfRule type="expression" dxfId="269" priority="33">
      <formula>INDIRECT(ADDRESS(ROW(),COLUMN()))=TRUNC(INDIRECT(ADDRESS(ROW(),COLUMN())))</formula>
    </cfRule>
  </conditionalFormatting>
  <conditionalFormatting sqref="W32:BE32">
    <cfRule type="expression" dxfId="268" priority="32">
      <formula>INDIRECT(ADDRESS(ROW(),COLUMN()))=TRUNC(INDIRECT(ADDRESS(ROW(),COLUMN())))</formula>
    </cfRule>
  </conditionalFormatting>
  <conditionalFormatting sqref="W34:BE34">
    <cfRule type="expression" dxfId="267" priority="31">
      <formula>INDIRECT(ADDRESS(ROW(),COLUMN()))=TRUNC(INDIRECT(ADDRESS(ROW(),COLUMN())))</formula>
    </cfRule>
  </conditionalFormatting>
  <conditionalFormatting sqref="W36:BE36">
    <cfRule type="expression" dxfId="266" priority="30">
      <formula>INDIRECT(ADDRESS(ROW(),COLUMN()))=TRUNC(INDIRECT(ADDRESS(ROW(),COLUMN())))</formula>
    </cfRule>
  </conditionalFormatting>
  <conditionalFormatting sqref="W38:BE38">
    <cfRule type="expression" dxfId="265" priority="29">
      <formula>INDIRECT(ADDRESS(ROW(),COLUMN()))=TRUNC(INDIRECT(ADDRESS(ROW(),COLUMN())))</formula>
    </cfRule>
  </conditionalFormatting>
  <conditionalFormatting sqref="W40:BE40">
    <cfRule type="expression" dxfId="264" priority="28">
      <formula>INDIRECT(ADDRESS(ROW(),COLUMN()))=TRUNC(INDIRECT(ADDRESS(ROW(),COLUMN())))</formula>
    </cfRule>
  </conditionalFormatting>
  <conditionalFormatting sqref="W42:BE42">
    <cfRule type="expression" dxfId="263" priority="27">
      <formula>INDIRECT(ADDRESS(ROW(),COLUMN()))=TRUNC(INDIRECT(ADDRESS(ROW(),COLUMN())))</formula>
    </cfRule>
  </conditionalFormatting>
  <conditionalFormatting sqref="W44:BE44">
    <cfRule type="expression" dxfId="262" priority="26">
      <formula>INDIRECT(ADDRESS(ROW(),COLUMN()))=TRUNC(INDIRECT(ADDRESS(ROW(),COLUMN())))</formula>
    </cfRule>
  </conditionalFormatting>
  <conditionalFormatting sqref="W46:BE46">
    <cfRule type="expression" dxfId="261" priority="25">
      <formula>INDIRECT(ADDRESS(ROW(),COLUMN()))=TRUNC(INDIRECT(ADDRESS(ROW(),COLUMN())))</formula>
    </cfRule>
  </conditionalFormatting>
  <conditionalFormatting sqref="W48:BE48">
    <cfRule type="expression" dxfId="260" priority="24">
      <formula>INDIRECT(ADDRESS(ROW(),COLUMN()))=TRUNC(INDIRECT(ADDRESS(ROW(),COLUMN())))</formula>
    </cfRule>
  </conditionalFormatting>
  <conditionalFormatting sqref="W50:BE50">
    <cfRule type="expression" dxfId="259" priority="23">
      <formula>INDIRECT(ADDRESS(ROW(),COLUMN()))=TRUNC(INDIRECT(ADDRESS(ROW(),COLUMN())))</formula>
    </cfRule>
  </conditionalFormatting>
  <conditionalFormatting sqref="W52:BE52">
    <cfRule type="expression" dxfId="258" priority="22">
      <formula>INDIRECT(ADDRESS(ROW(),COLUMN()))=TRUNC(INDIRECT(ADDRESS(ROW(),COLUMN())))</formula>
    </cfRule>
  </conditionalFormatting>
  <conditionalFormatting sqref="W54:BE54">
    <cfRule type="expression" dxfId="257" priority="21">
      <formula>INDIRECT(ADDRESS(ROW(),COLUMN()))=TRUNC(INDIRECT(ADDRESS(ROW(),COLUMN())))</formula>
    </cfRule>
  </conditionalFormatting>
  <conditionalFormatting sqref="W56:BE56">
    <cfRule type="expression" dxfId="256" priority="20">
      <formula>INDIRECT(ADDRESS(ROW(),COLUMN()))=TRUNC(INDIRECT(ADDRESS(ROW(),COLUMN())))</formula>
    </cfRule>
  </conditionalFormatting>
  <conditionalFormatting sqref="W58:BE58">
    <cfRule type="expression" dxfId="255" priority="19">
      <formula>INDIRECT(ADDRESS(ROW(),COLUMN()))=TRUNC(INDIRECT(ADDRESS(ROW(),COLUMN())))</formula>
    </cfRule>
  </conditionalFormatting>
  <conditionalFormatting sqref="W60:BE60">
    <cfRule type="expression" dxfId="254" priority="18">
      <formula>INDIRECT(ADDRESS(ROW(),COLUMN()))=TRUNC(INDIRECT(ADDRESS(ROW(),COLUMN())))</formula>
    </cfRule>
  </conditionalFormatting>
  <conditionalFormatting sqref="W62:BE62">
    <cfRule type="expression" dxfId="253" priority="17">
      <formula>INDIRECT(ADDRESS(ROW(),COLUMN()))=TRUNC(INDIRECT(ADDRESS(ROW(),COLUMN())))</formula>
    </cfRule>
  </conditionalFormatting>
  <conditionalFormatting sqref="W64:BE64">
    <cfRule type="expression" dxfId="252" priority="16">
      <formula>INDIRECT(ADDRESS(ROW(),COLUMN()))=TRUNC(INDIRECT(ADDRESS(ROW(),COLUMN())))</formula>
    </cfRule>
  </conditionalFormatting>
  <conditionalFormatting sqref="W66:BE66">
    <cfRule type="expression" dxfId="251" priority="15">
      <formula>INDIRECT(ADDRESS(ROW(),COLUMN()))=TRUNC(INDIRECT(ADDRESS(ROW(),COLUMN())))</formula>
    </cfRule>
  </conditionalFormatting>
  <conditionalFormatting sqref="W68:BE68">
    <cfRule type="expression" dxfId="250" priority="14">
      <formula>INDIRECT(ADDRESS(ROW(),COLUMN()))=TRUNC(INDIRECT(ADDRESS(ROW(),COLUMN())))</formula>
    </cfRule>
  </conditionalFormatting>
  <conditionalFormatting sqref="W70:BE70">
    <cfRule type="expression" dxfId="249" priority="13">
      <formula>INDIRECT(ADDRESS(ROW(),COLUMN()))=TRUNC(INDIRECT(ADDRESS(ROW(),COLUMN())))</formula>
    </cfRule>
  </conditionalFormatting>
  <conditionalFormatting sqref="W72:BE72">
    <cfRule type="expression" dxfId="248" priority="12">
      <formula>INDIRECT(ADDRESS(ROW(),COLUMN()))=TRUNC(INDIRECT(ADDRESS(ROW(),COLUMN())))</formula>
    </cfRule>
  </conditionalFormatting>
  <conditionalFormatting sqref="W74:BE74">
    <cfRule type="expression" dxfId="247" priority="11">
      <formula>INDIRECT(ADDRESS(ROW(),COLUMN()))=TRUNC(INDIRECT(ADDRESS(ROW(),COLUMN())))</formula>
    </cfRule>
  </conditionalFormatting>
  <conditionalFormatting sqref="W76:BE76">
    <cfRule type="expression" dxfId="246" priority="10">
      <formula>INDIRECT(ADDRESS(ROW(),COLUMN()))=TRUNC(INDIRECT(ADDRESS(ROW(),COLUMN())))</formula>
    </cfRule>
  </conditionalFormatting>
  <conditionalFormatting sqref="AA91:AD91">
    <cfRule type="expression" dxfId="245" priority="40">
      <formula>INDIRECT(ADDRESS(ROW(),COLUMN()))=TRUNC(INDIRECT(ADDRESS(ROW(),COLUMN())))</formula>
    </cfRule>
  </conditionalFormatting>
  <conditionalFormatting sqref="AA110:AD110">
    <cfRule type="expression" dxfId="244" priority="2">
      <formula>INDIRECT(ADDRESS(ROW(),COLUMN()))=TRUNC(INDIRECT(ADDRESS(ROW(),COLUMN())))</formula>
    </cfRule>
  </conditionalFormatting>
  <conditionalFormatting sqref="AC82:AN86">
    <cfRule type="expression" dxfId="243" priority="39">
      <formula>INDIRECT(ADDRESS(ROW(),COLUMN()))=TRUNC(INDIRECT(ADDRESS(ROW(),COLUMN())))</formula>
    </cfRule>
  </conditionalFormatting>
  <conditionalFormatting sqref="AC101:AN105">
    <cfRule type="expression" dxfId="242" priority="1">
      <formula>INDIRECT(ADDRESS(ROW(),COLUMN()))=TRUNC(INDIRECT(ADDRESS(ROW(),COLUMN())))</formula>
    </cfRule>
  </conditionalFormatting>
  <conditionalFormatting sqref="AM80:AN80 AM89:AN89">
    <cfRule type="expression" dxfId="241" priority="75">
      <formula>OR(#REF!=$B78,#REF!=$B78)</formula>
    </cfRule>
  </conditionalFormatting>
  <conditionalFormatting sqref="AM90:AN90">
    <cfRule type="expression" dxfId="240" priority="74">
      <formula>OR(#REF!=$B77,#REF!=$B77)</formula>
    </cfRule>
  </conditionalFormatting>
  <conditionalFormatting sqref="AM99:AN99 AM108:AN108">
    <cfRule type="expression" dxfId="239" priority="7">
      <formula>OR(#REF!=$B97,#REF!=$B97)</formula>
    </cfRule>
  </conditionalFormatting>
  <conditionalFormatting sqref="AM109:AN109">
    <cfRule type="expression" dxfId="238" priority="6">
      <formula>OR(#REF!=$B96,#REF!=$B96)</formula>
    </cfRule>
  </conditionalFormatting>
  <conditionalFormatting sqref="AQ83:BA83">
    <cfRule type="expression" dxfId="237" priority="79">
      <formula>OR(#REF!=$B87,#REF!=$B87)</formula>
    </cfRule>
  </conditionalFormatting>
  <conditionalFormatting sqref="AQ84:BA84">
    <cfRule type="expression" dxfId="236" priority="78">
      <formula>OR(#REF!=$B77,#REF!=$B77)</formula>
    </cfRule>
  </conditionalFormatting>
  <dataValidations count="10">
    <dataValidation allowBlank="1" showInputMessage="1" showErrorMessage="1" error="入力可能範囲　32～40" sqref="BE10 BA10"/>
    <dataValidation type="list" allowBlank="1" showInputMessage="1" sqref="I17:J76">
      <formula1>"A, B, C, D"</formula1>
    </dataValidation>
    <dataValidation type="list" errorStyle="warning" allowBlank="1" showInputMessage="1" error="リストにない場合のみ、入力してください。" sqref="K17:N76">
      <formula1>INDIRECT(C17)</formula1>
    </dataValidation>
    <dataValidation type="list" allowBlank="1" showInputMessage="1" sqref="C17:D76">
      <formula1>職種</formula1>
    </dataValidation>
    <dataValidation type="list" allowBlank="1" showInputMessage="1" showErrorMessage="1" sqref="R88:S88">
      <formula1>"週,暦月"</formula1>
    </dataValidation>
    <dataValidation type="list" allowBlank="1" showInputMessage="1" showErrorMessage="1" sqref="W17:BA17 W19:BA19 W21:BA21 W23:BA23 W25:BA25 W27:BA27 W29:BA29 W31:BA31 W33:BA33 W35:BA35 W37:BA37 W39:BA39 W41:BA41 W43:BA43 W45:BA45 W47:BA47 W49:BA49 W51:BA51 W53:BA53 W55:BA55 W57:BA57 W59:BA59 W61:BA61 W63:BA63 W65:BA65 W67:BA67 W69:BA69 W71:BA71 W73:BA73 W75:BA75">
      <formula1>【記載例】シフト記号表</formula1>
    </dataValidation>
    <dataValidation type="list" allowBlank="1" showInputMessage="1" showErrorMessage="1" sqref="BE3:BH3">
      <formula1>"４週,暦月"</formula1>
    </dataValidation>
    <dataValidation type="list" allowBlank="1" showInputMessage="1" showErrorMessage="1" sqref="AF3:AF4">
      <formula1>#REF!</formula1>
    </dataValidation>
    <dataValidation type="decimal" allowBlank="1" showInputMessage="1" showErrorMessage="1" error="入力可能範囲　32～40" sqref="BA6:BB6">
      <formula1>32</formula1>
      <formula2>40</formula2>
    </dataValidation>
    <dataValidation type="list" allowBlank="1" showInputMessage="1" showErrorMessage="1" sqref="BE4:BH4">
      <formula1>"予定,実績,予定・実績"</formula1>
    </dataValidation>
  </dataValidations>
  <printOptions horizontalCentered="1"/>
  <pageMargins left="0.15748031496062992" right="0.15748031496062992" top="0.59055118110236227" bottom="0.35433070866141736" header="0.15748031496062992" footer="0.15748031496062992"/>
  <pageSetup paperSize="9" scale="44"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AT1:BI1</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N52"/>
  <sheetViews>
    <sheetView topLeftCell="A16" zoomScaleNormal="100" workbookViewId="0">
      <selection activeCell="F52" sqref="F52:G52"/>
    </sheetView>
  </sheetViews>
  <sheetFormatPr defaultColWidth="9" defaultRowHeight="18.75" x14ac:dyDescent="0.15"/>
  <cols>
    <col min="1" max="1" width="1.625" style="1981" customWidth="1"/>
    <col min="2" max="2" width="5.625" style="1980" customWidth="1"/>
    <col min="3" max="3" width="10.625" style="1980" customWidth="1"/>
    <col min="4" max="4" width="10.625" style="1980" hidden="1" customWidth="1"/>
    <col min="5" max="5" width="3.375" style="1980" bestFit="1" customWidth="1"/>
    <col min="6" max="6" width="15.625" style="1981" customWidth="1"/>
    <col min="7" max="7" width="3.375" style="1981" bestFit="1" customWidth="1"/>
    <col min="8" max="8" width="15.625" style="1981" customWidth="1"/>
    <col min="9" max="9" width="3.375" style="1981" bestFit="1" customWidth="1"/>
    <col min="10" max="10" width="15.625" style="1980" customWidth="1"/>
    <col min="11" max="11" width="3.375" style="1981" bestFit="1" customWidth="1"/>
    <col min="12" max="12" width="15.625" style="1981" customWidth="1"/>
    <col min="13" max="13" width="3.375" style="1981" customWidth="1"/>
    <col min="14" max="14" width="50.625" style="1981" customWidth="1"/>
    <col min="15" max="16384" width="9" style="1981"/>
  </cols>
  <sheetData>
    <row r="1" spans="2:14" x14ac:dyDescent="0.15">
      <c r="B1" s="1979" t="s">
        <v>3327</v>
      </c>
    </row>
    <row r="2" spans="2:14" x14ac:dyDescent="0.15">
      <c r="B2" s="1982" t="s">
        <v>3328</v>
      </c>
      <c r="F2" s="1983"/>
      <c r="J2" s="1984"/>
    </row>
    <row r="3" spans="2:14" x14ac:dyDescent="0.15">
      <c r="B3" s="1983" t="s">
        <v>3329</v>
      </c>
      <c r="F3" s="1984" t="s">
        <v>3330</v>
      </c>
      <c r="J3" s="1984"/>
    </row>
    <row r="4" spans="2:14" x14ac:dyDescent="0.15">
      <c r="B4" s="1982"/>
      <c r="F4" s="4249" t="s">
        <v>3331</v>
      </c>
      <c r="G4" s="4249"/>
      <c r="H4" s="4249"/>
      <c r="I4" s="4249"/>
      <c r="J4" s="4249"/>
      <c r="K4" s="4249"/>
      <c r="L4" s="4249"/>
      <c r="N4" s="4249" t="s">
        <v>3332</v>
      </c>
    </row>
    <row r="5" spans="2:14" x14ac:dyDescent="0.15">
      <c r="B5" s="1980" t="s">
        <v>3234</v>
      </c>
      <c r="C5" s="1980" t="s">
        <v>3322</v>
      </c>
      <c r="F5" s="1980" t="s">
        <v>3333</v>
      </c>
      <c r="G5" s="1980"/>
      <c r="H5" s="1980" t="s">
        <v>3334</v>
      </c>
      <c r="J5" s="1980" t="s">
        <v>3335</v>
      </c>
      <c r="L5" s="1980" t="s">
        <v>3331</v>
      </c>
      <c r="N5" s="4249"/>
    </row>
    <row r="6" spans="2:14" x14ac:dyDescent="0.15">
      <c r="B6" s="1985">
        <v>1</v>
      </c>
      <c r="C6" s="1986" t="s">
        <v>3308</v>
      </c>
      <c r="D6" s="1987" t="str">
        <f>C6</f>
        <v>a</v>
      </c>
      <c r="E6" s="1985" t="s">
        <v>3336</v>
      </c>
      <c r="F6" s="1988">
        <v>0.29166666666666669</v>
      </c>
      <c r="G6" s="1985" t="s">
        <v>3337</v>
      </c>
      <c r="H6" s="1988">
        <v>0.66666666666666663</v>
      </c>
      <c r="I6" s="1989" t="s">
        <v>3338</v>
      </c>
      <c r="J6" s="1988">
        <v>4.1666666666666664E-2</v>
      </c>
      <c r="K6" s="1990" t="s">
        <v>3270</v>
      </c>
      <c r="L6" s="1991">
        <f>IF(OR(F6="",H6=""),"",(H6+IF(F6&gt;H6,1,0)-F6-J6)*24)</f>
        <v>7.9999999999999982</v>
      </c>
      <c r="N6" s="1992"/>
    </row>
    <row r="7" spans="2:14" x14ac:dyDescent="0.15">
      <c r="B7" s="1985">
        <v>2</v>
      </c>
      <c r="C7" s="1986" t="s">
        <v>3299</v>
      </c>
      <c r="D7" s="1987" t="str">
        <f t="shared" ref="D7:D38" si="0">C7</f>
        <v>b</v>
      </c>
      <c r="E7" s="1985" t="s">
        <v>3336</v>
      </c>
      <c r="F7" s="1988">
        <v>0.375</v>
      </c>
      <c r="G7" s="1985" t="s">
        <v>3337</v>
      </c>
      <c r="H7" s="1988">
        <v>0.75</v>
      </c>
      <c r="I7" s="1989" t="s">
        <v>3338</v>
      </c>
      <c r="J7" s="1988">
        <v>4.1666666666666664E-2</v>
      </c>
      <c r="K7" s="1990" t="s">
        <v>3270</v>
      </c>
      <c r="L7" s="1991">
        <f>IF(OR(F7="",H7=""),"",(H7+IF(F7&gt;H7,1,0)-F7-J7)*24)</f>
        <v>8</v>
      </c>
      <c r="N7" s="1992"/>
    </row>
    <row r="8" spans="2:14" x14ac:dyDescent="0.15">
      <c r="B8" s="1985">
        <v>3</v>
      </c>
      <c r="C8" s="1986" t="s">
        <v>3339</v>
      </c>
      <c r="D8" s="1987" t="str">
        <f t="shared" si="0"/>
        <v>c</v>
      </c>
      <c r="E8" s="1985" t="s">
        <v>3336</v>
      </c>
      <c r="F8" s="1988">
        <v>0.41666666666666669</v>
      </c>
      <c r="G8" s="1985" t="s">
        <v>3337</v>
      </c>
      <c r="H8" s="1988">
        <v>0.79166666666666663</v>
      </c>
      <c r="I8" s="1989" t="s">
        <v>3338</v>
      </c>
      <c r="J8" s="1988">
        <v>4.1666666666666664E-2</v>
      </c>
      <c r="K8" s="1990" t="s">
        <v>3270</v>
      </c>
      <c r="L8" s="1991">
        <f>IF(OR(F8="",H8=""),"",(H8+IF(F8&gt;H8,1,0)-F8-J8)*24)</f>
        <v>7.9999999999999982</v>
      </c>
      <c r="N8" s="1992"/>
    </row>
    <row r="9" spans="2:14" x14ac:dyDescent="0.15">
      <c r="B9" s="1985">
        <v>4</v>
      </c>
      <c r="C9" s="1986" t="s">
        <v>3309</v>
      </c>
      <c r="D9" s="1987" t="str">
        <f t="shared" si="0"/>
        <v>d</v>
      </c>
      <c r="E9" s="1985" t="s">
        <v>3336</v>
      </c>
      <c r="F9" s="1988">
        <v>0.5</v>
      </c>
      <c r="G9" s="1985" t="s">
        <v>3337</v>
      </c>
      <c r="H9" s="1988">
        <v>0.875</v>
      </c>
      <c r="I9" s="1989" t="s">
        <v>3338</v>
      </c>
      <c r="J9" s="1988">
        <v>4.1666666666666664E-2</v>
      </c>
      <c r="K9" s="1990" t="s">
        <v>3270</v>
      </c>
      <c r="L9" s="1991">
        <f>IF(OR(F9="",H9=""),"",(H9+IF(F9&gt;H9,1,0)-F9-J9)*24)</f>
        <v>8</v>
      </c>
      <c r="N9" s="1992"/>
    </row>
    <row r="10" spans="2:14" x14ac:dyDescent="0.15">
      <c r="B10" s="1985">
        <v>5</v>
      </c>
      <c r="C10" s="1986" t="s">
        <v>3310</v>
      </c>
      <c r="D10" s="1987" t="str">
        <f t="shared" si="0"/>
        <v>e</v>
      </c>
      <c r="E10" s="1985" t="s">
        <v>3336</v>
      </c>
      <c r="F10" s="1988">
        <v>0.375</v>
      </c>
      <c r="G10" s="1985" t="s">
        <v>3337</v>
      </c>
      <c r="H10" s="1988">
        <v>0.54166666666666663</v>
      </c>
      <c r="I10" s="1989" t="s">
        <v>3338</v>
      </c>
      <c r="J10" s="1988">
        <v>0</v>
      </c>
      <c r="K10" s="1990" t="s">
        <v>3270</v>
      </c>
      <c r="L10" s="1991">
        <f t="shared" ref="L10:L22" si="1">IF(OR(F10="",H10=""),"",(H10+IF(F10&gt;H10,1,0)-F10-J10)*24)</f>
        <v>3.9999999999999991</v>
      </c>
      <c r="N10" s="1992"/>
    </row>
    <row r="11" spans="2:14" x14ac:dyDescent="0.15">
      <c r="B11" s="1985">
        <v>6</v>
      </c>
      <c r="C11" s="1986" t="s">
        <v>3305</v>
      </c>
      <c r="D11" s="1987" t="str">
        <f t="shared" si="0"/>
        <v>f</v>
      </c>
      <c r="E11" s="1985" t="s">
        <v>3336</v>
      </c>
      <c r="F11" s="1988">
        <v>0.54166666666666663</v>
      </c>
      <c r="G11" s="1985" t="s">
        <v>3337</v>
      </c>
      <c r="H11" s="1988">
        <v>0.77083333333333337</v>
      </c>
      <c r="I11" s="1989" t="s">
        <v>3338</v>
      </c>
      <c r="J11" s="1988">
        <v>0</v>
      </c>
      <c r="K11" s="1990" t="s">
        <v>3270</v>
      </c>
      <c r="L11" s="1991">
        <f>IF(OR(F11="",H11=""),"",(H11+IF(F11&gt;H11,1,0)-F11-J11)*24)</f>
        <v>5.5000000000000018</v>
      </c>
      <c r="N11" s="1992"/>
    </row>
    <row r="12" spans="2:14" x14ac:dyDescent="0.15">
      <c r="B12" s="1985">
        <v>7</v>
      </c>
      <c r="C12" s="1986" t="s">
        <v>3340</v>
      </c>
      <c r="D12" s="1987" t="str">
        <f t="shared" si="0"/>
        <v>g</v>
      </c>
      <c r="E12" s="1985" t="s">
        <v>3336</v>
      </c>
      <c r="F12" s="1988">
        <v>0.58333333333333337</v>
      </c>
      <c r="G12" s="1985" t="s">
        <v>3337</v>
      </c>
      <c r="H12" s="1988">
        <v>0.83333333333333337</v>
      </c>
      <c r="I12" s="1989" t="s">
        <v>3338</v>
      </c>
      <c r="J12" s="1988">
        <v>0</v>
      </c>
      <c r="K12" s="1990" t="s">
        <v>3270</v>
      </c>
      <c r="L12" s="1991">
        <f t="shared" si="1"/>
        <v>6</v>
      </c>
      <c r="N12" s="1992"/>
    </row>
    <row r="13" spans="2:14" x14ac:dyDescent="0.15">
      <c r="B13" s="1985">
        <v>8</v>
      </c>
      <c r="C13" s="1986" t="s">
        <v>3306</v>
      </c>
      <c r="D13" s="1987" t="str">
        <f t="shared" si="0"/>
        <v>h</v>
      </c>
      <c r="E13" s="1985" t="s">
        <v>3336</v>
      </c>
      <c r="F13" s="1988">
        <v>0.66666666666666663</v>
      </c>
      <c r="G13" s="1985" t="s">
        <v>3337</v>
      </c>
      <c r="H13" s="1988">
        <v>1</v>
      </c>
      <c r="I13" s="1989" t="s">
        <v>3338</v>
      </c>
      <c r="J13" s="1988">
        <v>0</v>
      </c>
      <c r="K13" s="1990" t="s">
        <v>3270</v>
      </c>
      <c r="L13" s="1991">
        <f t="shared" si="1"/>
        <v>8</v>
      </c>
      <c r="N13" s="1992" t="s">
        <v>3552</v>
      </c>
    </row>
    <row r="14" spans="2:14" x14ac:dyDescent="0.15">
      <c r="B14" s="1985">
        <v>9</v>
      </c>
      <c r="C14" s="1986" t="s">
        <v>3307</v>
      </c>
      <c r="D14" s="1987" t="str">
        <f t="shared" si="0"/>
        <v>i</v>
      </c>
      <c r="E14" s="1985" t="s">
        <v>3336</v>
      </c>
      <c r="F14" s="1988">
        <v>0</v>
      </c>
      <c r="G14" s="1985" t="s">
        <v>3337</v>
      </c>
      <c r="H14" s="1988">
        <v>0.375</v>
      </c>
      <c r="I14" s="1989" t="s">
        <v>3338</v>
      </c>
      <c r="J14" s="1988">
        <v>4.1666666666666664E-2</v>
      </c>
      <c r="K14" s="1990" t="s">
        <v>3270</v>
      </c>
      <c r="L14" s="1991">
        <f t="shared" si="1"/>
        <v>8</v>
      </c>
      <c r="N14" s="1992" t="s">
        <v>3553</v>
      </c>
    </row>
    <row r="15" spans="2:14" x14ac:dyDescent="0.15">
      <c r="B15" s="1985">
        <v>10</v>
      </c>
      <c r="C15" s="1986" t="s">
        <v>3341</v>
      </c>
      <c r="D15" s="1987" t="str">
        <f t="shared" si="0"/>
        <v>j</v>
      </c>
      <c r="E15" s="1985" t="s">
        <v>3336</v>
      </c>
      <c r="F15" s="1988"/>
      <c r="G15" s="1985" t="s">
        <v>3337</v>
      </c>
      <c r="H15" s="1988"/>
      <c r="I15" s="1989" t="s">
        <v>3338</v>
      </c>
      <c r="J15" s="1988">
        <v>0</v>
      </c>
      <c r="K15" s="1990" t="s">
        <v>3270</v>
      </c>
      <c r="L15" s="1991" t="str">
        <f t="shared" si="1"/>
        <v/>
      </c>
      <c r="N15" s="1992"/>
    </row>
    <row r="16" spans="2:14" x14ac:dyDescent="0.15">
      <c r="B16" s="1985">
        <v>11</v>
      </c>
      <c r="C16" s="1986" t="s">
        <v>3342</v>
      </c>
      <c r="D16" s="1987" t="str">
        <f t="shared" si="0"/>
        <v>k</v>
      </c>
      <c r="E16" s="1985" t="s">
        <v>3336</v>
      </c>
      <c r="F16" s="1988"/>
      <c r="G16" s="1985" t="s">
        <v>3337</v>
      </c>
      <c r="H16" s="1988"/>
      <c r="I16" s="1989" t="s">
        <v>3338</v>
      </c>
      <c r="J16" s="1988">
        <v>0</v>
      </c>
      <c r="K16" s="1990" t="s">
        <v>3270</v>
      </c>
      <c r="L16" s="1991" t="str">
        <f t="shared" si="1"/>
        <v/>
      </c>
      <c r="N16" s="1992"/>
    </row>
    <row r="17" spans="2:14" x14ac:dyDescent="0.15">
      <c r="B17" s="1985">
        <v>12</v>
      </c>
      <c r="C17" s="1986" t="s">
        <v>3343</v>
      </c>
      <c r="D17" s="1987" t="str">
        <f t="shared" si="0"/>
        <v>l</v>
      </c>
      <c r="E17" s="1985" t="s">
        <v>3336</v>
      </c>
      <c r="F17" s="1988"/>
      <c r="G17" s="1985" t="s">
        <v>3337</v>
      </c>
      <c r="H17" s="1988"/>
      <c r="I17" s="1989" t="s">
        <v>3338</v>
      </c>
      <c r="J17" s="1988">
        <v>0</v>
      </c>
      <c r="K17" s="1990" t="s">
        <v>3270</v>
      </c>
      <c r="L17" s="1991" t="str">
        <f t="shared" si="1"/>
        <v/>
      </c>
      <c r="N17" s="1992"/>
    </row>
    <row r="18" spans="2:14" x14ac:dyDescent="0.15">
      <c r="B18" s="1985">
        <v>13</v>
      </c>
      <c r="C18" s="1986" t="s">
        <v>3344</v>
      </c>
      <c r="D18" s="1987" t="str">
        <f t="shared" si="0"/>
        <v>m</v>
      </c>
      <c r="E18" s="1985" t="s">
        <v>3336</v>
      </c>
      <c r="F18" s="1988"/>
      <c r="G18" s="1985" t="s">
        <v>3337</v>
      </c>
      <c r="H18" s="1988"/>
      <c r="I18" s="1989" t="s">
        <v>3338</v>
      </c>
      <c r="J18" s="1988">
        <v>0</v>
      </c>
      <c r="K18" s="1990" t="s">
        <v>3270</v>
      </c>
      <c r="L18" s="1991" t="str">
        <f t="shared" si="1"/>
        <v/>
      </c>
      <c r="N18" s="1992"/>
    </row>
    <row r="19" spans="2:14" x14ac:dyDescent="0.15">
      <c r="B19" s="1985">
        <v>14</v>
      </c>
      <c r="C19" s="1986" t="s">
        <v>3345</v>
      </c>
      <c r="D19" s="1987" t="str">
        <f t="shared" si="0"/>
        <v>n</v>
      </c>
      <c r="E19" s="1985" t="s">
        <v>3336</v>
      </c>
      <c r="F19" s="1988"/>
      <c r="G19" s="1985" t="s">
        <v>3337</v>
      </c>
      <c r="H19" s="1988"/>
      <c r="I19" s="1989" t="s">
        <v>3338</v>
      </c>
      <c r="J19" s="1988">
        <v>0</v>
      </c>
      <c r="K19" s="1990" t="s">
        <v>3270</v>
      </c>
      <c r="L19" s="1991" t="str">
        <f t="shared" si="1"/>
        <v/>
      </c>
      <c r="N19" s="1992"/>
    </row>
    <row r="20" spans="2:14" x14ac:dyDescent="0.15">
      <c r="B20" s="1985">
        <v>15</v>
      </c>
      <c r="C20" s="1986" t="s">
        <v>3346</v>
      </c>
      <c r="D20" s="1987" t="str">
        <f t="shared" si="0"/>
        <v>o</v>
      </c>
      <c r="E20" s="1985" t="s">
        <v>3336</v>
      </c>
      <c r="F20" s="1988"/>
      <c r="G20" s="1985" t="s">
        <v>3337</v>
      </c>
      <c r="H20" s="1988"/>
      <c r="I20" s="1989" t="s">
        <v>3338</v>
      </c>
      <c r="J20" s="1988">
        <v>0</v>
      </c>
      <c r="K20" s="1990" t="s">
        <v>3270</v>
      </c>
      <c r="L20" s="1991" t="str">
        <f t="shared" si="1"/>
        <v/>
      </c>
      <c r="N20" s="1992"/>
    </row>
    <row r="21" spans="2:14" x14ac:dyDescent="0.15">
      <c r="B21" s="1985">
        <v>16</v>
      </c>
      <c r="C21" s="1986" t="s">
        <v>3347</v>
      </c>
      <c r="D21" s="1987" t="str">
        <f t="shared" si="0"/>
        <v>p</v>
      </c>
      <c r="E21" s="1985" t="s">
        <v>3336</v>
      </c>
      <c r="F21" s="1988"/>
      <c r="G21" s="1985" t="s">
        <v>3337</v>
      </c>
      <c r="H21" s="1988"/>
      <c r="I21" s="1989" t="s">
        <v>3338</v>
      </c>
      <c r="J21" s="1988">
        <v>0</v>
      </c>
      <c r="K21" s="1990" t="s">
        <v>3270</v>
      </c>
      <c r="L21" s="1991" t="str">
        <f t="shared" si="1"/>
        <v/>
      </c>
      <c r="N21" s="1992"/>
    </row>
    <row r="22" spans="2:14" x14ac:dyDescent="0.15">
      <c r="B22" s="1985">
        <v>17</v>
      </c>
      <c r="C22" s="1986" t="s">
        <v>3348</v>
      </c>
      <c r="D22" s="1987" t="str">
        <f t="shared" si="0"/>
        <v>q</v>
      </c>
      <c r="E22" s="1985" t="s">
        <v>3336</v>
      </c>
      <c r="F22" s="1988"/>
      <c r="G22" s="1985" t="s">
        <v>3337</v>
      </c>
      <c r="H22" s="1988"/>
      <c r="I22" s="1989" t="s">
        <v>3338</v>
      </c>
      <c r="J22" s="1988">
        <v>0</v>
      </c>
      <c r="K22" s="1990" t="s">
        <v>3270</v>
      </c>
      <c r="L22" s="1991" t="str">
        <f t="shared" si="1"/>
        <v/>
      </c>
      <c r="N22" s="1992"/>
    </row>
    <row r="23" spans="2:14" x14ac:dyDescent="0.15">
      <c r="B23" s="1985">
        <v>18</v>
      </c>
      <c r="C23" s="1986" t="s">
        <v>3349</v>
      </c>
      <c r="D23" s="1987" t="str">
        <f t="shared" si="0"/>
        <v>r</v>
      </c>
      <c r="E23" s="1985" t="s">
        <v>3336</v>
      </c>
      <c r="F23" s="1993"/>
      <c r="G23" s="1985" t="s">
        <v>3337</v>
      </c>
      <c r="H23" s="1993"/>
      <c r="I23" s="1989" t="s">
        <v>3338</v>
      </c>
      <c r="J23" s="1993"/>
      <c r="K23" s="1990" t="s">
        <v>3270</v>
      </c>
      <c r="L23" s="1986">
        <v>1</v>
      </c>
      <c r="N23" s="1992"/>
    </row>
    <row r="24" spans="2:14" x14ac:dyDescent="0.15">
      <c r="B24" s="1985">
        <v>19</v>
      </c>
      <c r="C24" s="1986" t="s">
        <v>3350</v>
      </c>
      <c r="D24" s="1987" t="str">
        <f t="shared" si="0"/>
        <v>s</v>
      </c>
      <c r="E24" s="1985" t="s">
        <v>3336</v>
      </c>
      <c r="F24" s="1993"/>
      <c r="G24" s="1985" t="s">
        <v>3337</v>
      </c>
      <c r="H24" s="1993"/>
      <c r="I24" s="1989" t="s">
        <v>3338</v>
      </c>
      <c r="J24" s="1993"/>
      <c r="K24" s="1990" t="s">
        <v>3270</v>
      </c>
      <c r="L24" s="1986">
        <v>2</v>
      </c>
      <c r="N24" s="1992"/>
    </row>
    <row r="25" spans="2:14" x14ac:dyDescent="0.15">
      <c r="B25" s="1985">
        <v>20</v>
      </c>
      <c r="C25" s="1986" t="s">
        <v>3351</v>
      </c>
      <c r="D25" s="1987" t="str">
        <f t="shared" si="0"/>
        <v>t</v>
      </c>
      <c r="E25" s="1985" t="s">
        <v>3336</v>
      </c>
      <c r="F25" s="1993"/>
      <c r="G25" s="1985" t="s">
        <v>3337</v>
      </c>
      <c r="H25" s="1993"/>
      <c r="I25" s="1989" t="s">
        <v>3338</v>
      </c>
      <c r="J25" s="1993"/>
      <c r="K25" s="1990" t="s">
        <v>3270</v>
      </c>
      <c r="L25" s="1986">
        <v>3</v>
      </c>
      <c r="N25" s="1992"/>
    </row>
    <row r="26" spans="2:14" x14ac:dyDescent="0.15">
      <c r="B26" s="1985">
        <v>21</v>
      </c>
      <c r="C26" s="1986" t="s">
        <v>3352</v>
      </c>
      <c r="D26" s="1987" t="str">
        <f t="shared" si="0"/>
        <v>u</v>
      </c>
      <c r="E26" s="1985" t="s">
        <v>3336</v>
      </c>
      <c r="F26" s="1993"/>
      <c r="G26" s="1985" t="s">
        <v>3337</v>
      </c>
      <c r="H26" s="1993"/>
      <c r="I26" s="1989" t="s">
        <v>3338</v>
      </c>
      <c r="J26" s="1993"/>
      <c r="K26" s="1990" t="s">
        <v>3270</v>
      </c>
      <c r="L26" s="1986">
        <v>4</v>
      </c>
      <c r="N26" s="1992"/>
    </row>
    <row r="27" spans="2:14" x14ac:dyDescent="0.15">
      <c r="B27" s="1985">
        <v>22</v>
      </c>
      <c r="C27" s="1986" t="s">
        <v>3353</v>
      </c>
      <c r="D27" s="1987" t="str">
        <f t="shared" si="0"/>
        <v>v</v>
      </c>
      <c r="E27" s="1985" t="s">
        <v>3336</v>
      </c>
      <c r="F27" s="1993"/>
      <c r="G27" s="1985" t="s">
        <v>3337</v>
      </c>
      <c r="H27" s="1993"/>
      <c r="I27" s="1989" t="s">
        <v>3338</v>
      </c>
      <c r="J27" s="1993"/>
      <c r="K27" s="1990" t="s">
        <v>3270</v>
      </c>
      <c r="L27" s="1986">
        <v>5</v>
      </c>
      <c r="N27" s="1992"/>
    </row>
    <row r="28" spans="2:14" x14ac:dyDescent="0.15">
      <c r="B28" s="1985">
        <v>23</v>
      </c>
      <c r="C28" s="1986" t="s">
        <v>3354</v>
      </c>
      <c r="D28" s="1987" t="str">
        <f t="shared" si="0"/>
        <v>w</v>
      </c>
      <c r="E28" s="1985" t="s">
        <v>3336</v>
      </c>
      <c r="F28" s="1993"/>
      <c r="G28" s="1985" t="s">
        <v>3337</v>
      </c>
      <c r="H28" s="1993"/>
      <c r="I28" s="1989" t="s">
        <v>3338</v>
      </c>
      <c r="J28" s="1993"/>
      <c r="K28" s="1990" t="s">
        <v>3270</v>
      </c>
      <c r="L28" s="1986">
        <v>6</v>
      </c>
      <c r="N28" s="1992"/>
    </row>
    <row r="29" spans="2:14" x14ac:dyDescent="0.15">
      <c r="B29" s="1985">
        <v>24</v>
      </c>
      <c r="C29" s="1986" t="s">
        <v>3355</v>
      </c>
      <c r="D29" s="1987" t="str">
        <f t="shared" si="0"/>
        <v>x</v>
      </c>
      <c r="E29" s="1985" t="s">
        <v>3336</v>
      </c>
      <c r="F29" s="1993"/>
      <c r="G29" s="1985" t="s">
        <v>3337</v>
      </c>
      <c r="H29" s="1993"/>
      <c r="I29" s="1989" t="s">
        <v>3338</v>
      </c>
      <c r="J29" s="1993"/>
      <c r="K29" s="1990" t="s">
        <v>3270</v>
      </c>
      <c r="L29" s="1986">
        <v>7</v>
      </c>
      <c r="N29" s="1992"/>
    </row>
    <row r="30" spans="2:14" x14ac:dyDescent="0.15">
      <c r="B30" s="1985">
        <v>25</v>
      </c>
      <c r="C30" s="1986" t="s">
        <v>3356</v>
      </c>
      <c r="D30" s="1987" t="str">
        <f t="shared" si="0"/>
        <v>y</v>
      </c>
      <c r="E30" s="1985" t="s">
        <v>3336</v>
      </c>
      <c r="F30" s="1993"/>
      <c r="G30" s="1985" t="s">
        <v>3337</v>
      </c>
      <c r="H30" s="1993"/>
      <c r="I30" s="1989" t="s">
        <v>3338</v>
      </c>
      <c r="J30" s="1993"/>
      <c r="K30" s="1990" t="s">
        <v>3270</v>
      </c>
      <c r="L30" s="1986">
        <v>8</v>
      </c>
      <c r="N30" s="1992"/>
    </row>
    <row r="31" spans="2:14" x14ac:dyDescent="0.15">
      <c r="B31" s="1985">
        <v>26</v>
      </c>
      <c r="C31" s="1986" t="s">
        <v>3357</v>
      </c>
      <c r="D31" s="1987" t="str">
        <f t="shared" si="0"/>
        <v>z</v>
      </c>
      <c r="E31" s="1985" t="s">
        <v>3336</v>
      </c>
      <c r="F31" s="1993"/>
      <c r="G31" s="1985" t="s">
        <v>3337</v>
      </c>
      <c r="H31" s="1993"/>
      <c r="I31" s="1989" t="s">
        <v>3338</v>
      </c>
      <c r="J31" s="1993"/>
      <c r="K31" s="1990" t="s">
        <v>3270</v>
      </c>
      <c r="L31" s="1986">
        <v>1</v>
      </c>
      <c r="N31" s="1992"/>
    </row>
    <row r="32" spans="2:14" x14ac:dyDescent="0.15">
      <c r="B32" s="1985">
        <v>27</v>
      </c>
      <c r="C32" s="1986" t="s">
        <v>3355</v>
      </c>
      <c r="D32" s="1987" t="str">
        <f t="shared" si="0"/>
        <v>x</v>
      </c>
      <c r="E32" s="1985" t="s">
        <v>3336</v>
      </c>
      <c r="F32" s="1993"/>
      <c r="G32" s="1985" t="s">
        <v>3337</v>
      </c>
      <c r="H32" s="1993"/>
      <c r="I32" s="1989" t="s">
        <v>3338</v>
      </c>
      <c r="J32" s="1993"/>
      <c r="K32" s="1990" t="s">
        <v>3270</v>
      </c>
      <c r="L32" s="1986">
        <v>2</v>
      </c>
      <c r="N32" s="1992"/>
    </row>
    <row r="33" spans="2:14" x14ac:dyDescent="0.15">
      <c r="B33" s="1985">
        <v>28</v>
      </c>
      <c r="C33" s="1986" t="s">
        <v>3358</v>
      </c>
      <c r="D33" s="1987" t="str">
        <f t="shared" si="0"/>
        <v>aa</v>
      </c>
      <c r="E33" s="1985" t="s">
        <v>3336</v>
      </c>
      <c r="F33" s="1993"/>
      <c r="G33" s="1985" t="s">
        <v>3337</v>
      </c>
      <c r="H33" s="1993"/>
      <c r="I33" s="1989" t="s">
        <v>3338</v>
      </c>
      <c r="J33" s="1993"/>
      <c r="K33" s="1990" t="s">
        <v>3270</v>
      </c>
      <c r="L33" s="1986">
        <v>3</v>
      </c>
      <c r="N33" s="1992"/>
    </row>
    <row r="34" spans="2:14" x14ac:dyDescent="0.15">
      <c r="B34" s="1985">
        <v>29</v>
      </c>
      <c r="C34" s="1986" t="s">
        <v>3359</v>
      </c>
      <c r="D34" s="1987" t="str">
        <f t="shared" si="0"/>
        <v>ab</v>
      </c>
      <c r="E34" s="1985" t="s">
        <v>3336</v>
      </c>
      <c r="F34" s="1993"/>
      <c r="G34" s="1985" t="s">
        <v>3337</v>
      </c>
      <c r="H34" s="1993"/>
      <c r="I34" s="1989" t="s">
        <v>3338</v>
      </c>
      <c r="J34" s="1993"/>
      <c r="K34" s="1990" t="s">
        <v>3270</v>
      </c>
      <c r="L34" s="1986">
        <v>4</v>
      </c>
      <c r="N34" s="1992"/>
    </row>
    <row r="35" spans="2:14" x14ac:dyDescent="0.15">
      <c r="B35" s="1985">
        <v>30</v>
      </c>
      <c r="C35" s="1986" t="s">
        <v>3360</v>
      </c>
      <c r="D35" s="1987" t="str">
        <f t="shared" si="0"/>
        <v>ac</v>
      </c>
      <c r="E35" s="1985" t="s">
        <v>3336</v>
      </c>
      <c r="F35" s="1993"/>
      <c r="G35" s="1985" t="s">
        <v>3337</v>
      </c>
      <c r="H35" s="1993"/>
      <c r="I35" s="1989" t="s">
        <v>3338</v>
      </c>
      <c r="J35" s="1993"/>
      <c r="K35" s="1990" t="s">
        <v>3270</v>
      </c>
      <c r="L35" s="1986">
        <v>5</v>
      </c>
      <c r="N35" s="1992"/>
    </row>
    <row r="36" spans="2:14" x14ac:dyDescent="0.15">
      <c r="B36" s="1985">
        <v>31</v>
      </c>
      <c r="C36" s="1986" t="s">
        <v>3361</v>
      </c>
      <c r="D36" s="1987" t="str">
        <f t="shared" si="0"/>
        <v>ad</v>
      </c>
      <c r="E36" s="1985" t="s">
        <v>3336</v>
      </c>
      <c r="F36" s="1993"/>
      <c r="G36" s="1985" t="s">
        <v>3337</v>
      </c>
      <c r="H36" s="1993"/>
      <c r="I36" s="1989" t="s">
        <v>3338</v>
      </c>
      <c r="J36" s="1993"/>
      <c r="K36" s="1990" t="s">
        <v>3270</v>
      </c>
      <c r="L36" s="1986">
        <v>6</v>
      </c>
      <c r="N36" s="1992"/>
    </row>
    <row r="37" spans="2:14" x14ac:dyDescent="0.15">
      <c r="B37" s="1985">
        <v>32</v>
      </c>
      <c r="C37" s="1986" t="s">
        <v>3362</v>
      </c>
      <c r="D37" s="1987" t="str">
        <f t="shared" si="0"/>
        <v>ae</v>
      </c>
      <c r="E37" s="1985" t="s">
        <v>3336</v>
      </c>
      <c r="F37" s="1993"/>
      <c r="G37" s="1985" t="s">
        <v>3337</v>
      </c>
      <c r="H37" s="1993"/>
      <c r="I37" s="1989" t="s">
        <v>3338</v>
      </c>
      <c r="J37" s="1993"/>
      <c r="K37" s="1990" t="s">
        <v>3270</v>
      </c>
      <c r="L37" s="1986">
        <v>7</v>
      </c>
      <c r="N37" s="1992"/>
    </row>
    <row r="38" spans="2:14" x14ac:dyDescent="0.15">
      <c r="B38" s="1985">
        <v>33</v>
      </c>
      <c r="C38" s="1986" t="s">
        <v>3363</v>
      </c>
      <c r="D38" s="1987" t="str">
        <f t="shared" si="0"/>
        <v>af</v>
      </c>
      <c r="E38" s="1985" t="s">
        <v>3336</v>
      </c>
      <c r="F38" s="1993"/>
      <c r="G38" s="1985" t="s">
        <v>3337</v>
      </c>
      <c r="H38" s="1993"/>
      <c r="I38" s="1989" t="s">
        <v>3338</v>
      </c>
      <c r="J38" s="1993"/>
      <c r="K38" s="1990" t="s">
        <v>3270</v>
      </c>
      <c r="L38" s="1986">
        <v>8</v>
      </c>
      <c r="N38" s="1992"/>
    </row>
    <row r="39" spans="2:14" x14ac:dyDescent="0.15">
      <c r="B39" s="1985">
        <v>34</v>
      </c>
      <c r="C39" s="1994" t="s">
        <v>3364</v>
      </c>
      <c r="D39" s="1987"/>
      <c r="E39" s="1985" t="s">
        <v>3336</v>
      </c>
      <c r="F39" s="1988">
        <v>0.29166666666666669</v>
      </c>
      <c r="G39" s="1985" t="s">
        <v>3337</v>
      </c>
      <c r="H39" s="1988">
        <v>0.39583333333333331</v>
      </c>
      <c r="I39" s="1989" t="s">
        <v>3338</v>
      </c>
      <c r="J39" s="1988">
        <v>0</v>
      </c>
      <c r="K39" s="1990" t="s">
        <v>3270</v>
      </c>
      <c r="L39" s="1991">
        <f t="shared" ref="L39:L40" si="2">IF(OR(F39="",H39=""),"",(H39+IF(F39&gt;H39,1,0)-F39-J39)*24)</f>
        <v>2.4999999999999991</v>
      </c>
      <c r="N39" s="1992"/>
    </row>
    <row r="40" spans="2:14" x14ac:dyDescent="0.15">
      <c r="B40" s="1985"/>
      <c r="C40" s="1995" t="s">
        <v>3320</v>
      </c>
      <c r="D40" s="1987"/>
      <c r="E40" s="1985" t="s">
        <v>3336</v>
      </c>
      <c r="F40" s="1988">
        <v>0.6875</v>
      </c>
      <c r="G40" s="1985" t="s">
        <v>3337</v>
      </c>
      <c r="H40" s="1988">
        <v>0.83333333333333337</v>
      </c>
      <c r="I40" s="1989" t="s">
        <v>3338</v>
      </c>
      <c r="J40" s="1988">
        <v>0</v>
      </c>
      <c r="K40" s="1990" t="s">
        <v>3270</v>
      </c>
      <c r="L40" s="1991">
        <f t="shared" si="2"/>
        <v>3.5000000000000009</v>
      </c>
      <c r="N40" s="1992"/>
    </row>
    <row r="41" spans="2:14" x14ac:dyDescent="0.15">
      <c r="B41" s="1985"/>
      <c r="C41" s="1996" t="s">
        <v>3320</v>
      </c>
      <c r="D41" s="1987" t="str">
        <f>C39</f>
        <v>ag</v>
      </c>
      <c r="E41" s="1985" t="s">
        <v>3336</v>
      </c>
      <c r="F41" s="1988" t="s">
        <v>3320</v>
      </c>
      <c r="G41" s="1985" t="s">
        <v>3337</v>
      </c>
      <c r="H41" s="1988" t="s">
        <v>3320</v>
      </c>
      <c r="I41" s="1989" t="s">
        <v>3338</v>
      </c>
      <c r="J41" s="1988" t="s">
        <v>3320</v>
      </c>
      <c r="K41" s="1990" t="s">
        <v>3270</v>
      </c>
      <c r="L41" s="1991">
        <f>IF(OR(L39="",L40=""),"",L39+L40)</f>
        <v>6</v>
      </c>
      <c r="N41" s="1992" t="s">
        <v>3365</v>
      </c>
    </row>
    <row r="42" spans="2:14" x14ac:dyDescent="0.15">
      <c r="B42" s="1985"/>
      <c r="C42" s="1994" t="s">
        <v>3366</v>
      </c>
      <c r="D42" s="1987"/>
      <c r="E42" s="1985" t="s">
        <v>3336</v>
      </c>
      <c r="F42" s="1988"/>
      <c r="G42" s="1985" t="s">
        <v>3337</v>
      </c>
      <c r="H42" s="1988"/>
      <c r="I42" s="1989" t="s">
        <v>3338</v>
      </c>
      <c r="J42" s="1988">
        <v>0</v>
      </c>
      <c r="K42" s="1990" t="s">
        <v>3270</v>
      </c>
      <c r="L42" s="1991" t="str">
        <f t="shared" ref="L42:L43" si="3">IF(OR(F42="",H42=""),"",(H42+IF(F42&gt;H42,1,0)-F42-J42)*24)</f>
        <v/>
      </c>
      <c r="N42" s="1992"/>
    </row>
    <row r="43" spans="2:14" x14ac:dyDescent="0.15">
      <c r="B43" s="1985">
        <v>35</v>
      </c>
      <c r="C43" s="1995" t="s">
        <v>3320</v>
      </c>
      <c r="D43" s="1987"/>
      <c r="E43" s="1985" t="s">
        <v>3336</v>
      </c>
      <c r="F43" s="1988"/>
      <c r="G43" s="1985" t="s">
        <v>3337</v>
      </c>
      <c r="H43" s="1988"/>
      <c r="I43" s="1989" t="s">
        <v>3338</v>
      </c>
      <c r="J43" s="1988">
        <v>0</v>
      </c>
      <c r="K43" s="1990" t="s">
        <v>3270</v>
      </c>
      <c r="L43" s="1991" t="str">
        <f t="shared" si="3"/>
        <v/>
      </c>
      <c r="N43" s="1992"/>
    </row>
    <row r="44" spans="2:14" x14ac:dyDescent="0.15">
      <c r="B44" s="1985"/>
      <c r="C44" s="1996" t="s">
        <v>3320</v>
      </c>
      <c r="D44" s="1987" t="str">
        <f>C42</f>
        <v>ah</v>
      </c>
      <c r="E44" s="1985" t="s">
        <v>3336</v>
      </c>
      <c r="F44" s="1988" t="s">
        <v>3320</v>
      </c>
      <c r="G44" s="1985" t="s">
        <v>3337</v>
      </c>
      <c r="H44" s="1988" t="s">
        <v>3320</v>
      </c>
      <c r="I44" s="1989" t="s">
        <v>3338</v>
      </c>
      <c r="J44" s="1988" t="s">
        <v>3320</v>
      </c>
      <c r="K44" s="1990" t="s">
        <v>3270</v>
      </c>
      <c r="L44" s="1991" t="str">
        <f>IF(OR(L42="",L43=""),"",L42+L43)</f>
        <v/>
      </c>
      <c r="N44" s="1992" t="s">
        <v>3367</v>
      </c>
    </row>
    <row r="45" spans="2:14" x14ac:dyDescent="0.15">
      <c r="B45" s="1985"/>
      <c r="C45" s="1994" t="s">
        <v>3368</v>
      </c>
      <c r="D45" s="1987"/>
      <c r="E45" s="1985" t="s">
        <v>3336</v>
      </c>
      <c r="F45" s="1988"/>
      <c r="G45" s="1985" t="s">
        <v>3337</v>
      </c>
      <c r="H45" s="1988"/>
      <c r="I45" s="1989" t="s">
        <v>3338</v>
      </c>
      <c r="J45" s="1988">
        <v>0</v>
      </c>
      <c r="K45" s="1990" t="s">
        <v>3270</v>
      </c>
      <c r="L45" s="1991" t="str">
        <f t="shared" ref="L45:L46" si="4">IF(OR(F45="",H45=""),"",(H45+IF(F45&gt;H45,1,0)-F45-J45)*24)</f>
        <v/>
      </c>
      <c r="N45" s="1992"/>
    </row>
    <row r="46" spans="2:14" x14ac:dyDescent="0.15">
      <c r="B46" s="1985">
        <v>36</v>
      </c>
      <c r="C46" s="1995" t="s">
        <v>3320</v>
      </c>
      <c r="D46" s="1987"/>
      <c r="E46" s="1985" t="s">
        <v>3336</v>
      </c>
      <c r="F46" s="1988"/>
      <c r="G46" s="1985" t="s">
        <v>3337</v>
      </c>
      <c r="H46" s="1988"/>
      <c r="I46" s="1989" t="s">
        <v>3338</v>
      </c>
      <c r="J46" s="1988">
        <v>0</v>
      </c>
      <c r="K46" s="1990" t="s">
        <v>3270</v>
      </c>
      <c r="L46" s="1991" t="str">
        <f t="shared" si="4"/>
        <v/>
      </c>
      <c r="N46" s="1992"/>
    </row>
    <row r="47" spans="2:14" x14ac:dyDescent="0.15">
      <c r="B47" s="1985"/>
      <c r="C47" s="1996" t="s">
        <v>3320</v>
      </c>
      <c r="D47" s="1987" t="str">
        <f>C45</f>
        <v>ai</v>
      </c>
      <c r="E47" s="1985" t="s">
        <v>3336</v>
      </c>
      <c r="F47" s="1988" t="s">
        <v>3320</v>
      </c>
      <c r="G47" s="1985" t="s">
        <v>3337</v>
      </c>
      <c r="H47" s="1988" t="s">
        <v>3320</v>
      </c>
      <c r="I47" s="1989" t="s">
        <v>3338</v>
      </c>
      <c r="J47" s="1988" t="s">
        <v>3320</v>
      </c>
      <c r="K47" s="1990" t="s">
        <v>3270</v>
      </c>
      <c r="L47" s="1991" t="str">
        <f>IF(OR(L45="",L46=""),"",L45+L46)</f>
        <v/>
      </c>
      <c r="N47" s="1992" t="s">
        <v>3367</v>
      </c>
    </row>
    <row r="49" spans="3:4" x14ac:dyDescent="0.15">
      <c r="C49" s="1982" t="s">
        <v>3369</v>
      </c>
      <c r="D49" s="1982"/>
    </row>
    <row r="50" spans="3:4" x14ac:dyDescent="0.15">
      <c r="C50" s="1982" t="s">
        <v>3370</v>
      </c>
      <c r="D50" s="1982"/>
    </row>
    <row r="51" spans="3:4" x14ac:dyDescent="0.15">
      <c r="C51" s="1982" t="s">
        <v>3371</v>
      </c>
      <c r="D51" s="1982"/>
    </row>
    <row r="52" spans="3:4" x14ac:dyDescent="0.15">
      <c r="C52" s="1982" t="s">
        <v>3372</v>
      </c>
      <c r="D52" s="1982"/>
    </row>
  </sheetData>
  <sheetProtection sheet="1" insertRows="0" deleteRows="0"/>
  <mergeCells count="2">
    <mergeCell ref="F4:L4"/>
    <mergeCell ref="N4:N5"/>
  </mergeCells>
  <phoneticPr fontId="9"/>
  <printOptions horizontalCentered="1"/>
  <pageMargins left="0.70866141732283472" right="0.70866141732283472" top="0.55118110236220474" bottom="0.35433070866141736" header="0.31496062992125984" footer="0.31496062992125984"/>
  <pageSetup paperSize="9" scale="61"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B1:BO290"/>
  <sheetViews>
    <sheetView showGridLines="0" view="pageBreakPreview" zoomScaleNormal="55" zoomScaleSheetLayoutView="100" workbookViewId="0">
      <selection activeCell="F52" sqref="F52:G52"/>
    </sheetView>
  </sheetViews>
  <sheetFormatPr defaultColWidth="4.5" defaultRowHeight="14.25" x14ac:dyDescent="0.15"/>
  <cols>
    <col min="1" max="1" width="0.875" style="1891" customWidth="1"/>
    <col min="2" max="2" width="5.75" style="1891" customWidth="1"/>
    <col min="3" max="4" width="8.125" style="1891" customWidth="1"/>
    <col min="5" max="8" width="3.25" style="1891" hidden="1" customWidth="1"/>
    <col min="9" max="10" width="3.25" style="1891" customWidth="1"/>
    <col min="11" max="62" width="5.75" style="1891" customWidth="1"/>
    <col min="63" max="63" width="1.125" style="1891" customWidth="1"/>
    <col min="64" max="16384" width="4.5" style="1891"/>
  </cols>
  <sheetData>
    <row r="1" spans="2:67" s="1871" customFormat="1" ht="20.25" customHeight="1" x14ac:dyDescent="0.15">
      <c r="C1" s="1872" t="s">
        <v>3267</v>
      </c>
      <c r="D1" s="1872"/>
      <c r="E1" s="1872"/>
      <c r="F1" s="1872"/>
      <c r="G1" s="1872"/>
      <c r="H1" s="1872"/>
      <c r="I1" s="1872"/>
      <c r="J1" s="1872"/>
      <c r="M1" s="1873" t="s">
        <v>3268</v>
      </c>
      <c r="P1" s="1872"/>
      <c r="Q1" s="1872"/>
      <c r="R1" s="1872"/>
      <c r="S1" s="1872"/>
      <c r="T1" s="1872"/>
      <c r="U1" s="1872"/>
      <c r="V1" s="1872"/>
      <c r="W1" s="1872"/>
      <c r="AS1" s="1874" t="s">
        <v>3269</v>
      </c>
      <c r="AT1" s="4245" t="s">
        <v>3620</v>
      </c>
      <c r="AU1" s="4246"/>
      <c r="AV1" s="4246"/>
      <c r="AW1" s="4246"/>
      <c r="AX1" s="4246"/>
      <c r="AY1" s="4246"/>
      <c r="AZ1" s="4246"/>
      <c r="BA1" s="4246"/>
      <c r="BB1" s="4246"/>
      <c r="BC1" s="4246"/>
      <c r="BD1" s="4246"/>
      <c r="BE1" s="4246"/>
      <c r="BF1" s="4246"/>
      <c r="BG1" s="4246"/>
      <c r="BH1" s="4246"/>
      <c r="BI1" s="4246"/>
      <c r="BJ1" s="1874" t="s">
        <v>3270</v>
      </c>
    </row>
    <row r="2" spans="2:67" s="1875" customFormat="1" ht="20.25" customHeight="1" x14ac:dyDescent="0.15">
      <c r="J2" s="1873"/>
      <c r="M2" s="1873"/>
      <c r="N2" s="1873"/>
      <c r="P2" s="1874"/>
      <c r="Q2" s="1874"/>
      <c r="R2" s="1874"/>
      <c r="S2" s="1874"/>
      <c r="T2" s="1874"/>
      <c r="U2" s="1874"/>
      <c r="V2" s="1874"/>
      <c r="W2" s="1874"/>
      <c r="AB2" s="1874" t="s">
        <v>3271</v>
      </c>
      <c r="AC2" s="4247">
        <v>6</v>
      </c>
      <c r="AD2" s="4247"/>
      <c r="AE2" s="1874" t="s">
        <v>3272</v>
      </c>
      <c r="AF2" s="4248">
        <f>IF(AC2=0,"",YEAR(DATE(2018+AC2,1,1)))</f>
        <v>2024</v>
      </c>
      <c r="AG2" s="4248"/>
      <c r="AH2" s="1875" t="s">
        <v>3273</v>
      </c>
      <c r="AI2" s="1875" t="s">
        <v>3274</v>
      </c>
      <c r="AJ2" s="4247">
        <v>4</v>
      </c>
      <c r="AK2" s="4247"/>
      <c r="AL2" s="1875" t="s">
        <v>3275</v>
      </c>
      <c r="AS2" s="1874" t="s">
        <v>3276</v>
      </c>
      <c r="AT2" s="4247" t="s">
        <v>3277</v>
      </c>
      <c r="AU2" s="4247"/>
      <c r="AV2" s="4247"/>
      <c r="AW2" s="4247"/>
      <c r="AX2" s="4247"/>
      <c r="AY2" s="4247"/>
      <c r="AZ2" s="4247"/>
      <c r="BA2" s="4247"/>
      <c r="BB2" s="4247"/>
      <c r="BC2" s="4247"/>
      <c r="BD2" s="4247"/>
      <c r="BE2" s="4247"/>
      <c r="BF2" s="4247"/>
      <c r="BG2" s="4247"/>
      <c r="BH2" s="4247"/>
      <c r="BI2" s="4247"/>
      <c r="BJ2" s="1874" t="s">
        <v>3270</v>
      </c>
      <c r="BK2" s="1874"/>
      <c r="BL2" s="1874"/>
      <c r="BM2" s="1874"/>
    </row>
    <row r="3" spans="2:67" s="1875" customFormat="1" ht="20.25" customHeight="1" x14ac:dyDescent="0.15">
      <c r="J3" s="1873"/>
      <c r="M3" s="1873"/>
      <c r="O3" s="1874"/>
      <c r="P3" s="1874"/>
      <c r="Q3" s="1874"/>
      <c r="R3" s="1874"/>
      <c r="S3" s="1874"/>
      <c r="T3" s="1874"/>
      <c r="U3" s="1874"/>
      <c r="AC3" s="1876"/>
      <c r="AD3" s="1876"/>
      <c r="AE3" s="1876"/>
      <c r="AF3" s="1877"/>
      <c r="AG3" s="1876"/>
      <c r="BD3" s="1878" t="s">
        <v>3278</v>
      </c>
      <c r="BE3" s="4238" t="s">
        <v>3279</v>
      </c>
      <c r="BF3" s="4239"/>
      <c r="BG3" s="4239"/>
      <c r="BH3" s="4240"/>
      <c r="BI3" s="1874"/>
    </row>
    <row r="4" spans="2:67" s="1875" customFormat="1" ht="20.25" customHeight="1" x14ac:dyDescent="0.15">
      <c r="J4" s="1873"/>
      <c r="M4" s="1873"/>
      <c r="O4" s="1874"/>
      <c r="P4" s="1874"/>
      <c r="Q4" s="1874"/>
      <c r="R4" s="1874"/>
      <c r="S4" s="1874"/>
      <c r="T4" s="1874"/>
      <c r="U4" s="1874"/>
      <c r="AC4" s="1876"/>
      <c r="AD4" s="1876"/>
      <c r="AE4" s="1876"/>
      <c r="AF4" s="1877"/>
      <c r="AG4" s="1876"/>
      <c r="BD4" s="1878" t="s">
        <v>3280</v>
      </c>
      <c r="BE4" s="4238" t="s">
        <v>3281</v>
      </c>
      <c r="BF4" s="4239"/>
      <c r="BG4" s="4239"/>
      <c r="BH4" s="4240"/>
      <c r="BI4" s="1874"/>
    </row>
    <row r="5" spans="2:67" s="1875" customFormat="1" ht="9" customHeight="1" x14ac:dyDescent="0.15">
      <c r="J5" s="1873"/>
      <c r="M5" s="1873"/>
      <c r="O5" s="1874"/>
      <c r="P5" s="1874"/>
      <c r="Q5" s="1874"/>
      <c r="R5" s="1874"/>
      <c r="S5" s="1874"/>
      <c r="T5" s="1874"/>
      <c r="U5" s="1874"/>
      <c r="AC5" s="1879"/>
      <c r="AD5" s="1879"/>
      <c r="AJ5" s="1871"/>
      <c r="AK5" s="1871"/>
      <c r="AL5" s="1871"/>
      <c r="AM5" s="1871"/>
      <c r="AN5" s="1871"/>
      <c r="AO5" s="1871"/>
      <c r="AP5" s="1871"/>
      <c r="AQ5" s="1871"/>
      <c r="AR5" s="1871"/>
      <c r="AS5" s="1871"/>
      <c r="AT5" s="1871"/>
      <c r="AU5" s="1871"/>
      <c r="AV5" s="1871"/>
      <c r="AW5" s="1871"/>
      <c r="AX5" s="1871"/>
      <c r="AY5" s="1871"/>
      <c r="AZ5" s="1871"/>
      <c r="BA5" s="1871"/>
      <c r="BB5" s="1871"/>
      <c r="BC5" s="1871"/>
      <c r="BD5" s="1871"/>
      <c r="BE5" s="1871"/>
      <c r="BF5" s="1871"/>
      <c r="BG5" s="1871"/>
      <c r="BH5" s="1880"/>
      <c r="BI5" s="1880"/>
    </row>
    <row r="6" spans="2:67" s="1875" customFormat="1" ht="21" customHeight="1" x14ac:dyDescent="0.15">
      <c r="B6" s="1872"/>
      <c r="C6" s="1871"/>
      <c r="D6" s="1871"/>
      <c r="E6" s="1871"/>
      <c r="F6" s="1871"/>
      <c r="G6" s="1871"/>
      <c r="H6" s="1871"/>
      <c r="I6" s="1871"/>
      <c r="J6" s="1871"/>
      <c r="K6" s="1881"/>
      <c r="L6" s="1881"/>
      <c r="M6" s="1881"/>
      <c r="N6" s="1882"/>
      <c r="O6" s="1881"/>
      <c r="P6" s="1881"/>
      <c r="Q6" s="1881"/>
      <c r="AJ6" s="1871"/>
      <c r="AK6" s="1871"/>
      <c r="AL6" s="1871"/>
      <c r="AM6" s="1871"/>
      <c r="AN6" s="1871"/>
      <c r="AO6" s="1871" t="s">
        <v>3282</v>
      </c>
      <c r="AP6" s="1871"/>
      <c r="AQ6" s="1871"/>
      <c r="AR6" s="1871"/>
      <c r="AS6" s="1871"/>
      <c r="AT6" s="1871"/>
      <c r="AU6" s="1871"/>
      <c r="AW6" s="1883"/>
      <c r="AX6" s="1883"/>
      <c r="AY6" s="1884"/>
      <c r="AZ6" s="1871"/>
      <c r="BA6" s="4241">
        <v>40</v>
      </c>
      <c r="BB6" s="4242"/>
      <c r="BC6" s="1884" t="s">
        <v>3283</v>
      </c>
      <c r="BD6" s="1871"/>
      <c r="BE6" s="4241">
        <v>160</v>
      </c>
      <c r="BF6" s="4242"/>
      <c r="BG6" s="1884" t="s">
        <v>3284</v>
      </c>
      <c r="BH6" s="1871"/>
      <c r="BI6" s="1880"/>
    </row>
    <row r="7" spans="2:67" s="1875" customFormat="1" ht="5.25" customHeight="1" x14ac:dyDescent="0.15">
      <c r="B7" s="1872"/>
      <c r="C7" s="1885"/>
      <c r="D7" s="1885"/>
      <c r="E7" s="1885"/>
      <c r="F7" s="1885"/>
      <c r="G7" s="1885"/>
      <c r="H7" s="1885"/>
      <c r="I7" s="1885"/>
      <c r="J7" s="1881"/>
      <c r="K7" s="1881"/>
      <c r="L7" s="1881"/>
      <c r="M7" s="1882"/>
      <c r="N7" s="1881"/>
      <c r="O7" s="1881"/>
      <c r="P7" s="1881"/>
      <c r="Q7" s="1881"/>
      <c r="AJ7" s="1871"/>
      <c r="AK7" s="1871"/>
      <c r="AL7" s="1871"/>
      <c r="AM7" s="1871"/>
      <c r="AN7" s="1871"/>
      <c r="AO7" s="1871"/>
      <c r="AP7" s="1871"/>
      <c r="AQ7" s="1871"/>
      <c r="AR7" s="1871"/>
      <c r="AS7" s="1871"/>
      <c r="AT7" s="1871"/>
      <c r="AU7" s="1871"/>
      <c r="AV7" s="1871"/>
      <c r="AW7" s="1871"/>
      <c r="AX7" s="1871"/>
      <c r="AY7" s="1871"/>
      <c r="AZ7" s="1871"/>
      <c r="BA7" s="1871"/>
      <c r="BB7" s="1871"/>
      <c r="BC7" s="1871"/>
      <c r="BD7" s="1871"/>
      <c r="BE7" s="1871"/>
      <c r="BF7" s="1871"/>
      <c r="BG7" s="1871"/>
      <c r="BH7" s="1880"/>
      <c r="BI7" s="1880"/>
    </row>
    <row r="8" spans="2:67" s="1875" customFormat="1" ht="21" customHeight="1" x14ac:dyDescent="0.15">
      <c r="B8" s="1886"/>
      <c r="C8" s="1882"/>
      <c r="D8" s="1882"/>
      <c r="E8" s="1882"/>
      <c r="F8" s="1882"/>
      <c r="G8" s="1882"/>
      <c r="H8" s="1882"/>
      <c r="I8" s="1882"/>
      <c r="J8" s="1881"/>
      <c r="K8" s="1881"/>
      <c r="L8" s="1881"/>
      <c r="M8" s="1882"/>
      <c r="N8" s="1881"/>
      <c r="O8" s="1881"/>
      <c r="P8" s="1881"/>
      <c r="Q8" s="1881"/>
      <c r="AJ8" s="1887"/>
      <c r="AK8" s="1887"/>
      <c r="AL8" s="1887"/>
      <c r="AM8" s="1871"/>
      <c r="AN8" s="1880"/>
      <c r="AO8" s="1888"/>
      <c r="AP8" s="1888"/>
      <c r="AQ8" s="1872"/>
      <c r="AR8" s="1883"/>
      <c r="AS8" s="1883"/>
      <c r="AT8" s="1883"/>
      <c r="AU8" s="1889"/>
      <c r="AV8" s="1889"/>
      <c r="AW8" s="1871"/>
      <c r="AX8" s="1883"/>
      <c r="AY8" s="1883"/>
      <c r="AZ8" s="1882"/>
      <c r="BA8" s="1871"/>
      <c r="BB8" s="1871" t="s">
        <v>3285</v>
      </c>
      <c r="BC8" s="1871"/>
      <c r="BD8" s="1871"/>
      <c r="BE8" s="4243">
        <f>DAY(EOMONTH(DATE(AF2,AJ2,1),0))</f>
        <v>30</v>
      </c>
      <c r="BF8" s="4244"/>
      <c r="BG8" s="1871" t="s">
        <v>3286</v>
      </c>
      <c r="BH8" s="1871"/>
      <c r="BI8" s="1871"/>
      <c r="BM8" s="1874"/>
      <c r="BN8" s="1874"/>
      <c r="BO8" s="1874"/>
    </row>
    <row r="9" spans="2:67" s="1875" customFormat="1" ht="5.25" customHeight="1" x14ac:dyDescent="0.15">
      <c r="B9" s="1886"/>
      <c r="C9" s="1882"/>
      <c r="D9" s="1882"/>
      <c r="E9" s="1882"/>
      <c r="F9" s="1882"/>
      <c r="G9" s="1882"/>
      <c r="H9" s="1882"/>
      <c r="I9" s="1882"/>
      <c r="J9" s="1881"/>
      <c r="K9" s="1881"/>
      <c r="L9" s="1881"/>
      <c r="M9" s="1882"/>
      <c r="N9" s="1881"/>
      <c r="O9" s="1881"/>
      <c r="P9" s="1881"/>
      <c r="Q9" s="1881"/>
      <c r="AJ9" s="1887"/>
      <c r="AK9" s="1887"/>
      <c r="AL9" s="1887"/>
      <c r="AM9" s="1871"/>
      <c r="AN9" s="1880"/>
      <c r="AO9" s="1888"/>
      <c r="AP9" s="1888"/>
      <c r="AQ9" s="1872"/>
      <c r="AR9" s="1883"/>
      <c r="AS9" s="1883"/>
      <c r="AT9" s="1883"/>
      <c r="AU9" s="1889"/>
      <c r="AV9" s="1889"/>
      <c r="AW9" s="1871"/>
      <c r="AX9" s="1883"/>
      <c r="AY9" s="1883"/>
      <c r="AZ9" s="1882"/>
      <c r="BA9" s="1871"/>
      <c r="BB9" s="1871"/>
      <c r="BC9" s="1871"/>
      <c r="BD9" s="1871"/>
      <c r="BE9" s="1882"/>
      <c r="BF9" s="1882"/>
      <c r="BG9" s="1871"/>
      <c r="BH9" s="1871"/>
      <c r="BI9" s="1871"/>
      <c r="BM9" s="1874"/>
      <c r="BN9" s="1874"/>
      <c r="BO9" s="1874"/>
    </row>
    <row r="10" spans="2:67" s="1875" customFormat="1" ht="21" customHeight="1" x14ac:dyDescent="0.15">
      <c r="B10" s="1886"/>
      <c r="C10" s="1882"/>
      <c r="D10" s="1882"/>
      <c r="E10" s="1882"/>
      <c r="F10" s="1882"/>
      <c r="G10" s="1882"/>
      <c r="H10" s="1882"/>
      <c r="I10" s="1882"/>
      <c r="J10" s="1881"/>
      <c r="K10" s="1881"/>
      <c r="L10" s="1881"/>
      <c r="M10" s="1882"/>
      <c r="N10" s="1881"/>
      <c r="O10" s="1881"/>
      <c r="P10" s="1881"/>
      <c r="Q10" s="1881"/>
      <c r="AJ10" s="1887"/>
      <c r="AK10" s="1887"/>
      <c r="AL10" s="1887"/>
      <c r="AM10" s="1871"/>
      <c r="AN10" s="1880"/>
      <c r="AO10" s="1871" t="s">
        <v>3621</v>
      </c>
      <c r="AP10" s="1888"/>
      <c r="AQ10" s="1871"/>
      <c r="AR10" s="1872" t="s">
        <v>3287</v>
      </c>
      <c r="AS10" s="1871"/>
      <c r="AT10" s="1871"/>
      <c r="AU10" s="1871"/>
      <c r="AV10" s="1871"/>
      <c r="AW10" s="1871"/>
      <c r="AX10" s="1885"/>
      <c r="AY10" s="1885"/>
      <c r="AZ10" s="1890" t="s">
        <v>3622</v>
      </c>
      <c r="BA10" s="4241"/>
      <c r="BB10" s="4242"/>
      <c r="BC10" s="1884" t="s">
        <v>3288</v>
      </c>
      <c r="BD10" s="1890" t="s">
        <v>3623</v>
      </c>
      <c r="BE10" s="4241"/>
      <c r="BF10" s="4242"/>
      <c r="BG10" s="1884" t="s">
        <v>3288</v>
      </c>
      <c r="BH10" s="1871"/>
      <c r="BI10" s="1871"/>
      <c r="BM10" s="1874"/>
      <c r="BN10" s="1874"/>
      <c r="BO10" s="1874"/>
    </row>
    <row r="11" spans="2:67" ht="5.25" customHeight="1" thickBot="1" x14ac:dyDescent="0.2">
      <c r="C11" s="1892"/>
      <c r="D11" s="1892"/>
      <c r="E11" s="1892"/>
      <c r="F11" s="1892"/>
      <c r="G11" s="1892"/>
      <c r="H11" s="1892"/>
      <c r="I11" s="1892"/>
      <c r="J11" s="1892"/>
      <c r="AC11" s="1892"/>
      <c r="AT11" s="1892"/>
      <c r="BK11" s="1893"/>
      <c r="BL11" s="1893"/>
      <c r="BM11" s="1893"/>
    </row>
    <row r="12" spans="2:67" ht="21.6" customHeight="1" x14ac:dyDescent="0.15">
      <c r="B12" s="4221" t="s">
        <v>3234</v>
      </c>
      <c r="C12" s="4209" t="s">
        <v>3554</v>
      </c>
      <c r="D12" s="4224"/>
      <c r="E12" s="1894"/>
      <c r="F12" s="1895"/>
      <c r="G12" s="1894"/>
      <c r="H12" s="1895"/>
      <c r="I12" s="4227" t="s">
        <v>3555</v>
      </c>
      <c r="J12" s="4228"/>
      <c r="K12" s="4233" t="s">
        <v>3556</v>
      </c>
      <c r="L12" s="4210"/>
      <c r="M12" s="4210"/>
      <c r="N12" s="4224"/>
      <c r="O12" s="4233" t="s">
        <v>3557</v>
      </c>
      <c r="P12" s="4210"/>
      <c r="Q12" s="4210"/>
      <c r="R12" s="4210"/>
      <c r="S12" s="4224"/>
      <c r="T12" s="1896"/>
      <c r="U12" s="1896"/>
      <c r="V12" s="1897"/>
      <c r="W12" s="4236" t="s">
        <v>3558</v>
      </c>
      <c r="X12" s="4237"/>
      <c r="Y12" s="4237"/>
      <c r="Z12" s="4237"/>
      <c r="AA12" s="4237"/>
      <c r="AB12" s="4237"/>
      <c r="AC12" s="4237"/>
      <c r="AD12" s="4237"/>
      <c r="AE12" s="4237"/>
      <c r="AF12" s="4237"/>
      <c r="AG12" s="4237"/>
      <c r="AH12" s="4237"/>
      <c r="AI12" s="4237"/>
      <c r="AJ12" s="4237"/>
      <c r="AK12" s="4237"/>
      <c r="AL12" s="4237"/>
      <c r="AM12" s="4237"/>
      <c r="AN12" s="4237"/>
      <c r="AO12" s="4237"/>
      <c r="AP12" s="4237"/>
      <c r="AQ12" s="4237"/>
      <c r="AR12" s="4237"/>
      <c r="AS12" s="4237"/>
      <c r="AT12" s="4237"/>
      <c r="AU12" s="4237"/>
      <c r="AV12" s="4237"/>
      <c r="AW12" s="4237"/>
      <c r="AX12" s="4237"/>
      <c r="AY12" s="4237"/>
      <c r="AZ12" s="4237"/>
      <c r="BA12" s="4237"/>
      <c r="BB12" s="4200" t="str">
        <f>IF(BE3="４週","(10)1～4週目の勤務時間数合計","(10)1か月の勤務時間数　合計")</f>
        <v>(10)1～4週目の勤務時間数合計</v>
      </c>
      <c r="BC12" s="4201"/>
      <c r="BD12" s="4206" t="s">
        <v>3559</v>
      </c>
      <c r="BE12" s="4201"/>
      <c r="BF12" s="4209" t="s">
        <v>3560</v>
      </c>
      <c r="BG12" s="4210"/>
      <c r="BH12" s="4210"/>
      <c r="BI12" s="4210"/>
      <c r="BJ12" s="4211"/>
    </row>
    <row r="13" spans="2:67" ht="20.25" customHeight="1" x14ac:dyDescent="0.15">
      <c r="B13" s="4222"/>
      <c r="C13" s="4212"/>
      <c r="D13" s="4225"/>
      <c r="E13" s="1898"/>
      <c r="F13" s="1899"/>
      <c r="G13" s="1898"/>
      <c r="H13" s="1899"/>
      <c r="I13" s="4229"/>
      <c r="J13" s="4230"/>
      <c r="K13" s="4234"/>
      <c r="L13" s="4213"/>
      <c r="M13" s="4213"/>
      <c r="N13" s="4225"/>
      <c r="O13" s="4234"/>
      <c r="P13" s="4213"/>
      <c r="Q13" s="4213"/>
      <c r="R13" s="4213"/>
      <c r="S13" s="4225"/>
      <c r="T13" s="1900"/>
      <c r="U13" s="1900"/>
      <c r="V13" s="1901"/>
      <c r="W13" s="4218" t="s">
        <v>3289</v>
      </c>
      <c r="X13" s="4218"/>
      <c r="Y13" s="4218"/>
      <c r="Z13" s="4218"/>
      <c r="AA13" s="4218"/>
      <c r="AB13" s="4218"/>
      <c r="AC13" s="4219"/>
      <c r="AD13" s="4220" t="s">
        <v>3290</v>
      </c>
      <c r="AE13" s="4218"/>
      <c r="AF13" s="4218"/>
      <c r="AG13" s="4218"/>
      <c r="AH13" s="4218"/>
      <c r="AI13" s="4218"/>
      <c r="AJ13" s="4219"/>
      <c r="AK13" s="4220" t="s">
        <v>3291</v>
      </c>
      <c r="AL13" s="4218"/>
      <c r="AM13" s="4218"/>
      <c r="AN13" s="4218"/>
      <c r="AO13" s="4218"/>
      <c r="AP13" s="4218"/>
      <c r="AQ13" s="4219"/>
      <c r="AR13" s="4220" t="s">
        <v>3292</v>
      </c>
      <c r="AS13" s="4218"/>
      <c r="AT13" s="4218"/>
      <c r="AU13" s="4218"/>
      <c r="AV13" s="4218"/>
      <c r="AW13" s="4218"/>
      <c r="AX13" s="4219"/>
      <c r="AY13" s="4220" t="s">
        <v>3293</v>
      </c>
      <c r="AZ13" s="4218"/>
      <c r="BA13" s="4218"/>
      <c r="BB13" s="4202"/>
      <c r="BC13" s="4203"/>
      <c r="BD13" s="4207"/>
      <c r="BE13" s="4203"/>
      <c r="BF13" s="4212"/>
      <c r="BG13" s="4213"/>
      <c r="BH13" s="4213"/>
      <c r="BI13" s="4213"/>
      <c r="BJ13" s="4214"/>
    </row>
    <row r="14" spans="2:67" ht="20.25" customHeight="1" x14ac:dyDescent="0.15">
      <c r="B14" s="4222"/>
      <c r="C14" s="4212"/>
      <c r="D14" s="4225"/>
      <c r="E14" s="1898"/>
      <c r="F14" s="1899"/>
      <c r="G14" s="1898"/>
      <c r="H14" s="1899"/>
      <c r="I14" s="4229"/>
      <c r="J14" s="4230"/>
      <c r="K14" s="4234"/>
      <c r="L14" s="4213"/>
      <c r="M14" s="4213"/>
      <c r="N14" s="4225"/>
      <c r="O14" s="4234"/>
      <c r="P14" s="4213"/>
      <c r="Q14" s="4213"/>
      <c r="R14" s="4213"/>
      <c r="S14" s="4225"/>
      <c r="T14" s="1900"/>
      <c r="U14" s="1900"/>
      <c r="V14" s="1901"/>
      <c r="W14" s="1902">
        <v>1</v>
      </c>
      <c r="X14" s="1903">
        <v>2</v>
      </c>
      <c r="Y14" s="1903">
        <v>3</v>
      </c>
      <c r="Z14" s="1903">
        <v>4</v>
      </c>
      <c r="AA14" s="1903">
        <v>5</v>
      </c>
      <c r="AB14" s="1903">
        <v>6</v>
      </c>
      <c r="AC14" s="1904">
        <v>7</v>
      </c>
      <c r="AD14" s="1905">
        <v>8</v>
      </c>
      <c r="AE14" s="1903">
        <v>9</v>
      </c>
      <c r="AF14" s="1903">
        <v>10</v>
      </c>
      <c r="AG14" s="1903">
        <v>11</v>
      </c>
      <c r="AH14" s="1903">
        <v>12</v>
      </c>
      <c r="AI14" s="1903">
        <v>13</v>
      </c>
      <c r="AJ14" s="1904">
        <v>14</v>
      </c>
      <c r="AK14" s="1902">
        <v>15</v>
      </c>
      <c r="AL14" s="1903">
        <v>16</v>
      </c>
      <c r="AM14" s="1903">
        <v>17</v>
      </c>
      <c r="AN14" s="1903">
        <v>18</v>
      </c>
      <c r="AO14" s="1903">
        <v>19</v>
      </c>
      <c r="AP14" s="1903">
        <v>20</v>
      </c>
      <c r="AQ14" s="1904">
        <v>21</v>
      </c>
      <c r="AR14" s="1905">
        <v>22</v>
      </c>
      <c r="AS14" s="1903">
        <v>23</v>
      </c>
      <c r="AT14" s="1903">
        <v>24</v>
      </c>
      <c r="AU14" s="1903">
        <v>25</v>
      </c>
      <c r="AV14" s="1903">
        <v>26</v>
      </c>
      <c r="AW14" s="1903">
        <v>27</v>
      </c>
      <c r="AX14" s="1904">
        <v>28</v>
      </c>
      <c r="AY14" s="1905" t="str">
        <f>IF($BE$3="実績",IF(DAY(DATE($AF$2,$AJ$2,29))=29,29,""),"")</f>
        <v/>
      </c>
      <c r="AZ14" s="1903" t="str">
        <f>IF($BE$3="実績",IF(DAY(DATE($AF$2,$AJ$2,30))=30,30,""),"")</f>
        <v/>
      </c>
      <c r="BA14" s="1904" t="str">
        <f>IF($BE$3="実績",IF(DAY(DATE($AF$2,$AJ$2,31))=31,31,""),"")</f>
        <v/>
      </c>
      <c r="BB14" s="4202"/>
      <c r="BC14" s="4203"/>
      <c r="BD14" s="4207"/>
      <c r="BE14" s="4203"/>
      <c r="BF14" s="4212"/>
      <c r="BG14" s="4213"/>
      <c r="BH14" s="4213"/>
      <c r="BI14" s="4213"/>
      <c r="BJ14" s="4214"/>
    </row>
    <row r="15" spans="2:67" ht="20.25" hidden="1" customHeight="1" x14ac:dyDescent="0.15">
      <c r="B15" s="4222"/>
      <c r="C15" s="4212"/>
      <c r="D15" s="4225"/>
      <c r="E15" s="1898"/>
      <c r="F15" s="1899"/>
      <c r="G15" s="1898"/>
      <c r="H15" s="1899"/>
      <c r="I15" s="4229"/>
      <c r="J15" s="4230"/>
      <c r="K15" s="4234"/>
      <c r="L15" s="4213"/>
      <c r="M15" s="4213"/>
      <c r="N15" s="4225"/>
      <c r="O15" s="4234"/>
      <c r="P15" s="4213"/>
      <c r="Q15" s="4213"/>
      <c r="R15" s="4213"/>
      <c r="S15" s="4225"/>
      <c r="T15" s="1900"/>
      <c r="U15" s="1900"/>
      <c r="V15" s="1901"/>
      <c r="W15" s="1902">
        <f>WEEKDAY(DATE($AF$2,$AJ$2,1))</f>
        <v>2</v>
      </c>
      <c r="X15" s="1903">
        <f>WEEKDAY(DATE($AF$2,$AJ$2,2))</f>
        <v>3</v>
      </c>
      <c r="Y15" s="1903">
        <f>WEEKDAY(DATE($AF$2,$AJ$2,3))</f>
        <v>4</v>
      </c>
      <c r="Z15" s="1903">
        <f>WEEKDAY(DATE($AF$2,$AJ$2,4))</f>
        <v>5</v>
      </c>
      <c r="AA15" s="1903">
        <f>WEEKDAY(DATE($AF$2,$AJ$2,5))</f>
        <v>6</v>
      </c>
      <c r="AB15" s="1903">
        <f>WEEKDAY(DATE($AF$2,$AJ$2,6))</f>
        <v>7</v>
      </c>
      <c r="AC15" s="1904">
        <f>WEEKDAY(DATE($AF$2,$AJ$2,7))</f>
        <v>1</v>
      </c>
      <c r="AD15" s="1905">
        <f>WEEKDAY(DATE($AF$2,$AJ$2,8))</f>
        <v>2</v>
      </c>
      <c r="AE15" s="1903">
        <f>WEEKDAY(DATE($AF$2,$AJ$2,9))</f>
        <v>3</v>
      </c>
      <c r="AF15" s="1903">
        <f>WEEKDAY(DATE($AF$2,$AJ$2,10))</f>
        <v>4</v>
      </c>
      <c r="AG15" s="1903">
        <f>WEEKDAY(DATE($AF$2,$AJ$2,11))</f>
        <v>5</v>
      </c>
      <c r="AH15" s="1903">
        <f>WEEKDAY(DATE($AF$2,$AJ$2,12))</f>
        <v>6</v>
      </c>
      <c r="AI15" s="1903">
        <f>WEEKDAY(DATE($AF$2,$AJ$2,13))</f>
        <v>7</v>
      </c>
      <c r="AJ15" s="1904">
        <f>WEEKDAY(DATE($AF$2,$AJ$2,14))</f>
        <v>1</v>
      </c>
      <c r="AK15" s="1905">
        <f>WEEKDAY(DATE($AF$2,$AJ$2,15))</f>
        <v>2</v>
      </c>
      <c r="AL15" s="1903">
        <f>WEEKDAY(DATE($AF$2,$AJ$2,16))</f>
        <v>3</v>
      </c>
      <c r="AM15" s="1903">
        <f>WEEKDAY(DATE($AF$2,$AJ$2,17))</f>
        <v>4</v>
      </c>
      <c r="AN15" s="1903">
        <f>WEEKDAY(DATE($AF$2,$AJ$2,18))</f>
        <v>5</v>
      </c>
      <c r="AO15" s="1903">
        <f>WEEKDAY(DATE($AF$2,$AJ$2,19))</f>
        <v>6</v>
      </c>
      <c r="AP15" s="1903">
        <f>WEEKDAY(DATE($AF$2,$AJ$2,20))</f>
        <v>7</v>
      </c>
      <c r="AQ15" s="1904">
        <f>WEEKDAY(DATE($AF$2,$AJ$2,21))</f>
        <v>1</v>
      </c>
      <c r="AR15" s="1905">
        <f>WEEKDAY(DATE($AF$2,$AJ$2,22))</f>
        <v>2</v>
      </c>
      <c r="AS15" s="1903">
        <f>WEEKDAY(DATE($AF$2,$AJ$2,23))</f>
        <v>3</v>
      </c>
      <c r="AT15" s="1903">
        <f>WEEKDAY(DATE($AF$2,$AJ$2,24))</f>
        <v>4</v>
      </c>
      <c r="AU15" s="1903">
        <f>WEEKDAY(DATE($AF$2,$AJ$2,25))</f>
        <v>5</v>
      </c>
      <c r="AV15" s="1903">
        <f>WEEKDAY(DATE($AF$2,$AJ$2,26))</f>
        <v>6</v>
      </c>
      <c r="AW15" s="1903">
        <f>WEEKDAY(DATE($AF$2,$AJ$2,27))</f>
        <v>7</v>
      </c>
      <c r="AX15" s="1904">
        <f>WEEKDAY(DATE($AF$2,$AJ$2,28))</f>
        <v>1</v>
      </c>
      <c r="AY15" s="1905">
        <f>IF(AY14=29,WEEKDAY(DATE($AF$2,$AJ$2,29)),0)</f>
        <v>0</v>
      </c>
      <c r="AZ15" s="1903">
        <f>IF(AZ14=30,WEEKDAY(DATE($AF$2,$AJ$2,30)),0)</f>
        <v>0</v>
      </c>
      <c r="BA15" s="1904">
        <f>IF(BA14=31,WEEKDAY(DATE($AF$2,$AJ$2,31)),0)</f>
        <v>0</v>
      </c>
      <c r="BB15" s="4202"/>
      <c r="BC15" s="4203"/>
      <c r="BD15" s="4207"/>
      <c r="BE15" s="4203"/>
      <c r="BF15" s="4212"/>
      <c r="BG15" s="4213"/>
      <c r="BH15" s="4213"/>
      <c r="BI15" s="4213"/>
      <c r="BJ15" s="4214"/>
    </row>
    <row r="16" spans="2:67" ht="20.25" customHeight="1" thickBot="1" x14ac:dyDescent="0.2">
      <c r="B16" s="4223"/>
      <c r="C16" s="4215"/>
      <c r="D16" s="4226"/>
      <c r="E16" s="1906"/>
      <c r="F16" s="1907"/>
      <c r="G16" s="1906"/>
      <c r="H16" s="1907"/>
      <c r="I16" s="4231"/>
      <c r="J16" s="4232"/>
      <c r="K16" s="4235"/>
      <c r="L16" s="4216"/>
      <c r="M16" s="4216"/>
      <c r="N16" s="4226"/>
      <c r="O16" s="4235"/>
      <c r="P16" s="4216"/>
      <c r="Q16" s="4216"/>
      <c r="R16" s="4216"/>
      <c r="S16" s="4226"/>
      <c r="T16" s="1908"/>
      <c r="U16" s="1908"/>
      <c r="V16" s="1909"/>
      <c r="W16" s="1910" t="str">
        <f>IF(W15=1,"日",IF(W15=2,"月",IF(W15=3,"火",IF(W15=4,"水",IF(W15=5,"木",IF(W15=6,"金","土"))))))</f>
        <v>月</v>
      </c>
      <c r="X16" s="1911" t="str">
        <f t="shared" ref="X16:AX16" si="0">IF(X15=1,"日",IF(X15=2,"月",IF(X15=3,"火",IF(X15=4,"水",IF(X15=5,"木",IF(X15=6,"金","土"))))))</f>
        <v>火</v>
      </c>
      <c r="Y16" s="1911" t="str">
        <f t="shared" si="0"/>
        <v>水</v>
      </c>
      <c r="Z16" s="1911" t="str">
        <f t="shared" si="0"/>
        <v>木</v>
      </c>
      <c r="AA16" s="1911" t="str">
        <f t="shared" si="0"/>
        <v>金</v>
      </c>
      <c r="AB16" s="1911" t="str">
        <f t="shared" si="0"/>
        <v>土</v>
      </c>
      <c r="AC16" s="1912" t="str">
        <f t="shared" si="0"/>
        <v>日</v>
      </c>
      <c r="AD16" s="1913" t="str">
        <f>IF(AD15=1,"日",IF(AD15=2,"月",IF(AD15=3,"火",IF(AD15=4,"水",IF(AD15=5,"木",IF(AD15=6,"金","土"))))))</f>
        <v>月</v>
      </c>
      <c r="AE16" s="1911" t="str">
        <f t="shared" si="0"/>
        <v>火</v>
      </c>
      <c r="AF16" s="1911" t="str">
        <f t="shared" si="0"/>
        <v>水</v>
      </c>
      <c r="AG16" s="1911" t="str">
        <f t="shared" si="0"/>
        <v>木</v>
      </c>
      <c r="AH16" s="1911" t="str">
        <f t="shared" si="0"/>
        <v>金</v>
      </c>
      <c r="AI16" s="1911" t="str">
        <f t="shared" si="0"/>
        <v>土</v>
      </c>
      <c r="AJ16" s="1912" t="str">
        <f t="shared" si="0"/>
        <v>日</v>
      </c>
      <c r="AK16" s="1913" t="str">
        <f>IF(AK15=1,"日",IF(AK15=2,"月",IF(AK15=3,"火",IF(AK15=4,"水",IF(AK15=5,"木",IF(AK15=6,"金","土"))))))</f>
        <v>月</v>
      </c>
      <c r="AL16" s="1911" t="str">
        <f t="shared" si="0"/>
        <v>火</v>
      </c>
      <c r="AM16" s="1911" t="str">
        <f t="shared" si="0"/>
        <v>水</v>
      </c>
      <c r="AN16" s="1911" t="str">
        <f t="shared" si="0"/>
        <v>木</v>
      </c>
      <c r="AO16" s="1911" t="str">
        <f t="shared" si="0"/>
        <v>金</v>
      </c>
      <c r="AP16" s="1911" t="str">
        <f t="shared" si="0"/>
        <v>土</v>
      </c>
      <c r="AQ16" s="1912" t="str">
        <f t="shared" si="0"/>
        <v>日</v>
      </c>
      <c r="AR16" s="1913" t="str">
        <f>IF(AR15=1,"日",IF(AR15=2,"月",IF(AR15=3,"火",IF(AR15=4,"水",IF(AR15=5,"木",IF(AR15=6,"金","土"))))))</f>
        <v>月</v>
      </c>
      <c r="AS16" s="1911" t="str">
        <f t="shared" si="0"/>
        <v>火</v>
      </c>
      <c r="AT16" s="1911" t="str">
        <f t="shared" si="0"/>
        <v>水</v>
      </c>
      <c r="AU16" s="1911" t="str">
        <f t="shared" si="0"/>
        <v>木</v>
      </c>
      <c r="AV16" s="1911" t="str">
        <f t="shared" si="0"/>
        <v>金</v>
      </c>
      <c r="AW16" s="1911" t="str">
        <f t="shared" si="0"/>
        <v>土</v>
      </c>
      <c r="AX16" s="1912" t="str">
        <f t="shared" si="0"/>
        <v>日</v>
      </c>
      <c r="AY16" s="1911" t="str">
        <f>IF(AY15=1,"日",IF(AY15=2,"月",IF(AY15=3,"火",IF(AY15=4,"水",IF(AY15=5,"木",IF(AY15=6,"金",IF(AY15=0,"","土")))))))</f>
        <v/>
      </c>
      <c r="AZ16" s="1911" t="str">
        <f>IF(AZ15=1,"日",IF(AZ15=2,"月",IF(AZ15=3,"火",IF(AZ15=4,"水",IF(AZ15=5,"木",IF(AZ15=6,"金",IF(AZ15=0,"","土")))))))</f>
        <v/>
      </c>
      <c r="BA16" s="1911" t="str">
        <f>IF(BA15=1,"日",IF(BA15=2,"月",IF(BA15=3,"火",IF(BA15=4,"水",IF(BA15=5,"木",IF(BA15=6,"金",IF(BA15=0,"","土")))))))</f>
        <v/>
      </c>
      <c r="BB16" s="4204"/>
      <c r="BC16" s="4205"/>
      <c r="BD16" s="4208"/>
      <c r="BE16" s="4205"/>
      <c r="BF16" s="4215"/>
      <c r="BG16" s="4216"/>
      <c r="BH16" s="4216"/>
      <c r="BI16" s="4216"/>
      <c r="BJ16" s="4217"/>
    </row>
    <row r="17" spans="2:62" ht="20.25" customHeight="1" x14ac:dyDescent="0.15">
      <c r="B17" s="4126">
        <f>B15+1</f>
        <v>1</v>
      </c>
      <c r="C17" s="4189"/>
      <c r="D17" s="4190"/>
      <c r="E17" s="1914"/>
      <c r="F17" s="1915"/>
      <c r="G17" s="1914"/>
      <c r="H17" s="1915"/>
      <c r="I17" s="4191"/>
      <c r="J17" s="4192"/>
      <c r="K17" s="4193"/>
      <c r="L17" s="4194"/>
      <c r="M17" s="4194"/>
      <c r="N17" s="4190"/>
      <c r="O17" s="4195"/>
      <c r="P17" s="4196"/>
      <c r="Q17" s="4196"/>
      <c r="R17" s="4196"/>
      <c r="S17" s="4197"/>
      <c r="T17" s="1916" t="s">
        <v>3298</v>
      </c>
      <c r="U17" s="1917"/>
      <c r="V17" s="1918"/>
      <c r="W17" s="1919"/>
      <c r="X17" s="1920"/>
      <c r="Y17" s="1920"/>
      <c r="Z17" s="1920"/>
      <c r="AA17" s="1920"/>
      <c r="AB17" s="1920"/>
      <c r="AC17" s="1921"/>
      <c r="AD17" s="1919"/>
      <c r="AE17" s="1920"/>
      <c r="AF17" s="1920"/>
      <c r="AG17" s="1920"/>
      <c r="AH17" s="1920"/>
      <c r="AI17" s="1920"/>
      <c r="AJ17" s="1921"/>
      <c r="AK17" s="1919"/>
      <c r="AL17" s="1920"/>
      <c r="AM17" s="1920"/>
      <c r="AN17" s="1920"/>
      <c r="AO17" s="1920"/>
      <c r="AP17" s="1920"/>
      <c r="AQ17" s="1921"/>
      <c r="AR17" s="1919"/>
      <c r="AS17" s="1920"/>
      <c r="AT17" s="1920"/>
      <c r="AU17" s="1920"/>
      <c r="AV17" s="1920"/>
      <c r="AW17" s="1920"/>
      <c r="AX17" s="1921"/>
      <c r="AY17" s="1919"/>
      <c r="AZ17" s="1920"/>
      <c r="BA17" s="1920"/>
      <c r="BB17" s="4198"/>
      <c r="BC17" s="4199"/>
      <c r="BD17" s="4184"/>
      <c r="BE17" s="4185"/>
      <c r="BF17" s="4186"/>
      <c r="BG17" s="4187"/>
      <c r="BH17" s="4187"/>
      <c r="BI17" s="4187"/>
      <c r="BJ17" s="4188"/>
    </row>
    <row r="18" spans="2:62" ht="20.25" customHeight="1" x14ac:dyDescent="0.15">
      <c r="B18" s="4159"/>
      <c r="C18" s="4172"/>
      <c r="D18" s="4173"/>
      <c r="E18" s="1922"/>
      <c r="F18" s="1923">
        <f>C17</f>
        <v>0</v>
      </c>
      <c r="G18" s="1922"/>
      <c r="H18" s="1923">
        <f>I17</f>
        <v>0</v>
      </c>
      <c r="I18" s="4174"/>
      <c r="J18" s="4175"/>
      <c r="K18" s="4176"/>
      <c r="L18" s="4177"/>
      <c r="M18" s="4177"/>
      <c r="N18" s="4173"/>
      <c r="O18" s="4140"/>
      <c r="P18" s="4141"/>
      <c r="Q18" s="4141"/>
      <c r="R18" s="4141"/>
      <c r="S18" s="4142"/>
      <c r="T18" s="1924" t="s">
        <v>3505</v>
      </c>
      <c r="U18" s="1925"/>
      <c r="V18" s="1926"/>
      <c r="W18" s="1927" t="str">
        <f>IF(W17="","",VLOOKUP(W17,'シフト記号表（従来型・ユニット型共通）'!$C$6:$L$47,10,FALSE))</f>
        <v/>
      </c>
      <c r="X18" s="1928" t="str">
        <f>IF(X17="","",VLOOKUP(X17,'シフト記号表（従来型・ユニット型共通）'!$C$6:$L$47,10,FALSE))</f>
        <v/>
      </c>
      <c r="Y18" s="1928" t="str">
        <f>IF(Y17="","",VLOOKUP(Y17,'シフト記号表（従来型・ユニット型共通）'!$C$6:$L$47,10,FALSE))</f>
        <v/>
      </c>
      <c r="Z18" s="1928" t="str">
        <f>IF(Z17="","",VLOOKUP(Z17,'シフト記号表（従来型・ユニット型共通）'!$C$6:$L$47,10,FALSE))</f>
        <v/>
      </c>
      <c r="AA18" s="1928" t="str">
        <f>IF(AA17="","",VLOOKUP(AA17,'シフト記号表（従来型・ユニット型共通）'!$C$6:$L$47,10,FALSE))</f>
        <v/>
      </c>
      <c r="AB18" s="1928" t="str">
        <f>IF(AB17="","",VLOOKUP(AB17,'シフト記号表（従来型・ユニット型共通）'!$C$6:$L$47,10,FALSE))</f>
        <v/>
      </c>
      <c r="AC18" s="1929" t="str">
        <f>IF(AC17="","",VLOOKUP(AC17,'シフト記号表（従来型・ユニット型共通）'!$C$6:$L$47,10,FALSE))</f>
        <v/>
      </c>
      <c r="AD18" s="1927" t="str">
        <f>IF(AD17="","",VLOOKUP(AD17,'シフト記号表（従来型・ユニット型共通）'!$C$6:$L$47,10,FALSE))</f>
        <v/>
      </c>
      <c r="AE18" s="1928" t="str">
        <f>IF(AE17="","",VLOOKUP(AE17,'シフト記号表（従来型・ユニット型共通）'!$C$6:$L$47,10,FALSE))</f>
        <v/>
      </c>
      <c r="AF18" s="1928" t="str">
        <f>IF(AF17="","",VLOOKUP(AF17,'シフト記号表（従来型・ユニット型共通）'!$C$6:$L$47,10,FALSE))</f>
        <v/>
      </c>
      <c r="AG18" s="1928" t="str">
        <f>IF(AG17="","",VLOOKUP(AG17,'シフト記号表（従来型・ユニット型共通）'!$C$6:$L$47,10,FALSE))</f>
        <v/>
      </c>
      <c r="AH18" s="1928" t="str">
        <f>IF(AH17="","",VLOOKUP(AH17,'シフト記号表（従来型・ユニット型共通）'!$C$6:$L$47,10,FALSE))</f>
        <v/>
      </c>
      <c r="AI18" s="1928" t="str">
        <f>IF(AI17="","",VLOOKUP(AI17,'シフト記号表（従来型・ユニット型共通）'!$C$6:$L$47,10,FALSE))</f>
        <v/>
      </c>
      <c r="AJ18" s="1929" t="str">
        <f>IF(AJ17="","",VLOOKUP(AJ17,'シフト記号表（従来型・ユニット型共通）'!$C$6:$L$47,10,FALSE))</f>
        <v/>
      </c>
      <c r="AK18" s="1927" t="str">
        <f>IF(AK17="","",VLOOKUP(AK17,'シフト記号表（従来型・ユニット型共通）'!$C$6:$L$47,10,FALSE))</f>
        <v/>
      </c>
      <c r="AL18" s="1928" t="str">
        <f>IF(AL17="","",VLOOKUP(AL17,'シフト記号表（従来型・ユニット型共通）'!$C$6:$L$47,10,FALSE))</f>
        <v/>
      </c>
      <c r="AM18" s="1928" t="str">
        <f>IF(AM17="","",VLOOKUP(AM17,'シフト記号表（従来型・ユニット型共通）'!$C$6:$L$47,10,FALSE))</f>
        <v/>
      </c>
      <c r="AN18" s="1928" t="str">
        <f>IF(AN17="","",VLOOKUP(AN17,'シフト記号表（従来型・ユニット型共通）'!$C$6:$L$47,10,FALSE))</f>
        <v/>
      </c>
      <c r="AO18" s="1928" t="str">
        <f>IF(AO17="","",VLOOKUP(AO17,'シフト記号表（従来型・ユニット型共通）'!$C$6:$L$47,10,FALSE))</f>
        <v/>
      </c>
      <c r="AP18" s="1928" t="str">
        <f>IF(AP17="","",VLOOKUP(AP17,'シフト記号表（従来型・ユニット型共通）'!$C$6:$L$47,10,FALSE))</f>
        <v/>
      </c>
      <c r="AQ18" s="1929" t="str">
        <f>IF(AQ17="","",VLOOKUP(AQ17,'シフト記号表（従来型・ユニット型共通）'!$C$6:$L$47,10,FALSE))</f>
        <v/>
      </c>
      <c r="AR18" s="1927" t="str">
        <f>IF(AR17="","",VLOOKUP(AR17,'シフト記号表（従来型・ユニット型共通）'!$C$6:$L$47,10,FALSE))</f>
        <v/>
      </c>
      <c r="AS18" s="1928" t="str">
        <f>IF(AS17="","",VLOOKUP(AS17,'シフト記号表（従来型・ユニット型共通）'!$C$6:$L$47,10,FALSE))</f>
        <v/>
      </c>
      <c r="AT18" s="1928" t="str">
        <f>IF(AT17="","",VLOOKUP(AT17,'シフト記号表（従来型・ユニット型共通）'!$C$6:$L$47,10,FALSE))</f>
        <v/>
      </c>
      <c r="AU18" s="1928" t="str">
        <f>IF(AU17="","",VLOOKUP(AU17,'シフト記号表（従来型・ユニット型共通）'!$C$6:$L$47,10,FALSE))</f>
        <v/>
      </c>
      <c r="AV18" s="1928" t="str">
        <f>IF(AV17="","",VLOOKUP(AV17,'シフト記号表（従来型・ユニット型共通）'!$C$6:$L$47,10,FALSE))</f>
        <v/>
      </c>
      <c r="AW18" s="1928" t="str">
        <f>IF(AW17="","",VLOOKUP(AW17,'シフト記号表（従来型・ユニット型共通）'!$C$6:$L$47,10,FALSE))</f>
        <v/>
      </c>
      <c r="AX18" s="1929" t="str">
        <f>IF(AX17="","",VLOOKUP(AX17,'シフト記号表（従来型・ユニット型共通）'!$C$6:$L$47,10,FALSE))</f>
        <v/>
      </c>
      <c r="AY18" s="1927" t="str">
        <f>IF(AY17="","",VLOOKUP(AY17,'シフト記号表（従来型・ユニット型共通）'!$C$6:$L$47,10,FALSE))</f>
        <v/>
      </c>
      <c r="AZ18" s="1928" t="str">
        <f>IF(AZ17="","",VLOOKUP(AZ17,'シフト記号表（従来型・ユニット型共通）'!$C$6:$L$47,10,FALSE))</f>
        <v/>
      </c>
      <c r="BA18" s="1928" t="str">
        <f>IF(BA17="","",VLOOKUP(BA17,'シフト記号表（従来型・ユニット型共通）'!$C$6:$L$47,10,FALSE))</f>
        <v/>
      </c>
      <c r="BB18" s="4181">
        <f>IF($BE$3="４週",SUM(W18:AX18),IF($BE$3="暦月",SUM(W18:BA18),""))</f>
        <v>0</v>
      </c>
      <c r="BC18" s="4182"/>
      <c r="BD18" s="4183">
        <f>IF($BE$3="４週",BB18/4,IF($BE$3="暦月",(BB18/($BE$8/7)),""))</f>
        <v>0</v>
      </c>
      <c r="BE18" s="4182"/>
      <c r="BF18" s="4178"/>
      <c r="BG18" s="4179"/>
      <c r="BH18" s="4179"/>
      <c r="BI18" s="4179"/>
      <c r="BJ18" s="4180"/>
    </row>
    <row r="19" spans="2:62" ht="20.25" customHeight="1" x14ac:dyDescent="0.15">
      <c r="B19" s="4126">
        <f>B17+1</f>
        <v>2</v>
      </c>
      <c r="C19" s="4128"/>
      <c r="D19" s="4129"/>
      <c r="E19" s="1930"/>
      <c r="F19" s="1931"/>
      <c r="G19" s="1930"/>
      <c r="H19" s="1931"/>
      <c r="I19" s="4132"/>
      <c r="J19" s="4133"/>
      <c r="K19" s="4136"/>
      <c r="L19" s="4137"/>
      <c r="M19" s="4137"/>
      <c r="N19" s="4129"/>
      <c r="O19" s="4140"/>
      <c r="P19" s="4141"/>
      <c r="Q19" s="4141"/>
      <c r="R19" s="4141"/>
      <c r="S19" s="4142"/>
      <c r="T19" s="1932" t="s">
        <v>3298</v>
      </c>
      <c r="U19" s="1933"/>
      <c r="V19" s="1934"/>
      <c r="W19" s="1935"/>
      <c r="X19" s="1936"/>
      <c r="Y19" s="1936"/>
      <c r="Z19" s="1936"/>
      <c r="AA19" s="1936"/>
      <c r="AB19" s="1936"/>
      <c r="AC19" s="1937"/>
      <c r="AD19" s="1935"/>
      <c r="AE19" s="1936"/>
      <c r="AF19" s="1936"/>
      <c r="AG19" s="1936"/>
      <c r="AH19" s="1936"/>
      <c r="AI19" s="1936"/>
      <c r="AJ19" s="1937"/>
      <c r="AK19" s="1935"/>
      <c r="AL19" s="1936"/>
      <c r="AM19" s="1936"/>
      <c r="AN19" s="1936"/>
      <c r="AO19" s="1936"/>
      <c r="AP19" s="1936"/>
      <c r="AQ19" s="1937"/>
      <c r="AR19" s="1935"/>
      <c r="AS19" s="1936"/>
      <c r="AT19" s="1936"/>
      <c r="AU19" s="1936"/>
      <c r="AV19" s="1936"/>
      <c r="AW19" s="1936"/>
      <c r="AX19" s="1937"/>
      <c r="AY19" s="1935"/>
      <c r="AZ19" s="1936"/>
      <c r="BA19" s="1938"/>
      <c r="BB19" s="4146"/>
      <c r="BC19" s="4147"/>
      <c r="BD19" s="4148"/>
      <c r="BE19" s="4149"/>
      <c r="BF19" s="4150"/>
      <c r="BG19" s="4151"/>
      <c r="BH19" s="4151"/>
      <c r="BI19" s="4151"/>
      <c r="BJ19" s="4152"/>
    </row>
    <row r="20" spans="2:62" ht="20.25" customHeight="1" x14ac:dyDescent="0.15">
      <c r="B20" s="4159"/>
      <c r="C20" s="4172"/>
      <c r="D20" s="4173"/>
      <c r="E20" s="1922"/>
      <c r="F20" s="1923">
        <f>C19</f>
        <v>0</v>
      </c>
      <c r="G20" s="1922"/>
      <c r="H20" s="1923">
        <f>I19</f>
        <v>0</v>
      </c>
      <c r="I20" s="4174"/>
      <c r="J20" s="4175"/>
      <c r="K20" s="4176"/>
      <c r="L20" s="4177"/>
      <c r="M20" s="4177"/>
      <c r="N20" s="4173"/>
      <c r="O20" s="4140"/>
      <c r="P20" s="4141"/>
      <c r="Q20" s="4141"/>
      <c r="R20" s="4141"/>
      <c r="S20" s="4142"/>
      <c r="T20" s="1924" t="s">
        <v>3505</v>
      </c>
      <c r="U20" s="1925"/>
      <c r="V20" s="1926"/>
      <c r="W20" s="1927" t="str">
        <f>IF(W19="","",VLOOKUP(W19,'シフト記号表（従来型・ユニット型共通）'!$C$6:$L$47,10,FALSE))</f>
        <v/>
      </c>
      <c r="X20" s="1928" t="str">
        <f>IF(X19="","",VLOOKUP(X19,'シフト記号表（従来型・ユニット型共通）'!$C$6:$L$47,10,FALSE))</f>
        <v/>
      </c>
      <c r="Y20" s="1928" t="str">
        <f>IF(Y19="","",VLOOKUP(Y19,'シフト記号表（従来型・ユニット型共通）'!$C$6:$L$47,10,FALSE))</f>
        <v/>
      </c>
      <c r="Z20" s="1928" t="str">
        <f>IF(Z19="","",VLOOKUP(Z19,'シフト記号表（従来型・ユニット型共通）'!$C$6:$L$47,10,FALSE))</f>
        <v/>
      </c>
      <c r="AA20" s="1928" t="str">
        <f>IF(AA19="","",VLOOKUP(AA19,'シフト記号表（従来型・ユニット型共通）'!$C$6:$L$47,10,FALSE))</f>
        <v/>
      </c>
      <c r="AB20" s="1928" t="str">
        <f>IF(AB19="","",VLOOKUP(AB19,'シフト記号表（従来型・ユニット型共通）'!$C$6:$L$47,10,FALSE))</f>
        <v/>
      </c>
      <c r="AC20" s="1929" t="str">
        <f>IF(AC19="","",VLOOKUP(AC19,'シフト記号表（従来型・ユニット型共通）'!$C$6:$L$47,10,FALSE))</f>
        <v/>
      </c>
      <c r="AD20" s="1927" t="str">
        <f>IF(AD19="","",VLOOKUP(AD19,'シフト記号表（従来型・ユニット型共通）'!$C$6:$L$47,10,FALSE))</f>
        <v/>
      </c>
      <c r="AE20" s="1928" t="str">
        <f>IF(AE19="","",VLOOKUP(AE19,'シフト記号表（従来型・ユニット型共通）'!$C$6:$L$47,10,FALSE))</f>
        <v/>
      </c>
      <c r="AF20" s="1928" t="str">
        <f>IF(AF19="","",VLOOKUP(AF19,'シフト記号表（従来型・ユニット型共通）'!$C$6:$L$47,10,FALSE))</f>
        <v/>
      </c>
      <c r="AG20" s="1928" t="str">
        <f>IF(AG19="","",VLOOKUP(AG19,'シフト記号表（従来型・ユニット型共通）'!$C$6:$L$47,10,FALSE))</f>
        <v/>
      </c>
      <c r="AH20" s="1928" t="str">
        <f>IF(AH19="","",VLOOKUP(AH19,'シフト記号表（従来型・ユニット型共通）'!$C$6:$L$47,10,FALSE))</f>
        <v/>
      </c>
      <c r="AI20" s="1928" t="str">
        <f>IF(AI19="","",VLOOKUP(AI19,'シフト記号表（従来型・ユニット型共通）'!$C$6:$L$47,10,FALSE))</f>
        <v/>
      </c>
      <c r="AJ20" s="1929" t="str">
        <f>IF(AJ19="","",VLOOKUP(AJ19,'シフト記号表（従来型・ユニット型共通）'!$C$6:$L$47,10,FALSE))</f>
        <v/>
      </c>
      <c r="AK20" s="1927" t="str">
        <f>IF(AK19="","",VLOOKUP(AK19,'シフト記号表（従来型・ユニット型共通）'!$C$6:$L$47,10,FALSE))</f>
        <v/>
      </c>
      <c r="AL20" s="1928" t="str">
        <f>IF(AL19="","",VLOOKUP(AL19,'シフト記号表（従来型・ユニット型共通）'!$C$6:$L$47,10,FALSE))</f>
        <v/>
      </c>
      <c r="AM20" s="1928" t="str">
        <f>IF(AM19="","",VLOOKUP(AM19,'シフト記号表（従来型・ユニット型共通）'!$C$6:$L$47,10,FALSE))</f>
        <v/>
      </c>
      <c r="AN20" s="1928" t="str">
        <f>IF(AN19="","",VLOOKUP(AN19,'シフト記号表（従来型・ユニット型共通）'!$C$6:$L$47,10,FALSE))</f>
        <v/>
      </c>
      <c r="AO20" s="1928" t="str">
        <f>IF(AO19="","",VLOOKUP(AO19,'シフト記号表（従来型・ユニット型共通）'!$C$6:$L$47,10,FALSE))</f>
        <v/>
      </c>
      <c r="AP20" s="1928" t="str">
        <f>IF(AP19="","",VLOOKUP(AP19,'シフト記号表（従来型・ユニット型共通）'!$C$6:$L$47,10,FALSE))</f>
        <v/>
      </c>
      <c r="AQ20" s="1929" t="str">
        <f>IF(AQ19="","",VLOOKUP(AQ19,'シフト記号表（従来型・ユニット型共通）'!$C$6:$L$47,10,FALSE))</f>
        <v/>
      </c>
      <c r="AR20" s="1927" t="str">
        <f>IF(AR19="","",VLOOKUP(AR19,'シフト記号表（従来型・ユニット型共通）'!$C$6:$L$47,10,FALSE))</f>
        <v/>
      </c>
      <c r="AS20" s="1928" t="str">
        <f>IF(AS19="","",VLOOKUP(AS19,'シフト記号表（従来型・ユニット型共通）'!$C$6:$L$47,10,FALSE))</f>
        <v/>
      </c>
      <c r="AT20" s="1928" t="str">
        <f>IF(AT19="","",VLOOKUP(AT19,'シフト記号表（従来型・ユニット型共通）'!$C$6:$L$47,10,FALSE))</f>
        <v/>
      </c>
      <c r="AU20" s="1928" t="str">
        <f>IF(AU19="","",VLOOKUP(AU19,'シフト記号表（従来型・ユニット型共通）'!$C$6:$L$47,10,FALSE))</f>
        <v/>
      </c>
      <c r="AV20" s="1928" t="str">
        <f>IF(AV19="","",VLOOKUP(AV19,'シフト記号表（従来型・ユニット型共通）'!$C$6:$L$47,10,FALSE))</f>
        <v/>
      </c>
      <c r="AW20" s="1928" t="str">
        <f>IF(AW19="","",VLOOKUP(AW19,'シフト記号表（従来型・ユニット型共通）'!$C$6:$L$47,10,FALSE))</f>
        <v/>
      </c>
      <c r="AX20" s="1929" t="str">
        <f>IF(AX19="","",VLOOKUP(AX19,'シフト記号表（従来型・ユニット型共通）'!$C$6:$L$47,10,FALSE))</f>
        <v/>
      </c>
      <c r="AY20" s="1927" t="str">
        <f>IF(AY19="","",VLOOKUP(AY19,'シフト記号表（従来型・ユニット型共通）'!$C$6:$L$47,10,FALSE))</f>
        <v/>
      </c>
      <c r="AZ20" s="1928" t="str">
        <f>IF(AZ19="","",VLOOKUP(AZ19,'シフト記号表（従来型・ユニット型共通）'!$C$6:$L$47,10,FALSE))</f>
        <v/>
      </c>
      <c r="BA20" s="1928" t="str">
        <f>IF(BA19="","",VLOOKUP(BA19,'シフト記号表（従来型・ユニット型共通）'!$C$6:$L$47,10,FALSE))</f>
        <v/>
      </c>
      <c r="BB20" s="4181">
        <f>IF($BE$3="４週",SUM(W20:AX20),IF($BE$3="暦月",SUM(W20:BA20),""))</f>
        <v>0</v>
      </c>
      <c r="BC20" s="4182"/>
      <c r="BD20" s="4183">
        <f>IF($BE$3="４週",BB20/4,IF($BE$3="暦月",(BB20/($BE$8/7)),""))</f>
        <v>0</v>
      </c>
      <c r="BE20" s="4182"/>
      <c r="BF20" s="4178"/>
      <c r="BG20" s="4179"/>
      <c r="BH20" s="4179"/>
      <c r="BI20" s="4179"/>
      <c r="BJ20" s="4180"/>
    </row>
    <row r="21" spans="2:62" ht="20.25" customHeight="1" x14ac:dyDescent="0.15">
      <c r="B21" s="4126">
        <f>B19+1</f>
        <v>3</v>
      </c>
      <c r="C21" s="4128"/>
      <c r="D21" s="4129"/>
      <c r="E21" s="1922"/>
      <c r="F21" s="1923"/>
      <c r="G21" s="1922"/>
      <c r="H21" s="1923"/>
      <c r="I21" s="4132"/>
      <c r="J21" s="4133"/>
      <c r="K21" s="4136"/>
      <c r="L21" s="4137"/>
      <c r="M21" s="4137"/>
      <c r="N21" s="4129"/>
      <c r="O21" s="4140"/>
      <c r="P21" s="4141"/>
      <c r="Q21" s="4141"/>
      <c r="R21" s="4141"/>
      <c r="S21" s="4142"/>
      <c r="T21" s="1932" t="s">
        <v>3298</v>
      </c>
      <c r="U21" s="1933"/>
      <c r="V21" s="1934"/>
      <c r="W21" s="1935"/>
      <c r="X21" s="1936"/>
      <c r="Y21" s="1936"/>
      <c r="Z21" s="1936"/>
      <c r="AA21" s="1936"/>
      <c r="AB21" s="1936"/>
      <c r="AC21" s="1937"/>
      <c r="AD21" s="1935"/>
      <c r="AE21" s="1936"/>
      <c r="AF21" s="1936"/>
      <c r="AG21" s="1936"/>
      <c r="AH21" s="1936"/>
      <c r="AI21" s="1936"/>
      <c r="AJ21" s="1937"/>
      <c r="AK21" s="1935"/>
      <c r="AL21" s="1936"/>
      <c r="AM21" s="1936"/>
      <c r="AN21" s="1936"/>
      <c r="AO21" s="1936"/>
      <c r="AP21" s="1936"/>
      <c r="AQ21" s="1937"/>
      <c r="AR21" s="1935"/>
      <c r="AS21" s="1936"/>
      <c r="AT21" s="1936"/>
      <c r="AU21" s="1936"/>
      <c r="AV21" s="1936"/>
      <c r="AW21" s="1936"/>
      <c r="AX21" s="1937"/>
      <c r="AY21" s="1935"/>
      <c r="AZ21" s="1936"/>
      <c r="BA21" s="1938"/>
      <c r="BB21" s="4146"/>
      <c r="BC21" s="4147"/>
      <c r="BD21" s="4148"/>
      <c r="BE21" s="4149"/>
      <c r="BF21" s="4150"/>
      <c r="BG21" s="4151"/>
      <c r="BH21" s="4151"/>
      <c r="BI21" s="4151"/>
      <c r="BJ21" s="4152"/>
    </row>
    <row r="22" spans="2:62" ht="20.25" customHeight="1" x14ac:dyDescent="0.15">
      <c r="B22" s="4159"/>
      <c r="C22" s="4172"/>
      <c r="D22" s="4173"/>
      <c r="E22" s="1922"/>
      <c r="F22" s="1923">
        <f>C21</f>
        <v>0</v>
      </c>
      <c r="G22" s="1922"/>
      <c r="H22" s="1923">
        <f>I21</f>
        <v>0</v>
      </c>
      <c r="I22" s="4174"/>
      <c r="J22" s="4175"/>
      <c r="K22" s="4176"/>
      <c r="L22" s="4177"/>
      <c r="M22" s="4177"/>
      <c r="N22" s="4173"/>
      <c r="O22" s="4140"/>
      <c r="P22" s="4141"/>
      <c r="Q22" s="4141"/>
      <c r="R22" s="4141"/>
      <c r="S22" s="4142"/>
      <c r="T22" s="1924" t="s">
        <v>3505</v>
      </c>
      <c r="U22" s="1925"/>
      <c r="V22" s="1926"/>
      <c r="W22" s="1927" t="str">
        <f>IF(W21="","",VLOOKUP(W21,'シフト記号表（従来型・ユニット型共通）'!$C$6:$L$47,10,FALSE))</f>
        <v/>
      </c>
      <c r="X22" s="1928" t="str">
        <f>IF(X21="","",VLOOKUP(X21,'シフト記号表（従来型・ユニット型共通）'!$C$6:$L$47,10,FALSE))</f>
        <v/>
      </c>
      <c r="Y22" s="1928" t="str">
        <f>IF(Y21="","",VLOOKUP(Y21,'シフト記号表（従来型・ユニット型共通）'!$C$6:$L$47,10,FALSE))</f>
        <v/>
      </c>
      <c r="Z22" s="1928" t="str">
        <f>IF(Z21="","",VLOOKUP(Z21,'シフト記号表（従来型・ユニット型共通）'!$C$6:$L$47,10,FALSE))</f>
        <v/>
      </c>
      <c r="AA22" s="1928" t="str">
        <f>IF(AA21="","",VLOOKUP(AA21,'シフト記号表（従来型・ユニット型共通）'!$C$6:$L$47,10,FALSE))</f>
        <v/>
      </c>
      <c r="AB22" s="1928" t="str">
        <f>IF(AB21="","",VLOOKUP(AB21,'シフト記号表（従来型・ユニット型共通）'!$C$6:$L$47,10,FALSE))</f>
        <v/>
      </c>
      <c r="AC22" s="1929" t="str">
        <f>IF(AC21="","",VLOOKUP(AC21,'シフト記号表（従来型・ユニット型共通）'!$C$6:$L$47,10,FALSE))</f>
        <v/>
      </c>
      <c r="AD22" s="1927" t="str">
        <f>IF(AD21="","",VLOOKUP(AD21,'シフト記号表（従来型・ユニット型共通）'!$C$6:$L$47,10,FALSE))</f>
        <v/>
      </c>
      <c r="AE22" s="1928" t="str">
        <f>IF(AE21="","",VLOOKUP(AE21,'シフト記号表（従来型・ユニット型共通）'!$C$6:$L$47,10,FALSE))</f>
        <v/>
      </c>
      <c r="AF22" s="1928" t="str">
        <f>IF(AF21="","",VLOOKUP(AF21,'シフト記号表（従来型・ユニット型共通）'!$C$6:$L$47,10,FALSE))</f>
        <v/>
      </c>
      <c r="AG22" s="1928" t="str">
        <f>IF(AG21="","",VLOOKUP(AG21,'シフト記号表（従来型・ユニット型共通）'!$C$6:$L$47,10,FALSE))</f>
        <v/>
      </c>
      <c r="AH22" s="1928" t="str">
        <f>IF(AH21="","",VLOOKUP(AH21,'シフト記号表（従来型・ユニット型共通）'!$C$6:$L$47,10,FALSE))</f>
        <v/>
      </c>
      <c r="AI22" s="1928" t="str">
        <f>IF(AI21="","",VLOOKUP(AI21,'シフト記号表（従来型・ユニット型共通）'!$C$6:$L$47,10,FALSE))</f>
        <v/>
      </c>
      <c r="AJ22" s="1929" t="str">
        <f>IF(AJ21="","",VLOOKUP(AJ21,'シフト記号表（従来型・ユニット型共通）'!$C$6:$L$47,10,FALSE))</f>
        <v/>
      </c>
      <c r="AK22" s="1927" t="str">
        <f>IF(AK21="","",VLOOKUP(AK21,'シフト記号表（従来型・ユニット型共通）'!$C$6:$L$47,10,FALSE))</f>
        <v/>
      </c>
      <c r="AL22" s="1928" t="str">
        <f>IF(AL21="","",VLOOKUP(AL21,'シフト記号表（従来型・ユニット型共通）'!$C$6:$L$47,10,FALSE))</f>
        <v/>
      </c>
      <c r="AM22" s="1928" t="str">
        <f>IF(AM21="","",VLOOKUP(AM21,'シフト記号表（従来型・ユニット型共通）'!$C$6:$L$47,10,FALSE))</f>
        <v/>
      </c>
      <c r="AN22" s="1928" t="str">
        <f>IF(AN21="","",VLOOKUP(AN21,'シフト記号表（従来型・ユニット型共通）'!$C$6:$L$47,10,FALSE))</f>
        <v/>
      </c>
      <c r="AO22" s="1928" t="str">
        <f>IF(AO21="","",VLOOKUP(AO21,'シフト記号表（従来型・ユニット型共通）'!$C$6:$L$47,10,FALSE))</f>
        <v/>
      </c>
      <c r="AP22" s="1928" t="str">
        <f>IF(AP21="","",VLOOKUP(AP21,'シフト記号表（従来型・ユニット型共通）'!$C$6:$L$47,10,FALSE))</f>
        <v/>
      </c>
      <c r="AQ22" s="1929" t="str">
        <f>IF(AQ21="","",VLOOKUP(AQ21,'シフト記号表（従来型・ユニット型共通）'!$C$6:$L$47,10,FALSE))</f>
        <v/>
      </c>
      <c r="AR22" s="1927" t="str">
        <f>IF(AR21="","",VLOOKUP(AR21,'シフト記号表（従来型・ユニット型共通）'!$C$6:$L$47,10,FALSE))</f>
        <v/>
      </c>
      <c r="AS22" s="1928" t="str">
        <f>IF(AS21="","",VLOOKUP(AS21,'シフト記号表（従来型・ユニット型共通）'!$C$6:$L$47,10,FALSE))</f>
        <v/>
      </c>
      <c r="AT22" s="1928" t="str">
        <f>IF(AT21="","",VLOOKUP(AT21,'シフト記号表（従来型・ユニット型共通）'!$C$6:$L$47,10,FALSE))</f>
        <v/>
      </c>
      <c r="AU22" s="1928" t="str">
        <f>IF(AU21="","",VLOOKUP(AU21,'シフト記号表（従来型・ユニット型共通）'!$C$6:$L$47,10,FALSE))</f>
        <v/>
      </c>
      <c r="AV22" s="1928" t="str">
        <f>IF(AV21="","",VLOOKUP(AV21,'シフト記号表（従来型・ユニット型共通）'!$C$6:$L$47,10,FALSE))</f>
        <v/>
      </c>
      <c r="AW22" s="1928" t="str">
        <f>IF(AW21="","",VLOOKUP(AW21,'シフト記号表（従来型・ユニット型共通）'!$C$6:$L$47,10,FALSE))</f>
        <v/>
      </c>
      <c r="AX22" s="1929" t="str">
        <f>IF(AX21="","",VLOOKUP(AX21,'シフト記号表（従来型・ユニット型共通）'!$C$6:$L$47,10,FALSE))</f>
        <v/>
      </c>
      <c r="AY22" s="1927" t="str">
        <f>IF(AY21="","",VLOOKUP(AY21,'シフト記号表（従来型・ユニット型共通）'!$C$6:$L$47,10,FALSE))</f>
        <v/>
      </c>
      <c r="AZ22" s="1928" t="str">
        <f>IF(AZ21="","",VLOOKUP(AZ21,'シフト記号表（従来型・ユニット型共通）'!$C$6:$L$47,10,FALSE))</f>
        <v/>
      </c>
      <c r="BA22" s="1928" t="str">
        <f>IF(BA21="","",VLOOKUP(BA21,'シフト記号表（従来型・ユニット型共通）'!$C$6:$L$47,10,FALSE))</f>
        <v/>
      </c>
      <c r="BB22" s="4181">
        <f>IF($BE$3="４週",SUM(W22:AX22),IF($BE$3="暦月",SUM(W22:BA22),""))</f>
        <v>0</v>
      </c>
      <c r="BC22" s="4182"/>
      <c r="BD22" s="4183">
        <f>IF($BE$3="４週",BB22/4,IF($BE$3="暦月",(BB22/($BE$8/7)),""))</f>
        <v>0</v>
      </c>
      <c r="BE22" s="4182"/>
      <c r="BF22" s="4178"/>
      <c r="BG22" s="4179"/>
      <c r="BH22" s="4179"/>
      <c r="BI22" s="4179"/>
      <c r="BJ22" s="4180"/>
    </row>
    <row r="23" spans="2:62" ht="20.25" customHeight="1" x14ac:dyDescent="0.15">
      <c r="B23" s="4126">
        <f>B21+1</f>
        <v>4</v>
      </c>
      <c r="C23" s="4128"/>
      <c r="D23" s="4129"/>
      <c r="E23" s="1922"/>
      <c r="F23" s="1923"/>
      <c r="G23" s="1922"/>
      <c r="H23" s="1923"/>
      <c r="I23" s="4132"/>
      <c r="J23" s="4133"/>
      <c r="K23" s="4136"/>
      <c r="L23" s="4137"/>
      <c r="M23" s="4137"/>
      <c r="N23" s="4129"/>
      <c r="O23" s="4140"/>
      <c r="P23" s="4141"/>
      <c r="Q23" s="4141"/>
      <c r="R23" s="4141"/>
      <c r="S23" s="4142"/>
      <c r="T23" s="1932" t="s">
        <v>3298</v>
      </c>
      <c r="U23" s="1933"/>
      <c r="V23" s="1934"/>
      <c r="W23" s="1935"/>
      <c r="X23" s="1936"/>
      <c r="Y23" s="1936"/>
      <c r="Z23" s="1936"/>
      <c r="AA23" s="1936"/>
      <c r="AB23" s="1936"/>
      <c r="AC23" s="1937"/>
      <c r="AD23" s="1935"/>
      <c r="AE23" s="1936"/>
      <c r="AF23" s="1936"/>
      <c r="AG23" s="1936"/>
      <c r="AH23" s="1936"/>
      <c r="AI23" s="1936"/>
      <c r="AJ23" s="1937"/>
      <c r="AK23" s="1935"/>
      <c r="AL23" s="1936"/>
      <c r="AM23" s="1936"/>
      <c r="AN23" s="1936"/>
      <c r="AO23" s="1936"/>
      <c r="AP23" s="1936"/>
      <c r="AQ23" s="1937"/>
      <c r="AR23" s="1935"/>
      <c r="AS23" s="1936"/>
      <c r="AT23" s="1936"/>
      <c r="AU23" s="1936"/>
      <c r="AV23" s="1936"/>
      <c r="AW23" s="1936"/>
      <c r="AX23" s="1937"/>
      <c r="AY23" s="1935"/>
      <c r="AZ23" s="1936"/>
      <c r="BA23" s="1938"/>
      <c r="BB23" s="4146"/>
      <c r="BC23" s="4147"/>
      <c r="BD23" s="4148"/>
      <c r="BE23" s="4149"/>
      <c r="BF23" s="4150"/>
      <c r="BG23" s="4151"/>
      <c r="BH23" s="4151"/>
      <c r="BI23" s="4151"/>
      <c r="BJ23" s="4152"/>
    </row>
    <row r="24" spans="2:62" ht="20.25" customHeight="1" x14ac:dyDescent="0.15">
      <c r="B24" s="4159"/>
      <c r="C24" s="4172"/>
      <c r="D24" s="4173"/>
      <c r="E24" s="1922"/>
      <c r="F24" s="1923">
        <f>C23</f>
        <v>0</v>
      </c>
      <c r="G24" s="1922"/>
      <c r="H24" s="1923">
        <f>I23</f>
        <v>0</v>
      </c>
      <c r="I24" s="4174"/>
      <c r="J24" s="4175"/>
      <c r="K24" s="4176"/>
      <c r="L24" s="4177"/>
      <c r="M24" s="4177"/>
      <c r="N24" s="4173"/>
      <c r="O24" s="4140"/>
      <c r="P24" s="4141"/>
      <c r="Q24" s="4141"/>
      <c r="R24" s="4141"/>
      <c r="S24" s="4142"/>
      <c r="T24" s="1924" t="s">
        <v>3505</v>
      </c>
      <c r="U24" s="1925"/>
      <c r="V24" s="1926"/>
      <c r="W24" s="1927" t="str">
        <f>IF(W23="","",VLOOKUP(W23,'シフト記号表（従来型・ユニット型共通）'!$C$6:$L$47,10,FALSE))</f>
        <v/>
      </c>
      <c r="X24" s="1928" t="str">
        <f>IF(X23="","",VLOOKUP(X23,'シフト記号表（従来型・ユニット型共通）'!$C$6:$L$47,10,FALSE))</f>
        <v/>
      </c>
      <c r="Y24" s="1928" t="str">
        <f>IF(Y23="","",VLOOKUP(Y23,'シフト記号表（従来型・ユニット型共通）'!$C$6:$L$47,10,FALSE))</f>
        <v/>
      </c>
      <c r="Z24" s="1928" t="str">
        <f>IF(Z23="","",VLOOKUP(Z23,'シフト記号表（従来型・ユニット型共通）'!$C$6:$L$47,10,FALSE))</f>
        <v/>
      </c>
      <c r="AA24" s="1928" t="str">
        <f>IF(AA23="","",VLOOKUP(AA23,'シフト記号表（従来型・ユニット型共通）'!$C$6:$L$47,10,FALSE))</f>
        <v/>
      </c>
      <c r="AB24" s="1928" t="str">
        <f>IF(AB23="","",VLOOKUP(AB23,'シフト記号表（従来型・ユニット型共通）'!$C$6:$L$47,10,FALSE))</f>
        <v/>
      </c>
      <c r="AC24" s="1929" t="str">
        <f>IF(AC23="","",VLOOKUP(AC23,'シフト記号表（従来型・ユニット型共通）'!$C$6:$L$47,10,FALSE))</f>
        <v/>
      </c>
      <c r="AD24" s="1927" t="str">
        <f>IF(AD23="","",VLOOKUP(AD23,'シフト記号表（従来型・ユニット型共通）'!$C$6:$L$47,10,FALSE))</f>
        <v/>
      </c>
      <c r="AE24" s="1928" t="str">
        <f>IF(AE23="","",VLOOKUP(AE23,'シフト記号表（従来型・ユニット型共通）'!$C$6:$L$47,10,FALSE))</f>
        <v/>
      </c>
      <c r="AF24" s="1928" t="str">
        <f>IF(AF23="","",VLOOKUP(AF23,'シフト記号表（従来型・ユニット型共通）'!$C$6:$L$47,10,FALSE))</f>
        <v/>
      </c>
      <c r="AG24" s="1928" t="str">
        <f>IF(AG23="","",VLOOKUP(AG23,'シフト記号表（従来型・ユニット型共通）'!$C$6:$L$47,10,FALSE))</f>
        <v/>
      </c>
      <c r="AH24" s="1928" t="str">
        <f>IF(AH23="","",VLOOKUP(AH23,'シフト記号表（従来型・ユニット型共通）'!$C$6:$L$47,10,FALSE))</f>
        <v/>
      </c>
      <c r="AI24" s="1928" t="str">
        <f>IF(AI23="","",VLOOKUP(AI23,'シフト記号表（従来型・ユニット型共通）'!$C$6:$L$47,10,FALSE))</f>
        <v/>
      </c>
      <c r="AJ24" s="1929" t="str">
        <f>IF(AJ23="","",VLOOKUP(AJ23,'シフト記号表（従来型・ユニット型共通）'!$C$6:$L$47,10,FALSE))</f>
        <v/>
      </c>
      <c r="AK24" s="1927" t="str">
        <f>IF(AK23="","",VLOOKUP(AK23,'シフト記号表（従来型・ユニット型共通）'!$C$6:$L$47,10,FALSE))</f>
        <v/>
      </c>
      <c r="AL24" s="1928" t="str">
        <f>IF(AL23="","",VLOOKUP(AL23,'シフト記号表（従来型・ユニット型共通）'!$C$6:$L$47,10,FALSE))</f>
        <v/>
      </c>
      <c r="AM24" s="1928" t="str">
        <f>IF(AM23="","",VLOOKUP(AM23,'シフト記号表（従来型・ユニット型共通）'!$C$6:$L$47,10,FALSE))</f>
        <v/>
      </c>
      <c r="AN24" s="1928" t="str">
        <f>IF(AN23="","",VLOOKUP(AN23,'シフト記号表（従来型・ユニット型共通）'!$C$6:$L$47,10,FALSE))</f>
        <v/>
      </c>
      <c r="AO24" s="1928" t="str">
        <f>IF(AO23="","",VLOOKUP(AO23,'シフト記号表（従来型・ユニット型共通）'!$C$6:$L$47,10,FALSE))</f>
        <v/>
      </c>
      <c r="AP24" s="1928" t="str">
        <f>IF(AP23="","",VLOOKUP(AP23,'シフト記号表（従来型・ユニット型共通）'!$C$6:$L$47,10,FALSE))</f>
        <v/>
      </c>
      <c r="AQ24" s="1929" t="str">
        <f>IF(AQ23="","",VLOOKUP(AQ23,'シフト記号表（従来型・ユニット型共通）'!$C$6:$L$47,10,FALSE))</f>
        <v/>
      </c>
      <c r="AR24" s="1927" t="str">
        <f>IF(AR23="","",VLOOKUP(AR23,'シフト記号表（従来型・ユニット型共通）'!$C$6:$L$47,10,FALSE))</f>
        <v/>
      </c>
      <c r="AS24" s="1928" t="str">
        <f>IF(AS23="","",VLOOKUP(AS23,'シフト記号表（従来型・ユニット型共通）'!$C$6:$L$47,10,FALSE))</f>
        <v/>
      </c>
      <c r="AT24" s="1928" t="str">
        <f>IF(AT23="","",VLOOKUP(AT23,'シフト記号表（従来型・ユニット型共通）'!$C$6:$L$47,10,FALSE))</f>
        <v/>
      </c>
      <c r="AU24" s="1928" t="str">
        <f>IF(AU23="","",VLOOKUP(AU23,'シフト記号表（従来型・ユニット型共通）'!$C$6:$L$47,10,FALSE))</f>
        <v/>
      </c>
      <c r="AV24" s="1928" t="str">
        <f>IF(AV23="","",VLOOKUP(AV23,'シフト記号表（従来型・ユニット型共通）'!$C$6:$L$47,10,FALSE))</f>
        <v/>
      </c>
      <c r="AW24" s="1928" t="str">
        <f>IF(AW23="","",VLOOKUP(AW23,'シフト記号表（従来型・ユニット型共通）'!$C$6:$L$47,10,FALSE))</f>
        <v/>
      </c>
      <c r="AX24" s="1929" t="str">
        <f>IF(AX23="","",VLOOKUP(AX23,'シフト記号表（従来型・ユニット型共通）'!$C$6:$L$47,10,FALSE))</f>
        <v/>
      </c>
      <c r="AY24" s="1927" t="str">
        <f>IF(AY23="","",VLOOKUP(AY23,'シフト記号表（従来型・ユニット型共通）'!$C$6:$L$47,10,FALSE))</f>
        <v/>
      </c>
      <c r="AZ24" s="1928" t="str">
        <f>IF(AZ23="","",VLOOKUP(AZ23,'シフト記号表（従来型・ユニット型共通）'!$C$6:$L$47,10,FALSE))</f>
        <v/>
      </c>
      <c r="BA24" s="1928" t="str">
        <f>IF(BA23="","",VLOOKUP(BA23,'シフト記号表（従来型・ユニット型共通）'!$C$6:$L$47,10,FALSE))</f>
        <v/>
      </c>
      <c r="BB24" s="4181">
        <f>IF($BE$3="４週",SUM(W24:AX24),IF($BE$3="暦月",SUM(W24:BA24),""))</f>
        <v>0</v>
      </c>
      <c r="BC24" s="4182"/>
      <c r="BD24" s="4183">
        <f>IF($BE$3="４週",BB24/4,IF($BE$3="暦月",(BB24/($BE$8/7)),""))</f>
        <v>0</v>
      </c>
      <c r="BE24" s="4182"/>
      <c r="BF24" s="4178"/>
      <c r="BG24" s="4179"/>
      <c r="BH24" s="4179"/>
      <c r="BI24" s="4179"/>
      <c r="BJ24" s="4180"/>
    </row>
    <row r="25" spans="2:62" ht="20.25" customHeight="1" x14ac:dyDescent="0.15">
      <c r="B25" s="4126">
        <f>B23+1</f>
        <v>5</v>
      </c>
      <c r="C25" s="4128"/>
      <c r="D25" s="4129"/>
      <c r="E25" s="1922"/>
      <c r="F25" s="1923"/>
      <c r="G25" s="1922"/>
      <c r="H25" s="1923"/>
      <c r="I25" s="4132"/>
      <c r="J25" s="4133"/>
      <c r="K25" s="4136"/>
      <c r="L25" s="4137"/>
      <c r="M25" s="4137"/>
      <c r="N25" s="4129"/>
      <c r="O25" s="4140"/>
      <c r="P25" s="4141"/>
      <c r="Q25" s="4141"/>
      <c r="R25" s="4141"/>
      <c r="S25" s="4142"/>
      <c r="T25" s="1932" t="s">
        <v>3298</v>
      </c>
      <c r="U25" s="1933"/>
      <c r="V25" s="1934"/>
      <c r="W25" s="1935"/>
      <c r="X25" s="1936"/>
      <c r="Y25" s="1936"/>
      <c r="Z25" s="1936"/>
      <c r="AA25" s="1936"/>
      <c r="AB25" s="1936"/>
      <c r="AC25" s="1937"/>
      <c r="AD25" s="1935"/>
      <c r="AE25" s="1936"/>
      <c r="AF25" s="1936"/>
      <c r="AG25" s="1936"/>
      <c r="AH25" s="1936"/>
      <c r="AI25" s="1936"/>
      <c r="AJ25" s="1937"/>
      <c r="AK25" s="1935"/>
      <c r="AL25" s="1936"/>
      <c r="AM25" s="1936"/>
      <c r="AN25" s="1936"/>
      <c r="AO25" s="1936"/>
      <c r="AP25" s="1936"/>
      <c r="AQ25" s="1937"/>
      <c r="AR25" s="1935"/>
      <c r="AS25" s="1936"/>
      <c r="AT25" s="1936"/>
      <c r="AU25" s="1936"/>
      <c r="AV25" s="1936"/>
      <c r="AW25" s="1936"/>
      <c r="AX25" s="1937"/>
      <c r="AY25" s="1935"/>
      <c r="AZ25" s="1936"/>
      <c r="BA25" s="1938"/>
      <c r="BB25" s="4146"/>
      <c r="BC25" s="4147"/>
      <c r="BD25" s="4148"/>
      <c r="BE25" s="4149"/>
      <c r="BF25" s="4150"/>
      <c r="BG25" s="4151"/>
      <c r="BH25" s="4151"/>
      <c r="BI25" s="4151"/>
      <c r="BJ25" s="4152"/>
    </row>
    <row r="26" spans="2:62" ht="20.25" customHeight="1" x14ac:dyDescent="0.15">
      <c r="B26" s="4159"/>
      <c r="C26" s="4172"/>
      <c r="D26" s="4173"/>
      <c r="E26" s="1922"/>
      <c r="F26" s="1923">
        <f>C25</f>
        <v>0</v>
      </c>
      <c r="G26" s="1922"/>
      <c r="H26" s="1923">
        <f>I25</f>
        <v>0</v>
      </c>
      <c r="I26" s="4174"/>
      <c r="J26" s="4175"/>
      <c r="K26" s="4176"/>
      <c r="L26" s="4177"/>
      <c r="M26" s="4177"/>
      <c r="N26" s="4173"/>
      <c r="O26" s="4140"/>
      <c r="P26" s="4141"/>
      <c r="Q26" s="4141"/>
      <c r="R26" s="4141"/>
      <c r="S26" s="4142"/>
      <c r="T26" s="1939" t="s">
        <v>3505</v>
      </c>
      <c r="U26" s="1940"/>
      <c r="V26" s="1941"/>
      <c r="W26" s="1927" t="str">
        <f>IF(W25="","",VLOOKUP(W25,'シフト記号表（従来型・ユニット型共通）'!$C$6:$L$47,10,FALSE))</f>
        <v/>
      </c>
      <c r="X26" s="1928" t="str">
        <f>IF(X25="","",VLOOKUP(X25,'シフト記号表（従来型・ユニット型共通）'!$C$6:$L$47,10,FALSE))</f>
        <v/>
      </c>
      <c r="Y26" s="1928" t="str">
        <f>IF(Y25="","",VLOOKUP(Y25,'シフト記号表（従来型・ユニット型共通）'!$C$6:$L$47,10,FALSE))</f>
        <v/>
      </c>
      <c r="Z26" s="1928" t="str">
        <f>IF(Z25="","",VLOOKUP(Z25,'シフト記号表（従来型・ユニット型共通）'!$C$6:$L$47,10,FALSE))</f>
        <v/>
      </c>
      <c r="AA26" s="1928" t="str">
        <f>IF(AA25="","",VLOOKUP(AA25,'シフト記号表（従来型・ユニット型共通）'!$C$6:$L$47,10,FALSE))</f>
        <v/>
      </c>
      <c r="AB26" s="1928" t="str">
        <f>IF(AB25="","",VLOOKUP(AB25,'シフト記号表（従来型・ユニット型共通）'!$C$6:$L$47,10,FALSE))</f>
        <v/>
      </c>
      <c r="AC26" s="1929" t="str">
        <f>IF(AC25="","",VLOOKUP(AC25,'シフト記号表（従来型・ユニット型共通）'!$C$6:$L$47,10,FALSE))</f>
        <v/>
      </c>
      <c r="AD26" s="1927" t="str">
        <f>IF(AD25="","",VLOOKUP(AD25,'シフト記号表（従来型・ユニット型共通）'!$C$6:$L$47,10,FALSE))</f>
        <v/>
      </c>
      <c r="AE26" s="1928" t="str">
        <f>IF(AE25="","",VLOOKUP(AE25,'シフト記号表（従来型・ユニット型共通）'!$C$6:$L$47,10,FALSE))</f>
        <v/>
      </c>
      <c r="AF26" s="1928" t="str">
        <f>IF(AF25="","",VLOOKUP(AF25,'シフト記号表（従来型・ユニット型共通）'!$C$6:$L$47,10,FALSE))</f>
        <v/>
      </c>
      <c r="AG26" s="1928" t="str">
        <f>IF(AG25="","",VLOOKUP(AG25,'シフト記号表（従来型・ユニット型共通）'!$C$6:$L$47,10,FALSE))</f>
        <v/>
      </c>
      <c r="AH26" s="1928" t="str">
        <f>IF(AH25="","",VLOOKUP(AH25,'シフト記号表（従来型・ユニット型共通）'!$C$6:$L$47,10,FALSE))</f>
        <v/>
      </c>
      <c r="AI26" s="1928" t="str">
        <f>IF(AI25="","",VLOOKUP(AI25,'シフト記号表（従来型・ユニット型共通）'!$C$6:$L$47,10,FALSE))</f>
        <v/>
      </c>
      <c r="AJ26" s="1929" t="str">
        <f>IF(AJ25="","",VLOOKUP(AJ25,'シフト記号表（従来型・ユニット型共通）'!$C$6:$L$47,10,FALSE))</f>
        <v/>
      </c>
      <c r="AK26" s="1927" t="str">
        <f>IF(AK25="","",VLOOKUP(AK25,'シフト記号表（従来型・ユニット型共通）'!$C$6:$L$47,10,FALSE))</f>
        <v/>
      </c>
      <c r="AL26" s="1928" t="str">
        <f>IF(AL25="","",VLOOKUP(AL25,'シフト記号表（従来型・ユニット型共通）'!$C$6:$L$47,10,FALSE))</f>
        <v/>
      </c>
      <c r="AM26" s="1928" t="str">
        <f>IF(AM25="","",VLOOKUP(AM25,'シフト記号表（従来型・ユニット型共通）'!$C$6:$L$47,10,FALSE))</f>
        <v/>
      </c>
      <c r="AN26" s="1928" t="str">
        <f>IF(AN25="","",VLOOKUP(AN25,'シフト記号表（従来型・ユニット型共通）'!$C$6:$L$47,10,FALSE))</f>
        <v/>
      </c>
      <c r="AO26" s="1928" t="str">
        <f>IF(AO25="","",VLOOKUP(AO25,'シフト記号表（従来型・ユニット型共通）'!$C$6:$L$47,10,FALSE))</f>
        <v/>
      </c>
      <c r="AP26" s="1928" t="str">
        <f>IF(AP25="","",VLOOKUP(AP25,'シフト記号表（従来型・ユニット型共通）'!$C$6:$L$47,10,FALSE))</f>
        <v/>
      </c>
      <c r="AQ26" s="1929" t="str">
        <f>IF(AQ25="","",VLOOKUP(AQ25,'シフト記号表（従来型・ユニット型共通）'!$C$6:$L$47,10,FALSE))</f>
        <v/>
      </c>
      <c r="AR26" s="1927" t="str">
        <f>IF(AR25="","",VLOOKUP(AR25,'シフト記号表（従来型・ユニット型共通）'!$C$6:$L$47,10,FALSE))</f>
        <v/>
      </c>
      <c r="AS26" s="1928" t="str">
        <f>IF(AS25="","",VLOOKUP(AS25,'シフト記号表（従来型・ユニット型共通）'!$C$6:$L$47,10,FALSE))</f>
        <v/>
      </c>
      <c r="AT26" s="1928" t="str">
        <f>IF(AT25="","",VLOOKUP(AT25,'シフト記号表（従来型・ユニット型共通）'!$C$6:$L$47,10,FALSE))</f>
        <v/>
      </c>
      <c r="AU26" s="1928" t="str">
        <f>IF(AU25="","",VLOOKUP(AU25,'シフト記号表（従来型・ユニット型共通）'!$C$6:$L$47,10,FALSE))</f>
        <v/>
      </c>
      <c r="AV26" s="1928" t="str">
        <f>IF(AV25="","",VLOOKUP(AV25,'シフト記号表（従来型・ユニット型共通）'!$C$6:$L$47,10,FALSE))</f>
        <v/>
      </c>
      <c r="AW26" s="1928" t="str">
        <f>IF(AW25="","",VLOOKUP(AW25,'シフト記号表（従来型・ユニット型共通）'!$C$6:$L$47,10,FALSE))</f>
        <v/>
      </c>
      <c r="AX26" s="1929" t="str">
        <f>IF(AX25="","",VLOOKUP(AX25,'シフト記号表（従来型・ユニット型共通）'!$C$6:$L$47,10,FALSE))</f>
        <v/>
      </c>
      <c r="AY26" s="1927" t="str">
        <f>IF(AY25="","",VLOOKUP(AY25,'シフト記号表（従来型・ユニット型共通）'!$C$6:$L$47,10,FALSE))</f>
        <v/>
      </c>
      <c r="AZ26" s="1928" t="str">
        <f>IF(AZ25="","",VLOOKUP(AZ25,'シフト記号表（従来型・ユニット型共通）'!$C$6:$L$47,10,FALSE))</f>
        <v/>
      </c>
      <c r="BA26" s="1928" t="str">
        <f>IF(BA25="","",VLOOKUP(BA25,'シフト記号表（従来型・ユニット型共通）'!$C$6:$L$47,10,FALSE))</f>
        <v/>
      </c>
      <c r="BB26" s="4181">
        <f>IF($BE$3="４週",SUM(W26:AX26),IF($BE$3="暦月",SUM(W26:BA26),""))</f>
        <v>0</v>
      </c>
      <c r="BC26" s="4182"/>
      <c r="BD26" s="4183">
        <f>IF($BE$3="４週",BB26/4,IF($BE$3="暦月",(BB26/($BE$8/7)),""))</f>
        <v>0</v>
      </c>
      <c r="BE26" s="4182"/>
      <c r="BF26" s="4178"/>
      <c r="BG26" s="4179"/>
      <c r="BH26" s="4179"/>
      <c r="BI26" s="4179"/>
      <c r="BJ26" s="4180"/>
    </row>
    <row r="27" spans="2:62" ht="20.25" customHeight="1" x14ac:dyDescent="0.15">
      <c r="B27" s="4126">
        <f>B25+1</f>
        <v>6</v>
      </c>
      <c r="C27" s="4128"/>
      <c r="D27" s="4129"/>
      <c r="E27" s="1922"/>
      <c r="F27" s="1923"/>
      <c r="G27" s="1922"/>
      <c r="H27" s="1923"/>
      <c r="I27" s="4132"/>
      <c r="J27" s="4133"/>
      <c r="K27" s="4136"/>
      <c r="L27" s="4137"/>
      <c r="M27" s="4137"/>
      <c r="N27" s="4129"/>
      <c r="O27" s="4140"/>
      <c r="P27" s="4141"/>
      <c r="Q27" s="4141"/>
      <c r="R27" s="4141"/>
      <c r="S27" s="4142"/>
      <c r="T27" s="1942" t="s">
        <v>3298</v>
      </c>
      <c r="V27" s="1943"/>
      <c r="W27" s="1935"/>
      <c r="X27" s="1936"/>
      <c r="Y27" s="1936"/>
      <c r="Z27" s="1936"/>
      <c r="AA27" s="1936"/>
      <c r="AB27" s="1936"/>
      <c r="AC27" s="1937"/>
      <c r="AD27" s="1935"/>
      <c r="AE27" s="1936"/>
      <c r="AF27" s="1936"/>
      <c r="AG27" s="1936"/>
      <c r="AH27" s="1936"/>
      <c r="AI27" s="1936"/>
      <c r="AJ27" s="1937"/>
      <c r="AK27" s="1935"/>
      <c r="AL27" s="1936"/>
      <c r="AM27" s="1936"/>
      <c r="AN27" s="1936"/>
      <c r="AO27" s="1936"/>
      <c r="AP27" s="1936"/>
      <c r="AQ27" s="1937"/>
      <c r="AR27" s="1935"/>
      <c r="AS27" s="1936"/>
      <c r="AT27" s="1936"/>
      <c r="AU27" s="1936"/>
      <c r="AV27" s="1936"/>
      <c r="AW27" s="1936"/>
      <c r="AX27" s="1937"/>
      <c r="AY27" s="1935"/>
      <c r="AZ27" s="1936"/>
      <c r="BA27" s="1938"/>
      <c r="BB27" s="4146"/>
      <c r="BC27" s="4147"/>
      <c r="BD27" s="4148"/>
      <c r="BE27" s="4149"/>
      <c r="BF27" s="4150"/>
      <c r="BG27" s="4151"/>
      <c r="BH27" s="4151"/>
      <c r="BI27" s="4151"/>
      <c r="BJ27" s="4152"/>
    </row>
    <row r="28" spans="2:62" ht="20.25" customHeight="1" x14ac:dyDescent="0.15">
      <c r="B28" s="4159"/>
      <c r="C28" s="4172"/>
      <c r="D28" s="4173"/>
      <c r="E28" s="1922"/>
      <c r="F28" s="1923">
        <f>C27</f>
        <v>0</v>
      </c>
      <c r="G28" s="1922"/>
      <c r="H28" s="1923">
        <f>I27</f>
        <v>0</v>
      </c>
      <c r="I28" s="4174"/>
      <c r="J28" s="4175"/>
      <c r="K28" s="4176"/>
      <c r="L28" s="4177"/>
      <c r="M28" s="4177"/>
      <c r="N28" s="4173"/>
      <c r="O28" s="4140"/>
      <c r="P28" s="4141"/>
      <c r="Q28" s="4141"/>
      <c r="R28" s="4141"/>
      <c r="S28" s="4142"/>
      <c r="T28" s="1924" t="s">
        <v>3505</v>
      </c>
      <c r="U28" s="1925"/>
      <c r="V28" s="1926"/>
      <c r="W28" s="1927" t="str">
        <f>IF(W27="","",VLOOKUP(W27,'シフト記号表（従来型・ユニット型共通）'!$C$6:$L$47,10,FALSE))</f>
        <v/>
      </c>
      <c r="X28" s="1928" t="str">
        <f>IF(X27="","",VLOOKUP(X27,'シフト記号表（従来型・ユニット型共通）'!$C$6:$L$47,10,FALSE))</f>
        <v/>
      </c>
      <c r="Y28" s="1928" t="str">
        <f>IF(Y27="","",VLOOKUP(Y27,'シフト記号表（従来型・ユニット型共通）'!$C$6:$L$47,10,FALSE))</f>
        <v/>
      </c>
      <c r="Z28" s="1928" t="str">
        <f>IF(Z27="","",VLOOKUP(Z27,'シフト記号表（従来型・ユニット型共通）'!$C$6:$L$47,10,FALSE))</f>
        <v/>
      </c>
      <c r="AA28" s="1928" t="str">
        <f>IF(AA27="","",VLOOKUP(AA27,'シフト記号表（従来型・ユニット型共通）'!$C$6:$L$47,10,FALSE))</f>
        <v/>
      </c>
      <c r="AB28" s="1928" t="str">
        <f>IF(AB27="","",VLOOKUP(AB27,'シフト記号表（従来型・ユニット型共通）'!$C$6:$L$47,10,FALSE))</f>
        <v/>
      </c>
      <c r="AC28" s="1929" t="str">
        <f>IF(AC27="","",VLOOKUP(AC27,'シフト記号表（従来型・ユニット型共通）'!$C$6:$L$47,10,FALSE))</f>
        <v/>
      </c>
      <c r="AD28" s="1927" t="str">
        <f>IF(AD27="","",VLOOKUP(AD27,'シフト記号表（従来型・ユニット型共通）'!$C$6:$L$47,10,FALSE))</f>
        <v/>
      </c>
      <c r="AE28" s="1928" t="str">
        <f>IF(AE27="","",VLOOKUP(AE27,'シフト記号表（従来型・ユニット型共通）'!$C$6:$L$47,10,FALSE))</f>
        <v/>
      </c>
      <c r="AF28" s="1928" t="str">
        <f>IF(AF27="","",VLOOKUP(AF27,'シフト記号表（従来型・ユニット型共通）'!$C$6:$L$47,10,FALSE))</f>
        <v/>
      </c>
      <c r="AG28" s="1928" t="str">
        <f>IF(AG27="","",VLOOKUP(AG27,'シフト記号表（従来型・ユニット型共通）'!$C$6:$L$47,10,FALSE))</f>
        <v/>
      </c>
      <c r="AH28" s="1928" t="str">
        <f>IF(AH27="","",VLOOKUP(AH27,'シフト記号表（従来型・ユニット型共通）'!$C$6:$L$47,10,FALSE))</f>
        <v/>
      </c>
      <c r="AI28" s="1928" t="str">
        <f>IF(AI27="","",VLOOKUP(AI27,'シフト記号表（従来型・ユニット型共通）'!$C$6:$L$47,10,FALSE))</f>
        <v/>
      </c>
      <c r="AJ28" s="1929" t="str">
        <f>IF(AJ27="","",VLOOKUP(AJ27,'シフト記号表（従来型・ユニット型共通）'!$C$6:$L$47,10,FALSE))</f>
        <v/>
      </c>
      <c r="AK28" s="1927" t="str">
        <f>IF(AK27="","",VLOOKUP(AK27,'シフト記号表（従来型・ユニット型共通）'!$C$6:$L$47,10,FALSE))</f>
        <v/>
      </c>
      <c r="AL28" s="1928" t="str">
        <f>IF(AL27="","",VLOOKUP(AL27,'シフト記号表（従来型・ユニット型共通）'!$C$6:$L$47,10,FALSE))</f>
        <v/>
      </c>
      <c r="AM28" s="1928" t="str">
        <f>IF(AM27="","",VLOOKUP(AM27,'シフト記号表（従来型・ユニット型共通）'!$C$6:$L$47,10,FALSE))</f>
        <v/>
      </c>
      <c r="AN28" s="1928" t="str">
        <f>IF(AN27="","",VLOOKUP(AN27,'シフト記号表（従来型・ユニット型共通）'!$C$6:$L$47,10,FALSE))</f>
        <v/>
      </c>
      <c r="AO28" s="1928" t="str">
        <f>IF(AO27="","",VLOOKUP(AO27,'シフト記号表（従来型・ユニット型共通）'!$C$6:$L$47,10,FALSE))</f>
        <v/>
      </c>
      <c r="AP28" s="1928" t="str">
        <f>IF(AP27="","",VLOOKUP(AP27,'シフト記号表（従来型・ユニット型共通）'!$C$6:$L$47,10,FALSE))</f>
        <v/>
      </c>
      <c r="AQ28" s="1929" t="str">
        <f>IF(AQ27="","",VLOOKUP(AQ27,'シフト記号表（従来型・ユニット型共通）'!$C$6:$L$47,10,FALSE))</f>
        <v/>
      </c>
      <c r="AR28" s="1927" t="str">
        <f>IF(AR27="","",VLOOKUP(AR27,'シフト記号表（従来型・ユニット型共通）'!$C$6:$L$47,10,FALSE))</f>
        <v/>
      </c>
      <c r="AS28" s="1928" t="str">
        <f>IF(AS27="","",VLOOKUP(AS27,'シフト記号表（従来型・ユニット型共通）'!$C$6:$L$47,10,FALSE))</f>
        <v/>
      </c>
      <c r="AT28" s="1928" t="str">
        <f>IF(AT27="","",VLOOKUP(AT27,'シフト記号表（従来型・ユニット型共通）'!$C$6:$L$47,10,FALSE))</f>
        <v/>
      </c>
      <c r="AU28" s="1928" t="str">
        <f>IF(AU27="","",VLOOKUP(AU27,'シフト記号表（従来型・ユニット型共通）'!$C$6:$L$47,10,FALSE))</f>
        <v/>
      </c>
      <c r="AV28" s="1928" t="str">
        <f>IF(AV27="","",VLOOKUP(AV27,'シフト記号表（従来型・ユニット型共通）'!$C$6:$L$47,10,FALSE))</f>
        <v/>
      </c>
      <c r="AW28" s="1928" t="str">
        <f>IF(AW27="","",VLOOKUP(AW27,'シフト記号表（従来型・ユニット型共通）'!$C$6:$L$47,10,FALSE))</f>
        <v/>
      </c>
      <c r="AX28" s="1929" t="str">
        <f>IF(AX27="","",VLOOKUP(AX27,'シフト記号表（従来型・ユニット型共通）'!$C$6:$L$47,10,FALSE))</f>
        <v/>
      </c>
      <c r="AY28" s="1927" t="str">
        <f>IF(AY27="","",VLOOKUP(AY27,'シフト記号表（従来型・ユニット型共通）'!$C$6:$L$47,10,FALSE))</f>
        <v/>
      </c>
      <c r="AZ28" s="1928" t="str">
        <f>IF(AZ27="","",VLOOKUP(AZ27,'シフト記号表（従来型・ユニット型共通）'!$C$6:$L$47,10,FALSE))</f>
        <v/>
      </c>
      <c r="BA28" s="1928" t="str">
        <f>IF(BA27="","",VLOOKUP(BA27,'シフト記号表（従来型・ユニット型共通）'!$C$6:$L$47,10,FALSE))</f>
        <v/>
      </c>
      <c r="BB28" s="4181">
        <f>IF($BE$3="４週",SUM(W28:AX28),IF($BE$3="暦月",SUM(W28:BA28),""))</f>
        <v>0</v>
      </c>
      <c r="BC28" s="4182"/>
      <c r="BD28" s="4183">
        <f>IF($BE$3="４週",BB28/4,IF($BE$3="暦月",(BB28/($BE$8/7)),""))</f>
        <v>0</v>
      </c>
      <c r="BE28" s="4182"/>
      <c r="BF28" s="4178"/>
      <c r="BG28" s="4179"/>
      <c r="BH28" s="4179"/>
      <c r="BI28" s="4179"/>
      <c r="BJ28" s="4180"/>
    </row>
    <row r="29" spans="2:62" ht="20.25" customHeight="1" x14ac:dyDescent="0.15">
      <c r="B29" s="4126">
        <f>B27+1</f>
        <v>7</v>
      </c>
      <c r="C29" s="4128"/>
      <c r="D29" s="4129"/>
      <c r="E29" s="1922"/>
      <c r="F29" s="1923"/>
      <c r="G29" s="1922"/>
      <c r="H29" s="1923"/>
      <c r="I29" s="4132"/>
      <c r="J29" s="4133"/>
      <c r="K29" s="4136"/>
      <c r="L29" s="4137"/>
      <c r="M29" s="4137"/>
      <c r="N29" s="4129"/>
      <c r="O29" s="4140"/>
      <c r="P29" s="4141"/>
      <c r="Q29" s="4141"/>
      <c r="R29" s="4141"/>
      <c r="S29" s="4142"/>
      <c r="T29" s="1932" t="s">
        <v>3298</v>
      </c>
      <c r="U29" s="1933"/>
      <c r="V29" s="1934"/>
      <c r="W29" s="1935"/>
      <c r="X29" s="1936"/>
      <c r="Y29" s="1936"/>
      <c r="Z29" s="1936"/>
      <c r="AA29" s="1936"/>
      <c r="AB29" s="1936"/>
      <c r="AC29" s="1937"/>
      <c r="AD29" s="1935"/>
      <c r="AE29" s="1936"/>
      <c r="AF29" s="1936"/>
      <c r="AG29" s="1936"/>
      <c r="AH29" s="1936"/>
      <c r="AI29" s="1936"/>
      <c r="AJ29" s="1937"/>
      <c r="AK29" s="1935"/>
      <c r="AL29" s="1936"/>
      <c r="AM29" s="1936"/>
      <c r="AN29" s="1936"/>
      <c r="AO29" s="1936"/>
      <c r="AP29" s="1936"/>
      <c r="AQ29" s="1937"/>
      <c r="AR29" s="1935"/>
      <c r="AS29" s="1936"/>
      <c r="AT29" s="1936"/>
      <c r="AU29" s="1936"/>
      <c r="AV29" s="1936"/>
      <c r="AW29" s="1936"/>
      <c r="AX29" s="1937"/>
      <c r="AY29" s="1935"/>
      <c r="AZ29" s="1936"/>
      <c r="BA29" s="1938"/>
      <c r="BB29" s="4146"/>
      <c r="BC29" s="4147"/>
      <c r="BD29" s="4148"/>
      <c r="BE29" s="4149"/>
      <c r="BF29" s="4150"/>
      <c r="BG29" s="4151"/>
      <c r="BH29" s="4151"/>
      <c r="BI29" s="4151"/>
      <c r="BJ29" s="4152"/>
    </row>
    <row r="30" spans="2:62" ht="20.25" customHeight="1" x14ac:dyDescent="0.15">
      <c r="B30" s="4159"/>
      <c r="C30" s="4172"/>
      <c r="D30" s="4173"/>
      <c r="E30" s="1922"/>
      <c r="F30" s="1923">
        <f>C29</f>
        <v>0</v>
      </c>
      <c r="G30" s="1922"/>
      <c r="H30" s="1923">
        <f>I29</f>
        <v>0</v>
      </c>
      <c r="I30" s="4174"/>
      <c r="J30" s="4175"/>
      <c r="K30" s="4176"/>
      <c r="L30" s="4177"/>
      <c r="M30" s="4177"/>
      <c r="N30" s="4173"/>
      <c r="O30" s="4140"/>
      <c r="P30" s="4141"/>
      <c r="Q30" s="4141"/>
      <c r="R30" s="4141"/>
      <c r="S30" s="4142"/>
      <c r="T30" s="1924" t="s">
        <v>3505</v>
      </c>
      <c r="U30" s="1925"/>
      <c r="V30" s="1926"/>
      <c r="W30" s="1927" t="str">
        <f>IF(W29="","",VLOOKUP(W29,'シフト記号表（従来型・ユニット型共通）'!$C$6:$L$47,10,FALSE))</f>
        <v/>
      </c>
      <c r="X30" s="1928" t="str">
        <f>IF(X29="","",VLOOKUP(X29,'シフト記号表（従来型・ユニット型共通）'!$C$6:$L$47,10,FALSE))</f>
        <v/>
      </c>
      <c r="Y30" s="1928" t="str">
        <f>IF(Y29="","",VLOOKUP(Y29,'シフト記号表（従来型・ユニット型共通）'!$C$6:$L$47,10,FALSE))</f>
        <v/>
      </c>
      <c r="Z30" s="1928" t="str">
        <f>IF(Z29="","",VLOOKUP(Z29,'シフト記号表（従来型・ユニット型共通）'!$C$6:$L$47,10,FALSE))</f>
        <v/>
      </c>
      <c r="AA30" s="1928" t="str">
        <f>IF(AA29="","",VLOOKUP(AA29,'シフト記号表（従来型・ユニット型共通）'!$C$6:$L$47,10,FALSE))</f>
        <v/>
      </c>
      <c r="AB30" s="1928" t="str">
        <f>IF(AB29="","",VLOOKUP(AB29,'シフト記号表（従来型・ユニット型共通）'!$C$6:$L$47,10,FALSE))</f>
        <v/>
      </c>
      <c r="AC30" s="1929" t="str">
        <f>IF(AC29="","",VLOOKUP(AC29,'シフト記号表（従来型・ユニット型共通）'!$C$6:$L$47,10,FALSE))</f>
        <v/>
      </c>
      <c r="AD30" s="1927" t="str">
        <f>IF(AD29="","",VLOOKUP(AD29,'シフト記号表（従来型・ユニット型共通）'!$C$6:$L$47,10,FALSE))</f>
        <v/>
      </c>
      <c r="AE30" s="1928" t="str">
        <f>IF(AE29="","",VLOOKUP(AE29,'シフト記号表（従来型・ユニット型共通）'!$C$6:$L$47,10,FALSE))</f>
        <v/>
      </c>
      <c r="AF30" s="1928" t="str">
        <f>IF(AF29="","",VLOOKUP(AF29,'シフト記号表（従来型・ユニット型共通）'!$C$6:$L$47,10,FALSE))</f>
        <v/>
      </c>
      <c r="AG30" s="1928" t="str">
        <f>IF(AG29="","",VLOOKUP(AG29,'シフト記号表（従来型・ユニット型共通）'!$C$6:$L$47,10,FALSE))</f>
        <v/>
      </c>
      <c r="AH30" s="1928" t="str">
        <f>IF(AH29="","",VLOOKUP(AH29,'シフト記号表（従来型・ユニット型共通）'!$C$6:$L$47,10,FALSE))</f>
        <v/>
      </c>
      <c r="AI30" s="1928" t="str">
        <f>IF(AI29="","",VLOOKUP(AI29,'シフト記号表（従来型・ユニット型共通）'!$C$6:$L$47,10,FALSE))</f>
        <v/>
      </c>
      <c r="AJ30" s="1929" t="str">
        <f>IF(AJ29="","",VLOOKUP(AJ29,'シフト記号表（従来型・ユニット型共通）'!$C$6:$L$47,10,FALSE))</f>
        <v/>
      </c>
      <c r="AK30" s="1927" t="str">
        <f>IF(AK29="","",VLOOKUP(AK29,'シフト記号表（従来型・ユニット型共通）'!$C$6:$L$47,10,FALSE))</f>
        <v/>
      </c>
      <c r="AL30" s="1928" t="str">
        <f>IF(AL29="","",VLOOKUP(AL29,'シフト記号表（従来型・ユニット型共通）'!$C$6:$L$47,10,FALSE))</f>
        <v/>
      </c>
      <c r="AM30" s="1928" t="str">
        <f>IF(AM29="","",VLOOKUP(AM29,'シフト記号表（従来型・ユニット型共通）'!$C$6:$L$47,10,FALSE))</f>
        <v/>
      </c>
      <c r="AN30" s="1928" t="str">
        <f>IF(AN29="","",VLOOKUP(AN29,'シフト記号表（従来型・ユニット型共通）'!$C$6:$L$47,10,FALSE))</f>
        <v/>
      </c>
      <c r="AO30" s="1928" t="str">
        <f>IF(AO29="","",VLOOKUP(AO29,'シフト記号表（従来型・ユニット型共通）'!$C$6:$L$47,10,FALSE))</f>
        <v/>
      </c>
      <c r="AP30" s="1928" t="str">
        <f>IF(AP29="","",VLOOKUP(AP29,'シフト記号表（従来型・ユニット型共通）'!$C$6:$L$47,10,FALSE))</f>
        <v/>
      </c>
      <c r="AQ30" s="1929" t="str">
        <f>IF(AQ29="","",VLOOKUP(AQ29,'シフト記号表（従来型・ユニット型共通）'!$C$6:$L$47,10,FALSE))</f>
        <v/>
      </c>
      <c r="AR30" s="1927" t="str">
        <f>IF(AR29="","",VLOOKUP(AR29,'シフト記号表（従来型・ユニット型共通）'!$C$6:$L$47,10,FALSE))</f>
        <v/>
      </c>
      <c r="AS30" s="1928" t="str">
        <f>IF(AS29="","",VLOOKUP(AS29,'シフト記号表（従来型・ユニット型共通）'!$C$6:$L$47,10,FALSE))</f>
        <v/>
      </c>
      <c r="AT30" s="1928" t="str">
        <f>IF(AT29="","",VLOOKUP(AT29,'シフト記号表（従来型・ユニット型共通）'!$C$6:$L$47,10,FALSE))</f>
        <v/>
      </c>
      <c r="AU30" s="1928" t="str">
        <f>IF(AU29="","",VLOOKUP(AU29,'シフト記号表（従来型・ユニット型共通）'!$C$6:$L$47,10,FALSE))</f>
        <v/>
      </c>
      <c r="AV30" s="1928" t="str">
        <f>IF(AV29="","",VLOOKUP(AV29,'シフト記号表（従来型・ユニット型共通）'!$C$6:$L$47,10,FALSE))</f>
        <v/>
      </c>
      <c r="AW30" s="1928" t="str">
        <f>IF(AW29="","",VLOOKUP(AW29,'シフト記号表（従来型・ユニット型共通）'!$C$6:$L$47,10,FALSE))</f>
        <v/>
      </c>
      <c r="AX30" s="1929" t="str">
        <f>IF(AX29="","",VLOOKUP(AX29,'シフト記号表（従来型・ユニット型共通）'!$C$6:$L$47,10,FALSE))</f>
        <v/>
      </c>
      <c r="AY30" s="1927" t="str">
        <f>IF(AY29="","",VLOOKUP(AY29,'シフト記号表（従来型・ユニット型共通）'!$C$6:$L$47,10,FALSE))</f>
        <v/>
      </c>
      <c r="AZ30" s="1928" t="str">
        <f>IF(AZ29="","",VLOOKUP(AZ29,'シフト記号表（従来型・ユニット型共通）'!$C$6:$L$47,10,FALSE))</f>
        <v/>
      </c>
      <c r="BA30" s="1928" t="str">
        <f>IF(BA29="","",VLOOKUP(BA29,'シフト記号表（従来型・ユニット型共通）'!$C$6:$L$47,10,FALSE))</f>
        <v/>
      </c>
      <c r="BB30" s="4181">
        <f>IF($BE$3="４週",SUM(W30:AX30),IF($BE$3="暦月",SUM(W30:BA30),""))</f>
        <v>0</v>
      </c>
      <c r="BC30" s="4182"/>
      <c r="BD30" s="4183">
        <f>IF($BE$3="４週",BB30/4,IF($BE$3="暦月",(BB30/($BE$8/7)),""))</f>
        <v>0</v>
      </c>
      <c r="BE30" s="4182"/>
      <c r="BF30" s="4178"/>
      <c r="BG30" s="4179"/>
      <c r="BH30" s="4179"/>
      <c r="BI30" s="4179"/>
      <c r="BJ30" s="4180"/>
    </row>
    <row r="31" spans="2:62" ht="20.25" customHeight="1" x14ac:dyDescent="0.15">
      <c r="B31" s="4126">
        <f>B29+1</f>
        <v>8</v>
      </c>
      <c r="C31" s="4128"/>
      <c r="D31" s="4129"/>
      <c r="E31" s="1922"/>
      <c r="F31" s="1923"/>
      <c r="G31" s="1922"/>
      <c r="H31" s="1923"/>
      <c r="I31" s="4132"/>
      <c r="J31" s="4133"/>
      <c r="K31" s="4136"/>
      <c r="L31" s="4137"/>
      <c r="M31" s="4137"/>
      <c r="N31" s="4129"/>
      <c r="O31" s="4140"/>
      <c r="P31" s="4141"/>
      <c r="Q31" s="4141"/>
      <c r="R31" s="4141"/>
      <c r="S31" s="4142"/>
      <c r="T31" s="1932" t="s">
        <v>3298</v>
      </c>
      <c r="U31" s="1933"/>
      <c r="V31" s="1934"/>
      <c r="W31" s="1935"/>
      <c r="X31" s="1936"/>
      <c r="Y31" s="1936"/>
      <c r="Z31" s="1936"/>
      <c r="AA31" s="1936"/>
      <c r="AB31" s="1936"/>
      <c r="AC31" s="1937"/>
      <c r="AD31" s="1935"/>
      <c r="AE31" s="1936"/>
      <c r="AF31" s="1936"/>
      <c r="AG31" s="1936"/>
      <c r="AH31" s="1936"/>
      <c r="AI31" s="1936"/>
      <c r="AJ31" s="1937"/>
      <c r="AK31" s="1935"/>
      <c r="AL31" s="1936"/>
      <c r="AM31" s="1936"/>
      <c r="AN31" s="1936"/>
      <c r="AO31" s="1936"/>
      <c r="AP31" s="1936"/>
      <c r="AQ31" s="1937"/>
      <c r="AR31" s="1935"/>
      <c r="AS31" s="1936"/>
      <c r="AT31" s="1936"/>
      <c r="AU31" s="1936"/>
      <c r="AV31" s="1936"/>
      <c r="AW31" s="1936"/>
      <c r="AX31" s="1937"/>
      <c r="AY31" s="1935"/>
      <c r="AZ31" s="1936"/>
      <c r="BA31" s="1938"/>
      <c r="BB31" s="4146"/>
      <c r="BC31" s="4147"/>
      <c r="BD31" s="4148"/>
      <c r="BE31" s="4149"/>
      <c r="BF31" s="4150"/>
      <c r="BG31" s="4151"/>
      <c r="BH31" s="4151"/>
      <c r="BI31" s="4151"/>
      <c r="BJ31" s="4152"/>
    </row>
    <row r="32" spans="2:62" ht="20.25" customHeight="1" x14ac:dyDescent="0.15">
      <c r="B32" s="4159"/>
      <c r="C32" s="4172"/>
      <c r="D32" s="4173"/>
      <c r="E32" s="1922"/>
      <c r="F32" s="1923">
        <f>C31</f>
        <v>0</v>
      </c>
      <c r="G32" s="1922"/>
      <c r="H32" s="1923">
        <f>I31</f>
        <v>0</v>
      </c>
      <c r="I32" s="4174"/>
      <c r="J32" s="4175"/>
      <c r="K32" s="4176"/>
      <c r="L32" s="4177"/>
      <c r="M32" s="4177"/>
      <c r="N32" s="4173"/>
      <c r="O32" s="4140"/>
      <c r="P32" s="4141"/>
      <c r="Q32" s="4141"/>
      <c r="R32" s="4141"/>
      <c r="S32" s="4142"/>
      <c r="T32" s="1924" t="s">
        <v>3505</v>
      </c>
      <c r="U32" s="1925"/>
      <c r="V32" s="1926"/>
      <c r="W32" s="1927" t="str">
        <f>IF(W31="","",VLOOKUP(W31,'シフト記号表（従来型・ユニット型共通）'!$C$6:$L$47,10,FALSE))</f>
        <v/>
      </c>
      <c r="X32" s="1928" t="str">
        <f>IF(X31="","",VLOOKUP(X31,'シフト記号表（従来型・ユニット型共通）'!$C$6:$L$47,10,FALSE))</f>
        <v/>
      </c>
      <c r="Y32" s="1928" t="str">
        <f>IF(Y31="","",VLOOKUP(Y31,'シフト記号表（従来型・ユニット型共通）'!$C$6:$L$47,10,FALSE))</f>
        <v/>
      </c>
      <c r="Z32" s="1928" t="str">
        <f>IF(Z31="","",VLOOKUP(Z31,'シフト記号表（従来型・ユニット型共通）'!$C$6:$L$47,10,FALSE))</f>
        <v/>
      </c>
      <c r="AA32" s="1928" t="str">
        <f>IF(AA31="","",VLOOKUP(AA31,'シフト記号表（従来型・ユニット型共通）'!$C$6:$L$47,10,FALSE))</f>
        <v/>
      </c>
      <c r="AB32" s="1928" t="str">
        <f>IF(AB31="","",VLOOKUP(AB31,'シフト記号表（従来型・ユニット型共通）'!$C$6:$L$47,10,FALSE))</f>
        <v/>
      </c>
      <c r="AC32" s="1929" t="str">
        <f>IF(AC31="","",VLOOKUP(AC31,'シフト記号表（従来型・ユニット型共通）'!$C$6:$L$47,10,FALSE))</f>
        <v/>
      </c>
      <c r="AD32" s="1927" t="str">
        <f>IF(AD31="","",VLOOKUP(AD31,'シフト記号表（従来型・ユニット型共通）'!$C$6:$L$47,10,FALSE))</f>
        <v/>
      </c>
      <c r="AE32" s="1928" t="str">
        <f>IF(AE31="","",VLOOKUP(AE31,'シフト記号表（従来型・ユニット型共通）'!$C$6:$L$47,10,FALSE))</f>
        <v/>
      </c>
      <c r="AF32" s="1928" t="str">
        <f>IF(AF31="","",VLOOKUP(AF31,'シフト記号表（従来型・ユニット型共通）'!$C$6:$L$47,10,FALSE))</f>
        <v/>
      </c>
      <c r="AG32" s="1928" t="str">
        <f>IF(AG31="","",VLOOKUP(AG31,'シフト記号表（従来型・ユニット型共通）'!$C$6:$L$47,10,FALSE))</f>
        <v/>
      </c>
      <c r="AH32" s="1928" t="str">
        <f>IF(AH31="","",VLOOKUP(AH31,'シフト記号表（従来型・ユニット型共通）'!$C$6:$L$47,10,FALSE))</f>
        <v/>
      </c>
      <c r="AI32" s="1928" t="str">
        <f>IF(AI31="","",VLOOKUP(AI31,'シフト記号表（従来型・ユニット型共通）'!$C$6:$L$47,10,FALSE))</f>
        <v/>
      </c>
      <c r="AJ32" s="1929" t="str">
        <f>IF(AJ31="","",VLOOKUP(AJ31,'シフト記号表（従来型・ユニット型共通）'!$C$6:$L$47,10,FALSE))</f>
        <v/>
      </c>
      <c r="AK32" s="1927" t="str">
        <f>IF(AK31="","",VLOOKUP(AK31,'シフト記号表（従来型・ユニット型共通）'!$C$6:$L$47,10,FALSE))</f>
        <v/>
      </c>
      <c r="AL32" s="1928" t="str">
        <f>IF(AL31="","",VLOOKUP(AL31,'シフト記号表（従来型・ユニット型共通）'!$C$6:$L$47,10,FALSE))</f>
        <v/>
      </c>
      <c r="AM32" s="1928" t="str">
        <f>IF(AM31="","",VLOOKUP(AM31,'シフト記号表（従来型・ユニット型共通）'!$C$6:$L$47,10,FALSE))</f>
        <v/>
      </c>
      <c r="AN32" s="1928" t="str">
        <f>IF(AN31="","",VLOOKUP(AN31,'シフト記号表（従来型・ユニット型共通）'!$C$6:$L$47,10,FALSE))</f>
        <v/>
      </c>
      <c r="AO32" s="1928" t="str">
        <f>IF(AO31="","",VLOOKUP(AO31,'シフト記号表（従来型・ユニット型共通）'!$C$6:$L$47,10,FALSE))</f>
        <v/>
      </c>
      <c r="AP32" s="1928" t="str">
        <f>IF(AP31="","",VLOOKUP(AP31,'シフト記号表（従来型・ユニット型共通）'!$C$6:$L$47,10,FALSE))</f>
        <v/>
      </c>
      <c r="AQ32" s="1929" t="str">
        <f>IF(AQ31="","",VLOOKUP(AQ31,'シフト記号表（従来型・ユニット型共通）'!$C$6:$L$47,10,FALSE))</f>
        <v/>
      </c>
      <c r="AR32" s="1927" t="str">
        <f>IF(AR31="","",VLOOKUP(AR31,'シフト記号表（従来型・ユニット型共通）'!$C$6:$L$47,10,FALSE))</f>
        <v/>
      </c>
      <c r="AS32" s="1928" t="str">
        <f>IF(AS31="","",VLOOKUP(AS31,'シフト記号表（従来型・ユニット型共通）'!$C$6:$L$47,10,FALSE))</f>
        <v/>
      </c>
      <c r="AT32" s="1928" t="str">
        <f>IF(AT31="","",VLOOKUP(AT31,'シフト記号表（従来型・ユニット型共通）'!$C$6:$L$47,10,FALSE))</f>
        <v/>
      </c>
      <c r="AU32" s="1928" t="str">
        <f>IF(AU31="","",VLOOKUP(AU31,'シフト記号表（従来型・ユニット型共通）'!$C$6:$L$47,10,FALSE))</f>
        <v/>
      </c>
      <c r="AV32" s="1928" t="str">
        <f>IF(AV31="","",VLOOKUP(AV31,'シフト記号表（従来型・ユニット型共通）'!$C$6:$L$47,10,FALSE))</f>
        <v/>
      </c>
      <c r="AW32" s="1928" t="str">
        <f>IF(AW31="","",VLOOKUP(AW31,'シフト記号表（従来型・ユニット型共通）'!$C$6:$L$47,10,FALSE))</f>
        <v/>
      </c>
      <c r="AX32" s="1929" t="str">
        <f>IF(AX31="","",VLOOKUP(AX31,'シフト記号表（従来型・ユニット型共通）'!$C$6:$L$47,10,FALSE))</f>
        <v/>
      </c>
      <c r="AY32" s="1927" t="str">
        <f>IF(AY31="","",VLOOKUP(AY31,'シフト記号表（従来型・ユニット型共通）'!$C$6:$L$47,10,FALSE))</f>
        <v/>
      </c>
      <c r="AZ32" s="1928" t="str">
        <f>IF(AZ31="","",VLOOKUP(AZ31,'シフト記号表（従来型・ユニット型共通）'!$C$6:$L$47,10,FALSE))</f>
        <v/>
      </c>
      <c r="BA32" s="1928" t="str">
        <f>IF(BA31="","",VLOOKUP(BA31,'シフト記号表（従来型・ユニット型共通）'!$C$6:$L$47,10,FALSE))</f>
        <v/>
      </c>
      <c r="BB32" s="4181">
        <f>IF($BE$3="４週",SUM(W32:AX32),IF($BE$3="暦月",SUM(W32:BA32),""))</f>
        <v>0</v>
      </c>
      <c r="BC32" s="4182"/>
      <c r="BD32" s="4183">
        <f>IF($BE$3="４週",BB32/4,IF($BE$3="暦月",(BB32/($BE$8/7)),""))</f>
        <v>0</v>
      </c>
      <c r="BE32" s="4182"/>
      <c r="BF32" s="4178"/>
      <c r="BG32" s="4179"/>
      <c r="BH32" s="4179"/>
      <c r="BI32" s="4179"/>
      <c r="BJ32" s="4180"/>
    </row>
    <row r="33" spans="2:62" ht="20.25" customHeight="1" x14ac:dyDescent="0.15">
      <c r="B33" s="4126">
        <f>B31+1</f>
        <v>9</v>
      </c>
      <c r="C33" s="4128"/>
      <c r="D33" s="4129"/>
      <c r="E33" s="1922"/>
      <c r="F33" s="1923"/>
      <c r="G33" s="1922"/>
      <c r="H33" s="1923"/>
      <c r="I33" s="4132"/>
      <c r="J33" s="4133"/>
      <c r="K33" s="4136"/>
      <c r="L33" s="4137"/>
      <c r="M33" s="4137"/>
      <c r="N33" s="4129"/>
      <c r="O33" s="4140"/>
      <c r="P33" s="4141"/>
      <c r="Q33" s="4141"/>
      <c r="R33" s="4141"/>
      <c r="S33" s="4142"/>
      <c r="T33" s="1932" t="s">
        <v>3298</v>
      </c>
      <c r="U33" s="1933"/>
      <c r="V33" s="1934"/>
      <c r="W33" s="1935"/>
      <c r="X33" s="1936"/>
      <c r="Y33" s="1936"/>
      <c r="Z33" s="1936"/>
      <c r="AA33" s="1936"/>
      <c r="AB33" s="1936"/>
      <c r="AC33" s="1937"/>
      <c r="AD33" s="1935"/>
      <c r="AE33" s="1936"/>
      <c r="AF33" s="1936"/>
      <c r="AG33" s="1936"/>
      <c r="AH33" s="1936"/>
      <c r="AI33" s="1936"/>
      <c r="AJ33" s="1937"/>
      <c r="AK33" s="1935"/>
      <c r="AL33" s="1936"/>
      <c r="AM33" s="1936"/>
      <c r="AN33" s="1936"/>
      <c r="AO33" s="1936"/>
      <c r="AP33" s="1936"/>
      <c r="AQ33" s="1937"/>
      <c r="AR33" s="1935"/>
      <c r="AS33" s="1936"/>
      <c r="AT33" s="1936"/>
      <c r="AU33" s="1936"/>
      <c r="AV33" s="1936"/>
      <c r="AW33" s="1936"/>
      <c r="AX33" s="1937"/>
      <c r="AY33" s="1935"/>
      <c r="AZ33" s="1936"/>
      <c r="BA33" s="1938"/>
      <c r="BB33" s="4146"/>
      <c r="BC33" s="4147"/>
      <c r="BD33" s="4148"/>
      <c r="BE33" s="4149"/>
      <c r="BF33" s="4150"/>
      <c r="BG33" s="4151"/>
      <c r="BH33" s="4151"/>
      <c r="BI33" s="4151"/>
      <c r="BJ33" s="4152"/>
    </row>
    <row r="34" spans="2:62" ht="20.25" customHeight="1" x14ac:dyDescent="0.15">
      <c r="B34" s="4159"/>
      <c r="C34" s="4172"/>
      <c r="D34" s="4173"/>
      <c r="E34" s="1922"/>
      <c r="F34" s="1923">
        <f>C33</f>
        <v>0</v>
      </c>
      <c r="G34" s="1922"/>
      <c r="H34" s="1923">
        <f>I33</f>
        <v>0</v>
      </c>
      <c r="I34" s="4174"/>
      <c r="J34" s="4175"/>
      <c r="K34" s="4176"/>
      <c r="L34" s="4177"/>
      <c r="M34" s="4177"/>
      <c r="N34" s="4173"/>
      <c r="O34" s="4140"/>
      <c r="P34" s="4141"/>
      <c r="Q34" s="4141"/>
      <c r="R34" s="4141"/>
      <c r="S34" s="4142"/>
      <c r="T34" s="1939" t="s">
        <v>3505</v>
      </c>
      <c r="U34" s="1940"/>
      <c r="V34" s="1941"/>
      <c r="W34" s="1927" t="str">
        <f>IF(W33="","",VLOOKUP(W33,'シフト記号表（従来型・ユニット型共通）'!$C$6:$L$47,10,FALSE))</f>
        <v/>
      </c>
      <c r="X34" s="1928" t="str">
        <f>IF(X33="","",VLOOKUP(X33,'シフト記号表（従来型・ユニット型共通）'!$C$6:$L$47,10,FALSE))</f>
        <v/>
      </c>
      <c r="Y34" s="1928" t="str">
        <f>IF(Y33="","",VLOOKUP(Y33,'シフト記号表（従来型・ユニット型共通）'!$C$6:$L$47,10,FALSE))</f>
        <v/>
      </c>
      <c r="Z34" s="1928" t="str">
        <f>IF(Z33="","",VLOOKUP(Z33,'シフト記号表（従来型・ユニット型共通）'!$C$6:$L$47,10,FALSE))</f>
        <v/>
      </c>
      <c r="AA34" s="1928" t="str">
        <f>IF(AA33="","",VLOOKUP(AA33,'シフト記号表（従来型・ユニット型共通）'!$C$6:$L$47,10,FALSE))</f>
        <v/>
      </c>
      <c r="AB34" s="1928" t="str">
        <f>IF(AB33="","",VLOOKUP(AB33,'シフト記号表（従来型・ユニット型共通）'!$C$6:$L$47,10,FALSE))</f>
        <v/>
      </c>
      <c r="AC34" s="1929" t="str">
        <f>IF(AC33="","",VLOOKUP(AC33,'シフト記号表（従来型・ユニット型共通）'!$C$6:$L$47,10,FALSE))</f>
        <v/>
      </c>
      <c r="AD34" s="1927" t="str">
        <f>IF(AD33="","",VLOOKUP(AD33,'シフト記号表（従来型・ユニット型共通）'!$C$6:$L$47,10,FALSE))</f>
        <v/>
      </c>
      <c r="AE34" s="1928" t="str">
        <f>IF(AE33="","",VLOOKUP(AE33,'シフト記号表（従来型・ユニット型共通）'!$C$6:$L$47,10,FALSE))</f>
        <v/>
      </c>
      <c r="AF34" s="1928" t="str">
        <f>IF(AF33="","",VLOOKUP(AF33,'シフト記号表（従来型・ユニット型共通）'!$C$6:$L$47,10,FALSE))</f>
        <v/>
      </c>
      <c r="AG34" s="1928" t="str">
        <f>IF(AG33="","",VLOOKUP(AG33,'シフト記号表（従来型・ユニット型共通）'!$C$6:$L$47,10,FALSE))</f>
        <v/>
      </c>
      <c r="AH34" s="1928" t="str">
        <f>IF(AH33="","",VLOOKUP(AH33,'シフト記号表（従来型・ユニット型共通）'!$C$6:$L$47,10,FALSE))</f>
        <v/>
      </c>
      <c r="AI34" s="1928" t="str">
        <f>IF(AI33="","",VLOOKUP(AI33,'シフト記号表（従来型・ユニット型共通）'!$C$6:$L$47,10,FALSE))</f>
        <v/>
      </c>
      <c r="AJ34" s="1929" t="str">
        <f>IF(AJ33="","",VLOOKUP(AJ33,'シフト記号表（従来型・ユニット型共通）'!$C$6:$L$47,10,FALSE))</f>
        <v/>
      </c>
      <c r="AK34" s="1927" t="str">
        <f>IF(AK33="","",VLOOKUP(AK33,'シフト記号表（従来型・ユニット型共通）'!$C$6:$L$47,10,FALSE))</f>
        <v/>
      </c>
      <c r="AL34" s="1928" t="str">
        <f>IF(AL33="","",VLOOKUP(AL33,'シフト記号表（従来型・ユニット型共通）'!$C$6:$L$47,10,FALSE))</f>
        <v/>
      </c>
      <c r="AM34" s="1928" t="str">
        <f>IF(AM33="","",VLOOKUP(AM33,'シフト記号表（従来型・ユニット型共通）'!$C$6:$L$47,10,FALSE))</f>
        <v/>
      </c>
      <c r="AN34" s="1928" t="str">
        <f>IF(AN33="","",VLOOKUP(AN33,'シフト記号表（従来型・ユニット型共通）'!$C$6:$L$47,10,FALSE))</f>
        <v/>
      </c>
      <c r="AO34" s="1928" t="str">
        <f>IF(AO33="","",VLOOKUP(AO33,'シフト記号表（従来型・ユニット型共通）'!$C$6:$L$47,10,FALSE))</f>
        <v/>
      </c>
      <c r="AP34" s="1928" t="str">
        <f>IF(AP33="","",VLOOKUP(AP33,'シフト記号表（従来型・ユニット型共通）'!$C$6:$L$47,10,FALSE))</f>
        <v/>
      </c>
      <c r="AQ34" s="1929" t="str">
        <f>IF(AQ33="","",VLOOKUP(AQ33,'シフト記号表（従来型・ユニット型共通）'!$C$6:$L$47,10,FALSE))</f>
        <v/>
      </c>
      <c r="AR34" s="1927" t="str">
        <f>IF(AR33="","",VLOOKUP(AR33,'シフト記号表（従来型・ユニット型共通）'!$C$6:$L$47,10,FALSE))</f>
        <v/>
      </c>
      <c r="AS34" s="1928" t="str">
        <f>IF(AS33="","",VLOOKUP(AS33,'シフト記号表（従来型・ユニット型共通）'!$C$6:$L$47,10,FALSE))</f>
        <v/>
      </c>
      <c r="AT34" s="1928" t="str">
        <f>IF(AT33="","",VLOOKUP(AT33,'シフト記号表（従来型・ユニット型共通）'!$C$6:$L$47,10,FALSE))</f>
        <v/>
      </c>
      <c r="AU34" s="1928" t="str">
        <f>IF(AU33="","",VLOOKUP(AU33,'シフト記号表（従来型・ユニット型共通）'!$C$6:$L$47,10,FALSE))</f>
        <v/>
      </c>
      <c r="AV34" s="1928" t="str">
        <f>IF(AV33="","",VLOOKUP(AV33,'シフト記号表（従来型・ユニット型共通）'!$C$6:$L$47,10,FALSE))</f>
        <v/>
      </c>
      <c r="AW34" s="1928" t="str">
        <f>IF(AW33="","",VLOOKUP(AW33,'シフト記号表（従来型・ユニット型共通）'!$C$6:$L$47,10,FALSE))</f>
        <v/>
      </c>
      <c r="AX34" s="1929" t="str">
        <f>IF(AX33="","",VLOOKUP(AX33,'シフト記号表（従来型・ユニット型共通）'!$C$6:$L$47,10,FALSE))</f>
        <v/>
      </c>
      <c r="AY34" s="1927" t="str">
        <f>IF(AY33="","",VLOOKUP(AY33,'シフト記号表（従来型・ユニット型共通）'!$C$6:$L$47,10,FALSE))</f>
        <v/>
      </c>
      <c r="AZ34" s="1928" t="str">
        <f>IF(AZ33="","",VLOOKUP(AZ33,'シフト記号表（従来型・ユニット型共通）'!$C$6:$L$47,10,FALSE))</f>
        <v/>
      </c>
      <c r="BA34" s="1928" t="str">
        <f>IF(BA33="","",VLOOKUP(BA33,'シフト記号表（従来型・ユニット型共通）'!$C$6:$L$47,10,FALSE))</f>
        <v/>
      </c>
      <c r="BB34" s="4181">
        <f>IF($BE$3="４週",SUM(W34:AX34),IF($BE$3="暦月",SUM(W34:BA34),""))</f>
        <v>0</v>
      </c>
      <c r="BC34" s="4182"/>
      <c r="BD34" s="4183">
        <f>IF($BE$3="４週",BB34/4,IF($BE$3="暦月",(BB34/($BE$8/7)),""))</f>
        <v>0</v>
      </c>
      <c r="BE34" s="4182"/>
      <c r="BF34" s="4178"/>
      <c r="BG34" s="4179"/>
      <c r="BH34" s="4179"/>
      <c r="BI34" s="4179"/>
      <c r="BJ34" s="4180"/>
    </row>
    <row r="35" spans="2:62" ht="20.25" customHeight="1" x14ac:dyDescent="0.15">
      <c r="B35" s="4126">
        <f>B33+1</f>
        <v>10</v>
      </c>
      <c r="C35" s="4128"/>
      <c r="D35" s="4129"/>
      <c r="E35" s="1922"/>
      <c r="F35" s="1923"/>
      <c r="G35" s="1922"/>
      <c r="H35" s="1923"/>
      <c r="I35" s="4132"/>
      <c r="J35" s="4133"/>
      <c r="K35" s="4136"/>
      <c r="L35" s="4137"/>
      <c r="M35" s="4137"/>
      <c r="N35" s="4129"/>
      <c r="O35" s="4140"/>
      <c r="P35" s="4141"/>
      <c r="Q35" s="4141"/>
      <c r="R35" s="4141"/>
      <c r="S35" s="4142"/>
      <c r="T35" s="1942" t="s">
        <v>3298</v>
      </c>
      <c r="V35" s="1943"/>
      <c r="W35" s="1935"/>
      <c r="X35" s="1936"/>
      <c r="Y35" s="1936"/>
      <c r="Z35" s="1936"/>
      <c r="AA35" s="1936"/>
      <c r="AB35" s="1936"/>
      <c r="AC35" s="1937"/>
      <c r="AD35" s="1935"/>
      <c r="AE35" s="1936"/>
      <c r="AF35" s="1936"/>
      <c r="AG35" s="1936"/>
      <c r="AH35" s="1936"/>
      <c r="AI35" s="1936"/>
      <c r="AJ35" s="1937"/>
      <c r="AK35" s="1935"/>
      <c r="AL35" s="1936"/>
      <c r="AM35" s="1936"/>
      <c r="AN35" s="1936"/>
      <c r="AO35" s="1936"/>
      <c r="AP35" s="1936"/>
      <c r="AQ35" s="1937"/>
      <c r="AR35" s="1935"/>
      <c r="AS35" s="1936"/>
      <c r="AT35" s="1936"/>
      <c r="AU35" s="1936"/>
      <c r="AV35" s="1936"/>
      <c r="AW35" s="1936"/>
      <c r="AX35" s="1937"/>
      <c r="AY35" s="1935"/>
      <c r="AZ35" s="1936"/>
      <c r="BA35" s="1938"/>
      <c r="BB35" s="4146"/>
      <c r="BC35" s="4147"/>
      <c r="BD35" s="4148"/>
      <c r="BE35" s="4149"/>
      <c r="BF35" s="4150"/>
      <c r="BG35" s="4151"/>
      <c r="BH35" s="4151"/>
      <c r="BI35" s="4151"/>
      <c r="BJ35" s="4152"/>
    </row>
    <row r="36" spans="2:62" ht="20.25" customHeight="1" x14ac:dyDescent="0.15">
      <c r="B36" s="4159"/>
      <c r="C36" s="4172"/>
      <c r="D36" s="4173"/>
      <c r="E36" s="1922"/>
      <c r="F36" s="1923">
        <f>C35</f>
        <v>0</v>
      </c>
      <c r="G36" s="1922"/>
      <c r="H36" s="1923">
        <f>I35</f>
        <v>0</v>
      </c>
      <c r="I36" s="4174"/>
      <c r="J36" s="4175"/>
      <c r="K36" s="4176"/>
      <c r="L36" s="4177"/>
      <c r="M36" s="4177"/>
      <c r="N36" s="4173"/>
      <c r="O36" s="4140"/>
      <c r="P36" s="4141"/>
      <c r="Q36" s="4141"/>
      <c r="R36" s="4141"/>
      <c r="S36" s="4142"/>
      <c r="T36" s="1939" t="s">
        <v>3505</v>
      </c>
      <c r="U36" s="1940"/>
      <c r="V36" s="1941"/>
      <c r="W36" s="1927" t="str">
        <f>IF(W35="","",VLOOKUP(W35,'シフト記号表（従来型・ユニット型共通）'!$C$6:$L$47,10,FALSE))</f>
        <v/>
      </c>
      <c r="X36" s="1928" t="str">
        <f>IF(X35="","",VLOOKUP(X35,'シフト記号表（従来型・ユニット型共通）'!$C$6:$L$47,10,FALSE))</f>
        <v/>
      </c>
      <c r="Y36" s="1928" t="str">
        <f>IF(Y35="","",VLOOKUP(Y35,'シフト記号表（従来型・ユニット型共通）'!$C$6:$L$47,10,FALSE))</f>
        <v/>
      </c>
      <c r="Z36" s="1928" t="str">
        <f>IF(Z35="","",VLOOKUP(Z35,'シフト記号表（従来型・ユニット型共通）'!$C$6:$L$47,10,FALSE))</f>
        <v/>
      </c>
      <c r="AA36" s="1928" t="str">
        <f>IF(AA35="","",VLOOKUP(AA35,'シフト記号表（従来型・ユニット型共通）'!$C$6:$L$47,10,FALSE))</f>
        <v/>
      </c>
      <c r="AB36" s="1928" t="str">
        <f>IF(AB35="","",VLOOKUP(AB35,'シフト記号表（従来型・ユニット型共通）'!$C$6:$L$47,10,FALSE))</f>
        <v/>
      </c>
      <c r="AC36" s="1929" t="str">
        <f>IF(AC35="","",VLOOKUP(AC35,'シフト記号表（従来型・ユニット型共通）'!$C$6:$L$47,10,FALSE))</f>
        <v/>
      </c>
      <c r="AD36" s="1927" t="str">
        <f>IF(AD35="","",VLOOKUP(AD35,'シフト記号表（従来型・ユニット型共通）'!$C$6:$L$47,10,FALSE))</f>
        <v/>
      </c>
      <c r="AE36" s="1928" t="str">
        <f>IF(AE35="","",VLOOKUP(AE35,'シフト記号表（従来型・ユニット型共通）'!$C$6:$L$47,10,FALSE))</f>
        <v/>
      </c>
      <c r="AF36" s="1928" t="str">
        <f>IF(AF35="","",VLOOKUP(AF35,'シフト記号表（従来型・ユニット型共通）'!$C$6:$L$47,10,FALSE))</f>
        <v/>
      </c>
      <c r="AG36" s="1928" t="str">
        <f>IF(AG35="","",VLOOKUP(AG35,'シフト記号表（従来型・ユニット型共通）'!$C$6:$L$47,10,FALSE))</f>
        <v/>
      </c>
      <c r="AH36" s="1928" t="str">
        <f>IF(AH35="","",VLOOKUP(AH35,'シフト記号表（従来型・ユニット型共通）'!$C$6:$L$47,10,FALSE))</f>
        <v/>
      </c>
      <c r="AI36" s="1928" t="str">
        <f>IF(AI35="","",VLOOKUP(AI35,'シフト記号表（従来型・ユニット型共通）'!$C$6:$L$47,10,FALSE))</f>
        <v/>
      </c>
      <c r="AJ36" s="1929" t="str">
        <f>IF(AJ35="","",VLOOKUP(AJ35,'シフト記号表（従来型・ユニット型共通）'!$C$6:$L$47,10,FALSE))</f>
        <v/>
      </c>
      <c r="AK36" s="1927" t="str">
        <f>IF(AK35="","",VLOOKUP(AK35,'シフト記号表（従来型・ユニット型共通）'!$C$6:$L$47,10,FALSE))</f>
        <v/>
      </c>
      <c r="AL36" s="1928" t="str">
        <f>IF(AL35="","",VLOOKUP(AL35,'シフト記号表（従来型・ユニット型共通）'!$C$6:$L$47,10,FALSE))</f>
        <v/>
      </c>
      <c r="AM36" s="1928" t="str">
        <f>IF(AM35="","",VLOOKUP(AM35,'シフト記号表（従来型・ユニット型共通）'!$C$6:$L$47,10,FALSE))</f>
        <v/>
      </c>
      <c r="AN36" s="1928" t="str">
        <f>IF(AN35="","",VLOOKUP(AN35,'シフト記号表（従来型・ユニット型共通）'!$C$6:$L$47,10,FALSE))</f>
        <v/>
      </c>
      <c r="AO36" s="1928" t="str">
        <f>IF(AO35="","",VLOOKUP(AO35,'シフト記号表（従来型・ユニット型共通）'!$C$6:$L$47,10,FALSE))</f>
        <v/>
      </c>
      <c r="AP36" s="1928" t="str">
        <f>IF(AP35="","",VLOOKUP(AP35,'シフト記号表（従来型・ユニット型共通）'!$C$6:$L$47,10,FALSE))</f>
        <v/>
      </c>
      <c r="AQ36" s="1929" t="str">
        <f>IF(AQ35="","",VLOOKUP(AQ35,'シフト記号表（従来型・ユニット型共通）'!$C$6:$L$47,10,FALSE))</f>
        <v/>
      </c>
      <c r="AR36" s="1927" t="str">
        <f>IF(AR35="","",VLOOKUP(AR35,'シフト記号表（従来型・ユニット型共通）'!$C$6:$L$47,10,FALSE))</f>
        <v/>
      </c>
      <c r="AS36" s="1928" t="str">
        <f>IF(AS35="","",VLOOKUP(AS35,'シフト記号表（従来型・ユニット型共通）'!$C$6:$L$47,10,FALSE))</f>
        <v/>
      </c>
      <c r="AT36" s="1928" t="str">
        <f>IF(AT35="","",VLOOKUP(AT35,'シフト記号表（従来型・ユニット型共通）'!$C$6:$L$47,10,FALSE))</f>
        <v/>
      </c>
      <c r="AU36" s="1928" t="str">
        <f>IF(AU35="","",VLOOKUP(AU35,'シフト記号表（従来型・ユニット型共通）'!$C$6:$L$47,10,FALSE))</f>
        <v/>
      </c>
      <c r="AV36" s="1928" t="str">
        <f>IF(AV35="","",VLOOKUP(AV35,'シフト記号表（従来型・ユニット型共通）'!$C$6:$L$47,10,FALSE))</f>
        <v/>
      </c>
      <c r="AW36" s="1928" t="str">
        <f>IF(AW35="","",VLOOKUP(AW35,'シフト記号表（従来型・ユニット型共通）'!$C$6:$L$47,10,FALSE))</f>
        <v/>
      </c>
      <c r="AX36" s="1929" t="str">
        <f>IF(AX35="","",VLOOKUP(AX35,'シフト記号表（従来型・ユニット型共通）'!$C$6:$L$47,10,FALSE))</f>
        <v/>
      </c>
      <c r="AY36" s="1927" t="str">
        <f>IF(AY35="","",VLOOKUP(AY35,'シフト記号表（従来型・ユニット型共通）'!$C$6:$L$47,10,FALSE))</f>
        <v/>
      </c>
      <c r="AZ36" s="1928" t="str">
        <f>IF(AZ35="","",VLOOKUP(AZ35,'シフト記号表（従来型・ユニット型共通）'!$C$6:$L$47,10,FALSE))</f>
        <v/>
      </c>
      <c r="BA36" s="1928" t="str">
        <f>IF(BA35="","",VLOOKUP(BA35,'シフト記号表（従来型・ユニット型共通）'!$C$6:$L$47,10,FALSE))</f>
        <v/>
      </c>
      <c r="BB36" s="4181">
        <f>IF($BE$3="４週",SUM(W36:AX36),IF($BE$3="暦月",SUM(W36:BA36),""))</f>
        <v>0</v>
      </c>
      <c r="BC36" s="4182"/>
      <c r="BD36" s="4183">
        <f>IF($BE$3="４週",BB36/4,IF($BE$3="暦月",(BB36/($BE$8/7)),""))</f>
        <v>0</v>
      </c>
      <c r="BE36" s="4182"/>
      <c r="BF36" s="4178"/>
      <c r="BG36" s="4179"/>
      <c r="BH36" s="4179"/>
      <c r="BI36" s="4179"/>
      <c r="BJ36" s="4180"/>
    </row>
    <row r="37" spans="2:62" ht="20.25" customHeight="1" x14ac:dyDescent="0.15">
      <c r="B37" s="4126">
        <f>B35+1</f>
        <v>11</v>
      </c>
      <c r="C37" s="4128"/>
      <c r="D37" s="4129"/>
      <c r="E37" s="1922"/>
      <c r="F37" s="1923"/>
      <c r="G37" s="1922"/>
      <c r="H37" s="1923"/>
      <c r="I37" s="4132"/>
      <c r="J37" s="4133"/>
      <c r="K37" s="4136"/>
      <c r="L37" s="4137"/>
      <c r="M37" s="4137"/>
      <c r="N37" s="4129"/>
      <c r="O37" s="4140"/>
      <c r="P37" s="4141"/>
      <c r="Q37" s="4141"/>
      <c r="R37" s="4141"/>
      <c r="S37" s="4142"/>
      <c r="T37" s="1942" t="s">
        <v>3298</v>
      </c>
      <c r="V37" s="1943"/>
      <c r="W37" s="1935"/>
      <c r="X37" s="1936"/>
      <c r="Y37" s="1936"/>
      <c r="Z37" s="1936"/>
      <c r="AA37" s="1936"/>
      <c r="AB37" s="1936"/>
      <c r="AC37" s="1937"/>
      <c r="AD37" s="1935"/>
      <c r="AE37" s="1936"/>
      <c r="AF37" s="1936"/>
      <c r="AG37" s="1936"/>
      <c r="AH37" s="1936"/>
      <c r="AI37" s="1936"/>
      <c r="AJ37" s="1937"/>
      <c r="AK37" s="1935"/>
      <c r="AL37" s="1936"/>
      <c r="AM37" s="1936"/>
      <c r="AN37" s="1936"/>
      <c r="AO37" s="1936"/>
      <c r="AP37" s="1936"/>
      <c r="AQ37" s="1937"/>
      <c r="AR37" s="1935"/>
      <c r="AS37" s="1936"/>
      <c r="AT37" s="1936"/>
      <c r="AU37" s="1936"/>
      <c r="AV37" s="1936"/>
      <c r="AW37" s="1936"/>
      <c r="AX37" s="1937"/>
      <c r="AY37" s="1935"/>
      <c r="AZ37" s="1936"/>
      <c r="BA37" s="1938"/>
      <c r="BB37" s="4146"/>
      <c r="BC37" s="4147"/>
      <c r="BD37" s="4148"/>
      <c r="BE37" s="4149"/>
      <c r="BF37" s="4150"/>
      <c r="BG37" s="4151"/>
      <c r="BH37" s="4151"/>
      <c r="BI37" s="4151"/>
      <c r="BJ37" s="4152"/>
    </row>
    <row r="38" spans="2:62" ht="20.25" customHeight="1" x14ac:dyDescent="0.15">
      <c r="B38" s="4159"/>
      <c r="C38" s="4172"/>
      <c r="D38" s="4173"/>
      <c r="E38" s="1922"/>
      <c r="F38" s="1923">
        <f>C37</f>
        <v>0</v>
      </c>
      <c r="G38" s="1922"/>
      <c r="H38" s="1923">
        <f>I37</f>
        <v>0</v>
      </c>
      <c r="I38" s="4174"/>
      <c r="J38" s="4175"/>
      <c r="K38" s="4176"/>
      <c r="L38" s="4177"/>
      <c r="M38" s="4177"/>
      <c r="N38" s="4173"/>
      <c r="O38" s="4140"/>
      <c r="P38" s="4141"/>
      <c r="Q38" s="4141"/>
      <c r="R38" s="4141"/>
      <c r="S38" s="4142"/>
      <c r="T38" s="1939" t="s">
        <v>3505</v>
      </c>
      <c r="U38" s="1940"/>
      <c r="V38" s="1941"/>
      <c r="W38" s="1927" t="str">
        <f>IF(W37="","",VLOOKUP(W37,'シフト記号表（従来型・ユニット型共通）'!$C$6:$L$47,10,FALSE))</f>
        <v/>
      </c>
      <c r="X38" s="1928" t="str">
        <f>IF(X37="","",VLOOKUP(X37,'シフト記号表（従来型・ユニット型共通）'!$C$6:$L$47,10,FALSE))</f>
        <v/>
      </c>
      <c r="Y38" s="1928" t="str">
        <f>IF(Y37="","",VLOOKUP(Y37,'シフト記号表（従来型・ユニット型共通）'!$C$6:$L$47,10,FALSE))</f>
        <v/>
      </c>
      <c r="Z38" s="1928" t="str">
        <f>IF(Z37="","",VLOOKUP(Z37,'シフト記号表（従来型・ユニット型共通）'!$C$6:$L$47,10,FALSE))</f>
        <v/>
      </c>
      <c r="AA38" s="1928" t="str">
        <f>IF(AA37="","",VLOOKUP(AA37,'シフト記号表（従来型・ユニット型共通）'!$C$6:$L$47,10,FALSE))</f>
        <v/>
      </c>
      <c r="AB38" s="1928" t="str">
        <f>IF(AB37="","",VLOOKUP(AB37,'シフト記号表（従来型・ユニット型共通）'!$C$6:$L$47,10,FALSE))</f>
        <v/>
      </c>
      <c r="AC38" s="1929" t="str">
        <f>IF(AC37="","",VLOOKUP(AC37,'シフト記号表（従来型・ユニット型共通）'!$C$6:$L$47,10,FALSE))</f>
        <v/>
      </c>
      <c r="AD38" s="1927" t="str">
        <f>IF(AD37="","",VLOOKUP(AD37,'シフト記号表（従来型・ユニット型共通）'!$C$6:$L$47,10,FALSE))</f>
        <v/>
      </c>
      <c r="AE38" s="1928" t="str">
        <f>IF(AE37="","",VLOOKUP(AE37,'シフト記号表（従来型・ユニット型共通）'!$C$6:$L$47,10,FALSE))</f>
        <v/>
      </c>
      <c r="AF38" s="1928" t="str">
        <f>IF(AF37="","",VLOOKUP(AF37,'シフト記号表（従来型・ユニット型共通）'!$C$6:$L$47,10,FALSE))</f>
        <v/>
      </c>
      <c r="AG38" s="1928" t="str">
        <f>IF(AG37="","",VLOOKUP(AG37,'シフト記号表（従来型・ユニット型共通）'!$C$6:$L$47,10,FALSE))</f>
        <v/>
      </c>
      <c r="AH38" s="1928" t="str">
        <f>IF(AH37="","",VLOOKUP(AH37,'シフト記号表（従来型・ユニット型共通）'!$C$6:$L$47,10,FALSE))</f>
        <v/>
      </c>
      <c r="AI38" s="1928" t="str">
        <f>IF(AI37="","",VLOOKUP(AI37,'シフト記号表（従来型・ユニット型共通）'!$C$6:$L$47,10,FALSE))</f>
        <v/>
      </c>
      <c r="AJ38" s="1929" t="str">
        <f>IF(AJ37="","",VLOOKUP(AJ37,'シフト記号表（従来型・ユニット型共通）'!$C$6:$L$47,10,FALSE))</f>
        <v/>
      </c>
      <c r="AK38" s="1927" t="str">
        <f>IF(AK37="","",VLOOKUP(AK37,'シフト記号表（従来型・ユニット型共通）'!$C$6:$L$47,10,FALSE))</f>
        <v/>
      </c>
      <c r="AL38" s="1928" t="str">
        <f>IF(AL37="","",VLOOKUP(AL37,'シフト記号表（従来型・ユニット型共通）'!$C$6:$L$47,10,FALSE))</f>
        <v/>
      </c>
      <c r="AM38" s="1928" t="str">
        <f>IF(AM37="","",VLOOKUP(AM37,'シフト記号表（従来型・ユニット型共通）'!$C$6:$L$47,10,FALSE))</f>
        <v/>
      </c>
      <c r="AN38" s="1928" t="str">
        <f>IF(AN37="","",VLOOKUP(AN37,'シフト記号表（従来型・ユニット型共通）'!$C$6:$L$47,10,FALSE))</f>
        <v/>
      </c>
      <c r="AO38" s="1928" t="str">
        <f>IF(AO37="","",VLOOKUP(AO37,'シフト記号表（従来型・ユニット型共通）'!$C$6:$L$47,10,FALSE))</f>
        <v/>
      </c>
      <c r="AP38" s="1928" t="str">
        <f>IF(AP37="","",VLOOKUP(AP37,'シフト記号表（従来型・ユニット型共通）'!$C$6:$L$47,10,FALSE))</f>
        <v/>
      </c>
      <c r="AQ38" s="1929" t="str">
        <f>IF(AQ37="","",VLOOKUP(AQ37,'シフト記号表（従来型・ユニット型共通）'!$C$6:$L$47,10,FALSE))</f>
        <v/>
      </c>
      <c r="AR38" s="1927" t="str">
        <f>IF(AR37="","",VLOOKUP(AR37,'シフト記号表（従来型・ユニット型共通）'!$C$6:$L$47,10,FALSE))</f>
        <v/>
      </c>
      <c r="AS38" s="1928" t="str">
        <f>IF(AS37="","",VLOOKUP(AS37,'シフト記号表（従来型・ユニット型共通）'!$C$6:$L$47,10,FALSE))</f>
        <v/>
      </c>
      <c r="AT38" s="1928" t="str">
        <f>IF(AT37="","",VLOOKUP(AT37,'シフト記号表（従来型・ユニット型共通）'!$C$6:$L$47,10,FALSE))</f>
        <v/>
      </c>
      <c r="AU38" s="1928" t="str">
        <f>IF(AU37="","",VLOOKUP(AU37,'シフト記号表（従来型・ユニット型共通）'!$C$6:$L$47,10,FALSE))</f>
        <v/>
      </c>
      <c r="AV38" s="1928" t="str">
        <f>IF(AV37="","",VLOOKUP(AV37,'シフト記号表（従来型・ユニット型共通）'!$C$6:$L$47,10,FALSE))</f>
        <v/>
      </c>
      <c r="AW38" s="1928" t="str">
        <f>IF(AW37="","",VLOOKUP(AW37,'シフト記号表（従来型・ユニット型共通）'!$C$6:$L$47,10,FALSE))</f>
        <v/>
      </c>
      <c r="AX38" s="1929" t="str">
        <f>IF(AX37="","",VLOOKUP(AX37,'シフト記号表（従来型・ユニット型共通）'!$C$6:$L$47,10,FALSE))</f>
        <v/>
      </c>
      <c r="AY38" s="1927" t="str">
        <f>IF(AY37="","",VLOOKUP(AY37,'シフト記号表（従来型・ユニット型共通）'!$C$6:$L$47,10,FALSE))</f>
        <v/>
      </c>
      <c r="AZ38" s="1928" t="str">
        <f>IF(AZ37="","",VLOOKUP(AZ37,'シフト記号表（従来型・ユニット型共通）'!$C$6:$L$47,10,FALSE))</f>
        <v/>
      </c>
      <c r="BA38" s="1928" t="str">
        <f>IF(BA37="","",VLOOKUP(BA37,'シフト記号表（従来型・ユニット型共通）'!$C$6:$L$47,10,FALSE))</f>
        <v/>
      </c>
      <c r="BB38" s="4181">
        <f>IF($BE$3="４週",SUM(W38:AX38),IF($BE$3="暦月",SUM(W38:BA38),""))</f>
        <v>0</v>
      </c>
      <c r="BC38" s="4182"/>
      <c r="BD38" s="4183">
        <f>IF($BE$3="４週",BB38/4,IF($BE$3="暦月",(BB38/($BE$8/7)),""))</f>
        <v>0</v>
      </c>
      <c r="BE38" s="4182"/>
      <c r="BF38" s="4178"/>
      <c r="BG38" s="4179"/>
      <c r="BH38" s="4179"/>
      <c r="BI38" s="4179"/>
      <c r="BJ38" s="4180"/>
    </row>
    <row r="39" spans="2:62" ht="20.25" customHeight="1" x14ac:dyDescent="0.15">
      <c r="B39" s="4126">
        <f>B37+1</f>
        <v>12</v>
      </c>
      <c r="C39" s="4128"/>
      <c r="D39" s="4129"/>
      <c r="E39" s="1922"/>
      <c r="F39" s="1923"/>
      <c r="G39" s="1922"/>
      <c r="H39" s="1923"/>
      <c r="I39" s="4132"/>
      <c r="J39" s="4133"/>
      <c r="K39" s="4136"/>
      <c r="L39" s="4137"/>
      <c r="M39" s="4137"/>
      <c r="N39" s="4129"/>
      <c r="O39" s="4140"/>
      <c r="P39" s="4141"/>
      <c r="Q39" s="4141"/>
      <c r="R39" s="4141"/>
      <c r="S39" s="4142"/>
      <c r="T39" s="1942" t="s">
        <v>3298</v>
      </c>
      <c r="V39" s="1943"/>
      <c r="W39" s="1935"/>
      <c r="X39" s="1936"/>
      <c r="Y39" s="1936"/>
      <c r="Z39" s="1936"/>
      <c r="AA39" s="1936"/>
      <c r="AB39" s="1936"/>
      <c r="AC39" s="1937"/>
      <c r="AD39" s="1935"/>
      <c r="AE39" s="1936"/>
      <c r="AF39" s="1936"/>
      <c r="AG39" s="1936"/>
      <c r="AH39" s="1936"/>
      <c r="AI39" s="1936"/>
      <c r="AJ39" s="1937"/>
      <c r="AK39" s="1935"/>
      <c r="AL39" s="1936"/>
      <c r="AM39" s="1936"/>
      <c r="AN39" s="1936"/>
      <c r="AO39" s="1936"/>
      <c r="AP39" s="1936"/>
      <c r="AQ39" s="1937"/>
      <c r="AR39" s="1935"/>
      <c r="AS39" s="1936"/>
      <c r="AT39" s="1936"/>
      <c r="AU39" s="1936"/>
      <c r="AV39" s="1936"/>
      <c r="AW39" s="1936"/>
      <c r="AX39" s="1937"/>
      <c r="AY39" s="1935"/>
      <c r="AZ39" s="1936"/>
      <c r="BA39" s="1938"/>
      <c r="BB39" s="4146"/>
      <c r="BC39" s="4147"/>
      <c r="BD39" s="4148"/>
      <c r="BE39" s="4149"/>
      <c r="BF39" s="4150"/>
      <c r="BG39" s="4151"/>
      <c r="BH39" s="4151"/>
      <c r="BI39" s="4151"/>
      <c r="BJ39" s="4152"/>
    </row>
    <row r="40" spans="2:62" ht="20.25" customHeight="1" x14ac:dyDescent="0.15">
      <c r="B40" s="4159"/>
      <c r="C40" s="4172"/>
      <c r="D40" s="4173"/>
      <c r="E40" s="1922"/>
      <c r="F40" s="1923">
        <f>C39</f>
        <v>0</v>
      </c>
      <c r="G40" s="1922"/>
      <c r="H40" s="1923">
        <f>I39</f>
        <v>0</v>
      </c>
      <c r="I40" s="4174"/>
      <c r="J40" s="4175"/>
      <c r="K40" s="4176"/>
      <c r="L40" s="4177"/>
      <c r="M40" s="4177"/>
      <c r="N40" s="4173"/>
      <c r="O40" s="4140"/>
      <c r="P40" s="4141"/>
      <c r="Q40" s="4141"/>
      <c r="R40" s="4141"/>
      <c r="S40" s="4142"/>
      <c r="T40" s="1939" t="s">
        <v>3505</v>
      </c>
      <c r="U40" s="1940"/>
      <c r="V40" s="1941"/>
      <c r="W40" s="1927" t="str">
        <f>IF(W39="","",VLOOKUP(W39,'シフト記号表（従来型・ユニット型共通）'!$C$6:$L$47,10,FALSE))</f>
        <v/>
      </c>
      <c r="X40" s="1928" t="str">
        <f>IF(X39="","",VLOOKUP(X39,'シフト記号表（従来型・ユニット型共通）'!$C$6:$L$47,10,FALSE))</f>
        <v/>
      </c>
      <c r="Y40" s="1928" t="str">
        <f>IF(Y39="","",VLOOKUP(Y39,'シフト記号表（従来型・ユニット型共通）'!$C$6:$L$47,10,FALSE))</f>
        <v/>
      </c>
      <c r="Z40" s="1928" t="str">
        <f>IF(Z39="","",VLOOKUP(Z39,'シフト記号表（従来型・ユニット型共通）'!$C$6:$L$47,10,FALSE))</f>
        <v/>
      </c>
      <c r="AA40" s="1928" t="str">
        <f>IF(AA39="","",VLOOKUP(AA39,'シフト記号表（従来型・ユニット型共通）'!$C$6:$L$47,10,FALSE))</f>
        <v/>
      </c>
      <c r="AB40" s="1928" t="str">
        <f>IF(AB39="","",VLOOKUP(AB39,'シフト記号表（従来型・ユニット型共通）'!$C$6:$L$47,10,FALSE))</f>
        <v/>
      </c>
      <c r="AC40" s="1929" t="str">
        <f>IF(AC39="","",VLOOKUP(AC39,'シフト記号表（従来型・ユニット型共通）'!$C$6:$L$47,10,FALSE))</f>
        <v/>
      </c>
      <c r="AD40" s="1927" t="str">
        <f>IF(AD39="","",VLOOKUP(AD39,'シフト記号表（従来型・ユニット型共通）'!$C$6:$L$47,10,FALSE))</f>
        <v/>
      </c>
      <c r="AE40" s="1928" t="str">
        <f>IF(AE39="","",VLOOKUP(AE39,'シフト記号表（従来型・ユニット型共通）'!$C$6:$L$47,10,FALSE))</f>
        <v/>
      </c>
      <c r="AF40" s="1928" t="str">
        <f>IF(AF39="","",VLOOKUP(AF39,'シフト記号表（従来型・ユニット型共通）'!$C$6:$L$47,10,FALSE))</f>
        <v/>
      </c>
      <c r="AG40" s="1928" t="str">
        <f>IF(AG39="","",VLOOKUP(AG39,'シフト記号表（従来型・ユニット型共通）'!$C$6:$L$47,10,FALSE))</f>
        <v/>
      </c>
      <c r="AH40" s="1928" t="str">
        <f>IF(AH39="","",VLOOKUP(AH39,'シフト記号表（従来型・ユニット型共通）'!$C$6:$L$47,10,FALSE))</f>
        <v/>
      </c>
      <c r="AI40" s="1928" t="str">
        <f>IF(AI39="","",VLOOKUP(AI39,'シフト記号表（従来型・ユニット型共通）'!$C$6:$L$47,10,FALSE))</f>
        <v/>
      </c>
      <c r="AJ40" s="1929" t="str">
        <f>IF(AJ39="","",VLOOKUP(AJ39,'シフト記号表（従来型・ユニット型共通）'!$C$6:$L$47,10,FALSE))</f>
        <v/>
      </c>
      <c r="AK40" s="1927" t="str">
        <f>IF(AK39="","",VLOOKUP(AK39,'シフト記号表（従来型・ユニット型共通）'!$C$6:$L$47,10,FALSE))</f>
        <v/>
      </c>
      <c r="AL40" s="1928" t="str">
        <f>IF(AL39="","",VLOOKUP(AL39,'シフト記号表（従来型・ユニット型共通）'!$C$6:$L$47,10,FALSE))</f>
        <v/>
      </c>
      <c r="AM40" s="1928" t="str">
        <f>IF(AM39="","",VLOOKUP(AM39,'シフト記号表（従来型・ユニット型共通）'!$C$6:$L$47,10,FALSE))</f>
        <v/>
      </c>
      <c r="AN40" s="1928" t="str">
        <f>IF(AN39="","",VLOOKUP(AN39,'シフト記号表（従来型・ユニット型共通）'!$C$6:$L$47,10,FALSE))</f>
        <v/>
      </c>
      <c r="AO40" s="1928" t="str">
        <f>IF(AO39="","",VLOOKUP(AO39,'シフト記号表（従来型・ユニット型共通）'!$C$6:$L$47,10,FALSE))</f>
        <v/>
      </c>
      <c r="AP40" s="1928" t="str">
        <f>IF(AP39="","",VLOOKUP(AP39,'シフト記号表（従来型・ユニット型共通）'!$C$6:$L$47,10,FALSE))</f>
        <v/>
      </c>
      <c r="AQ40" s="1929" t="str">
        <f>IF(AQ39="","",VLOOKUP(AQ39,'シフト記号表（従来型・ユニット型共通）'!$C$6:$L$47,10,FALSE))</f>
        <v/>
      </c>
      <c r="AR40" s="1927" t="str">
        <f>IF(AR39="","",VLOOKUP(AR39,'シフト記号表（従来型・ユニット型共通）'!$C$6:$L$47,10,FALSE))</f>
        <v/>
      </c>
      <c r="AS40" s="1928" t="str">
        <f>IF(AS39="","",VLOOKUP(AS39,'シフト記号表（従来型・ユニット型共通）'!$C$6:$L$47,10,FALSE))</f>
        <v/>
      </c>
      <c r="AT40" s="1928" t="str">
        <f>IF(AT39="","",VLOOKUP(AT39,'シフト記号表（従来型・ユニット型共通）'!$C$6:$L$47,10,FALSE))</f>
        <v/>
      </c>
      <c r="AU40" s="1928" t="str">
        <f>IF(AU39="","",VLOOKUP(AU39,'シフト記号表（従来型・ユニット型共通）'!$C$6:$L$47,10,FALSE))</f>
        <v/>
      </c>
      <c r="AV40" s="1928" t="str">
        <f>IF(AV39="","",VLOOKUP(AV39,'シフト記号表（従来型・ユニット型共通）'!$C$6:$L$47,10,FALSE))</f>
        <v/>
      </c>
      <c r="AW40" s="1928" t="str">
        <f>IF(AW39="","",VLOOKUP(AW39,'シフト記号表（従来型・ユニット型共通）'!$C$6:$L$47,10,FALSE))</f>
        <v/>
      </c>
      <c r="AX40" s="1929" t="str">
        <f>IF(AX39="","",VLOOKUP(AX39,'シフト記号表（従来型・ユニット型共通）'!$C$6:$L$47,10,FALSE))</f>
        <v/>
      </c>
      <c r="AY40" s="1927" t="str">
        <f>IF(AY39="","",VLOOKUP(AY39,'シフト記号表（従来型・ユニット型共通）'!$C$6:$L$47,10,FALSE))</f>
        <v/>
      </c>
      <c r="AZ40" s="1928" t="str">
        <f>IF(AZ39="","",VLOOKUP(AZ39,'シフト記号表（従来型・ユニット型共通）'!$C$6:$L$47,10,FALSE))</f>
        <v/>
      </c>
      <c r="BA40" s="1928" t="str">
        <f>IF(BA39="","",VLOOKUP(BA39,'シフト記号表（従来型・ユニット型共通）'!$C$6:$L$47,10,FALSE))</f>
        <v/>
      </c>
      <c r="BB40" s="4181">
        <f>IF($BE$3="４週",SUM(W40:AX40),IF($BE$3="暦月",SUM(W40:BA40),""))</f>
        <v>0</v>
      </c>
      <c r="BC40" s="4182"/>
      <c r="BD40" s="4183">
        <f>IF($BE$3="４週",BB40/4,IF($BE$3="暦月",(BB40/($BE$8/7)),""))</f>
        <v>0</v>
      </c>
      <c r="BE40" s="4182"/>
      <c r="BF40" s="4178"/>
      <c r="BG40" s="4179"/>
      <c r="BH40" s="4179"/>
      <c r="BI40" s="4179"/>
      <c r="BJ40" s="4180"/>
    </row>
    <row r="41" spans="2:62" ht="20.25" customHeight="1" x14ac:dyDescent="0.15">
      <c r="B41" s="4126">
        <f>B39+1</f>
        <v>13</v>
      </c>
      <c r="C41" s="4128"/>
      <c r="D41" s="4129"/>
      <c r="E41" s="1922"/>
      <c r="F41" s="1923"/>
      <c r="G41" s="1922"/>
      <c r="H41" s="1923"/>
      <c r="I41" s="4132"/>
      <c r="J41" s="4133"/>
      <c r="K41" s="4136"/>
      <c r="L41" s="4137"/>
      <c r="M41" s="4137"/>
      <c r="N41" s="4129"/>
      <c r="O41" s="4140"/>
      <c r="P41" s="4141"/>
      <c r="Q41" s="4141"/>
      <c r="R41" s="4141"/>
      <c r="S41" s="4142"/>
      <c r="T41" s="1942" t="s">
        <v>3298</v>
      </c>
      <c r="V41" s="1943"/>
      <c r="W41" s="1935"/>
      <c r="X41" s="1936"/>
      <c r="Y41" s="1936"/>
      <c r="Z41" s="1936"/>
      <c r="AA41" s="1936"/>
      <c r="AB41" s="1936"/>
      <c r="AC41" s="1937"/>
      <c r="AD41" s="1935"/>
      <c r="AE41" s="1936"/>
      <c r="AF41" s="1936"/>
      <c r="AG41" s="1936"/>
      <c r="AH41" s="1936"/>
      <c r="AI41" s="1936"/>
      <c r="AJ41" s="1937"/>
      <c r="AK41" s="1935"/>
      <c r="AL41" s="1936"/>
      <c r="AM41" s="1936"/>
      <c r="AN41" s="1936"/>
      <c r="AO41" s="1936"/>
      <c r="AP41" s="1936"/>
      <c r="AQ41" s="1937"/>
      <c r="AR41" s="1935"/>
      <c r="AS41" s="1936"/>
      <c r="AT41" s="1936"/>
      <c r="AU41" s="1936"/>
      <c r="AV41" s="1936"/>
      <c r="AW41" s="1936"/>
      <c r="AX41" s="1937"/>
      <c r="AY41" s="1935"/>
      <c r="AZ41" s="1936"/>
      <c r="BA41" s="1938"/>
      <c r="BB41" s="4146"/>
      <c r="BC41" s="4147"/>
      <c r="BD41" s="4148"/>
      <c r="BE41" s="4149"/>
      <c r="BF41" s="4150"/>
      <c r="BG41" s="4151"/>
      <c r="BH41" s="4151"/>
      <c r="BI41" s="4151"/>
      <c r="BJ41" s="4152"/>
    </row>
    <row r="42" spans="2:62" ht="20.25" customHeight="1" x14ac:dyDescent="0.15">
      <c r="B42" s="4159"/>
      <c r="C42" s="4172"/>
      <c r="D42" s="4173"/>
      <c r="E42" s="1922"/>
      <c r="F42" s="1923">
        <f>C41</f>
        <v>0</v>
      </c>
      <c r="G42" s="1922"/>
      <c r="H42" s="1923">
        <f>I41</f>
        <v>0</v>
      </c>
      <c r="I42" s="4174"/>
      <c r="J42" s="4175"/>
      <c r="K42" s="4176"/>
      <c r="L42" s="4177"/>
      <c r="M42" s="4177"/>
      <c r="N42" s="4173"/>
      <c r="O42" s="4140"/>
      <c r="P42" s="4141"/>
      <c r="Q42" s="4141"/>
      <c r="R42" s="4141"/>
      <c r="S42" s="4142"/>
      <c r="T42" s="1939" t="s">
        <v>3505</v>
      </c>
      <c r="U42" s="1940"/>
      <c r="V42" s="1941"/>
      <c r="W42" s="1927" t="str">
        <f>IF(W41="","",VLOOKUP(W41,'シフト記号表（従来型・ユニット型共通）'!$C$6:$L$47,10,FALSE))</f>
        <v/>
      </c>
      <c r="X42" s="1928" t="str">
        <f>IF(X41="","",VLOOKUP(X41,'シフト記号表（従来型・ユニット型共通）'!$C$6:$L$47,10,FALSE))</f>
        <v/>
      </c>
      <c r="Y42" s="1928" t="str">
        <f>IF(Y41="","",VLOOKUP(Y41,'シフト記号表（従来型・ユニット型共通）'!$C$6:$L$47,10,FALSE))</f>
        <v/>
      </c>
      <c r="Z42" s="1928" t="str">
        <f>IF(Z41="","",VLOOKUP(Z41,'シフト記号表（従来型・ユニット型共通）'!$C$6:$L$47,10,FALSE))</f>
        <v/>
      </c>
      <c r="AA42" s="1928" t="str">
        <f>IF(AA41="","",VLOOKUP(AA41,'シフト記号表（従来型・ユニット型共通）'!$C$6:$L$47,10,FALSE))</f>
        <v/>
      </c>
      <c r="AB42" s="1928" t="str">
        <f>IF(AB41="","",VLOOKUP(AB41,'シフト記号表（従来型・ユニット型共通）'!$C$6:$L$47,10,FALSE))</f>
        <v/>
      </c>
      <c r="AC42" s="1929" t="str">
        <f>IF(AC41="","",VLOOKUP(AC41,'シフト記号表（従来型・ユニット型共通）'!$C$6:$L$47,10,FALSE))</f>
        <v/>
      </c>
      <c r="AD42" s="1927" t="str">
        <f>IF(AD41="","",VLOOKUP(AD41,'シフト記号表（従来型・ユニット型共通）'!$C$6:$L$47,10,FALSE))</f>
        <v/>
      </c>
      <c r="AE42" s="1928" t="str">
        <f>IF(AE41="","",VLOOKUP(AE41,'シフト記号表（従来型・ユニット型共通）'!$C$6:$L$47,10,FALSE))</f>
        <v/>
      </c>
      <c r="AF42" s="1928" t="str">
        <f>IF(AF41="","",VLOOKUP(AF41,'シフト記号表（従来型・ユニット型共通）'!$C$6:$L$47,10,FALSE))</f>
        <v/>
      </c>
      <c r="AG42" s="1928" t="str">
        <f>IF(AG41="","",VLOOKUP(AG41,'シフト記号表（従来型・ユニット型共通）'!$C$6:$L$47,10,FALSE))</f>
        <v/>
      </c>
      <c r="AH42" s="1928" t="str">
        <f>IF(AH41="","",VLOOKUP(AH41,'シフト記号表（従来型・ユニット型共通）'!$C$6:$L$47,10,FALSE))</f>
        <v/>
      </c>
      <c r="AI42" s="1928" t="str">
        <f>IF(AI41="","",VLOOKUP(AI41,'シフト記号表（従来型・ユニット型共通）'!$C$6:$L$47,10,FALSE))</f>
        <v/>
      </c>
      <c r="AJ42" s="1929" t="str">
        <f>IF(AJ41="","",VLOOKUP(AJ41,'シフト記号表（従来型・ユニット型共通）'!$C$6:$L$47,10,FALSE))</f>
        <v/>
      </c>
      <c r="AK42" s="1927" t="str">
        <f>IF(AK41="","",VLOOKUP(AK41,'シフト記号表（従来型・ユニット型共通）'!$C$6:$L$47,10,FALSE))</f>
        <v/>
      </c>
      <c r="AL42" s="1928" t="str">
        <f>IF(AL41="","",VLOOKUP(AL41,'シフト記号表（従来型・ユニット型共通）'!$C$6:$L$47,10,FALSE))</f>
        <v/>
      </c>
      <c r="AM42" s="1928" t="str">
        <f>IF(AM41="","",VLOOKUP(AM41,'シフト記号表（従来型・ユニット型共通）'!$C$6:$L$47,10,FALSE))</f>
        <v/>
      </c>
      <c r="AN42" s="1928" t="str">
        <f>IF(AN41="","",VLOOKUP(AN41,'シフト記号表（従来型・ユニット型共通）'!$C$6:$L$47,10,FALSE))</f>
        <v/>
      </c>
      <c r="AO42" s="1928" t="str">
        <f>IF(AO41="","",VLOOKUP(AO41,'シフト記号表（従来型・ユニット型共通）'!$C$6:$L$47,10,FALSE))</f>
        <v/>
      </c>
      <c r="AP42" s="1928" t="str">
        <f>IF(AP41="","",VLOOKUP(AP41,'シフト記号表（従来型・ユニット型共通）'!$C$6:$L$47,10,FALSE))</f>
        <v/>
      </c>
      <c r="AQ42" s="1929" t="str">
        <f>IF(AQ41="","",VLOOKUP(AQ41,'シフト記号表（従来型・ユニット型共通）'!$C$6:$L$47,10,FALSE))</f>
        <v/>
      </c>
      <c r="AR42" s="1927" t="str">
        <f>IF(AR41="","",VLOOKUP(AR41,'シフト記号表（従来型・ユニット型共通）'!$C$6:$L$47,10,FALSE))</f>
        <v/>
      </c>
      <c r="AS42" s="1928" t="str">
        <f>IF(AS41="","",VLOOKUP(AS41,'シフト記号表（従来型・ユニット型共通）'!$C$6:$L$47,10,FALSE))</f>
        <v/>
      </c>
      <c r="AT42" s="1928" t="str">
        <f>IF(AT41="","",VLOOKUP(AT41,'シフト記号表（従来型・ユニット型共通）'!$C$6:$L$47,10,FALSE))</f>
        <v/>
      </c>
      <c r="AU42" s="1928" t="str">
        <f>IF(AU41="","",VLOOKUP(AU41,'シフト記号表（従来型・ユニット型共通）'!$C$6:$L$47,10,FALSE))</f>
        <v/>
      </c>
      <c r="AV42" s="1928" t="str">
        <f>IF(AV41="","",VLOOKUP(AV41,'シフト記号表（従来型・ユニット型共通）'!$C$6:$L$47,10,FALSE))</f>
        <v/>
      </c>
      <c r="AW42" s="1928" t="str">
        <f>IF(AW41="","",VLOOKUP(AW41,'シフト記号表（従来型・ユニット型共通）'!$C$6:$L$47,10,FALSE))</f>
        <v/>
      </c>
      <c r="AX42" s="1929" t="str">
        <f>IF(AX41="","",VLOOKUP(AX41,'シフト記号表（従来型・ユニット型共通）'!$C$6:$L$47,10,FALSE))</f>
        <v/>
      </c>
      <c r="AY42" s="1927" t="str">
        <f>IF(AY41="","",VLOOKUP(AY41,'シフト記号表（従来型・ユニット型共通）'!$C$6:$L$47,10,FALSE))</f>
        <v/>
      </c>
      <c r="AZ42" s="1928" t="str">
        <f>IF(AZ41="","",VLOOKUP(AZ41,'シフト記号表（従来型・ユニット型共通）'!$C$6:$L$47,10,FALSE))</f>
        <v/>
      </c>
      <c r="BA42" s="1928" t="str">
        <f>IF(BA41="","",VLOOKUP(BA41,'シフト記号表（従来型・ユニット型共通）'!$C$6:$L$47,10,FALSE))</f>
        <v/>
      </c>
      <c r="BB42" s="4181">
        <f>IF($BE$3="４週",SUM(W42:AX42),IF($BE$3="暦月",SUM(W42:BA42),""))</f>
        <v>0</v>
      </c>
      <c r="BC42" s="4182"/>
      <c r="BD42" s="4183">
        <f>IF($BE$3="４週",BB42/4,IF($BE$3="暦月",(BB42/($BE$8/7)),""))</f>
        <v>0</v>
      </c>
      <c r="BE42" s="4182"/>
      <c r="BF42" s="4178"/>
      <c r="BG42" s="4179"/>
      <c r="BH42" s="4179"/>
      <c r="BI42" s="4179"/>
      <c r="BJ42" s="4180"/>
    </row>
    <row r="43" spans="2:62" ht="20.25" customHeight="1" x14ac:dyDescent="0.15">
      <c r="B43" s="4126">
        <f>B41+1</f>
        <v>14</v>
      </c>
      <c r="C43" s="4128"/>
      <c r="D43" s="4129"/>
      <c r="E43" s="1922"/>
      <c r="F43" s="1923"/>
      <c r="G43" s="1922"/>
      <c r="H43" s="1923"/>
      <c r="I43" s="4132"/>
      <c r="J43" s="4133"/>
      <c r="K43" s="4136"/>
      <c r="L43" s="4137"/>
      <c r="M43" s="4137"/>
      <c r="N43" s="4129"/>
      <c r="O43" s="4140"/>
      <c r="P43" s="4141"/>
      <c r="Q43" s="4141"/>
      <c r="R43" s="4141"/>
      <c r="S43" s="4142"/>
      <c r="T43" s="1942" t="s">
        <v>3298</v>
      </c>
      <c r="V43" s="1943"/>
      <c r="W43" s="1935"/>
      <c r="X43" s="1936"/>
      <c r="Y43" s="1936"/>
      <c r="Z43" s="1936"/>
      <c r="AA43" s="1936"/>
      <c r="AB43" s="1936"/>
      <c r="AC43" s="1937"/>
      <c r="AD43" s="1935"/>
      <c r="AE43" s="1936"/>
      <c r="AF43" s="1936"/>
      <c r="AG43" s="1936"/>
      <c r="AH43" s="1936"/>
      <c r="AI43" s="1936"/>
      <c r="AJ43" s="1937"/>
      <c r="AK43" s="1935"/>
      <c r="AL43" s="1936"/>
      <c r="AM43" s="1936"/>
      <c r="AN43" s="1936"/>
      <c r="AO43" s="1936"/>
      <c r="AP43" s="1936"/>
      <c r="AQ43" s="1937"/>
      <c r="AR43" s="1935"/>
      <c r="AS43" s="1936"/>
      <c r="AT43" s="1936"/>
      <c r="AU43" s="1936"/>
      <c r="AV43" s="1936"/>
      <c r="AW43" s="1936"/>
      <c r="AX43" s="1937"/>
      <c r="AY43" s="1935"/>
      <c r="AZ43" s="1936"/>
      <c r="BA43" s="1938"/>
      <c r="BB43" s="4146"/>
      <c r="BC43" s="4147"/>
      <c r="BD43" s="4148"/>
      <c r="BE43" s="4149"/>
      <c r="BF43" s="4150"/>
      <c r="BG43" s="4151"/>
      <c r="BH43" s="4151"/>
      <c r="BI43" s="4151"/>
      <c r="BJ43" s="4152"/>
    </row>
    <row r="44" spans="2:62" ht="20.25" customHeight="1" x14ac:dyDescent="0.15">
      <c r="B44" s="4159"/>
      <c r="C44" s="4172"/>
      <c r="D44" s="4173"/>
      <c r="E44" s="1922"/>
      <c r="F44" s="1923">
        <f>C43</f>
        <v>0</v>
      </c>
      <c r="G44" s="1922"/>
      <c r="H44" s="1923">
        <f>I43</f>
        <v>0</v>
      </c>
      <c r="I44" s="4174"/>
      <c r="J44" s="4175"/>
      <c r="K44" s="4176"/>
      <c r="L44" s="4177"/>
      <c r="M44" s="4177"/>
      <c r="N44" s="4173"/>
      <c r="O44" s="4140"/>
      <c r="P44" s="4141"/>
      <c r="Q44" s="4141"/>
      <c r="R44" s="4141"/>
      <c r="S44" s="4142"/>
      <c r="T44" s="1939" t="s">
        <v>3505</v>
      </c>
      <c r="U44" s="1940"/>
      <c r="V44" s="1941"/>
      <c r="W44" s="1927" t="str">
        <f>IF(W43="","",VLOOKUP(W43,'シフト記号表（従来型・ユニット型共通）'!$C$6:$L$47,10,FALSE))</f>
        <v/>
      </c>
      <c r="X44" s="1928" t="str">
        <f>IF(X43="","",VLOOKUP(X43,'シフト記号表（従来型・ユニット型共通）'!$C$6:$L$47,10,FALSE))</f>
        <v/>
      </c>
      <c r="Y44" s="1928" t="str">
        <f>IF(Y43="","",VLOOKUP(Y43,'シフト記号表（従来型・ユニット型共通）'!$C$6:$L$47,10,FALSE))</f>
        <v/>
      </c>
      <c r="Z44" s="1928" t="str">
        <f>IF(Z43="","",VLOOKUP(Z43,'シフト記号表（従来型・ユニット型共通）'!$C$6:$L$47,10,FALSE))</f>
        <v/>
      </c>
      <c r="AA44" s="1928" t="str">
        <f>IF(AA43="","",VLOOKUP(AA43,'シフト記号表（従来型・ユニット型共通）'!$C$6:$L$47,10,FALSE))</f>
        <v/>
      </c>
      <c r="AB44" s="1928" t="str">
        <f>IF(AB43="","",VLOOKUP(AB43,'シフト記号表（従来型・ユニット型共通）'!$C$6:$L$47,10,FALSE))</f>
        <v/>
      </c>
      <c r="AC44" s="1929" t="str">
        <f>IF(AC43="","",VLOOKUP(AC43,'シフト記号表（従来型・ユニット型共通）'!$C$6:$L$47,10,FALSE))</f>
        <v/>
      </c>
      <c r="AD44" s="1927" t="str">
        <f>IF(AD43="","",VLOOKUP(AD43,'シフト記号表（従来型・ユニット型共通）'!$C$6:$L$47,10,FALSE))</f>
        <v/>
      </c>
      <c r="AE44" s="1928" t="str">
        <f>IF(AE43="","",VLOOKUP(AE43,'シフト記号表（従来型・ユニット型共通）'!$C$6:$L$47,10,FALSE))</f>
        <v/>
      </c>
      <c r="AF44" s="1928" t="str">
        <f>IF(AF43="","",VLOOKUP(AF43,'シフト記号表（従来型・ユニット型共通）'!$C$6:$L$47,10,FALSE))</f>
        <v/>
      </c>
      <c r="AG44" s="1928" t="str">
        <f>IF(AG43="","",VLOOKUP(AG43,'シフト記号表（従来型・ユニット型共通）'!$C$6:$L$47,10,FALSE))</f>
        <v/>
      </c>
      <c r="AH44" s="1928" t="str">
        <f>IF(AH43="","",VLOOKUP(AH43,'シフト記号表（従来型・ユニット型共通）'!$C$6:$L$47,10,FALSE))</f>
        <v/>
      </c>
      <c r="AI44" s="1928" t="str">
        <f>IF(AI43="","",VLOOKUP(AI43,'シフト記号表（従来型・ユニット型共通）'!$C$6:$L$47,10,FALSE))</f>
        <v/>
      </c>
      <c r="AJ44" s="1929" t="str">
        <f>IF(AJ43="","",VLOOKUP(AJ43,'シフト記号表（従来型・ユニット型共通）'!$C$6:$L$47,10,FALSE))</f>
        <v/>
      </c>
      <c r="AK44" s="1927" t="str">
        <f>IF(AK43="","",VLOOKUP(AK43,'シフト記号表（従来型・ユニット型共通）'!$C$6:$L$47,10,FALSE))</f>
        <v/>
      </c>
      <c r="AL44" s="1928" t="str">
        <f>IF(AL43="","",VLOOKUP(AL43,'シフト記号表（従来型・ユニット型共通）'!$C$6:$L$47,10,FALSE))</f>
        <v/>
      </c>
      <c r="AM44" s="1928" t="str">
        <f>IF(AM43="","",VLOOKUP(AM43,'シフト記号表（従来型・ユニット型共通）'!$C$6:$L$47,10,FALSE))</f>
        <v/>
      </c>
      <c r="AN44" s="1928" t="str">
        <f>IF(AN43="","",VLOOKUP(AN43,'シフト記号表（従来型・ユニット型共通）'!$C$6:$L$47,10,FALSE))</f>
        <v/>
      </c>
      <c r="AO44" s="1928" t="str">
        <f>IF(AO43="","",VLOOKUP(AO43,'シフト記号表（従来型・ユニット型共通）'!$C$6:$L$47,10,FALSE))</f>
        <v/>
      </c>
      <c r="AP44" s="1928" t="str">
        <f>IF(AP43="","",VLOOKUP(AP43,'シフト記号表（従来型・ユニット型共通）'!$C$6:$L$47,10,FALSE))</f>
        <v/>
      </c>
      <c r="AQ44" s="1929" t="str">
        <f>IF(AQ43="","",VLOOKUP(AQ43,'シフト記号表（従来型・ユニット型共通）'!$C$6:$L$47,10,FALSE))</f>
        <v/>
      </c>
      <c r="AR44" s="1927" t="str">
        <f>IF(AR43="","",VLOOKUP(AR43,'シフト記号表（従来型・ユニット型共通）'!$C$6:$L$47,10,FALSE))</f>
        <v/>
      </c>
      <c r="AS44" s="1928" t="str">
        <f>IF(AS43="","",VLOOKUP(AS43,'シフト記号表（従来型・ユニット型共通）'!$C$6:$L$47,10,FALSE))</f>
        <v/>
      </c>
      <c r="AT44" s="1928" t="str">
        <f>IF(AT43="","",VLOOKUP(AT43,'シフト記号表（従来型・ユニット型共通）'!$C$6:$L$47,10,FALSE))</f>
        <v/>
      </c>
      <c r="AU44" s="1928" t="str">
        <f>IF(AU43="","",VLOOKUP(AU43,'シフト記号表（従来型・ユニット型共通）'!$C$6:$L$47,10,FALSE))</f>
        <v/>
      </c>
      <c r="AV44" s="1928" t="str">
        <f>IF(AV43="","",VLOOKUP(AV43,'シフト記号表（従来型・ユニット型共通）'!$C$6:$L$47,10,FALSE))</f>
        <v/>
      </c>
      <c r="AW44" s="1928" t="str">
        <f>IF(AW43="","",VLOOKUP(AW43,'シフト記号表（従来型・ユニット型共通）'!$C$6:$L$47,10,FALSE))</f>
        <v/>
      </c>
      <c r="AX44" s="1929" t="str">
        <f>IF(AX43="","",VLOOKUP(AX43,'シフト記号表（従来型・ユニット型共通）'!$C$6:$L$47,10,FALSE))</f>
        <v/>
      </c>
      <c r="AY44" s="1927" t="str">
        <f>IF(AY43="","",VLOOKUP(AY43,'シフト記号表（従来型・ユニット型共通）'!$C$6:$L$47,10,FALSE))</f>
        <v/>
      </c>
      <c r="AZ44" s="1928" t="str">
        <f>IF(AZ43="","",VLOOKUP(AZ43,'シフト記号表（従来型・ユニット型共通）'!$C$6:$L$47,10,FALSE))</f>
        <v/>
      </c>
      <c r="BA44" s="1928" t="str">
        <f>IF(BA43="","",VLOOKUP(BA43,'シフト記号表（従来型・ユニット型共通）'!$C$6:$L$47,10,FALSE))</f>
        <v/>
      </c>
      <c r="BB44" s="4181">
        <f>IF($BE$3="４週",SUM(W44:AX44),IF($BE$3="暦月",SUM(W44:BA44),""))</f>
        <v>0</v>
      </c>
      <c r="BC44" s="4182"/>
      <c r="BD44" s="4183">
        <f>IF($BE$3="４週",BB44/4,IF($BE$3="暦月",(BB44/($BE$8/7)),""))</f>
        <v>0</v>
      </c>
      <c r="BE44" s="4182"/>
      <c r="BF44" s="4178"/>
      <c r="BG44" s="4179"/>
      <c r="BH44" s="4179"/>
      <c r="BI44" s="4179"/>
      <c r="BJ44" s="4180"/>
    </row>
    <row r="45" spans="2:62" ht="20.25" customHeight="1" x14ac:dyDescent="0.15">
      <c r="B45" s="4126">
        <f>B43+1</f>
        <v>15</v>
      </c>
      <c r="C45" s="4128"/>
      <c r="D45" s="4129"/>
      <c r="E45" s="1922"/>
      <c r="F45" s="1923"/>
      <c r="G45" s="1922"/>
      <c r="H45" s="1923"/>
      <c r="I45" s="4132"/>
      <c r="J45" s="4133"/>
      <c r="K45" s="4136"/>
      <c r="L45" s="4137"/>
      <c r="M45" s="4137"/>
      <c r="N45" s="4129"/>
      <c r="O45" s="4140"/>
      <c r="P45" s="4141"/>
      <c r="Q45" s="4141"/>
      <c r="R45" s="4141"/>
      <c r="S45" s="4142"/>
      <c r="T45" s="1942" t="s">
        <v>3298</v>
      </c>
      <c r="V45" s="1943"/>
      <c r="W45" s="1935"/>
      <c r="X45" s="1936"/>
      <c r="Y45" s="1936"/>
      <c r="Z45" s="1936"/>
      <c r="AA45" s="1936"/>
      <c r="AB45" s="1936"/>
      <c r="AC45" s="1937"/>
      <c r="AD45" s="1935"/>
      <c r="AE45" s="1936"/>
      <c r="AF45" s="1936"/>
      <c r="AG45" s="1936"/>
      <c r="AH45" s="1936"/>
      <c r="AI45" s="1936"/>
      <c r="AJ45" s="1937"/>
      <c r="AK45" s="1935"/>
      <c r="AL45" s="1936"/>
      <c r="AM45" s="1936"/>
      <c r="AN45" s="1936"/>
      <c r="AO45" s="1936"/>
      <c r="AP45" s="1936"/>
      <c r="AQ45" s="1937"/>
      <c r="AR45" s="1935"/>
      <c r="AS45" s="1936"/>
      <c r="AT45" s="1936"/>
      <c r="AU45" s="1936"/>
      <c r="AV45" s="1936"/>
      <c r="AW45" s="1936"/>
      <c r="AX45" s="1937"/>
      <c r="AY45" s="1935"/>
      <c r="AZ45" s="1936"/>
      <c r="BA45" s="1938"/>
      <c r="BB45" s="4146"/>
      <c r="BC45" s="4147"/>
      <c r="BD45" s="4148"/>
      <c r="BE45" s="4149"/>
      <c r="BF45" s="4150"/>
      <c r="BG45" s="4151"/>
      <c r="BH45" s="4151"/>
      <c r="BI45" s="4151"/>
      <c r="BJ45" s="4152"/>
    </row>
    <row r="46" spans="2:62" ht="20.25" customHeight="1" x14ac:dyDescent="0.15">
      <c r="B46" s="4159"/>
      <c r="C46" s="4172"/>
      <c r="D46" s="4173"/>
      <c r="E46" s="1922"/>
      <c r="F46" s="1923">
        <f>C45</f>
        <v>0</v>
      </c>
      <c r="G46" s="1922"/>
      <c r="H46" s="1923">
        <f>I45</f>
        <v>0</v>
      </c>
      <c r="I46" s="4174"/>
      <c r="J46" s="4175"/>
      <c r="K46" s="4176"/>
      <c r="L46" s="4177"/>
      <c r="M46" s="4177"/>
      <c r="N46" s="4173"/>
      <c r="O46" s="4140"/>
      <c r="P46" s="4141"/>
      <c r="Q46" s="4141"/>
      <c r="R46" s="4141"/>
      <c r="S46" s="4142"/>
      <c r="T46" s="1939" t="s">
        <v>3505</v>
      </c>
      <c r="U46" s="1940"/>
      <c r="V46" s="1941"/>
      <c r="W46" s="1927" t="str">
        <f>IF(W45="","",VLOOKUP(W45,'シフト記号表（従来型・ユニット型共通）'!$C$6:$L$47,10,FALSE))</f>
        <v/>
      </c>
      <c r="X46" s="1928" t="str">
        <f>IF(X45="","",VLOOKUP(X45,'シフト記号表（従来型・ユニット型共通）'!$C$6:$L$47,10,FALSE))</f>
        <v/>
      </c>
      <c r="Y46" s="1928" t="str">
        <f>IF(Y45="","",VLOOKUP(Y45,'シフト記号表（従来型・ユニット型共通）'!$C$6:$L$47,10,FALSE))</f>
        <v/>
      </c>
      <c r="Z46" s="1928" t="str">
        <f>IF(Z45="","",VLOOKUP(Z45,'シフト記号表（従来型・ユニット型共通）'!$C$6:$L$47,10,FALSE))</f>
        <v/>
      </c>
      <c r="AA46" s="1928" t="str">
        <f>IF(AA45="","",VLOOKUP(AA45,'シフト記号表（従来型・ユニット型共通）'!$C$6:$L$47,10,FALSE))</f>
        <v/>
      </c>
      <c r="AB46" s="1928" t="str">
        <f>IF(AB45="","",VLOOKUP(AB45,'シフト記号表（従来型・ユニット型共通）'!$C$6:$L$47,10,FALSE))</f>
        <v/>
      </c>
      <c r="AC46" s="1929" t="str">
        <f>IF(AC45="","",VLOOKUP(AC45,'シフト記号表（従来型・ユニット型共通）'!$C$6:$L$47,10,FALSE))</f>
        <v/>
      </c>
      <c r="AD46" s="1927" t="str">
        <f>IF(AD45="","",VLOOKUP(AD45,'シフト記号表（従来型・ユニット型共通）'!$C$6:$L$47,10,FALSE))</f>
        <v/>
      </c>
      <c r="AE46" s="1928" t="str">
        <f>IF(AE45="","",VLOOKUP(AE45,'シフト記号表（従来型・ユニット型共通）'!$C$6:$L$47,10,FALSE))</f>
        <v/>
      </c>
      <c r="AF46" s="1928" t="str">
        <f>IF(AF45="","",VLOOKUP(AF45,'シフト記号表（従来型・ユニット型共通）'!$C$6:$L$47,10,FALSE))</f>
        <v/>
      </c>
      <c r="AG46" s="1928" t="str">
        <f>IF(AG45="","",VLOOKUP(AG45,'シフト記号表（従来型・ユニット型共通）'!$C$6:$L$47,10,FALSE))</f>
        <v/>
      </c>
      <c r="AH46" s="1928" t="str">
        <f>IF(AH45="","",VLOOKUP(AH45,'シフト記号表（従来型・ユニット型共通）'!$C$6:$L$47,10,FALSE))</f>
        <v/>
      </c>
      <c r="AI46" s="1928" t="str">
        <f>IF(AI45="","",VLOOKUP(AI45,'シフト記号表（従来型・ユニット型共通）'!$C$6:$L$47,10,FALSE))</f>
        <v/>
      </c>
      <c r="AJ46" s="1929" t="str">
        <f>IF(AJ45="","",VLOOKUP(AJ45,'シフト記号表（従来型・ユニット型共通）'!$C$6:$L$47,10,FALSE))</f>
        <v/>
      </c>
      <c r="AK46" s="1927" t="str">
        <f>IF(AK45="","",VLOOKUP(AK45,'シフト記号表（従来型・ユニット型共通）'!$C$6:$L$47,10,FALSE))</f>
        <v/>
      </c>
      <c r="AL46" s="1928" t="str">
        <f>IF(AL45="","",VLOOKUP(AL45,'シフト記号表（従来型・ユニット型共通）'!$C$6:$L$47,10,FALSE))</f>
        <v/>
      </c>
      <c r="AM46" s="1928" t="str">
        <f>IF(AM45="","",VLOOKUP(AM45,'シフト記号表（従来型・ユニット型共通）'!$C$6:$L$47,10,FALSE))</f>
        <v/>
      </c>
      <c r="AN46" s="1928" t="str">
        <f>IF(AN45="","",VLOOKUP(AN45,'シフト記号表（従来型・ユニット型共通）'!$C$6:$L$47,10,FALSE))</f>
        <v/>
      </c>
      <c r="AO46" s="1928" t="str">
        <f>IF(AO45="","",VLOOKUP(AO45,'シフト記号表（従来型・ユニット型共通）'!$C$6:$L$47,10,FALSE))</f>
        <v/>
      </c>
      <c r="AP46" s="1928" t="str">
        <f>IF(AP45="","",VLOOKUP(AP45,'シフト記号表（従来型・ユニット型共通）'!$C$6:$L$47,10,FALSE))</f>
        <v/>
      </c>
      <c r="AQ46" s="1929" t="str">
        <f>IF(AQ45="","",VLOOKUP(AQ45,'シフト記号表（従来型・ユニット型共通）'!$C$6:$L$47,10,FALSE))</f>
        <v/>
      </c>
      <c r="AR46" s="1927" t="str">
        <f>IF(AR45="","",VLOOKUP(AR45,'シフト記号表（従来型・ユニット型共通）'!$C$6:$L$47,10,FALSE))</f>
        <v/>
      </c>
      <c r="AS46" s="1928" t="str">
        <f>IF(AS45="","",VLOOKUP(AS45,'シフト記号表（従来型・ユニット型共通）'!$C$6:$L$47,10,FALSE))</f>
        <v/>
      </c>
      <c r="AT46" s="1928" t="str">
        <f>IF(AT45="","",VLOOKUP(AT45,'シフト記号表（従来型・ユニット型共通）'!$C$6:$L$47,10,FALSE))</f>
        <v/>
      </c>
      <c r="AU46" s="1928" t="str">
        <f>IF(AU45="","",VLOOKUP(AU45,'シフト記号表（従来型・ユニット型共通）'!$C$6:$L$47,10,FALSE))</f>
        <v/>
      </c>
      <c r="AV46" s="1928" t="str">
        <f>IF(AV45="","",VLOOKUP(AV45,'シフト記号表（従来型・ユニット型共通）'!$C$6:$L$47,10,FALSE))</f>
        <v/>
      </c>
      <c r="AW46" s="1928" t="str">
        <f>IF(AW45="","",VLOOKUP(AW45,'シフト記号表（従来型・ユニット型共通）'!$C$6:$L$47,10,FALSE))</f>
        <v/>
      </c>
      <c r="AX46" s="1929" t="str">
        <f>IF(AX45="","",VLOOKUP(AX45,'シフト記号表（従来型・ユニット型共通）'!$C$6:$L$47,10,FALSE))</f>
        <v/>
      </c>
      <c r="AY46" s="1927" t="str">
        <f>IF(AY45="","",VLOOKUP(AY45,'シフト記号表（従来型・ユニット型共通）'!$C$6:$L$47,10,FALSE))</f>
        <v/>
      </c>
      <c r="AZ46" s="1928" t="str">
        <f>IF(AZ45="","",VLOOKUP(AZ45,'シフト記号表（従来型・ユニット型共通）'!$C$6:$L$47,10,FALSE))</f>
        <v/>
      </c>
      <c r="BA46" s="1928" t="str">
        <f>IF(BA45="","",VLOOKUP(BA45,'シフト記号表（従来型・ユニット型共通）'!$C$6:$L$47,10,FALSE))</f>
        <v/>
      </c>
      <c r="BB46" s="4181">
        <f>IF($BE$3="４週",SUM(W46:AX46),IF($BE$3="暦月",SUM(W46:BA46),""))</f>
        <v>0</v>
      </c>
      <c r="BC46" s="4182"/>
      <c r="BD46" s="4183">
        <f>IF($BE$3="４週",BB46/4,IF($BE$3="暦月",(BB46/($BE$8/7)),""))</f>
        <v>0</v>
      </c>
      <c r="BE46" s="4182"/>
      <c r="BF46" s="4178"/>
      <c r="BG46" s="4179"/>
      <c r="BH46" s="4179"/>
      <c r="BI46" s="4179"/>
      <c r="BJ46" s="4180"/>
    </row>
    <row r="47" spans="2:62" ht="20.25" customHeight="1" x14ac:dyDescent="0.15">
      <c r="B47" s="4126">
        <f>B45+1</f>
        <v>16</v>
      </c>
      <c r="C47" s="4128"/>
      <c r="D47" s="4129"/>
      <c r="E47" s="1922"/>
      <c r="F47" s="1923"/>
      <c r="G47" s="1922"/>
      <c r="H47" s="1923"/>
      <c r="I47" s="4132"/>
      <c r="J47" s="4133"/>
      <c r="K47" s="4136"/>
      <c r="L47" s="4137"/>
      <c r="M47" s="4137"/>
      <c r="N47" s="4129"/>
      <c r="O47" s="4140"/>
      <c r="P47" s="4141"/>
      <c r="Q47" s="4141"/>
      <c r="R47" s="4141"/>
      <c r="S47" s="4142"/>
      <c r="T47" s="1942" t="s">
        <v>3298</v>
      </c>
      <c r="V47" s="1943"/>
      <c r="W47" s="1935"/>
      <c r="X47" s="1936"/>
      <c r="Y47" s="1936"/>
      <c r="Z47" s="1936"/>
      <c r="AA47" s="1936"/>
      <c r="AB47" s="1936"/>
      <c r="AC47" s="1937"/>
      <c r="AD47" s="1935"/>
      <c r="AE47" s="1936"/>
      <c r="AF47" s="1936"/>
      <c r="AG47" s="1936"/>
      <c r="AH47" s="1936"/>
      <c r="AI47" s="1936"/>
      <c r="AJ47" s="1937"/>
      <c r="AK47" s="1935"/>
      <c r="AL47" s="1936"/>
      <c r="AM47" s="1936"/>
      <c r="AN47" s="1936"/>
      <c r="AO47" s="1936"/>
      <c r="AP47" s="1936"/>
      <c r="AQ47" s="1937"/>
      <c r="AR47" s="1935"/>
      <c r="AS47" s="1936"/>
      <c r="AT47" s="1936"/>
      <c r="AU47" s="1936"/>
      <c r="AV47" s="1936"/>
      <c r="AW47" s="1936"/>
      <c r="AX47" s="1937"/>
      <c r="AY47" s="1935"/>
      <c r="AZ47" s="1936"/>
      <c r="BA47" s="1938"/>
      <c r="BB47" s="4146"/>
      <c r="BC47" s="4147"/>
      <c r="BD47" s="4148"/>
      <c r="BE47" s="4149"/>
      <c r="BF47" s="4150"/>
      <c r="BG47" s="4151"/>
      <c r="BH47" s="4151"/>
      <c r="BI47" s="4151"/>
      <c r="BJ47" s="4152"/>
    </row>
    <row r="48" spans="2:62" ht="20.25" customHeight="1" x14ac:dyDescent="0.15">
      <c r="B48" s="4159"/>
      <c r="C48" s="4172"/>
      <c r="D48" s="4173"/>
      <c r="E48" s="1922"/>
      <c r="F48" s="1923">
        <f>C47</f>
        <v>0</v>
      </c>
      <c r="G48" s="1922"/>
      <c r="H48" s="1923">
        <f>I47</f>
        <v>0</v>
      </c>
      <c r="I48" s="4174"/>
      <c r="J48" s="4175"/>
      <c r="K48" s="4176"/>
      <c r="L48" s="4177"/>
      <c r="M48" s="4177"/>
      <c r="N48" s="4173"/>
      <c r="O48" s="4140"/>
      <c r="P48" s="4141"/>
      <c r="Q48" s="4141"/>
      <c r="R48" s="4141"/>
      <c r="S48" s="4142"/>
      <c r="T48" s="1939" t="s">
        <v>3505</v>
      </c>
      <c r="U48" s="1940"/>
      <c r="V48" s="1941"/>
      <c r="W48" s="1927" t="str">
        <f>IF(W47="","",VLOOKUP(W47,'シフト記号表（従来型・ユニット型共通）'!$C$6:$L$47,10,FALSE))</f>
        <v/>
      </c>
      <c r="X48" s="1928" t="str">
        <f>IF(X47="","",VLOOKUP(X47,'シフト記号表（従来型・ユニット型共通）'!$C$6:$L$47,10,FALSE))</f>
        <v/>
      </c>
      <c r="Y48" s="1928" t="str">
        <f>IF(Y47="","",VLOOKUP(Y47,'シフト記号表（従来型・ユニット型共通）'!$C$6:$L$47,10,FALSE))</f>
        <v/>
      </c>
      <c r="Z48" s="1928" t="str">
        <f>IF(Z47="","",VLOOKUP(Z47,'シフト記号表（従来型・ユニット型共通）'!$C$6:$L$47,10,FALSE))</f>
        <v/>
      </c>
      <c r="AA48" s="1928" t="str">
        <f>IF(AA47="","",VLOOKUP(AA47,'シフト記号表（従来型・ユニット型共通）'!$C$6:$L$47,10,FALSE))</f>
        <v/>
      </c>
      <c r="AB48" s="1928" t="str">
        <f>IF(AB47="","",VLOOKUP(AB47,'シフト記号表（従来型・ユニット型共通）'!$C$6:$L$47,10,FALSE))</f>
        <v/>
      </c>
      <c r="AC48" s="1929" t="str">
        <f>IF(AC47="","",VLOOKUP(AC47,'シフト記号表（従来型・ユニット型共通）'!$C$6:$L$47,10,FALSE))</f>
        <v/>
      </c>
      <c r="AD48" s="1927" t="str">
        <f>IF(AD47="","",VLOOKUP(AD47,'シフト記号表（従来型・ユニット型共通）'!$C$6:$L$47,10,FALSE))</f>
        <v/>
      </c>
      <c r="AE48" s="1928" t="str">
        <f>IF(AE47="","",VLOOKUP(AE47,'シフト記号表（従来型・ユニット型共通）'!$C$6:$L$47,10,FALSE))</f>
        <v/>
      </c>
      <c r="AF48" s="1928" t="str">
        <f>IF(AF47="","",VLOOKUP(AF47,'シフト記号表（従来型・ユニット型共通）'!$C$6:$L$47,10,FALSE))</f>
        <v/>
      </c>
      <c r="AG48" s="1928" t="str">
        <f>IF(AG47="","",VLOOKUP(AG47,'シフト記号表（従来型・ユニット型共通）'!$C$6:$L$47,10,FALSE))</f>
        <v/>
      </c>
      <c r="AH48" s="1928" t="str">
        <f>IF(AH47="","",VLOOKUP(AH47,'シフト記号表（従来型・ユニット型共通）'!$C$6:$L$47,10,FALSE))</f>
        <v/>
      </c>
      <c r="AI48" s="1928" t="str">
        <f>IF(AI47="","",VLOOKUP(AI47,'シフト記号表（従来型・ユニット型共通）'!$C$6:$L$47,10,FALSE))</f>
        <v/>
      </c>
      <c r="AJ48" s="1929" t="str">
        <f>IF(AJ47="","",VLOOKUP(AJ47,'シフト記号表（従来型・ユニット型共通）'!$C$6:$L$47,10,FALSE))</f>
        <v/>
      </c>
      <c r="AK48" s="1927" t="str">
        <f>IF(AK47="","",VLOOKUP(AK47,'シフト記号表（従来型・ユニット型共通）'!$C$6:$L$47,10,FALSE))</f>
        <v/>
      </c>
      <c r="AL48" s="1928" t="str">
        <f>IF(AL47="","",VLOOKUP(AL47,'シフト記号表（従来型・ユニット型共通）'!$C$6:$L$47,10,FALSE))</f>
        <v/>
      </c>
      <c r="AM48" s="1928" t="str">
        <f>IF(AM47="","",VLOOKUP(AM47,'シフト記号表（従来型・ユニット型共通）'!$C$6:$L$47,10,FALSE))</f>
        <v/>
      </c>
      <c r="AN48" s="1928" t="str">
        <f>IF(AN47="","",VLOOKUP(AN47,'シフト記号表（従来型・ユニット型共通）'!$C$6:$L$47,10,FALSE))</f>
        <v/>
      </c>
      <c r="AO48" s="1928" t="str">
        <f>IF(AO47="","",VLOOKUP(AO47,'シフト記号表（従来型・ユニット型共通）'!$C$6:$L$47,10,FALSE))</f>
        <v/>
      </c>
      <c r="AP48" s="1928" t="str">
        <f>IF(AP47="","",VLOOKUP(AP47,'シフト記号表（従来型・ユニット型共通）'!$C$6:$L$47,10,FALSE))</f>
        <v/>
      </c>
      <c r="AQ48" s="1929" t="str">
        <f>IF(AQ47="","",VLOOKUP(AQ47,'シフト記号表（従来型・ユニット型共通）'!$C$6:$L$47,10,FALSE))</f>
        <v/>
      </c>
      <c r="AR48" s="1927" t="str">
        <f>IF(AR47="","",VLOOKUP(AR47,'シフト記号表（従来型・ユニット型共通）'!$C$6:$L$47,10,FALSE))</f>
        <v/>
      </c>
      <c r="AS48" s="1928" t="str">
        <f>IF(AS47="","",VLOOKUP(AS47,'シフト記号表（従来型・ユニット型共通）'!$C$6:$L$47,10,FALSE))</f>
        <v/>
      </c>
      <c r="AT48" s="1928" t="str">
        <f>IF(AT47="","",VLOOKUP(AT47,'シフト記号表（従来型・ユニット型共通）'!$C$6:$L$47,10,FALSE))</f>
        <v/>
      </c>
      <c r="AU48" s="1928" t="str">
        <f>IF(AU47="","",VLOOKUP(AU47,'シフト記号表（従来型・ユニット型共通）'!$C$6:$L$47,10,FALSE))</f>
        <v/>
      </c>
      <c r="AV48" s="1928" t="str">
        <f>IF(AV47="","",VLOOKUP(AV47,'シフト記号表（従来型・ユニット型共通）'!$C$6:$L$47,10,FALSE))</f>
        <v/>
      </c>
      <c r="AW48" s="1928" t="str">
        <f>IF(AW47="","",VLOOKUP(AW47,'シフト記号表（従来型・ユニット型共通）'!$C$6:$L$47,10,FALSE))</f>
        <v/>
      </c>
      <c r="AX48" s="1929" t="str">
        <f>IF(AX47="","",VLOOKUP(AX47,'シフト記号表（従来型・ユニット型共通）'!$C$6:$L$47,10,FALSE))</f>
        <v/>
      </c>
      <c r="AY48" s="1927" t="str">
        <f>IF(AY47="","",VLOOKUP(AY47,'シフト記号表（従来型・ユニット型共通）'!$C$6:$L$47,10,FALSE))</f>
        <v/>
      </c>
      <c r="AZ48" s="1928" t="str">
        <f>IF(AZ47="","",VLOOKUP(AZ47,'シフト記号表（従来型・ユニット型共通）'!$C$6:$L$47,10,FALSE))</f>
        <v/>
      </c>
      <c r="BA48" s="1928" t="str">
        <f>IF(BA47="","",VLOOKUP(BA47,'シフト記号表（従来型・ユニット型共通）'!$C$6:$L$47,10,FALSE))</f>
        <v/>
      </c>
      <c r="BB48" s="4181">
        <f>IF($BE$3="４週",SUM(W48:AX48),IF($BE$3="暦月",SUM(W48:BA48),""))</f>
        <v>0</v>
      </c>
      <c r="BC48" s="4182"/>
      <c r="BD48" s="4183">
        <f>IF($BE$3="４週",BB48/4,IF($BE$3="暦月",(BB48/($BE$8/7)),""))</f>
        <v>0</v>
      </c>
      <c r="BE48" s="4182"/>
      <c r="BF48" s="4178"/>
      <c r="BG48" s="4179"/>
      <c r="BH48" s="4179"/>
      <c r="BI48" s="4179"/>
      <c r="BJ48" s="4180"/>
    </row>
    <row r="49" spans="2:62" ht="20.25" customHeight="1" x14ac:dyDescent="0.15">
      <c r="B49" s="4126">
        <f>B47+1</f>
        <v>17</v>
      </c>
      <c r="C49" s="4128"/>
      <c r="D49" s="4129"/>
      <c r="E49" s="1922"/>
      <c r="F49" s="1923"/>
      <c r="G49" s="1922"/>
      <c r="H49" s="1923"/>
      <c r="I49" s="4132"/>
      <c r="J49" s="4133"/>
      <c r="K49" s="4136"/>
      <c r="L49" s="4137"/>
      <c r="M49" s="4137"/>
      <c r="N49" s="4129"/>
      <c r="O49" s="4140"/>
      <c r="P49" s="4141"/>
      <c r="Q49" s="4141"/>
      <c r="R49" s="4141"/>
      <c r="S49" s="4142"/>
      <c r="T49" s="1942" t="s">
        <v>3298</v>
      </c>
      <c r="V49" s="1943"/>
      <c r="W49" s="1935"/>
      <c r="X49" s="1936"/>
      <c r="Y49" s="1936"/>
      <c r="Z49" s="1936"/>
      <c r="AA49" s="1936"/>
      <c r="AB49" s="1936"/>
      <c r="AC49" s="1937"/>
      <c r="AD49" s="1935"/>
      <c r="AE49" s="1936"/>
      <c r="AF49" s="1936"/>
      <c r="AG49" s="1936"/>
      <c r="AH49" s="1936"/>
      <c r="AI49" s="1936"/>
      <c r="AJ49" s="1937"/>
      <c r="AK49" s="1935"/>
      <c r="AL49" s="1936"/>
      <c r="AM49" s="1936"/>
      <c r="AN49" s="1936"/>
      <c r="AO49" s="1936"/>
      <c r="AP49" s="1936"/>
      <c r="AQ49" s="1937"/>
      <c r="AR49" s="1935"/>
      <c r="AS49" s="1936"/>
      <c r="AT49" s="1936"/>
      <c r="AU49" s="1936"/>
      <c r="AV49" s="1936"/>
      <c r="AW49" s="1936"/>
      <c r="AX49" s="1937"/>
      <c r="AY49" s="1935"/>
      <c r="AZ49" s="1936"/>
      <c r="BA49" s="1938"/>
      <c r="BB49" s="4146"/>
      <c r="BC49" s="4147"/>
      <c r="BD49" s="4148"/>
      <c r="BE49" s="4149"/>
      <c r="BF49" s="4150"/>
      <c r="BG49" s="4151"/>
      <c r="BH49" s="4151"/>
      <c r="BI49" s="4151"/>
      <c r="BJ49" s="4152"/>
    </row>
    <row r="50" spans="2:62" ht="20.25" customHeight="1" x14ac:dyDescent="0.15">
      <c r="B50" s="4159"/>
      <c r="C50" s="4172"/>
      <c r="D50" s="4173"/>
      <c r="E50" s="1922"/>
      <c r="F50" s="1923">
        <f>C49</f>
        <v>0</v>
      </c>
      <c r="G50" s="1922"/>
      <c r="H50" s="1923">
        <f>I49</f>
        <v>0</v>
      </c>
      <c r="I50" s="4174"/>
      <c r="J50" s="4175"/>
      <c r="K50" s="4176"/>
      <c r="L50" s="4177"/>
      <c r="M50" s="4177"/>
      <c r="N50" s="4173"/>
      <c r="O50" s="4140"/>
      <c r="P50" s="4141"/>
      <c r="Q50" s="4141"/>
      <c r="R50" s="4141"/>
      <c r="S50" s="4142"/>
      <c r="T50" s="1939" t="s">
        <v>3505</v>
      </c>
      <c r="U50" s="1940"/>
      <c r="V50" s="1941"/>
      <c r="W50" s="1927" t="str">
        <f>IF(W49="","",VLOOKUP(W49,'シフト記号表（従来型・ユニット型共通）'!$C$6:$L$47,10,FALSE))</f>
        <v/>
      </c>
      <c r="X50" s="1928" t="str">
        <f>IF(X49="","",VLOOKUP(X49,'シフト記号表（従来型・ユニット型共通）'!$C$6:$L$47,10,FALSE))</f>
        <v/>
      </c>
      <c r="Y50" s="1928" t="str">
        <f>IF(Y49="","",VLOOKUP(Y49,'シフト記号表（従来型・ユニット型共通）'!$C$6:$L$47,10,FALSE))</f>
        <v/>
      </c>
      <c r="Z50" s="1928" t="str">
        <f>IF(Z49="","",VLOOKUP(Z49,'シフト記号表（従来型・ユニット型共通）'!$C$6:$L$47,10,FALSE))</f>
        <v/>
      </c>
      <c r="AA50" s="1928" t="str">
        <f>IF(AA49="","",VLOOKUP(AA49,'シフト記号表（従来型・ユニット型共通）'!$C$6:$L$47,10,FALSE))</f>
        <v/>
      </c>
      <c r="AB50" s="1928" t="str">
        <f>IF(AB49="","",VLOOKUP(AB49,'シフト記号表（従来型・ユニット型共通）'!$C$6:$L$47,10,FALSE))</f>
        <v/>
      </c>
      <c r="AC50" s="1929" t="str">
        <f>IF(AC49="","",VLOOKUP(AC49,'シフト記号表（従来型・ユニット型共通）'!$C$6:$L$47,10,FALSE))</f>
        <v/>
      </c>
      <c r="AD50" s="1927" t="str">
        <f>IF(AD49="","",VLOOKUP(AD49,'シフト記号表（従来型・ユニット型共通）'!$C$6:$L$47,10,FALSE))</f>
        <v/>
      </c>
      <c r="AE50" s="1928" t="str">
        <f>IF(AE49="","",VLOOKUP(AE49,'シフト記号表（従来型・ユニット型共通）'!$C$6:$L$47,10,FALSE))</f>
        <v/>
      </c>
      <c r="AF50" s="1928" t="str">
        <f>IF(AF49="","",VLOOKUP(AF49,'シフト記号表（従来型・ユニット型共通）'!$C$6:$L$47,10,FALSE))</f>
        <v/>
      </c>
      <c r="AG50" s="1928" t="str">
        <f>IF(AG49="","",VLOOKUP(AG49,'シフト記号表（従来型・ユニット型共通）'!$C$6:$L$47,10,FALSE))</f>
        <v/>
      </c>
      <c r="AH50" s="1928" t="str">
        <f>IF(AH49="","",VLOOKUP(AH49,'シフト記号表（従来型・ユニット型共通）'!$C$6:$L$47,10,FALSE))</f>
        <v/>
      </c>
      <c r="AI50" s="1928" t="str">
        <f>IF(AI49="","",VLOOKUP(AI49,'シフト記号表（従来型・ユニット型共通）'!$C$6:$L$47,10,FALSE))</f>
        <v/>
      </c>
      <c r="AJ50" s="1929" t="str">
        <f>IF(AJ49="","",VLOOKUP(AJ49,'シフト記号表（従来型・ユニット型共通）'!$C$6:$L$47,10,FALSE))</f>
        <v/>
      </c>
      <c r="AK50" s="1927" t="str">
        <f>IF(AK49="","",VLOOKUP(AK49,'シフト記号表（従来型・ユニット型共通）'!$C$6:$L$47,10,FALSE))</f>
        <v/>
      </c>
      <c r="AL50" s="1928" t="str">
        <f>IF(AL49="","",VLOOKUP(AL49,'シフト記号表（従来型・ユニット型共通）'!$C$6:$L$47,10,FALSE))</f>
        <v/>
      </c>
      <c r="AM50" s="1928" t="str">
        <f>IF(AM49="","",VLOOKUP(AM49,'シフト記号表（従来型・ユニット型共通）'!$C$6:$L$47,10,FALSE))</f>
        <v/>
      </c>
      <c r="AN50" s="1928" t="str">
        <f>IF(AN49="","",VLOOKUP(AN49,'シフト記号表（従来型・ユニット型共通）'!$C$6:$L$47,10,FALSE))</f>
        <v/>
      </c>
      <c r="AO50" s="1928" t="str">
        <f>IF(AO49="","",VLOOKUP(AO49,'シフト記号表（従来型・ユニット型共通）'!$C$6:$L$47,10,FALSE))</f>
        <v/>
      </c>
      <c r="AP50" s="1928" t="str">
        <f>IF(AP49="","",VLOOKUP(AP49,'シフト記号表（従来型・ユニット型共通）'!$C$6:$L$47,10,FALSE))</f>
        <v/>
      </c>
      <c r="AQ50" s="1929" t="str">
        <f>IF(AQ49="","",VLOOKUP(AQ49,'シフト記号表（従来型・ユニット型共通）'!$C$6:$L$47,10,FALSE))</f>
        <v/>
      </c>
      <c r="AR50" s="1927" t="str">
        <f>IF(AR49="","",VLOOKUP(AR49,'シフト記号表（従来型・ユニット型共通）'!$C$6:$L$47,10,FALSE))</f>
        <v/>
      </c>
      <c r="AS50" s="1928" t="str">
        <f>IF(AS49="","",VLOOKUP(AS49,'シフト記号表（従来型・ユニット型共通）'!$C$6:$L$47,10,FALSE))</f>
        <v/>
      </c>
      <c r="AT50" s="1928" t="str">
        <f>IF(AT49="","",VLOOKUP(AT49,'シフト記号表（従来型・ユニット型共通）'!$C$6:$L$47,10,FALSE))</f>
        <v/>
      </c>
      <c r="AU50" s="1928" t="str">
        <f>IF(AU49="","",VLOOKUP(AU49,'シフト記号表（従来型・ユニット型共通）'!$C$6:$L$47,10,FALSE))</f>
        <v/>
      </c>
      <c r="AV50" s="1928" t="str">
        <f>IF(AV49="","",VLOOKUP(AV49,'シフト記号表（従来型・ユニット型共通）'!$C$6:$L$47,10,FALSE))</f>
        <v/>
      </c>
      <c r="AW50" s="1928" t="str">
        <f>IF(AW49="","",VLOOKUP(AW49,'シフト記号表（従来型・ユニット型共通）'!$C$6:$L$47,10,FALSE))</f>
        <v/>
      </c>
      <c r="AX50" s="1929" t="str">
        <f>IF(AX49="","",VLOOKUP(AX49,'シフト記号表（従来型・ユニット型共通）'!$C$6:$L$47,10,FALSE))</f>
        <v/>
      </c>
      <c r="AY50" s="1927" t="str">
        <f>IF(AY49="","",VLOOKUP(AY49,'シフト記号表（従来型・ユニット型共通）'!$C$6:$L$47,10,FALSE))</f>
        <v/>
      </c>
      <c r="AZ50" s="1928" t="str">
        <f>IF(AZ49="","",VLOOKUP(AZ49,'シフト記号表（従来型・ユニット型共通）'!$C$6:$L$47,10,FALSE))</f>
        <v/>
      </c>
      <c r="BA50" s="1928" t="str">
        <f>IF(BA49="","",VLOOKUP(BA49,'シフト記号表（従来型・ユニット型共通）'!$C$6:$L$47,10,FALSE))</f>
        <v/>
      </c>
      <c r="BB50" s="4181">
        <f>IF($BE$3="４週",SUM(W50:AX50),IF($BE$3="暦月",SUM(W50:BA50),""))</f>
        <v>0</v>
      </c>
      <c r="BC50" s="4182"/>
      <c r="BD50" s="4183">
        <f>IF($BE$3="４週",BB50/4,IF($BE$3="暦月",(BB50/($BE$8/7)),""))</f>
        <v>0</v>
      </c>
      <c r="BE50" s="4182"/>
      <c r="BF50" s="4178"/>
      <c r="BG50" s="4179"/>
      <c r="BH50" s="4179"/>
      <c r="BI50" s="4179"/>
      <c r="BJ50" s="4180"/>
    </row>
    <row r="51" spans="2:62" ht="20.25" customHeight="1" x14ac:dyDescent="0.15">
      <c r="B51" s="4126">
        <f>B49+1</f>
        <v>18</v>
      </c>
      <c r="C51" s="4128"/>
      <c r="D51" s="4129"/>
      <c r="E51" s="1922"/>
      <c r="F51" s="1923"/>
      <c r="G51" s="1922"/>
      <c r="H51" s="1923"/>
      <c r="I51" s="4132"/>
      <c r="J51" s="4133"/>
      <c r="K51" s="4136"/>
      <c r="L51" s="4137"/>
      <c r="M51" s="4137"/>
      <c r="N51" s="4129"/>
      <c r="O51" s="4140"/>
      <c r="P51" s="4141"/>
      <c r="Q51" s="4141"/>
      <c r="R51" s="4141"/>
      <c r="S51" s="4142"/>
      <c r="T51" s="1942" t="s">
        <v>3298</v>
      </c>
      <c r="V51" s="1943"/>
      <c r="W51" s="1935"/>
      <c r="X51" s="1936"/>
      <c r="Y51" s="1936"/>
      <c r="Z51" s="1936"/>
      <c r="AA51" s="1936"/>
      <c r="AB51" s="1936"/>
      <c r="AC51" s="1937"/>
      <c r="AD51" s="1935"/>
      <c r="AE51" s="1936"/>
      <c r="AF51" s="1936"/>
      <c r="AG51" s="1936"/>
      <c r="AH51" s="1936"/>
      <c r="AI51" s="1936"/>
      <c r="AJ51" s="1937"/>
      <c r="AK51" s="1935"/>
      <c r="AL51" s="1936"/>
      <c r="AM51" s="1936"/>
      <c r="AN51" s="1936"/>
      <c r="AO51" s="1936"/>
      <c r="AP51" s="1936"/>
      <c r="AQ51" s="1937"/>
      <c r="AR51" s="1935"/>
      <c r="AS51" s="1936"/>
      <c r="AT51" s="1936"/>
      <c r="AU51" s="1936"/>
      <c r="AV51" s="1936"/>
      <c r="AW51" s="1936"/>
      <c r="AX51" s="1937"/>
      <c r="AY51" s="1935"/>
      <c r="AZ51" s="1936"/>
      <c r="BA51" s="1938"/>
      <c r="BB51" s="4146"/>
      <c r="BC51" s="4147"/>
      <c r="BD51" s="4148"/>
      <c r="BE51" s="4149"/>
      <c r="BF51" s="4150"/>
      <c r="BG51" s="4151"/>
      <c r="BH51" s="4151"/>
      <c r="BI51" s="4151"/>
      <c r="BJ51" s="4152"/>
    </row>
    <row r="52" spans="2:62" ht="20.25" customHeight="1" x14ac:dyDescent="0.15">
      <c r="B52" s="4159"/>
      <c r="C52" s="4172"/>
      <c r="D52" s="4173"/>
      <c r="E52" s="1922"/>
      <c r="F52" s="1923">
        <f>C51</f>
        <v>0</v>
      </c>
      <c r="G52" s="1922"/>
      <c r="H52" s="1923">
        <f>I51</f>
        <v>0</v>
      </c>
      <c r="I52" s="4174"/>
      <c r="J52" s="4175"/>
      <c r="K52" s="4176"/>
      <c r="L52" s="4177"/>
      <c r="M52" s="4177"/>
      <c r="N52" s="4173"/>
      <c r="O52" s="4140"/>
      <c r="P52" s="4141"/>
      <c r="Q52" s="4141"/>
      <c r="R52" s="4141"/>
      <c r="S52" s="4142"/>
      <c r="T52" s="1939" t="s">
        <v>3505</v>
      </c>
      <c r="U52" s="1940"/>
      <c r="V52" s="1941"/>
      <c r="W52" s="1927" t="str">
        <f>IF(W51="","",VLOOKUP(W51,'シフト記号表（従来型・ユニット型共通）'!$C$6:$L$47,10,FALSE))</f>
        <v/>
      </c>
      <c r="X52" s="1928" t="str">
        <f>IF(X51="","",VLOOKUP(X51,'シフト記号表（従来型・ユニット型共通）'!$C$6:$L$47,10,FALSE))</f>
        <v/>
      </c>
      <c r="Y52" s="1928" t="str">
        <f>IF(Y51="","",VLOOKUP(Y51,'シフト記号表（従来型・ユニット型共通）'!$C$6:$L$47,10,FALSE))</f>
        <v/>
      </c>
      <c r="Z52" s="1928" t="str">
        <f>IF(Z51="","",VLOOKUP(Z51,'シフト記号表（従来型・ユニット型共通）'!$C$6:$L$47,10,FALSE))</f>
        <v/>
      </c>
      <c r="AA52" s="1928" t="str">
        <f>IF(AA51="","",VLOOKUP(AA51,'シフト記号表（従来型・ユニット型共通）'!$C$6:$L$47,10,FALSE))</f>
        <v/>
      </c>
      <c r="AB52" s="1928" t="str">
        <f>IF(AB51="","",VLOOKUP(AB51,'シフト記号表（従来型・ユニット型共通）'!$C$6:$L$47,10,FALSE))</f>
        <v/>
      </c>
      <c r="AC52" s="1929" t="str">
        <f>IF(AC51="","",VLOOKUP(AC51,'シフト記号表（従来型・ユニット型共通）'!$C$6:$L$47,10,FALSE))</f>
        <v/>
      </c>
      <c r="AD52" s="1927" t="str">
        <f>IF(AD51="","",VLOOKUP(AD51,'シフト記号表（従来型・ユニット型共通）'!$C$6:$L$47,10,FALSE))</f>
        <v/>
      </c>
      <c r="AE52" s="1928" t="str">
        <f>IF(AE51="","",VLOOKUP(AE51,'シフト記号表（従来型・ユニット型共通）'!$C$6:$L$47,10,FALSE))</f>
        <v/>
      </c>
      <c r="AF52" s="1928" t="str">
        <f>IF(AF51="","",VLOOKUP(AF51,'シフト記号表（従来型・ユニット型共通）'!$C$6:$L$47,10,FALSE))</f>
        <v/>
      </c>
      <c r="AG52" s="1928" t="str">
        <f>IF(AG51="","",VLOOKUP(AG51,'シフト記号表（従来型・ユニット型共通）'!$C$6:$L$47,10,FALSE))</f>
        <v/>
      </c>
      <c r="AH52" s="1928" t="str">
        <f>IF(AH51="","",VLOOKUP(AH51,'シフト記号表（従来型・ユニット型共通）'!$C$6:$L$47,10,FALSE))</f>
        <v/>
      </c>
      <c r="AI52" s="1928" t="str">
        <f>IF(AI51="","",VLOOKUP(AI51,'シフト記号表（従来型・ユニット型共通）'!$C$6:$L$47,10,FALSE))</f>
        <v/>
      </c>
      <c r="AJ52" s="1929" t="str">
        <f>IF(AJ51="","",VLOOKUP(AJ51,'シフト記号表（従来型・ユニット型共通）'!$C$6:$L$47,10,FALSE))</f>
        <v/>
      </c>
      <c r="AK52" s="1927" t="str">
        <f>IF(AK51="","",VLOOKUP(AK51,'シフト記号表（従来型・ユニット型共通）'!$C$6:$L$47,10,FALSE))</f>
        <v/>
      </c>
      <c r="AL52" s="1928" t="str">
        <f>IF(AL51="","",VLOOKUP(AL51,'シフト記号表（従来型・ユニット型共通）'!$C$6:$L$47,10,FALSE))</f>
        <v/>
      </c>
      <c r="AM52" s="1928" t="str">
        <f>IF(AM51="","",VLOOKUP(AM51,'シフト記号表（従来型・ユニット型共通）'!$C$6:$L$47,10,FALSE))</f>
        <v/>
      </c>
      <c r="AN52" s="1928" t="str">
        <f>IF(AN51="","",VLOOKUP(AN51,'シフト記号表（従来型・ユニット型共通）'!$C$6:$L$47,10,FALSE))</f>
        <v/>
      </c>
      <c r="AO52" s="1928" t="str">
        <f>IF(AO51="","",VLOOKUP(AO51,'シフト記号表（従来型・ユニット型共通）'!$C$6:$L$47,10,FALSE))</f>
        <v/>
      </c>
      <c r="AP52" s="1928" t="str">
        <f>IF(AP51="","",VLOOKUP(AP51,'シフト記号表（従来型・ユニット型共通）'!$C$6:$L$47,10,FALSE))</f>
        <v/>
      </c>
      <c r="AQ52" s="1929" t="str">
        <f>IF(AQ51="","",VLOOKUP(AQ51,'シフト記号表（従来型・ユニット型共通）'!$C$6:$L$47,10,FALSE))</f>
        <v/>
      </c>
      <c r="AR52" s="1927" t="str">
        <f>IF(AR51="","",VLOOKUP(AR51,'シフト記号表（従来型・ユニット型共通）'!$C$6:$L$47,10,FALSE))</f>
        <v/>
      </c>
      <c r="AS52" s="1928" t="str">
        <f>IF(AS51="","",VLOOKUP(AS51,'シフト記号表（従来型・ユニット型共通）'!$C$6:$L$47,10,FALSE))</f>
        <v/>
      </c>
      <c r="AT52" s="1928" t="str">
        <f>IF(AT51="","",VLOOKUP(AT51,'シフト記号表（従来型・ユニット型共通）'!$C$6:$L$47,10,FALSE))</f>
        <v/>
      </c>
      <c r="AU52" s="1928" t="str">
        <f>IF(AU51="","",VLOOKUP(AU51,'シフト記号表（従来型・ユニット型共通）'!$C$6:$L$47,10,FALSE))</f>
        <v/>
      </c>
      <c r="AV52" s="1928" t="str">
        <f>IF(AV51="","",VLOOKUP(AV51,'シフト記号表（従来型・ユニット型共通）'!$C$6:$L$47,10,FALSE))</f>
        <v/>
      </c>
      <c r="AW52" s="1928" t="str">
        <f>IF(AW51="","",VLOOKUP(AW51,'シフト記号表（従来型・ユニット型共通）'!$C$6:$L$47,10,FALSE))</f>
        <v/>
      </c>
      <c r="AX52" s="1929" t="str">
        <f>IF(AX51="","",VLOOKUP(AX51,'シフト記号表（従来型・ユニット型共通）'!$C$6:$L$47,10,FALSE))</f>
        <v/>
      </c>
      <c r="AY52" s="1927" t="str">
        <f>IF(AY51="","",VLOOKUP(AY51,'シフト記号表（従来型・ユニット型共通）'!$C$6:$L$47,10,FALSE))</f>
        <v/>
      </c>
      <c r="AZ52" s="1928" t="str">
        <f>IF(AZ51="","",VLOOKUP(AZ51,'シフト記号表（従来型・ユニット型共通）'!$C$6:$L$47,10,FALSE))</f>
        <v/>
      </c>
      <c r="BA52" s="1928" t="str">
        <f>IF(BA51="","",VLOOKUP(BA51,'シフト記号表（従来型・ユニット型共通）'!$C$6:$L$47,10,FALSE))</f>
        <v/>
      </c>
      <c r="BB52" s="4181">
        <f>IF($BE$3="４週",SUM(W52:AX52),IF($BE$3="暦月",SUM(W52:BA52),""))</f>
        <v>0</v>
      </c>
      <c r="BC52" s="4182"/>
      <c r="BD52" s="4183">
        <f>IF($BE$3="４週",BB52/4,IF($BE$3="暦月",(BB52/($BE$8/7)),""))</f>
        <v>0</v>
      </c>
      <c r="BE52" s="4182"/>
      <c r="BF52" s="4178"/>
      <c r="BG52" s="4179"/>
      <c r="BH52" s="4179"/>
      <c r="BI52" s="4179"/>
      <c r="BJ52" s="4180"/>
    </row>
    <row r="53" spans="2:62" ht="20.25" customHeight="1" x14ac:dyDescent="0.15">
      <c r="B53" s="4126">
        <f>B51+1</f>
        <v>19</v>
      </c>
      <c r="C53" s="4128"/>
      <c r="D53" s="4129"/>
      <c r="E53" s="1930"/>
      <c r="F53" s="1931"/>
      <c r="G53" s="1930"/>
      <c r="H53" s="1931"/>
      <c r="I53" s="4132"/>
      <c r="J53" s="4133"/>
      <c r="K53" s="4136"/>
      <c r="L53" s="4137"/>
      <c r="M53" s="4137"/>
      <c r="N53" s="4129"/>
      <c r="O53" s="4140"/>
      <c r="P53" s="4141"/>
      <c r="Q53" s="4141"/>
      <c r="R53" s="4141"/>
      <c r="S53" s="4142"/>
      <c r="T53" s="1932" t="s">
        <v>3298</v>
      </c>
      <c r="U53" s="1933"/>
      <c r="V53" s="1934"/>
      <c r="W53" s="1935"/>
      <c r="X53" s="1936"/>
      <c r="Y53" s="1936"/>
      <c r="Z53" s="1936"/>
      <c r="AA53" s="1936"/>
      <c r="AB53" s="1936"/>
      <c r="AC53" s="1937"/>
      <c r="AD53" s="1935"/>
      <c r="AE53" s="1936"/>
      <c r="AF53" s="1936"/>
      <c r="AG53" s="1936"/>
      <c r="AH53" s="1936"/>
      <c r="AI53" s="1936"/>
      <c r="AJ53" s="1937"/>
      <c r="AK53" s="1935"/>
      <c r="AL53" s="1936"/>
      <c r="AM53" s="1936"/>
      <c r="AN53" s="1936"/>
      <c r="AO53" s="1936"/>
      <c r="AP53" s="1936"/>
      <c r="AQ53" s="1937"/>
      <c r="AR53" s="1935"/>
      <c r="AS53" s="1936"/>
      <c r="AT53" s="1936"/>
      <c r="AU53" s="1936"/>
      <c r="AV53" s="1936"/>
      <c r="AW53" s="1936"/>
      <c r="AX53" s="1937"/>
      <c r="AY53" s="1935"/>
      <c r="AZ53" s="1936"/>
      <c r="BA53" s="1938"/>
      <c r="BB53" s="4146"/>
      <c r="BC53" s="4147"/>
      <c r="BD53" s="4148"/>
      <c r="BE53" s="4149"/>
      <c r="BF53" s="4150"/>
      <c r="BG53" s="4151"/>
      <c r="BH53" s="4151"/>
      <c r="BI53" s="4151"/>
      <c r="BJ53" s="4152"/>
    </row>
    <row r="54" spans="2:62" ht="20.25" customHeight="1" x14ac:dyDescent="0.15">
      <c r="B54" s="4159"/>
      <c r="C54" s="4172"/>
      <c r="D54" s="4173"/>
      <c r="E54" s="1922"/>
      <c r="F54" s="1923">
        <f>C53</f>
        <v>0</v>
      </c>
      <c r="G54" s="1922"/>
      <c r="H54" s="1923">
        <f>I53</f>
        <v>0</v>
      </c>
      <c r="I54" s="4174"/>
      <c r="J54" s="4175"/>
      <c r="K54" s="4176"/>
      <c r="L54" s="4177"/>
      <c r="M54" s="4177"/>
      <c r="N54" s="4173"/>
      <c r="O54" s="4140"/>
      <c r="P54" s="4141"/>
      <c r="Q54" s="4141"/>
      <c r="R54" s="4141"/>
      <c r="S54" s="4142"/>
      <c r="T54" s="1939" t="s">
        <v>3505</v>
      </c>
      <c r="U54" s="1925"/>
      <c r="V54" s="1926"/>
      <c r="W54" s="1927" t="str">
        <f>IF(W53="","",VLOOKUP(W53,'シフト記号表（従来型・ユニット型共通）'!$C$6:$L$47,10,FALSE))</f>
        <v/>
      </c>
      <c r="X54" s="1928" t="str">
        <f>IF(X53="","",VLOOKUP(X53,'シフト記号表（従来型・ユニット型共通）'!$C$6:$L$47,10,FALSE))</f>
        <v/>
      </c>
      <c r="Y54" s="1928" t="str">
        <f>IF(Y53="","",VLOOKUP(Y53,'シフト記号表（従来型・ユニット型共通）'!$C$6:$L$47,10,FALSE))</f>
        <v/>
      </c>
      <c r="Z54" s="1928" t="str">
        <f>IF(Z53="","",VLOOKUP(Z53,'シフト記号表（従来型・ユニット型共通）'!$C$6:$L$47,10,FALSE))</f>
        <v/>
      </c>
      <c r="AA54" s="1928" t="str">
        <f>IF(AA53="","",VLOOKUP(AA53,'シフト記号表（従来型・ユニット型共通）'!$C$6:$L$47,10,FALSE))</f>
        <v/>
      </c>
      <c r="AB54" s="1928" t="str">
        <f>IF(AB53="","",VLOOKUP(AB53,'シフト記号表（従来型・ユニット型共通）'!$C$6:$L$47,10,FALSE))</f>
        <v/>
      </c>
      <c r="AC54" s="1929" t="str">
        <f>IF(AC53="","",VLOOKUP(AC53,'シフト記号表（従来型・ユニット型共通）'!$C$6:$L$47,10,FALSE))</f>
        <v/>
      </c>
      <c r="AD54" s="1927" t="str">
        <f>IF(AD53="","",VLOOKUP(AD53,'シフト記号表（従来型・ユニット型共通）'!$C$6:$L$47,10,FALSE))</f>
        <v/>
      </c>
      <c r="AE54" s="1928" t="str">
        <f>IF(AE53="","",VLOOKUP(AE53,'シフト記号表（従来型・ユニット型共通）'!$C$6:$L$47,10,FALSE))</f>
        <v/>
      </c>
      <c r="AF54" s="1928" t="str">
        <f>IF(AF53="","",VLOOKUP(AF53,'シフト記号表（従来型・ユニット型共通）'!$C$6:$L$47,10,FALSE))</f>
        <v/>
      </c>
      <c r="AG54" s="1928" t="str">
        <f>IF(AG53="","",VLOOKUP(AG53,'シフト記号表（従来型・ユニット型共通）'!$C$6:$L$47,10,FALSE))</f>
        <v/>
      </c>
      <c r="AH54" s="1928" t="str">
        <f>IF(AH53="","",VLOOKUP(AH53,'シフト記号表（従来型・ユニット型共通）'!$C$6:$L$47,10,FALSE))</f>
        <v/>
      </c>
      <c r="AI54" s="1928" t="str">
        <f>IF(AI53="","",VLOOKUP(AI53,'シフト記号表（従来型・ユニット型共通）'!$C$6:$L$47,10,FALSE))</f>
        <v/>
      </c>
      <c r="AJ54" s="1929" t="str">
        <f>IF(AJ53="","",VLOOKUP(AJ53,'シフト記号表（従来型・ユニット型共通）'!$C$6:$L$47,10,FALSE))</f>
        <v/>
      </c>
      <c r="AK54" s="1927" t="str">
        <f>IF(AK53="","",VLOOKUP(AK53,'シフト記号表（従来型・ユニット型共通）'!$C$6:$L$47,10,FALSE))</f>
        <v/>
      </c>
      <c r="AL54" s="1928" t="str">
        <f>IF(AL53="","",VLOOKUP(AL53,'シフト記号表（従来型・ユニット型共通）'!$C$6:$L$47,10,FALSE))</f>
        <v/>
      </c>
      <c r="AM54" s="1928" t="str">
        <f>IF(AM53="","",VLOOKUP(AM53,'シフト記号表（従来型・ユニット型共通）'!$C$6:$L$47,10,FALSE))</f>
        <v/>
      </c>
      <c r="AN54" s="1928" t="str">
        <f>IF(AN53="","",VLOOKUP(AN53,'シフト記号表（従来型・ユニット型共通）'!$C$6:$L$47,10,FALSE))</f>
        <v/>
      </c>
      <c r="AO54" s="1928" t="str">
        <f>IF(AO53="","",VLOOKUP(AO53,'シフト記号表（従来型・ユニット型共通）'!$C$6:$L$47,10,FALSE))</f>
        <v/>
      </c>
      <c r="AP54" s="1928" t="str">
        <f>IF(AP53="","",VLOOKUP(AP53,'シフト記号表（従来型・ユニット型共通）'!$C$6:$L$47,10,FALSE))</f>
        <v/>
      </c>
      <c r="AQ54" s="1929" t="str">
        <f>IF(AQ53="","",VLOOKUP(AQ53,'シフト記号表（従来型・ユニット型共通）'!$C$6:$L$47,10,FALSE))</f>
        <v/>
      </c>
      <c r="AR54" s="1927" t="str">
        <f>IF(AR53="","",VLOOKUP(AR53,'シフト記号表（従来型・ユニット型共通）'!$C$6:$L$47,10,FALSE))</f>
        <v/>
      </c>
      <c r="AS54" s="1928" t="str">
        <f>IF(AS53="","",VLOOKUP(AS53,'シフト記号表（従来型・ユニット型共通）'!$C$6:$L$47,10,FALSE))</f>
        <v/>
      </c>
      <c r="AT54" s="1928" t="str">
        <f>IF(AT53="","",VLOOKUP(AT53,'シフト記号表（従来型・ユニット型共通）'!$C$6:$L$47,10,FALSE))</f>
        <v/>
      </c>
      <c r="AU54" s="1928" t="str">
        <f>IF(AU53="","",VLOOKUP(AU53,'シフト記号表（従来型・ユニット型共通）'!$C$6:$L$47,10,FALSE))</f>
        <v/>
      </c>
      <c r="AV54" s="1928" t="str">
        <f>IF(AV53="","",VLOOKUP(AV53,'シフト記号表（従来型・ユニット型共通）'!$C$6:$L$47,10,FALSE))</f>
        <v/>
      </c>
      <c r="AW54" s="1928" t="str">
        <f>IF(AW53="","",VLOOKUP(AW53,'シフト記号表（従来型・ユニット型共通）'!$C$6:$L$47,10,FALSE))</f>
        <v/>
      </c>
      <c r="AX54" s="1929" t="str">
        <f>IF(AX53="","",VLOOKUP(AX53,'シフト記号表（従来型・ユニット型共通）'!$C$6:$L$47,10,FALSE))</f>
        <v/>
      </c>
      <c r="AY54" s="1927" t="str">
        <f>IF(AY53="","",VLOOKUP(AY53,'シフト記号表（従来型・ユニット型共通）'!$C$6:$L$47,10,FALSE))</f>
        <v/>
      </c>
      <c r="AZ54" s="1928" t="str">
        <f>IF(AZ53="","",VLOOKUP(AZ53,'シフト記号表（従来型・ユニット型共通）'!$C$6:$L$47,10,FALSE))</f>
        <v/>
      </c>
      <c r="BA54" s="1928" t="str">
        <f>IF(BA53="","",VLOOKUP(BA53,'シフト記号表（従来型・ユニット型共通）'!$C$6:$L$47,10,FALSE))</f>
        <v/>
      </c>
      <c r="BB54" s="4181">
        <f>IF($BE$3="４週",SUM(W54:AX54),IF($BE$3="暦月",SUM(W54:BA54),""))</f>
        <v>0</v>
      </c>
      <c r="BC54" s="4182"/>
      <c r="BD54" s="4183">
        <f>IF($BE$3="４週",BB54/4,IF($BE$3="暦月",(BB54/($BE$8/7)),""))</f>
        <v>0</v>
      </c>
      <c r="BE54" s="4182"/>
      <c r="BF54" s="4178"/>
      <c r="BG54" s="4179"/>
      <c r="BH54" s="4179"/>
      <c r="BI54" s="4179"/>
      <c r="BJ54" s="4180"/>
    </row>
    <row r="55" spans="2:62" ht="20.25" customHeight="1" x14ac:dyDescent="0.15">
      <c r="B55" s="4126">
        <f>B53+1</f>
        <v>20</v>
      </c>
      <c r="C55" s="4128"/>
      <c r="D55" s="4129"/>
      <c r="E55" s="1930"/>
      <c r="F55" s="1931"/>
      <c r="G55" s="1930"/>
      <c r="H55" s="1931"/>
      <c r="I55" s="4132"/>
      <c r="J55" s="4133"/>
      <c r="K55" s="4136"/>
      <c r="L55" s="4137"/>
      <c r="M55" s="4137"/>
      <c r="N55" s="4129"/>
      <c r="O55" s="4140"/>
      <c r="P55" s="4141"/>
      <c r="Q55" s="4141"/>
      <c r="R55" s="4141"/>
      <c r="S55" s="4142"/>
      <c r="T55" s="1932" t="s">
        <v>3298</v>
      </c>
      <c r="U55" s="1933"/>
      <c r="V55" s="1934"/>
      <c r="W55" s="1935"/>
      <c r="X55" s="1936"/>
      <c r="Y55" s="1936"/>
      <c r="Z55" s="1936"/>
      <c r="AA55" s="1936"/>
      <c r="AB55" s="1936"/>
      <c r="AC55" s="1937"/>
      <c r="AD55" s="1935"/>
      <c r="AE55" s="1936"/>
      <c r="AF55" s="1936"/>
      <c r="AG55" s="1936"/>
      <c r="AH55" s="1936"/>
      <c r="AI55" s="1936"/>
      <c r="AJ55" s="1937"/>
      <c r="AK55" s="1935"/>
      <c r="AL55" s="1936"/>
      <c r="AM55" s="1936"/>
      <c r="AN55" s="1936"/>
      <c r="AO55" s="1936"/>
      <c r="AP55" s="1936"/>
      <c r="AQ55" s="1937"/>
      <c r="AR55" s="1935"/>
      <c r="AS55" s="1936"/>
      <c r="AT55" s="1936"/>
      <c r="AU55" s="1936"/>
      <c r="AV55" s="1936"/>
      <c r="AW55" s="1936"/>
      <c r="AX55" s="1937"/>
      <c r="AY55" s="1935"/>
      <c r="AZ55" s="1936"/>
      <c r="BA55" s="1938"/>
      <c r="BB55" s="4146"/>
      <c r="BC55" s="4147"/>
      <c r="BD55" s="4148"/>
      <c r="BE55" s="4149"/>
      <c r="BF55" s="4150"/>
      <c r="BG55" s="4151"/>
      <c r="BH55" s="4151"/>
      <c r="BI55" s="4151"/>
      <c r="BJ55" s="4152"/>
    </row>
    <row r="56" spans="2:62" ht="20.25" customHeight="1" x14ac:dyDescent="0.15">
      <c r="B56" s="4159"/>
      <c r="C56" s="4172"/>
      <c r="D56" s="4173"/>
      <c r="E56" s="1922"/>
      <c r="F56" s="1923">
        <f>C55</f>
        <v>0</v>
      </c>
      <c r="G56" s="1922"/>
      <c r="H56" s="1923">
        <f>I55</f>
        <v>0</v>
      </c>
      <c r="I56" s="4174"/>
      <c r="J56" s="4175"/>
      <c r="K56" s="4176"/>
      <c r="L56" s="4177"/>
      <c r="M56" s="4177"/>
      <c r="N56" s="4173"/>
      <c r="O56" s="4140"/>
      <c r="P56" s="4141"/>
      <c r="Q56" s="4141"/>
      <c r="R56" s="4141"/>
      <c r="S56" s="4142"/>
      <c r="T56" s="1939" t="s">
        <v>3505</v>
      </c>
      <c r="U56" s="1940"/>
      <c r="V56" s="1941"/>
      <c r="W56" s="1927" t="str">
        <f>IF(W55="","",VLOOKUP(W55,'シフト記号表（従来型・ユニット型共通）'!$C$6:$L$47,10,FALSE))</f>
        <v/>
      </c>
      <c r="X56" s="1928" t="str">
        <f>IF(X55="","",VLOOKUP(X55,'シフト記号表（従来型・ユニット型共通）'!$C$6:$L$47,10,FALSE))</f>
        <v/>
      </c>
      <c r="Y56" s="1928" t="str">
        <f>IF(Y55="","",VLOOKUP(Y55,'シフト記号表（従来型・ユニット型共通）'!$C$6:$L$47,10,FALSE))</f>
        <v/>
      </c>
      <c r="Z56" s="1928" t="str">
        <f>IF(Z55="","",VLOOKUP(Z55,'シフト記号表（従来型・ユニット型共通）'!$C$6:$L$47,10,FALSE))</f>
        <v/>
      </c>
      <c r="AA56" s="1928" t="str">
        <f>IF(AA55="","",VLOOKUP(AA55,'シフト記号表（従来型・ユニット型共通）'!$C$6:$L$47,10,FALSE))</f>
        <v/>
      </c>
      <c r="AB56" s="1928" t="str">
        <f>IF(AB55="","",VLOOKUP(AB55,'シフト記号表（従来型・ユニット型共通）'!$C$6:$L$47,10,FALSE))</f>
        <v/>
      </c>
      <c r="AC56" s="1929" t="str">
        <f>IF(AC55="","",VLOOKUP(AC55,'シフト記号表（従来型・ユニット型共通）'!$C$6:$L$47,10,FALSE))</f>
        <v/>
      </c>
      <c r="AD56" s="1927" t="str">
        <f>IF(AD55="","",VLOOKUP(AD55,'シフト記号表（従来型・ユニット型共通）'!$C$6:$L$47,10,FALSE))</f>
        <v/>
      </c>
      <c r="AE56" s="1928" t="str">
        <f>IF(AE55="","",VLOOKUP(AE55,'シフト記号表（従来型・ユニット型共通）'!$C$6:$L$47,10,FALSE))</f>
        <v/>
      </c>
      <c r="AF56" s="1928" t="str">
        <f>IF(AF55="","",VLOOKUP(AF55,'シフト記号表（従来型・ユニット型共通）'!$C$6:$L$47,10,FALSE))</f>
        <v/>
      </c>
      <c r="AG56" s="1928" t="str">
        <f>IF(AG55="","",VLOOKUP(AG55,'シフト記号表（従来型・ユニット型共通）'!$C$6:$L$47,10,FALSE))</f>
        <v/>
      </c>
      <c r="AH56" s="1928" t="str">
        <f>IF(AH55="","",VLOOKUP(AH55,'シフト記号表（従来型・ユニット型共通）'!$C$6:$L$47,10,FALSE))</f>
        <v/>
      </c>
      <c r="AI56" s="1928" t="str">
        <f>IF(AI55="","",VLOOKUP(AI55,'シフト記号表（従来型・ユニット型共通）'!$C$6:$L$47,10,FALSE))</f>
        <v/>
      </c>
      <c r="AJ56" s="1929" t="str">
        <f>IF(AJ55="","",VLOOKUP(AJ55,'シフト記号表（従来型・ユニット型共通）'!$C$6:$L$47,10,FALSE))</f>
        <v/>
      </c>
      <c r="AK56" s="1927" t="str">
        <f>IF(AK55="","",VLOOKUP(AK55,'シフト記号表（従来型・ユニット型共通）'!$C$6:$L$47,10,FALSE))</f>
        <v/>
      </c>
      <c r="AL56" s="1928" t="str">
        <f>IF(AL55="","",VLOOKUP(AL55,'シフト記号表（従来型・ユニット型共通）'!$C$6:$L$47,10,FALSE))</f>
        <v/>
      </c>
      <c r="AM56" s="1928" t="str">
        <f>IF(AM55="","",VLOOKUP(AM55,'シフト記号表（従来型・ユニット型共通）'!$C$6:$L$47,10,FALSE))</f>
        <v/>
      </c>
      <c r="AN56" s="1928" t="str">
        <f>IF(AN55="","",VLOOKUP(AN55,'シフト記号表（従来型・ユニット型共通）'!$C$6:$L$47,10,FALSE))</f>
        <v/>
      </c>
      <c r="AO56" s="1928" t="str">
        <f>IF(AO55="","",VLOOKUP(AO55,'シフト記号表（従来型・ユニット型共通）'!$C$6:$L$47,10,FALSE))</f>
        <v/>
      </c>
      <c r="AP56" s="1928" t="str">
        <f>IF(AP55="","",VLOOKUP(AP55,'シフト記号表（従来型・ユニット型共通）'!$C$6:$L$47,10,FALSE))</f>
        <v/>
      </c>
      <c r="AQ56" s="1929" t="str">
        <f>IF(AQ55="","",VLOOKUP(AQ55,'シフト記号表（従来型・ユニット型共通）'!$C$6:$L$47,10,FALSE))</f>
        <v/>
      </c>
      <c r="AR56" s="1927" t="str">
        <f>IF(AR55="","",VLOOKUP(AR55,'シフト記号表（従来型・ユニット型共通）'!$C$6:$L$47,10,FALSE))</f>
        <v/>
      </c>
      <c r="AS56" s="1928" t="str">
        <f>IF(AS55="","",VLOOKUP(AS55,'シフト記号表（従来型・ユニット型共通）'!$C$6:$L$47,10,FALSE))</f>
        <v/>
      </c>
      <c r="AT56" s="1928" t="str">
        <f>IF(AT55="","",VLOOKUP(AT55,'シフト記号表（従来型・ユニット型共通）'!$C$6:$L$47,10,FALSE))</f>
        <v/>
      </c>
      <c r="AU56" s="1928" t="str">
        <f>IF(AU55="","",VLOOKUP(AU55,'シフト記号表（従来型・ユニット型共通）'!$C$6:$L$47,10,FALSE))</f>
        <v/>
      </c>
      <c r="AV56" s="1928" t="str">
        <f>IF(AV55="","",VLOOKUP(AV55,'シフト記号表（従来型・ユニット型共通）'!$C$6:$L$47,10,FALSE))</f>
        <v/>
      </c>
      <c r="AW56" s="1928" t="str">
        <f>IF(AW55="","",VLOOKUP(AW55,'シフト記号表（従来型・ユニット型共通）'!$C$6:$L$47,10,FALSE))</f>
        <v/>
      </c>
      <c r="AX56" s="1929" t="str">
        <f>IF(AX55="","",VLOOKUP(AX55,'シフト記号表（従来型・ユニット型共通）'!$C$6:$L$47,10,FALSE))</f>
        <v/>
      </c>
      <c r="AY56" s="1927" t="str">
        <f>IF(AY55="","",VLOOKUP(AY55,'シフト記号表（従来型・ユニット型共通）'!$C$6:$L$47,10,FALSE))</f>
        <v/>
      </c>
      <c r="AZ56" s="1928" t="str">
        <f>IF(AZ55="","",VLOOKUP(AZ55,'シフト記号表（従来型・ユニット型共通）'!$C$6:$L$47,10,FALSE))</f>
        <v/>
      </c>
      <c r="BA56" s="1928" t="str">
        <f>IF(BA55="","",VLOOKUP(BA55,'シフト記号表（従来型・ユニット型共通）'!$C$6:$L$47,10,FALSE))</f>
        <v/>
      </c>
      <c r="BB56" s="4181">
        <f>IF($BE$3="４週",SUM(W56:AX56),IF($BE$3="暦月",SUM(W56:BA56),""))</f>
        <v>0</v>
      </c>
      <c r="BC56" s="4182"/>
      <c r="BD56" s="4183">
        <f>IF($BE$3="４週",BB56/4,IF($BE$3="暦月",(BB56/($BE$8/7)),""))</f>
        <v>0</v>
      </c>
      <c r="BE56" s="4182"/>
      <c r="BF56" s="4178"/>
      <c r="BG56" s="4179"/>
      <c r="BH56" s="4179"/>
      <c r="BI56" s="4179"/>
      <c r="BJ56" s="4180"/>
    </row>
    <row r="57" spans="2:62" ht="20.25" customHeight="1" x14ac:dyDescent="0.15">
      <c r="B57" s="4126">
        <f>B55+1</f>
        <v>21</v>
      </c>
      <c r="C57" s="4128"/>
      <c r="D57" s="4129"/>
      <c r="E57" s="1922"/>
      <c r="F57" s="1923"/>
      <c r="G57" s="1922"/>
      <c r="H57" s="1923"/>
      <c r="I57" s="4132"/>
      <c r="J57" s="4133"/>
      <c r="K57" s="4136"/>
      <c r="L57" s="4137"/>
      <c r="M57" s="4137"/>
      <c r="N57" s="4129"/>
      <c r="O57" s="4140"/>
      <c r="P57" s="4141"/>
      <c r="Q57" s="4141"/>
      <c r="R57" s="4141"/>
      <c r="S57" s="4142"/>
      <c r="T57" s="1942" t="s">
        <v>3298</v>
      </c>
      <c r="V57" s="1943"/>
      <c r="W57" s="1935"/>
      <c r="X57" s="1936"/>
      <c r="Y57" s="1936"/>
      <c r="Z57" s="1936"/>
      <c r="AA57" s="1936"/>
      <c r="AB57" s="1936"/>
      <c r="AC57" s="1937"/>
      <c r="AD57" s="1935"/>
      <c r="AE57" s="1936"/>
      <c r="AF57" s="1936"/>
      <c r="AG57" s="1936"/>
      <c r="AH57" s="1936"/>
      <c r="AI57" s="1936"/>
      <c r="AJ57" s="1937"/>
      <c r="AK57" s="1935"/>
      <c r="AL57" s="1936"/>
      <c r="AM57" s="1936"/>
      <c r="AN57" s="1936"/>
      <c r="AO57" s="1936"/>
      <c r="AP57" s="1936"/>
      <c r="AQ57" s="1937"/>
      <c r="AR57" s="1935"/>
      <c r="AS57" s="1936"/>
      <c r="AT57" s="1936"/>
      <c r="AU57" s="1936"/>
      <c r="AV57" s="1936"/>
      <c r="AW57" s="1936"/>
      <c r="AX57" s="1937"/>
      <c r="AY57" s="1935"/>
      <c r="AZ57" s="1936"/>
      <c r="BA57" s="1938"/>
      <c r="BB57" s="4146"/>
      <c r="BC57" s="4147"/>
      <c r="BD57" s="4148"/>
      <c r="BE57" s="4149"/>
      <c r="BF57" s="4150"/>
      <c r="BG57" s="4151"/>
      <c r="BH57" s="4151"/>
      <c r="BI57" s="4151"/>
      <c r="BJ57" s="4152"/>
    </row>
    <row r="58" spans="2:62" ht="20.25" customHeight="1" x14ac:dyDescent="0.15">
      <c r="B58" s="4159"/>
      <c r="C58" s="4172"/>
      <c r="D58" s="4173"/>
      <c r="E58" s="1922"/>
      <c r="F58" s="1923">
        <f>C57</f>
        <v>0</v>
      </c>
      <c r="G58" s="1922"/>
      <c r="H58" s="1923">
        <f>I57</f>
        <v>0</v>
      </c>
      <c r="I58" s="4174"/>
      <c r="J58" s="4175"/>
      <c r="K58" s="4176"/>
      <c r="L58" s="4177"/>
      <c r="M58" s="4177"/>
      <c r="N58" s="4173"/>
      <c r="O58" s="4140"/>
      <c r="P58" s="4141"/>
      <c r="Q58" s="4141"/>
      <c r="R58" s="4141"/>
      <c r="S58" s="4142"/>
      <c r="T58" s="1939" t="s">
        <v>3505</v>
      </c>
      <c r="U58" s="1940"/>
      <c r="V58" s="1941"/>
      <c r="W58" s="1927" t="str">
        <f>IF(W57="","",VLOOKUP(W57,'シフト記号表（従来型・ユニット型共通）'!$C$6:$L$47,10,FALSE))</f>
        <v/>
      </c>
      <c r="X58" s="1928" t="str">
        <f>IF(X57="","",VLOOKUP(X57,'シフト記号表（従来型・ユニット型共通）'!$C$6:$L$47,10,FALSE))</f>
        <v/>
      </c>
      <c r="Y58" s="1928" t="str">
        <f>IF(Y57="","",VLOOKUP(Y57,'シフト記号表（従来型・ユニット型共通）'!$C$6:$L$47,10,FALSE))</f>
        <v/>
      </c>
      <c r="Z58" s="1928" t="str">
        <f>IF(Z57="","",VLOOKUP(Z57,'シフト記号表（従来型・ユニット型共通）'!$C$6:$L$47,10,FALSE))</f>
        <v/>
      </c>
      <c r="AA58" s="1928" t="str">
        <f>IF(AA57="","",VLOOKUP(AA57,'シフト記号表（従来型・ユニット型共通）'!$C$6:$L$47,10,FALSE))</f>
        <v/>
      </c>
      <c r="AB58" s="1928" t="str">
        <f>IF(AB57="","",VLOOKUP(AB57,'シフト記号表（従来型・ユニット型共通）'!$C$6:$L$47,10,FALSE))</f>
        <v/>
      </c>
      <c r="AC58" s="1929" t="str">
        <f>IF(AC57="","",VLOOKUP(AC57,'シフト記号表（従来型・ユニット型共通）'!$C$6:$L$47,10,FALSE))</f>
        <v/>
      </c>
      <c r="AD58" s="1927" t="str">
        <f>IF(AD57="","",VLOOKUP(AD57,'シフト記号表（従来型・ユニット型共通）'!$C$6:$L$47,10,FALSE))</f>
        <v/>
      </c>
      <c r="AE58" s="1928" t="str">
        <f>IF(AE57="","",VLOOKUP(AE57,'シフト記号表（従来型・ユニット型共通）'!$C$6:$L$47,10,FALSE))</f>
        <v/>
      </c>
      <c r="AF58" s="1928" t="str">
        <f>IF(AF57="","",VLOOKUP(AF57,'シフト記号表（従来型・ユニット型共通）'!$C$6:$L$47,10,FALSE))</f>
        <v/>
      </c>
      <c r="AG58" s="1928" t="str">
        <f>IF(AG57="","",VLOOKUP(AG57,'シフト記号表（従来型・ユニット型共通）'!$C$6:$L$47,10,FALSE))</f>
        <v/>
      </c>
      <c r="AH58" s="1928" t="str">
        <f>IF(AH57="","",VLOOKUP(AH57,'シフト記号表（従来型・ユニット型共通）'!$C$6:$L$47,10,FALSE))</f>
        <v/>
      </c>
      <c r="AI58" s="1928" t="str">
        <f>IF(AI57="","",VLOOKUP(AI57,'シフト記号表（従来型・ユニット型共通）'!$C$6:$L$47,10,FALSE))</f>
        <v/>
      </c>
      <c r="AJ58" s="1929" t="str">
        <f>IF(AJ57="","",VLOOKUP(AJ57,'シフト記号表（従来型・ユニット型共通）'!$C$6:$L$47,10,FALSE))</f>
        <v/>
      </c>
      <c r="AK58" s="1927" t="str">
        <f>IF(AK57="","",VLOOKUP(AK57,'シフト記号表（従来型・ユニット型共通）'!$C$6:$L$47,10,FALSE))</f>
        <v/>
      </c>
      <c r="AL58" s="1928" t="str">
        <f>IF(AL57="","",VLOOKUP(AL57,'シフト記号表（従来型・ユニット型共通）'!$C$6:$L$47,10,FALSE))</f>
        <v/>
      </c>
      <c r="AM58" s="1928" t="str">
        <f>IF(AM57="","",VLOOKUP(AM57,'シフト記号表（従来型・ユニット型共通）'!$C$6:$L$47,10,FALSE))</f>
        <v/>
      </c>
      <c r="AN58" s="1928" t="str">
        <f>IF(AN57="","",VLOOKUP(AN57,'シフト記号表（従来型・ユニット型共通）'!$C$6:$L$47,10,FALSE))</f>
        <v/>
      </c>
      <c r="AO58" s="1928" t="str">
        <f>IF(AO57="","",VLOOKUP(AO57,'シフト記号表（従来型・ユニット型共通）'!$C$6:$L$47,10,FALSE))</f>
        <v/>
      </c>
      <c r="AP58" s="1928" t="str">
        <f>IF(AP57="","",VLOOKUP(AP57,'シフト記号表（従来型・ユニット型共通）'!$C$6:$L$47,10,FALSE))</f>
        <v/>
      </c>
      <c r="AQ58" s="1929" t="str">
        <f>IF(AQ57="","",VLOOKUP(AQ57,'シフト記号表（従来型・ユニット型共通）'!$C$6:$L$47,10,FALSE))</f>
        <v/>
      </c>
      <c r="AR58" s="1927" t="str">
        <f>IF(AR57="","",VLOOKUP(AR57,'シフト記号表（従来型・ユニット型共通）'!$C$6:$L$47,10,FALSE))</f>
        <v/>
      </c>
      <c r="AS58" s="1928" t="str">
        <f>IF(AS57="","",VLOOKUP(AS57,'シフト記号表（従来型・ユニット型共通）'!$C$6:$L$47,10,FALSE))</f>
        <v/>
      </c>
      <c r="AT58" s="1928" t="str">
        <f>IF(AT57="","",VLOOKUP(AT57,'シフト記号表（従来型・ユニット型共通）'!$C$6:$L$47,10,FALSE))</f>
        <v/>
      </c>
      <c r="AU58" s="1928" t="str">
        <f>IF(AU57="","",VLOOKUP(AU57,'シフト記号表（従来型・ユニット型共通）'!$C$6:$L$47,10,FALSE))</f>
        <v/>
      </c>
      <c r="AV58" s="1928" t="str">
        <f>IF(AV57="","",VLOOKUP(AV57,'シフト記号表（従来型・ユニット型共通）'!$C$6:$L$47,10,FALSE))</f>
        <v/>
      </c>
      <c r="AW58" s="1928" t="str">
        <f>IF(AW57="","",VLOOKUP(AW57,'シフト記号表（従来型・ユニット型共通）'!$C$6:$L$47,10,FALSE))</f>
        <v/>
      </c>
      <c r="AX58" s="1929" t="str">
        <f>IF(AX57="","",VLOOKUP(AX57,'シフト記号表（従来型・ユニット型共通）'!$C$6:$L$47,10,FALSE))</f>
        <v/>
      </c>
      <c r="AY58" s="1927" t="str">
        <f>IF(AY57="","",VLOOKUP(AY57,'シフト記号表（従来型・ユニット型共通）'!$C$6:$L$47,10,FALSE))</f>
        <v/>
      </c>
      <c r="AZ58" s="1928" t="str">
        <f>IF(AZ57="","",VLOOKUP(AZ57,'シフト記号表（従来型・ユニット型共通）'!$C$6:$L$47,10,FALSE))</f>
        <v/>
      </c>
      <c r="BA58" s="1928" t="str">
        <f>IF(BA57="","",VLOOKUP(BA57,'シフト記号表（従来型・ユニット型共通）'!$C$6:$L$47,10,FALSE))</f>
        <v/>
      </c>
      <c r="BB58" s="4181">
        <f>IF($BE$3="４週",SUM(W58:AX58),IF($BE$3="暦月",SUM(W58:BA58),""))</f>
        <v>0</v>
      </c>
      <c r="BC58" s="4182"/>
      <c r="BD58" s="4183">
        <f>IF($BE$3="４週",BB58/4,IF($BE$3="暦月",(BB58/($BE$8/7)),""))</f>
        <v>0</v>
      </c>
      <c r="BE58" s="4182"/>
      <c r="BF58" s="4178"/>
      <c r="BG58" s="4179"/>
      <c r="BH58" s="4179"/>
      <c r="BI58" s="4179"/>
      <c r="BJ58" s="4180"/>
    </row>
    <row r="59" spans="2:62" ht="20.25" customHeight="1" x14ac:dyDescent="0.15">
      <c r="B59" s="4126">
        <f>B57+1</f>
        <v>22</v>
      </c>
      <c r="C59" s="4128"/>
      <c r="D59" s="4129"/>
      <c r="E59" s="1922"/>
      <c r="F59" s="1923"/>
      <c r="G59" s="1922"/>
      <c r="H59" s="1923"/>
      <c r="I59" s="4132"/>
      <c r="J59" s="4133"/>
      <c r="K59" s="4136"/>
      <c r="L59" s="4137"/>
      <c r="M59" s="4137"/>
      <c r="N59" s="4129"/>
      <c r="O59" s="4140"/>
      <c r="P59" s="4141"/>
      <c r="Q59" s="4141"/>
      <c r="R59" s="4141"/>
      <c r="S59" s="4142"/>
      <c r="T59" s="1942" t="s">
        <v>3298</v>
      </c>
      <c r="V59" s="1943"/>
      <c r="W59" s="1935"/>
      <c r="X59" s="1936"/>
      <c r="Y59" s="1936"/>
      <c r="Z59" s="1936"/>
      <c r="AA59" s="1936"/>
      <c r="AB59" s="1936"/>
      <c r="AC59" s="1937"/>
      <c r="AD59" s="1935"/>
      <c r="AE59" s="1936"/>
      <c r="AF59" s="1936"/>
      <c r="AG59" s="1936"/>
      <c r="AH59" s="1936"/>
      <c r="AI59" s="1936"/>
      <c r="AJ59" s="1937"/>
      <c r="AK59" s="1935"/>
      <c r="AL59" s="1936"/>
      <c r="AM59" s="1936"/>
      <c r="AN59" s="1936"/>
      <c r="AO59" s="1936"/>
      <c r="AP59" s="1936"/>
      <c r="AQ59" s="1937"/>
      <c r="AR59" s="1935"/>
      <c r="AS59" s="1936"/>
      <c r="AT59" s="1936"/>
      <c r="AU59" s="1936"/>
      <c r="AV59" s="1936"/>
      <c r="AW59" s="1936"/>
      <c r="AX59" s="1937"/>
      <c r="AY59" s="1935"/>
      <c r="AZ59" s="1936"/>
      <c r="BA59" s="1938"/>
      <c r="BB59" s="4146"/>
      <c r="BC59" s="4147"/>
      <c r="BD59" s="4148"/>
      <c r="BE59" s="4149"/>
      <c r="BF59" s="4150"/>
      <c r="BG59" s="4151"/>
      <c r="BH59" s="4151"/>
      <c r="BI59" s="4151"/>
      <c r="BJ59" s="4152"/>
    </row>
    <row r="60" spans="2:62" ht="20.25" customHeight="1" x14ac:dyDescent="0.15">
      <c r="B60" s="4159"/>
      <c r="C60" s="4172"/>
      <c r="D60" s="4173"/>
      <c r="E60" s="1922"/>
      <c r="F60" s="1923">
        <f>C59</f>
        <v>0</v>
      </c>
      <c r="G60" s="1922"/>
      <c r="H60" s="1923">
        <f>I59</f>
        <v>0</v>
      </c>
      <c r="I60" s="4174"/>
      <c r="J60" s="4175"/>
      <c r="K60" s="4176"/>
      <c r="L60" s="4177"/>
      <c r="M60" s="4177"/>
      <c r="N60" s="4173"/>
      <c r="O60" s="4140"/>
      <c r="P60" s="4141"/>
      <c r="Q60" s="4141"/>
      <c r="R60" s="4141"/>
      <c r="S60" s="4142"/>
      <c r="T60" s="1939" t="s">
        <v>3505</v>
      </c>
      <c r="U60" s="1940"/>
      <c r="V60" s="1941"/>
      <c r="W60" s="1927" t="str">
        <f>IF(W59="","",VLOOKUP(W59,'シフト記号表（従来型・ユニット型共通）'!$C$6:$L$47,10,FALSE))</f>
        <v/>
      </c>
      <c r="X60" s="1928" t="str">
        <f>IF(X59="","",VLOOKUP(X59,'シフト記号表（従来型・ユニット型共通）'!$C$6:$L$47,10,FALSE))</f>
        <v/>
      </c>
      <c r="Y60" s="1928" t="str">
        <f>IF(Y59="","",VLOOKUP(Y59,'シフト記号表（従来型・ユニット型共通）'!$C$6:$L$47,10,FALSE))</f>
        <v/>
      </c>
      <c r="Z60" s="1928" t="str">
        <f>IF(Z59="","",VLOOKUP(Z59,'シフト記号表（従来型・ユニット型共通）'!$C$6:$L$47,10,FALSE))</f>
        <v/>
      </c>
      <c r="AA60" s="1928" t="str">
        <f>IF(AA59="","",VLOOKUP(AA59,'シフト記号表（従来型・ユニット型共通）'!$C$6:$L$47,10,FALSE))</f>
        <v/>
      </c>
      <c r="AB60" s="1928" t="str">
        <f>IF(AB59="","",VLOOKUP(AB59,'シフト記号表（従来型・ユニット型共通）'!$C$6:$L$47,10,FALSE))</f>
        <v/>
      </c>
      <c r="AC60" s="1929" t="str">
        <f>IF(AC59="","",VLOOKUP(AC59,'シフト記号表（従来型・ユニット型共通）'!$C$6:$L$47,10,FALSE))</f>
        <v/>
      </c>
      <c r="AD60" s="1927" t="str">
        <f>IF(AD59="","",VLOOKUP(AD59,'シフト記号表（従来型・ユニット型共通）'!$C$6:$L$47,10,FALSE))</f>
        <v/>
      </c>
      <c r="AE60" s="1928" t="str">
        <f>IF(AE59="","",VLOOKUP(AE59,'シフト記号表（従来型・ユニット型共通）'!$C$6:$L$47,10,FALSE))</f>
        <v/>
      </c>
      <c r="AF60" s="1928" t="str">
        <f>IF(AF59="","",VLOOKUP(AF59,'シフト記号表（従来型・ユニット型共通）'!$C$6:$L$47,10,FALSE))</f>
        <v/>
      </c>
      <c r="AG60" s="1928" t="str">
        <f>IF(AG59="","",VLOOKUP(AG59,'シフト記号表（従来型・ユニット型共通）'!$C$6:$L$47,10,FALSE))</f>
        <v/>
      </c>
      <c r="AH60" s="1928" t="str">
        <f>IF(AH59="","",VLOOKUP(AH59,'シフト記号表（従来型・ユニット型共通）'!$C$6:$L$47,10,FALSE))</f>
        <v/>
      </c>
      <c r="AI60" s="1928" t="str">
        <f>IF(AI59="","",VLOOKUP(AI59,'シフト記号表（従来型・ユニット型共通）'!$C$6:$L$47,10,FALSE))</f>
        <v/>
      </c>
      <c r="AJ60" s="1929" t="str">
        <f>IF(AJ59="","",VLOOKUP(AJ59,'シフト記号表（従来型・ユニット型共通）'!$C$6:$L$47,10,FALSE))</f>
        <v/>
      </c>
      <c r="AK60" s="1927" t="str">
        <f>IF(AK59="","",VLOOKUP(AK59,'シフト記号表（従来型・ユニット型共通）'!$C$6:$L$47,10,FALSE))</f>
        <v/>
      </c>
      <c r="AL60" s="1928" t="str">
        <f>IF(AL59="","",VLOOKUP(AL59,'シフト記号表（従来型・ユニット型共通）'!$C$6:$L$47,10,FALSE))</f>
        <v/>
      </c>
      <c r="AM60" s="1928" t="str">
        <f>IF(AM59="","",VLOOKUP(AM59,'シフト記号表（従来型・ユニット型共通）'!$C$6:$L$47,10,FALSE))</f>
        <v/>
      </c>
      <c r="AN60" s="1928" t="str">
        <f>IF(AN59="","",VLOOKUP(AN59,'シフト記号表（従来型・ユニット型共通）'!$C$6:$L$47,10,FALSE))</f>
        <v/>
      </c>
      <c r="AO60" s="1928" t="str">
        <f>IF(AO59="","",VLOOKUP(AO59,'シフト記号表（従来型・ユニット型共通）'!$C$6:$L$47,10,FALSE))</f>
        <v/>
      </c>
      <c r="AP60" s="1928" t="str">
        <f>IF(AP59="","",VLOOKUP(AP59,'シフト記号表（従来型・ユニット型共通）'!$C$6:$L$47,10,FALSE))</f>
        <v/>
      </c>
      <c r="AQ60" s="1929" t="str">
        <f>IF(AQ59="","",VLOOKUP(AQ59,'シフト記号表（従来型・ユニット型共通）'!$C$6:$L$47,10,FALSE))</f>
        <v/>
      </c>
      <c r="AR60" s="1927" t="str">
        <f>IF(AR59="","",VLOOKUP(AR59,'シフト記号表（従来型・ユニット型共通）'!$C$6:$L$47,10,FALSE))</f>
        <v/>
      </c>
      <c r="AS60" s="1928" t="str">
        <f>IF(AS59="","",VLOOKUP(AS59,'シフト記号表（従来型・ユニット型共通）'!$C$6:$L$47,10,FALSE))</f>
        <v/>
      </c>
      <c r="AT60" s="1928" t="str">
        <f>IF(AT59="","",VLOOKUP(AT59,'シフト記号表（従来型・ユニット型共通）'!$C$6:$L$47,10,FALSE))</f>
        <v/>
      </c>
      <c r="AU60" s="1928" t="str">
        <f>IF(AU59="","",VLOOKUP(AU59,'シフト記号表（従来型・ユニット型共通）'!$C$6:$L$47,10,FALSE))</f>
        <v/>
      </c>
      <c r="AV60" s="1928" t="str">
        <f>IF(AV59="","",VLOOKUP(AV59,'シフト記号表（従来型・ユニット型共通）'!$C$6:$L$47,10,FALSE))</f>
        <v/>
      </c>
      <c r="AW60" s="1928" t="str">
        <f>IF(AW59="","",VLOOKUP(AW59,'シフト記号表（従来型・ユニット型共通）'!$C$6:$L$47,10,FALSE))</f>
        <v/>
      </c>
      <c r="AX60" s="1929" t="str">
        <f>IF(AX59="","",VLOOKUP(AX59,'シフト記号表（従来型・ユニット型共通）'!$C$6:$L$47,10,FALSE))</f>
        <v/>
      </c>
      <c r="AY60" s="1927" t="str">
        <f>IF(AY59="","",VLOOKUP(AY59,'シフト記号表（従来型・ユニット型共通）'!$C$6:$L$47,10,FALSE))</f>
        <v/>
      </c>
      <c r="AZ60" s="1928" t="str">
        <f>IF(AZ59="","",VLOOKUP(AZ59,'シフト記号表（従来型・ユニット型共通）'!$C$6:$L$47,10,FALSE))</f>
        <v/>
      </c>
      <c r="BA60" s="1928" t="str">
        <f>IF(BA59="","",VLOOKUP(BA59,'シフト記号表（従来型・ユニット型共通）'!$C$6:$L$47,10,FALSE))</f>
        <v/>
      </c>
      <c r="BB60" s="4181">
        <f>IF($BE$3="４週",SUM(W60:AX60),IF($BE$3="暦月",SUM(W60:BA60),""))</f>
        <v>0</v>
      </c>
      <c r="BC60" s="4182"/>
      <c r="BD60" s="4183">
        <f>IF($BE$3="４週",BB60/4,IF($BE$3="暦月",(BB60/($BE$8/7)),""))</f>
        <v>0</v>
      </c>
      <c r="BE60" s="4182"/>
      <c r="BF60" s="4178"/>
      <c r="BG60" s="4179"/>
      <c r="BH60" s="4179"/>
      <c r="BI60" s="4179"/>
      <c r="BJ60" s="4180"/>
    </row>
    <row r="61" spans="2:62" ht="20.25" customHeight="1" x14ac:dyDescent="0.15">
      <c r="B61" s="4126">
        <f>B59+1</f>
        <v>23</v>
      </c>
      <c r="C61" s="4128"/>
      <c r="D61" s="4129"/>
      <c r="E61" s="1922"/>
      <c r="F61" s="1923"/>
      <c r="G61" s="1922"/>
      <c r="H61" s="1923"/>
      <c r="I61" s="4132"/>
      <c r="J61" s="4133"/>
      <c r="K61" s="4136"/>
      <c r="L61" s="4137"/>
      <c r="M61" s="4137"/>
      <c r="N61" s="4129"/>
      <c r="O61" s="4140"/>
      <c r="P61" s="4141"/>
      <c r="Q61" s="4141"/>
      <c r="R61" s="4141"/>
      <c r="S61" s="4142"/>
      <c r="T61" s="1942" t="s">
        <v>3298</v>
      </c>
      <c r="V61" s="1943"/>
      <c r="W61" s="1935"/>
      <c r="X61" s="1936"/>
      <c r="Y61" s="1936"/>
      <c r="Z61" s="1936"/>
      <c r="AA61" s="1936"/>
      <c r="AB61" s="1936"/>
      <c r="AC61" s="1937"/>
      <c r="AD61" s="1935"/>
      <c r="AE61" s="1936"/>
      <c r="AF61" s="1936"/>
      <c r="AG61" s="1936"/>
      <c r="AH61" s="1936"/>
      <c r="AI61" s="1936"/>
      <c r="AJ61" s="1937"/>
      <c r="AK61" s="1935"/>
      <c r="AL61" s="1936"/>
      <c r="AM61" s="1936"/>
      <c r="AN61" s="1936"/>
      <c r="AO61" s="1936"/>
      <c r="AP61" s="1936"/>
      <c r="AQ61" s="1937"/>
      <c r="AR61" s="1935"/>
      <c r="AS61" s="1936"/>
      <c r="AT61" s="1936"/>
      <c r="AU61" s="1936"/>
      <c r="AV61" s="1936"/>
      <c r="AW61" s="1936"/>
      <c r="AX61" s="1937"/>
      <c r="AY61" s="1935"/>
      <c r="AZ61" s="1936"/>
      <c r="BA61" s="1938"/>
      <c r="BB61" s="4146"/>
      <c r="BC61" s="4147"/>
      <c r="BD61" s="4148"/>
      <c r="BE61" s="4149"/>
      <c r="BF61" s="4150"/>
      <c r="BG61" s="4151"/>
      <c r="BH61" s="4151"/>
      <c r="BI61" s="4151"/>
      <c r="BJ61" s="4152"/>
    </row>
    <row r="62" spans="2:62" ht="20.25" customHeight="1" x14ac:dyDescent="0.15">
      <c r="B62" s="4159"/>
      <c r="C62" s="4172"/>
      <c r="D62" s="4173"/>
      <c r="E62" s="1922"/>
      <c r="F62" s="1923">
        <f>C61</f>
        <v>0</v>
      </c>
      <c r="G62" s="1922"/>
      <c r="H62" s="1923">
        <f>I61</f>
        <v>0</v>
      </c>
      <c r="I62" s="4174"/>
      <c r="J62" s="4175"/>
      <c r="K62" s="4176"/>
      <c r="L62" s="4177"/>
      <c r="M62" s="4177"/>
      <c r="N62" s="4173"/>
      <c r="O62" s="4140"/>
      <c r="P62" s="4141"/>
      <c r="Q62" s="4141"/>
      <c r="R62" s="4141"/>
      <c r="S62" s="4142"/>
      <c r="T62" s="1939" t="s">
        <v>3505</v>
      </c>
      <c r="U62" s="1940"/>
      <c r="V62" s="1941"/>
      <c r="W62" s="1927" t="str">
        <f>IF(W61="","",VLOOKUP(W61,'シフト記号表（従来型・ユニット型共通）'!$C$6:$L$47,10,FALSE))</f>
        <v/>
      </c>
      <c r="X62" s="1928" t="str">
        <f>IF(X61="","",VLOOKUP(X61,'シフト記号表（従来型・ユニット型共通）'!$C$6:$L$47,10,FALSE))</f>
        <v/>
      </c>
      <c r="Y62" s="1928" t="str">
        <f>IF(Y61="","",VLOOKUP(Y61,'シフト記号表（従来型・ユニット型共通）'!$C$6:$L$47,10,FALSE))</f>
        <v/>
      </c>
      <c r="Z62" s="1928" t="str">
        <f>IF(Z61="","",VLOOKUP(Z61,'シフト記号表（従来型・ユニット型共通）'!$C$6:$L$47,10,FALSE))</f>
        <v/>
      </c>
      <c r="AA62" s="1928" t="str">
        <f>IF(AA61="","",VLOOKUP(AA61,'シフト記号表（従来型・ユニット型共通）'!$C$6:$L$47,10,FALSE))</f>
        <v/>
      </c>
      <c r="AB62" s="1928" t="str">
        <f>IF(AB61="","",VLOOKUP(AB61,'シフト記号表（従来型・ユニット型共通）'!$C$6:$L$47,10,FALSE))</f>
        <v/>
      </c>
      <c r="AC62" s="1929" t="str">
        <f>IF(AC61="","",VLOOKUP(AC61,'シフト記号表（従来型・ユニット型共通）'!$C$6:$L$47,10,FALSE))</f>
        <v/>
      </c>
      <c r="AD62" s="1927" t="str">
        <f>IF(AD61="","",VLOOKUP(AD61,'シフト記号表（従来型・ユニット型共通）'!$C$6:$L$47,10,FALSE))</f>
        <v/>
      </c>
      <c r="AE62" s="1928" t="str">
        <f>IF(AE61="","",VLOOKUP(AE61,'シフト記号表（従来型・ユニット型共通）'!$C$6:$L$47,10,FALSE))</f>
        <v/>
      </c>
      <c r="AF62" s="1928" t="str">
        <f>IF(AF61="","",VLOOKUP(AF61,'シフト記号表（従来型・ユニット型共通）'!$C$6:$L$47,10,FALSE))</f>
        <v/>
      </c>
      <c r="AG62" s="1928" t="str">
        <f>IF(AG61="","",VLOOKUP(AG61,'シフト記号表（従来型・ユニット型共通）'!$C$6:$L$47,10,FALSE))</f>
        <v/>
      </c>
      <c r="AH62" s="1928" t="str">
        <f>IF(AH61="","",VLOOKUP(AH61,'シフト記号表（従来型・ユニット型共通）'!$C$6:$L$47,10,FALSE))</f>
        <v/>
      </c>
      <c r="AI62" s="1928" t="str">
        <f>IF(AI61="","",VLOOKUP(AI61,'シフト記号表（従来型・ユニット型共通）'!$C$6:$L$47,10,FALSE))</f>
        <v/>
      </c>
      <c r="AJ62" s="1929" t="str">
        <f>IF(AJ61="","",VLOOKUP(AJ61,'シフト記号表（従来型・ユニット型共通）'!$C$6:$L$47,10,FALSE))</f>
        <v/>
      </c>
      <c r="AK62" s="1927" t="str">
        <f>IF(AK61="","",VLOOKUP(AK61,'シフト記号表（従来型・ユニット型共通）'!$C$6:$L$47,10,FALSE))</f>
        <v/>
      </c>
      <c r="AL62" s="1928" t="str">
        <f>IF(AL61="","",VLOOKUP(AL61,'シフト記号表（従来型・ユニット型共通）'!$C$6:$L$47,10,FALSE))</f>
        <v/>
      </c>
      <c r="AM62" s="1928" t="str">
        <f>IF(AM61="","",VLOOKUP(AM61,'シフト記号表（従来型・ユニット型共通）'!$C$6:$L$47,10,FALSE))</f>
        <v/>
      </c>
      <c r="AN62" s="1928" t="str">
        <f>IF(AN61="","",VLOOKUP(AN61,'シフト記号表（従来型・ユニット型共通）'!$C$6:$L$47,10,FALSE))</f>
        <v/>
      </c>
      <c r="AO62" s="1928" t="str">
        <f>IF(AO61="","",VLOOKUP(AO61,'シフト記号表（従来型・ユニット型共通）'!$C$6:$L$47,10,FALSE))</f>
        <v/>
      </c>
      <c r="AP62" s="1928" t="str">
        <f>IF(AP61="","",VLOOKUP(AP61,'シフト記号表（従来型・ユニット型共通）'!$C$6:$L$47,10,FALSE))</f>
        <v/>
      </c>
      <c r="AQ62" s="1929" t="str">
        <f>IF(AQ61="","",VLOOKUP(AQ61,'シフト記号表（従来型・ユニット型共通）'!$C$6:$L$47,10,FALSE))</f>
        <v/>
      </c>
      <c r="AR62" s="1927" t="str">
        <f>IF(AR61="","",VLOOKUP(AR61,'シフト記号表（従来型・ユニット型共通）'!$C$6:$L$47,10,FALSE))</f>
        <v/>
      </c>
      <c r="AS62" s="1928" t="str">
        <f>IF(AS61="","",VLOOKUP(AS61,'シフト記号表（従来型・ユニット型共通）'!$C$6:$L$47,10,FALSE))</f>
        <v/>
      </c>
      <c r="AT62" s="1928" t="str">
        <f>IF(AT61="","",VLOOKUP(AT61,'シフト記号表（従来型・ユニット型共通）'!$C$6:$L$47,10,FALSE))</f>
        <v/>
      </c>
      <c r="AU62" s="1928" t="str">
        <f>IF(AU61="","",VLOOKUP(AU61,'シフト記号表（従来型・ユニット型共通）'!$C$6:$L$47,10,FALSE))</f>
        <v/>
      </c>
      <c r="AV62" s="1928" t="str">
        <f>IF(AV61="","",VLOOKUP(AV61,'シフト記号表（従来型・ユニット型共通）'!$C$6:$L$47,10,FALSE))</f>
        <v/>
      </c>
      <c r="AW62" s="1928" t="str">
        <f>IF(AW61="","",VLOOKUP(AW61,'シフト記号表（従来型・ユニット型共通）'!$C$6:$L$47,10,FALSE))</f>
        <v/>
      </c>
      <c r="AX62" s="1929" t="str">
        <f>IF(AX61="","",VLOOKUP(AX61,'シフト記号表（従来型・ユニット型共通）'!$C$6:$L$47,10,FALSE))</f>
        <v/>
      </c>
      <c r="AY62" s="1927" t="str">
        <f>IF(AY61="","",VLOOKUP(AY61,'シフト記号表（従来型・ユニット型共通）'!$C$6:$L$47,10,FALSE))</f>
        <v/>
      </c>
      <c r="AZ62" s="1928" t="str">
        <f>IF(AZ61="","",VLOOKUP(AZ61,'シフト記号表（従来型・ユニット型共通）'!$C$6:$L$47,10,FALSE))</f>
        <v/>
      </c>
      <c r="BA62" s="1928" t="str">
        <f>IF(BA61="","",VLOOKUP(BA61,'シフト記号表（従来型・ユニット型共通）'!$C$6:$L$47,10,FALSE))</f>
        <v/>
      </c>
      <c r="BB62" s="4181">
        <f>IF($BE$3="４週",SUM(W62:AX62),IF($BE$3="暦月",SUM(W62:BA62),""))</f>
        <v>0</v>
      </c>
      <c r="BC62" s="4182"/>
      <c r="BD62" s="4183">
        <f>IF($BE$3="４週",BB62/4,IF($BE$3="暦月",(BB62/($BE$8/7)),""))</f>
        <v>0</v>
      </c>
      <c r="BE62" s="4182"/>
      <c r="BF62" s="4178"/>
      <c r="BG62" s="4179"/>
      <c r="BH62" s="4179"/>
      <c r="BI62" s="4179"/>
      <c r="BJ62" s="4180"/>
    </row>
    <row r="63" spans="2:62" ht="20.25" customHeight="1" x14ac:dyDescent="0.15">
      <c r="B63" s="4126">
        <f>B61+1</f>
        <v>24</v>
      </c>
      <c r="C63" s="4128"/>
      <c r="D63" s="4129"/>
      <c r="E63" s="1922"/>
      <c r="F63" s="1923"/>
      <c r="G63" s="1922"/>
      <c r="H63" s="1923"/>
      <c r="I63" s="4132"/>
      <c r="J63" s="4133"/>
      <c r="K63" s="4136"/>
      <c r="L63" s="4137"/>
      <c r="M63" s="4137"/>
      <c r="N63" s="4129"/>
      <c r="O63" s="4140"/>
      <c r="P63" s="4141"/>
      <c r="Q63" s="4141"/>
      <c r="R63" s="4141"/>
      <c r="S63" s="4142"/>
      <c r="T63" s="1942" t="s">
        <v>3298</v>
      </c>
      <c r="V63" s="1943"/>
      <c r="W63" s="1935"/>
      <c r="X63" s="1936"/>
      <c r="Y63" s="1936"/>
      <c r="Z63" s="1936"/>
      <c r="AA63" s="1936"/>
      <c r="AB63" s="1936"/>
      <c r="AC63" s="1937"/>
      <c r="AD63" s="1935"/>
      <c r="AE63" s="1936"/>
      <c r="AF63" s="1936"/>
      <c r="AG63" s="1936"/>
      <c r="AH63" s="1936"/>
      <c r="AI63" s="1936"/>
      <c r="AJ63" s="1937"/>
      <c r="AK63" s="1935"/>
      <c r="AL63" s="1936"/>
      <c r="AM63" s="1936"/>
      <c r="AN63" s="1936"/>
      <c r="AO63" s="1936"/>
      <c r="AP63" s="1936"/>
      <c r="AQ63" s="1937"/>
      <c r="AR63" s="1935"/>
      <c r="AS63" s="1936"/>
      <c r="AT63" s="1936"/>
      <c r="AU63" s="1936"/>
      <c r="AV63" s="1936"/>
      <c r="AW63" s="1936"/>
      <c r="AX63" s="1937"/>
      <c r="AY63" s="1935"/>
      <c r="AZ63" s="1936"/>
      <c r="BA63" s="1938"/>
      <c r="BB63" s="4146"/>
      <c r="BC63" s="4147"/>
      <c r="BD63" s="4148"/>
      <c r="BE63" s="4149"/>
      <c r="BF63" s="4150"/>
      <c r="BG63" s="4151"/>
      <c r="BH63" s="4151"/>
      <c r="BI63" s="4151"/>
      <c r="BJ63" s="4152"/>
    </row>
    <row r="64" spans="2:62" ht="20.25" customHeight="1" x14ac:dyDescent="0.15">
      <c r="B64" s="4159"/>
      <c r="C64" s="4172"/>
      <c r="D64" s="4173"/>
      <c r="E64" s="1922"/>
      <c r="F64" s="1923">
        <f>C63</f>
        <v>0</v>
      </c>
      <c r="G64" s="1922"/>
      <c r="H64" s="1923">
        <f>I63</f>
        <v>0</v>
      </c>
      <c r="I64" s="4174"/>
      <c r="J64" s="4175"/>
      <c r="K64" s="4176"/>
      <c r="L64" s="4177"/>
      <c r="M64" s="4177"/>
      <c r="N64" s="4173"/>
      <c r="O64" s="4140"/>
      <c r="P64" s="4141"/>
      <c r="Q64" s="4141"/>
      <c r="R64" s="4141"/>
      <c r="S64" s="4142"/>
      <c r="T64" s="1939" t="s">
        <v>3505</v>
      </c>
      <c r="U64" s="1940"/>
      <c r="V64" s="1941"/>
      <c r="W64" s="1927" t="str">
        <f>IF(W63="","",VLOOKUP(W63,'シフト記号表（従来型・ユニット型共通）'!$C$6:$L$47,10,FALSE))</f>
        <v/>
      </c>
      <c r="X64" s="1928" t="str">
        <f>IF(X63="","",VLOOKUP(X63,'シフト記号表（従来型・ユニット型共通）'!$C$6:$L$47,10,FALSE))</f>
        <v/>
      </c>
      <c r="Y64" s="1928" t="str">
        <f>IF(Y63="","",VLOOKUP(Y63,'シフト記号表（従来型・ユニット型共通）'!$C$6:$L$47,10,FALSE))</f>
        <v/>
      </c>
      <c r="Z64" s="1928" t="str">
        <f>IF(Z63="","",VLOOKUP(Z63,'シフト記号表（従来型・ユニット型共通）'!$C$6:$L$47,10,FALSE))</f>
        <v/>
      </c>
      <c r="AA64" s="1928" t="str">
        <f>IF(AA63="","",VLOOKUP(AA63,'シフト記号表（従来型・ユニット型共通）'!$C$6:$L$47,10,FALSE))</f>
        <v/>
      </c>
      <c r="AB64" s="1928" t="str">
        <f>IF(AB63="","",VLOOKUP(AB63,'シフト記号表（従来型・ユニット型共通）'!$C$6:$L$47,10,FALSE))</f>
        <v/>
      </c>
      <c r="AC64" s="1929" t="str">
        <f>IF(AC63="","",VLOOKUP(AC63,'シフト記号表（従来型・ユニット型共通）'!$C$6:$L$47,10,FALSE))</f>
        <v/>
      </c>
      <c r="AD64" s="1927" t="str">
        <f>IF(AD63="","",VLOOKUP(AD63,'シフト記号表（従来型・ユニット型共通）'!$C$6:$L$47,10,FALSE))</f>
        <v/>
      </c>
      <c r="AE64" s="1928" t="str">
        <f>IF(AE63="","",VLOOKUP(AE63,'シフト記号表（従来型・ユニット型共通）'!$C$6:$L$47,10,FALSE))</f>
        <v/>
      </c>
      <c r="AF64" s="1928" t="str">
        <f>IF(AF63="","",VLOOKUP(AF63,'シフト記号表（従来型・ユニット型共通）'!$C$6:$L$47,10,FALSE))</f>
        <v/>
      </c>
      <c r="AG64" s="1928" t="str">
        <f>IF(AG63="","",VLOOKUP(AG63,'シフト記号表（従来型・ユニット型共通）'!$C$6:$L$47,10,FALSE))</f>
        <v/>
      </c>
      <c r="AH64" s="1928" t="str">
        <f>IF(AH63="","",VLOOKUP(AH63,'シフト記号表（従来型・ユニット型共通）'!$C$6:$L$47,10,FALSE))</f>
        <v/>
      </c>
      <c r="AI64" s="1928" t="str">
        <f>IF(AI63="","",VLOOKUP(AI63,'シフト記号表（従来型・ユニット型共通）'!$C$6:$L$47,10,FALSE))</f>
        <v/>
      </c>
      <c r="AJ64" s="1929" t="str">
        <f>IF(AJ63="","",VLOOKUP(AJ63,'シフト記号表（従来型・ユニット型共通）'!$C$6:$L$47,10,FALSE))</f>
        <v/>
      </c>
      <c r="AK64" s="1927" t="str">
        <f>IF(AK63="","",VLOOKUP(AK63,'シフト記号表（従来型・ユニット型共通）'!$C$6:$L$47,10,FALSE))</f>
        <v/>
      </c>
      <c r="AL64" s="1928" t="str">
        <f>IF(AL63="","",VLOOKUP(AL63,'シフト記号表（従来型・ユニット型共通）'!$C$6:$L$47,10,FALSE))</f>
        <v/>
      </c>
      <c r="AM64" s="1928" t="str">
        <f>IF(AM63="","",VLOOKUP(AM63,'シフト記号表（従来型・ユニット型共通）'!$C$6:$L$47,10,FALSE))</f>
        <v/>
      </c>
      <c r="AN64" s="1928" t="str">
        <f>IF(AN63="","",VLOOKUP(AN63,'シフト記号表（従来型・ユニット型共通）'!$C$6:$L$47,10,FALSE))</f>
        <v/>
      </c>
      <c r="AO64" s="1928" t="str">
        <f>IF(AO63="","",VLOOKUP(AO63,'シフト記号表（従来型・ユニット型共通）'!$C$6:$L$47,10,FALSE))</f>
        <v/>
      </c>
      <c r="AP64" s="1928" t="str">
        <f>IF(AP63="","",VLOOKUP(AP63,'シフト記号表（従来型・ユニット型共通）'!$C$6:$L$47,10,FALSE))</f>
        <v/>
      </c>
      <c r="AQ64" s="1929" t="str">
        <f>IF(AQ63="","",VLOOKUP(AQ63,'シフト記号表（従来型・ユニット型共通）'!$C$6:$L$47,10,FALSE))</f>
        <v/>
      </c>
      <c r="AR64" s="1927" t="str">
        <f>IF(AR63="","",VLOOKUP(AR63,'シフト記号表（従来型・ユニット型共通）'!$C$6:$L$47,10,FALSE))</f>
        <v/>
      </c>
      <c r="AS64" s="1928" t="str">
        <f>IF(AS63="","",VLOOKUP(AS63,'シフト記号表（従来型・ユニット型共通）'!$C$6:$L$47,10,FALSE))</f>
        <v/>
      </c>
      <c r="AT64" s="1928" t="str">
        <f>IF(AT63="","",VLOOKUP(AT63,'シフト記号表（従来型・ユニット型共通）'!$C$6:$L$47,10,FALSE))</f>
        <v/>
      </c>
      <c r="AU64" s="1928" t="str">
        <f>IF(AU63="","",VLOOKUP(AU63,'シフト記号表（従来型・ユニット型共通）'!$C$6:$L$47,10,FALSE))</f>
        <v/>
      </c>
      <c r="AV64" s="1928" t="str">
        <f>IF(AV63="","",VLOOKUP(AV63,'シフト記号表（従来型・ユニット型共通）'!$C$6:$L$47,10,FALSE))</f>
        <v/>
      </c>
      <c r="AW64" s="1928" t="str">
        <f>IF(AW63="","",VLOOKUP(AW63,'シフト記号表（従来型・ユニット型共通）'!$C$6:$L$47,10,FALSE))</f>
        <v/>
      </c>
      <c r="AX64" s="1929" t="str">
        <f>IF(AX63="","",VLOOKUP(AX63,'シフト記号表（従来型・ユニット型共通）'!$C$6:$L$47,10,FALSE))</f>
        <v/>
      </c>
      <c r="AY64" s="1927" t="str">
        <f>IF(AY63="","",VLOOKUP(AY63,'シフト記号表（従来型・ユニット型共通）'!$C$6:$L$47,10,FALSE))</f>
        <v/>
      </c>
      <c r="AZ64" s="1928" t="str">
        <f>IF(AZ63="","",VLOOKUP(AZ63,'シフト記号表（従来型・ユニット型共通）'!$C$6:$L$47,10,FALSE))</f>
        <v/>
      </c>
      <c r="BA64" s="1928" t="str">
        <f>IF(BA63="","",VLOOKUP(BA63,'シフト記号表（従来型・ユニット型共通）'!$C$6:$L$47,10,FALSE))</f>
        <v/>
      </c>
      <c r="BB64" s="4181">
        <f>IF($BE$3="４週",SUM(W64:AX64),IF($BE$3="暦月",SUM(W64:BA64),""))</f>
        <v>0</v>
      </c>
      <c r="BC64" s="4182"/>
      <c r="BD64" s="4183">
        <f>IF($BE$3="４週",BB64/4,IF($BE$3="暦月",(BB64/($BE$8/7)),""))</f>
        <v>0</v>
      </c>
      <c r="BE64" s="4182"/>
      <c r="BF64" s="4178"/>
      <c r="BG64" s="4179"/>
      <c r="BH64" s="4179"/>
      <c r="BI64" s="4179"/>
      <c r="BJ64" s="4180"/>
    </row>
    <row r="65" spans="2:62" ht="20.25" customHeight="1" x14ac:dyDescent="0.15">
      <c r="B65" s="4126">
        <f>B63+1</f>
        <v>25</v>
      </c>
      <c r="C65" s="4128"/>
      <c r="D65" s="4129"/>
      <c r="E65" s="1922"/>
      <c r="F65" s="1923"/>
      <c r="G65" s="1922"/>
      <c r="H65" s="1923"/>
      <c r="I65" s="4132"/>
      <c r="J65" s="4133"/>
      <c r="K65" s="4136"/>
      <c r="L65" s="4137"/>
      <c r="M65" s="4137"/>
      <c r="N65" s="4129"/>
      <c r="O65" s="4140"/>
      <c r="P65" s="4141"/>
      <c r="Q65" s="4141"/>
      <c r="R65" s="4141"/>
      <c r="S65" s="4142"/>
      <c r="T65" s="1942" t="s">
        <v>3298</v>
      </c>
      <c r="V65" s="1943"/>
      <c r="W65" s="1935"/>
      <c r="X65" s="1936"/>
      <c r="Y65" s="1936"/>
      <c r="Z65" s="1936"/>
      <c r="AA65" s="1936"/>
      <c r="AB65" s="1936"/>
      <c r="AC65" s="1937"/>
      <c r="AD65" s="1935"/>
      <c r="AE65" s="1936"/>
      <c r="AF65" s="1936"/>
      <c r="AG65" s="1936"/>
      <c r="AH65" s="1936"/>
      <c r="AI65" s="1936"/>
      <c r="AJ65" s="1937"/>
      <c r="AK65" s="1935"/>
      <c r="AL65" s="1936"/>
      <c r="AM65" s="1936"/>
      <c r="AN65" s="1936"/>
      <c r="AO65" s="1936"/>
      <c r="AP65" s="1936"/>
      <c r="AQ65" s="1937"/>
      <c r="AR65" s="1935"/>
      <c r="AS65" s="1936"/>
      <c r="AT65" s="1936"/>
      <c r="AU65" s="1936"/>
      <c r="AV65" s="1936"/>
      <c r="AW65" s="1936"/>
      <c r="AX65" s="1937"/>
      <c r="AY65" s="1935"/>
      <c r="AZ65" s="1936"/>
      <c r="BA65" s="1938"/>
      <c r="BB65" s="4146"/>
      <c r="BC65" s="4147"/>
      <c r="BD65" s="4148"/>
      <c r="BE65" s="4149"/>
      <c r="BF65" s="4150"/>
      <c r="BG65" s="4151"/>
      <c r="BH65" s="4151"/>
      <c r="BI65" s="4151"/>
      <c r="BJ65" s="4152"/>
    </row>
    <row r="66" spans="2:62" ht="20.25" customHeight="1" x14ac:dyDescent="0.15">
      <c r="B66" s="4159"/>
      <c r="C66" s="4172"/>
      <c r="D66" s="4173"/>
      <c r="E66" s="1922"/>
      <c r="F66" s="1923">
        <f>C65</f>
        <v>0</v>
      </c>
      <c r="G66" s="1922"/>
      <c r="H66" s="1923">
        <f>I65</f>
        <v>0</v>
      </c>
      <c r="I66" s="4174"/>
      <c r="J66" s="4175"/>
      <c r="K66" s="4176"/>
      <c r="L66" s="4177"/>
      <c r="M66" s="4177"/>
      <c r="N66" s="4173"/>
      <c r="O66" s="4140"/>
      <c r="P66" s="4141"/>
      <c r="Q66" s="4141"/>
      <c r="R66" s="4141"/>
      <c r="S66" s="4142"/>
      <c r="T66" s="1939" t="s">
        <v>3505</v>
      </c>
      <c r="U66" s="1940"/>
      <c r="V66" s="1941"/>
      <c r="W66" s="1927" t="str">
        <f>IF(W65="","",VLOOKUP(W65,'シフト記号表（従来型・ユニット型共通）'!$C$6:$L$47,10,FALSE))</f>
        <v/>
      </c>
      <c r="X66" s="1928" t="str">
        <f>IF(X65="","",VLOOKUP(X65,'シフト記号表（従来型・ユニット型共通）'!$C$6:$L$47,10,FALSE))</f>
        <v/>
      </c>
      <c r="Y66" s="1928" t="str">
        <f>IF(Y65="","",VLOOKUP(Y65,'シフト記号表（従来型・ユニット型共通）'!$C$6:$L$47,10,FALSE))</f>
        <v/>
      </c>
      <c r="Z66" s="1928" t="str">
        <f>IF(Z65="","",VLOOKUP(Z65,'シフト記号表（従来型・ユニット型共通）'!$C$6:$L$47,10,FALSE))</f>
        <v/>
      </c>
      <c r="AA66" s="1928" t="str">
        <f>IF(AA65="","",VLOOKUP(AA65,'シフト記号表（従来型・ユニット型共通）'!$C$6:$L$47,10,FALSE))</f>
        <v/>
      </c>
      <c r="AB66" s="1928" t="str">
        <f>IF(AB65="","",VLOOKUP(AB65,'シフト記号表（従来型・ユニット型共通）'!$C$6:$L$47,10,FALSE))</f>
        <v/>
      </c>
      <c r="AC66" s="1929" t="str">
        <f>IF(AC65="","",VLOOKUP(AC65,'シフト記号表（従来型・ユニット型共通）'!$C$6:$L$47,10,FALSE))</f>
        <v/>
      </c>
      <c r="AD66" s="1927" t="str">
        <f>IF(AD65="","",VLOOKUP(AD65,'シフト記号表（従来型・ユニット型共通）'!$C$6:$L$47,10,FALSE))</f>
        <v/>
      </c>
      <c r="AE66" s="1928" t="str">
        <f>IF(AE65="","",VLOOKUP(AE65,'シフト記号表（従来型・ユニット型共通）'!$C$6:$L$47,10,FALSE))</f>
        <v/>
      </c>
      <c r="AF66" s="1928" t="str">
        <f>IF(AF65="","",VLOOKUP(AF65,'シフト記号表（従来型・ユニット型共通）'!$C$6:$L$47,10,FALSE))</f>
        <v/>
      </c>
      <c r="AG66" s="1928" t="str">
        <f>IF(AG65="","",VLOOKUP(AG65,'シフト記号表（従来型・ユニット型共通）'!$C$6:$L$47,10,FALSE))</f>
        <v/>
      </c>
      <c r="AH66" s="1928" t="str">
        <f>IF(AH65="","",VLOOKUP(AH65,'シフト記号表（従来型・ユニット型共通）'!$C$6:$L$47,10,FALSE))</f>
        <v/>
      </c>
      <c r="AI66" s="1928" t="str">
        <f>IF(AI65="","",VLOOKUP(AI65,'シフト記号表（従来型・ユニット型共通）'!$C$6:$L$47,10,FALSE))</f>
        <v/>
      </c>
      <c r="AJ66" s="1929" t="str">
        <f>IF(AJ65="","",VLOOKUP(AJ65,'シフト記号表（従来型・ユニット型共通）'!$C$6:$L$47,10,FALSE))</f>
        <v/>
      </c>
      <c r="AK66" s="1927" t="str">
        <f>IF(AK65="","",VLOOKUP(AK65,'シフト記号表（従来型・ユニット型共通）'!$C$6:$L$47,10,FALSE))</f>
        <v/>
      </c>
      <c r="AL66" s="1928" t="str">
        <f>IF(AL65="","",VLOOKUP(AL65,'シフト記号表（従来型・ユニット型共通）'!$C$6:$L$47,10,FALSE))</f>
        <v/>
      </c>
      <c r="AM66" s="1928" t="str">
        <f>IF(AM65="","",VLOOKUP(AM65,'シフト記号表（従来型・ユニット型共通）'!$C$6:$L$47,10,FALSE))</f>
        <v/>
      </c>
      <c r="AN66" s="1928" t="str">
        <f>IF(AN65="","",VLOOKUP(AN65,'シフト記号表（従来型・ユニット型共通）'!$C$6:$L$47,10,FALSE))</f>
        <v/>
      </c>
      <c r="AO66" s="1928" t="str">
        <f>IF(AO65="","",VLOOKUP(AO65,'シフト記号表（従来型・ユニット型共通）'!$C$6:$L$47,10,FALSE))</f>
        <v/>
      </c>
      <c r="AP66" s="1928" t="str">
        <f>IF(AP65="","",VLOOKUP(AP65,'シフト記号表（従来型・ユニット型共通）'!$C$6:$L$47,10,FALSE))</f>
        <v/>
      </c>
      <c r="AQ66" s="1929" t="str">
        <f>IF(AQ65="","",VLOOKUP(AQ65,'シフト記号表（従来型・ユニット型共通）'!$C$6:$L$47,10,FALSE))</f>
        <v/>
      </c>
      <c r="AR66" s="1927" t="str">
        <f>IF(AR65="","",VLOOKUP(AR65,'シフト記号表（従来型・ユニット型共通）'!$C$6:$L$47,10,FALSE))</f>
        <v/>
      </c>
      <c r="AS66" s="1928" t="str">
        <f>IF(AS65="","",VLOOKUP(AS65,'シフト記号表（従来型・ユニット型共通）'!$C$6:$L$47,10,FALSE))</f>
        <v/>
      </c>
      <c r="AT66" s="1928" t="str">
        <f>IF(AT65="","",VLOOKUP(AT65,'シフト記号表（従来型・ユニット型共通）'!$C$6:$L$47,10,FALSE))</f>
        <v/>
      </c>
      <c r="AU66" s="1928" t="str">
        <f>IF(AU65="","",VLOOKUP(AU65,'シフト記号表（従来型・ユニット型共通）'!$C$6:$L$47,10,FALSE))</f>
        <v/>
      </c>
      <c r="AV66" s="1928" t="str">
        <f>IF(AV65="","",VLOOKUP(AV65,'シフト記号表（従来型・ユニット型共通）'!$C$6:$L$47,10,FALSE))</f>
        <v/>
      </c>
      <c r="AW66" s="1928" t="str">
        <f>IF(AW65="","",VLOOKUP(AW65,'シフト記号表（従来型・ユニット型共通）'!$C$6:$L$47,10,FALSE))</f>
        <v/>
      </c>
      <c r="AX66" s="1929" t="str">
        <f>IF(AX65="","",VLOOKUP(AX65,'シフト記号表（従来型・ユニット型共通）'!$C$6:$L$47,10,FALSE))</f>
        <v/>
      </c>
      <c r="AY66" s="1927" t="str">
        <f>IF(AY65="","",VLOOKUP(AY65,'シフト記号表（従来型・ユニット型共通）'!$C$6:$L$47,10,FALSE))</f>
        <v/>
      </c>
      <c r="AZ66" s="1928" t="str">
        <f>IF(AZ65="","",VLOOKUP(AZ65,'シフト記号表（従来型・ユニット型共通）'!$C$6:$L$47,10,FALSE))</f>
        <v/>
      </c>
      <c r="BA66" s="1928" t="str">
        <f>IF(BA65="","",VLOOKUP(BA65,'シフト記号表（従来型・ユニット型共通）'!$C$6:$L$47,10,FALSE))</f>
        <v/>
      </c>
      <c r="BB66" s="4181">
        <f>IF($BE$3="４週",SUM(W66:AX66),IF($BE$3="暦月",SUM(W66:BA66),""))</f>
        <v>0</v>
      </c>
      <c r="BC66" s="4182"/>
      <c r="BD66" s="4183">
        <f>IF($BE$3="４週",BB66/4,IF($BE$3="暦月",(BB66/($BE$8/7)),""))</f>
        <v>0</v>
      </c>
      <c r="BE66" s="4182"/>
      <c r="BF66" s="4178"/>
      <c r="BG66" s="4179"/>
      <c r="BH66" s="4179"/>
      <c r="BI66" s="4179"/>
      <c r="BJ66" s="4180"/>
    </row>
    <row r="67" spans="2:62" ht="20.25" customHeight="1" x14ac:dyDescent="0.15">
      <c r="B67" s="4126">
        <f>B65+1</f>
        <v>26</v>
      </c>
      <c r="C67" s="4128"/>
      <c r="D67" s="4129"/>
      <c r="E67" s="1922"/>
      <c r="F67" s="1923"/>
      <c r="G67" s="1922"/>
      <c r="H67" s="1923"/>
      <c r="I67" s="4132"/>
      <c r="J67" s="4133"/>
      <c r="K67" s="4136"/>
      <c r="L67" s="4137"/>
      <c r="M67" s="4137"/>
      <c r="N67" s="4129"/>
      <c r="O67" s="4140"/>
      <c r="P67" s="4141"/>
      <c r="Q67" s="4141"/>
      <c r="R67" s="4141"/>
      <c r="S67" s="4142"/>
      <c r="T67" s="1942" t="s">
        <v>3298</v>
      </c>
      <c r="V67" s="1943"/>
      <c r="W67" s="1935"/>
      <c r="X67" s="1936"/>
      <c r="Y67" s="1936"/>
      <c r="Z67" s="1936"/>
      <c r="AA67" s="1936"/>
      <c r="AB67" s="1936"/>
      <c r="AC67" s="1937"/>
      <c r="AD67" s="1935"/>
      <c r="AE67" s="1936"/>
      <c r="AF67" s="1936"/>
      <c r="AG67" s="1936"/>
      <c r="AH67" s="1936"/>
      <c r="AI67" s="1936"/>
      <c r="AJ67" s="1937"/>
      <c r="AK67" s="1935"/>
      <c r="AL67" s="1936"/>
      <c r="AM67" s="1936"/>
      <c r="AN67" s="1936"/>
      <c r="AO67" s="1936"/>
      <c r="AP67" s="1936"/>
      <c r="AQ67" s="1937"/>
      <c r="AR67" s="1935"/>
      <c r="AS67" s="1936"/>
      <c r="AT67" s="1936"/>
      <c r="AU67" s="1936"/>
      <c r="AV67" s="1936"/>
      <c r="AW67" s="1936"/>
      <c r="AX67" s="1937"/>
      <c r="AY67" s="1935"/>
      <c r="AZ67" s="1936"/>
      <c r="BA67" s="1938"/>
      <c r="BB67" s="4146"/>
      <c r="BC67" s="4147"/>
      <c r="BD67" s="4148"/>
      <c r="BE67" s="4149"/>
      <c r="BF67" s="4150"/>
      <c r="BG67" s="4151"/>
      <c r="BH67" s="4151"/>
      <c r="BI67" s="4151"/>
      <c r="BJ67" s="4152"/>
    </row>
    <row r="68" spans="2:62" ht="20.25" customHeight="1" x14ac:dyDescent="0.15">
      <c r="B68" s="4159"/>
      <c r="C68" s="4172"/>
      <c r="D68" s="4173"/>
      <c r="E68" s="1922"/>
      <c r="F68" s="1923">
        <f>C67</f>
        <v>0</v>
      </c>
      <c r="G68" s="1922"/>
      <c r="H68" s="1923">
        <f>I67</f>
        <v>0</v>
      </c>
      <c r="I68" s="4174"/>
      <c r="J68" s="4175"/>
      <c r="K68" s="4176"/>
      <c r="L68" s="4177"/>
      <c r="M68" s="4177"/>
      <c r="N68" s="4173"/>
      <c r="O68" s="4140"/>
      <c r="P68" s="4141"/>
      <c r="Q68" s="4141"/>
      <c r="R68" s="4141"/>
      <c r="S68" s="4142"/>
      <c r="T68" s="1939" t="s">
        <v>3505</v>
      </c>
      <c r="U68" s="1940"/>
      <c r="V68" s="1941"/>
      <c r="W68" s="1927" t="str">
        <f>IF(W67="","",VLOOKUP(W67,'シフト記号表（従来型・ユニット型共通）'!$C$6:$L$47,10,FALSE))</f>
        <v/>
      </c>
      <c r="X68" s="1928" t="str">
        <f>IF(X67="","",VLOOKUP(X67,'シフト記号表（従来型・ユニット型共通）'!$C$6:$L$47,10,FALSE))</f>
        <v/>
      </c>
      <c r="Y68" s="1928" t="str">
        <f>IF(Y67="","",VLOOKUP(Y67,'シフト記号表（従来型・ユニット型共通）'!$C$6:$L$47,10,FALSE))</f>
        <v/>
      </c>
      <c r="Z68" s="1928" t="str">
        <f>IF(Z67="","",VLOOKUP(Z67,'シフト記号表（従来型・ユニット型共通）'!$C$6:$L$47,10,FALSE))</f>
        <v/>
      </c>
      <c r="AA68" s="1928" t="str">
        <f>IF(AA67="","",VLOOKUP(AA67,'シフト記号表（従来型・ユニット型共通）'!$C$6:$L$47,10,FALSE))</f>
        <v/>
      </c>
      <c r="AB68" s="1928" t="str">
        <f>IF(AB67="","",VLOOKUP(AB67,'シフト記号表（従来型・ユニット型共通）'!$C$6:$L$47,10,FALSE))</f>
        <v/>
      </c>
      <c r="AC68" s="1929" t="str">
        <f>IF(AC67="","",VLOOKUP(AC67,'シフト記号表（従来型・ユニット型共通）'!$C$6:$L$47,10,FALSE))</f>
        <v/>
      </c>
      <c r="AD68" s="1927" t="str">
        <f>IF(AD67="","",VLOOKUP(AD67,'シフト記号表（従来型・ユニット型共通）'!$C$6:$L$47,10,FALSE))</f>
        <v/>
      </c>
      <c r="AE68" s="1928" t="str">
        <f>IF(AE67="","",VLOOKUP(AE67,'シフト記号表（従来型・ユニット型共通）'!$C$6:$L$47,10,FALSE))</f>
        <v/>
      </c>
      <c r="AF68" s="1928" t="str">
        <f>IF(AF67="","",VLOOKUP(AF67,'シフト記号表（従来型・ユニット型共通）'!$C$6:$L$47,10,FALSE))</f>
        <v/>
      </c>
      <c r="AG68" s="1928" t="str">
        <f>IF(AG67="","",VLOOKUP(AG67,'シフト記号表（従来型・ユニット型共通）'!$C$6:$L$47,10,FALSE))</f>
        <v/>
      </c>
      <c r="AH68" s="1928" t="str">
        <f>IF(AH67="","",VLOOKUP(AH67,'シフト記号表（従来型・ユニット型共通）'!$C$6:$L$47,10,FALSE))</f>
        <v/>
      </c>
      <c r="AI68" s="1928" t="str">
        <f>IF(AI67="","",VLOOKUP(AI67,'シフト記号表（従来型・ユニット型共通）'!$C$6:$L$47,10,FALSE))</f>
        <v/>
      </c>
      <c r="AJ68" s="1929" t="str">
        <f>IF(AJ67="","",VLOOKUP(AJ67,'シフト記号表（従来型・ユニット型共通）'!$C$6:$L$47,10,FALSE))</f>
        <v/>
      </c>
      <c r="AK68" s="1927" t="str">
        <f>IF(AK67="","",VLOOKUP(AK67,'シフト記号表（従来型・ユニット型共通）'!$C$6:$L$47,10,FALSE))</f>
        <v/>
      </c>
      <c r="AL68" s="1928" t="str">
        <f>IF(AL67="","",VLOOKUP(AL67,'シフト記号表（従来型・ユニット型共通）'!$C$6:$L$47,10,FALSE))</f>
        <v/>
      </c>
      <c r="AM68" s="1928" t="str">
        <f>IF(AM67="","",VLOOKUP(AM67,'シフト記号表（従来型・ユニット型共通）'!$C$6:$L$47,10,FALSE))</f>
        <v/>
      </c>
      <c r="AN68" s="1928" t="str">
        <f>IF(AN67="","",VLOOKUP(AN67,'シフト記号表（従来型・ユニット型共通）'!$C$6:$L$47,10,FALSE))</f>
        <v/>
      </c>
      <c r="AO68" s="1928" t="str">
        <f>IF(AO67="","",VLOOKUP(AO67,'シフト記号表（従来型・ユニット型共通）'!$C$6:$L$47,10,FALSE))</f>
        <v/>
      </c>
      <c r="AP68" s="1928" t="str">
        <f>IF(AP67="","",VLOOKUP(AP67,'シフト記号表（従来型・ユニット型共通）'!$C$6:$L$47,10,FALSE))</f>
        <v/>
      </c>
      <c r="AQ68" s="1929" t="str">
        <f>IF(AQ67="","",VLOOKUP(AQ67,'シフト記号表（従来型・ユニット型共通）'!$C$6:$L$47,10,FALSE))</f>
        <v/>
      </c>
      <c r="AR68" s="1927" t="str">
        <f>IF(AR67="","",VLOOKUP(AR67,'シフト記号表（従来型・ユニット型共通）'!$C$6:$L$47,10,FALSE))</f>
        <v/>
      </c>
      <c r="AS68" s="1928" t="str">
        <f>IF(AS67="","",VLOOKUP(AS67,'シフト記号表（従来型・ユニット型共通）'!$C$6:$L$47,10,FALSE))</f>
        <v/>
      </c>
      <c r="AT68" s="1928" t="str">
        <f>IF(AT67="","",VLOOKUP(AT67,'シフト記号表（従来型・ユニット型共通）'!$C$6:$L$47,10,FALSE))</f>
        <v/>
      </c>
      <c r="AU68" s="1928" t="str">
        <f>IF(AU67="","",VLOOKUP(AU67,'シフト記号表（従来型・ユニット型共通）'!$C$6:$L$47,10,FALSE))</f>
        <v/>
      </c>
      <c r="AV68" s="1928" t="str">
        <f>IF(AV67="","",VLOOKUP(AV67,'シフト記号表（従来型・ユニット型共通）'!$C$6:$L$47,10,FALSE))</f>
        <v/>
      </c>
      <c r="AW68" s="1928" t="str">
        <f>IF(AW67="","",VLOOKUP(AW67,'シフト記号表（従来型・ユニット型共通）'!$C$6:$L$47,10,FALSE))</f>
        <v/>
      </c>
      <c r="AX68" s="1929" t="str">
        <f>IF(AX67="","",VLOOKUP(AX67,'シフト記号表（従来型・ユニット型共通）'!$C$6:$L$47,10,FALSE))</f>
        <v/>
      </c>
      <c r="AY68" s="1927" t="str">
        <f>IF(AY67="","",VLOOKUP(AY67,'シフト記号表（従来型・ユニット型共通）'!$C$6:$L$47,10,FALSE))</f>
        <v/>
      </c>
      <c r="AZ68" s="1928" t="str">
        <f>IF(AZ67="","",VLOOKUP(AZ67,'シフト記号表（従来型・ユニット型共通）'!$C$6:$L$47,10,FALSE))</f>
        <v/>
      </c>
      <c r="BA68" s="1928" t="str">
        <f>IF(BA67="","",VLOOKUP(BA67,'シフト記号表（従来型・ユニット型共通）'!$C$6:$L$47,10,FALSE))</f>
        <v/>
      </c>
      <c r="BB68" s="4181">
        <f>IF($BE$3="４週",SUM(W68:AX68),IF($BE$3="暦月",SUM(W68:BA68),""))</f>
        <v>0</v>
      </c>
      <c r="BC68" s="4182"/>
      <c r="BD68" s="4183">
        <f>IF($BE$3="４週",BB68/4,IF($BE$3="暦月",(BB68/($BE$8/7)),""))</f>
        <v>0</v>
      </c>
      <c r="BE68" s="4182"/>
      <c r="BF68" s="4178"/>
      <c r="BG68" s="4179"/>
      <c r="BH68" s="4179"/>
      <c r="BI68" s="4179"/>
      <c r="BJ68" s="4180"/>
    </row>
    <row r="69" spans="2:62" ht="20.25" customHeight="1" x14ac:dyDescent="0.15">
      <c r="B69" s="4126">
        <f>B67+1</f>
        <v>27</v>
      </c>
      <c r="C69" s="4128"/>
      <c r="D69" s="4129"/>
      <c r="E69" s="1922"/>
      <c r="F69" s="1923"/>
      <c r="G69" s="1922"/>
      <c r="H69" s="1923"/>
      <c r="I69" s="4132"/>
      <c r="J69" s="4133"/>
      <c r="K69" s="4136"/>
      <c r="L69" s="4137"/>
      <c r="M69" s="4137"/>
      <c r="N69" s="4129"/>
      <c r="O69" s="4140"/>
      <c r="P69" s="4141"/>
      <c r="Q69" s="4141"/>
      <c r="R69" s="4141"/>
      <c r="S69" s="4142"/>
      <c r="T69" s="1942" t="s">
        <v>3298</v>
      </c>
      <c r="V69" s="1943"/>
      <c r="W69" s="1935"/>
      <c r="X69" s="1936"/>
      <c r="Y69" s="1936"/>
      <c r="Z69" s="1936"/>
      <c r="AA69" s="1936"/>
      <c r="AB69" s="1936"/>
      <c r="AC69" s="1937"/>
      <c r="AD69" s="1935"/>
      <c r="AE69" s="1936"/>
      <c r="AF69" s="1936"/>
      <c r="AG69" s="1936"/>
      <c r="AH69" s="1936"/>
      <c r="AI69" s="1936"/>
      <c r="AJ69" s="1937"/>
      <c r="AK69" s="1935"/>
      <c r="AL69" s="1936"/>
      <c r="AM69" s="1936"/>
      <c r="AN69" s="1936"/>
      <c r="AO69" s="1936"/>
      <c r="AP69" s="1936"/>
      <c r="AQ69" s="1937"/>
      <c r="AR69" s="1935"/>
      <c r="AS69" s="1936"/>
      <c r="AT69" s="1936"/>
      <c r="AU69" s="1936"/>
      <c r="AV69" s="1936"/>
      <c r="AW69" s="1936"/>
      <c r="AX69" s="1937"/>
      <c r="AY69" s="1935"/>
      <c r="AZ69" s="1936"/>
      <c r="BA69" s="1938"/>
      <c r="BB69" s="4146"/>
      <c r="BC69" s="4147"/>
      <c r="BD69" s="4148"/>
      <c r="BE69" s="4149"/>
      <c r="BF69" s="4150"/>
      <c r="BG69" s="4151"/>
      <c r="BH69" s="4151"/>
      <c r="BI69" s="4151"/>
      <c r="BJ69" s="4152"/>
    </row>
    <row r="70" spans="2:62" ht="20.25" customHeight="1" x14ac:dyDescent="0.15">
      <c r="B70" s="4159"/>
      <c r="C70" s="4172"/>
      <c r="D70" s="4173"/>
      <c r="E70" s="1922"/>
      <c r="F70" s="1923">
        <f>C69</f>
        <v>0</v>
      </c>
      <c r="G70" s="1922"/>
      <c r="H70" s="1923">
        <f>I69</f>
        <v>0</v>
      </c>
      <c r="I70" s="4174"/>
      <c r="J70" s="4175"/>
      <c r="K70" s="4176"/>
      <c r="L70" s="4177"/>
      <c r="M70" s="4177"/>
      <c r="N70" s="4173"/>
      <c r="O70" s="4140"/>
      <c r="P70" s="4141"/>
      <c r="Q70" s="4141"/>
      <c r="R70" s="4141"/>
      <c r="S70" s="4142"/>
      <c r="T70" s="1939" t="s">
        <v>3505</v>
      </c>
      <c r="U70" s="1940"/>
      <c r="V70" s="1941"/>
      <c r="W70" s="1927" t="str">
        <f>IF(W69="","",VLOOKUP(W69,'シフト記号表（従来型・ユニット型共通）'!$C$6:$L$47,10,FALSE))</f>
        <v/>
      </c>
      <c r="X70" s="1928" t="str">
        <f>IF(X69="","",VLOOKUP(X69,'シフト記号表（従来型・ユニット型共通）'!$C$6:$L$47,10,FALSE))</f>
        <v/>
      </c>
      <c r="Y70" s="1928" t="str">
        <f>IF(Y69="","",VLOOKUP(Y69,'シフト記号表（従来型・ユニット型共通）'!$C$6:$L$47,10,FALSE))</f>
        <v/>
      </c>
      <c r="Z70" s="1928" t="str">
        <f>IF(Z69="","",VLOOKUP(Z69,'シフト記号表（従来型・ユニット型共通）'!$C$6:$L$47,10,FALSE))</f>
        <v/>
      </c>
      <c r="AA70" s="1928" t="str">
        <f>IF(AA69="","",VLOOKUP(AA69,'シフト記号表（従来型・ユニット型共通）'!$C$6:$L$47,10,FALSE))</f>
        <v/>
      </c>
      <c r="AB70" s="1928" t="str">
        <f>IF(AB69="","",VLOOKUP(AB69,'シフト記号表（従来型・ユニット型共通）'!$C$6:$L$47,10,FALSE))</f>
        <v/>
      </c>
      <c r="AC70" s="1929" t="str">
        <f>IF(AC69="","",VLOOKUP(AC69,'シフト記号表（従来型・ユニット型共通）'!$C$6:$L$47,10,FALSE))</f>
        <v/>
      </c>
      <c r="AD70" s="1927" t="str">
        <f>IF(AD69="","",VLOOKUP(AD69,'シフト記号表（従来型・ユニット型共通）'!$C$6:$L$47,10,FALSE))</f>
        <v/>
      </c>
      <c r="AE70" s="1928" t="str">
        <f>IF(AE69="","",VLOOKUP(AE69,'シフト記号表（従来型・ユニット型共通）'!$C$6:$L$47,10,FALSE))</f>
        <v/>
      </c>
      <c r="AF70" s="1928" t="str">
        <f>IF(AF69="","",VLOOKUP(AF69,'シフト記号表（従来型・ユニット型共通）'!$C$6:$L$47,10,FALSE))</f>
        <v/>
      </c>
      <c r="AG70" s="1928" t="str">
        <f>IF(AG69="","",VLOOKUP(AG69,'シフト記号表（従来型・ユニット型共通）'!$C$6:$L$47,10,FALSE))</f>
        <v/>
      </c>
      <c r="AH70" s="1928" t="str">
        <f>IF(AH69="","",VLOOKUP(AH69,'シフト記号表（従来型・ユニット型共通）'!$C$6:$L$47,10,FALSE))</f>
        <v/>
      </c>
      <c r="AI70" s="1928" t="str">
        <f>IF(AI69="","",VLOOKUP(AI69,'シフト記号表（従来型・ユニット型共通）'!$C$6:$L$47,10,FALSE))</f>
        <v/>
      </c>
      <c r="AJ70" s="1929" t="str">
        <f>IF(AJ69="","",VLOOKUP(AJ69,'シフト記号表（従来型・ユニット型共通）'!$C$6:$L$47,10,FALSE))</f>
        <v/>
      </c>
      <c r="AK70" s="1927" t="str">
        <f>IF(AK69="","",VLOOKUP(AK69,'シフト記号表（従来型・ユニット型共通）'!$C$6:$L$47,10,FALSE))</f>
        <v/>
      </c>
      <c r="AL70" s="1928" t="str">
        <f>IF(AL69="","",VLOOKUP(AL69,'シフト記号表（従来型・ユニット型共通）'!$C$6:$L$47,10,FALSE))</f>
        <v/>
      </c>
      <c r="AM70" s="1928" t="str">
        <f>IF(AM69="","",VLOOKUP(AM69,'シフト記号表（従来型・ユニット型共通）'!$C$6:$L$47,10,FALSE))</f>
        <v/>
      </c>
      <c r="AN70" s="1928" t="str">
        <f>IF(AN69="","",VLOOKUP(AN69,'シフト記号表（従来型・ユニット型共通）'!$C$6:$L$47,10,FALSE))</f>
        <v/>
      </c>
      <c r="AO70" s="1928" t="str">
        <f>IF(AO69="","",VLOOKUP(AO69,'シフト記号表（従来型・ユニット型共通）'!$C$6:$L$47,10,FALSE))</f>
        <v/>
      </c>
      <c r="AP70" s="1928" t="str">
        <f>IF(AP69="","",VLOOKUP(AP69,'シフト記号表（従来型・ユニット型共通）'!$C$6:$L$47,10,FALSE))</f>
        <v/>
      </c>
      <c r="AQ70" s="1929" t="str">
        <f>IF(AQ69="","",VLOOKUP(AQ69,'シフト記号表（従来型・ユニット型共通）'!$C$6:$L$47,10,FALSE))</f>
        <v/>
      </c>
      <c r="AR70" s="1927" t="str">
        <f>IF(AR69="","",VLOOKUP(AR69,'シフト記号表（従来型・ユニット型共通）'!$C$6:$L$47,10,FALSE))</f>
        <v/>
      </c>
      <c r="AS70" s="1928" t="str">
        <f>IF(AS69="","",VLOOKUP(AS69,'シフト記号表（従来型・ユニット型共通）'!$C$6:$L$47,10,FALSE))</f>
        <v/>
      </c>
      <c r="AT70" s="1928" t="str">
        <f>IF(AT69="","",VLOOKUP(AT69,'シフト記号表（従来型・ユニット型共通）'!$C$6:$L$47,10,FALSE))</f>
        <v/>
      </c>
      <c r="AU70" s="1928" t="str">
        <f>IF(AU69="","",VLOOKUP(AU69,'シフト記号表（従来型・ユニット型共通）'!$C$6:$L$47,10,FALSE))</f>
        <v/>
      </c>
      <c r="AV70" s="1928" t="str">
        <f>IF(AV69="","",VLOOKUP(AV69,'シフト記号表（従来型・ユニット型共通）'!$C$6:$L$47,10,FALSE))</f>
        <v/>
      </c>
      <c r="AW70" s="1928" t="str">
        <f>IF(AW69="","",VLOOKUP(AW69,'シフト記号表（従来型・ユニット型共通）'!$C$6:$L$47,10,FALSE))</f>
        <v/>
      </c>
      <c r="AX70" s="1929" t="str">
        <f>IF(AX69="","",VLOOKUP(AX69,'シフト記号表（従来型・ユニット型共通）'!$C$6:$L$47,10,FALSE))</f>
        <v/>
      </c>
      <c r="AY70" s="1927" t="str">
        <f>IF(AY69="","",VLOOKUP(AY69,'シフト記号表（従来型・ユニット型共通）'!$C$6:$L$47,10,FALSE))</f>
        <v/>
      </c>
      <c r="AZ70" s="1928" t="str">
        <f>IF(AZ69="","",VLOOKUP(AZ69,'シフト記号表（従来型・ユニット型共通）'!$C$6:$L$47,10,FALSE))</f>
        <v/>
      </c>
      <c r="BA70" s="1928" t="str">
        <f>IF(BA69="","",VLOOKUP(BA69,'シフト記号表（従来型・ユニット型共通）'!$C$6:$L$47,10,FALSE))</f>
        <v/>
      </c>
      <c r="BB70" s="4181">
        <f>IF($BE$3="４週",SUM(W70:AX70),IF($BE$3="暦月",SUM(W70:BA70),""))</f>
        <v>0</v>
      </c>
      <c r="BC70" s="4182"/>
      <c r="BD70" s="4183">
        <f>IF($BE$3="４週",BB70/4,IF($BE$3="暦月",(BB70/($BE$8/7)),""))</f>
        <v>0</v>
      </c>
      <c r="BE70" s="4182"/>
      <c r="BF70" s="4178"/>
      <c r="BG70" s="4179"/>
      <c r="BH70" s="4179"/>
      <c r="BI70" s="4179"/>
      <c r="BJ70" s="4180"/>
    </row>
    <row r="71" spans="2:62" ht="20.25" customHeight="1" x14ac:dyDescent="0.15">
      <c r="B71" s="4126">
        <f>B69+1</f>
        <v>28</v>
      </c>
      <c r="C71" s="4128"/>
      <c r="D71" s="4129"/>
      <c r="E71" s="1922"/>
      <c r="F71" s="1923"/>
      <c r="G71" s="1922"/>
      <c r="H71" s="1923"/>
      <c r="I71" s="4132"/>
      <c r="J71" s="4133"/>
      <c r="K71" s="4136"/>
      <c r="L71" s="4137"/>
      <c r="M71" s="4137"/>
      <c r="N71" s="4129"/>
      <c r="O71" s="4140"/>
      <c r="P71" s="4141"/>
      <c r="Q71" s="4141"/>
      <c r="R71" s="4141"/>
      <c r="S71" s="4142"/>
      <c r="T71" s="1942" t="s">
        <v>3298</v>
      </c>
      <c r="V71" s="1943"/>
      <c r="W71" s="1935"/>
      <c r="X71" s="1936"/>
      <c r="Y71" s="1936"/>
      <c r="Z71" s="1936"/>
      <c r="AA71" s="1936"/>
      <c r="AB71" s="1936"/>
      <c r="AC71" s="1937"/>
      <c r="AD71" s="1935"/>
      <c r="AE71" s="1936"/>
      <c r="AF71" s="1936"/>
      <c r="AG71" s="1936"/>
      <c r="AH71" s="1936"/>
      <c r="AI71" s="1936"/>
      <c r="AJ71" s="1937"/>
      <c r="AK71" s="1935"/>
      <c r="AL71" s="1936"/>
      <c r="AM71" s="1936"/>
      <c r="AN71" s="1936"/>
      <c r="AO71" s="1936"/>
      <c r="AP71" s="1936"/>
      <c r="AQ71" s="1937"/>
      <c r="AR71" s="1935"/>
      <c r="AS71" s="1936"/>
      <c r="AT71" s="1936"/>
      <c r="AU71" s="1936"/>
      <c r="AV71" s="1936"/>
      <c r="AW71" s="1936"/>
      <c r="AX71" s="1937"/>
      <c r="AY71" s="1935"/>
      <c r="AZ71" s="1936"/>
      <c r="BA71" s="1938"/>
      <c r="BB71" s="4146"/>
      <c r="BC71" s="4147"/>
      <c r="BD71" s="4148"/>
      <c r="BE71" s="4149"/>
      <c r="BF71" s="4150"/>
      <c r="BG71" s="4151"/>
      <c r="BH71" s="4151"/>
      <c r="BI71" s="4151"/>
      <c r="BJ71" s="4152"/>
    </row>
    <row r="72" spans="2:62" ht="20.25" customHeight="1" x14ac:dyDescent="0.15">
      <c r="B72" s="4159"/>
      <c r="C72" s="4172"/>
      <c r="D72" s="4173"/>
      <c r="E72" s="1922"/>
      <c r="F72" s="1923">
        <f>C71</f>
        <v>0</v>
      </c>
      <c r="G72" s="1922"/>
      <c r="H72" s="1923">
        <f>I71</f>
        <v>0</v>
      </c>
      <c r="I72" s="4174"/>
      <c r="J72" s="4175"/>
      <c r="K72" s="4176"/>
      <c r="L72" s="4177"/>
      <c r="M72" s="4177"/>
      <c r="N72" s="4173"/>
      <c r="O72" s="4140"/>
      <c r="P72" s="4141"/>
      <c r="Q72" s="4141"/>
      <c r="R72" s="4141"/>
      <c r="S72" s="4142"/>
      <c r="T72" s="1939" t="s">
        <v>3505</v>
      </c>
      <c r="U72" s="1940"/>
      <c r="V72" s="1941"/>
      <c r="W72" s="1927" t="str">
        <f>IF(W71="","",VLOOKUP(W71,'シフト記号表（従来型・ユニット型共通）'!$C$6:$L$47,10,FALSE))</f>
        <v/>
      </c>
      <c r="X72" s="1928" t="str">
        <f>IF(X71="","",VLOOKUP(X71,'シフト記号表（従来型・ユニット型共通）'!$C$6:$L$47,10,FALSE))</f>
        <v/>
      </c>
      <c r="Y72" s="1928" t="str">
        <f>IF(Y71="","",VLOOKUP(Y71,'シフト記号表（従来型・ユニット型共通）'!$C$6:$L$47,10,FALSE))</f>
        <v/>
      </c>
      <c r="Z72" s="1928" t="str">
        <f>IF(Z71="","",VLOOKUP(Z71,'シフト記号表（従来型・ユニット型共通）'!$C$6:$L$47,10,FALSE))</f>
        <v/>
      </c>
      <c r="AA72" s="1928" t="str">
        <f>IF(AA71="","",VLOOKUP(AA71,'シフト記号表（従来型・ユニット型共通）'!$C$6:$L$47,10,FALSE))</f>
        <v/>
      </c>
      <c r="AB72" s="1928" t="str">
        <f>IF(AB71="","",VLOOKUP(AB71,'シフト記号表（従来型・ユニット型共通）'!$C$6:$L$47,10,FALSE))</f>
        <v/>
      </c>
      <c r="AC72" s="1929" t="str">
        <f>IF(AC71="","",VLOOKUP(AC71,'シフト記号表（従来型・ユニット型共通）'!$C$6:$L$47,10,FALSE))</f>
        <v/>
      </c>
      <c r="AD72" s="1927" t="str">
        <f>IF(AD71="","",VLOOKUP(AD71,'シフト記号表（従来型・ユニット型共通）'!$C$6:$L$47,10,FALSE))</f>
        <v/>
      </c>
      <c r="AE72" s="1928" t="str">
        <f>IF(AE71="","",VLOOKUP(AE71,'シフト記号表（従来型・ユニット型共通）'!$C$6:$L$47,10,FALSE))</f>
        <v/>
      </c>
      <c r="AF72" s="1928" t="str">
        <f>IF(AF71="","",VLOOKUP(AF71,'シフト記号表（従来型・ユニット型共通）'!$C$6:$L$47,10,FALSE))</f>
        <v/>
      </c>
      <c r="AG72" s="1928" t="str">
        <f>IF(AG71="","",VLOOKUP(AG71,'シフト記号表（従来型・ユニット型共通）'!$C$6:$L$47,10,FALSE))</f>
        <v/>
      </c>
      <c r="AH72" s="1928" t="str">
        <f>IF(AH71="","",VLOOKUP(AH71,'シフト記号表（従来型・ユニット型共通）'!$C$6:$L$47,10,FALSE))</f>
        <v/>
      </c>
      <c r="AI72" s="1928" t="str">
        <f>IF(AI71="","",VLOOKUP(AI71,'シフト記号表（従来型・ユニット型共通）'!$C$6:$L$47,10,FALSE))</f>
        <v/>
      </c>
      <c r="AJ72" s="1929" t="str">
        <f>IF(AJ71="","",VLOOKUP(AJ71,'シフト記号表（従来型・ユニット型共通）'!$C$6:$L$47,10,FALSE))</f>
        <v/>
      </c>
      <c r="AK72" s="1927" t="str">
        <f>IF(AK71="","",VLOOKUP(AK71,'シフト記号表（従来型・ユニット型共通）'!$C$6:$L$47,10,FALSE))</f>
        <v/>
      </c>
      <c r="AL72" s="1928" t="str">
        <f>IF(AL71="","",VLOOKUP(AL71,'シフト記号表（従来型・ユニット型共通）'!$C$6:$L$47,10,FALSE))</f>
        <v/>
      </c>
      <c r="AM72" s="1928" t="str">
        <f>IF(AM71="","",VLOOKUP(AM71,'シフト記号表（従来型・ユニット型共通）'!$C$6:$L$47,10,FALSE))</f>
        <v/>
      </c>
      <c r="AN72" s="1928" t="str">
        <f>IF(AN71="","",VLOOKUP(AN71,'シフト記号表（従来型・ユニット型共通）'!$C$6:$L$47,10,FALSE))</f>
        <v/>
      </c>
      <c r="AO72" s="1928" t="str">
        <f>IF(AO71="","",VLOOKUP(AO71,'シフト記号表（従来型・ユニット型共通）'!$C$6:$L$47,10,FALSE))</f>
        <v/>
      </c>
      <c r="AP72" s="1928" t="str">
        <f>IF(AP71="","",VLOOKUP(AP71,'シフト記号表（従来型・ユニット型共通）'!$C$6:$L$47,10,FALSE))</f>
        <v/>
      </c>
      <c r="AQ72" s="1929" t="str">
        <f>IF(AQ71="","",VLOOKUP(AQ71,'シフト記号表（従来型・ユニット型共通）'!$C$6:$L$47,10,FALSE))</f>
        <v/>
      </c>
      <c r="AR72" s="1927" t="str">
        <f>IF(AR71="","",VLOOKUP(AR71,'シフト記号表（従来型・ユニット型共通）'!$C$6:$L$47,10,FALSE))</f>
        <v/>
      </c>
      <c r="AS72" s="1928" t="str">
        <f>IF(AS71="","",VLOOKUP(AS71,'シフト記号表（従来型・ユニット型共通）'!$C$6:$L$47,10,FALSE))</f>
        <v/>
      </c>
      <c r="AT72" s="1928" t="str">
        <f>IF(AT71="","",VLOOKUP(AT71,'シフト記号表（従来型・ユニット型共通）'!$C$6:$L$47,10,FALSE))</f>
        <v/>
      </c>
      <c r="AU72" s="1928" t="str">
        <f>IF(AU71="","",VLOOKUP(AU71,'シフト記号表（従来型・ユニット型共通）'!$C$6:$L$47,10,FALSE))</f>
        <v/>
      </c>
      <c r="AV72" s="1928" t="str">
        <f>IF(AV71="","",VLOOKUP(AV71,'シフト記号表（従来型・ユニット型共通）'!$C$6:$L$47,10,FALSE))</f>
        <v/>
      </c>
      <c r="AW72" s="1928" t="str">
        <f>IF(AW71="","",VLOOKUP(AW71,'シフト記号表（従来型・ユニット型共通）'!$C$6:$L$47,10,FALSE))</f>
        <v/>
      </c>
      <c r="AX72" s="1929" t="str">
        <f>IF(AX71="","",VLOOKUP(AX71,'シフト記号表（従来型・ユニット型共通）'!$C$6:$L$47,10,FALSE))</f>
        <v/>
      </c>
      <c r="AY72" s="1927" t="str">
        <f>IF(AY71="","",VLOOKUP(AY71,'シフト記号表（従来型・ユニット型共通）'!$C$6:$L$47,10,FALSE))</f>
        <v/>
      </c>
      <c r="AZ72" s="1928" t="str">
        <f>IF(AZ71="","",VLOOKUP(AZ71,'シフト記号表（従来型・ユニット型共通）'!$C$6:$L$47,10,FALSE))</f>
        <v/>
      </c>
      <c r="BA72" s="1928" t="str">
        <f>IF(BA71="","",VLOOKUP(BA71,'シフト記号表（従来型・ユニット型共通）'!$C$6:$L$47,10,FALSE))</f>
        <v/>
      </c>
      <c r="BB72" s="4181">
        <f>IF($BE$3="４週",SUM(W72:AX72),IF($BE$3="暦月",SUM(W72:BA72),""))</f>
        <v>0</v>
      </c>
      <c r="BC72" s="4182"/>
      <c r="BD72" s="4183">
        <f>IF($BE$3="４週",BB72/4,IF($BE$3="暦月",(BB72/($BE$8/7)),""))</f>
        <v>0</v>
      </c>
      <c r="BE72" s="4182"/>
      <c r="BF72" s="4178"/>
      <c r="BG72" s="4179"/>
      <c r="BH72" s="4179"/>
      <c r="BI72" s="4179"/>
      <c r="BJ72" s="4180"/>
    </row>
    <row r="73" spans="2:62" ht="20.25" customHeight="1" x14ac:dyDescent="0.15">
      <c r="B73" s="4126">
        <f>B71+1</f>
        <v>29</v>
      </c>
      <c r="C73" s="4128"/>
      <c r="D73" s="4129"/>
      <c r="E73" s="1922"/>
      <c r="F73" s="1923"/>
      <c r="G73" s="1922"/>
      <c r="H73" s="1923"/>
      <c r="I73" s="4132"/>
      <c r="J73" s="4133"/>
      <c r="K73" s="4136"/>
      <c r="L73" s="4137"/>
      <c r="M73" s="4137"/>
      <c r="N73" s="4129"/>
      <c r="O73" s="4140"/>
      <c r="P73" s="4141"/>
      <c r="Q73" s="4141"/>
      <c r="R73" s="4141"/>
      <c r="S73" s="4142"/>
      <c r="T73" s="1942" t="s">
        <v>3298</v>
      </c>
      <c r="V73" s="1943"/>
      <c r="W73" s="1935"/>
      <c r="X73" s="1936"/>
      <c r="Y73" s="1936"/>
      <c r="Z73" s="1936"/>
      <c r="AA73" s="1936"/>
      <c r="AB73" s="1936"/>
      <c r="AC73" s="1937"/>
      <c r="AD73" s="1935"/>
      <c r="AE73" s="1936"/>
      <c r="AF73" s="1936"/>
      <c r="AG73" s="1936"/>
      <c r="AH73" s="1936"/>
      <c r="AI73" s="1936"/>
      <c r="AJ73" s="1937"/>
      <c r="AK73" s="1935"/>
      <c r="AL73" s="1936"/>
      <c r="AM73" s="1936"/>
      <c r="AN73" s="1936"/>
      <c r="AO73" s="1936"/>
      <c r="AP73" s="1936"/>
      <c r="AQ73" s="1937"/>
      <c r="AR73" s="1935"/>
      <c r="AS73" s="1936"/>
      <c r="AT73" s="1936"/>
      <c r="AU73" s="1936"/>
      <c r="AV73" s="1936"/>
      <c r="AW73" s="1936"/>
      <c r="AX73" s="1937"/>
      <c r="AY73" s="1935"/>
      <c r="AZ73" s="1936"/>
      <c r="BA73" s="1938"/>
      <c r="BB73" s="4146"/>
      <c r="BC73" s="4147"/>
      <c r="BD73" s="4148"/>
      <c r="BE73" s="4149"/>
      <c r="BF73" s="4150"/>
      <c r="BG73" s="4151"/>
      <c r="BH73" s="4151"/>
      <c r="BI73" s="4151"/>
      <c r="BJ73" s="4152"/>
    </row>
    <row r="74" spans="2:62" ht="20.25" customHeight="1" x14ac:dyDescent="0.15">
      <c r="B74" s="4159"/>
      <c r="C74" s="4160"/>
      <c r="D74" s="4161"/>
      <c r="E74" s="1944"/>
      <c r="F74" s="1945">
        <f>C73</f>
        <v>0</v>
      </c>
      <c r="G74" s="1944"/>
      <c r="H74" s="1945">
        <f>I73</f>
        <v>0</v>
      </c>
      <c r="I74" s="4162"/>
      <c r="J74" s="4163"/>
      <c r="K74" s="4164"/>
      <c r="L74" s="4165"/>
      <c r="M74" s="4165"/>
      <c r="N74" s="4161"/>
      <c r="O74" s="4140"/>
      <c r="P74" s="4141"/>
      <c r="Q74" s="4141"/>
      <c r="R74" s="4141"/>
      <c r="S74" s="4142"/>
      <c r="T74" s="1939" t="s">
        <v>3505</v>
      </c>
      <c r="U74" s="1940"/>
      <c r="V74" s="1941"/>
      <c r="W74" s="1927" t="str">
        <f>IF(W73="","",VLOOKUP(W73,'シフト記号表（従来型・ユニット型共通）'!$C$6:$L$47,10,FALSE))</f>
        <v/>
      </c>
      <c r="X74" s="1928" t="str">
        <f>IF(X73="","",VLOOKUP(X73,'シフト記号表（従来型・ユニット型共通）'!$C$6:$L$47,10,FALSE))</f>
        <v/>
      </c>
      <c r="Y74" s="1928" t="str">
        <f>IF(Y73="","",VLOOKUP(Y73,'シフト記号表（従来型・ユニット型共通）'!$C$6:$L$47,10,FALSE))</f>
        <v/>
      </c>
      <c r="Z74" s="1928" t="str">
        <f>IF(Z73="","",VLOOKUP(Z73,'シフト記号表（従来型・ユニット型共通）'!$C$6:$L$47,10,FALSE))</f>
        <v/>
      </c>
      <c r="AA74" s="1928" t="str">
        <f>IF(AA73="","",VLOOKUP(AA73,'シフト記号表（従来型・ユニット型共通）'!$C$6:$L$47,10,FALSE))</f>
        <v/>
      </c>
      <c r="AB74" s="1928" t="str">
        <f>IF(AB73="","",VLOOKUP(AB73,'シフト記号表（従来型・ユニット型共通）'!$C$6:$L$47,10,FALSE))</f>
        <v/>
      </c>
      <c r="AC74" s="1929" t="str">
        <f>IF(AC73="","",VLOOKUP(AC73,'シフト記号表（従来型・ユニット型共通）'!$C$6:$L$47,10,FALSE))</f>
        <v/>
      </c>
      <c r="AD74" s="1927" t="str">
        <f>IF(AD73="","",VLOOKUP(AD73,'シフト記号表（従来型・ユニット型共通）'!$C$6:$L$47,10,FALSE))</f>
        <v/>
      </c>
      <c r="AE74" s="1928" t="str">
        <f>IF(AE73="","",VLOOKUP(AE73,'シフト記号表（従来型・ユニット型共通）'!$C$6:$L$47,10,FALSE))</f>
        <v/>
      </c>
      <c r="AF74" s="1928" t="str">
        <f>IF(AF73="","",VLOOKUP(AF73,'シフト記号表（従来型・ユニット型共通）'!$C$6:$L$47,10,FALSE))</f>
        <v/>
      </c>
      <c r="AG74" s="1928" t="str">
        <f>IF(AG73="","",VLOOKUP(AG73,'シフト記号表（従来型・ユニット型共通）'!$C$6:$L$47,10,FALSE))</f>
        <v/>
      </c>
      <c r="AH74" s="1928" t="str">
        <f>IF(AH73="","",VLOOKUP(AH73,'シフト記号表（従来型・ユニット型共通）'!$C$6:$L$47,10,FALSE))</f>
        <v/>
      </c>
      <c r="AI74" s="1928" t="str">
        <f>IF(AI73="","",VLOOKUP(AI73,'シフト記号表（従来型・ユニット型共通）'!$C$6:$L$47,10,FALSE))</f>
        <v/>
      </c>
      <c r="AJ74" s="1929" t="str">
        <f>IF(AJ73="","",VLOOKUP(AJ73,'シフト記号表（従来型・ユニット型共通）'!$C$6:$L$47,10,FALSE))</f>
        <v/>
      </c>
      <c r="AK74" s="1927" t="str">
        <f>IF(AK73="","",VLOOKUP(AK73,'シフト記号表（従来型・ユニット型共通）'!$C$6:$L$47,10,FALSE))</f>
        <v/>
      </c>
      <c r="AL74" s="1928" t="str">
        <f>IF(AL73="","",VLOOKUP(AL73,'シフト記号表（従来型・ユニット型共通）'!$C$6:$L$47,10,FALSE))</f>
        <v/>
      </c>
      <c r="AM74" s="1928" t="str">
        <f>IF(AM73="","",VLOOKUP(AM73,'シフト記号表（従来型・ユニット型共通）'!$C$6:$L$47,10,FALSE))</f>
        <v/>
      </c>
      <c r="AN74" s="1928" t="str">
        <f>IF(AN73="","",VLOOKUP(AN73,'シフト記号表（従来型・ユニット型共通）'!$C$6:$L$47,10,FALSE))</f>
        <v/>
      </c>
      <c r="AO74" s="1928" t="str">
        <f>IF(AO73="","",VLOOKUP(AO73,'シフト記号表（従来型・ユニット型共通）'!$C$6:$L$47,10,FALSE))</f>
        <v/>
      </c>
      <c r="AP74" s="1928" t="str">
        <f>IF(AP73="","",VLOOKUP(AP73,'シフト記号表（従来型・ユニット型共通）'!$C$6:$L$47,10,FALSE))</f>
        <v/>
      </c>
      <c r="AQ74" s="1929" t="str">
        <f>IF(AQ73="","",VLOOKUP(AQ73,'シフト記号表（従来型・ユニット型共通）'!$C$6:$L$47,10,FALSE))</f>
        <v/>
      </c>
      <c r="AR74" s="1927" t="str">
        <f>IF(AR73="","",VLOOKUP(AR73,'シフト記号表（従来型・ユニット型共通）'!$C$6:$L$47,10,FALSE))</f>
        <v/>
      </c>
      <c r="AS74" s="1928" t="str">
        <f>IF(AS73="","",VLOOKUP(AS73,'シフト記号表（従来型・ユニット型共通）'!$C$6:$L$47,10,FALSE))</f>
        <v/>
      </c>
      <c r="AT74" s="1928" t="str">
        <f>IF(AT73="","",VLOOKUP(AT73,'シフト記号表（従来型・ユニット型共通）'!$C$6:$L$47,10,FALSE))</f>
        <v/>
      </c>
      <c r="AU74" s="1928" t="str">
        <f>IF(AU73="","",VLOOKUP(AU73,'シフト記号表（従来型・ユニット型共通）'!$C$6:$L$47,10,FALSE))</f>
        <v/>
      </c>
      <c r="AV74" s="1928" t="str">
        <f>IF(AV73="","",VLOOKUP(AV73,'シフト記号表（従来型・ユニット型共通）'!$C$6:$L$47,10,FALSE))</f>
        <v/>
      </c>
      <c r="AW74" s="1928" t="str">
        <f>IF(AW73="","",VLOOKUP(AW73,'シフト記号表（従来型・ユニット型共通）'!$C$6:$L$47,10,FALSE))</f>
        <v/>
      </c>
      <c r="AX74" s="1929" t="str">
        <f>IF(AX73="","",VLOOKUP(AX73,'シフト記号表（従来型・ユニット型共通）'!$C$6:$L$47,10,FALSE))</f>
        <v/>
      </c>
      <c r="AY74" s="1927" t="str">
        <f>IF(AY73="","",VLOOKUP(AY73,'シフト記号表（従来型・ユニット型共通）'!$C$6:$L$47,10,FALSE))</f>
        <v/>
      </c>
      <c r="AZ74" s="1928" t="str">
        <f>IF(AZ73="","",VLOOKUP(AZ73,'シフト記号表（従来型・ユニット型共通）'!$C$6:$L$47,10,FALSE))</f>
        <v/>
      </c>
      <c r="BA74" s="1928" t="str">
        <f>IF(BA73="","",VLOOKUP(BA73,'シフト記号表（従来型・ユニット型共通）'!$C$6:$L$47,10,FALSE))</f>
        <v/>
      </c>
      <c r="BB74" s="4169">
        <f>IF($BE$3="４週",SUM(W74:AX74),IF($BE$3="暦月",SUM(W74:BA74),""))</f>
        <v>0</v>
      </c>
      <c r="BC74" s="4170"/>
      <c r="BD74" s="4171">
        <f>IF($BE$3="４週",BB74/4,IF($BE$3="暦月",(BB74/($BE$8/7)),""))</f>
        <v>0</v>
      </c>
      <c r="BE74" s="4170"/>
      <c r="BF74" s="4166"/>
      <c r="BG74" s="4167"/>
      <c r="BH74" s="4167"/>
      <c r="BI74" s="4167"/>
      <c r="BJ74" s="4168"/>
    </row>
    <row r="75" spans="2:62" ht="20.25" customHeight="1" x14ac:dyDescent="0.15">
      <c r="B75" s="4126">
        <f>B73+1</f>
        <v>30</v>
      </c>
      <c r="C75" s="4128"/>
      <c r="D75" s="4129"/>
      <c r="E75" s="1922"/>
      <c r="F75" s="1923"/>
      <c r="G75" s="1922"/>
      <c r="H75" s="1923"/>
      <c r="I75" s="4132"/>
      <c r="J75" s="4133"/>
      <c r="K75" s="4136"/>
      <c r="L75" s="4137"/>
      <c r="M75" s="4137"/>
      <c r="N75" s="4129"/>
      <c r="O75" s="4140"/>
      <c r="P75" s="4141"/>
      <c r="Q75" s="4141"/>
      <c r="R75" s="4141"/>
      <c r="S75" s="4142"/>
      <c r="T75" s="1942" t="s">
        <v>3298</v>
      </c>
      <c r="V75" s="1943"/>
      <c r="W75" s="1935"/>
      <c r="X75" s="1936"/>
      <c r="Y75" s="1936"/>
      <c r="Z75" s="1936"/>
      <c r="AA75" s="1936"/>
      <c r="AB75" s="1936"/>
      <c r="AC75" s="1937"/>
      <c r="AD75" s="1935"/>
      <c r="AE75" s="1936"/>
      <c r="AF75" s="1936"/>
      <c r="AG75" s="1936"/>
      <c r="AH75" s="1936"/>
      <c r="AI75" s="1936"/>
      <c r="AJ75" s="1937"/>
      <c r="AK75" s="1935"/>
      <c r="AL75" s="1936"/>
      <c r="AM75" s="1936"/>
      <c r="AN75" s="1936"/>
      <c r="AO75" s="1936"/>
      <c r="AP75" s="1936"/>
      <c r="AQ75" s="1937"/>
      <c r="AR75" s="1935"/>
      <c r="AS75" s="1936"/>
      <c r="AT75" s="1936"/>
      <c r="AU75" s="1936"/>
      <c r="AV75" s="1936"/>
      <c r="AW75" s="1936"/>
      <c r="AX75" s="1937"/>
      <c r="AY75" s="1935"/>
      <c r="AZ75" s="1936"/>
      <c r="BA75" s="1938"/>
      <c r="BB75" s="4146"/>
      <c r="BC75" s="4147"/>
      <c r="BD75" s="4148"/>
      <c r="BE75" s="4149"/>
      <c r="BF75" s="4150"/>
      <c r="BG75" s="4151"/>
      <c r="BH75" s="4151"/>
      <c r="BI75" s="4151"/>
      <c r="BJ75" s="4152"/>
    </row>
    <row r="76" spans="2:62" ht="20.25" customHeight="1" x14ac:dyDescent="0.15">
      <c r="B76" s="4159"/>
      <c r="C76" s="4160"/>
      <c r="D76" s="4161"/>
      <c r="E76" s="1944"/>
      <c r="F76" s="1945">
        <f>C75</f>
        <v>0</v>
      </c>
      <c r="G76" s="1944"/>
      <c r="H76" s="1945">
        <f>I75</f>
        <v>0</v>
      </c>
      <c r="I76" s="4162"/>
      <c r="J76" s="4163"/>
      <c r="K76" s="4164"/>
      <c r="L76" s="4165"/>
      <c r="M76" s="4165"/>
      <c r="N76" s="4161"/>
      <c r="O76" s="4140"/>
      <c r="P76" s="4141"/>
      <c r="Q76" s="4141"/>
      <c r="R76" s="4141"/>
      <c r="S76" s="4142"/>
      <c r="T76" s="1939" t="s">
        <v>3505</v>
      </c>
      <c r="U76" s="1940"/>
      <c r="V76" s="1941"/>
      <c r="W76" s="1927" t="str">
        <f>IF(W75="","",VLOOKUP(W75,'シフト記号表（従来型・ユニット型共通）'!$C$6:$L$47,10,FALSE))</f>
        <v/>
      </c>
      <c r="X76" s="1928" t="str">
        <f>IF(X75="","",VLOOKUP(X75,'シフト記号表（従来型・ユニット型共通）'!$C$6:$L$47,10,FALSE))</f>
        <v/>
      </c>
      <c r="Y76" s="1928" t="str">
        <f>IF(Y75="","",VLOOKUP(Y75,'シフト記号表（従来型・ユニット型共通）'!$C$6:$L$47,10,FALSE))</f>
        <v/>
      </c>
      <c r="Z76" s="1928" t="str">
        <f>IF(Z75="","",VLOOKUP(Z75,'シフト記号表（従来型・ユニット型共通）'!$C$6:$L$47,10,FALSE))</f>
        <v/>
      </c>
      <c r="AA76" s="1928" t="str">
        <f>IF(AA75="","",VLOOKUP(AA75,'シフト記号表（従来型・ユニット型共通）'!$C$6:$L$47,10,FALSE))</f>
        <v/>
      </c>
      <c r="AB76" s="1928" t="str">
        <f>IF(AB75="","",VLOOKUP(AB75,'シフト記号表（従来型・ユニット型共通）'!$C$6:$L$47,10,FALSE))</f>
        <v/>
      </c>
      <c r="AC76" s="1929" t="str">
        <f>IF(AC75="","",VLOOKUP(AC75,'シフト記号表（従来型・ユニット型共通）'!$C$6:$L$47,10,FALSE))</f>
        <v/>
      </c>
      <c r="AD76" s="1927" t="str">
        <f>IF(AD75="","",VLOOKUP(AD75,'シフト記号表（従来型・ユニット型共通）'!$C$6:$L$47,10,FALSE))</f>
        <v/>
      </c>
      <c r="AE76" s="1928" t="str">
        <f>IF(AE75="","",VLOOKUP(AE75,'シフト記号表（従来型・ユニット型共通）'!$C$6:$L$47,10,FALSE))</f>
        <v/>
      </c>
      <c r="AF76" s="1928" t="str">
        <f>IF(AF75="","",VLOOKUP(AF75,'シフト記号表（従来型・ユニット型共通）'!$C$6:$L$47,10,FALSE))</f>
        <v/>
      </c>
      <c r="AG76" s="1928" t="str">
        <f>IF(AG75="","",VLOOKUP(AG75,'シフト記号表（従来型・ユニット型共通）'!$C$6:$L$47,10,FALSE))</f>
        <v/>
      </c>
      <c r="AH76" s="1928" t="str">
        <f>IF(AH75="","",VLOOKUP(AH75,'シフト記号表（従来型・ユニット型共通）'!$C$6:$L$47,10,FALSE))</f>
        <v/>
      </c>
      <c r="AI76" s="1928" t="str">
        <f>IF(AI75="","",VLOOKUP(AI75,'シフト記号表（従来型・ユニット型共通）'!$C$6:$L$47,10,FALSE))</f>
        <v/>
      </c>
      <c r="AJ76" s="1929" t="str">
        <f>IF(AJ75="","",VLOOKUP(AJ75,'シフト記号表（従来型・ユニット型共通）'!$C$6:$L$47,10,FALSE))</f>
        <v/>
      </c>
      <c r="AK76" s="1927" t="str">
        <f>IF(AK75="","",VLOOKUP(AK75,'シフト記号表（従来型・ユニット型共通）'!$C$6:$L$47,10,FALSE))</f>
        <v/>
      </c>
      <c r="AL76" s="1928" t="str">
        <f>IF(AL75="","",VLOOKUP(AL75,'シフト記号表（従来型・ユニット型共通）'!$C$6:$L$47,10,FALSE))</f>
        <v/>
      </c>
      <c r="AM76" s="1928" t="str">
        <f>IF(AM75="","",VLOOKUP(AM75,'シフト記号表（従来型・ユニット型共通）'!$C$6:$L$47,10,FALSE))</f>
        <v/>
      </c>
      <c r="AN76" s="1928" t="str">
        <f>IF(AN75="","",VLOOKUP(AN75,'シフト記号表（従来型・ユニット型共通）'!$C$6:$L$47,10,FALSE))</f>
        <v/>
      </c>
      <c r="AO76" s="1928" t="str">
        <f>IF(AO75="","",VLOOKUP(AO75,'シフト記号表（従来型・ユニット型共通）'!$C$6:$L$47,10,FALSE))</f>
        <v/>
      </c>
      <c r="AP76" s="1928" t="str">
        <f>IF(AP75="","",VLOOKUP(AP75,'シフト記号表（従来型・ユニット型共通）'!$C$6:$L$47,10,FALSE))</f>
        <v/>
      </c>
      <c r="AQ76" s="1929" t="str">
        <f>IF(AQ75="","",VLOOKUP(AQ75,'シフト記号表（従来型・ユニット型共通）'!$C$6:$L$47,10,FALSE))</f>
        <v/>
      </c>
      <c r="AR76" s="1927" t="str">
        <f>IF(AR75="","",VLOOKUP(AR75,'シフト記号表（従来型・ユニット型共通）'!$C$6:$L$47,10,FALSE))</f>
        <v/>
      </c>
      <c r="AS76" s="1928" t="str">
        <f>IF(AS75="","",VLOOKUP(AS75,'シフト記号表（従来型・ユニット型共通）'!$C$6:$L$47,10,FALSE))</f>
        <v/>
      </c>
      <c r="AT76" s="1928" t="str">
        <f>IF(AT75="","",VLOOKUP(AT75,'シフト記号表（従来型・ユニット型共通）'!$C$6:$L$47,10,FALSE))</f>
        <v/>
      </c>
      <c r="AU76" s="1928" t="str">
        <f>IF(AU75="","",VLOOKUP(AU75,'シフト記号表（従来型・ユニット型共通）'!$C$6:$L$47,10,FALSE))</f>
        <v/>
      </c>
      <c r="AV76" s="1928" t="str">
        <f>IF(AV75="","",VLOOKUP(AV75,'シフト記号表（従来型・ユニット型共通）'!$C$6:$L$47,10,FALSE))</f>
        <v/>
      </c>
      <c r="AW76" s="1928" t="str">
        <f>IF(AW75="","",VLOOKUP(AW75,'シフト記号表（従来型・ユニット型共通）'!$C$6:$L$47,10,FALSE))</f>
        <v/>
      </c>
      <c r="AX76" s="1929" t="str">
        <f>IF(AX75="","",VLOOKUP(AX75,'シフト記号表（従来型・ユニット型共通）'!$C$6:$L$47,10,FALSE))</f>
        <v/>
      </c>
      <c r="AY76" s="1927" t="str">
        <f>IF(AY75="","",VLOOKUP(AY75,'シフト記号表（従来型・ユニット型共通）'!$C$6:$L$47,10,FALSE))</f>
        <v/>
      </c>
      <c r="AZ76" s="1928" t="str">
        <f>IF(AZ75="","",VLOOKUP(AZ75,'シフト記号表（従来型・ユニット型共通）'!$C$6:$L$47,10,FALSE))</f>
        <v/>
      </c>
      <c r="BA76" s="1928" t="str">
        <f>IF(BA75="","",VLOOKUP(BA75,'シフト記号表（従来型・ユニット型共通）'!$C$6:$L$47,10,FALSE))</f>
        <v/>
      </c>
      <c r="BB76" s="4169">
        <f>IF($BE$3="４週",SUM(W76:AX76),IF($BE$3="暦月",SUM(W76:BA76),""))</f>
        <v>0</v>
      </c>
      <c r="BC76" s="4170"/>
      <c r="BD76" s="4171">
        <f>IF($BE$3="４週",BB76/4,IF($BE$3="暦月",(BB76/($BE$8/7)),""))</f>
        <v>0</v>
      </c>
      <c r="BE76" s="4170"/>
      <c r="BF76" s="4166"/>
      <c r="BG76" s="4167"/>
      <c r="BH76" s="4167"/>
      <c r="BI76" s="4167"/>
      <c r="BJ76" s="4168"/>
    </row>
    <row r="77" spans="2:62" ht="20.25" customHeight="1" x14ac:dyDescent="0.15">
      <c r="B77" s="4126">
        <f>B75+1</f>
        <v>31</v>
      </c>
      <c r="C77" s="4128"/>
      <c r="D77" s="4129"/>
      <c r="E77" s="1922"/>
      <c r="F77" s="1923"/>
      <c r="G77" s="1922"/>
      <c r="H77" s="1923"/>
      <c r="I77" s="4132"/>
      <c r="J77" s="4133"/>
      <c r="K77" s="4136"/>
      <c r="L77" s="4137"/>
      <c r="M77" s="4137"/>
      <c r="N77" s="4129"/>
      <c r="O77" s="4140"/>
      <c r="P77" s="4141"/>
      <c r="Q77" s="4141"/>
      <c r="R77" s="4141"/>
      <c r="S77" s="4142"/>
      <c r="T77" s="1942" t="s">
        <v>3298</v>
      </c>
      <c r="V77" s="1943"/>
      <c r="W77" s="1935"/>
      <c r="X77" s="1936"/>
      <c r="Y77" s="1936"/>
      <c r="Z77" s="1936"/>
      <c r="AA77" s="1936"/>
      <c r="AB77" s="1936"/>
      <c r="AC77" s="1937"/>
      <c r="AD77" s="1935"/>
      <c r="AE77" s="1936"/>
      <c r="AF77" s="1936"/>
      <c r="AG77" s="1936"/>
      <c r="AH77" s="1936"/>
      <c r="AI77" s="1936"/>
      <c r="AJ77" s="1937"/>
      <c r="AK77" s="1935"/>
      <c r="AL77" s="1936"/>
      <c r="AM77" s="1936"/>
      <c r="AN77" s="1936"/>
      <c r="AO77" s="1936"/>
      <c r="AP77" s="1936"/>
      <c r="AQ77" s="1937"/>
      <c r="AR77" s="1935"/>
      <c r="AS77" s="1936"/>
      <c r="AT77" s="1936"/>
      <c r="AU77" s="1936"/>
      <c r="AV77" s="1936"/>
      <c r="AW77" s="1936"/>
      <c r="AX77" s="1937"/>
      <c r="AY77" s="1935"/>
      <c r="AZ77" s="1936"/>
      <c r="BA77" s="1938"/>
      <c r="BB77" s="4146"/>
      <c r="BC77" s="4147"/>
      <c r="BD77" s="4148"/>
      <c r="BE77" s="4149"/>
      <c r="BF77" s="4150"/>
      <c r="BG77" s="4151"/>
      <c r="BH77" s="4151"/>
      <c r="BI77" s="4151"/>
      <c r="BJ77" s="4152"/>
    </row>
    <row r="78" spans="2:62" ht="20.25" customHeight="1" x14ac:dyDescent="0.15">
      <c r="B78" s="4159"/>
      <c r="C78" s="4160"/>
      <c r="D78" s="4161"/>
      <c r="E78" s="1944"/>
      <c r="F78" s="1945">
        <f>C77</f>
        <v>0</v>
      </c>
      <c r="G78" s="1944"/>
      <c r="H78" s="1945">
        <f>I77</f>
        <v>0</v>
      </c>
      <c r="I78" s="4162"/>
      <c r="J78" s="4163"/>
      <c r="K78" s="4164"/>
      <c r="L78" s="4165"/>
      <c r="M78" s="4165"/>
      <c r="N78" s="4161"/>
      <c r="O78" s="4140"/>
      <c r="P78" s="4141"/>
      <c r="Q78" s="4141"/>
      <c r="R78" s="4141"/>
      <c r="S78" s="4142"/>
      <c r="T78" s="1939" t="s">
        <v>3505</v>
      </c>
      <c r="U78" s="1940"/>
      <c r="V78" s="1941"/>
      <c r="W78" s="1927" t="str">
        <f>IF(W77="","",VLOOKUP(W77,'シフト記号表（従来型・ユニット型共通）'!$C$6:$L$47,10,FALSE))</f>
        <v/>
      </c>
      <c r="X78" s="1928" t="str">
        <f>IF(X77="","",VLOOKUP(X77,'シフト記号表（従来型・ユニット型共通）'!$C$6:$L$47,10,FALSE))</f>
        <v/>
      </c>
      <c r="Y78" s="1928" t="str">
        <f>IF(Y77="","",VLOOKUP(Y77,'シフト記号表（従来型・ユニット型共通）'!$C$6:$L$47,10,FALSE))</f>
        <v/>
      </c>
      <c r="Z78" s="1928" t="str">
        <f>IF(Z77="","",VLOOKUP(Z77,'シフト記号表（従来型・ユニット型共通）'!$C$6:$L$47,10,FALSE))</f>
        <v/>
      </c>
      <c r="AA78" s="1928" t="str">
        <f>IF(AA77="","",VLOOKUP(AA77,'シフト記号表（従来型・ユニット型共通）'!$C$6:$L$47,10,FALSE))</f>
        <v/>
      </c>
      <c r="AB78" s="1928" t="str">
        <f>IF(AB77="","",VLOOKUP(AB77,'シフト記号表（従来型・ユニット型共通）'!$C$6:$L$47,10,FALSE))</f>
        <v/>
      </c>
      <c r="AC78" s="1929" t="str">
        <f>IF(AC77="","",VLOOKUP(AC77,'シフト記号表（従来型・ユニット型共通）'!$C$6:$L$47,10,FALSE))</f>
        <v/>
      </c>
      <c r="AD78" s="1927" t="str">
        <f>IF(AD77="","",VLOOKUP(AD77,'シフト記号表（従来型・ユニット型共通）'!$C$6:$L$47,10,FALSE))</f>
        <v/>
      </c>
      <c r="AE78" s="1928" t="str">
        <f>IF(AE77="","",VLOOKUP(AE77,'シフト記号表（従来型・ユニット型共通）'!$C$6:$L$47,10,FALSE))</f>
        <v/>
      </c>
      <c r="AF78" s="1928" t="str">
        <f>IF(AF77="","",VLOOKUP(AF77,'シフト記号表（従来型・ユニット型共通）'!$C$6:$L$47,10,FALSE))</f>
        <v/>
      </c>
      <c r="AG78" s="1928" t="str">
        <f>IF(AG77="","",VLOOKUP(AG77,'シフト記号表（従来型・ユニット型共通）'!$C$6:$L$47,10,FALSE))</f>
        <v/>
      </c>
      <c r="AH78" s="1928" t="str">
        <f>IF(AH77="","",VLOOKUP(AH77,'シフト記号表（従来型・ユニット型共通）'!$C$6:$L$47,10,FALSE))</f>
        <v/>
      </c>
      <c r="AI78" s="1928" t="str">
        <f>IF(AI77="","",VLOOKUP(AI77,'シフト記号表（従来型・ユニット型共通）'!$C$6:$L$47,10,FALSE))</f>
        <v/>
      </c>
      <c r="AJ78" s="1929" t="str">
        <f>IF(AJ77="","",VLOOKUP(AJ77,'シフト記号表（従来型・ユニット型共通）'!$C$6:$L$47,10,FALSE))</f>
        <v/>
      </c>
      <c r="AK78" s="1927" t="str">
        <f>IF(AK77="","",VLOOKUP(AK77,'シフト記号表（従来型・ユニット型共通）'!$C$6:$L$47,10,FALSE))</f>
        <v/>
      </c>
      <c r="AL78" s="1928" t="str">
        <f>IF(AL77="","",VLOOKUP(AL77,'シフト記号表（従来型・ユニット型共通）'!$C$6:$L$47,10,FALSE))</f>
        <v/>
      </c>
      <c r="AM78" s="1928" t="str">
        <f>IF(AM77="","",VLOOKUP(AM77,'シフト記号表（従来型・ユニット型共通）'!$C$6:$L$47,10,FALSE))</f>
        <v/>
      </c>
      <c r="AN78" s="1928" t="str">
        <f>IF(AN77="","",VLOOKUP(AN77,'シフト記号表（従来型・ユニット型共通）'!$C$6:$L$47,10,FALSE))</f>
        <v/>
      </c>
      <c r="AO78" s="1928" t="str">
        <f>IF(AO77="","",VLOOKUP(AO77,'シフト記号表（従来型・ユニット型共通）'!$C$6:$L$47,10,FALSE))</f>
        <v/>
      </c>
      <c r="AP78" s="1928" t="str">
        <f>IF(AP77="","",VLOOKUP(AP77,'シフト記号表（従来型・ユニット型共通）'!$C$6:$L$47,10,FALSE))</f>
        <v/>
      </c>
      <c r="AQ78" s="1929" t="str">
        <f>IF(AQ77="","",VLOOKUP(AQ77,'シフト記号表（従来型・ユニット型共通）'!$C$6:$L$47,10,FALSE))</f>
        <v/>
      </c>
      <c r="AR78" s="1927" t="str">
        <f>IF(AR77="","",VLOOKUP(AR77,'シフト記号表（従来型・ユニット型共通）'!$C$6:$L$47,10,FALSE))</f>
        <v/>
      </c>
      <c r="AS78" s="1928" t="str">
        <f>IF(AS77="","",VLOOKUP(AS77,'シフト記号表（従来型・ユニット型共通）'!$C$6:$L$47,10,FALSE))</f>
        <v/>
      </c>
      <c r="AT78" s="1928" t="str">
        <f>IF(AT77="","",VLOOKUP(AT77,'シフト記号表（従来型・ユニット型共通）'!$C$6:$L$47,10,FALSE))</f>
        <v/>
      </c>
      <c r="AU78" s="1928" t="str">
        <f>IF(AU77="","",VLOOKUP(AU77,'シフト記号表（従来型・ユニット型共通）'!$C$6:$L$47,10,FALSE))</f>
        <v/>
      </c>
      <c r="AV78" s="1928" t="str">
        <f>IF(AV77="","",VLOOKUP(AV77,'シフト記号表（従来型・ユニット型共通）'!$C$6:$L$47,10,FALSE))</f>
        <v/>
      </c>
      <c r="AW78" s="1928" t="str">
        <f>IF(AW77="","",VLOOKUP(AW77,'シフト記号表（従来型・ユニット型共通）'!$C$6:$L$47,10,FALSE))</f>
        <v/>
      </c>
      <c r="AX78" s="1929" t="str">
        <f>IF(AX77="","",VLOOKUP(AX77,'シフト記号表（従来型・ユニット型共通）'!$C$6:$L$47,10,FALSE))</f>
        <v/>
      </c>
      <c r="AY78" s="1927" t="str">
        <f>IF(AY77="","",VLOOKUP(AY77,'シフト記号表（従来型・ユニット型共通）'!$C$6:$L$47,10,FALSE))</f>
        <v/>
      </c>
      <c r="AZ78" s="1928" t="str">
        <f>IF(AZ77="","",VLOOKUP(AZ77,'シフト記号表（従来型・ユニット型共通）'!$C$6:$L$47,10,FALSE))</f>
        <v/>
      </c>
      <c r="BA78" s="1928" t="str">
        <f>IF(BA77="","",VLOOKUP(BA77,'シフト記号表（従来型・ユニット型共通）'!$C$6:$L$47,10,FALSE))</f>
        <v/>
      </c>
      <c r="BB78" s="4169">
        <f>IF($BE$3="４週",SUM(W78:AX78),IF($BE$3="暦月",SUM(W78:BA78),""))</f>
        <v>0</v>
      </c>
      <c r="BC78" s="4170"/>
      <c r="BD78" s="4171">
        <f>IF($BE$3="４週",BB78/4,IF($BE$3="暦月",(BB78/($BE$8/7)),""))</f>
        <v>0</v>
      </c>
      <c r="BE78" s="4170"/>
      <c r="BF78" s="4166"/>
      <c r="BG78" s="4167"/>
      <c r="BH78" s="4167"/>
      <c r="BI78" s="4167"/>
      <c r="BJ78" s="4168"/>
    </row>
    <row r="79" spans="2:62" ht="20.25" customHeight="1" x14ac:dyDescent="0.15">
      <c r="B79" s="4126">
        <f>B77+1</f>
        <v>32</v>
      </c>
      <c r="C79" s="4128"/>
      <c r="D79" s="4129"/>
      <c r="E79" s="1922"/>
      <c r="F79" s="1923"/>
      <c r="G79" s="1922"/>
      <c r="H79" s="1923"/>
      <c r="I79" s="4132"/>
      <c r="J79" s="4133"/>
      <c r="K79" s="4136"/>
      <c r="L79" s="4137"/>
      <c r="M79" s="4137"/>
      <c r="N79" s="4129"/>
      <c r="O79" s="4140"/>
      <c r="P79" s="4141"/>
      <c r="Q79" s="4141"/>
      <c r="R79" s="4141"/>
      <c r="S79" s="4142"/>
      <c r="T79" s="1942" t="s">
        <v>3298</v>
      </c>
      <c r="V79" s="1943"/>
      <c r="W79" s="1935"/>
      <c r="X79" s="1936"/>
      <c r="Y79" s="1936"/>
      <c r="Z79" s="1936"/>
      <c r="AA79" s="1936"/>
      <c r="AB79" s="1936"/>
      <c r="AC79" s="1937"/>
      <c r="AD79" s="1935"/>
      <c r="AE79" s="1936"/>
      <c r="AF79" s="1936"/>
      <c r="AG79" s="1936"/>
      <c r="AH79" s="1936"/>
      <c r="AI79" s="1936"/>
      <c r="AJ79" s="1937"/>
      <c r="AK79" s="1935"/>
      <c r="AL79" s="1936"/>
      <c r="AM79" s="1936"/>
      <c r="AN79" s="1936"/>
      <c r="AO79" s="1936"/>
      <c r="AP79" s="1936"/>
      <c r="AQ79" s="1937"/>
      <c r="AR79" s="1935"/>
      <c r="AS79" s="1936"/>
      <c r="AT79" s="1936"/>
      <c r="AU79" s="1936"/>
      <c r="AV79" s="1936"/>
      <c r="AW79" s="1936"/>
      <c r="AX79" s="1937"/>
      <c r="AY79" s="1935"/>
      <c r="AZ79" s="1936"/>
      <c r="BA79" s="1938"/>
      <c r="BB79" s="4146"/>
      <c r="BC79" s="4147"/>
      <c r="BD79" s="4148"/>
      <c r="BE79" s="4149"/>
      <c r="BF79" s="4150"/>
      <c r="BG79" s="4151"/>
      <c r="BH79" s="4151"/>
      <c r="BI79" s="4151"/>
      <c r="BJ79" s="4152"/>
    </row>
    <row r="80" spans="2:62" ht="20.25" customHeight="1" x14ac:dyDescent="0.15">
      <c r="B80" s="4159"/>
      <c r="C80" s="4160"/>
      <c r="D80" s="4161"/>
      <c r="E80" s="1944"/>
      <c r="F80" s="1945">
        <f>C79</f>
        <v>0</v>
      </c>
      <c r="G80" s="1944"/>
      <c r="H80" s="1945">
        <f>I79</f>
        <v>0</v>
      </c>
      <c r="I80" s="4162"/>
      <c r="J80" s="4163"/>
      <c r="K80" s="4164"/>
      <c r="L80" s="4165"/>
      <c r="M80" s="4165"/>
      <c r="N80" s="4161"/>
      <c r="O80" s="4140"/>
      <c r="P80" s="4141"/>
      <c r="Q80" s="4141"/>
      <c r="R80" s="4141"/>
      <c r="S80" s="4142"/>
      <c r="T80" s="1939" t="s">
        <v>3505</v>
      </c>
      <c r="U80" s="1940"/>
      <c r="V80" s="1941"/>
      <c r="W80" s="1927" t="str">
        <f>IF(W79="","",VLOOKUP(W79,'シフト記号表（従来型・ユニット型共通）'!$C$6:$L$47,10,FALSE))</f>
        <v/>
      </c>
      <c r="X80" s="1928" t="str">
        <f>IF(X79="","",VLOOKUP(X79,'シフト記号表（従来型・ユニット型共通）'!$C$6:$L$47,10,FALSE))</f>
        <v/>
      </c>
      <c r="Y80" s="1928" t="str">
        <f>IF(Y79="","",VLOOKUP(Y79,'シフト記号表（従来型・ユニット型共通）'!$C$6:$L$47,10,FALSE))</f>
        <v/>
      </c>
      <c r="Z80" s="1928" t="str">
        <f>IF(Z79="","",VLOOKUP(Z79,'シフト記号表（従来型・ユニット型共通）'!$C$6:$L$47,10,FALSE))</f>
        <v/>
      </c>
      <c r="AA80" s="1928" t="str">
        <f>IF(AA79="","",VLOOKUP(AA79,'シフト記号表（従来型・ユニット型共通）'!$C$6:$L$47,10,FALSE))</f>
        <v/>
      </c>
      <c r="AB80" s="1928" t="str">
        <f>IF(AB79="","",VLOOKUP(AB79,'シフト記号表（従来型・ユニット型共通）'!$C$6:$L$47,10,FALSE))</f>
        <v/>
      </c>
      <c r="AC80" s="1929" t="str">
        <f>IF(AC79="","",VLOOKUP(AC79,'シフト記号表（従来型・ユニット型共通）'!$C$6:$L$47,10,FALSE))</f>
        <v/>
      </c>
      <c r="AD80" s="1927" t="str">
        <f>IF(AD79="","",VLOOKUP(AD79,'シフト記号表（従来型・ユニット型共通）'!$C$6:$L$47,10,FALSE))</f>
        <v/>
      </c>
      <c r="AE80" s="1928" t="str">
        <f>IF(AE79="","",VLOOKUP(AE79,'シフト記号表（従来型・ユニット型共通）'!$C$6:$L$47,10,FALSE))</f>
        <v/>
      </c>
      <c r="AF80" s="1928" t="str">
        <f>IF(AF79="","",VLOOKUP(AF79,'シフト記号表（従来型・ユニット型共通）'!$C$6:$L$47,10,FALSE))</f>
        <v/>
      </c>
      <c r="AG80" s="1928" t="str">
        <f>IF(AG79="","",VLOOKUP(AG79,'シフト記号表（従来型・ユニット型共通）'!$C$6:$L$47,10,FALSE))</f>
        <v/>
      </c>
      <c r="AH80" s="1928" t="str">
        <f>IF(AH79="","",VLOOKUP(AH79,'シフト記号表（従来型・ユニット型共通）'!$C$6:$L$47,10,FALSE))</f>
        <v/>
      </c>
      <c r="AI80" s="1928" t="str">
        <f>IF(AI79="","",VLOOKUP(AI79,'シフト記号表（従来型・ユニット型共通）'!$C$6:$L$47,10,FALSE))</f>
        <v/>
      </c>
      <c r="AJ80" s="1929" t="str">
        <f>IF(AJ79="","",VLOOKUP(AJ79,'シフト記号表（従来型・ユニット型共通）'!$C$6:$L$47,10,FALSE))</f>
        <v/>
      </c>
      <c r="AK80" s="1927" t="str">
        <f>IF(AK79="","",VLOOKUP(AK79,'シフト記号表（従来型・ユニット型共通）'!$C$6:$L$47,10,FALSE))</f>
        <v/>
      </c>
      <c r="AL80" s="1928" t="str">
        <f>IF(AL79="","",VLOOKUP(AL79,'シフト記号表（従来型・ユニット型共通）'!$C$6:$L$47,10,FALSE))</f>
        <v/>
      </c>
      <c r="AM80" s="1928" t="str">
        <f>IF(AM79="","",VLOOKUP(AM79,'シフト記号表（従来型・ユニット型共通）'!$C$6:$L$47,10,FALSE))</f>
        <v/>
      </c>
      <c r="AN80" s="1928" t="str">
        <f>IF(AN79="","",VLOOKUP(AN79,'シフト記号表（従来型・ユニット型共通）'!$C$6:$L$47,10,FALSE))</f>
        <v/>
      </c>
      <c r="AO80" s="1928" t="str">
        <f>IF(AO79="","",VLOOKUP(AO79,'シフト記号表（従来型・ユニット型共通）'!$C$6:$L$47,10,FALSE))</f>
        <v/>
      </c>
      <c r="AP80" s="1928" t="str">
        <f>IF(AP79="","",VLOOKUP(AP79,'シフト記号表（従来型・ユニット型共通）'!$C$6:$L$47,10,FALSE))</f>
        <v/>
      </c>
      <c r="AQ80" s="1929" t="str">
        <f>IF(AQ79="","",VLOOKUP(AQ79,'シフト記号表（従来型・ユニット型共通）'!$C$6:$L$47,10,FALSE))</f>
        <v/>
      </c>
      <c r="AR80" s="1927" t="str">
        <f>IF(AR79="","",VLOOKUP(AR79,'シフト記号表（従来型・ユニット型共通）'!$C$6:$L$47,10,FALSE))</f>
        <v/>
      </c>
      <c r="AS80" s="1928" t="str">
        <f>IF(AS79="","",VLOOKUP(AS79,'シフト記号表（従来型・ユニット型共通）'!$C$6:$L$47,10,FALSE))</f>
        <v/>
      </c>
      <c r="AT80" s="1928" t="str">
        <f>IF(AT79="","",VLOOKUP(AT79,'シフト記号表（従来型・ユニット型共通）'!$C$6:$L$47,10,FALSE))</f>
        <v/>
      </c>
      <c r="AU80" s="1928" t="str">
        <f>IF(AU79="","",VLOOKUP(AU79,'シフト記号表（従来型・ユニット型共通）'!$C$6:$L$47,10,FALSE))</f>
        <v/>
      </c>
      <c r="AV80" s="1928" t="str">
        <f>IF(AV79="","",VLOOKUP(AV79,'シフト記号表（従来型・ユニット型共通）'!$C$6:$L$47,10,FALSE))</f>
        <v/>
      </c>
      <c r="AW80" s="1928" t="str">
        <f>IF(AW79="","",VLOOKUP(AW79,'シフト記号表（従来型・ユニット型共通）'!$C$6:$L$47,10,FALSE))</f>
        <v/>
      </c>
      <c r="AX80" s="1929" t="str">
        <f>IF(AX79="","",VLOOKUP(AX79,'シフト記号表（従来型・ユニット型共通）'!$C$6:$L$47,10,FALSE))</f>
        <v/>
      </c>
      <c r="AY80" s="1927" t="str">
        <f>IF(AY79="","",VLOOKUP(AY79,'シフト記号表（従来型・ユニット型共通）'!$C$6:$L$47,10,FALSE))</f>
        <v/>
      </c>
      <c r="AZ80" s="1928" t="str">
        <f>IF(AZ79="","",VLOOKUP(AZ79,'シフト記号表（従来型・ユニット型共通）'!$C$6:$L$47,10,FALSE))</f>
        <v/>
      </c>
      <c r="BA80" s="1928" t="str">
        <f>IF(BA79="","",VLOOKUP(BA79,'シフト記号表（従来型・ユニット型共通）'!$C$6:$L$47,10,FALSE))</f>
        <v/>
      </c>
      <c r="BB80" s="4169">
        <f>IF($BE$3="４週",SUM(W80:AX80),IF($BE$3="暦月",SUM(W80:BA80),""))</f>
        <v>0</v>
      </c>
      <c r="BC80" s="4170"/>
      <c r="BD80" s="4171">
        <f>IF($BE$3="４週",BB80/4,IF($BE$3="暦月",(BB80/($BE$8/7)),""))</f>
        <v>0</v>
      </c>
      <c r="BE80" s="4170"/>
      <c r="BF80" s="4166"/>
      <c r="BG80" s="4167"/>
      <c r="BH80" s="4167"/>
      <c r="BI80" s="4167"/>
      <c r="BJ80" s="4168"/>
    </row>
    <row r="81" spans="2:62" ht="20.25" customHeight="1" x14ac:dyDescent="0.15">
      <c r="B81" s="4126">
        <f>B79+1</f>
        <v>33</v>
      </c>
      <c r="C81" s="4128"/>
      <c r="D81" s="4129"/>
      <c r="E81" s="1922"/>
      <c r="F81" s="1923"/>
      <c r="G81" s="1922"/>
      <c r="H81" s="1923"/>
      <c r="I81" s="4132"/>
      <c r="J81" s="4133"/>
      <c r="K81" s="4136"/>
      <c r="L81" s="4137"/>
      <c r="M81" s="4137"/>
      <c r="N81" s="4129"/>
      <c r="O81" s="4140"/>
      <c r="P81" s="4141"/>
      <c r="Q81" s="4141"/>
      <c r="R81" s="4141"/>
      <c r="S81" s="4142"/>
      <c r="T81" s="1942" t="s">
        <v>3298</v>
      </c>
      <c r="V81" s="1943"/>
      <c r="W81" s="1935"/>
      <c r="X81" s="1936"/>
      <c r="Y81" s="1936"/>
      <c r="Z81" s="1936"/>
      <c r="AA81" s="1936"/>
      <c r="AB81" s="1936"/>
      <c r="AC81" s="1937"/>
      <c r="AD81" s="1935"/>
      <c r="AE81" s="1936"/>
      <c r="AF81" s="1936"/>
      <c r="AG81" s="1936"/>
      <c r="AH81" s="1936"/>
      <c r="AI81" s="1936"/>
      <c r="AJ81" s="1937"/>
      <c r="AK81" s="1935"/>
      <c r="AL81" s="1936"/>
      <c r="AM81" s="1936"/>
      <c r="AN81" s="1936"/>
      <c r="AO81" s="1936"/>
      <c r="AP81" s="1936"/>
      <c r="AQ81" s="1937"/>
      <c r="AR81" s="1935"/>
      <c r="AS81" s="1936"/>
      <c r="AT81" s="1936"/>
      <c r="AU81" s="1936"/>
      <c r="AV81" s="1936"/>
      <c r="AW81" s="1936"/>
      <c r="AX81" s="1937"/>
      <c r="AY81" s="1935"/>
      <c r="AZ81" s="1936"/>
      <c r="BA81" s="1938"/>
      <c r="BB81" s="4146"/>
      <c r="BC81" s="4147"/>
      <c r="BD81" s="4148"/>
      <c r="BE81" s="4149"/>
      <c r="BF81" s="4150"/>
      <c r="BG81" s="4151"/>
      <c r="BH81" s="4151"/>
      <c r="BI81" s="4151"/>
      <c r="BJ81" s="4152"/>
    </row>
    <row r="82" spans="2:62" ht="20.25" customHeight="1" x14ac:dyDescent="0.15">
      <c r="B82" s="4159"/>
      <c r="C82" s="4160"/>
      <c r="D82" s="4161"/>
      <c r="E82" s="1944"/>
      <c r="F82" s="1945">
        <f>C81</f>
        <v>0</v>
      </c>
      <c r="G82" s="1944"/>
      <c r="H82" s="1945">
        <f>I81</f>
        <v>0</v>
      </c>
      <c r="I82" s="4162"/>
      <c r="J82" s="4163"/>
      <c r="K82" s="4164"/>
      <c r="L82" s="4165"/>
      <c r="M82" s="4165"/>
      <c r="N82" s="4161"/>
      <c r="O82" s="4140"/>
      <c r="P82" s="4141"/>
      <c r="Q82" s="4141"/>
      <c r="R82" s="4141"/>
      <c r="S82" s="4142"/>
      <c r="T82" s="1939" t="s">
        <v>3505</v>
      </c>
      <c r="U82" s="1940"/>
      <c r="V82" s="1941"/>
      <c r="W82" s="1927" t="str">
        <f>IF(W81="","",VLOOKUP(W81,'シフト記号表（従来型・ユニット型共通）'!$C$6:$L$47,10,FALSE))</f>
        <v/>
      </c>
      <c r="X82" s="1928" t="str">
        <f>IF(X81="","",VLOOKUP(X81,'シフト記号表（従来型・ユニット型共通）'!$C$6:$L$47,10,FALSE))</f>
        <v/>
      </c>
      <c r="Y82" s="1928" t="str">
        <f>IF(Y81="","",VLOOKUP(Y81,'シフト記号表（従来型・ユニット型共通）'!$C$6:$L$47,10,FALSE))</f>
        <v/>
      </c>
      <c r="Z82" s="1928" t="str">
        <f>IF(Z81="","",VLOOKUP(Z81,'シフト記号表（従来型・ユニット型共通）'!$C$6:$L$47,10,FALSE))</f>
        <v/>
      </c>
      <c r="AA82" s="1928" t="str">
        <f>IF(AA81="","",VLOOKUP(AA81,'シフト記号表（従来型・ユニット型共通）'!$C$6:$L$47,10,FALSE))</f>
        <v/>
      </c>
      <c r="AB82" s="1928" t="str">
        <f>IF(AB81="","",VLOOKUP(AB81,'シフト記号表（従来型・ユニット型共通）'!$C$6:$L$47,10,FALSE))</f>
        <v/>
      </c>
      <c r="AC82" s="1929" t="str">
        <f>IF(AC81="","",VLOOKUP(AC81,'シフト記号表（従来型・ユニット型共通）'!$C$6:$L$47,10,FALSE))</f>
        <v/>
      </c>
      <c r="AD82" s="1927" t="str">
        <f>IF(AD81="","",VLOOKUP(AD81,'シフト記号表（従来型・ユニット型共通）'!$C$6:$L$47,10,FALSE))</f>
        <v/>
      </c>
      <c r="AE82" s="1928" t="str">
        <f>IF(AE81="","",VLOOKUP(AE81,'シフト記号表（従来型・ユニット型共通）'!$C$6:$L$47,10,FALSE))</f>
        <v/>
      </c>
      <c r="AF82" s="1928" t="str">
        <f>IF(AF81="","",VLOOKUP(AF81,'シフト記号表（従来型・ユニット型共通）'!$C$6:$L$47,10,FALSE))</f>
        <v/>
      </c>
      <c r="AG82" s="1928" t="str">
        <f>IF(AG81="","",VLOOKUP(AG81,'シフト記号表（従来型・ユニット型共通）'!$C$6:$L$47,10,FALSE))</f>
        <v/>
      </c>
      <c r="AH82" s="1928" t="str">
        <f>IF(AH81="","",VLOOKUP(AH81,'シフト記号表（従来型・ユニット型共通）'!$C$6:$L$47,10,FALSE))</f>
        <v/>
      </c>
      <c r="AI82" s="1928" t="str">
        <f>IF(AI81="","",VLOOKUP(AI81,'シフト記号表（従来型・ユニット型共通）'!$C$6:$L$47,10,FALSE))</f>
        <v/>
      </c>
      <c r="AJ82" s="1929" t="str">
        <f>IF(AJ81="","",VLOOKUP(AJ81,'シフト記号表（従来型・ユニット型共通）'!$C$6:$L$47,10,FALSE))</f>
        <v/>
      </c>
      <c r="AK82" s="1927" t="str">
        <f>IF(AK81="","",VLOOKUP(AK81,'シフト記号表（従来型・ユニット型共通）'!$C$6:$L$47,10,FALSE))</f>
        <v/>
      </c>
      <c r="AL82" s="1928" t="str">
        <f>IF(AL81="","",VLOOKUP(AL81,'シフト記号表（従来型・ユニット型共通）'!$C$6:$L$47,10,FALSE))</f>
        <v/>
      </c>
      <c r="AM82" s="1928" t="str">
        <f>IF(AM81="","",VLOOKUP(AM81,'シフト記号表（従来型・ユニット型共通）'!$C$6:$L$47,10,FALSE))</f>
        <v/>
      </c>
      <c r="AN82" s="1928" t="str">
        <f>IF(AN81="","",VLOOKUP(AN81,'シフト記号表（従来型・ユニット型共通）'!$C$6:$L$47,10,FALSE))</f>
        <v/>
      </c>
      <c r="AO82" s="1928" t="str">
        <f>IF(AO81="","",VLOOKUP(AO81,'シフト記号表（従来型・ユニット型共通）'!$C$6:$L$47,10,FALSE))</f>
        <v/>
      </c>
      <c r="AP82" s="1928" t="str">
        <f>IF(AP81="","",VLOOKUP(AP81,'シフト記号表（従来型・ユニット型共通）'!$C$6:$L$47,10,FALSE))</f>
        <v/>
      </c>
      <c r="AQ82" s="1929" t="str">
        <f>IF(AQ81="","",VLOOKUP(AQ81,'シフト記号表（従来型・ユニット型共通）'!$C$6:$L$47,10,FALSE))</f>
        <v/>
      </c>
      <c r="AR82" s="1927" t="str">
        <f>IF(AR81="","",VLOOKUP(AR81,'シフト記号表（従来型・ユニット型共通）'!$C$6:$L$47,10,FALSE))</f>
        <v/>
      </c>
      <c r="AS82" s="1928" t="str">
        <f>IF(AS81="","",VLOOKUP(AS81,'シフト記号表（従来型・ユニット型共通）'!$C$6:$L$47,10,FALSE))</f>
        <v/>
      </c>
      <c r="AT82" s="1928" t="str">
        <f>IF(AT81="","",VLOOKUP(AT81,'シフト記号表（従来型・ユニット型共通）'!$C$6:$L$47,10,FALSE))</f>
        <v/>
      </c>
      <c r="AU82" s="1928" t="str">
        <f>IF(AU81="","",VLOOKUP(AU81,'シフト記号表（従来型・ユニット型共通）'!$C$6:$L$47,10,FALSE))</f>
        <v/>
      </c>
      <c r="AV82" s="1928" t="str">
        <f>IF(AV81="","",VLOOKUP(AV81,'シフト記号表（従来型・ユニット型共通）'!$C$6:$L$47,10,FALSE))</f>
        <v/>
      </c>
      <c r="AW82" s="1928" t="str">
        <f>IF(AW81="","",VLOOKUP(AW81,'シフト記号表（従来型・ユニット型共通）'!$C$6:$L$47,10,FALSE))</f>
        <v/>
      </c>
      <c r="AX82" s="1929" t="str">
        <f>IF(AX81="","",VLOOKUP(AX81,'シフト記号表（従来型・ユニット型共通）'!$C$6:$L$47,10,FALSE))</f>
        <v/>
      </c>
      <c r="AY82" s="1927" t="str">
        <f>IF(AY81="","",VLOOKUP(AY81,'シフト記号表（従来型・ユニット型共通）'!$C$6:$L$47,10,FALSE))</f>
        <v/>
      </c>
      <c r="AZ82" s="1928" t="str">
        <f>IF(AZ81="","",VLOOKUP(AZ81,'シフト記号表（従来型・ユニット型共通）'!$C$6:$L$47,10,FALSE))</f>
        <v/>
      </c>
      <c r="BA82" s="1928" t="str">
        <f>IF(BA81="","",VLOOKUP(BA81,'シフト記号表（従来型・ユニット型共通）'!$C$6:$L$47,10,FALSE))</f>
        <v/>
      </c>
      <c r="BB82" s="4169">
        <f>IF($BE$3="４週",SUM(W82:AX82),IF($BE$3="暦月",SUM(W82:BA82),""))</f>
        <v>0</v>
      </c>
      <c r="BC82" s="4170"/>
      <c r="BD82" s="4171">
        <f>IF($BE$3="４週",BB82/4,IF($BE$3="暦月",(BB82/($BE$8/7)),""))</f>
        <v>0</v>
      </c>
      <c r="BE82" s="4170"/>
      <c r="BF82" s="4166"/>
      <c r="BG82" s="4167"/>
      <c r="BH82" s="4167"/>
      <c r="BI82" s="4167"/>
      <c r="BJ82" s="4168"/>
    </row>
    <row r="83" spans="2:62" ht="20.25" customHeight="1" x14ac:dyDescent="0.15">
      <c r="B83" s="4126">
        <f>B81+1</f>
        <v>34</v>
      </c>
      <c r="C83" s="4128"/>
      <c r="D83" s="4129"/>
      <c r="E83" s="1922"/>
      <c r="F83" s="1923"/>
      <c r="G83" s="1922"/>
      <c r="H83" s="1923"/>
      <c r="I83" s="4132"/>
      <c r="J83" s="4133"/>
      <c r="K83" s="4136"/>
      <c r="L83" s="4137"/>
      <c r="M83" s="4137"/>
      <c r="N83" s="4129"/>
      <c r="O83" s="4140"/>
      <c r="P83" s="4141"/>
      <c r="Q83" s="4141"/>
      <c r="R83" s="4141"/>
      <c r="S83" s="4142"/>
      <c r="T83" s="1942" t="s">
        <v>3298</v>
      </c>
      <c r="V83" s="1943"/>
      <c r="W83" s="1935"/>
      <c r="X83" s="1936"/>
      <c r="Y83" s="1936"/>
      <c r="Z83" s="1936"/>
      <c r="AA83" s="1936"/>
      <c r="AB83" s="1936"/>
      <c r="AC83" s="1937"/>
      <c r="AD83" s="1935"/>
      <c r="AE83" s="1936"/>
      <c r="AF83" s="1936"/>
      <c r="AG83" s="1936"/>
      <c r="AH83" s="1936"/>
      <c r="AI83" s="1936"/>
      <c r="AJ83" s="1937"/>
      <c r="AK83" s="1935"/>
      <c r="AL83" s="1936"/>
      <c r="AM83" s="1936"/>
      <c r="AN83" s="1936"/>
      <c r="AO83" s="1936"/>
      <c r="AP83" s="1936"/>
      <c r="AQ83" s="1937"/>
      <c r="AR83" s="1935"/>
      <c r="AS83" s="1936"/>
      <c r="AT83" s="1936"/>
      <c r="AU83" s="1936"/>
      <c r="AV83" s="1936"/>
      <c r="AW83" s="1936"/>
      <c r="AX83" s="1937"/>
      <c r="AY83" s="1935"/>
      <c r="AZ83" s="1936"/>
      <c r="BA83" s="1938"/>
      <c r="BB83" s="4146"/>
      <c r="BC83" s="4147"/>
      <c r="BD83" s="4148"/>
      <c r="BE83" s="4149"/>
      <c r="BF83" s="4150"/>
      <c r="BG83" s="4151"/>
      <c r="BH83" s="4151"/>
      <c r="BI83" s="4151"/>
      <c r="BJ83" s="4152"/>
    </row>
    <row r="84" spans="2:62" ht="20.25" customHeight="1" x14ac:dyDescent="0.15">
      <c r="B84" s="4159"/>
      <c r="C84" s="4160"/>
      <c r="D84" s="4161"/>
      <c r="E84" s="1944"/>
      <c r="F84" s="1945">
        <f>C83</f>
        <v>0</v>
      </c>
      <c r="G84" s="1944"/>
      <c r="H84" s="1945">
        <f>I83</f>
        <v>0</v>
      </c>
      <c r="I84" s="4162"/>
      <c r="J84" s="4163"/>
      <c r="K84" s="4164"/>
      <c r="L84" s="4165"/>
      <c r="M84" s="4165"/>
      <c r="N84" s="4161"/>
      <c r="O84" s="4140"/>
      <c r="P84" s="4141"/>
      <c r="Q84" s="4141"/>
      <c r="R84" s="4141"/>
      <c r="S84" s="4142"/>
      <c r="T84" s="1939" t="s">
        <v>3505</v>
      </c>
      <c r="U84" s="1940"/>
      <c r="V84" s="1941"/>
      <c r="W84" s="1927" t="str">
        <f>IF(W83="","",VLOOKUP(W83,'シフト記号表（従来型・ユニット型共通）'!$C$6:$L$47,10,FALSE))</f>
        <v/>
      </c>
      <c r="X84" s="1928" t="str">
        <f>IF(X83="","",VLOOKUP(X83,'シフト記号表（従来型・ユニット型共通）'!$C$6:$L$47,10,FALSE))</f>
        <v/>
      </c>
      <c r="Y84" s="1928" t="str">
        <f>IF(Y83="","",VLOOKUP(Y83,'シフト記号表（従来型・ユニット型共通）'!$C$6:$L$47,10,FALSE))</f>
        <v/>
      </c>
      <c r="Z84" s="1928" t="str">
        <f>IF(Z83="","",VLOOKUP(Z83,'シフト記号表（従来型・ユニット型共通）'!$C$6:$L$47,10,FALSE))</f>
        <v/>
      </c>
      <c r="AA84" s="1928" t="str">
        <f>IF(AA83="","",VLOOKUP(AA83,'シフト記号表（従来型・ユニット型共通）'!$C$6:$L$47,10,FALSE))</f>
        <v/>
      </c>
      <c r="AB84" s="1928" t="str">
        <f>IF(AB83="","",VLOOKUP(AB83,'シフト記号表（従来型・ユニット型共通）'!$C$6:$L$47,10,FALSE))</f>
        <v/>
      </c>
      <c r="AC84" s="1929" t="str">
        <f>IF(AC83="","",VLOOKUP(AC83,'シフト記号表（従来型・ユニット型共通）'!$C$6:$L$47,10,FALSE))</f>
        <v/>
      </c>
      <c r="AD84" s="1927" t="str">
        <f>IF(AD83="","",VLOOKUP(AD83,'シフト記号表（従来型・ユニット型共通）'!$C$6:$L$47,10,FALSE))</f>
        <v/>
      </c>
      <c r="AE84" s="1928" t="str">
        <f>IF(AE83="","",VLOOKUP(AE83,'シフト記号表（従来型・ユニット型共通）'!$C$6:$L$47,10,FALSE))</f>
        <v/>
      </c>
      <c r="AF84" s="1928" t="str">
        <f>IF(AF83="","",VLOOKUP(AF83,'シフト記号表（従来型・ユニット型共通）'!$C$6:$L$47,10,FALSE))</f>
        <v/>
      </c>
      <c r="AG84" s="1928" t="str">
        <f>IF(AG83="","",VLOOKUP(AG83,'シフト記号表（従来型・ユニット型共通）'!$C$6:$L$47,10,FALSE))</f>
        <v/>
      </c>
      <c r="AH84" s="1928" t="str">
        <f>IF(AH83="","",VLOOKUP(AH83,'シフト記号表（従来型・ユニット型共通）'!$C$6:$L$47,10,FALSE))</f>
        <v/>
      </c>
      <c r="AI84" s="1928" t="str">
        <f>IF(AI83="","",VLOOKUP(AI83,'シフト記号表（従来型・ユニット型共通）'!$C$6:$L$47,10,FALSE))</f>
        <v/>
      </c>
      <c r="AJ84" s="1929" t="str">
        <f>IF(AJ83="","",VLOOKUP(AJ83,'シフト記号表（従来型・ユニット型共通）'!$C$6:$L$47,10,FALSE))</f>
        <v/>
      </c>
      <c r="AK84" s="1927" t="str">
        <f>IF(AK83="","",VLOOKUP(AK83,'シフト記号表（従来型・ユニット型共通）'!$C$6:$L$47,10,FALSE))</f>
        <v/>
      </c>
      <c r="AL84" s="1928" t="str">
        <f>IF(AL83="","",VLOOKUP(AL83,'シフト記号表（従来型・ユニット型共通）'!$C$6:$L$47,10,FALSE))</f>
        <v/>
      </c>
      <c r="AM84" s="1928" t="str">
        <f>IF(AM83="","",VLOOKUP(AM83,'シフト記号表（従来型・ユニット型共通）'!$C$6:$L$47,10,FALSE))</f>
        <v/>
      </c>
      <c r="AN84" s="1928" t="str">
        <f>IF(AN83="","",VLOOKUP(AN83,'シフト記号表（従来型・ユニット型共通）'!$C$6:$L$47,10,FALSE))</f>
        <v/>
      </c>
      <c r="AO84" s="1928" t="str">
        <f>IF(AO83="","",VLOOKUP(AO83,'シフト記号表（従来型・ユニット型共通）'!$C$6:$L$47,10,FALSE))</f>
        <v/>
      </c>
      <c r="AP84" s="1928" t="str">
        <f>IF(AP83="","",VLOOKUP(AP83,'シフト記号表（従来型・ユニット型共通）'!$C$6:$L$47,10,FALSE))</f>
        <v/>
      </c>
      <c r="AQ84" s="1929" t="str">
        <f>IF(AQ83="","",VLOOKUP(AQ83,'シフト記号表（従来型・ユニット型共通）'!$C$6:$L$47,10,FALSE))</f>
        <v/>
      </c>
      <c r="AR84" s="1927" t="str">
        <f>IF(AR83="","",VLOOKUP(AR83,'シフト記号表（従来型・ユニット型共通）'!$C$6:$L$47,10,FALSE))</f>
        <v/>
      </c>
      <c r="AS84" s="1928" t="str">
        <f>IF(AS83="","",VLOOKUP(AS83,'シフト記号表（従来型・ユニット型共通）'!$C$6:$L$47,10,FALSE))</f>
        <v/>
      </c>
      <c r="AT84" s="1928" t="str">
        <f>IF(AT83="","",VLOOKUP(AT83,'シフト記号表（従来型・ユニット型共通）'!$C$6:$L$47,10,FALSE))</f>
        <v/>
      </c>
      <c r="AU84" s="1928" t="str">
        <f>IF(AU83="","",VLOOKUP(AU83,'シフト記号表（従来型・ユニット型共通）'!$C$6:$L$47,10,FALSE))</f>
        <v/>
      </c>
      <c r="AV84" s="1928" t="str">
        <f>IF(AV83="","",VLOOKUP(AV83,'シフト記号表（従来型・ユニット型共通）'!$C$6:$L$47,10,FALSE))</f>
        <v/>
      </c>
      <c r="AW84" s="1928" t="str">
        <f>IF(AW83="","",VLOOKUP(AW83,'シフト記号表（従来型・ユニット型共通）'!$C$6:$L$47,10,FALSE))</f>
        <v/>
      </c>
      <c r="AX84" s="1929" t="str">
        <f>IF(AX83="","",VLOOKUP(AX83,'シフト記号表（従来型・ユニット型共通）'!$C$6:$L$47,10,FALSE))</f>
        <v/>
      </c>
      <c r="AY84" s="1927" t="str">
        <f>IF(AY83="","",VLOOKUP(AY83,'シフト記号表（従来型・ユニット型共通）'!$C$6:$L$47,10,FALSE))</f>
        <v/>
      </c>
      <c r="AZ84" s="1928" t="str">
        <f>IF(AZ83="","",VLOOKUP(AZ83,'シフト記号表（従来型・ユニット型共通）'!$C$6:$L$47,10,FALSE))</f>
        <v/>
      </c>
      <c r="BA84" s="1928" t="str">
        <f>IF(BA83="","",VLOOKUP(BA83,'シフト記号表（従来型・ユニット型共通）'!$C$6:$L$47,10,FALSE))</f>
        <v/>
      </c>
      <c r="BB84" s="4169">
        <f>IF($BE$3="４週",SUM(W84:AX84),IF($BE$3="暦月",SUM(W84:BA84),""))</f>
        <v>0</v>
      </c>
      <c r="BC84" s="4170"/>
      <c r="BD84" s="4171">
        <f>IF($BE$3="４週",BB84/4,IF($BE$3="暦月",(BB84/($BE$8/7)),""))</f>
        <v>0</v>
      </c>
      <c r="BE84" s="4170"/>
      <c r="BF84" s="4166"/>
      <c r="BG84" s="4167"/>
      <c r="BH84" s="4167"/>
      <c r="BI84" s="4167"/>
      <c r="BJ84" s="4168"/>
    </row>
    <row r="85" spans="2:62" ht="20.25" customHeight="1" x14ac:dyDescent="0.15">
      <c r="B85" s="4126">
        <f>B83+1</f>
        <v>35</v>
      </c>
      <c r="C85" s="4128"/>
      <c r="D85" s="4129"/>
      <c r="E85" s="1922"/>
      <c r="F85" s="1923"/>
      <c r="G85" s="1922"/>
      <c r="H85" s="1923"/>
      <c r="I85" s="4132"/>
      <c r="J85" s="4133"/>
      <c r="K85" s="4136"/>
      <c r="L85" s="4137"/>
      <c r="M85" s="4137"/>
      <c r="N85" s="4129"/>
      <c r="O85" s="4140"/>
      <c r="P85" s="4141"/>
      <c r="Q85" s="4141"/>
      <c r="R85" s="4141"/>
      <c r="S85" s="4142"/>
      <c r="T85" s="1942" t="s">
        <v>3298</v>
      </c>
      <c r="V85" s="1943"/>
      <c r="W85" s="1935"/>
      <c r="X85" s="1936"/>
      <c r="Y85" s="1936"/>
      <c r="Z85" s="1936"/>
      <c r="AA85" s="1936"/>
      <c r="AB85" s="1936"/>
      <c r="AC85" s="1937"/>
      <c r="AD85" s="1935"/>
      <c r="AE85" s="1936"/>
      <c r="AF85" s="1936"/>
      <c r="AG85" s="1936"/>
      <c r="AH85" s="1936"/>
      <c r="AI85" s="1936"/>
      <c r="AJ85" s="1937"/>
      <c r="AK85" s="1935"/>
      <c r="AL85" s="1936"/>
      <c r="AM85" s="1936"/>
      <c r="AN85" s="1936"/>
      <c r="AO85" s="1936"/>
      <c r="AP85" s="1936"/>
      <c r="AQ85" s="1937"/>
      <c r="AR85" s="1935"/>
      <c r="AS85" s="1936"/>
      <c r="AT85" s="1936"/>
      <c r="AU85" s="1936"/>
      <c r="AV85" s="1936"/>
      <c r="AW85" s="1936"/>
      <c r="AX85" s="1937"/>
      <c r="AY85" s="1935"/>
      <c r="AZ85" s="1936"/>
      <c r="BA85" s="1938"/>
      <c r="BB85" s="4146"/>
      <c r="BC85" s="4147"/>
      <c r="BD85" s="4148"/>
      <c r="BE85" s="4149"/>
      <c r="BF85" s="4150"/>
      <c r="BG85" s="4151"/>
      <c r="BH85" s="4151"/>
      <c r="BI85" s="4151"/>
      <c r="BJ85" s="4152"/>
    </row>
    <row r="86" spans="2:62" ht="20.25" customHeight="1" x14ac:dyDescent="0.15">
      <c r="B86" s="4159"/>
      <c r="C86" s="4160"/>
      <c r="D86" s="4161"/>
      <c r="E86" s="1944"/>
      <c r="F86" s="1945">
        <f>C85</f>
        <v>0</v>
      </c>
      <c r="G86" s="1944"/>
      <c r="H86" s="1945">
        <f>I85</f>
        <v>0</v>
      </c>
      <c r="I86" s="4162"/>
      <c r="J86" s="4163"/>
      <c r="K86" s="4164"/>
      <c r="L86" s="4165"/>
      <c r="M86" s="4165"/>
      <c r="N86" s="4161"/>
      <c r="O86" s="4140"/>
      <c r="P86" s="4141"/>
      <c r="Q86" s="4141"/>
      <c r="R86" s="4141"/>
      <c r="S86" s="4142"/>
      <c r="T86" s="1939" t="s">
        <v>3505</v>
      </c>
      <c r="U86" s="1940"/>
      <c r="V86" s="1941"/>
      <c r="W86" s="1927" t="str">
        <f>IF(W85="","",VLOOKUP(W85,'シフト記号表（従来型・ユニット型共通）'!$C$6:$L$47,10,FALSE))</f>
        <v/>
      </c>
      <c r="X86" s="1928" t="str">
        <f>IF(X85="","",VLOOKUP(X85,'シフト記号表（従来型・ユニット型共通）'!$C$6:$L$47,10,FALSE))</f>
        <v/>
      </c>
      <c r="Y86" s="1928" t="str">
        <f>IF(Y85="","",VLOOKUP(Y85,'シフト記号表（従来型・ユニット型共通）'!$C$6:$L$47,10,FALSE))</f>
        <v/>
      </c>
      <c r="Z86" s="1928" t="str">
        <f>IF(Z85="","",VLOOKUP(Z85,'シフト記号表（従来型・ユニット型共通）'!$C$6:$L$47,10,FALSE))</f>
        <v/>
      </c>
      <c r="AA86" s="1928" t="str">
        <f>IF(AA85="","",VLOOKUP(AA85,'シフト記号表（従来型・ユニット型共通）'!$C$6:$L$47,10,FALSE))</f>
        <v/>
      </c>
      <c r="AB86" s="1928" t="str">
        <f>IF(AB85="","",VLOOKUP(AB85,'シフト記号表（従来型・ユニット型共通）'!$C$6:$L$47,10,FALSE))</f>
        <v/>
      </c>
      <c r="AC86" s="1929" t="str">
        <f>IF(AC85="","",VLOOKUP(AC85,'シフト記号表（従来型・ユニット型共通）'!$C$6:$L$47,10,FALSE))</f>
        <v/>
      </c>
      <c r="AD86" s="1927" t="str">
        <f>IF(AD85="","",VLOOKUP(AD85,'シフト記号表（従来型・ユニット型共通）'!$C$6:$L$47,10,FALSE))</f>
        <v/>
      </c>
      <c r="AE86" s="1928" t="str">
        <f>IF(AE85="","",VLOOKUP(AE85,'シフト記号表（従来型・ユニット型共通）'!$C$6:$L$47,10,FALSE))</f>
        <v/>
      </c>
      <c r="AF86" s="1928" t="str">
        <f>IF(AF85="","",VLOOKUP(AF85,'シフト記号表（従来型・ユニット型共通）'!$C$6:$L$47,10,FALSE))</f>
        <v/>
      </c>
      <c r="AG86" s="1928" t="str">
        <f>IF(AG85="","",VLOOKUP(AG85,'シフト記号表（従来型・ユニット型共通）'!$C$6:$L$47,10,FALSE))</f>
        <v/>
      </c>
      <c r="AH86" s="1928" t="str">
        <f>IF(AH85="","",VLOOKUP(AH85,'シフト記号表（従来型・ユニット型共通）'!$C$6:$L$47,10,FALSE))</f>
        <v/>
      </c>
      <c r="AI86" s="1928" t="str">
        <f>IF(AI85="","",VLOOKUP(AI85,'シフト記号表（従来型・ユニット型共通）'!$C$6:$L$47,10,FALSE))</f>
        <v/>
      </c>
      <c r="AJ86" s="1929" t="str">
        <f>IF(AJ85="","",VLOOKUP(AJ85,'シフト記号表（従来型・ユニット型共通）'!$C$6:$L$47,10,FALSE))</f>
        <v/>
      </c>
      <c r="AK86" s="1927" t="str">
        <f>IF(AK85="","",VLOOKUP(AK85,'シフト記号表（従来型・ユニット型共通）'!$C$6:$L$47,10,FALSE))</f>
        <v/>
      </c>
      <c r="AL86" s="1928" t="str">
        <f>IF(AL85="","",VLOOKUP(AL85,'シフト記号表（従来型・ユニット型共通）'!$C$6:$L$47,10,FALSE))</f>
        <v/>
      </c>
      <c r="AM86" s="1928" t="str">
        <f>IF(AM85="","",VLOOKUP(AM85,'シフト記号表（従来型・ユニット型共通）'!$C$6:$L$47,10,FALSE))</f>
        <v/>
      </c>
      <c r="AN86" s="1928" t="str">
        <f>IF(AN85="","",VLOOKUP(AN85,'シフト記号表（従来型・ユニット型共通）'!$C$6:$L$47,10,FALSE))</f>
        <v/>
      </c>
      <c r="AO86" s="1928" t="str">
        <f>IF(AO85="","",VLOOKUP(AO85,'シフト記号表（従来型・ユニット型共通）'!$C$6:$L$47,10,FALSE))</f>
        <v/>
      </c>
      <c r="AP86" s="1928" t="str">
        <f>IF(AP85="","",VLOOKUP(AP85,'シフト記号表（従来型・ユニット型共通）'!$C$6:$L$47,10,FALSE))</f>
        <v/>
      </c>
      <c r="AQ86" s="1929" t="str">
        <f>IF(AQ85="","",VLOOKUP(AQ85,'シフト記号表（従来型・ユニット型共通）'!$C$6:$L$47,10,FALSE))</f>
        <v/>
      </c>
      <c r="AR86" s="1927" t="str">
        <f>IF(AR85="","",VLOOKUP(AR85,'シフト記号表（従来型・ユニット型共通）'!$C$6:$L$47,10,FALSE))</f>
        <v/>
      </c>
      <c r="AS86" s="1928" t="str">
        <f>IF(AS85="","",VLOOKUP(AS85,'シフト記号表（従来型・ユニット型共通）'!$C$6:$L$47,10,FALSE))</f>
        <v/>
      </c>
      <c r="AT86" s="1928" t="str">
        <f>IF(AT85="","",VLOOKUP(AT85,'シフト記号表（従来型・ユニット型共通）'!$C$6:$L$47,10,FALSE))</f>
        <v/>
      </c>
      <c r="AU86" s="1928" t="str">
        <f>IF(AU85="","",VLOOKUP(AU85,'シフト記号表（従来型・ユニット型共通）'!$C$6:$L$47,10,FALSE))</f>
        <v/>
      </c>
      <c r="AV86" s="1928" t="str">
        <f>IF(AV85="","",VLOOKUP(AV85,'シフト記号表（従来型・ユニット型共通）'!$C$6:$L$47,10,FALSE))</f>
        <v/>
      </c>
      <c r="AW86" s="1928" t="str">
        <f>IF(AW85="","",VLOOKUP(AW85,'シフト記号表（従来型・ユニット型共通）'!$C$6:$L$47,10,FALSE))</f>
        <v/>
      </c>
      <c r="AX86" s="1929" t="str">
        <f>IF(AX85="","",VLOOKUP(AX85,'シフト記号表（従来型・ユニット型共通）'!$C$6:$L$47,10,FALSE))</f>
        <v/>
      </c>
      <c r="AY86" s="1927" t="str">
        <f>IF(AY85="","",VLOOKUP(AY85,'シフト記号表（従来型・ユニット型共通）'!$C$6:$L$47,10,FALSE))</f>
        <v/>
      </c>
      <c r="AZ86" s="1928" t="str">
        <f>IF(AZ85="","",VLOOKUP(AZ85,'シフト記号表（従来型・ユニット型共通）'!$C$6:$L$47,10,FALSE))</f>
        <v/>
      </c>
      <c r="BA86" s="1928" t="str">
        <f>IF(BA85="","",VLOOKUP(BA85,'シフト記号表（従来型・ユニット型共通）'!$C$6:$L$47,10,FALSE))</f>
        <v/>
      </c>
      <c r="BB86" s="4169">
        <f>IF($BE$3="４週",SUM(W86:AX86),IF($BE$3="暦月",SUM(W86:BA86),""))</f>
        <v>0</v>
      </c>
      <c r="BC86" s="4170"/>
      <c r="BD86" s="4171">
        <f>IF($BE$3="４週",BB86/4,IF($BE$3="暦月",(BB86/($BE$8/7)),""))</f>
        <v>0</v>
      </c>
      <c r="BE86" s="4170"/>
      <c r="BF86" s="4166"/>
      <c r="BG86" s="4167"/>
      <c r="BH86" s="4167"/>
      <c r="BI86" s="4167"/>
      <c r="BJ86" s="4168"/>
    </row>
    <row r="87" spans="2:62" ht="20.25" customHeight="1" x14ac:dyDescent="0.15">
      <c r="B87" s="4126">
        <f>B85+1</f>
        <v>36</v>
      </c>
      <c r="C87" s="4128"/>
      <c r="D87" s="4129"/>
      <c r="E87" s="1922"/>
      <c r="F87" s="1923"/>
      <c r="G87" s="1922"/>
      <c r="H87" s="1923"/>
      <c r="I87" s="4132"/>
      <c r="J87" s="4133"/>
      <c r="K87" s="4136"/>
      <c r="L87" s="4137"/>
      <c r="M87" s="4137"/>
      <c r="N87" s="4129"/>
      <c r="O87" s="4140"/>
      <c r="P87" s="4141"/>
      <c r="Q87" s="4141"/>
      <c r="R87" s="4141"/>
      <c r="S87" s="4142"/>
      <c r="T87" s="1942" t="s">
        <v>3298</v>
      </c>
      <c r="V87" s="1943"/>
      <c r="W87" s="1935"/>
      <c r="X87" s="1936"/>
      <c r="Y87" s="1936"/>
      <c r="Z87" s="1936"/>
      <c r="AA87" s="1936"/>
      <c r="AB87" s="1936"/>
      <c r="AC87" s="1937"/>
      <c r="AD87" s="1935"/>
      <c r="AE87" s="1936"/>
      <c r="AF87" s="1936"/>
      <c r="AG87" s="1936"/>
      <c r="AH87" s="1936"/>
      <c r="AI87" s="1936"/>
      <c r="AJ87" s="1937"/>
      <c r="AK87" s="1935"/>
      <c r="AL87" s="1936"/>
      <c r="AM87" s="1936"/>
      <c r="AN87" s="1936"/>
      <c r="AO87" s="1936"/>
      <c r="AP87" s="1936"/>
      <c r="AQ87" s="1937"/>
      <c r="AR87" s="1935"/>
      <c r="AS87" s="1936"/>
      <c r="AT87" s="1936"/>
      <c r="AU87" s="1936"/>
      <c r="AV87" s="1936"/>
      <c r="AW87" s="1936"/>
      <c r="AX87" s="1937"/>
      <c r="AY87" s="1935"/>
      <c r="AZ87" s="1936"/>
      <c r="BA87" s="1938"/>
      <c r="BB87" s="4146"/>
      <c r="BC87" s="4147"/>
      <c r="BD87" s="4148"/>
      <c r="BE87" s="4149"/>
      <c r="BF87" s="4150"/>
      <c r="BG87" s="4151"/>
      <c r="BH87" s="4151"/>
      <c r="BI87" s="4151"/>
      <c r="BJ87" s="4152"/>
    </row>
    <row r="88" spans="2:62" ht="20.25" customHeight="1" x14ac:dyDescent="0.15">
      <c r="B88" s="4159"/>
      <c r="C88" s="4160"/>
      <c r="D88" s="4161"/>
      <c r="E88" s="1944"/>
      <c r="F88" s="1945">
        <f>C87</f>
        <v>0</v>
      </c>
      <c r="G88" s="1944"/>
      <c r="H88" s="1945">
        <f>I87</f>
        <v>0</v>
      </c>
      <c r="I88" s="4162"/>
      <c r="J88" s="4163"/>
      <c r="K88" s="4164"/>
      <c r="L88" s="4165"/>
      <c r="M88" s="4165"/>
      <c r="N88" s="4161"/>
      <c r="O88" s="4140"/>
      <c r="P88" s="4141"/>
      <c r="Q88" s="4141"/>
      <c r="R88" s="4141"/>
      <c r="S88" s="4142"/>
      <c r="T88" s="1939" t="s">
        <v>3505</v>
      </c>
      <c r="U88" s="1940"/>
      <c r="V88" s="1941"/>
      <c r="W88" s="1927" t="str">
        <f>IF(W87="","",VLOOKUP(W87,'シフト記号表（従来型・ユニット型共通）'!$C$6:$L$47,10,FALSE))</f>
        <v/>
      </c>
      <c r="X88" s="1928" t="str">
        <f>IF(X87="","",VLOOKUP(X87,'シフト記号表（従来型・ユニット型共通）'!$C$6:$L$47,10,FALSE))</f>
        <v/>
      </c>
      <c r="Y88" s="1928" t="str">
        <f>IF(Y87="","",VLOOKUP(Y87,'シフト記号表（従来型・ユニット型共通）'!$C$6:$L$47,10,FALSE))</f>
        <v/>
      </c>
      <c r="Z88" s="1928" t="str">
        <f>IF(Z87="","",VLOOKUP(Z87,'シフト記号表（従来型・ユニット型共通）'!$C$6:$L$47,10,FALSE))</f>
        <v/>
      </c>
      <c r="AA88" s="1928" t="str">
        <f>IF(AA87="","",VLOOKUP(AA87,'シフト記号表（従来型・ユニット型共通）'!$C$6:$L$47,10,FALSE))</f>
        <v/>
      </c>
      <c r="AB88" s="1928" t="str">
        <f>IF(AB87="","",VLOOKUP(AB87,'シフト記号表（従来型・ユニット型共通）'!$C$6:$L$47,10,FALSE))</f>
        <v/>
      </c>
      <c r="AC88" s="1929" t="str">
        <f>IF(AC87="","",VLOOKUP(AC87,'シフト記号表（従来型・ユニット型共通）'!$C$6:$L$47,10,FALSE))</f>
        <v/>
      </c>
      <c r="AD88" s="1927" t="str">
        <f>IF(AD87="","",VLOOKUP(AD87,'シフト記号表（従来型・ユニット型共通）'!$C$6:$L$47,10,FALSE))</f>
        <v/>
      </c>
      <c r="AE88" s="1928" t="str">
        <f>IF(AE87="","",VLOOKUP(AE87,'シフト記号表（従来型・ユニット型共通）'!$C$6:$L$47,10,FALSE))</f>
        <v/>
      </c>
      <c r="AF88" s="1928" t="str">
        <f>IF(AF87="","",VLOOKUP(AF87,'シフト記号表（従来型・ユニット型共通）'!$C$6:$L$47,10,FALSE))</f>
        <v/>
      </c>
      <c r="AG88" s="1928" t="str">
        <f>IF(AG87="","",VLOOKUP(AG87,'シフト記号表（従来型・ユニット型共通）'!$C$6:$L$47,10,FALSE))</f>
        <v/>
      </c>
      <c r="AH88" s="1928" t="str">
        <f>IF(AH87="","",VLOOKUP(AH87,'シフト記号表（従来型・ユニット型共通）'!$C$6:$L$47,10,FALSE))</f>
        <v/>
      </c>
      <c r="AI88" s="1928" t="str">
        <f>IF(AI87="","",VLOOKUP(AI87,'シフト記号表（従来型・ユニット型共通）'!$C$6:$L$47,10,FALSE))</f>
        <v/>
      </c>
      <c r="AJ88" s="1929" t="str">
        <f>IF(AJ87="","",VLOOKUP(AJ87,'シフト記号表（従来型・ユニット型共通）'!$C$6:$L$47,10,FALSE))</f>
        <v/>
      </c>
      <c r="AK88" s="1927" t="str">
        <f>IF(AK87="","",VLOOKUP(AK87,'シフト記号表（従来型・ユニット型共通）'!$C$6:$L$47,10,FALSE))</f>
        <v/>
      </c>
      <c r="AL88" s="1928" t="str">
        <f>IF(AL87="","",VLOOKUP(AL87,'シフト記号表（従来型・ユニット型共通）'!$C$6:$L$47,10,FALSE))</f>
        <v/>
      </c>
      <c r="AM88" s="1928" t="str">
        <f>IF(AM87="","",VLOOKUP(AM87,'シフト記号表（従来型・ユニット型共通）'!$C$6:$L$47,10,FALSE))</f>
        <v/>
      </c>
      <c r="AN88" s="1928" t="str">
        <f>IF(AN87="","",VLOOKUP(AN87,'シフト記号表（従来型・ユニット型共通）'!$C$6:$L$47,10,FALSE))</f>
        <v/>
      </c>
      <c r="AO88" s="1928" t="str">
        <f>IF(AO87="","",VLOOKUP(AO87,'シフト記号表（従来型・ユニット型共通）'!$C$6:$L$47,10,FALSE))</f>
        <v/>
      </c>
      <c r="AP88" s="1928" t="str">
        <f>IF(AP87="","",VLOOKUP(AP87,'シフト記号表（従来型・ユニット型共通）'!$C$6:$L$47,10,FALSE))</f>
        <v/>
      </c>
      <c r="AQ88" s="1929" t="str">
        <f>IF(AQ87="","",VLOOKUP(AQ87,'シフト記号表（従来型・ユニット型共通）'!$C$6:$L$47,10,FALSE))</f>
        <v/>
      </c>
      <c r="AR88" s="1927" t="str">
        <f>IF(AR87="","",VLOOKUP(AR87,'シフト記号表（従来型・ユニット型共通）'!$C$6:$L$47,10,FALSE))</f>
        <v/>
      </c>
      <c r="AS88" s="1928" t="str">
        <f>IF(AS87="","",VLOOKUP(AS87,'シフト記号表（従来型・ユニット型共通）'!$C$6:$L$47,10,FALSE))</f>
        <v/>
      </c>
      <c r="AT88" s="1928" t="str">
        <f>IF(AT87="","",VLOOKUP(AT87,'シフト記号表（従来型・ユニット型共通）'!$C$6:$L$47,10,FALSE))</f>
        <v/>
      </c>
      <c r="AU88" s="1928" t="str">
        <f>IF(AU87="","",VLOOKUP(AU87,'シフト記号表（従来型・ユニット型共通）'!$C$6:$L$47,10,FALSE))</f>
        <v/>
      </c>
      <c r="AV88" s="1928" t="str">
        <f>IF(AV87="","",VLOOKUP(AV87,'シフト記号表（従来型・ユニット型共通）'!$C$6:$L$47,10,FALSE))</f>
        <v/>
      </c>
      <c r="AW88" s="1928" t="str">
        <f>IF(AW87="","",VLOOKUP(AW87,'シフト記号表（従来型・ユニット型共通）'!$C$6:$L$47,10,FALSE))</f>
        <v/>
      </c>
      <c r="AX88" s="1929" t="str">
        <f>IF(AX87="","",VLOOKUP(AX87,'シフト記号表（従来型・ユニット型共通）'!$C$6:$L$47,10,FALSE))</f>
        <v/>
      </c>
      <c r="AY88" s="1927" t="str">
        <f>IF(AY87="","",VLOOKUP(AY87,'シフト記号表（従来型・ユニット型共通）'!$C$6:$L$47,10,FALSE))</f>
        <v/>
      </c>
      <c r="AZ88" s="1928" t="str">
        <f>IF(AZ87="","",VLOOKUP(AZ87,'シフト記号表（従来型・ユニット型共通）'!$C$6:$L$47,10,FALSE))</f>
        <v/>
      </c>
      <c r="BA88" s="1928" t="str">
        <f>IF(BA87="","",VLOOKUP(BA87,'シフト記号表（従来型・ユニット型共通）'!$C$6:$L$47,10,FALSE))</f>
        <v/>
      </c>
      <c r="BB88" s="4169">
        <f>IF($BE$3="４週",SUM(W88:AX88),IF($BE$3="暦月",SUM(W88:BA88),""))</f>
        <v>0</v>
      </c>
      <c r="BC88" s="4170"/>
      <c r="BD88" s="4171">
        <f>IF($BE$3="４週",BB88/4,IF($BE$3="暦月",(BB88/($BE$8/7)),""))</f>
        <v>0</v>
      </c>
      <c r="BE88" s="4170"/>
      <c r="BF88" s="4166"/>
      <c r="BG88" s="4167"/>
      <c r="BH88" s="4167"/>
      <c r="BI88" s="4167"/>
      <c r="BJ88" s="4168"/>
    </row>
    <row r="89" spans="2:62" ht="20.25" customHeight="1" x14ac:dyDescent="0.15">
      <c r="B89" s="4126">
        <f>B87+1</f>
        <v>37</v>
      </c>
      <c r="C89" s="4128"/>
      <c r="D89" s="4129"/>
      <c r="E89" s="1922"/>
      <c r="F89" s="1923"/>
      <c r="G89" s="1922"/>
      <c r="H89" s="1923"/>
      <c r="I89" s="4132"/>
      <c r="J89" s="4133"/>
      <c r="K89" s="4136"/>
      <c r="L89" s="4137"/>
      <c r="M89" s="4137"/>
      <c r="N89" s="4129"/>
      <c r="O89" s="4140"/>
      <c r="P89" s="4141"/>
      <c r="Q89" s="4141"/>
      <c r="R89" s="4141"/>
      <c r="S89" s="4142"/>
      <c r="T89" s="1942" t="s">
        <v>3298</v>
      </c>
      <c r="V89" s="1943"/>
      <c r="W89" s="1935"/>
      <c r="X89" s="1936"/>
      <c r="Y89" s="1936"/>
      <c r="Z89" s="1936"/>
      <c r="AA89" s="1936"/>
      <c r="AB89" s="1936"/>
      <c r="AC89" s="1937"/>
      <c r="AD89" s="1935"/>
      <c r="AE89" s="1936"/>
      <c r="AF89" s="1936"/>
      <c r="AG89" s="1936"/>
      <c r="AH89" s="1936"/>
      <c r="AI89" s="1936"/>
      <c r="AJ89" s="1937"/>
      <c r="AK89" s="1935"/>
      <c r="AL89" s="1936"/>
      <c r="AM89" s="1936"/>
      <c r="AN89" s="1936"/>
      <c r="AO89" s="1936"/>
      <c r="AP89" s="1936"/>
      <c r="AQ89" s="1937"/>
      <c r="AR89" s="1935"/>
      <c r="AS89" s="1936"/>
      <c r="AT89" s="1936"/>
      <c r="AU89" s="1936"/>
      <c r="AV89" s="1936"/>
      <c r="AW89" s="1936"/>
      <c r="AX89" s="1937"/>
      <c r="AY89" s="1935"/>
      <c r="AZ89" s="1936"/>
      <c r="BA89" s="1938"/>
      <c r="BB89" s="4146"/>
      <c r="BC89" s="4147"/>
      <c r="BD89" s="4148"/>
      <c r="BE89" s="4149"/>
      <c r="BF89" s="4150"/>
      <c r="BG89" s="4151"/>
      <c r="BH89" s="4151"/>
      <c r="BI89" s="4151"/>
      <c r="BJ89" s="4152"/>
    </row>
    <row r="90" spans="2:62" ht="20.25" customHeight="1" x14ac:dyDescent="0.15">
      <c r="B90" s="4159"/>
      <c r="C90" s="4160"/>
      <c r="D90" s="4161"/>
      <c r="E90" s="1944"/>
      <c r="F90" s="1945">
        <f>C89</f>
        <v>0</v>
      </c>
      <c r="G90" s="1944"/>
      <c r="H90" s="1945">
        <f>I89</f>
        <v>0</v>
      </c>
      <c r="I90" s="4162"/>
      <c r="J90" s="4163"/>
      <c r="K90" s="4164"/>
      <c r="L90" s="4165"/>
      <c r="M90" s="4165"/>
      <c r="N90" s="4161"/>
      <c r="O90" s="4140"/>
      <c r="P90" s="4141"/>
      <c r="Q90" s="4141"/>
      <c r="R90" s="4141"/>
      <c r="S90" s="4142"/>
      <c r="T90" s="1939" t="s">
        <v>3505</v>
      </c>
      <c r="U90" s="1940"/>
      <c r="V90" s="1941"/>
      <c r="W90" s="1927" t="str">
        <f>IF(W89="","",VLOOKUP(W89,'シフト記号表（従来型・ユニット型共通）'!$C$6:$L$47,10,FALSE))</f>
        <v/>
      </c>
      <c r="X90" s="1928" t="str">
        <f>IF(X89="","",VLOOKUP(X89,'シフト記号表（従来型・ユニット型共通）'!$C$6:$L$47,10,FALSE))</f>
        <v/>
      </c>
      <c r="Y90" s="1928" t="str">
        <f>IF(Y89="","",VLOOKUP(Y89,'シフト記号表（従来型・ユニット型共通）'!$C$6:$L$47,10,FALSE))</f>
        <v/>
      </c>
      <c r="Z90" s="1928" t="str">
        <f>IF(Z89="","",VLOOKUP(Z89,'シフト記号表（従来型・ユニット型共通）'!$C$6:$L$47,10,FALSE))</f>
        <v/>
      </c>
      <c r="AA90" s="1928" t="str">
        <f>IF(AA89="","",VLOOKUP(AA89,'シフト記号表（従来型・ユニット型共通）'!$C$6:$L$47,10,FALSE))</f>
        <v/>
      </c>
      <c r="AB90" s="1928" t="str">
        <f>IF(AB89="","",VLOOKUP(AB89,'シフト記号表（従来型・ユニット型共通）'!$C$6:$L$47,10,FALSE))</f>
        <v/>
      </c>
      <c r="AC90" s="1929" t="str">
        <f>IF(AC89="","",VLOOKUP(AC89,'シフト記号表（従来型・ユニット型共通）'!$C$6:$L$47,10,FALSE))</f>
        <v/>
      </c>
      <c r="AD90" s="1927" t="str">
        <f>IF(AD89="","",VLOOKUP(AD89,'シフト記号表（従来型・ユニット型共通）'!$C$6:$L$47,10,FALSE))</f>
        <v/>
      </c>
      <c r="AE90" s="1928" t="str">
        <f>IF(AE89="","",VLOOKUP(AE89,'シフト記号表（従来型・ユニット型共通）'!$C$6:$L$47,10,FALSE))</f>
        <v/>
      </c>
      <c r="AF90" s="1928" t="str">
        <f>IF(AF89="","",VLOOKUP(AF89,'シフト記号表（従来型・ユニット型共通）'!$C$6:$L$47,10,FALSE))</f>
        <v/>
      </c>
      <c r="AG90" s="1928" t="str">
        <f>IF(AG89="","",VLOOKUP(AG89,'シフト記号表（従来型・ユニット型共通）'!$C$6:$L$47,10,FALSE))</f>
        <v/>
      </c>
      <c r="AH90" s="1928" t="str">
        <f>IF(AH89="","",VLOOKUP(AH89,'シフト記号表（従来型・ユニット型共通）'!$C$6:$L$47,10,FALSE))</f>
        <v/>
      </c>
      <c r="AI90" s="1928" t="str">
        <f>IF(AI89="","",VLOOKUP(AI89,'シフト記号表（従来型・ユニット型共通）'!$C$6:$L$47,10,FALSE))</f>
        <v/>
      </c>
      <c r="AJ90" s="1929" t="str">
        <f>IF(AJ89="","",VLOOKUP(AJ89,'シフト記号表（従来型・ユニット型共通）'!$C$6:$L$47,10,FALSE))</f>
        <v/>
      </c>
      <c r="AK90" s="1927" t="str">
        <f>IF(AK89="","",VLOOKUP(AK89,'シフト記号表（従来型・ユニット型共通）'!$C$6:$L$47,10,FALSE))</f>
        <v/>
      </c>
      <c r="AL90" s="1928" t="str">
        <f>IF(AL89="","",VLOOKUP(AL89,'シフト記号表（従来型・ユニット型共通）'!$C$6:$L$47,10,FALSE))</f>
        <v/>
      </c>
      <c r="AM90" s="1928" t="str">
        <f>IF(AM89="","",VLOOKUP(AM89,'シフト記号表（従来型・ユニット型共通）'!$C$6:$L$47,10,FALSE))</f>
        <v/>
      </c>
      <c r="AN90" s="1928" t="str">
        <f>IF(AN89="","",VLOOKUP(AN89,'シフト記号表（従来型・ユニット型共通）'!$C$6:$L$47,10,FALSE))</f>
        <v/>
      </c>
      <c r="AO90" s="1928" t="str">
        <f>IF(AO89="","",VLOOKUP(AO89,'シフト記号表（従来型・ユニット型共通）'!$C$6:$L$47,10,FALSE))</f>
        <v/>
      </c>
      <c r="AP90" s="1928" t="str">
        <f>IF(AP89="","",VLOOKUP(AP89,'シフト記号表（従来型・ユニット型共通）'!$C$6:$L$47,10,FALSE))</f>
        <v/>
      </c>
      <c r="AQ90" s="1929" t="str">
        <f>IF(AQ89="","",VLOOKUP(AQ89,'シフト記号表（従来型・ユニット型共通）'!$C$6:$L$47,10,FALSE))</f>
        <v/>
      </c>
      <c r="AR90" s="1927" t="str">
        <f>IF(AR89="","",VLOOKUP(AR89,'シフト記号表（従来型・ユニット型共通）'!$C$6:$L$47,10,FALSE))</f>
        <v/>
      </c>
      <c r="AS90" s="1928" t="str">
        <f>IF(AS89="","",VLOOKUP(AS89,'シフト記号表（従来型・ユニット型共通）'!$C$6:$L$47,10,FALSE))</f>
        <v/>
      </c>
      <c r="AT90" s="1928" t="str">
        <f>IF(AT89="","",VLOOKUP(AT89,'シフト記号表（従来型・ユニット型共通）'!$C$6:$L$47,10,FALSE))</f>
        <v/>
      </c>
      <c r="AU90" s="1928" t="str">
        <f>IF(AU89="","",VLOOKUP(AU89,'シフト記号表（従来型・ユニット型共通）'!$C$6:$L$47,10,FALSE))</f>
        <v/>
      </c>
      <c r="AV90" s="1928" t="str">
        <f>IF(AV89="","",VLOOKUP(AV89,'シフト記号表（従来型・ユニット型共通）'!$C$6:$L$47,10,FALSE))</f>
        <v/>
      </c>
      <c r="AW90" s="1928" t="str">
        <f>IF(AW89="","",VLOOKUP(AW89,'シフト記号表（従来型・ユニット型共通）'!$C$6:$L$47,10,FALSE))</f>
        <v/>
      </c>
      <c r="AX90" s="1929" t="str">
        <f>IF(AX89="","",VLOOKUP(AX89,'シフト記号表（従来型・ユニット型共通）'!$C$6:$L$47,10,FALSE))</f>
        <v/>
      </c>
      <c r="AY90" s="1927" t="str">
        <f>IF(AY89="","",VLOOKUP(AY89,'シフト記号表（従来型・ユニット型共通）'!$C$6:$L$47,10,FALSE))</f>
        <v/>
      </c>
      <c r="AZ90" s="1928" t="str">
        <f>IF(AZ89="","",VLOOKUP(AZ89,'シフト記号表（従来型・ユニット型共通）'!$C$6:$L$47,10,FALSE))</f>
        <v/>
      </c>
      <c r="BA90" s="1928" t="str">
        <f>IF(BA89="","",VLOOKUP(BA89,'シフト記号表（従来型・ユニット型共通）'!$C$6:$L$47,10,FALSE))</f>
        <v/>
      </c>
      <c r="BB90" s="4169">
        <f>IF($BE$3="４週",SUM(W90:AX90),IF($BE$3="暦月",SUM(W90:BA90),""))</f>
        <v>0</v>
      </c>
      <c r="BC90" s="4170"/>
      <c r="BD90" s="4171">
        <f>IF($BE$3="４週",BB90/4,IF($BE$3="暦月",(BB90/($BE$8/7)),""))</f>
        <v>0</v>
      </c>
      <c r="BE90" s="4170"/>
      <c r="BF90" s="4166"/>
      <c r="BG90" s="4167"/>
      <c r="BH90" s="4167"/>
      <c r="BI90" s="4167"/>
      <c r="BJ90" s="4168"/>
    </row>
    <row r="91" spans="2:62" ht="20.25" customHeight="1" x14ac:dyDescent="0.15">
      <c r="B91" s="4126">
        <f>B89+1</f>
        <v>38</v>
      </c>
      <c r="C91" s="4128"/>
      <c r="D91" s="4129"/>
      <c r="E91" s="1922"/>
      <c r="F91" s="1923"/>
      <c r="G91" s="1922"/>
      <c r="H91" s="1923"/>
      <c r="I91" s="4132"/>
      <c r="J91" s="4133"/>
      <c r="K91" s="4136"/>
      <c r="L91" s="4137"/>
      <c r="M91" s="4137"/>
      <c r="N91" s="4129"/>
      <c r="O91" s="4140"/>
      <c r="P91" s="4141"/>
      <c r="Q91" s="4141"/>
      <c r="R91" s="4141"/>
      <c r="S91" s="4142"/>
      <c r="T91" s="1942" t="s">
        <v>3298</v>
      </c>
      <c r="V91" s="1943"/>
      <c r="W91" s="1935"/>
      <c r="X91" s="1936"/>
      <c r="Y91" s="1936"/>
      <c r="Z91" s="1936"/>
      <c r="AA91" s="1936"/>
      <c r="AB91" s="1936"/>
      <c r="AC91" s="1937"/>
      <c r="AD91" s="1935"/>
      <c r="AE91" s="1936"/>
      <c r="AF91" s="1936"/>
      <c r="AG91" s="1936"/>
      <c r="AH91" s="1936"/>
      <c r="AI91" s="1936"/>
      <c r="AJ91" s="1937"/>
      <c r="AK91" s="1935"/>
      <c r="AL91" s="1936"/>
      <c r="AM91" s="1936"/>
      <c r="AN91" s="1936"/>
      <c r="AO91" s="1936"/>
      <c r="AP91" s="1936"/>
      <c r="AQ91" s="1937"/>
      <c r="AR91" s="1935"/>
      <c r="AS91" s="1936"/>
      <c r="AT91" s="1936"/>
      <c r="AU91" s="1936"/>
      <c r="AV91" s="1936"/>
      <c r="AW91" s="1936"/>
      <c r="AX91" s="1937"/>
      <c r="AY91" s="1935"/>
      <c r="AZ91" s="1936"/>
      <c r="BA91" s="1938"/>
      <c r="BB91" s="4146"/>
      <c r="BC91" s="4147"/>
      <c r="BD91" s="4148"/>
      <c r="BE91" s="4149"/>
      <c r="BF91" s="4150"/>
      <c r="BG91" s="4151"/>
      <c r="BH91" s="4151"/>
      <c r="BI91" s="4151"/>
      <c r="BJ91" s="4152"/>
    </row>
    <row r="92" spans="2:62" ht="20.25" customHeight="1" x14ac:dyDescent="0.15">
      <c r="B92" s="4159"/>
      <c r="C92" s="4160"/>
      <c r="D92" s="4161"/>
      <c r="E92" s="1944"/>
      <c r="F92" s="1945">
        <f>C91</f>
        <v>0</v>
      </c>
      <c r="G92" s="1944"/>
      <c r="H92" s="1945">
        <f>I91</f>
        <v>0</v>
      </c>
      <c r="I92" s="4162"/>
      <c r="J92" s="4163"/>
      <c r="K92" s="4164"/>
      <c r="L92" s="4165"/>
      <c r="M92" s="4165"/>
      <c r="N92" s="4161"/>
      <c r="O92" s="4140"/>
      <c r="P92" s="4141"/>
      <c r="Q92" s="4141"/>
      <c r="R92" s="4141"/>
      <c r="S92" s="4142"/>
      <c r="T92" s="1939" t="s">
        <v>3505</v>
      </c>
      <c r="U92" s="1940"/>
      <c r="V92" s="1941"/>
      <c r="W92" s="1927" t="str">
        <f>IF(W91="","",VLOOKUP(W91,'シフト記号表（従来型・ユニット型共通）'!$C$6:$L$47,10,FALSE))</f>
        <v/>
      </c>
      <c r="X92" s="1928" t="str">
        <f>IF(X91="","",VLOOKUP(X91,'シフト記号表（従来型・ユニット型共通）'!$C$6:$L$47,10,FALSE))</f>
        <v/>
      </c>
      <c r="Y92" s="1928" t="str">
        <f>IF(Y91="","",VLOOKUP(Y91,'シフト記号表（従来型・ユニット型共通）'!$C$6:$L$47,10,FALSE))</f>
        <v/>
      </c>
      <c r="Z92" s="1928" t="str">
        <f>IF(Z91="","",VLOOKUP(Z91,'シフト記号表（従来型・ユニット型共通）'!$C$6:$L$47,10,FALSE))</f>
        <v/>
      </c>
      <c r="AA92" s="1928" t="str">
        <f>IF(AA91="","",VLOOKUP(AA91,'シフト記号表（従来型・ユニット型共通）'!$C$6:$L$47,10,FALSE))</f>
        <v/>
      </c>
      <c r="AB92" s="1928" t="str">
        <f>IF(AB91="","",VLOOKUP(AB91,'シフト記号表（従来型・ユニット型共通）'!$C$6:$L$47,10,FALSE))</f>
        <v/>
      </c>
      <c r="AC92" s="1929" t="str">
        <f>IF(AC91="","",VLOOKUP(AC91,'シフト記号表（従来型・ユニット型共通）'!$C$6:$L$47,10,FALSE))</f>
        <v/>
      </c>
      <c r="AD92" s="1927" t="str">
        <f>IF(AD91="","",VLOOKUP(AD91,'シフト記号表（従来型・ユニット型共通）'!$C$6:$L$47,10,FALSE))</f>
        <v/>
      </c>
      <c r="AE92" s="1928" t="str">
        <f>IF(AE91="","",VLOOKUP(AE91,'シフト記号表（従来型・ユニット型共通）'!$C$6:$L$47,10,FALSE))</f>
        <v/>
      </c>
      <c r="AF92" s="1928" t="str">
        <f>IF(AF91="","",VLOOKUP(AF91,'シフト記号表（従来型・ユニット型共通）'!$C$6:$L$47,10,FALSE))</f>
        <v/>
      </c>
      <c r="AG92" s="1928" t="str">
        <f>IF(AG91="","",VLOOKUP(AG91,'シフト記号表（従来型・ユニット型共通）'!$C$6:$L$47,10,FALSE))</f>
        <v/>
      </c>
      <c r="AH92" s="1928" t="str">
        <f>IF(AH91="","",VLOOKUP(AH91,'シフト記号表（従来型・ユニット型共通）'!$C$6:$L$47,10,FALSE))</f>
        <v/>
      </c>
      <c r="AI92" s="1928" t="str">
        <f>IF(AI91="","",VLOOKUP(AI91,'シフト記号表（従来型・ユニット型共通）'!$C$6:$L$47,10,FALSE))</f>
        <v/>
      </c>
      <c r="AJ92" s="1929" t="str">
        <f>IF(AJ91="","",VLOOKUP(AJ91,'シフト記号表（従来型・ユニット型共通）'!$C$6:$L$47,10,FALSE))</f>
        <v/>
      </c>
      <c r="AK92" s="1927" t="str">
        <f>IF(AK91="","",VLOOKUP(AK91,'シフト記号表（従来型・ユニット型共通）'!$C$6:$L$47,10,FALSE))</f>
        <v/>
      </c>
      <c r="AL92" s="1928" t="str">
        <f>IF(AL91="","",VLOOKUP(AL91,'シフト記号表（従来型・ユニット型共通）'!$C$6:$L$47,10,FALSE))</f>
        <v/>
      </c>
      <c r="AM92" s="1928" t="str">
        <f>IF(AM91="","",VLOOKUP(AM91,'シフト記号表（従来型・ユニット型共通）'!$C$6:$L$47,10,FALSE))</f>
        <v/>
      </c>
      <c r="AN92" s="1928" t="str">
        <f>IF(AN91="","",VLOOKUP(AN91,'シフト記号表（従来型・ユニット型共通）'!$C$6:$L$47,10,FALSE))</f>
        <v/>
      </c>
      <c r="AO92" s="1928" t="str">
        <f>IF(AO91="","",VLOOKUP(AO91,'シフト記号表（従来型・ユニット型共通）'!$C$6:$L$47,10,FALSE))</f>
        <v/>
      </c>
      <c r="AP92" s="1928" t="str">
        <f>IF(AP91="","",VLOOKUP(AP91,'シフト記号表（従来型・ユニット型共通）'!$C$6:$L$47,10,FALSE))</f>
        <v/>
      </c>
      <c r="AQ92" s="1929" t="str">
        <f>IF(AQ91="","",VLOOKUP(AQ91,'シフト記号表（従来型・ユニット型共通）'!$C$6:$L$47,10,FALSE))</f>
        <v/>
      </c>
      <c r="AR92" s="1927" t="str">
        <f>IF(AR91="","",VLOOKUP(AR91,'シフト記号表（従来型・ユニット型共通）'!$C$6:$L$47,10,FALSE))</f>
        <v/>
      </c>
      <c r="AS92" s="1928" t="str">
        <f>IF(AS91="","",VLOOKUP(AS91,'シフト記号表（従来型・ユニット型共通）'!$C$6:$L$47,10,FALSE))</f>
        <v/>
      </c>
      <c r="AT92" s="1928" t="str">
        <f>IF(AT91="","",VLOOKUP(AT91,'シフト記号表（従来型・ユニット型共通）'!$C$6:$L$47,10,FALSE))</f>
        <v/>
      </c>
      <c r="AU92" s="1928" t="str">
        <f>IF(AU91="","",VLOOKUP(AU91,'シフト記号表（従来型・ユニット型共通）'!$C$6:$L$47,10,FALSE))</f>
        <v/>
      </c>
      <c r="AV92" s="1928" t="str">
        <f>IF(AV91="","",VLOOKUP(AV91,'シフト記号表（従来型・ユニット型共通）'!$C$6:$L$47,10,FALSE))</f>
        <v/>
      </c>
      <c r="AW92" s="1928" t="str">
        <f>IF(AW91="","",VLOOKUP(AW91,'シフト記号表（従来型・ユニット型共通）'!$C$6:$L$47,10,FALSE))</f>
        <v/>
      </c>
      <c r="AX92" s="1929" t="str">
        <f>IF(AX91="","",VLOOKUP(AX91,'シフト記号表（従来型・ユニット型共通）'!$C$6:$L$47,10,FALSE))</f>
        <v/>
      </c>
      <c r="AY92" s="1927" t="str">
        <f>IF(AY91="","",VLOOKUP(AY91,'シフト記号表（従来型・ユニット型共通）'!$C$6:$L$47,10,FALSE))</f>
        <v/>
      </c>
      <c r="AZ92" s="1928" t="str">
        <f>IF(AZ91="","",VLOOKUP(AZ91,'シフト記号表（従来型・ユニット型共通）'!$C$6:$L$47,10,FALSE))</f>
        <v/>
      </c>
      <c r="BA92" s="1928" t="str">
        <f>IF(BA91="","",VLOOKUP(BA91,'シフト記号表（従来型・ユニット型共通）'!$C$6:$L$47,10,FALSE))</f>
        <v/>
      </c>
      <c r="BB92" s="4169">
        <f>IF($BE$3="４週",SUM(W92:AX92),IF($BE$3="暦月",SUM(W92:BA92),""))</f>
        <v>0</v>
      </c>
      <c r="BC92" s="4170"/>
      <c r="BD92" s="4171">
        <f>IF($BE$3="４週",BB92/4,IF($BE$3="暦月",(BB92/($BE$8/7)),""))</f>
        <v>0</v>
      </c>
      <c r="BE92" s="4170"/>
      <c r="BF92" s="4166"/>
      <c r="BG92" s="4167"/>
      <c r="BH92" s="4167"/>
      <c r="BI92" s="4167"/>
      <c r="BJ92" s="4168"/>
    </row>
    <row r="93" spans="2:62" ht="20.25" customHeight="1" x14ac:dyDescent="0.15">
      <c r="B93" s="4126">
        <f>B91+1</f>
        <v>39</v>
      </c>
      <c r="C93" s="4128"/>
      <c r="D93" s="4129"/>
      <c r="E93" s="1922"/>
      <c r="F93" s="1923"/>
      <c r="G93" s="1922"/>
      <c r="H93" s="1923"/>
      <c r="I93" s="4132"/>
      <c r="J93" s="4133"/>
      <c r="K93" s="4136"/>
      <c r="L93" s="4137"/>
      <c r="M93" s="4137"/>
      <c r="N93" s="4129"/>
      <c r="O93" s="4140"/>
      <c r="P93" s="4141"/>
      <c r="Q93" s="4141"/>
      <c r="R93" s="4141"/>
      <c r="S93" s="4142"/>
      <c r="T93" s="1942" t="s">
        <v>3298</v>
      </c>
      <c r="V93" s="1943"/>
      <c r="W93" s="1935"/>
      <c r="X93" s="1936"/>
      <c r="Y93" s="1936"/>
      <c r="Z93" s="1936"/>
      <c r="AA93" s="1936"/>
      <c r="AB93" s="1936"/>
      <c r="AC93" s="1937"/>
      <c r="AD93" s="1935"/>
      <c r="AE93" s="1936"/>
      <c r="AF93" s="1936"/>
      <c r="AG93" s="1936"/>
      <c r="AH93" s="1936"/>
      <c r="AI93" s="1936"/>
      <c r="AJ93" s="1937"/>
      <c r="AK93" s="1935"/>
      <c r="AL93" s="1936"/>
      <c r="AM93" s="1936"/>
      <c r="AN93" s="1936"/>
      <c r="AO93" s="1936"/>
      <c r="AP93" s="1936"/>
      <c r="AQ93" s="1937"/>
      <c r="AR93" s="1935"/>
      <c r="AS93" s="1936"/>
      <c r="AT93" s="1936"/>
      <c r="AU93" s="1936"/>
      <c r="AV93" s="1936"/>
      <c r="AW93" s="1936"/>
      <c r="AX93" s="1937"/>
      <c r="AY93" s="1935"/>
      <c r="AZ93" s="1936"/>
      <c r="BA93" s="1938"/>
      <c r="BB93" s="4146"/>
      <c r="BC93" s="4147"/>
      <c r="BD93" s="4148"/>
      <c r="BE93" s="4149"/>
      <c r="BF93" s="4150"/>
      <c r="BG93" s="4151"/>
      <c r="BH93" s="4151"/>
      <c r="BI93" s="4151"/>
      <c r="BJ93" s="4152"/>
    </row>
    <row r="94" spans="2:62" ht="20.25" customHeight="1" x14ac:dyDescent="0.15">
      <c r="B94" s="4159"/>
      <c r="C94" s="4160"/>
      <c r="D94" s="4161"/>
      <c r="E94" s="1944"/>
      <c r="F94" s="1945">
        <f>C93</f>
        <v>0</v>
      </c>
      <c r="G94" s="1944"/>
      <c r="H94" s="1945">
        <f>I93</f>
        <v>0</v>
      </c>
      <c r="I94" s="4162"/>
      <c r="J94" s="4163"/>
      <c r="K94" s="4164"/>
      <c r="L94" s="4165"/>
      <c r="M94" s="4165"/>
      <c r="N94" s="4161"/>
      <c r="O94" s="4140"/>
      <c r="P94" s="4141"/>
      <c r="Q94" s="4141"/>
      <c r="R94" s="4141"/>
      <c r="S94" s="4142"/>
      <c r="T94" s="1939" t="s">
        <v>3505</v>
      </c>
      <c r="U94" s="1940"/>
      <c r="V94" s="1941"/>
      <c r="W94" s="1927" t="str">
        <f>IF(W93="","",VLOOKUP(W93,'シフト記号表（従来型・ユニット型共通）'!$C$6:$L$47,10,FALSE))</f>
        <v/>
      </c>
      <c r="X94" s="1928" t="str">
        <f>IF(X93="","",VLOOKUP(X93,'シフト記号表（従来型・ユニット型共通）'!$C$6:$L$47,10,FALSE))</f>
        <v/>
      </c>
      <c r="Y94" s="1928" t="str">
        <f>IF(Y93="","",VLOOKUP(Y93,'シフト記号表（従来型・ユニット型共通）'!$C$6:$L$47,10,FALSE))</f>
        <v/>
      </c>
      <c r="Z94" s="1928" t="str">
        <f>IF(Z93="","",VLOOKUP(Z93,'シフト記号表（従来型・ユニット型共通）'!$C$6:$L$47,10,FALSE))</f>
        <v/>
      </c>
      <c r="AA94" s="1928" t="str">
        <f>IF(AA93="","",VLOOKUP(AA93,'シフト記号表（従来型・ユニット型共通）'!$C$6:$L$47,10,FALSE))</f>
        <v/>
      </c>
      <c r="AB94" s="1928" t="str">
        <f>IF(AB93="","",VLOOKUP(AB93,'シフト記号表（従来型・ユニット型共通）'!$C$6:$L$47,10,FALSE))</f>
        <v/>
      </c>
      <c r="AC94" s="1929" t="str">
        <f>IF(AC93="","",VLOOKUP(AC93,'シフト記号表（従来型・ユニット型共通）'!$C$6:$L$47,10,FALSE))</f>
        <v/>
      </c>
      <c r="AD94" s="1927" t="str">
        <f>IF(AD93="","",VLOOKUP(AD93,'シフト記号表（従来型・ユニット型共通）'!$C$6:$L$47,10,FALSE))</f>
        <v/>
      </c>
      <c r="AE94" s="1928" t="str">
        <f>IF(AE93="","",VLOOKUP(AE93,'シフト記号表（従来型・ユニット型共通）'!$C$6:$L$47,10,FALSE))</f>
        <v/>
      </c>
      <c r="AF94" s="1928" t="str">
        <f>IF(AF93="","",VLOOKUP(AF93,'シフト記号表（従来型・ユニット型共通）'!$C$6:$L$47,10,FALSE))</f>
        <v/>
      </c>
      <c r="AG94" s="1928" t="str">
        <f>IF(AG93="","",VLOOKUP(AG93,'シフト記号表（従来型・ユニット型共通）'!$C$6:$L$47,10,FALSE))</f>
        <v/>
      </c>
      <c r="AH94" s="1928" t="str">
        <f>IF(AH93="","",VLOOKUP(AH93,'シフト記号表（従来型・ユニット型共通）'!$C$6:$L$47,10,FALSE))</f>
        <v/>
      </c>
      <c r="AI94" s="1928" t="str">
        <f>IF(AI93="","",VLOOKUP(AI93,'シフト記号表（従来型・ユニット型共通）'!$C$6:$L$47,10,FALSE))</f>
        <v/>
      </c>
      <c r="AJ94" s="1929" t="str">
        <f>IF(AJ93="","",VLOOKUP(AJ93,'シフト記号表（従来型・ユニット型共通）'!$C$6:$L$47,10,FALSE))</f>
        <v/>
      </c>
      <c r="AK94" s="1927" t="str">
        <f>IF(AK93="","",VLOOKUP(AK93,'シフト記号表（従来型・ユニット型共通）'!$C$6:$L$47,10,FALSE))</f>
        <v/>
      </c>
      <c r="AL94" s="1928" t="str">
        <f>IF(AL93="","",VLOOKUP(AL93,'シフト記号表（従来型・ユニット型共通）'!$C$6:$L$47,10,FALSE))</f>
        <v/>
      </c>
      <c r="AM94" s="1928" t="str">
        <f>IF(AM93="","",VLOOKUP(AM93,'シフト記号表（従来型・ユニット型共通）'!$C$6:$L$47,10,FALSE))</f>
        <v/>
      </c>
      <c r="AN94" s="1928" t="str">
        <f>IF(AN93="","",VLOOKUP(AN93,'シフト記号表（従来型・ユニット型共通）'!$C$6:$L$47,10,FALSE))</f>
        <v/>
      </c>
      <c r="AO94" s="1928" t="str">
        <f>IF(AO93="","",VLOOKUP(AO93,'シフト記号表（従来型・ユニット型共通）'!$C$6:$L$47,10,FALSE))</f>
        <v/>
      </c>
      <c r="AP94" s="1928" t="str">
        <f>IF(AP93="","",VLOOKUP(AP93,'シフト記号表（従来型・ユニット型共通）'!$C$6:$L$47,10,FALSE))</f>
        <v/>
      </c>
      <c r="AQ94" s="1929" t="str">
        <f>IF(AQ93="","",VLOOKUP(AQ93,'シフト記号表（従来型・ユニット型共通）'!$C$6:$L$47,10,FALSE))</f>
        <v/>
      </c>
      <c r="AR94" s="1927" t="str">
        <f>IF(AR93="","",VLOOKUP(AR93,'シフト記号表（従来型・ユニット型共通）'!$C$6:$L$47,10,FALSE))</f>
        <v/>
      </c>
      <c r="AS94" s="1928" t="str">
        <f>IF(AS93="","",VLOOKUP(AS93,'シフト記号表（従来型・ユニット型共通）'!$C$6:$L$47,10,FALSE))</f>
        <v/>
      </c>
      <c r="AT94" s="1928" t="str">
        <f>IF(AT93="","",VLOOKUP(AT93,'シフト記号表（従来型・ユニット型共通）'!$C$6:$L$47,10,FALSE))</f>
        <v/>
      </c>
      <c r="AU94" s="1928" t="str">
        <f>IF(AU93="","",VLOOKUP(AU93,'シフト記号表（従来型・ユニット型共通）'!$C$6:$L$47,10,FALSE))</f>
        <v/>
      </c>
      <c r="AV94" s="1928" t="str">
        <f>IF(AV93="","",VLOOKUP(AV93,'シフト記号表（従来型・ユニット型共通）'!$C$6:$L$47,10,FALSE))</f>
        <v/>
      </c>
      <c r="AW94" s="1928" t="str">
        <f>IF(AW93="","",VLOOKUP(AW93,'シフト記号表（従来型・ユニット型共通）'!$C$6:$L$47,10,FALSE))</f>
        <v/>
      </c>
      <c r="AX94" s="1929" t="str">
        <f>IF(AX93="","",VLOOKUP(AX93,'シフト記号表（従来型・ユニット型共通）'!$C$6:$L$47,10,FALSE))</f>
        <v/>
      </c>
      <c r="AY94" s="1927" t="str">
        <f>IF(AY93="","",VLOOKUP(AY93,'シフト記号表（従来型・ユニット型共通）'!$C$6:$L$47,10,FALSE))</f>
        <v/>
      </c>
      <c r="AZ94" s="1928" t="str">
        <f>IF(AZ93="","",VLOOKUP(AZ93,'シフト記号表（従来型・ユニット型共通）'!$C$6:$L$47,10,FALSE))</f>
        <v/>
      </c>
      <c r="BA94" s="1928" t="str">
        <f>IF(BA93="","",VLOOKUP(BA93,'シフト記号表（従来型・ユニット型共通）'!$C$6:$L$47,10,FALSE))</f>
        <v/>
      </c>
      <c r="BB94" s="4169">
        <f>IF($BE$3="４週",SUM(W94:AX94),IF($BE$3="暦月",SUM(W94:BA94),""))</f>
        <v>0</v>
      </c>
      <c r="BC94" s="4170"/>
      <c r="BD94" s="4171">
        <f>IF($BE$3="４週",BB94/4,IF($BE$3="暦月",(BB94/($BE$8/7)),""))</f>
        <v>0</v>
      </c>
      <c r="BE94" s="4170"/>
      <c r="BF94" s="4166"/>
      <c r="BG94" s="4167"/>
      <c r="BH94" s="4167"/>
      <c r="BI94" s="4167"/>
      <c r="BJ94" s="4168"/>
    </row>
    <row r="95" spans="2:62" ht="20.25" customHeight="1" x14ac:dyDescent="0.15">
      <c r="B95" s="4126">
        <f>B93+1</f>
        <v>40</v>
      </c>
      <c r="C95" s="4128"/>
      <c r="D95" s="4129"/>
      <c r="E95" s="1922"/>
      <c r="F95" s="1923"/>
      <c r="G95" s="1922"/>
      <c r="H95" s="1923"/>
      <c r="I95" s="4132"/>
      <c r="J95" s="4133"/>
      <c r="K95" s="4136"/>
      <c r="L95" s="4137"/>
      <c r="M95" s="4137"/>
      <c r="N95" s="4129"/>
      <c r="O95" s="4140"/>
      <c r="P95" s="4141"/>
      <c r="Q95" s="4141"/>
      <c r="R95" s="4141"/>
      <c r="S95" s="4142"/>
      <c r="T95" s="1942" t="s">
        <v>3298</v>
      </c>
      <c r="V95" s="1943"/>
      <c r="W95" s="1935"/>
      <c r="X95" s="1936"/>
      <c r="Y95" s="1936"/>
      <c r="Z95" s="1936"/>
      <c r="AA95" s="1936"/>
      <c r="AB95" s="1936"/>
      <c r="AC95" s="1937"/>
      <c r="AD95" s="1935"/>
      <c r="AE95" s="1936"/>
      <c r="AF95" s="1936"/>
      <c r="AG95" s="1936"/>
      <c r="AH95" s="1936"/>
      <c r="AI95" s="1936"/>
      <c r="AJ95" s="1937"/>
      <c r="AK95" s="1935"/>
      <c r="AL95" s="1936"/>
      <c r="AM95" s="1936"/>
      <c r="AN95" s="1936"/>
      <c r="AO95" s="1936"/>
      <c r="AP95" s="1936"/>
      <c r="AQ95" s="1937"/>
      <c r="AR95" s="1935"/>
      <c r="AS95" s="1936"/>
      <c r="AT95" s="1936"/>
      <c r="AU95" s="1936"/>
      <c r="AV95" s="1936"/>
      <c r="AW95" s="1936"/>
      <c r="AX95" s="1937"/>
      <c r="AY95" s="1935"/>
      <c r="AZ95" s="1936"/>
      <c r="BA95" s="1938"/>
      <c r="BB95" s="4146"/>
      <c r="BC95" s="4147"/>
      <c r="BD95" s="4148"/>
      <c r="BE95" s="4149"/>
      <c r="BF95" s="4150"/>
      <c r="BG95" s="4151"/>
      <c r="BH95" s="4151"/>
      <c r="BI95" s="4151"/>
      <c r="BJ95" s="4152"/>
    </row>
    <row r="96" spans="2:62" ht="20.25" customHeight="1" x14ac:dyDescent="0.15">
      <c r="B96" s="4159"/>
      <c r="C96" s="4160"/>
      <c r="D96" s="4161"/>
      <c r="E96" s="1944"/>
      <c r="F96" s="1945">
        <f>C95</f>
        <v>0</v>
      </c>
      <c r="G96" s="1944"/>
      <c r="H96" s="1945">
        <f>I95</f>
        <v>0</v>
      </c>
      <c r="I96" s="4162"/>
      <c r="J96" s="4163"/>
      <c r="K96" s="4164"/>
      <c r="L96" s="4165"/>
      <c r="M96" s="4165"/>
      <c r="N96" s="4161"/>
      <c r="O96" s="4140"/>
      <c r="P96" s="4141"/>
      <c r="Q96" s="4141"/>
      <c r="R96" s="4141"/>
      <c r="S96" s="4142"/>
      <c r="T96" s="1939" t="s">
        <v>3505</v>
      </c>
      <c r="U96" s="1940"/>
      <c r="V96" s="1941"/>
      <c r="W96" s="1927" t="str">
        <f>IF(W95="","",VLOOKUP(W95,'シフト記号表（従来型・ユニット型共通）'!$C$6:$L$47,10,FALSE))</f>
        <v/>
      </c>
      <c r="X96" s="1928" t="str">
        <f>IF(X95="","",VLOOKUP(X95,'シフト記号表（従来型・ユニット型共通）'!$C$6:$L$47,10,FALSE))</f>
        <v/>
      </c>
      <c r="Y96" s="1928" t="str">
        <f>IF(Y95="","",VLOOKUP(Y95,'シフト記号表（従来型・ユニット型共通）'!$C$6:$L$47,10,FALSE))</f>
        <v/>
      </c>
      <c r="Z96" s="1928" t="str">
        <f>IF(Z95="","",VLOOKUP(Z95,'シフト記号表（従来型・ユニット型共通）'!$C$6:$L$47,10,FALSE))</f>
        <v/>
      </c>
      <c r="AA96" s="1928" t="str">
        <f>IF(AA95="","",VLOOKUP(AA95,'シフト記号表（従来型・ユニット型共通）'!$C$6:$L$47,10,FALSE))</f>
        <v/>
      </c>
      <c r="AB96" s="1928" t="str">
        <f>IF(AB95="","",VLOOKUP(AB95,'シフト記号表（従来型・ユニット型共通）'!$C$6:$L$47,10,FALSE))</f>
        <v/>
      </c>
      <c r="AC96" s="1929" t="str">
        <f>IF(AC95="","",VLOOKUP(AC95,'シフト記号表（従来型・ユニット型共通）'!$C$6:$L$47,10,FALSE))</f>
        <v/>
      </c>
      <c r="AD96" s="1927" t="str">
        <f>IF(AD95="","",VLOOKUP(AD95,'シフト記号表（従来型・ユニット型共通）'!$C$6:$L$47,10,FALSE))</f>
        <v/>
      </c>
      <c r="AE96" s="1928" t="str">
        <f>IF(AE95="","",VLOOKUP(AE95,'シフト記号表（従来型・ユニット型共通）'!$C$6:$L$47,10,FALSE))</f>
        <v/>
      </c>
      <c r="AF96" s="1928" t="str">
        <f>IF(AF95="","",VLOOKUP(AF95,'シフト記号表（従来型・ユニット型共通）'!$C$6:$L$47,10,FALSE))</f>
        <v/>
      </c>
      <c r="AG96" s="1928" t="str">
        <f>IF(AG95="","",VLOOKUP(AG95,'シフト記号表（従来型・ユニット型共通）'!$C$6:$L$47,10,FALSE))</f>
        <v/>
      </c>
      <c r="AH96" s="1928" t="str">
        <f>IF(AH95="","",VLOOKUP(AH95,'シフト記号表（従来型・ユニット型共通）'!$C$6:$L$47,10,FALSE))</f>
        <v/>
      </c>
      <c r="AI96" s="1928" t="str">
        <f>IF(AI95="","",VLOOKUP(AI95,'シフト記号表（従来型・ユニット型共通）'!$C$6:$L$47,10,FALSE))</f>
        <v/>
      </c>
      <c r="AJ96" s="1929" t="str">
        <f>IF(AJ95="","",VLOOKUP(AJ95,'シフト記号表（従来型・ユニット型共通）'!$C$6:$L$47,10,FALSE))</f>
        <v/>
      </c>
      <c r="AK96" s="1927" t="str">
        <f>IF(AK95="","",VLOOKUP(AK95,'シフト記号表（従来型・ユニット型共通）'!$C$6:$L$47,10,FALSE))</f>
        <v/>
      </c>
      <c r="AL96" s="1928" t="str">
        <f>IF(AL95="","",VLOOKUP(AL95,'シフト記号表（従来型・ユニット型共通）'!$C$6:$L$47,10,FALSE))</f>
        <v/>
      </c>
      <c r="AM96" s="1928" t="str">
        <f>IF(AM95="","",VLOOKUP(AM95,'シフト記号表（従来型・ユニット型共通）'!$C$6:$L$47,10,FALSE))</f>
        <v/>
      </c>
      <c r="AN96" s="1928" t="str">
        <f>IF(AN95="","",VLOOKUP(AN95,'シフト記号表（従来型・ユニット型共通）'!$C$6:$L$47,10,FALSE))</f>
        <v/>
      </c>
      <c r="AO96" s="1928" t="str">
        <f>IF(AO95="","",VLOOKUP(AO95,'シフト記号表（従来型・ユニット型共通）'!$C$6:$L$47,10,FALSE))</f>
        <v/>
      </c>
      <c r="AP96" s="1928" t="str">
        <f>IF(AP95="","",VLOOKUP(AP95,'シフト記号表（従来型・ユニット型共通）'!$C$6:$L$47,10,FALSE))</f>
        <v/>
      </c>
      <c r="AQ96" s="1929" t="str">
        <f>IF(AQ95="","",VLOOKUP(AQ95,'シフト記号表（従来型・ユニット型共通）'!$C$6:$L$47,10,FALSE))</f>
        <v/>
      </c>
      <c r="AR96" s="1927" t="str">
        <f>IF(AR95="","",VLOOKUP(AR95,'シフト記号表（従来型・ユニット型共通）'!$C$6:$L$47,10,FALSE))</f>
        <v/>
      </c>
      <c r="AS96" s="1928" t="str">
        <f>IF(AS95="","",VLOOKUP(AS95,'シフト記号表（従来型・ユニット型共通）'!$C$6:$L$47,10,FALSE))</f>
        <v/>
      </c>
      <c r="AT96" s="1928" t="str">
        <f>IF(AT95="","",VLOOKUP(AT95,'シフト記号表（従来型・ユニット型共通）'!$C$6:$L$47,10,FALSE))</f>
        <v/>
      </c>
      <c r="AU96" s="1928" t="str">
        <f>IF(AU95="","",VLOOKUP(AU95,'シフト記号表（従来型・ユニット型共通）'!$C$6:$L$47,10,FALSE))</f>
        <v/>
      </c>
      <c r="AV96" s="1928" t="str">
        <f>IF(AV95="","",VLOOKUP(AV95,'シフト記号表（従来型・ユニット型共通）'!$C$6:$L$47,10,FALSE))</f>
        <v/>
      </c>
      <c r="AW96" s="1928" t="str">
        <f>IF(AW95="","",VLOOKUP(AW95,'シフト記号表（従来型・ユニット型共通）'!$C$6:$L$47,10,FALSE))</f>
        <v/>
      </c>
      <c r="AX96" s="1929" t="str">
        <f>IF(AX95="","",VLOOKUP(AX95,'シフト記号表（従来型・ユニット型共通）'!$C$6:$L$47,10,FALSE))</f>
        <v/>
      </c>
      <c r="AY96" s="1927" t="str">
        <f>IF(AY95="","",VLOOKUP(AY95,'シフト記号表（従来型・ユニット型共通）'!$C$6:$L$47,10,FALSE))</f>
        <v/>
      </c>
      <c r="AZ96" s="1928" t="str">
        <f>IF(AZ95="","",VLOOKUP(AZ95,'シフト記号表（従来型・ユニット型共通）'!$C$6:$L$47,10,FALSE))</f>
        <v/>
      </c>
      <c r="BA96" s="1928" t="str">
        <f>IF(BA95="","",VLOOKUP(BA95,'シフト記号表（従来型・ユニット型共通）'!$C$6:$L$47,10,FALSE))</f>
        <v/>
      </c>
      <c r="BB96" s="4169">
        <f>IF($BE$3="４週",SUM(W96:AX96),IF($BE$3="暦月",SUM(W96:BA96),""))</f>
        <v>0</v>
      </c>
      <c r="BC96" s="4170"/>
      <c r="BD96" s="4171">
        <f>IF($BE$3="４週",BB96/4,IF($BE$3="暦月",(BB96/($BE$8/7)),""))</f>
        <v>0</v>
      </c>
      <c r="BE96" s="4170"/>
      <c r="BF96" s="4166"/>
      <c r="BG96" s="4167"/>
      <c r="BH96" s="4167"/>
      <c r="BI96" s="4167"/>
      <c r="BJ96" s="4168"/>
    </row>
    <row r="97" spans="2:62" ht="20.25" customHeight="1" x14ac:dyDescent="0.15">
      <c r="B97" s="4126">
        <f>B95+1</f>
        <v>41</v>
      </c>
      <c r="C97" s="4128"/>
      <c r="D97" s="4129"/>
      <c r="E97" s="1922"/>
      <c r="F97" s="1923"/>
      <c r="G97" s="1922"/>
      <c r="H97" s="1923"/>
      <c r="I97" s="4132"/>
      <c r="J97" s="4133"/>
      <c r="K97" s="4136"/>
      <c r="L97" s="4137"/>
      <c r="M97" s="4137"/>
      <c r="N97" s="4129"/>
      <c r="O97" s="4140"/>
      <c r="P97" s="4141"/>
      <c r="Q97" s="4141"/>
      <c r="R97" s="4141"/>
      <c r="S97" s="4142"/>
      <c r="T97" s="1942" t="s">
        <v>3298</v>
      </c>
      <c r="V97" s="1943"/>
      <c r="W97" s="1935"/>
      <c r="X97" s="1936"/>
      <c r="Y97" s="1936"/>
      <c r="Z97" s="1936"/>
      <c r="AA97" s="1936"/>
      <c r="AB97" s="1936"/>
      <c r="AC97" s="1937"/>
      <c r="AD97" s="1935"/>
      <c r="AE97" s="1936"/>
      <c r="AF97" s="1936"/>
      <c r="AG97" s="1936"/>
      <c r="AH97" s="1936"/>
      <c r="AI97" s="1936"/>
      <c r="AJ97" s="1937"/>
      <c r="AK97" s="1935"/>
      <c r="AL97" s="1936"/>
      <c r="AM97" s="1936"/>
      <c r="AN97" s="1936"/>
      <c r="AO97" s="1936"/>
      <c r="AP97" s="1936"/>
      <c r="AQ97" s="1937"/>
      <c r="AR97" s="1935"/>
      <c r="AS97" s="1936"/>
      <c r="AT97" s="1936"/>
      <c r="AU97" s="1936"/>
      <c r="AV97" s="1936"/>
      <c r="AW97" s="1936"/>
      <c r="AX97" s="1937"/>
      <c r="AY97" s="1935"/>
      <c r="AZ97" s="1936"/>
      <c r="BA97" s="1938"/>
      <c r="BB97" s="4146"/>
      <c r="BC97" s="4147"/>
      <c r="BD97" s="4148"/>
      <c r="BE97" s="4149"/>
      <c r="BF97" s="4150"/>
      <c r="BG97" s="4151"/>
      <c r="BH97" s="4151"/>
      <c r="BI97" s="4151"/>
      <c r="BJ97" s="4152"/>
    </row>
    <row r="98" spans="2:62" ht="20.25" customHeight="1" x14ac:dyDescent="0.15">
      <c r="B98" s="4159"/>
      <c r="C98" s="4160"/>
      <c r="D98" s="4161"/>
      <c r="E98" s="1944"/>
      <c r="F98" s="1945">
        <f>C97</f>
        <v>0</v>
      </c>
      <c r="G98" s="1944"/>
      <c r="H98" s="1945">
        <f>I97</f>
        <v>0</v>
      </c>
      <c r="I98" s="4162"/>
      <c r="J98" s="4163"/>
      <c r="K98" s="4164"/>
      <c r="L98" s="4165"/>
      <c r="M98" s="4165"/>
      <c r="N98" s="4161"/>
      <c r="O98" s="4140"/>
      <c r="P98" s="4141"/>
      <c r="Q98" s="4141"/>
      <c r="R98" s="4141"/>
      <c r="S98" s="4142"/>
      <c r="T98" s="1939" t="s">
        <v>3505</v>
      </c>
      <c r="U98" s="1940"/>
      <c r="V98" s="1941"/>
      <c r="W98" s="1927" t="str">
        <f>IF(W97="","",VLOOKUP(W97,'シフト記号表（従来型・ユニット型共通）'!$C$6:$L$47,10,FALSE))</f>
        <v/>
      </c>
      <c r="X98" s="1928" t="str">
        <f>IF(X97="","",VLOOKUP(X97,'シフト記号表（従来型・ユニット型共通）'!$C$6:$L$47,10,FALSE))</f>
        <v/>
      </c>
      <c r="Y98" s="1928" t="str">
        <f>IF(Y97="","",VLOOKUP(Y97,'シフト記号表（従来型・ユニット型共通）'!$C$6:$L$47,10,FALSE))</f>
        <v/>
      </c>
      <c r="Z98" s="1928" t="str">
        <f>IF(Z97="","",VLOOKUP(Z97,'シフト記号表（従来型・ユニット型共通）'!$C$6:$L$47,10,FALSE))</f>
        <v/>
      </c>
      <c r="AA98" s="1928" t="str">
        <f>IF(AA97="","",VLOOKUP(AA97,'シフト記号表（従来型・ユニット型共通）'!$C$6:$L$47,10,FALSE))</f>
        <v/>
      </c>
      <c r="AB98" s="1928" t="str">
        <f>IF(AB97="","",VLOOKUP(AB97,'シフト記号表（従来型・ユニット型共通）'!$C$6:$L$47,10,FALSE))</f>
        <v/>
      </c>
      <c r="AC98" s="1929" t="str">
        <f>IF(AC97="","",VLOOKUP(AC97,'シフト記号表（従来型・ユニット型共通）'!$C$6:$L$47,10,FALSE))</f>
        <v/>
      </c>
      <c r="AD98" s="1927" t="str">
        <f>IF(AD97="","",VLOOKUP(AD97,'シフト記号表（従来型・ユニット型共通）'!$C$6:$L$47,10,FALSE))</f>
        <v/>
      </c>
      <c r="AE98" s="1928" t="str">
        <f>IF(AE97="","",VLOOKUP(AE97,'シフト記号表（従来型・ユニット型共通）'!$C$6:$L$47,10,FALSE))</f>
        <v/>
      </c>
      <c r="AF98" s="1928" t="str">
        <f>IF(AF97="","",VLOOKUP(AF97,'シフト記号表（従来型・ユニット型共通）'!$C$6:$L$47,10,FALSE))</f>
        <v/>
      </c>
      <c r="AG98" s="1928" t="str">
        <f>IF(AG97="","",VLOOKUP(AG97,'シフト記号表（従来型・ユニット型共通）'!$C$6:$L$47,10,FALSE))</f>
        <v/>
      </c>
      <c r="AH98" s="1928" t="str">
        <f>IF(AH97="","",VLOOKUP(AH97,'シフト記号表（従来型・ユニット型共通）'!$C$6:$L$47,10,FALSE))</f>
        <v/>
      </c>
      <c r="AI98" s="1928" t="str">
        <f>IF(AI97="","",VLOOKUP(AI97,'シフト記号表（従来型・ユニット型共通）'!$C$6:$L$47,10,FALSE))</f>
        <v/>
      </c>
      <c r="AJ98" s="1929" t="str">
        <f>IF(AJ97="","",VLOOKUP(AJ97,'シフト記号表（従来型・ユニット型共通）'!$C$6:$L$47,10,FALSE))</f>
        <v/>
      </c>
      <c r="AK98" s="1927" t="str">
        <f>IF(AK97="","",VLOOKUP(AK97,'シフト記号表（従来型・ユニット型共通）'!$C$6:$L$47,10,FALSE))</f>
        <v/>
      </c>
      <c r="AL98" s="1928" t="str">
        <f>IF(AL97="","",VLOOKUP(AL97,'シフト記号表（従来型・ユニット型共通）'!$C$6:$L$47,10,FALSE))</f>
        <v/>
      </c>
      <c r="AM98" s="1928" t="str">
        <f>IF(AM97="","",VLOOKUP(AM97,'シフト記号表（従来型・ユニット型共通）'!$C$6:$L$47,10,FALSE))</f>
        <v/>
      </c>
      <c r="AN98" s="1928" t="str">
        <f>IF(AN97="","",VLOOKUP(AN97,'シフト記号表（従来型・ユニット型共通）'!$C$6:$L$47,10,FALSE))</f>
        <v/>
      </c>
      <c r="AO98" s="1928" t="str">
        <f>IF(AO97="","",VLOOKUP(AO97,'シフト記号表（従来型・ユニット型共通）'!$C$6:$L$47,10,FALSE))</f>
        <v/>
      </c>
      <c r="AP98" s="1928" t="str">
        <f>IF(AP97="","",VLOOKUP(AP97,'シフト記号表（従来型・ユニット型共通）'!$C$6:$L$47,10,FALSE))</f>
        <v/>
      </c>
      <c r="AQ98" s="1929" t="str">
        <f>IF(AQ97="","",VLOOKUP(AQ97,'シフト記号表（従来型・ユニット型共通）'!$C$6:$L$47,10,FALSE))</f>
        <v/>
      </c>
      <c r="AR98" s="1927" t="str">
        <f>IF(AR97="","",VLOOKUP(AR97,'シフト記号表（従来型・ユニット型共通）'!$C$6:$L$47,10,FALSE))</f>
        <v/>
      </c>
      <c r="AS98" s="1928" t="str">
        <f>IF(AS97="","",VLOOKUP(AS97,'シフト記号表（従来型・ユニット型共通）'!$C$6:$L$47,10,FALSE))</f>
        <v/>
      </c>
      <c r="AT98" s="1928" t="str">
        <f>IF(AT97="","",VLOOKUP(AT97,'シフト記号表（従来型・ユニット型共通）'!$C$6:$L$47,10,FALSE))</f>
        <v/>
      </c>
      <c r="AU98" s="1928" t="str">
        <f>IF(AU97="","",VLOOKUP(AU97,'シフト記号表（従来型・ユニット型共通）'!$C$6:$L$47,10,FALSE))</f>
        <v/>
      </c>
      <c r="AV98" s="1928" t="str">
        <f>IF(AV97="","",VLOOKUP(AV97,'シフト記号表（従来型・ユニット型共通）'!$C$6:$L$47,10,FALSE))</f>
        <v/>
      </c>
      <c r="AW98" s="1928" t="str">
        <f>IF(AW97="","",VLOOKUP(AW97,'シフト記号表（従来型・ユニット型共通）'!$C$6:$L$47,10,FALSE))</f>
        <v/>
      </c>
      <c r="AX98" s="1929" t="str">
        <f>IF(AX97="","",VLOOKUP(AX97,'シフト記号表（従来型・ユニット型共通）'!$C$6:$L$47,10,FALSE))</f>
        <v/>
      </c>
      <c r="AY98" s="1927" t="str">
        <f>IF(AY97="","",VLOOKUP(AY97,'シフト記号表（従来型・ユニット型共通）'!$C$6:$L$47,10,FALSE))</f>
        <v/>
      </c>
      <c r="AZ98" s="1928" t="str">
        <f>IF(AZ97="","",VLOOKUP(AZ97,'シフト記号表（従来型・ユニット型共通）'!$C$6:$L$47,10,FALSE))</f>
        <v/>
      </c>
      <c r="BA98" s="1928" t="str">
        <f>IF(BA97="","",VLOOKUP(BA97,'シフト記号表（従来型・ユニット型共通）'!$C$6:$L$47,10,FALSE))</f>
        <v/>
      </c>
      <c r="BB98" s="4169">
        <f>IF($BE$3="４週",SUM(W98:AX98),IF($BE$3="暦月",SUM(W98:BA98),""))</f>
        <v>0</v>
      </c>
      <c r="BC98" s="4170"/>
      <c r="BD98" s="4171">
        <f>IF($BE$3="４週",BB98/4,IF($BE$3="暦月",(BB98/($BE$8/7)),""))</f>
        <v>0</v>
      </c>
      <c r="BE98" s="4170"/>
      <c r="BF98" s="4166"/>
      <c r="BG98" s="4167"/>
      <c r="BH98" s="4167"/>
      <c r="BI98" s="4167"/>
      <c r="BJ98" s="4168"/>
    </row>
    <row r="99" spans="2:62" ht="20.25" customHeight="1" x14ac:dyDescent="0.15">
      <c r="B99" s="4126">
        <f>B97+1</f>
        <v>42</v>
      </c>
      <c r="C99" s="4128"/>
      <c r="D99" s="4129"/>
      <c r="E99" s="1922"/>
      <c r="F99" s="1923"/>
      <c r="G99" s="1922"/>
      <c r="H99" s="1923"/>
      <c r="I99" s="4132"/>
      <c r="J99" s="4133"/>
      <c r="K99" s="4136"/>
      <c r="L99" s="4137"/>
      <c r="M99" s="4137"/>
      <c r="N99" s="4129"/>
      <c r="O99" s="4140"/>
      <c r="P99" s="4141"/>
      <c r="Q99" s="4141"/>
      <c r="R99" s="4141"/>
      <c r="S99" s="4142"/>
      <c r="T99" s="1942" t="s">
        <v>3298</v>
      </c>
      <c r="V99" s="1943"/>
      <c r="W99" s="1935"/>
      <c r="X99" s="1936"/>
      <c r="Y99" s="1936"/>
      <c r="Z99" s="1936"/>
      <c r="AA99" s="1936"/>
      <c r="AB99" s="1936"/>
      <c r="AC99" s="1937"/>
      <c r="AD99" s="1935"/>
      <c r="AE99" s="1936"/>
      <c r="AF99" s="1936"/>
      <c r="AG99" s="1936"/>
      <c r="AH99" s="1936"/>
      <c r="AI99" s="1936"/>
      <c r="AJ99" s="1937"/>
      <c r="AK99" s="1935"/>
      <c r="AL99" s="1936"/>
      <c r="AM99" s="1936"/>
      <c r="AN99" s="1936"/>
      <c r="AO99" s="1936"/>
      <c r="AP99" s="1936"/>
      <c r="AQ99" s="1937"/>
      <c r="AR99" s="1935"/>
      <c r="AS99" s="1936"/>
      <c r="AT99" s="1936"/>
      <c r="AU99" s="1936"/>
      <c r="AV99" s="1936"/>
      <c r="AW99" s="1936"/>
      <c r="AX99" s="1937"/>
      <c r="AY99" s="1935"/>
      <c r="AZ99" s="1936"/>
      <c r="BA99" s="1938"/>
      <c r="BB99" s="4146"/>
      <c r="BC99" s="4147"/>
      <c r="BD99" s="4148"/>
      <c r="BE99" s="4149"/>
      <c r="BF99" s="4150"/>
      <c r="BG99" s="4151"/>
      <c r="BH99" s="4151"/>
      <c r="BI99" s="4151"/>
      <c r="BJ99" s="4152"/>
    </row>
    <row r="100" spans="2:62" ht="20.25" customHeight="1" x14ac:dyDescent="0.15">
      <c r="B100" s="4159"/>
      <c r="C100" s="4160"/>
      <c r="D100" s="4161"/>
      <c r="E100" s="1944"/>
      <c r="F100" s="1945">
        <f>C99</f>
        <v>0</v>
      </c>
      <c r="G100" s="1944"/>
      <c r="H100" s="1945">
        <f>I99</f>
        <v>0</v>
      </c>
      <c r="I100" s="4162"/>
      <c r="J100" s="4163"/>
      <c r="K100" s="4164"/>
      <c r="L100" s="4165"/>
      <c r="M100" s="4165"/>
      <c r="N100" s="4161"/>
      <c r="O100" s="4140"/>
      <c r="P100" s="4141"/>
      <c r="Q100" s="4141"/>
      <c r="R100" s="4141"/>
      <c r="S100" s="4142"/>
      <c r="T100" s="1939" t="s">
        <v>3505</v>
      </c>
      <c r="U100" s="1940"/>
      <c r="V100" s="1941"/>
      <c r="W100" s="1927" t="str">
        <f>IF(W99="","",VLOOKUP(W99,'シフト記号表（従来型・ユニット型共通）'!$C$6:$L$47,10,FALSE))</f>
        <v/>
      </c>
      <c r="X100" s="1928" t="str">
        <f>IF(X99="","",VLOOKUP(X99,'シフト記号表（従来型・ユニット型共通）'!$C$6:$L$47,10,FALSE))</f>
        <v/>
      </c>
      <c r="Y100" s="1928" t="str">
        <f>IF(Y99="","",VLOOKUP(Y99,'シフト記号表（従来型・ユニット型共通）'!$C$6:$L$47,10,FALSE))</f>
        <v/>
      </c>
      <c r="Z100" s="1928" t="str">
        <f>IF(Z99="","",VLOOKUP(Z99,'シフト記号表（従来型・ユニット型共通）'!$C$6:$L$47,10,FALSE))</f>
        <v/>
      </c>
      <c r="AA100" s="1928" t="str">
        <f>IF(AA99="","",VLOOKUP(AA99,'シフト記号表（従来型・ユニット型共通）'!$C$6:$L$47,10,FALSE))</f>
        <v/>
      </c>
      <c r="AB100" s="1928" t="str">
        <f>IF(AB99="","",VLOOKUP(AB99,'シフト記号表（従来型・ユニット型共通）'!$C$6:$L$47,10,FALSE))</f>
        <v/>
      </c>
      <c r="AC100" s="1929" t="str">
        <f>IF(AC99="","",VLOOKUP(AC99,'シフト記号表（従来型・ユニット型共通）'!$C$6:$L$47,10,FALSE))</f>
        <v/>
      </c>
      <c r="AD100" s="1927" t="str">
        <f>IF(AD99="","",VLOOKUP(AD99,'シフト記号表（従来型・ユニット型共通）'!$C$6:$L$47,10,FALSE))</f>
        <v/>
      </c>
      <c r="AE100" s="1928" t="str">
        <f>IF(AE99="","",VLOOKUP(AE99,'シフト記号表（従来型・ユニット型共通）'!$C$6:$L$47,10,FALSE))</f>
        <v/>
      </c>
      <c r="AF100" s="1928" t="str">
        <f>IF(AF99="","",VLOOKUP(AF99,'シフト記号表（従来型・ユニット型共通）'!$C$6:$L$47,10,FALSE))</f>
        <v/>
      </c>
      <c r="AG100" s="1928" t="str">
        <f>IF(AG99="","",VLOOKUP(AG99,'シフト記号表（従来型・ユニット型共通）'!$C$6:$L$47,10,FALSE))</f>
        <v/>
      </c>
      <c r="AH100" s="1928" t="str">
        <f>IF(AH99="","",VLOOKUP(AH99,'シフト記号表（従来型・ユニット型共通）'!$C$6:$L$47,10,FALSE))</f>
        <v/>
      </c>
      <c r="AI100" s="1928" t="str">
        <f>IF(AI99="","",VLOOKUP(AI99,'シフト記号表（従来型・ユニット型共通）'!$C$6:$L$47,10,FALSE))</f>
        <v/>
      </c>
      <c r="AJ100" s="1929" t="str">
        <f>IF(AJ99="","",VLOOKUP(AJ99,'シフト記号表（従来型・ユニット型共通）'!$C$6:$L$47,10,FALSE))</f>
        <v/>
      </c>
      <c r="AK100" s="1927" t="str">
        <f>IF(AK99="","",VLOOKUP(AK99,'シフト記号表（従来型・ユニット型共通）'!$C$6:$L$47,10,FALSE))</f>
        <v/>
      </c>
      <c r="AL100" s="1928" t="str">
        <f>IF(AL99="","",VLOOKUP(AL99,'シフト記号表（従来型・ユニット型共通）'!$C$6:$L$47,10,FALSE))</f>
        <v/>
      </c>
      <c r="AM100" s="1928" t="str">
        <f>IF(AM99="","",VLOOKUP(AM99,'シフト記号表（従来型・ユニット型共通）'!$C$6:$L$47,10,FALSE))</f>
        <v/>
      </c>
      <c r="AN100" s="1928" t="str">
        <f>IF(AN99="","",VLOOKUP(AN99,'シフト記号表（従来型・ユニット型共通）'!$C$6:$L$47,10,FALSE))</f>
        <v/>
      </c>
      <c r="AO100" s="1928" t="str">
        <f>IF(AO99="","",VLOOKUP(AO99,'シフト記号表（従来型・ユニット型共通）'!$C$6:$L$47,10,FALSE))</f>
        <v/>
      </c>
      <c r="AP100" s="1928" t="str">
        <f>IF(AP99="","",VLOOKUP(AP99,'シフト記号表（従来型・ユニット型共通）'!$C$6:$L$47,10,FALSE))</f>
        <v/>
      </c>
      <c r="AQ100" s="1929" t="str">
        <f>IF(AQ99="","",VLOOKUP(AQ99,'シフト記号表（従来型・ユニット型共通）'!$C$6:$L$47,10,FALSE))</f>
        <v/>
      </c>
      <c r="AR100" s="1927" t="str">
        <f>IF(AR99="","",VLOOKUP(AR99,'シフト記号表（従来型・ユニット型共通）'!$C$6:$L$47,10,FALSE))</f>
        <v/>
      </c>
      <c r="AS100" s="1928" t="str">
        <f>IF(AS99="","",VLOOKUP(AS99,'シフト記号表（従来型・ユニット型共通）'!$C$6:$L$47,10,FALSE))</f>
        <v/>
      </c>
      <c r="AT100" s="1928" t="str">
        <f>IF(AT99="","",VLOOKUP(AT99,'シフト記号表（従来型・ユニット型共通）'!$C$6:$L$47,10,FALSE))</f>
        <v/>
      </c>
      <c r="AU100" s="1928" t="str">
        <f>IF(AU99="","",VLOOKUP(AU99,'シフト記号表（従来型・ユニット型共通）'!$C$6:$L$47,10,FALSE))</f>
        <v/>
      </c>
      <c r="AV100" s="1928" t="str">
        <f>IF(AV99="","",VLOOKUP(AV99,'シフト記号表（従来型・ユニット型共通）'!$C$6:$L$47,10,FALSE))</f>
        <v/>
      </c>
      <c r="AW100" s="1928" t="str">
        <f>IF(AW99="","",VLOOKUP(AW99,'シフト記号表（従来型・ユニット型共通）'!$C$6:$L$47,10,FALSE))</f>
        <v/>
      </c>
      <c r="AX100" s="1929" t="str">
        <f>IF(AX99="","",VLOOKUP(AX99,'シフト記号表（従来型・ユニット型共通）'!$C$6:$L$47,10,FALSE))</f>
        <v/>
      </c>
      <c r="AY100" s="1927" t="str">
        <f>IF(AY99="","",VLOOKUP(AY99,'シフト記号表（従来型・ユニット型共通）'!$C$6:$L$47,10,FALSE))</f>
        <v/>
      </c>
      <c r="AZ100" s="1928" t="str">
        <f>IF(AZ99="","",VLOOKUP(AZ99,'シフト記号表（従来型・ユニット型共通）'!$C$6:$L$47,10,FALSE))</f>
        <v/>
      </c>
      <c r="BA100" s="1928" t="str">
        <f>IF(BA99="","",VLOOKUP(BA99,'シフト記号表（従来型・ユニット型共通）'!$C$6:$L$47,10,FALSE))</f>
        <v/>
      </c>
      <c r="BB100" s="4169">
        <f>IF($BE$3="４週",SUM(W100:AX100),IF($BE$3="暦月",SUM(W100:BA100),""))</f>
        <v>0</v>
      </c>
      <c r="BC100" s="4170"/>
      <c r="BD100" s="4171">
        <f>IF($BE$3="４週",BB100/4,IF($BE$3="暦月",(BB100/($BE$8/7)),""))</f>
        <v>0</v>
      </c>
      <c r="BE100" s="4170"/>
      <c r="BF100" s="4166"/>
      <c r="BG100" s="4167"/>
      <c r="BH100" s="4167"/>
      <c r="BI100" s="4167"/>
      <c r="BJ100" s="4168"/>
    </row>
    <row r="101" spans="2:62" ht="20.25" customHeight="1" x14ac:dyDescent="0.15">
      <c r="B101" s="4126">
        <f>B99+1</f>
        <v>43</v>
      </c>
      <c r="C101" s="4128"/>
      <c r="D101" s="4129"/>
      <c r="E101" s="1922"/>
      <c r="F101" s="1923"/>
      <c r="G101" s="1922"/>
      <c r="H101" s="1923"/>
      <c r="I101" s="4132"/>
      <c r="J101" s="4133"/>
      <c r="K101" s="4136"/>
      <c r="L101" s="4137"/>
      <c r="M101" s="4137"/>
      <c r="N101" s="4129"/>
      <c r="O101" s="4140"/>
      <c r="P101" s="4141"/>
      <c r="Q101" s="4141"/>
      <c r="R101" s="4141"/>
      <c r="S101" s="4142"/>
      <c r="T101" s="1942" t="s">
        <v>3298</v>
      </c>
      <c r="V101" s="1943"/>
      <c r="W101" s="1935"/>
      <c r="X101" s="1936"/>
      <c r="Y101" s="1936"/>
      <c r="Z101" s="1936"/>
      <c r="AA101" s="1936"/>
      <c r="AB101" s="1936"/>
      <c r="AC101" s="1937"/>
      <c r="AD101" s="1935"/>
      <c r="AE101" s="1936"/>
      <c r="AF101" s="1936"/>
      <c r="AG101" s="1936"/>
      <c r="AH101" s="1936"/>
      <c r="AI101" s="1936"/>
      <c r="AJ101" s="1937"/>
      <c r="AK101" s="1935"/>
      <c r="AL101" s="1936"/>
      <c r="AM101" s="1936"/>
      <c r="AN101" s="1936"/>
      <c r="AO101" s="1936"/>
      <c r="AP101" s="1936"/>
      <c r="AQ101" s="1937"/>
      <c r="AR101" s="1935"/>
      <c r="AS101" s="1936"/>
      <c r="AT101" s="1936"/>
      <c r="AU101" s="1936"/>
      <c r="AV101" s="1936"/>
      <c r="AW101" s="1936"/>
      <c r="AX101" s="1937"/>
      <c r="AY101" s="1935"/>
      <c r="AZ101" s="1936"/>
      <c r="BA101" s="1938"/>
      <c r="BB101" s="4146"/>
      <c r="BC101" s="4147"/>
      <c r="BD101" s="4148"/>
      <c r="BE101" s="4149"/>
      <c r="BF101" s="4150"/>
      <c r="BG101" s="4151"/>
      <c r="BH101" s="4151"/>
      <c r="BI101" s="4151"/>
      <c r="BJ101" s="4152"/>
    </row>
    <row r="102" spans="2:62" ht="20.25" customHeight="1" x14ac:dyDescent="0.15">
      <c r="B102" s="4159"/>
      <c r="C102" s="4160"/>
      <c r="D102" s="4161"/>
      <c r="E102" s="1944"/>
      <c r="F102" s="1945">
        <f>C101</f>
        <v>0</v>
      </c>
      <c r="G102" s="1944"/>
      <c r="H102" s="1945">
        <f>I101</f>
        <v>0</v>
      </c>
      <c r="I102" s="4162"/>
      <c r="J102" s="4163"/>
      <c r="K102" s="4164"/>
      <c r="L102" s="4165"/>
      <c r="M102" s="4165"/>
      <c r="N102" s="4161"/>
      <c r="O102" s="4140"/>
      <c r="P102" s="4141"/>
      <c r="Q102" s="4141"/>
      <c r="R102" s="4141"/>
      <c r="S102" s="4142"/>
      <c r="T102" s="1939" t="s">
        <v>3505</v>
      </c>
      <c r="U102" s="1940"/>
      <c r="V102" s="1941"/>
      <c r="W102" s="1927" t="str">
        <f>IF(W101="","",VLOOKUP(W101,'シフト記号表（従来型・ユニット型共通）'!$C$6:$L$47,10,FALSE))</f>
        <v/>
      </c>
      <c r="X102" s="1928" t="str">
        <f>IF(X101="","",VLOOKUP(X101,'シフト記号表（従来型・ユニット型共通）'!$C$6:$L$47,10,FALSE))</f>
        <v/>
      </c>
      <c r="Y102" s="1928" t="str">
        <f>IF(Y101="","",VLOOKUP(Y101,'シフト記号表（従来型・ユニット型共通）'!$C$6:$L$47,10,FALSE))</f>
        <v/>
      </c>
      <c r="Z102" s="1928" t="str">
        <f>IF(Z101="","",VLOOKUP(Z101,'シフト記号表（従来型・ユニット型共通）'!$C$6:$L$47,10,FALSE))</f>
        <v/>
      </c>
      <c r="AA102" s="1928" t="str">
        <f>IF(AA101="","",VLOOKUP(AA101,'シフト記号表（従来型・ユニット型共通）'!$C$6:$L$47,10,FALSE))</f>
        <v/>
      </c>
      <c r="AB102" s="1928" t="str">
        <f>IF(AB101="","",VLOOKUP(AB101,'シフト記号表（従来型・ユニット型共通）'!$C$6:$L$47,10,FALSE))</f>
        <v/>
      </c>
      <c r="AC102" s="1929" t="str">
        <f>IF(AC101="","",VLOOKUP(AC101,'シフト記号表（従来型・ユニット型共通）'!$C$6:$L$47,10,FALSE))</f>
        <v/>
      </c>
      <c r="AD102" s="1927" t="str">
        <f>IF(AD101="","",VLOOKUP(AD101,'シフト記号表（従来型・ユニット型共通）'!$C$6:$L$47,10,FALSE))</f>
        <v/>
      </c>
      <c r="AE102" s="1928" t="str">
        <f>IF(AE101="","",VLOOKUP(AE101,'シフト記号表（従来型・ユニット型共通）'!$C$6:$L$47,10,FALSE))</f>
        <v/>
      </c>
      <c r="AF102" s="1928" t="str">
        <f>IF(AF101="","",VLOOKUP(AF101,'シフト記号表（従来型・ユニット型共通）'!$C$6:$L$47,10,FALSE))</f>
        <v/>
      </c>
      <c r="AG102" s="1928" t="str">
        <f>IF(AG101="","",VLOOKUP(AG101,'シフト記号表（従来型・ユニット型共通）'!$C$6:$L$47,10,FALSE))</f>
        <v/>
      </c>
      <c r="AH102" s="1928" t="str">
        <f>IF(AH101="","",VLOOKUP(AH101,'シフト記号表（従来型・ユニット型共通）'!$C$6:$L$47,10,FALSE))</f>
        <v/>
      </c>
      <c r="AI102" s="1928" t="str">
        <f>IF(AI101="","",VLOOKUP(AI101,'シフト記号表（従来型・ユニット型共通）'!$C$6:$L$47,10,FALSE))</f>
        <v/>
      </c>
      <c r="AJ102" s="1929" t="str">
        <f>IF(AJ101="","",VLOOKUP(AJ101,'シフト記号表（従来型・ユニット型共通）'!$C$6:$L$47,10,FALSE))</f>
        <v/>
      </c>
      <c r="AK102" s="1927" t="str">
        <f>IF(AK101="","",VLOOKUP(AK101,'シフト記号表（従来型・ユニット型共通）'!$C$6:$L$47,10,FALSE))</f>
        <v/>
      </c>
      <c r="AL102" s="1928" t="str">
        <f>IF(AL101="","",VLOOKUP(AL101,'シフト記号表（従来型・ユニット型共通）'!$C$6:$L$47,10,FALSE))</f>
        <v/>
      </c>
      <c r="AM102" s="1928" t="str">
        <f>IF(AM101="","",VLOOKUP(AM101,'シフト記号表（従来型・ユニット型共通）'!$C$6:$L$47,10,FALSE))</f>
        <v/>
      </c>
      <c r="AN102" s="1928" t="str">
        <f>IF(AN101="","",VLOOKUP(AN101,'シフト記号表（従来型・ユニット型共通）'!$C$6:$L$47,10,FALSE))</f>
        <v/>
      </c>
      <c r="AO102" s="1928" t="str">
        <f>IF(AO101="","",VLOOKUP(AO101,'シフト記号表（従来型・ユニット型共通）'!$C$6:$L$47,10,FALSE))</f>
        <v/>
      </c>
      <c r="AP102" s="1928" t="str">
        <f>IF(AP101="","",VLOOKUP(AP101,'シフト記号表（従来型・ユニット型共通）'!$C$6:$L$47,10,FALSE))</f>
        <v/>
      </c>
      <c r="AQ102" s="1929" t="str">
        <f>IF(AQ101="","",VLOOKUP(AQ101,'シフト記号表（従来型・ユニット型共通）'!$C$6:$L$47,10,FALSE))</f>
        <v/>
      </c>
      <c r="AR102" s="1927" t="str">
        <f>IF(AR101="","",VLOOKUP(AR101,'シフト記号表（従来型・ユニット型共通）'!$C$6:$L$47,10,FALSE))</f>
        <v/>
      </c>
      <c r="AS102" s="1928" t="str">
        <f>IF(AS101="","",VLOOKUP(AS101,'シフト記号表（従来型・ユニット型共通）'!$C$6:$L$47,10,FALSE))</f>
        <v/>
      </c>
      <c r="AT102" s="1928" t="str">
        <f>IF(AT101="","",VLOOKUP(AT101,'シフト記号表（従来型・ユニット型共通）'!$C$6:$L$47,10,FALSE))</f>
        <v/>
      </c>
      <c r="AU102" s="1928" t="str">
        <f>IF(AU101="","",VLOOKUP(AU101,'シフト記号表（従来型・ユニット型共通）'!$C$6:$L$47,10,FALSE))</f>
        <v/>
      </c>
      <c r="AV102" s="1928" t="str">
        <f>IF(AV101="","",VLOOKUP(AV101,'シフト記号表（従来型・ユニット型共通）'!$C$6:$L$47,10,FALSE))</f>
        <v/>
      </c>
      <c r="AW102" s="1928" t="str">
        <f>IF(AW101="","",VLOOKUP(AW101,'シフト記号表（従来型・ユニット型共通）'!$C$6:$L$47,10,FALSE))</f>
        <v/>
      </c>
      <c r="AX102" s="1929" t="str">
        <f>IF(AX101="","",VLOOKUP(AX101,'シフト記号表（従来型・ユニット型共通）'!$C$6:$L$47,10,FALSE))</f>
        <v/>
      </c>
      <c r="AY102" s="1927" t="str">
        <f>IF(AY101="","",VLOOKUP(AY101,'シフト記号表（従来型・ユニット型共通）'!$C$6:$L$47,10,FALSE))</f>
        <v/>
      </c>
      <c r="AZ102" s="1928" t="str">
        <f>IF(AZ101="","",VLOOKUP(AZ101,'シフト記号表（従来型・ユニット型共通）'!$C$6:$L$47,10,FALSE))</f>
        <v/>
      </c>
      <c r="BA102" s="1928" t="str">
        <f>IF(BA101="","",VLOOKUP(BA101,'シフト記号表（従来型・ユニット型共通）'!$C$6:$L$47,10,FALSE))</f>
        <v/>
      </c>
      <c r="BB102" s="4169">
        <f>IF($BE$3="４週",SUM(W102:AX102),IF($BE$3="暦月",SUM(W102:BA102),""))</f>
        <v>0</v>
      </c>
      <c r="BC102" s="4170"/>
      <c r="BD102" s="4171">
        <f>IF($BE$3="４週",BB102/4,IF($BE$3="暦月",(BB102/($BE$8/7)),""))</f>
        <v>0</v>
      </c>
      <c r="BE102" s="4170"/>
      <c r="BF102" s="4166"/>
      <c r="BG102" s="4167"/>
      <c r="BH102" s="4167"/>
      <c r="BI102" s="4167"/>
      <c r="BJ102" s="4168"/>
    </row>
    <row r="103" spans="2:62" ht="20.25" customHeight="1" x14ac:dyDescent="0.15">
      <c r="B103" s="4126">
        <f>B101+1</f>
        <v>44</v>
      </c>
      <c r="C103" s="4128"/>
      <c r="D103" s="4129"/>
      <c r="E103" s="1922"/>
      <c r="F103" s="1923"/>
      <c r="G103" s="1922"/>
      <c r="H103" s="1923"/>
      <c r="I103" s="4132"/>
      <c r="J103" s="4133"/>
      <c r="K103" s="4136"/>
      <c r="L103" s="4137"/>
      <c r="M103" s="4137"/>
      <c r="N103" s="4129"/>
      <c r="O103" s="4140"/>
      <c r="P103" s="4141"/>
      <c r="Q103" s="4141"/>
      <c r="R103" s="4141"/>
      <c r="S103" s="4142"/>
      <c r="T103" s="1942" t="s">
        <v>3298</v>
      </c>
      <c r="V103" s="1943"/>
      <c r="W103" s="1935"/>
      <c r="X103" s="1936"/>
      <c r="Y103" s="1936"/>
      <c r="Z103" s="1936"/>
      <c r="AA103" s="1936"/>
      <c r="AB103" s="1936"/>
      <c r="AC103" s="1937"/>
      <c r="AD103" s="1935"/>
      <c r="AE103" s="1936"/>
      <c r="AF103" s="1936"/>
      <c r="AG103" s="1936"/>
      <c r="AH103" s="1936"/>
      <c r="AI103" s="1936"/>
      <c r="AJ103" s="1937"/>
      <c r="AK103" s="1935"/>
      <c r="AL103" s="1936"/>
      <c r="AM103" s="1936"/>
      <c r="AN103" s="1936"/>
      <c r="AO103" s="1936"/>
      <c r="AP103" s="1936"/>
      <c r="AQ103" s="1937"/>
      <c r="AR103" s="1935"/>
      <c r="AS103" s="1936"/>
      <c r="AT103" s="1936"/>
      <c r="AU103" s="1936"/>
      <c r="AV103" s="1936"/>
      <c r="AW103" s="1936"/>
      <c r="AX103" s="1937"/>
      <c r="AY103" s="1935"/>
      <c r="AZ103" s="1936"/>
      <c r="BA103" s="1938"/>
      <c r="BB103" s="4146"/>
      <c r="BC103" s="4147"/>
      <c r="BD103" s="4148"/>
      <c r="BE103" s="4149"/>
      <c r="BF103" s="4150"/>
      <c r="BG103" s="4151"/>
      <c r="BH103" s="4151"/>
      <c r="BI103" s="4151"/>
      <c r="BJ103" s="4152"/>
    </row>
    <row r="104" spans="2:62" ht="20.25" customHeight="1" x14ac:dyDescent="0.15">
      <c r="B104" s="4159"/>
      <c r="C104" s="4160"/>
      <c r="D104" s="4161"/>
      <c r="E104" s="1944"/>
      <c r="F104" s="1945">
        <f>C103</f>
        <v>0</v>
      </c>
      <c r="G104" s="1944"/>
      <c r="H104" s="1945">
        <f>I103</f>
        <v>0</v>
      </c>
      <c r="I104" s="4162"/>
      <c r="J104" s="4163"/>
      <c r="K104" s="4164"/>
      <c r="L104" s="4165"/>
      <c r="M104" s="4165"/>
      <c r="N104" s="4161"/>
      <c r="O104" s="4140"/>
      <c r="P104" s="4141"/>
      <c r="Q104" s="4141"/>
      <c r="R104" s="4141"/>
      <c r="S104" s="4142"/>
      <c r="T104" s="1939" t="s">
        <v>3505</v>
      </c>
      <c r="U104" s="1940"/>
      <c r="V104" s="1941"/>
      <c r="W104" s="1927" t="str">
        <f>IF(W103="","",VLOOKUP(W103,'シフト記号表（従来型・ユニット型共通）'!$C$6:$L$47,10,FALSE))</f>
        <v/>
      </c>
      <c r="X104" s="1928" t="str">
        <f>IF(X103="","",VLOOKUP(X103,'シフト記号表（従来型・ユニット型共通）'!$C$6:$L$47,10,FALSE))</f>
        <v/>
      </c>
      <c r="Y104" s="1928" t="str">
        <f>IF(Y103="","",VLOOKUP(Y103,'シフト記号表（従来型・ユニット型共通）'!$C$6:$L$47,10,FALSE))</f>
        <v/>
      </c>
      <c r="Z104" s="1928" t="str">
        <f>IF(Z103="","",VLOOKUP(Z103,'シフト記号表（従来型・ユニット型共通）'!$C$6:$L$47,10,FALSE))</f>
        <v/>
      </c>
      <c r="AA104" s="1928" t="str">
        <f>IF(AA103="","",VLOOKUP(AA103,'シフト記号表（従来型・ユニット型共通）'!$C$6:$L$47,10,FALSE))</f>
        <v/>
      </c>
      <c r="AB104" s="1928" t="str">
        <f>IF(AB103="","",VLOOKUP(AB103,'シフト記号表（従来型・ユニット型共通）'!$C$6:$L$47,10,FALSE))</f>
        <v/>
      </c>
      <c r="AC104" s="1929" t="str">
        <f>IF(AC103="","",VLOOKUP(AC103,'シフト記号表（従来型・ユニット型共通）'!$C$6:$L$47,10,FALSE))</f>
        <v/>
      </c>
      <c r="AD104" s="1927" t="str">
        <f>IF(AD103="","",VLOOKUP(AD103,'シフト記号表（従来型・ユニット型共通）'!$C$6:$L$47,10,FALSE))</f>
        <v/>
      </c>
      <c r="AE104" s="1928" t="str">
        <f>IF(AE103="","",VLOOKUP(AE103,'シフト記号表（従来型・ユニット型共通）'!$C$6:$L$47,10,FALSE))</f>
        <v/>
      </c>
      <c r="AF104" s="1928" t="str">
        <f>IF(AF103="","",VLOOKUP(AF103,'シフト記号表（従来型・ユニット型共通）'!$C$6:$L$47,10,FALSE))</f>
        <v/>
      </c>
      <c r="AG104" s="1928" t="str">
        <f>IF(AG103="","",VLOOKUP(AG103,'シフト記号表（従来型・ユニット型共通）'!$C$6:$L$47,10,FALSE))</f>
        <v/>
      </c>
      <c r="AH104" s="1928" t="str">
        <f>IF(AH103="","",VLOOKUP(AH103,'シフト記号表（従来型・ユニット型共通）'!$C$6:$L$47,10,FALSE))</f>
        <v/>
      </c>
      <c r="AI104" s="1928" t="str">
        <f>IF(AI103="","",VLOOKUP(AI103,'シフト記号表（従来型・ユニット型共通）'!$C$6:$L$47,10,FALSE))</f>
        <v/>
      </c>
      <c r="AJ104" s="1929" t="str">
        <f>IF(AJ103="","",VLOOKUP(AJ103,'シフト記号表（従来型・ユニット型共通）'!$C$6:$L$47,10,FALSE))</f>
        <v/>
      </c>
      <c r="AK104" s="1927" t="str">
        <f>IF(AK103="","",VLOOKUP(AK103,'シフト記号表（従来型・ユニット型共通）'!$C$6:$L$47,10,FALSE))</f>
        <v/>
      </c>
      <c r="AL104" s="1928" t="str">
        <f>IF(AL103="","",VLOOKUP(AL103,'シフト記号表（従来型・ユニット型共通）'!$C$6:$L$47,10,FALSE))</f>
        <v/>
      </c>
      <c r="AM104" s="1928" t="str">
        <f>IF(AM103="","",VLOOKUP(AM103,'シフト記号表（従来型・ユニット型共通）'!$C$6:$L$47,10,FALSE))</f>
        <v/>
      </c>
      <c r="AN104" s="1928" t="str">
        <f>IF(AN103="","",VLOOKUP(AN103,'シフト記号表（従来型・ユニット型共通）'!$C$6:$L$47,10,FALSE))</f>
        <v/>
      </c>
      <c r="AO104" s="1928" t="str">
        <f>IF(AO103="","",VLOOKUP(AO103,'シフト記号表（従来型・ユニット型共通）'!$C$6:$L$47,10,FALSE))</f>
        <v/>
      </c>
      <c r="AP104" s="1928" t="str">
        <f>IF(AP103="","",VLOOKUP(AP103,'シフト記号表（従来型・ユニット型共通）'!$C$6:$L$47,10,FALSE))</f>
        <v/>
      </c>
      <c r="AQ104" s="1929" t="str">
        <f>IF(AQ103="","",VLOOKUP(AQ103,'シフト記号表（従来型・ユニット型共通）'!$C$6:$L$47,10,FALSE))</f>
        <v/>
      </c>
      <c r="AR104" s="1927" t="str">
        <f>IF(AR103="","",VLOOKUP(AR103,'シフト記号表（従来型・ユニット型共通）'!$C$6:$L$47,10,FALSE))</f>
        <v/>
      </c>
      <c r="AS104" s="1928" t="str">
        <f>IF(AS103="","",VLOOKUP(AS103,'シフト記号表（従来型・ユニット型共通）'!$C$6:$L$47,10,FALSE))</f>
        <v/>
      </c>
      <c r="AT104" s="1928" t="str">
        <f>IF(AT103="","",VLOOKUP(AT103,'シフト記号表（従来型・ユニット型共通）'!$C$6:$L$47,10,FALSE))</f>
        <v/>
      </c>
      <c r="AU104" s="1928" t="str">
        <f>IF(AU103="","",VLOOKUP(AU103,'シフト記号表（従来型・ユニット型共通）'!$C$6:$L$47,10,FALSE))</f>
        <v/>
      </c>
      <c r="AV104" s="1928" t="str">
        <f>IF(AV103="","",VLOOKUP(AV103,'シフト記号表（従来型・ユニット型共通）'!$C$6:$L$47,10,FALSE))</f>
        <v/>
      </c>
      <c r="AW104" s="1928" t="str">
        <f>IF(AW103="","",VLOOKUP(AW103,'シフト記号表（従来型・ユニット型共通）'!$C$6:$L$47,10,FALSE))</f>
        <v/>
      </c>
      <c r="AX104" s="1929" t="str">
        <f>IF(AX103="","",VLOOKUP(AX103,'シフト記号表（従来型・ユニット型共通）'!$C$6:$L$47,10,FALSE))</f>
        <v/>
      </c>
      <c r="AY104" s="1927" t="str">
        <f>IF(AY103="","",VLOOKUP(AY103,'シフト記号表（従来型・ユニット型共通）'!$C$6:$L$47,10,FALSE))</f>
        <v/>
      </c>
      <c r="AZ104" s="1928" t="str">
        <f>IF(AZ103="","",VLOOKUP(AZ103,'シフト記号表（従来型・ユニット型共通）'!$C$6:$L$47,10,FALSE))</f>
        <v/>
      </c>
      <c r="BA104" s="1928" t="str">
        <f>IF(BA103="","",VLOOKUP(BA103,'シフト記号表（従来型・ユニット型共通）'!$C$6:$L$47,10,FALSE))</f>
        <v/>
      </c>
      <c r="BB104" s="4169">
        <f>IF($BE$3="４週",SUM(W104:AX104),IF($BE$3="暦月",SUM(W104:BA104),""))</f>
        <v>0</v>
      </c>
      <c r="BC104" s="4170"/>
      <c r="BD104" s="4171">
        <f>IF($BE$3="４週",BB104/4,IF($BE$3="暦月",(BB104/($BE$8/7)),""))</f>
        <v>0</v>
      </c>
      <c r="BE104" s="4170"/>
      <c r="BF104" s="4166"/>
      <c r="BG104" s="4167"/>
      <c r="BH104" s="4167"/>
      <c r="BI104" s="4167"/>
      <c r="BJ104" s="4168"/>
    </row>
    <row r="105" spans="2:62" ht="20.25" customHeight="1" x14ac:dyDescent="0.15">
      <c r="B105" s="4126">
        <f>B103+1</f>
        <v>45</v>
      </c>
      <c r="C105" s="4128"/>
      <c r="D105" s="4129"/>
      <c r="E105" s="1922"/>
      <c r="F105" s="1923"/>
      <c r="G105" s="1922"/>
      <c r="H105" s="1923"/>
      <c r="I105" s="4132"/>
      <c r="J105" s="4133"/>
      <c r="K105" s="4136"/>
      <c r="L105" s="4137"/>
      <c r="M105" s="4137"/>
      <c r="N105" s="4129"/>
      <c r="O105" s="4140"/>
      <c r="P105" s="4141"/>
      <c r="Q105" s="4141"/>
      <c r="R105" s="4141"/>
      <c r="S105" s="4142"/>
      <c r="T105" s="1942" t="s">
        <v>3298</v>
      </c>
      <c r="V105" s="1943"/>
      <c r="W105" s="1935"/>
      <c r="X105" s="1936"/>
      <c r="Y105" s="1936"/>
      <c r="Z105" s="1936"/>
      <c r="AA105" s="1936"/>
      <c r="AB105" s="1936"/>
      <c r="AC105" s="1937"/>
      <c r="AD105" s="1935"/>
      <c r="AE105" s="1936"/>
      <c r="AF105" s="1936"/>
      <c r="AG105" s="1936"/>
      <c r="AH105" s="1936"/>
      <c r="AI105" s="1936"/>
      <c r="AJ105" s="1937"/>
      <c r="AK105" s="1935"/>
      <c r="AL105" s="1936"/>
      <c r="AM105" s="1936"/>
      <c r="AN105" s="1936"/>
      <c r="AO105" s="1936"/>
      <c r="AP105" s="1936"/>
      <c r="AQ105" s="1937"/>
      <c r="AR105" s="1935"/>
      <c r="AS105" s="1936"/>
      <c r="AT105" s="1936"/>
      <c r="AU105" s="1936"/>
      <c r="AV105" s="1936"/>
      <c r="AW105" s="1936"/>
      <c r="AX105" s="1937"/>
      <c r="AY105" s="1935"/>
      <c r="AZ105" s="1936"/>
      <c r="BA105" s="1938"/>
      <c r="BB105" s="4146"/>
      <c r="BC105" s="4147"/>
      <c r="BD105" s="4148"/>
      <c r="BE105" s="4149"/>
      <c r="BF105" s="4150"/>
      <c r="BG105" s="4151"/>
      <c r="BH105" s="4151"/>
      <c r="BI105" s="4151"/>
      <c r="BJ105" s="4152"/>
    </row>
    <row r="106" spans="2:62" ht="20.25" customHeight="1" x14ac:dyDescent="0.15">
      <c r="B106" s="4159"/>
      <c r="C106" s="4160"/>
      <c r="D106" s="4161"/>
      <c r="E106" s="1944"/>
      <c r="F106" s="1945">
        <f>C105</f>
        <v>0</v>
      </c>
      <c r="G106" s="1944"/>
      <c r="H106" s="1945">
        <f>I105</f>
        <v>0</v>
      </c>
      <c r="I106" s="4162"/>
      <c r="J106" s="4163"/>
      <c r="K106" s="4164"/>
      <c r="L106" s="4165"/>
      <c r="M106" s="4165"/>
      <c r="N106" s="4161"/>
      <c r="O106" s="4140"/>
      <c r="P106" s="4141"/>
      <c r="Q106" s="4141"/>
      <c r="R106" s="4141"/>
      <c r="S106" s="4142"/>
      <c r="T106" s="1939" t="s">
        <v>3505</v>
      </c>
      <c r="U106" s="1940"/>
      <c r="V106" s="1941"/>
      <c r="W106" s="1927" t="str">
        <f>IF(W105="","",VLOOKUP(W105,'シフト記号表（従来型・ユニット型共通）'!$C$6:$L$47,10,FALSE))</f>
        <v/>
      </c>
      <c r="X106" s="1928" t="str">
        <f>IF(X105="","",VLOOKUP(X105,'シフト記号表（従来型・ユニット型共通）'!$C$6:$L$47,10,FALSE))</f>
        <v/>
      </c>
      <c r="Y106" s="1928" t="str">
        <f>IF(Y105="","",VLOOKUP(Y105,'シフト記号表（従来型・ユニット型共通）'!$C$6:$L$47,10,FALSE))</f>
        <v/>
      </c>
      <c r="Z106" s="1928" t="str">
        <f>IF(Z105="","",VLOOKUP(Z105,'シフト記号表（従来型・ユニット型共通）'!$C$6:$L$47,10,FALSE))</f>
        <v/>
      </c>
      <c r="AA106" s="1928" t="str">
        <f>IF(AA105="","",VLOOKUP(AA105,'シフト記号表（従来型・ユニット型共通）'!$C$6:$L$47,10,FALSE))</f>
        <v/>
      </c>
      <c r="AB106" s="1928" t="str">
        <f>IF(AB105="","",VLOOKUP(AB105,'シフト記号表（従来型・ユニット型共通）'!$C$6:$L$47,10,FALSE))</f>
        <v/>
      </c>
      <c r="AC106" s="1929" t="str">
        <f>IF(AC105="","",VLOOKUP(AC105,'シフト記号表（従来型・ユニット型共通）'!$C$6:$L$47,10,FALSE))</f>
        <v/>
      </c>
      <c r="AD106" s="1927" t="str">
        <f>IF(AD105="","",VLOOKUP(AD105,'シフト記号表（従来型・ユニット型共通）'!$C$6:$L$47,10,FALSE))</f>
        <v/>
      </c>
      <c r="AE106" s="1928" t="str">
        <f>IF(AE105="","",VLOOKUP(AE105,'シフト記号表（従来型・ユニット型共通）'!$C$6:$L$47,10,FALSE))</f>
        <v/>
      </c>
      <c r="AF106" s="1928" t="str">
        <f>IF(AF105="","",VLOOKUP(AF105,'シフト記号表（従来型・ユニット型共通）'!$C$6:$L$47,10,FALSE))</f>
        <v/>
      </c>
      <c r="AG106" s="1928" t="str">
        <f>IF(AG105="","",VLOOKUP(AG105,'シフト記号表（従来型・ユニット型共通）'!$C$6:$L$47,10,FALSE))</f>
        <v/>
      </c>
      <c r="AH106" s="1928" t="str">
        <f>IF(AH105="","",VLOOKUP(AH105,'シフト記号表（従来型・ユニット型共通）'!$C$6:$L$47,10,FALSE))</f>
        <v/>
      </c>
      <c r="AI106" s="1928" t="str">
        <f>IF(AI105="","",VLOOKUP(AI105,'シフト記号表（従来型・ユニット型共通）'!$C$6:$L$47,10,FALSE))</f>
        <v/>
      </c>
      <c r="AJ106" s="1929" t="str">
        <f>IF(AJ105="","",VLOOKUP(AJ105,'シフト記号表（従来型・ユニット型共通）'!$C$6:$L$47,10,FALSE))</f>
        <v/>
      </c>
      <c r="AK106" s="1927" t="str">
        <f>IF(AK105="","",VLOOKUP(AK105,'シフト記号表（従来型・ユニット型共通）'!$C$6:$L$47,10,FALSE))</f>
        <v/>
      </c>
      <c r="AL106" s="1928" t="str">
        <f>IF(AL105="","",VLOOKUP(AL105,'シフト記号表（従来型・ユニット型共通）'!$C$6:$L$47,10,FALSE))</f>
        <v/>
      </c>
      <c r="AM106" s="1928" t="str">
        <f>IF(AM105="","",VLOOKUP(AM105,'シフト記号表（従来型・ユニット型共通）'!$C$6:$L$47,10,FALSE))</f>
        <v/>
      </c>
      <c r="AN106" s="1928" t="str">
        <f>IF(AN105="","",VLOOKUP(AN105,'シフト記号表（従来型・ユニット型共通）'!$C$6:$L$47,10,FALSE))</f>
        <v/>
      </c>
      <c r="AO106" s="1928" t="str">
        <f>IF(AO105="","",VLOOKUP(AO105,'シフト記号表（従来型・ユニット型共通）'!$C$6:$L$47,10,FALSE))</f>
        <v/>
      </c>
      <c r="AP106" s="1928" t="str">
        <f>IF(AP105="","",VLOOKUP(AP105,'シフト記号表（従来型・ユニット型共通）'!$C$6:$L$47,10,FALSE))</f>
        <v/>
      </c>
      <c r="AQ106" s="1929" t="str">
        <f>IF(AQ105="","",VLOOKUP(AQ105,'シフト記号表（従来型・ユニット型共通）'!$C$6:$L$47,10,FALSE))</f>
        <v/>
      </c>
      <c r="AR106" s="1927" t="str">
        <f>IF(AR105="","",VLOOKUP(AR105,'シフト記号表（従来型・ユニット型共通）'!$C$6:$L$47,10,FALSE))</f>
        <v/>
      </c>
      <c r="AS106" s="1928" t="str">
        <f>IF(AS105="","",VLOOKUP(AS105,'シフト記号表（従来型・ユニット型共通）'!$C$6:$L$47,10,FALSE))</f>
        <v/>
      </c>
      <c r="AT106" s="1928" t="str">
        <f>IF(AT105="","",VLOOKUP(AT105,'シフト記号表（従来型・ユニット型共通）'!$C$6:$L$47,10,FALSE))</f>
        <v/>
      </c>
      <c r="AU106" s="1928" t="str">
        <f>IF(AU105="","",VLOOKUP(AU105,'シフト記号表（従来型・ユニット型共通）'!$C$6:$L$47,10,FALSE))</f>
        <v/>
      </c>
      <c r="AV106" s="1928" t="str">
        <f>IF(AV105="","",VLOOKUP(AV105,'シフト記号表（従来型・ユニット型共通）'!$C$6:$L$47,10,FALSE))</f>
        <v/>
      </c>
      <c r="AW106" s="1928" t="str">
        <f>IF(AW105="","",VLOOKUP(AW105,'シフト記号表（従来型・ユニット型共通）'!$C$6:$L$47,10,FALSE))</f>
        <v/>
      </c>
      <c r="AX106" s="1929" t="str">
        <f>IF(AX105="","",VLOOKUP(AX105,'シフト記号表（従来型・ユニット型共通）'!$C$6:$L$47,10,FALSE))</f>
        <v/>
      </c>
      <c r="AY106" s="1927" t="str">
        <f>IF(AY105="","",VLOOKUP(AY105,'シフト記号表（従来型・ユニット型共通）'!$C$6:$L$47,10,FALSE))</f>
        <v/>
      </c>
      <c r="AZ106" s="1928" t="str">
        <f>IF(AZ105="","",VLOOKUP(AZ105,'シフト記号表（従来型・ユニット型共通）'!$C$6:$L$47,10,FALSE))</f>
        <v/>
      </c>
      <c r="BA106" s="1928" t="str">
        <f>IF(BA105="","",VLOOKUP(BA105,'シフト記号表（従来型・ユニット型共通）'!$C$6:$L$47,10,FALSE))</f>
        <v/>
      </c>
      <c r="BB106" s="4169">
        <f>IF($BE$3="４週",SUM(W106:AX106),IF($BE$3="暦月",SUM(W106:BA106),""))</f>
        <v>0</v>
      </c>
      <c r="BC106" s="4170"/>
      <c r="BD106" s="4171">
        <f>IF($BE$3="４週",BB106/4,IF($BE$3="暦月",(BB106/($BE$8/7)),""))</f>
        <v>0</v>
      </c>
      <c r="BE106" s="4170"/>
      <c r="BF106" s="4166"/>
      <c r="BG106" s="4167"/>
      <c r="BH106" s="4167"/>
      <c r="BI106" s="4167"/>
      <c r="BJ106" s="4168"/>
    </row>
    <row r="107" spans="2:62" ht="20.25" customHeight="1" x14ac:dyDescent="0.15">
      <c r="B107" s="4126">
        <f>B105+1</f>
        <v>46</v>
      </c>
      <c r="C107" s="4128"/>
      <c r="D107" s="4129"/>
      <c r="E107" s="1922"/>
      <c r="F107" s="1923"/>
      <c r="G107" s="1922"/>
      <c r="H107" s="1923"/>
      <c r="I107" s="4132"/>
      <c r="J107" s="4133"/>
      <c r="K107" s="4136"/>
      <c r="L107" s="4137"/>
      <c r="M107" s="4137"/>
      <c r="N107" s="4129"/>
      <c r="O107" s="4140"/>
      <c r="P107" s="4141"/>
      <c r="Q107" s="4141"/>
      <c r="R107" s="4141"/>
      <c r="S107" s="4142"/>
      <c r="T107" s="1942" t="s">
        <v>3298</v>
      </c>
      <c r="V107" s="1943"/>
      <c r="W107" s="1935"/>
      <c r="X107" s="1936"/>
      <c r="Y107" s="1936"/>
      <c r="Z107" s="1936"/>
      <c r="AA107" s="1936"/>
      <c r="AB107" s="1936"/>
      <c r="AC107" s="1937"/>
      <c r="AD107" s="1935"/>
      <c r="AE107" s="1936"/>
      <c r="AF107" s="1936"/>
      <c r="AG107" s="1936"/>
      <c r="AH107" s="1936"/>
      <c r="AI107" s="1936"/>
      <c r="AJ107" s="1937"/>
      <c r="AK107" s="1935"/>
      <c r="AL107" s="1936"/>
      <c r="AM107" s="1936"/>
      <c r="AN107" s="1936"/>
      <c r="AO107" s="1936"/>
      <c r="AP107" s="1936"/>
      <c r="AQ107" s="1937"/>
      <c r="AR107" s="1935"/>
      <c r="AS107" s="1936"/>
      <c r="AT107" s="1936"/>
      <c r="AU107" s="1936"/>
      <c r="AV107" s="1936"/>
      <c r="AW107" s="1936"/>
      <c r="AX107" s="1937"/>
      <c r="AY107" s="1935"/>
      <c r="AZ107" s="1936"/>
      <c r="BA107" s="1938"/>
      <c r="BB107" s="4146"/>
      <c r="BC107" s="4147"/>
      <c r="BD107" s="4148"/>
      <c r="BE107" s="4149"/>
      <c r="BF107" s="4150"/>
      <c r="BG107" s="4151"/>
      <c r="BH107" s="4151"/>
      <c r="BI107" s="4151"/>
      <c r="BJ107" s="4152"/>
    </row>
    <row r="108" spans="2:62" ht="20.25" customHeight="1" x14ac:dyDescent="0.15">
      <c r="B108" s="4159"/>
      <c r="C108" s="4160"/>
      <c r="D108" s="4161"/>
      <c r="E108" s="1944"/>
      <c r="F108" s="1945">
        <f>C107</f>
        <v>0</v>
      </c>
      <c r="G108" s="1944"/>
      <c r="H108" s="1945">
        <f>I107</f>
        <v>0</v>
      </c>
      <c r="I108" s="4162"/>
      <c r="J108" s="4163"/>
      <c r="K108" s="4164"/>
      <c r="L108" s="4165"/>
      <c r="M108" s="4165"/>
      <c r="N108" s="4161"/>
      <c r="O108" s="4140"/>
      <c r="P108" s="4141"/>
      <c r="Q108" s="4141"/>
      <c r="R108" s="4141"/>
      <c r="S108" s="4142"/>
      <c r="T108" s="1939" t="s">
        <v>3505</v>
      </c>
      <c r="U108" s="1940"/>
      <c r="V108" s="1941"/>
      <c r="W108" s="1927" t="str">
        <f>IF(W107="","",VLOOKUP(W107,'シフト記号表（従来型・ユニット型共通）'!$C$6:$L$47,10,FALSE))</f>
        <v/>
      </c>
      <c r="X108" s="1928" t="str">
        <f>IF(X107="","",VLOOKUP(X107,'シフト記号表（従来型・ユニット型共通）'!$C$6:$L$47,10,FALSE))</f>
        <v/>
      </c>
      <c r="Y108" s="1928" t="str">
        <f>IF(Y107="","",VLOOKUP(Y107,'シフト記号表（従来型・ユニット型共通）'!$C$6:$L$47,10,FALSE))</f>
        <v/>
      </c>
      <c r="Z108" s="1928" t="str">
        <f>IF(Z107="","",VLOOKUP(Z107,'シフト記号表（従来型・ユニット型共通）'!$C$6:$L$47,10,FALSE))</f>
        <v/>
      </c>
      <c r="AA108" s="1928" t="str">
        <f>IF(AA107="","",VLOOKUP(AA107,'シフト記号表（従来型・ユニット型共通）'!$C$6:$L$47,10,FALSE))</f>
        <v/>
      </c>
      <c r="AB108" s="1928" t="str">
        <f>IF(AB107="","",VLOOKUP(AB107,'シフト記号表（従来型・ユニット型共通）'!$C$6:$L$47,10,FALSE))</f>
        <v/>
      </c>
      <c r="AC108" s="1929" t="str">
        <f>IF(AC107="","",VLOOKUP(AC107,'シフト記号表（従来型・ユニット型共通）'!$C$6:$L$47,10,FALSE))</f>
        <v/>
      </c>
      <c r="AD108" s="1927" t="str">
        <f>IF(AD107="","",VLOOKUP(AD107,'シフト記号表（従来型・ユニット型共通）'!$C$6:$L$47,10,FALSE))</f>
        <v/>
      </c>
      <c r="AE108" s="1928" t="str">
        <f>IF(AE107="","",VLOOKUP(AE107,'シフト記号表（従来型・ユニット型共通）'!$C$6:$L$47,10,FALSE))</f>
        <v/>
      </c>
      <c r="AF108" s="1928" t="str">
        <f>IF(AF107="","",VLOOKUP(AF107,'シフト記号表（従来型・ユニット型共通）'!$C$6:$L$47,10,FALSE))</f>
        <v/>
      </c>
      <c r="AG108" s="1928" t="str">
        <f>IF(AG107="","",VLOOKUP(AG107,'シフト記号表（従来型・ユニット型共通）'!$C$6:$L$47,10,FALSE))</f>
        <v/>
      </c>
      <c r="AH108" s="1928" t="str">
        <f>IF(AH107="","",VLOOKUP(AH107,'シフト記号表（従来型・ユニット型共通）'!$C$6:$L$47,10,FALSE))</f>
        <v/>
      </c>
      <c r="AI108" s="1928" t="str">
        <f>IF(AI107="","",VLOOKUP(AI107,'シフト記号表（従来型・ユニット型共通）'!$C$6:$L$47,10,FALSE))</f>
        <v/>
      </c>
      <c r="AJ108" s="1929" t="str">
        <f>IF(AJ107="","",VLOOKUP(AJ107,'シフト記号表（従来型・ユニット型共通）'!$C$6:$L$47,10,FALSE))</f>
        <v/>
      </c>
      <c r="AK108" s="1927" t="str">
        <f>IF(AK107="","",VLOOKUP(AK107,'シフト記号表（従来型・ユニット型共通）'!$C$6:$L$47,10,FALSE))</f>
        <v/>
      </c>
      <c r="AL108" s="1928" t="str">
        <f>IF(AL107="","",VLOOKUP(AL107,'シフト記号表（従来型・ユニット型共通）'!$C$6:$L$47,10,FALSE))</f>
        <v/>
      </c>
      <c r="AM108" s="1928" t="str">
        <f>IF(AM107="","",VLOOKUP(AM107,'シフト記号表（従来型・ユニット型共通）'!$C$6:$L$47,10,FALSE))</f>
        <v/>
      </c>
      <c r="AN108" s="1928" t="str">
        <f>IF(AN107="","",VLOOKUP(AN107,'シフト記号表（従来型・ユニット型共通）'!$C$6:$L$47,10,FALSE))</f>
        <v/>
      </c>
      <c r="AO108" s="1928" t="str">
        <f>IF(AO107="","",VLOOKUP(AO107,'シフト記号表（従来型・ユニット型共通）'!$C$6:$L$47,10,FALSE))</f>
        <v/>
      </c>
      <c r="AP108" s="1928" t="str">
        <f>IF(AP107="","",VLOOKUP(AP107,'シフト記号表（従来型・ユニット型共通）'!$C$6:$L$47,10,FALSE))</f>
        <v/>
      </c>
      <c r="AQ108" s="1929" t="str">
        <f>IF(AQ107="","",VLOOKUP(AQ107,'シフト記号表（従来型・ユニット型共通）'!$C$6:$L$47,10,FALSE))</f>
        <v/>
      </c>
      <c r="AR108" s="1927" t="str">
        <f>IF(AR107="","",VLOOKUP(AR107,'シフト記号表（従来型・ユニット型共通）'!$C$6:$L$47,10,FALSE))</f>
        <v/>
      </c>
      <c r="AS108" s="1928" t="str">
        <f>IF(AS107="","",VLOOKUP(AS107,'シフト記号表（従来型・ユニット型共通）'!$C$6:$L$47,10,FALSE))</f>
        <v/>
      </c>
      <c r="AT108" s="1928" t="str">
        <f>IF(AT107="","",VLOOKUP(AT107,'シフト記号表（従来型・ユニット型共通）'!$C$6:$L$47,10,FALSE))</f>
        <v/>
      </c>
      <c r="AU108" s="1928" t="str">
        <f>IF(AU107="","",VLOOKUP(AU107,'シフト記号表（従来型・ユニット型共通）'!$C$6:$L$47,10,FALSE))</f>
        <v/>
      </c>
      <c r="AV108" s="1928" t="str">
        <f>IF(AV107="","",VLOOKUP(AV107,'シフト記号表（従来型・ユニット型共通）'!$C$6:$L$47,10,FALSE))</f>
        <v/>
      </c>
      <c r="AW108" s="1928" t="str">
        <f>IF(AW107="","",VLOOKUP(AW107,'シフト記号表（従来型・ユニット型共通）'!$C$6:$L$47,10,FALSE))</f>
        <v/>
      </c>
      <c r="AX108" s="1929" t="str">
        <f>IF(AX107="","",VLOOKUP(AX107,'シフト記号表（従来型・ユニット型共通）'!$C$6:$L$47,10,FALSE))</f>
        <v/>
      </c>
      <c r="AY108" s="1927" t="str">
        <f>IF(AY107="","",VLOOKUP(AY107,'シフト記号表（従来型・ユニット型共通）'!$C$6:$L$47,10,FALSE))</f>
        <v/>
      </c>
      <c r="AZ108" s="1928" t="str">
        <f>IF(AZ107="","",VLOOKUP(AZ107,'シフト記号表（従来型・ユニット型共通）'!$C$6:$L$47,10,FALSE))</f>
        <v/>
      </c>
      <c r="BA108" s="1928" t="str">
        <f>IF(BA107="","",VLOOKUP(BA107,'シフト記号表（従来型・ユニット型共通）'!$C$6:$L$47,10,FALSE))</f>
        <v/>
      </c>
      <c r="BB108" s="4169">
        <f>IF($BE$3="４週",SUM(W108:AX108),IF($BE$3="暦月",SUM(W108:BA108),""))</f>
        <v>0</v>
      </c>
      <c r="BC108" s="4170"/>
      <c r="BD108" s="4171">
        <f>IF($BE$3="４週",BB108/4,IF($BE$3="暦月",(BB108/($BE$8/7)),""))</f>
        <v>0</v>
      </c>
      <c r="BE108" s="4170"/>
      <c r="BF108" s="4166"/>
      <c r="BG108" s="4167"/>
      <c r="BH108" s="4167"/>
      <c r="BI108" s="4167"/>
      <c r="BJ108" s="4168"/>
    </row>
    <row r="109" spans="2:62" ht="20.25" customHeight="1" x14ac:dyDescent="0.15">
      <c r="B109" s="4126">
        <f>B107+1</f>
        <v>47</v>
      </c>
      <c r="C109" s="4128"/>
      <c r="D109" s="4129"/>
      <c r="E109" s="1922"/>
      <c r="F109" s="1923"/>
      <c r="G109" s="1922"/>
      <c r="H109" s="1923"/>
      <c r="I109" s="4132"/>
      <c r="J109" s="4133"/>
      <c r="K109" s="4136"/>
      <c r="L109" s="4137"/>
      <c r="M109" s="4137"/>
      <c r="N109" s="4129"/>
      <c r="O109" s="4140"/>
      <c r="P109" s="4141"/>
      <c r="Q109" s="4141"/>
      <c r="R109" s="4141"/>
      <c r="S109" s="4142"/>
      <c r="T109" s="1942" t="s">
        <v>3298</v>
      </c>
      <c r="V109" s="1943"/>
      <c r="W109" s="1935"/>
      <c r="X109" s="1936"/>
      <c r="Y109" s="1936"/>
      <c r="Z109" s="1936"/>
      <c r="AA109" s="1936"/>
      <c r="AB109" s="1936"/>
      <c r="AC109" s="1937"/>
      <c r="AD109" s="1935"/>
      <c r="AE109" s="1936"/>
      <c r="AF109" s="1936"/>
      <c r="AG109" s="1936"/>
      <c r="AH109" s="1936"/>
      <c r="AI109" s="1936"/>
      <c r="AJ109" s="1937"/>
      <c r="AK109" s="1935"/>
      <c r="AL109" s="1936"/>
      <c r="AM109" s="1936"/>
      <c r="AN109" s="1936"/>
      <c r="AO109" s="1936"/>
      <c r="AP109" s="1936"/>
      <c r="AQ109" s="1937"/>
      <c r="AR109" s="1935"/>
      <c r="AS109" s="1936"/>
      <c r="AT109" s="1936"/>
      <c r="AU109" s="1936"/>
      <c r="AV109" s="1936"/>
      <c r="AW109" s="1936"/>
      <c r="AX109" s="1937"/>
      <c r="AY109" s="1935"/>
      <c r="AZ109" s="1936"/>
      <c r="BA109" s="1938"/>
      <c r="BB109" s="4146"/>
      <c r="BC109" s="4147"/>
      <c r="BD109" s="4148"/>
      <c r="BE109" s="4149"/>
      <c r="BF109" s="4150"/>
      <c r="BG109" s="4151"/>
      <c r="BH109" s="4151"/>
      <c r="BI109" s="4151"/>
      <c r="BJ109" s="4152"/>
    </row>
    <row r="110" spans="2:62" ht="20.25" customHeight="1" x14ac:dyDescent="0.15">
      <c r="B110" s="4159"/>
      <c r="C110" s="4160"/>
      <c r="D110" s="4161"/>
      <c r="E110" s="1944"/>
      <c r="F110" s="1945">
        <f>C109</f>
        <v>0</v>
      </c>
      <c r="G110" s="1944"/>
      <c r="H110" s="1945">
        <f>I109</f>
        <v>0</v>
      </c>
      <c r="I110" s="4162"/>
      <c r="J110" s="4163"/>
      <c r="K110" s="4164"/>
      <c r="L110" s="4165"/>
      <c r="M110" s="4165"/>
      <c r="N110" s="4161"/>
      <c r="O110" s="4140"/>
      <c r="P110" s="4141"/>
      <c r="Q110" s="4141"/>
      <c r="R110" s="4141"/>
      <c r="S110" s="4142"/>
      <c r="T110" s="1939" t="s">
        <v>3505</v>
      </c>
      <c r="U110" s="1940"/>
      <c r="V110" s="1941"/>
      <c r="W110" s="1927" t="str">
        <f>IF(W109="","",VLOOKUP(W109,'シフト記号表（従来型・ユニット型共通）'!$C$6:$L$47,10,FALSE))</f>
        <v/>
      </c>
      <c r="X110" s="1928" t="str">
        <f>IF(X109="","",VLOOKUP(X109,'シフト記号表（従来型・ユニット型共通）'!$C$6:$L$47,10,FALSE))</f>
        <v/>
      </c>
      <c r="Y110" s="1928" t="str">
        <f>IF(Y109="","",VLOOKUP(Y109,'シフト記号表（従来型・ユニット型共通）'!$C$6:$L$47,10,FALSE))</f>
        <v/>
      </c>
      <c r="Z110" s="1928" t="str">
        <f>IF(Z109="","",VLOOKUP(Z109,'シフト記号表（従来型・ユニット型共通）'!$C$6:$L$47,10,FALSE))</f>
        <v/>
      </c>
      <c r="AA110" s="1928" t="str">
        <f>IF(AA109="","",VLOOKUP(AA109,'シフト記号表（従来型・ユニット型共通）'!$C$6:$L$47,10,FALSE))</f>
        <v/>
      </c>
      <c r="AB110" s="1928" t="str">
        <f>IF(AB109="","",VLOOKUP(AB109,'シフト記号表（従来型・ユニット型共通）'!$C$6:$L$47,10,FALSE))</f>
        <v/>
      </c>
      <c r="AC110" s="1929" t="str">
        <f>IF(AC109="","",VLOOKUP(AC109,'シフト記号表（従来型・ユニット型共通）'!$C$6:$L$47,10,FALSE))</f>
        <v/>
      </c>
      <c r="AD110" s="1927" t="str">
        <f>IF(AD109="","",VLOOKUP(AD109,'シフト記号表（従来型・ユニット型共通）'!$C$6:$L$47,10,FALSE))</f>
        <v/>
      </c>
      <c r="AE110" s="1928" t="str">
        <f>IF(AE109="","",VLOOKUP(AE109,'シフト記号表（従来型・ユニット型共通）'!$C$6:$L$47,10,FALSE))</f>
        <v/>
      </c>
      <c r="AF110" s="1928" t="str">
        <f>IF(AF109="","",VLOOKUP(AF109,'シフト記号表（従来型・ユニット型共通）'!$C$6:$L$47,10,FALSE))</f>
        <v/>
      </c>
      <c r="AG110" s="1928" t="str">
        <f>IF(AG109="","",VLOOKUP(AG109,'シフト記号表（従来型・ユニット型共通）'!$C$6:$L$47,10,FALSE))</f>
        <v/>
      </c>
      <c r="AH110" s="1928" t="str">
        <f>IF(AH109="","",VLOOKUP(AH109,'シフト記号表（従来型・ユニット型共通）'!$C$6:$L$47,10,FALSE))</f>
        <v/>
      </c>
      <c r="AI110" s="1928" t="str">
        <f>IF(AI109="","",VLOOKUP(AI109,'シフト記号表（従来型・ユニット型共通）'!$C$6:$L$47,10,FALSE))</f>
        <v/>
      </c>
      <c r="AJ110" s="1929" t="str">
        <f>IF(AJ109="","",VLOOKUP(AJ109,'シフト記号表（従来型・ユニット型共通）'!$C$6:$L$47,10,FALSE))</f>
        <v/>
      </c>
      <c r="AK110" s="1927" t="str">
        <f>IF(AK109="","",VLOOKUP(AK109,'シフト記号表（従来型・ユニット型共通）'!$C$6:$L$47,10,FALSE))</f>
        <v/>
      </c>
      <c r="AL110" s="1928" t="str">
        <f>IF(AL109="","",VLOOKUP(AL109,'シフト記号表（従来型・ユニット型共通）'!$C$6:$L$47,10,FALSE))</f>
        <v/>
      </c>
      <c r="AM110" s="1928" t="str">
        <f>IF(AM109="","",VLOOKUP(AM109,'シフト記号表（従来型・ユニット型共通）'!$C$6:$L$47,10,FALSE))</f>
        <v/>
      </c>
      <c r="AN110" s="1928" t="str">
        <f>IF(AN109="","",VLOOKUP(AN109,'シフト記号表（従来型・ユニット型共通）'!$C$6:$L$47,10,FALSE))</f>
        <v/>
      </c>
      <c r="AO110" s="1928" t="str">
        <f>IF(AO109="","",VLOOKUP(AO109,'シフト記号表（従来型・ユニット型共通）'!$C$6:$L$47,10,FALSE))</f>
        <v/>
      </c>
      <c r="AP110" s="1928" t="str">
        <f>IF(AP109="","",VLOOKUP(AP109,'シフト記号表（従来型・ユニット型共通）'!$C$6:$L$47,10,FALSE))</f>
        <v/>
      </c>
      <c r="AQ110" s="1929" t="str">
        <f>IF(AQ109="","",VLOOKUP(AQ109,'シフト記号表（従来型・ユニット型共通）'!$C$6:$L$47,10,FALSE))</f>
        <v/>
      </c>
      <c r="AR110" s="1927" t="str">
        <f>IF(AR109="","",VLOOKUP(AR109,'シフト記号表（従来型・ユニット型共通）'!$C$6:$L$47,10,FALSE))</f>
        <v/>
      </c>
      <c r="AS110" s="1928" t="str">
        <f>IF(AS109="","",VLOOKUP(AS109,'シフト記号表（従来型・ユニット型共通）'!$C$6:$L$47,10,FALSE))</f>
        <v/>
      </c>
      <c r="AT110" s="1928" t="str">
        <f>IF(AT109="","",VLOOKUP(AT109,'シフト記号表（従来型・ユニット型共通）'!$C$6:$L$47,10,FALSE))</f>
        <v/>
      </c>
      <c r="AU110" s="1928" t="str">
        <f>IF(AU109="","",VLOOKUP(AU109,'シフト記号表（従来型・ユニット型共通）'!$C$6:$L$47,10,FALSE))</f>
        <v/>
      </c>
      <c r="AV110" s="1928" t="str">
        <f>IF(AV109="","",VLOOKUP(AV109,'シフト記号表（従来型・ユニット型共通）'!$C$6:$L$47,10,FALSE))</f>
        <v/>
      </c>
      <c r="AW110" s="1928" t="str">
        <f>IF(AW109="","",VLOOKUP(AW109,'シフト記号表（従来型・ユニット型共通）'!$C$6:$L$47,10,FALSE))</f>
        <v/>
      </c>
      <c r="AX110" s="1929" t="str">
        <f>IF(AX109="","",VLOOKUP(AX109,'シフト記号表（従来型・ユニット型共通）'!$C$6:$L$47,10,FALSE))</f>
        <v/>
      </c>
      <c r="AY110" s="1927" t="str">
        <f>IF(AY109="","",VLOOKUP(AY109,'シフト記号表（従来型・ユニット型共通）'!$C$6:$L$47,10,FALSE))</f>
        <v/>
      </c>
      <c r="AZ110" s="1928" t="str">
        <f>IF(AZ109="","",VLOOKUP(AZ109,'シフト記号表（従来型・ユニット型共通）'!$C$6:$L$47,10,FALSE))</f>
        <v/>
      </c>
      <c r="BA110" s="1928" t="str">
        <f>IF(BA109="","",VLOOKUP(BA109,'シフト記号表（従来型・ユニット型共通）'!$C$6:$L$47,10,FALSE))</f>
        <v/>
      </c>
      <c r="BB110" s="4169">
        <f>IF($BE$3="４週",SUM(W110:AX110),IF($BE$3="暦月",SUM(W110:BA110),""))</f>
        <v>0</v>
      </c>
      <c r="BC110" s="4170"/>
      <c r="BD110" s="4171">
        <f>IF($BE$3="４週",BB110/4,IF($BE$3="暦月",(BB110/($BE$8/7)),""))</f>
        <v>0</v>
      </c>
      <c r="BE110" s="4170"/>
      <c r="BF110" s="4166"/>
      <c r="BG110" s="4167"/>
      <c r="BH110" s="4167"/>
      <c r="BI110" s="4167"/>
      <c r="BJ110" s="4168"/>
    </row>
    <row r="111" spans="2:62" ht="20.25" customHeight="1" x14ac:dyDescent="0.15">
      <c r="B111" s="4126">
        <f>B109+1</f>
        <v>48</v>
      </c>
      <c r="C111" s="4128"/>
      <c r="D111" s="4129"/>
      <c r="E111" s="1922"/>
      <c r="F111" s="1923"/>
      <c r="G111" s="1922"/>
      <c r="H111" s="1923"/>
      <c r="I111" s="4132"/>
      <c r="J111" s="4133"/>
      <c r="K111" s="4136"/>
      <c r="L111" s="4137"/>
      <c r="M111" s="4137"/>
      <c r="N111" s="4129"/>
      <c r="O111" s="4140"/>
      <c r="P111" s="4141"/>
      <c r="Q111" s="4141"/>
      <c r="R111" s="4141"/>
      <c r="S111" s="4142"/>
      <c r="T111" s="1942" t="s">
        <v>3298</v>
      </c>
      <c r="V111" s="1943"/>
      <c r="W111" s="1935"/>
      <c r="X111" s="1936"/>
      <c r="Y111" s="1936"/>
      <c r="Z111" s="1936"/>
      <c r="AA111" s="1936"/>
      <c r="AB111" s="1936"/>
      <c r="AC111" s="1937"/>
      <c r="AD111" s="1935"/>
      <c r="AE111" s="1936"/>
      <c r="AF111" s="1936"/>
      <c r="AG111" s="1936"/>
      <c r="AH111" s="1936"/>
      <c r="AI111" s="1936"/>
      <c r="AJ111" s="1937"/>
      <c r="AK111" s="1935"/>
      <c r="AL111" s="1936"/>
      <c r="AM111" s="1936"/>
      <c r="AN111" s="1936"/>
      <c r="AO111" s="1936"/>
      <c r="AP111" s="1936"/>
      <c r="AQ111" s="1937"/>
      <c r="AR111" s="1935"/>
      <c r="AS111" s="1936"/>
      <c r="AT111" s="1936"/>
      <c r="AU111" s="1936"/>
      <c r="AV111" s="1936"/>
      <c r="AW111" s="1936"/>
      <c r="AX111" s="1937"/>
      <c r="AY111" s="1935"/>
      <c r="AZ111" s="1936"/>
      <c r="BA111" s="1938"/>
      <c r="BB111" s="4146"/>
      <c r="BC111" s="4147"/>
      <c r="BD111" s="4148"/>
      <c r="BE111" s="4149"/>
      <c r="BF111" s="4150"/>
      <c r="BG111" s="4151"/>
      <c r="BH111" s="4151"/>
      <c r="BI111" s="4151"/>
      <c r="BJ111" s="4152"/>
    </row>
    <row r="112" spans="2:62" ht="20.25" customHeight="1" x14ac:dyDescent="0.15">
      <c r="B112" s="4159"/>
      <c r="C112" s="4160"/>
      <c r="D112" s="4161"/>
      <c r="E112" s="1944"/>
      <c r="F112" s="1945">
        <f>C111</f>
        <v>0</v>
      </c>
      <c r="G112" s="1944"/>
      <c r="H112" s="1945">
        <f>I111</f>
        <v>0</v>
      </c>
      <c r="I112" s="4162"/>
      <c r="J112" s="4163"/>
      <c r="K112" s="4164"/>
      <c r="L112" s="4165"/>
      <c r="M112" s="4165"/>
      <c r="N112" s="4161"/>
      <c r="O112" s="4140"/>
      <c r="P112" s="4141"/>
      <c r="Q112" s="4141"/>
      <c r="R112" s="4141"/>
      <c r="S112" s="4142"/>
      <c r="T112" s="1939" t="s">
        <v>3505</v>
      </c>
      <c r="U112" s="1940"/>
      <c r="V112" s="1941"/>
      <c r="W112" s="1927" t="str">
        <f>IF(W111="","",VLOOKUP(W111,'シフト記号表（従来型・ユニット型共通）'!$C$6:$L$47,10,FALSE))</f>
        <v/>
      </c>
      <c r="X112" s="1928" t="str">
        <f>IF(X111="","",VLOOKUP(X111,'シフト記号表（従来型・ユニット型共通）'!$C$6:$L$47,10,FALSE))</f>
        <v/>
      </c>
      <c r="Y112" s="1928" t="str">
        <f>IF(Y111="","",VLOOKUP(Y111,'シフト記号表（従来型・ユニット型共通）'!$C$6:$L$47,10,FALSE))</f>
        <v/>
      </c>
      <c r="Z112" s="1928" t="str">
        <f>IF(Z111="","",VLOOKUP(Z111,'シフト記号表（従来型・ユニット型共通）'!$C$6:$L$47,10,FALSE))</f>
        <v/>
      </c>
      <c r="AA112" s="1928" t="str">
        <f>IF(AA111="","",VLOOKUP(AA111,'シフト記号表（従来型・ユニット型共通）'!$C$6:$L$47,10,FALSE))</f>
        <v/>
      </c>
      <c r="AB112" s="1928" t="str">
        <f>IF(AB111="","",VLOOKUP(AB111,'シフト記号表（従来型・ユニット型共通）'!$C$6:$L$47,10,FALSE))</f>
        <v/>
      </c>
      <c r="AC112" s="1929" t="str">
        <f>IF(AC111="","",VLOOKUP(AC111,'シフト記号表（従来型・ユニット型共通）'!$C$6:$L$47,10,FALSE))</f>
        <v/>
      </c>
      <c r="AD112" s="1927" t="str">
        <f>IF(AD111="","",VLOOKUP(AD111,'シフト記号表（従来型・ユニット型共通）'!$C$6:$L$47,10,FALSE))</f>
        <v/>
      </c>
      <c r="AE112" s="1928" t="str">
        <f>IF(AE111="","",VLOOKUP(AE111,'シフト記号表（従来型・ユニット型共通）'!$C$6:$L$47,10,FALSE))</f>
        <v/>
      </c>
      <c r="AF112" s="1928" t="str">
        <f>IF(AF111="","",VLOOKUP(AF111,'シフト記号表（従来型・ユニット型共通）'!$C$6:$L$47,10,FALSE))</f>
        <v/>
      </c>
      <c r="AG112" s="1928" t="str">
        <f>IF(AG111="","",VLOOKUP(AG111,'シフト記号表（従来型・ユニット型共通）'!$C$6:$L$47,10,FALSE))</f>
        <v/>
      </c>
      <c r="AH112" s="1928" t="str">
        <f>IF(AH111="","",VLOOKUP(AH111,'シフト記号表（従来型・ユニット型共通）'!$C$6:$L$47,10,FALSE))</f>
        <v/>
      </c>
      <c r="AI112" s="1928" t="str">
        <f>IF(AI111="","",VLOOKUP(AI111,'シフト記号表（従来型・ユニット型共通）'!$C$6:$L$47,10,FALSE))</f>
        <v/>
      </c>
      <c r="AJ112" s="1929" t="str">
        <f>IF(AJ111="","",VLOOKUP(AJ111,'シフト記号表（従来型・ユニット型共通）'!$C$6:$L$47,10,FALSE))</f>
        <v/>
      </c>
      <c r="AK112" s="1927" t="str">
        <f>IF(AK111="","",VLOOKUP(AK111,'シフト記号表（従来型・ユニット型共通）'!$C$6:$L$47,10,FALSE))</f>
        <v/>
      </c>
      <c r="AL112" s="1928" t="str">
        <f>IF(AL111="","",VLOOKUP(AL111,'シフト記号表（従来型・ユニット型共通）'!$C$6:$L$47,10,FALSE))</f>
        <v/>
      </c>
      <c r="AM112" s="1928" t="str">
        <f>IF(AM111="","",VLOOKUP(AM111,'シフト記号表（従来型・ユニット型共通）'!$C$6:$L$47,10,FALSE))</f>
        <v/>
      </c>
      <c r="AN112" s="1928" t="str">
        <f>IF(AN111="","",VLOOKUP(AN111,'シフト記号表（従来型・ユニット型共通）'!$C$6:$L$47,10,FALSE))</f>
        <v/>
      </c>
      <c r="AO112" s="1928" t="str">
        <f>IF(AO111="","",VLOOKUP(AO111,'シフト記号表（従来型・ユニット型共通）'!$C$6:$L$47,10,FALSE))</f>
        <v/>
      </c>
      <c r="AP112" s="1928" t="str">
        <f>IF(AP111="","",VLOOKUP(AP111,'シフト記号表（従来型・ユニット型共通）'!$C$6:$L$47,10,FALSE))</f>
        <v/>
      </c>
      <c r="AQ112" s="1929" t="str">
        <f>IF(AQ111="","",VLOOKUP(AQ111,'シフト記号表（従来型・ユニット型共通）'!$C$6:$L$47,10,FALSE))</f>
        <v/>
      </c>
      <c r="AR112" s="1927" t="str">
        <f>IF(AR111="","",VLOOKUP(AR111,'シフト記号表（従来型・ユニット型共通）'!$C$6:$L$47,10,FALSE))</f>
        <v/>
      </c>
      <c r="AS112" s="1928" t="str">
        <f>IF(AS111="","",VLOOKUP(AS111,'シフト記号表（従来型・ユニット型共通）'!$C$6:$L$47,10,FALSE))</f>
        <v/>
      </c>
      <c r="AT112" s="1928" t="str">
        <f>IF(AT111="","",VLOOKUP(AT111,'シフト記号表（従来型・ユニット型共通）'!$C$6:$L$47,10,FALSE))</f>
        <v/>
      </c>
      <c r="AU112" s="1928" t="str">
        <f>IF(AU111="","",VLOOKUP(AU111,'シフト記号表（従来型・ユニット型共通）'!$C$6:$L$47,10,FALSE))</f>
        <v/>
      </c>
      <c r="AV112" s="1928" t="str">
        <f>IF(AV111="","",VLOOKUP(AV111,'シフト記号表（従来型・ユニット型共通）'!$C$6:$L$47,10,FALSE))</f>
        <v/>
      </c>
      <c r="AW112" s="1928" t="str">
        <f>IF(AW111="","",VLOOKUP(AW111,'シフト記号表（従来型・ユニット型共通）'!$C$6:$L$47,10,FALSE))</f>
        <v/>
      </c>
      <c r="AX112" s="1929" t="str">
        <f>IF(AX111="","",VLOOKUP(AX111,'シフト記号表（従来型・ユニット型共通）'!$C$6:$L$47,10,FALSE))</f>
        <v/>
      </c>
      <c r="AY112" s="1927" t="str">
        <f>IF(AY111="","",VLOOKUP(AY111,'シフト記号表（従来型・ユニット型共通）'!$C$6:$L$47,10,FALSE))</f>
        <v/>
      </c>
      <c r="AZ112" s="1928" t="str">
        <f>IF(AZ111="","",VLOOKUP(AZ111,'シフト記号表（従来型・ユニット型共通）'!$C$6:$L$47,10,FALSE))</f>
        <v/>
      </c>
      <c r="BA112" s="1928" t="str">
        <f>IF(BA111="","",VLOOKUP(BA111,'シフト記号表（従来型・ユニット型共通）'!$C$6:$L$47,10,FALSE))</f>
        <v/>
      </c>
      <c r="BB112" s="4169">
        <f>IF($BE$3="４週",SUM(W112:AX112),IF($BE$3="暦月",SUM(W112:BA112),""))</f>
        <v>0</v>
      </c>
      <c r="BC112" s="4170"/>
      <c r="BD112" s="4171">
        <f>IF($BE$3="４週",BB112/4,IF($BE$3="暦月",(BB112/($BE$8/7)),""))</f>
        <v>0</v>
      </c>
      <c r="BE112" s="4170"/>
      <c r="BF112" s="4166"/>
      <c r="BG112" s="4167"/>
      <c r="BH112" s="4167"/>
      <c r="BI112" s="4167"/>
      <c r="BJ112" s="4168"/>
    </row>
    <row r="113" spans="2:62" ht="20.25" customHeight="1" x14ac:dyDescent="0.15">
      <c r="B113" s="4126">
        <f>B111+1</f>
        <v>49</v>
      </c>
      <c r="C113" s="4128"/>
      <c r="D113" s="4129"/>
      <c r="E113" s="1922"/>
      <c r="F113" s="1923"/>
      <c r="G113" s="1922"/>
      <c r="H113" s="1923"/>
      <c r="I113" s="4132"/>
      <c r="J113" s="4133"/>
      <c r="K113" s="4136"/>
      <c r="L113" s="4137"/>
      <c r="M113" s="4137"/>
      <c r="N113" s="4129"/>
      <c r="O113" s="4140"/>
      <c r="P113" s="4141"/>
      <c r="Q113" s="4141"/>
      <c r="R113" s="4141"/>
      <c r="S113" s="4142"/>
      <c r="T113" s="1942" t="s">
        <v>3298</v>
      </c>
      <c r="V113" s="1943"/>
      <c r="W113" s="1935"/>
      <c r="X113" s="1936"/>
      <c r="Y113" s="1936"/>
      <c r="Z113" s="1936"/>
      <c r="AA113" s="1936"/>
      <c r="AB113" s="1936"/>
      <c r="AC113" s="1937"/>
      <c r="AD113" s="1935"/>
      <c r="AE113" s="1936"/>
      <c r="AF113" s="1936"/>
      <c r="AG113" s="1936"/>
      <c r="AH113" s="1936"/>
      <c r="AI113" s="1936"/>
      <c r="AJ113" s="1937"/>
      <c r="AK113" s="1935"/>
      <c r="AL113" s="1936"/>
      <c r="AM113" s="1936"/>
      <c r="AN113" s="1936"/>
      <c r="AO113" s="1936"/>
      <c r="AP113" s="1936"/>
      <c r="AQ113" s="1937"/>
      <c r="AR113" s="1935"/>
      <c r="AS113" s="1936"/>
      <c r="AT113" s="1936"/>
      <c r="AU113" s="1936"/>
      <c r="AV113" s="1936"/>
      <c r="AW113" s="1936"/>
      <c r="AX113" s="1937"/>
      <c r="AY113" s="1935"/>
      <c r="AZ113" s="1936"/>
      <c r="BA113" s="1938"/>
      <c r="BB113" s="4146"/>
      <c r="BC113" s="4147"/>
      <c r="BD113" s="4148"/>
      <c r="BE113" s="4149"/>
      <c r="BF113" s="4150"/>
      <c r="BG113" s="4151"/>
      <c r="BH113" s="4151"/>
      <c r="BI113" s="4151"/>
      <c r="BJ113" s="4152"/>
    </row>
    <row r="114" spans="2:62" ht="20.25" customHeight="1" x14ac:dyDescent="0.15">
      <c r="B114" s="4159"/>
      <c r="C114" s="4160"/>
      <c r="D114" s="4161"/>
      <c r="E114" s="1944"/>
      <c r="F114" s="1945">
        <f>C113</f>
        <v>0</v>
      </c>
      <c r="G114" s="1944"/>
      <c r="H114" s="1945">
        <f>I113</f>
        <v>0</v>
      </c>
      <c r="I114" s="4162"/>
      <c r="J114" s="4163"/>
      <c r="K114" s="4164"/>
      <c r="L114" s="4165"/>
      <c r="M114" s="4165"/>
      <c r="N114" s="4161"/>
      <c r="O114" s="4140"/>
      <c r="P114" s="4141"/>
      <c r="Q114" s="4141"/>
      <c r="R114" s="4141"/>
      <c r="S114" s="4142"/>
      <c r="T114" s="1939" t="s">
        <v>3505</v>
      </c>
      <c r="U114" s="1940"/>
      <c r="V114" s="1941"/>
      <c r="W114" s="1927" t="str">
        <f>IF(W113="","",VLOOKUP(W113,'シフト記号表（従来型・ユニット型共通）'!$C$6:$L$47,10,FALSE))</f>
        <v/>
      </c>
      <c r="X114" s="1928" t="str">
        <f>IF(X113="","",VLOOKUP(X113,'シフト記号表（従来型・ユニット型共通）'!$C$6:$L$47,10,FALSE))</f>
        <v/>
      </c>
      <c r="Y114" s="1928" t="str">
        <f>IF(Y113="","",VLOOKUP(Y113,'シフト記号表（従来型・ユニット型共通）'!$C$6:$L$47,10,FALSE))</f>
        <v/>
      </c>
      <c r="Z114" s="1928" t="str">
        <f>IF(Z113="","",VLOOKUP(Z113,'シフト記号表（従来型・ユニット型共通）'!$C$6:$L$47,10,FALSE))</f>
        <v/>
      </c>
      <c r="AA114" s="1928" t="str">
        <f>IF(AA113="","",VLOOKUP(AA113,'シフト記号表（従来型・ユニット型共通）'!$C$6:$L$47,10,FALSE))</f>
        <v/>
      </c>
      <c r="AB114" s="1928" t="str">
        <f>IF(AB113="","",VLOOKUP(AB113,'シフト記号表（従来型・ユニット型共通）'!$C$6:$L$47,10,FALSE))</f>
        <v/>
      </c>
      <c r="AC114" s="1929" t="str">
        <f>IF(AC113="","",VLOOKUP(AC113,'シフト記号表（従来型・ユニット型共通）'!$C$6:$L$47,10,FALSE))</f>
        <v/>
      </c>
      <c r="AD114" s="1927" t="str">
        <f>IF(AD113="","",VLOOKUP(AD113,'シフト記号表（従来型・ユニット型共通）'!$C$6:$L$47,10,FALSE))</f>
        <v/>
      </c>
      <c r="AE114" s="1928" t="str">
        <f>IF(AE113="","",VLOOKUP(AE113,'シフト記号表（従来型・ユニット型共通）'!$C$6:$L$47,10,FALSE))</f>
        <v/>
      </c>
      <c r="AF114" s="1928" t="str">
        <f>IF(AF113="","",VLOOKUP(AF113,'シフト記号表（従来型・ユニット型共通）'!$C$6:$L$47,10,FALSE))</f>
        <v/>
      </c>
      <c r="AG114" s="1928" t="str">
        <f>IF(AG113="","",VLOOKUP(AG113,'シフト記号表（従来型・ユニット型共通）'!$C$6:$L$47,10,FALSE))</f>
        <v/>
      </c>
      <c r="AH114" s="1928" t="str">
        <f>IF(AH113="","",VLOOKUP(AH113,'シフト記号表（従来型・ユニット型共通）'!$C$6:$L$47,10,FALSE))</f>
        <v/>
      </c>
      <c r="AI114" s="1928" t="str">
        <f>IF(AI113="","",VLOOKUP(AI113,'シフト記号表（従来型・ユニット型共通）'!$C$6:$L$47,10,FALSE))</f>
        <v/>
      </c>
      <c r="AJ114" s="1929" t="str">
        <f>IF(AJ113="","",VLOOKUP(AJ113,'シフト記号表（従来型・ユニット型共通）'!$C$6:$L$47,10,FALSE))</f>
        <v/>
      </c>
      <c r="AK114" s="1927" t="str">
        <f>IF(AK113="","",VLOOKUP(AK113,'シフト記号表（従来型・ユニット型共通）'!$C$6:$L$47,10,FALSE))</f>
        <v/>
      </c>
      <c r="AL114" s="1928" t="str">
        <f>IF(AL113="","",VLOOKUP(AL113,'シフト記号表（従来型・ユニット型共通）'!$C$6:$L$47,10,FALSE))</f>
        <v/>
      </c>
      <c r="AM114" s="1928" t="str">
        <f>IF(AM113="","",VLOOKUP(AM113,'シフト記号表（従来型・ユニット型共通）'!$C$6:$L$47,10,FALSE))</f>
        <v/>
      </c>
      <c r="AN114" s="1928" t="str">
        <f>IF(AN113="","",VLOOKUP(AN113,'シフト記号表（従来型・ユニット型共通）'!$C$6:$L$47,10,FALSE))</f>
        <v/>
      </c>
      <c r="AO114" s="1928" t="str">
        <f>IF(AO113="","",VLOOKUP(AO113,'シフト記号表（従来型・ユニット型共通）'!$C$6:$L$47,10,FALSE))</f>
        <v/>
      </c>
      <c r="AP114" s="1928" t="str">
        <f>IF(AP113="","",VLOOKUP(AP113,'シフト記号表（従来型・ユニット型共通）'!$C$6:$L$47,10,FALSE))</f>
        <v/>
      </c>
      <c r="AQ114" s="1929" t="str">
        <f>IF(AQ113="","",VLOOKUP(AQ113,'シフト記号表（従来型・ユニット型共通）'!$C$6:$L$47,10,FALSE))</f>
        <v/>
      </c>
      <c r="AR114" s="1927" t="str">
        <f>IF(AR113="","",VLOOKUP(AR113,'シフト記号表（従来型・ユニット型共通）'!$C$6:$L$47,10,FALSE))</f>
        <v/>
      </c>
      <c r="AS114" s="1928" t="str">
        <f>IF(AS113="","",VLOOKUP(AS113,'シフト記号表（従来型・ユニット型共通）'!$C$6:$L$47,10,FALSE))</f>
        <v/>
      </c>
      <c r="AT114" s="1928" t="str">
        <f>IF(AT113="","",VLOOKUP(AT113,'シフト記号表（従来型・ユニット型共通）'!$C$6:$L$47,10,FALSE))</f>
        <v/>
      </c>
      <c r="AU114" s="1928" t="str">
        <f>IF(AU113="","",VLOOKUP(AU113,'シフト記号表（従来型・ユニット型共通）'!$C$6:$L$47,10,FALSE))</f>
        <v/>
      </c>
      <c r="AV114" s="1928" t="str">
        <f>IF(AV113="","",VLOOKUP(AV113,'シフト記号表（従来型・ユニット型共通）'!$C$6:$L$47,10,FALSE))</f>
        <v/>
      </c>
      <c r="AW114" s="1928" t="str">
        <f>IF(AW113="","",VLOOKUP(AW113,'シフト記号表（従来型・ユニット型共通）'!$C$6:$L$47,10,FALSE))</f>
        <v/>
      </c>
      <c r="AX114" s="1929" t="str">
        <f>IF(AX113="","",VLOOKUP(AX113,'シフト記号表（従来型・ユニット型共通）'!$C$6:$L$47,10,FALSE))</f>
        <v/>
      </c>
      <c r="AY114" s="1927" t="str">
        <f>IF(AY113="","",VLOOKUP(AY113,'シフト記号表（従来型・ユニット型共通）'!$C$6:$L$47,10,FALSE))</f>
        <v/>
      </c>
      <c r="AZ114" s="1928" t="str">
        <f>IF(AZ113="","",VLOOKUP(AZ113,'シフト記号表（従来型・ユニット型共通）'!$C$6:$L$47,10,FALSE))</f>
        <v/>
      </c>
      <c r="BA114" s="1928" t="str">
        <f>IF(BA113="","",VLOOKUP(BA113,'シフト記号表（従来型・ユニット型共通）'!$C$6:$L$47,10,FALSE))</f>
        <v/>
      </c>
      <c r="BB114" s="4169">
        <f>IF($BE$3="４週",SUM(W114:AX114),IF($BE$3="暦月",SUM(W114:BA114),""))</f>
        <v>0</v>
      </c>
      <c r="BC114" s="4170"/>
      <c r="BD114" s="4171">
        <f>IF($BE$3="４週",BB114/4,IF($BE$3="暦月",(BB114/($BE$8/7)),""))</f>
        <v>0</v>
      </c>
      <c r="BE114" s="4170"/>
      <c r="BF114" s="4166"/>
      <c r="BG114" s="4167"/>
      <c r="BH114" s="4167"/>
      <c r="BI114" s="4167"/>
      <c r="BJ114" s="4168"/>
    </row>
    <row r="115" spans="2:62" ht="20.25" customHeight="1" x14ac:dyDescent="0.15">
      <c r="B115" s="4126">
        <f>B113+1</f>
        <v>50</v>
      </c>
      <c r="C115" s="4128"/>
      <c r="D115" s="4129"/>
      <c r="E115" s="1922"/>
      <c r="F115" s="1923"/>
      <c r="G115" s="1922"/>
      <c r="H115" s="1923"/>
      <c r="I115" s="4132"/>
      <c r="J115" s="4133"/>
      <c r="K115" s="4136"/>
      <c r="L115" s="4137"/>
      <c r="M115" s="4137"/>
      <c r="N115" s="4129"/>
      <c r="O115" s="4140"/>
      <c r="P115" s="4141"/>
      <c r="Q115" s="4141"/>
      <c r="R115" s="4141"/>
      <c r="S115" s="4142"/>
      <c r="T115" s="1942" t="s">
        <v>3298</v>
      </c>
      <c r="V115" s="1943"/>
      <c r="W115" s="1935"/>
      <c r="X115" s="1936"/>
      <c r="Y115" s="1936"/>
      <c r="Z115" s="1936"/>
      <c r="AA115" s="1936"/>
      <c r="AB115" s="1936"/>
      <c r="AC115" s="1937"/>
      <c r="AD115" s="1935"/>
      <c r="AE115" s="1936"/>
      <c r="AF115" s="1936"/>
      <c r="AG115" s="1936"/>
      <c r="AH115" s="1936"/>
      <c r="AI115" s="1936"/>
      <c r="AJ115" s="1937"/>
      <c r="AK115" s="1935"/>
      <c r="AL115" s="1936"/>
      <c r="AM115" s="1936"/>
      <c r="AN115" s="1936"/>
      <c r="AO115" s="1936"/>
      <c r="AP115" s="1936"/>
      <c r="AQ115" s="1937"/>
      <c r="AR115" s="1935"/>
      <c r="AS115" s="1936"/>
      <c r="AT115" s="1936"/>
      <c r="AU115" s="1936"/>
      <c r="AV115" s="1936"/>
      <c r="AW115" s="1936"/>
      <c r="AX115" s="1937"/>
      <c r="AY115" s="1935"/>
      <c r="AZ115" s="1936"/>
      <c r="BA115" s="1938"/>
      <c r="BB115" s="4146"/>
      <c r="BC115" s="4147"/>
      <c r="BD115" s="4148"/>
      <c r="BE115" s="4149"/>
      <c r="BF115" s="4150"/>
      <c r="BG115" s="4151"/>
      <c r="BH115" s="4151"/>
      <c r="BI115" s="4151"/>
      <c r="BJ115" s="4152"/>
    </row>
    <row r="116" spans="2:62" ht="20.25" customHeight="1" x14ac:dyDescent="0.15">
      <c r="B116" s="4159"/>
      <c r="C116" s="4160"/>
      <c r="D116" s="4161"/>
      <c r="E116" s="1944"/>
      <c r="F116" s="1945">
        <f>C115</f>
        <v>0</v>
      </c>
      <c r="G116" s="1944"/>
      <c r="H116" s="1945">
        <f>I115</f>
        <v>0</v>
      </c>
      <c r="I116" s="4162"/>
      <c r="J116" s="4163"/>
      <c r="K116" s="4164"/>
      <c r="L116" s="4165"/>
      <c r="M116" s="4165"/>
      <c r="N116" s="4161"/>
      <c r="O116" s="4140"/>
      <c r="P116" s="4141"/>
      <c r="Q116" s="4141"/>
      <c r="R116" s="4141"/>
      <c r="S116" s="4142"/>
      <c r="T116" s="1939" t="s">
        <v>3505</v>
      </c>
      <c r="U116" s="1940"/>
      <c r="V116" s="1941"/>
      <c r="W116" s="1927" t="str">
        <f>IF(W115="","",VLOOKUP(W115,'シフト記号表（従来型・ユニット型共通）'!$C$6:$L$47,10,FALSE))</f>
        <v/>
      </c>
      <c r="X116" s="1928" t="str">
        <f>IF(X115="","",VLOOKUP(X115,'シフト記号表（従来型・ユニット型共通）'!$C$6:$L$47,10,FALSE))</f>
        <v/>
      </c>
      <c r="Y116" s="1928" t="str">
        <f>IF(Y115="","",VLOOKUP(Y115,'シフト記号表（従来型・ユニット型共通）'!$C$6:$L$47,10,FALSE))</f>
        <v/>
      </c>
      <c r="Z116" s="1928" t="str">
        <f>IF(Z115="","",VLOOKUP(Z115,'シフト記号表（従来型・ユニット型共通）'!$C$6:$L$47,10,FALSE))</f>
        <v/>
      </c>
      <c r="AA116" s="1928" t="str">
        <f>IF(AA115="","",VLOOKUP(AA115,'シフト記号表（従来型・ユニット型共通）'!$C$6:$L$47,10,FALSE))</f>
        <v/>
      </c>
      <c r="AB116" s="1928" t="str">
        <f>IF(AB115="","",VLOOKUP(AB115,'シフト記号表（従来型・ユニット型共通）'!$C$6:$L$47,10,FALSE))</f>
        <v/>
      </c>
      <c r="AC116" s="1929" t="str">
        <f>IF(AC115="","",VLOOKUP(AC115,'シフト記号表（従来型・ユニット型共通）'!$C$6:$L$47,10,FALSE))</f>
        <v/>
      </c>
      <c r="AD116" s="1927" t="str">
        <f>IF(AD115="","",VLOOKUP(AD115,'シフト記号表（従来型・ユニット型共通）'!$C$6:$L$47,10,FALSE))</f>
        <v/>
      </c>
      <c r="AE116" s="1928" t="str">
        <f>IF(AE115="","",VLOOKUP(AE115,'シフト記号表（従来型・ユニット型共通）'!$C$6:$L$47,10,FALSE))</f>
        <v/>
      </c>
      <c r="AF116" s="1928" t="str">
        <f>IF(AF115="","",VLOOKUP(AF115,'シフト記号表（従来型・ユニット型共通）'!$C$6:$L$47,10,FALSE))</f>
        <v/>
      </c>
      <c r="AG116" s="1928" t="str">
        <f>IF(AG115="","",VLOOKUP(AG115,'シフト記号表（従来型・ユニット型共通）'!$C$6:$L$47,10,FALSE))</f>
        <v/>
      </c>
      <c r="AH116" s="1928" t="str">
        <f>IF(AH115="","",VLOOKUP(AH115,'シフト記号表（従来型・ユニット型共通）'!$C$6:$L$47,10,FALSE))</f>
        <v/>
      </c>
      <c r="AI116" s="1928" t="str">
        <f>IF(AI115="","",VLOOKUP(AI115,'シフト記号表（従来型・ユニット型共通）'!$C$6:$L$47,10,FALSE))</f>
        <v/>
      </c>
      <c r="AJ116" s="1929" t="str">
        <f>IF(AJ115="","",VLOOKUP(AJ115,'シフト記号表（従来型・ユニット型共通）'!$C$6:$L$47,10,FALSE))</f>
        <v/>
      </c>
      <c r="AK116" s="1927" t="str">
        <f>IF(AK115="","",VLOOKUP(AK115,'シフト記号表（従来型・ユニット型共通）'!$C$6:$L$47,10,FALSE))</f>
        <v/>
      </c>
      <c r="AL116" s="1928" t="str">
        <f>IF(AL115="","",VLOOKUP(AL115,'シフト記号表（従来型・ユニット型共通）'!$C$6:$L$47,10,FALSE))</f>
        <v/>
      </c>
      <c r="AM116" s="1928" t="str">
        <f>IF(AM115="","",VLOOKUP(AM115,'シフト記号表（従来型・ユニット型共通）'!$C$6:$L$47,10,FALSE))</f>
        <v/>
      </c>
      <c r="AN116" s="1928" t="str">
        <f>IF(AN115="","",VLOOKUP(AN115,'シフト記号表（従来型・ユニット型共通）'!$C$6:$L$47,10,FALSE))</f>
        <v/>
      </c>
      <c r="AO116" s="1928" t="str">
        <f>IF(AO115="","",VLOOKUP(AO115,'シフト記号表（従来型・ユニット型共通）'!$C$6:$L$47,10,FALSE))</f>
        <v/>
      </c>
      <c r="AP116" s="1928" t="str">
        <f>IF(AP115="","",VLOOKUP(AP115,'シフト記号表（従来型・ユニット型共通）'!$C$6:$L$47,10,FALSE))</f>
        <v/>
      </c>
      <c r="AQ116" s="1929" t="str">
        <f>IF(AQ115="","",VLOOKUP(AQ115,'シフト記号表（従来型・ユニット型共通）'!$C$6:$L$47,10,FALSE))</f>
        <v/>
      </c>
      <c r="AR116" s="1927" t="str">
        <f>IF(AR115="","",VLOOKUP(AR115,'シフト記号表（従来型・ユニット型共通）'!$C$6:$L$47,10,FALSE))</f>
        <v/>
      </c>
      <c r="AS116" s="1928" t="str">
        <f>IF(AS115="","",VLOOKUP(AS115,'シフト記号表（従来型・ユニット型共通）'!$C$6:$L$47,10,FALSE))</f>
        <v/>
      </c>
      <c r="AT116" s="1928" t="str">
        <f>IF(AT115="","",VLOOKUP(AT115,'シフト記号表（従来型・ユニット型共通）'!$C$6:$L$47,10,FALSE))</f>
        <v/>
      </c>
      <c r="AU116" s="1928" t="str">
        <f>IF(AU115="","",VLOOKUP(AU115,'シフト記号表（従来型・ユニット型共通）'!$C$6:$L$47,10,FALSE))</f>
        <v/>
      </c>
      <c r="AV116" s="1928" t="str">
        <f>IF(AV115="","",VLOOKUP(AV115,'シフト記号表（従来型・ユニット型共通）'!$C$6:$L$47,10,FALSE))</f>
        <v/>
      </c>
      <c r="AW116" s="1928" t="str">
        <f>IF(AW115="","",VLOOKUP(AW115,'シフト記号表（従来型・ユニット型共通）'!$C$6:$L$47,10,FALSE))</f>
        <v/>
      </c>
      <c r="AX116" s="1929" t="str">
        <f>IF(AX115="","",VLOOKUP(AX115,'シフト記号表（従来型・ユニット型共通）'!$C$6:$L$47,10,FALSE))</f>
        <v/>
      </c>
      <c r="AY116" s="1927" t="str">
        <f>IF(AY115="","",VLOOKUP(AY115,'シフト記号表（従来型・ユニット型共通）'!$C$6:$L$47,10,FALSE))</f>
        <v/>
      </c>
      <c r="AZ116" s="1928" t="str">
        <f>IF(AZ115="","",VLOOKUP(AZ115,'シフト記号表（従来型・ユニット型共通）'!$C$6:$L$47,10,FALSE))</f>
        <v/>
      </c>
      <c r="BA116" s="1928" t="str">
        <f>IF(BA115="","",VLOOKUP(BA115,'シフト記号表（従来型・ユニット型共通）'!$C$6:$L$47,10,FALSE))</f>
        <v/>
      </c>
      <c r="BB116" s="4169">
        <f>IF($BE$3="４週",SUM(W116:AX116),IF($BE$3="暦月",SUM(W116:BA116),""))</f>
        <v>0</v>
      </c>
      <c r="BC116" s="4170"/>
      <c r="BD116" s="4171">
        <f>IF($BE$3="４週",BB116/4,IF($BE$3="暦月",(BB116/($BE$8/7)),""))</f>
        <v>0</v>
      </c>
      <c r="BE116" s="4170"/>
      <c r="BF116" s="4166"/>
      <c r="BG116" s="4167"/>
      <c r="BH116" s="4167"/>
      <c r="BI116" s="4167"/>
      <c r="BJ116" s="4168"/>
    </row>
    <row r="117" spans="2:62" ht="20.25" customHeight="1" x14ac:dyDescent="0.15">
      <c r="B117" s="4126">
        <f>B115+1</f>
        <v>51</v>
      </c>
      <c r="C117" s="4128"/>
      <c r="D117" s="4129"/>
      <c r="E117" s="1922"/>
      <c r="F117" s="1923"/>
      <c r="G117" s="1922"/>
      <c r="H117" s="1923"/>
      <c r="I117" s="4132"/>
      <c r="J117" s="4133"/>
      <c r="K117" s="4136"/>
      <c r="L117" s="4137"/>
      <c r="M117" s="4137"/>
      <c r="N117" s="4129"/>
      <c r="O117" s="4140"/>
      <c r="P117" s="4141"/>
      <c r="Q117" s="4141"/>
      <c r="R117" s="4141"/>
      <c r="S117" s="4142"/>
      <c r="T117" s="1942" t="s">
        <v>3298</v>
      </c>
      <c r="V117" s="1943"/>
      <c r="W117" s="1935"/>
      <c r="X117" s="1936"/>
      <c r="Y117" s="1936"/>
      <c r="Z117" s="1936"/>
      <c r="AA117" s="1936"/>
      <c r="AB117" s="1936"/>
      <c r="AC117" s="1937"/>
      <c r="AD117" s="1935"/>
      <c r="AE117" s="1936"/>
      <c r="AF117" s="1936"/>
      <c r="AG117" s="1936"/>
      <c r="AH117" s="1936"/>
      <c r="AI117" s="1936"/>
      <c r="AJ117" s="1937"/>
      <c r="AK117" s="1935"/>
      <c r="AL117" s="1936"/>
      <c r="AM117" s="1936"/>
      <c r="AN117" s="1936"/>
      <c r="AO117" s="1936"/>
      <c r="AP117" s="1936"/>
      <c r="AQ117" s="1937"/>
      <c r="AR117" s="1935"/>
      <c r="AS117" s="1936"/>
      <c r="AT117" s="1936"/>
      <c r="AU117" s="1936"/>
      <c r="AV117" s="1936"/>
      <c r="AW117" s="1936"/>
      <c r="AX117" s="1937"/>
      <c r="AY117" s="1935"/>
      <c r="AZ117" s="1936"/>
      <c r="BA117" s="1938"/>
      <c r="BB117" s="4146"/>
      <c r="BC117" s="4147"/>
      <c r="BD117" s="4148"/>
      <c r="BE117" s="4149"/>
      <c r="BF117" s="4150"/>
      <c r="BG117" s="4151"/>
      <c r="BH117" s="4151"/>
      <c r="BI117" s="4151"/>
      <c r="BJ117" s="4152"/>
    </row>
    <row r="118" spans="2:62" ht="20.25" customHeight="1" x14ac:dyDescent="0.15">
      <c r="B118" s="4159"/>
      <c r="C118" s="4160"/>
      <c r="D118" s="4161"/>
      <c r="E118" s="1944"/>
      <c r="F118" s="1945">
        <f>C117</f>
        <v>0</v>
      </c>
      <c r="G118" s="1944"/>
      <c r="H118" s="1945">
        <f>I117</f>
        <v>0</v>
      </c>
      <c r="I118" s="4162"/>
      <c r="J118" s="4163"/>
      <c r="K118" s="4164"/>
      <c r="L118" s="4165"/>
      <c r="M118" s="4165"/>
      <c r="N118" s="4161"/>
      <c r="O118" s="4140"/>
      <c r="P118" s="4141"/>
      <c r="Q118" s="4141"/>
      <c r="R118" s="4141"/>
      <c r="S118" s="4142"/>
      <c r="T118" s="1939" t="s">
        <v>3505</v>
      </c>
      <c r="U118" s="1940"/>
      <c r="V118" s="1941"/>
      <c r="W118" s="1927" t="str">
        <f>IF(W117="","",VLOOKUP(W117,'シフト記号表（従来型・ユニット型共通）'!$C$6:$L$47,10,FALSE))</f>
        <v/>
      </c>
      <c r="X118" s="1928" t="str">
        <f>IF(X117="","",VLOOKUP(X117,'シフト記号表（従来型・ユニット型共通）'!$C$6:$L$47,10,FALSE))</f>
        <v/>
      </c>
      <c r="Y118" s="1928" t="str">
        <f>IF(Y117="","",VLOOKUP(Y117,'シフト記号表（従来型・ユニット型共通）'!$C$6:$L$47,10,FALSE))</f>
        <v/>
      </c>
      <c r="Z118" s="1928" t="str">
        <f>IF(Z117="","",VLOOKUP(Z117,'シフト記号表（従来型・ユニット型共通）'!$C$6:$L$47,10,FALSE))</f>
        <v/>
      </c>
      <c r="AA118" s="1928" t="str">
        <f>IF(AA117="","",VLOOKUP(AA117,'シフト記号表（従来型・ユニット型共通）'!$C$6:$L$47,10,FALSE))</f>
        <v/>
      </c>
      <c r="AB118" s="1928" t="str">
        <f>IF(AB117="","",VLOOKUP(AB117,'シフト記号表（従来型・ユニット型共通）'!$C$6:$L$47,10,FALSE))</f>
        <v/>
      </c>
      <c r="AC118" s="1929" t="str">
        <f>IF(AC117="","",VLOOKUP(AC117,'シフト記号表（従来型・ユニット型共通）'!$C$6:$L$47,10,FALSE))</f>
        <v/>
      </c>
      <c r="AD118" s="1927" t="str">
        <f>IF(AD117="","",VLOOKUP(AD117,'シフト記号表（従来型・ユニット型共通）'!$C$6:$L$47,10,FALSE))</f>
        <v/>
      </c>
      <c r="AE118" s="1928" t="str">
        <f>IF(AE117="","",VLOOKUP(AE117,'シフト記号表（従来型・ユニット型共通）'!$C$6:$L$47,10,FALSE))</f>
        <v/>
      </c>
      <c r="AF118" s="1928" t="str">
        <f>IF(AF117="","",VLOOKUP(AF117,'シフト記号表（従来型・ユニット型共通）'!$C$6:$L$47,10,FALSE))</f>
        <v/>
      </c>
      <c r="AG118" s="1928" t="str">
        <f>IF(AG117="","",VLOOKUP(AG117,'シフト記号表（従来型・ユニット型共通）'!$C$6:$L$47,10,FALSE))</f>
        <v/>
      </c>
      <c r="AH118" s="1928" t="str">
        <f>IF(AH117="","",VLOOKUP(AH117,'シフト記号表（従来型・ユニット型共通）'!$C$6:$L$47,10,FALSE))</f>
        <v/>
      </c>
      <c r="AI118" s="1928" t="str">
        <f>IF(AI117="","",VLOOKUP(AI117,'シフト記号表（従来型・ユニット型共通）'!$C$6:$L$47,10,FALSE))</f>
        <v/>
      </c>
      <c r="AJ118" s="1929" t="str">
        <f>IF(AJ117="","",VLOOKUP(AJ117,'シフト記号表（従来型・ユニット型共通）'!$C$6:$L$47,10,FALSE))</f>
        <v/>
      </c>
      <c r="AK118" s="1927" t="str">
        <f>IF(AK117="","",VLOOKUP(AK117,'シフト記号表（従来型・ユニット型共通）'!$C$6:$L$47,10,FALSE))</f>
        <v/>
      </c>
      <c r="AL118" s="1928" t="str">
        <f>IF(AL117="","",VLOOKUP(AL117,'シフト記号表（従来型・ユニット型共通）'!$C$6:$L$47,10,FALSE))</f>
        <v/>
      </c>
      <c r="AM118" s="1928" t="str">
        <f>IF(AM117="","",VLOOKUP(AM117,'シフト記号表（従来型・ユニット型共通）'!$C$6:$L$47,10,FALSE))</f>
        <v/>
      </c>
      <c r="AN118" s="1928" t="str">
        <f>IF(AN117="","",VLOOKUP(AN117,'シフト記号表（従来型・ユニット型共通）'!$C$6:$L$47,10,FALSE))</f>
        <v/>
      </c>
      <c r="AO118" s="1928" t="str">
        <f>IF(AO117="","",VLOOKUP(AO117,'シフト記号表（従来型・ユニット型共通）'!$C$6:$L$47,10,FALSE))</f>
        <v/>
      </c>
      <c r="AP118" s="1928" t="str">
        <f>IF(AP117="","",VLOOKUP(AP117,'シフト記号表（従来型・ユニット型共通）'!$C$6:$L$47,10,FALSE))</f>
        <v/>
      </c>
      <c r="AQ118" s="1929" t="str">
        <f>IF(AQ117="","",VLOOKUP(AQ117,'シフト記号表（従来型・ユニット型共通）'!$C$6:$L$47,10,FALSE))</f>
        <v/>
      </c>
      <c r="AR118" s="1927" t="str">
        <f>IF(AR117="","",VLOOKUP(AR117,'シフト記号表（従来型・ユニット型共通）'!$C$6:$L$47,10,FALSE))</f>
        <v/>
      </c>
      <c r="AS118" s="1928" t="str">
        <f>IF(AS117="","",VLOOKUP(AS117,'シフト記号表（従来型・ユニット型共通）'!$C$6:$L$47,10,FALSE))</f>
        <v/>
      </c>
      <c r="AT118" s="1928" t="str">
        <f>IF(AT117="","",VLOOKUP(AT117,'シフト記号表（従来型・ユニット型共通）'!$C$6:$L$47,10,FALSE))</f>
        <v/>
      </c>
      <c r="AU118" s="1928" t="str">
        <f>IF(AU117="","",VLOOKUP(AU117,'シフト記号表（従来型・ユニット型共通）'!$C$6:$L$47,10,FALSE))</f>
        <v/>
      </c>
      <c r="AV118" s="1928" t="str">
        <f>IF(AV117="","",VLOOKUP(AV117,'シフト記号表（従来型・ユニット型共通）'!$C$6:$L$47,10,FALSE))</f>
        <v/>
      </c>
      <c r="AW118" s="1928" t="str">
        <f>IF(AW117="","",VLOOKUP(AW117,'シフト記号表（従来型・ユニット型共通）'!$C$6:$L$47,10,FALSE))</f>
        <v/>
      </c>
      <c r="AX118" s="1929" t="str">
        <f>IF(AX117="","",VLOOKUP(AX117,'シフト記号表（従来型・ユニット型共通）'!$C$6:$L$47,10,FALSE))</f>
        <v/>
      </c>
      <c r="AY118" s="1927" t="str">
        <f>IF(AY117="","",VLOOKUP(AY117,'シフト記号表（従来型・ユニット型共通）'!$C$6:$L$47,10,FALSE))</f>
        <v/>
      </c>
      <c r="AZ118" s="1928" t="str">
        <f>IF(AZ117="","",VLOOKUP(AZ117,'シフト記号表（従来型・ユニット型共通）'!$C$6:$L$47,10,FALSE))</f>
        <v/>
      </c>
      <c r="BA118" s="1928" t="str">
        <f>IF(BA117="","",VLOOKUP(BA117,'シフト記号表（従来型・ユニット型共通）'!$C$6:$L$47,10,FALSE))</f>
        <v/>
      </c>
      <c r="BB118" s="4169">
        <f>IF($BE$3="４週",SUM(W118:AX118),IF($BE$3="暦月",SUM(W118:BA118),""))</f>
        <v>0</v>
      </c>
      <c r="BC118" s="4170"/>
      <c r="BD118" s="4171">
        <f>IF($BE$3="４週",BB118/4,IF($BE$3="暦月",(BB118/($BE$8/7)),""))</f>
        <v>0</v>
      </c>
      <c r="BE118" s="4170"/>
      <c r="BF118" s="4166"/>
      <c r="BG118" s="4167"/>
      <c r="BH118" s="4167"/>
      <c r="BI118" s="4167"/>
      <c r="BJ118" s="4168"/>
    </row>
    <row r="119" spans="2:62" ht="20.25" customHeight="1" x14ac:dyDescent="0.15">
      <c r="B119" s="4126">
        <f>B117+1</f>
        <v>52</v>
      </c>
      <c r="C119" s="4128"/>
      <c r="D119" s="4129"/>
      <c r="E119" s="1922"/>
      <c r="F119" s="1923"/>
      <c r="G119" s="1922"/>
      <c r="H119" s="1923"/>
      <c r="I119" s="4132"/>
      <c r="J119" s="4133"/>
      <c r="K119" s="4136"/>
      <c r="L119" s="4137"/>
      <c r="M119" s="4137"/>
      <c r="N119" s="4129"/>
      <c r="O119" s="4140"/>
      <c r="P119" s="4141"/>
      <c r="Q119" s="4141"/>
      <c r="R119" s="4141"/>
      <c r="S119" s="4142"/>
      <c r="T119" s="1942" t="s">
        <v>3298</v>
      </c>
      <c r="V119" s="1943"/>
      <c r="W119" s="1935"/>
      <c r="X119" s="1936"/>
      <c r="Y119" s="1936"/>
      <c r="Z119" s="1936"/>
      <c r="AA119" s="1936"/>
      <c r="AB119" s="1936"/>
      <c r="AC119" s="1937"/>
      <c r="AD119" s="1935"/>
      <c r="AE119" s="1936"/>
      <c r="AF119" s="1936"/>
      <c r="AG119" s="1936"/>
      <c r="AH119" s="1936"/>
      <c r="AI119" s="1936"/>
      <c r="AJ119" s="1937"/>
      <c r="AK119" s="1935"/>
      <c r="AL119" s="1936"/>
      <c r="AM119" s="1936"/>
      <c r="AN119" s="1936"/>
      <c r="AO119" s="1936"/>
      <c r="AP119" s="1936"/>
      <c r="AQ119" s="1937"/>
      <c r="AR119" s="1935"/>
      <c r="AS119" s="1936"/>
      <c r="AT119" s="1936"/>
      <c r="AU119" s="1936"/>
      <c r="AV119" s="1936"/>
      <c r="AW119" s="1936"/>
      <c r="AX119" s="1937"/>
      <c r="AY119" s="1935"/>
      <c r="AZ119" s="1936"/>
      <c r="BA119" s="1938"/>
      <c r="BB119" s="4146"/>
      <c r="BC119" s="4147"/>
      <c r="BD119" s="4148"/>
      <c r="BE119" s="4149"/>
      <c r="BF119" s="4150"/>
      <c r="BG119" s="4151"/>
      <c r="BH119" s="4151"/>
      <c r="BI119" s="4151"/>
      <c r="BJ119" s="4152"/>
    </row>
    <row r="120" spans="2:62" ht="20.25" customHeight="1" x14ac:dyDescent="0.15">
      <c r="B120" s="4159"/>
      <c r="C120" s="4160"/>
      <c r="D120" s="4161"/>
      <c r="E120" s="1944"/>
      <c r="F120" s="1945">
        <f>C119</f>
        <v>0</v>
      </c>
      <c r="G120" s="1944"/>
      <c r="H120" s="1945">
        <f>I119</f>
        <v>0</v>
      </c>
      <c r="I120" s="4162"/>
      <c r="J120" s="4163"/>
      <c r="K120" s="4164"/>
      <c r="L120" s="4165"/>
      <c r="M120" s="4165"/>
      <c r="N120" s="4161"/>
      <c r="O120" s="4140"/>
      <c r="P120" s="4141"/>
      <c r="Q120" s="4141"/>
      <c r="R120" s="4141"/>
      <c r="S120" s="4142"/>
      <c r="T120" s="1939" t="s">
        <v>3505</v>
      </c>
      <c r="U120" s="1940"/>
      <c r="V120" s="1941"/>
      <c r="W120" s="1927" t="str">
        <f>IF(W119="","",VLOOKUP(W119,'シフト記号表（従来型・ユニット型共通）'!$C$6:$L$47,10,FALSE))</f>
        <v/>
      </c>
      <c r="X120" s="1928" t="str">
        <f>IF(X119="","",VLOOKUP(X119,'シフト記号表（従来型・ユニット型共通）'!$C$6:$L$47,10,FALSE))</f>
        <v/>
      </c>
      <c r="Y120" s="1928" t="str">
        <f>IF(Y119="","",VLOOKUP(Y119,'シフト記号表（従来型・ユニット型共通）'!$C$6:$L$47,10,FALSE))</f>
        <v/>
      </c>
      <c r="Z120" s="1928" t="str">
        <f>IF(Z119="","",VLOOKUP(Z119,'シフト記号表（従来型・ユニット型共通）'!$C$6:$L$47,10,FALSE))</f>
        <v/>
      </c>
      <c r="AA120" s="1928" t="str">
        <f>IF(AA119="","",VLOOKUP(AA119,'シフト記号表（従来型・ユニット型共通）'!$C$6:$L$47,10,FALSE))</f>
        <v/>
      </c>
      <c r="AB120" s="1928" t="str">
        <f>IF(AB119="","",VLOOKUP(AB119,'シフト記号表（従来型・ユニット型共通）'!$C$6:$L$47,10,FALSE))</f>
        <v/>
      </c>
      <c r="AC120" s="1929" t="str">
        <f>IF(AC119="","",VLOOKUP(AC119,'シフト記号表（従来型・ユニット型共通）'!$C$6:$L$47,10,FALSE))</f>
        <v/>
      </c>
      <c r="AD120" s="1927" t="str">
        <f>IF(AD119="","",VLOOKUP(AD119,'シフト記号表（従来型・ユニット型共通）'!$C$6:$L$47,10,FALSE))</f>
        <v/>
      </c>
      <c r="AE120" s="1928" t="str">
        <f>IF(AE119="","",VLOOKUP(AE119,'シフト記号表（従来型・ユニット型共通）'!$C$6:$L$47,10,FALSE))</f>
        <v/>
      </c>
      <c r="AF120" s="1928" t="str">
        <f>IF(AF119="","",VLOOKUP(AF119,'シフト記号表（従来型・ユニット型共通）'!$C$6:$L$47,10,FALSE))</f>
        <v/>
      </c>
      <c r="AG120" s="1928" t="str">
        <f>IF(AG119="","",VLOOKUP(AG119,'シフト記号表（従来型・ユニット型共通）'!$C$6:$L$47,10,FALSE))</f>
        <v/>
      </c>
      <c r="AH120" s="1928" t="str">
        <f>IF(AH119="","",VLOOKUP(AH119,'シフト記号表（従来型・ユニット型共通）'!$C$6:$L$47,10,FALSE))</f>
        <v/>
      </c>
      <c r="AI120" s="1928" t="str">
        <f>IF(AI119="","",VLOOKUP(AI119,'シフト記号表（従来型・ユニット型共通）'!$C$6:$L$47,10,FALSE))</f>
        <v/>
      </c>
      <c r="AJ120" s="1929" t="str">
        <f>IF(AJ119="","",VLOOKUP(AJ119,'シフト記号表（従来型・ユニット型共通）'!$C$6:$L$47,10,FALSE))</f>
        <v/>
      </c>
      <c r="AK120" s="1927" t="str">
        <f>IF(AK119="","",VLOOKUP(AK119,'シフト記号表（従来型・ユニット型共通）'!$C$6:$L$47,10,FALSE))</f>
        <v/>
      </c>
      <c r="AL120" s="1928" t="str">
        <f>IF(AL119="","",VLOOKUP(AL119,'シフト記号表（従来型・ユニット型共通）'!$C$6:$L$47,10,FALSE))</f>
        <v/>
      </c>
      <c r="AM120" s="1928" t="str">
        <f>IF(AM119="","",VLOOKUP(AM119,'シフト記号表（従来型・ユニット型共通）'!$C$6:$L$47,10,FALSE))</f>
        <v/>
      </c>
      <c r="AN120" s="1928" t="str">
        <f>IF(AN119="","",VLOOKUP(AN119,'シフト記号表（従来型・ユニット型共通）'!$C$6:$L$47,10,FALSE))</f>
        <v/>
      </c>
      <c r="AO120" s="1928" t="str">
        <f>IF(AO119="","",VLOOKUP(AO119,'シフト記号表（従来型・ユニット型共通）'!$C$6:$L$47,10,FALSE))</f>
        <v/>
      </c>
      <c r="AP120" s="1928" t="str">
        <f>IF(AP119="","",VLOOKUP(AP119,'シフト記号表（従来型・ユニット型共通）'!$C$6:$L$47,10,FALSE))</f>
        <v/>
      </c>
      <c r="AQ120" s="1929" t="str">
        <f>IF(AQ119="","",VLOOKUP(AQ119,'シフト記号表（従来型・ユニット型共通）'!$C$6:$L$47,10,FALSE))</f>
        <v/>
      </c>
      <c r="AR120" s="1927" t="str">
        <f>IF(AR119="","",VLOOKUP(AR119,'シフト記号表（従来型・ユニット型共通）'!$C$6:$L$47,10,FALSE))</f>
        <v/>
      </c>
      <c r="AS120" s="1928" t="str">
        <f>IF(AS119="","",VLOOKUP(AS119,'シフト記号表（従来型・ユニット型共通）'!$C$6:$L$47,10,FALSE))</f>
        <v/>
      </c>
      <c r="AT120" s="1928" t="str">
        <f>IF(AT119="","",VLOOKUP(AT119,'シフト記号表（従来型・ユニット型共通）'!$C$6:$L$47,10,FALSE))</f>
        <v/>
      </c>
      <c r="AU120" s="1928" t="str">
        <f>IF(AU119="","",VLOOKUP(AU119,'シフト記号表（従来型・ユニット型共通）'!$C$6:$L$47,10,FALSE))</f>
        <v/>
      </c>
      <c r="AV120" s="1928" t="str">
        <f>IF(AV119="","",VLOOKUP(AV119,'シフト記号表（従来型・ユニット型共通）'!$C$6:$L$47,10,FALSE))</f>
        <v/>
      </c>
      <c r="AW120" s="1928" t="str">
        <f>IF(AW119="","",VLOOKUP(AW119,'シフト記号表（従来型・ユニット型共通）'!$C$6:$L$47,10,FALSE))</f>
        <v/>
      </c>
      <c r="AX120" s="1929" t="str">
        <f>IF(AX119="","",VLOOKUP(AX119,'シフト記号表（従来型・ユニット型共通）'!$C$6:$L$47,10,FALSE))</f>
        <v/>
      </c>
      <c r="AY120" s="1927" t="str">
        <f>IF(AY119="","",VLOOKUP(AY119,'シフト記号表（従来型・ユニット型共通）'!$C$6:$L$47,10,FALSE))</f>
        <v/>
      </c>
      <c r="AZ120" s="1928" t="str">
        <f>IF(AZ119="","",VLOOKUP(AZ119,'シフト記号表（従来型・ユニット型共通）'!$C$6:$L$47,10,FALSE))</f>
        <v/>
      </c>
      <c r="BA120" s="1928" t="str">
        <f>IF(BA119="","",VLOOKUP(BA119,'シフト記号表（従来型・ユニット型共通）'!$C$6:$L$47,10,FALSE))</f>
        <v/>
      </c>
      <c r="BB120" s="4169">
        <f>IF($BE$3="４週",SUM(W120:AX120),IF($BE$3="暦月",SUM(W120:BA120),""))</f>
        <v>0</v>
      </c>
      <c r="BC120" s="4170"/>
      <c r="BD120" s="4171">
        <f>IF($BE$3="４週",BB120/4,IF($BE$3="暦月",(BB120/($BE$8/7)),""))</f>
        <v>0</v>
      </c>
      <c r="BE120" s="4170"/>
      <c r="BF120" s="4166"/>
      <c r="BG120" s="4167"/>
      <c r="BH120" s="4167"/>
      <c r="BI120" s="4167"/>
      <c r="BJ120" s="4168"/>
    </row>
    <row r="121" spans="2:62" ht="20.25" customHeight="1" x14ac:dyDescent="0.15">
      <c r="B121" s="4126">
        <f>B119+1</f>
        <v>53</v>
      </c>
      <c r="C121" s="4128"/>
      <c r="D121" s="4129"/>
      <c r="E121" s="1922"/>
      <c r="F121" s="1923"/>
      <c r="G121" s="1922"/>
      <c r="H121" s="1923"/>
      <c r="I121" s="4132"/>
      <c r="J121" s="4133"/>
      <c r="K121" s="4136"/>
      <c r="L121" s="4137"/>
      <c r="M121" s="4137"/>
      <c r="N121" s="4129"/>
      <c r="O121" s="4140"/>
      <c r="P121" s="4141"/>
      <c r="Q121" s="4141"/>
      <c r="R121" s="4141"/>
      <c r="S121" s="4142"/>
      <c r="T121" s="1942" t="s">
        <v>3298</v>
      </c>
      <c r="V121" s="1943"/>
      <c r="W121" s="1935"/>
      <c r="X121" s="1936"/>
      <c r="Y121" s="1936"/>
      <c r="Z121" s="1936"/>
      <c r="AA121" s="1936"/>
      <c r="AB121" s="1936"/>
      <c r="AC121" s="1937"/>
      <c r="AD121" s="1935"/>
      <c r="AE121" s="1936"/>
      <c r="AF121" s="1936"/>
      <c r="AG121" s="1936"/>
      <c r="AH121" s="1936"/>
      <c r="AI121" s="1936"/>
      <c r="AJ121" s="1937"/>
      <c r="AK121" s="1935"/>
      <c r="AL121" s="1936"/>
      <c r="AM121" s="1936"/>
      <c r="AN121" s="1936"/>
      <c r="AO121" s="1936"/>
      <c r="AP121" s="1936"/>
      <c r="AQ121" s="1937"/>
      <c r="AR121" s="1935"/>
      <c r="AS121" s="1936"/>
      <c r="AT121" s="1936"/>
      <c r="AU121" s="1936"/>
      <c r="AV121" s="1936"/>
      <c r="AW121" s="1936"/>
      <c r="AX121" s="1937"/>
      <c r="AY121" s="1935"/>
      <c r="AZ121" s="1936"/>
      <c r="BA121" s="1938"/>
      <c r="BB121" s="4146"/>
      <c r="BC121" s="4147"/>
      <c r="BD121" s="4148"/>
      <c r="BE121" s="4149"/>
      <c r="BF121" s="4150"/>
      <c r="BG121" s="4151"/>
      <c r="BH121" s="4151"/>
      <c r="BI121" s="4151"/>
      <c r="BJ121" s="4152"/>
    </row>
    <row r="122" spans="2:62" ht="20.25" customHeight="1" x14ac:dyDescent="0.15">
      <c r="B122" s="4159"/>
      <c r="C122" s="4160"/>
      <c r="D122" s="4161"/>
      <c r="E122" s="1944"/>
      <c r="F122" s="1945">
        <f>C121</f>
        <v>0</v>
      </c>
      <c r="G122" s="1944"/>
      <c r="H122" s="1945">
        <f>I121</f>
        <v>0</v>
      </c>
      <c r="I122" s="4162"/>
      <c r="J122" s="4163"/>
      <c r="K122" s="4164"/>
      <c r="L122" s="4165"/>
      <c r="M122" s="4165"/>
      <c r="N122" s="4161"/>
      <c r="O122" s="4140"/>
      <c r="P122" s="4141"/>
      <c r="Q122" s="4141"/>
      <c r="R122" s="4141"/>
      <c r="S122" s="4142"/>
      <c r="T122" s="1939" t="s">
        <v>3505</v>
      </c>
      <c r="U122" s="1940"/>
      <c r="V122" s="1941"/>
      <c r="W122" s="1927" t="str">
        <f>IF(W121="","",VLOOKUP(W121,'シフト記号表（従来型・ユニット型共通）'!$C$6:$L$47,10,FALSE))</f>
        <v/>
      </c>
      <c r="X122" s="1928" t="str">
        <f>IF(X121="","",VLOOKUP(X121,'シフト記号表（従来型・ユニット型共通）'!$C$6:$L$47,10,FALSE))</f>
        <v/>
      </c>
      <c r="Y122" s="1928" t="str">
        <f>IF(Y121="","",VLOOKUP(Y121,'シフト記号表（従来型・ユニット型共通）'!$C$6:$L$47,10,FALSE))</f>
        <v/>
      </c>
      <c r="Z122" s="1928" t="str">
        <f>IF(Z121="","",VLOOKUP(Z121,'シフト記号表（従来型・ユニット型共通）'!$C$6:$L$47,10,FALSE))</f>
        <v/>
      </c>
      <c r="AA122" s="1928" t="str">
        <f>IF(AA121="","",VLOOKUP(AA121,'シフト記号表（従来型・ユニット型共通）'!$C$6:$L$47,10,FALSE))</f>
        <v/>
      </c>
      <c r="AB122" s="1928" t="str">
        <f>IF(AB121="","",VLOOKUP(AB121,'シフト記号表（従来型・ユニット型共通）'!$C$6:$L$47,10,FALSE))</f>
        <v/>
      </c>
      <c r="AC122" s="1929" t="str">
        <f>IF(AC121="","",VLOOKUP(AC121,'シフト記号表（従来型・ユニット型共通）'!$C$6:$L$47,10,FALSE))</f>
        <v/>
      </c>
      <c r="AD122" s="1927" t="str">
        <f>IF(AD121="","",VLOOKUP(AD121,'シフト記号表（従来型・ユニット型共通）'!$C$6:$L$47,10,FALSE))</f>
        <v/>
      </c>
      <c r="AE122" s="1928" t="str">
        <f>IF(AE121="","",VLOOKUP(AE121,'シフト記号表（従来型・ユニット型共通）'!$C$6:$L$47,10,FALSE))</f>
        <v/>
      </c>
      <c r="AF122" s="1928" t="str">
        <f>IF(AF121="","",VLOOKUP(AF121,'シフト記号表（従来型・ユニット型共通）'!$C$6:$L$47,10,FALSE))</f>
        <v/>
      </c>
      <c r="AG122" s="1928" t="str">
        <f>IF(AG121="","",VLOOKUP(AG121,'シフト記号表（従来型・ユニット型共通）'!$C$6:$L$47,10,FALSE))</f>
        <v/>
      </c>
      <c r="AH122" s="1928" t="str">
        <f>IF(AH121="","",VLOOKUP(AH121,'シフト記号表（従来型・ユニット型共通）'!$C$6:$L$47,10,FALSE))</f>
        <v/>
      </c>
      <c r="AI122" s="1928" t="str">
        <f>IF(AI121="","",VLOOKUP(AI121,'シフト記号表（従来型・ユニット型共通）'!$C$6:$L$47,10,FALSE))</f>
        <v/>
      </c>
      <c r="AJ122" s="1929" t="str">
        <f>IF(AJ121="","",VLOOKUP(AJ121,'シフト記号表（従来型・ユニット型共通）'!$C$6:$L$47,10,FALSE))</f>
        <v/>
      </c>
      <c r="AK122" s="1927" t="str">
        <f>IF(AK121="","",VLOOKUP(AK121,'シフト記号表（従来型・ユニット型共通）'!$C$6:$L$47,10,FALSE))</f>
        <v/>
      </c>
      <c r="AL122" s="1928" t="str">
        <f>IF(AL121="","",VLOOKUP(AL121,'シフト記号表（従来型・ユニット型共通）'!$C$6:$L$47,10,FALSE))</f>
        <v/>
      </c>
      <c r="AM122" s="1928" t="str">
        <f>IF(AM121="","",VLOOKUP(AM121,'シフト記号表（従来型・ユニット型共通）'!$C$6:$L$47,10,FALSE))</f>
        <v/>
      </c>
      <c r="AN122" s="1928" t="str">
        <f>IF(AN121="","",VLOOKUP(AN121,'シフト記号表（従来型・ユニット型共通）'!$C$6:$L$47,10,FALSE))</f>
        <v/>
      </c>
      <c r="AO122" s="1928" t="str">
        <f>IF(AO121="","",VLOOKUP(AO121,'シフト記号表（従来型・ユニット型共通）'!$C$6:$L$47,10,FALSE))</f>
        <v/>
      </c>
      <c r="AP122" s="1928" t="str">
        <f>IF(AP121="","",VLOOKUP(AP121,'シフト記号表（従来型・ユニット型共通）'!$C$6:$L$47,10,FALSE))</f>
        <v/>
      </c>
      <c r="AQ122" s="1929" t="str">
        <f>IF(AQ121="","",VLOOKUP(AQ121,'シフト記号表（従来型・ユニット型共通）'!$C$6:$L$47,10,FALSE))</f>
        <v/>
      </c>
      <c r="AR122" s="1927" t="str">
        <f>IF(AR121="","",VLOOKUP(AR121,'シフト記号表（従来型・ユニット型共通）'!$C$6:$L$47,10,FALSE))</f>
        <v/>
      </c>
      <c r="AS122" s="1928" t="str">
        <f>IF(AS121="","",VLOOKUP(AS121,'シフト記号表（従来型・ユニット型共通）'!$C$6:$L$47,10,FALSE))</f>
        <v/>
      </c>
      <c r="AT122" s="1928" t="str">
        <f>IF(AT121="","",VLOOKUP(AT121,'シフト記号表（従来型・ユニット型共通）'!$C$6:$L$47,10,FALSE))</f>
        <v/>
      </c>
      <c r="AU122" s="1928" t="str">
        <f>IF(AU121="","",VLOOKUP(AU121,'シフト記号表（従来型・ユニット型共通）'!$C$6:$L$47,10,FALSE))</f>
        <v/>
      </c>
      <c r="AV122" s="1928" t="str">
        <f>IF(AV121="","",VLOOKUP(AV121,'シフト記号表（従来型・ユニット型共通）'!$C$6:$L$47,10,FALSE))</f>
        <v/>
      </c>
      <c r="AW122" s="1928" t="str">
        <f>IF(AW121="","",VLOOKUP(AW121,'シフト記号表（従来型・ユニット型共通）'!$C$6:$L$47,10,FALSE))</f>
        <v/>
      </c>
      <c r="AX122" s="1929" t="str">
        <f>IF(AX121="","",VLOOKUP(AX121,'シフト記号表（従来型・ユニット型共通）'!$C$6:$L$47,10,FALSE))</f>
        <v/>
      </c>
      <c r="AY122" s="1927" t="str">
        <f>IF(AY121="","",VLOOKUP(AY121,'シフト記号表（従来型・ユニット型共通）'!$C$6:$L$47,10,FALSE))</f>
        <v/>
      </c>
      <c r="AZ122" s="1928" t="str">
        <f>IF(AZ121="","",VLOOKUP(AZ121,'シフト記号表（従来型・ユニット型共通）'!$C$6:$L$47,10,FALSE))</f>
        <v/>
      </c>
      <c r="BA122" s="1928" t="str">
        <f>IF(BA121="","",VLOOKUP(BA121,'シフト記号表（従来型・ユニット型共通）'!$C$6:$L$47,10,FALSE))</f>
        <v/>
      </c>
      <c r="BB122" s="4169">
        <f>IF($BE$3="４週",SUM(W122:AX122),IF($BE$3="暦月",SUM(W122:BA122),""))</f>
        <v>0</v>
      </c>
      <c r="BC122" s="4170"/>
      <c r="BD122" s="4171">
        <f>IF($BE$3="４週",BB122/4,IF($BE$3="暦月",(BB122/($BE$8/7)),""))</f>
        <v>0</v>
      </c>
      <c r="BE122" s="4170"/>
      <c r="BF122" s="4166"/>
      <c r="BG122" s="4167"/>
      <c r="BH122" s="4167"/>
      <c r="BI122" s="4167"/>
      <c r="BJ122" s="4168"/>
    </row>
    <row r="123" spans="2:62" ht="20.25" customHeight="1" x14ac:dyDescent="0.15">
      <c r="B123" s="4126">
        <f>B121+1</f>
        <v>54</v>
      </c>
      <c r="C123" s="4128"/>
      <c r="D123" s="4129"/>
      <c r="E123" s="1922"/>
      <c r="F123" s="1923"/>
      <c r="G123" s="1922"/>
      <c r="H123" s="1923"/>
      <c r="I123" s="4132"/>
      <c r="J123" s="4133"/>
      <c r="K123" s="4136"/>
      <c r="L123" s="4137"/>
      <c r="M123" s="4137"/>
      <c r="N123" s="4129"/>
      <c r="O123" s="4140"/>
      <c r="P123" s="4141"/>
      <c r="Q123" s="4141"/>
      <c r="R123" s="4141"/>
      <c r="S123" s="4142"/>
      <c r="T123" s="1942" t="s">
        <v>3298</v>
      </c>
      <c r="V123" s="1943"/>
      <c r="W123" s="1935"/>
      <c r="X123" s="1936"/>
      <c r="Y123" s="1936"/>
      <c r="Z123" s="1936"/>
      <c r="AA123" s="1936"/>
      <c r="AB123" s="1936"/>
      <c r="AC123" s="1937"/>
      <c r="AD123" s="1935"/>
      <c r="AE123" s="1936"/>
      <c r="AF123" s="1936"/>
      <c r="AG123" s="1936"/>
      <c r="AH123" s="1936"/>
      <c r="AI123" s="1936"/>
      <c r="AJ123" s="1937"/>
      <c r="AK123" s="1935"/>
      <c r="AL123" s="1936"/>
      <c r="AM123" s="1936"/>
      <c r="AN123" s="1936"/>
      <c r="AO123" s="1936"/>
      <c r="AP123" s="1936"/>
      <c r="AQ123" s="1937"/>
      <c r="AR123" s="1935"/>
      <c r="AS123" s="1936"/>
      <c r="AT123" s="1936"/>
      <c r="AU123" s="1936"/>
      <c r="AV123" s="1936"/>
      <c r="AW123" s="1936"/>
      <c r="AX123" s="1937"/>
      <c r="AY123" s="1935"/>
      <c r="AZ123" s="1936"/>
      <c r="BA123" s="1938"/>
      <c r="BB123" s="4146"/>
      <c r="BC123" s="4147"/>
      <c r="BD123" s="4148"/>
      <c r="BE123" s="4149"/>
      <c r="BF123" s="4150"/>
      <c r="BG123" s="4151"/>
      <c r="BH123" s="4151"/>
      <c r="BI123" s="4151"/>
      <c r="BJ123" s="4152"/>
    </row>
    <row r="124" spans="2:62" ht="20.25" customHeight="1" x14ac:dyDescent="0.15">
      <c r="B124" s="4159"/>
      <c r="C124" s="4160"/>
      <c r="D124" s="4161"/>
      <c r="E124" s="1944"/>
      <c r="F124" s="1945">
        <f>C123</f>
        <v>0</v>
      </c>
      <c r="G124" s="1944"/>
      <c r="H124" s="1945">
        <f>I123</f>
        <v>0</v>
      </c>
      <c r="I124" s="4162"/>
      <c r="J124" s="4163"/>
      <c r="K124" s="4164"/>
      <c r="L124" s="4165"/>
      <c r="M124" s="4165"/>
      <c r="N124" s="4161"/>
      <c r="O124" s="4140"/>
      <c r="P124" s="4141"/>
      <c r="Q124" s="4141"/>
      <c r="R124" s="4141"/>
      <c r="S124" s="4142"/>
      <c r="T124" s="1939" t="s">
        <v>3505</v>
      </c>
      <c r="U124" s="1940"/>
      <c r="V124" s="1941"/>
      <c r="W124" s="1927" t="str">
        <f>IF(W123="","",VLOOKUP(W123,'シフト記号表（従来型・ユニット型共通）'!$C$6:$L$47,10,FALSE))</f>
        <v/>
      </c>
      <c r="X124" s="1928" t="str">
        <f>IF(X123="","",VLOOKUP(X123,'シフト記号表（従来型・ユニット型共通）'!$C$6:$L$47,10,FALSE))</f>
        <v/>
      </c>
      <c r="Y124" s="1928" t="str">
        <f>IF(Y123="","",VLOOKUP(Y123,'シフト記号表（従来型・ユニット型共通）'!$C$6:$L$47,10,FALSE))</f>
        <v/>
      </c>
      <c r="Z124" s="1928" t="str">
        <f>IF(Z123="","",VLOOKUP(Z123,'シフト記号表（従来型・ユニット型共通）'!$C$6:$L$47,10,FALSE))</f>
        <v/>
      </c>
      <c r="AA124" s="1928" t="str">
        <f>IF(AA123="","",VLOOKUP(AA123,'シフト記号表（従来型・ユニット型共通）'!$C$6:$L$47,10,FALSE))</f>
        <v/>
      </c>
      <c r="AB124" s="1928" t="str">
        <f>IF(AB123="","",VLOOKUP(AB123,'シフト記号表（従来型・ユニット型共通）'!$C$6:$L$47,10,FALSE))</f>
        <v/>
      </c>
      <c r="AC124" s="1929" t="str">
        <f>IF(AC123="","",VLOOKUP(AC123,'シフト記号表（従来型・ユニット型共通）'!$C$6:$L$47,10,FALSE))</f>
        <v/>
      </c>
      <c r="AD124" s="1927" t="str">
        <f>IF(AD123="","",VLOOKUP(AD123,'シフト記号表（従来型・ユニット型共通）'!$C$6:$L$47,10,FALSE))</f>
        <v/>
      </c>
      <c r="AE124" s="1928" t="str">
        <f>IF(AE123="","",VLOOKUP(AE123,'シフト記号表（従来型・ユニット型共通）'!$C$6:$L$47,10,FALSE))</f>
        <v/>
      </c>
      <c r="AF124" s="1928" t="str">
        <f>IF(AF123="","",VLOOKUP(AF123,'シフト記号表（従来型・ユニット型共通）'!$C$6:$L$47,10,FALSE))</f>
        <v/>
      </c>
      <c r="AG124" s="1928" t="str">
        <f>IF(AG123="","",VLOOKUP(AG123,'シフト記号表（従来型・ユニット型共通）'!$C$6:$L$47,10,FALSE))</f>
        <v/>
      </c>
      <c r="AH124" s="1928" t="str">
        <f>IF(AH123="","",VLOOKUP(AH123,'シフト記号表（従来型・ユニット型共通）'!$C$6:$L$47,10,FALSE))</f>
        <v/>
      </c>
      <c r="AI124" s="1928" t="str">
        <f>IF(AI123="","",VLOOKUP(AI123,'シフト記号表（従来型・ユニット型共通）'!$C$6:$L$47,10,FALSE))</f>
        <v/>
      </c>
      <c r="AJ124" s="1929" t="str">
        <f>IF(AJ123="","",VLOOKUP(AJ123,'シフト記号表（従来型・ユニット型共通）'!$C$6:$L$47,10,FALSE))</f>
        <v/>
      </c>
      <c r="AK124" s="1927" t="str">
        <f>IF(AK123="","",VLOOKUP(AK123,'シフト記号表（従来型・ユニット型共通）'!$C$6:$L$47,10,FALSE))</f>
        <v/>
      </c>
      <c r="AL124" s="1928" t="str">
        <f>IF(AL123="","",VLOOKUP(AL123,'シフト記号表（従来型・ユニット型共通）'!$C$6:$L$47,10,FALSE))</f>
        <v/>
      </c>
      <c r="AM124" s="1928" t="str">
        <f>IF(AM123="","",VLOOKUP(AM123,'シフト記号表（従来型・ユニット型共通）'!$C$6:$L$47,10,FALSE))</f>
        <v/>
      </c>
      <c r="AN124" s="1928" t="str">
        <f>IF(AN123="","",VLOOKUP(AN123,'シフト記号表（従来型・ユニット型共通）'!$C$6:$L$47,10,FALSE))</f>
        <v/>
      </c>
      <c r="AO124" s="1928" t="str">
        <f>IF(AO123="","",VLOOKUP(AO123,'シフト記号表（従来型・ユニット型共通）'!$C$6:$L$47,10,FALSE))</f>
        <v/>
      </c>
      <c r="AP124" s="1928" t="str">
        <f>IF(AP123="","",VLOOKUP(AP123,'シフト記号表（従来型・ユニット型共通）'!$C$6:$L$47,10,FALSE))</f>
        <v/>
      </c>
      <c r="AQ124" s="1929" t="str">
        <f>IF(AQ123="","",VLOOKUP(AQ123,'シフト記号表（従来型・ユニット型共通）'!$C$6:$L$47,10,FALSE))</f>
        <v/>
      </c>
      <c r="AR124" s="1927" t="str">
        <f>IF(AR123="","",VLOOKUP(AR123,'シフト記号表（従来型・ユニット型共通）'!$C$6:$L$47,10,FALSE))</f>
        <v/>
      </c>
      <c r="AS124" s="1928" t="str">
        <f>IF(AS123="","",VLOOKUP(AS123,'シフト記号表（従来型・ユニット型共通）'!$C$6:$L$47,10,FALSE))</f>
        <v/>
      </c>
      <c r="AT124" s="1928" t="str">
        <f>IF(AT123="","",VLOOKUP(AT123,'シフト記号表（従来型・ユニット型共通）'!$C$6:$L$47,10,FALSE))</f>
        <v/>
      </c>
      <c r="AU124" s="1928" t="str">
        <f>IF(AU123="","",VLOOKUP(AU123,'シフト記号表（従来型・ユニット型共通）'!$C$6:$L$47,10,FALSE))</f>
        <v/>
      </c>
      <c r="AV124" s="1928" t="str">
        <f>IF(AV123="","",VLOOKUP(AV123,'シフト記号表（従来型・ユニット型共通）'!$C$6:$L$47,10,FALSE))</f>
        <v/>
      </c>
      <c r="AW124" s="1928" t="str">
        <f>IF(AW123="","",VLOOKUP(AW123,'シフト記号表（従来型・ユニット型共通）'!$C$6:$L$47,10,FALSE))</f>
        <v/>
      </c>
      <c r="AX124" s="1929" t="str">
        <f>IF(AX123="","",VLOOKUP(AX123,'シフト記号表（従来型・ユニット型共通）'!$C$6:$L$47,10,FALSE))</f>
        <v/>
      </c>
      <c r="AY124" s="1927" t="str">
        <f>IF(AY123="","",VLOOKUP(AY123,'シフト記号表（従来型・ユニット型共通）'!$C$6:$L$47,10,FALSE))</f>
        <v/>
      </c>
      <c r="AZ124" s="1928" t="str">
        <f>IF(AZ123="","",VLOOKUP(AZ123,'シフト記号表（従来型・ユニット型共通）'!$C$6:$L$47,10,FALSE))</f>
        <v/>
      </c>
      <c r="BA124" s="1928" t="str">
        <f>IF(BA123="","",VLOOKUP(BA123,'シフト記号表（従来型・ユニット型共通）'!$C$6:$L$47,10,FALSE))</f>
        <v/>
      </c>
      <c r="BB124" s="4169">
        <f>IF($BE$3="４週",SUM(W124:AX124),IF($BE$3="暦月",SUM(W124:BA124),""))</f>
        <v>0</v>
      </c>
      <c r="BC124" s="4170"/>
      <c r="BD124" s="4171">
        <f>IF($BE$3="４週",BB124/4,IF($BE$3="暦月",(BB124/($BE$8/7)),""))</f>
        <v>0</v>
      </c>
      <c r="BE124" s="4170"/>
      <c r="BF124" s="4166"/>
      <c r="BG124" s="4167"/>
      <c r="BH124" s="4167"/>
      <c r="BI124" s="4167"/>
      <c r="BJ124" s="4168"/>
    </row>
    <row r="125" spans="2:62" ht="20.25" customHeight="1" x14ac:dyDescent="0.15">
      <c r="B125" s="4126">
        <f>B123+1</f>
        <v>55</v>
      </c>
      <c r="C125" s="4128"/>
      <c r="D125" s="4129"/>
      <c r="E125" s="1922"/>
      <c r="F125" s="1923"/>
      <c r="G125" s="1922"/>
      <c r="H125" s="1923"/>
      <c r="I125" s="4132"/>
      <c r="J125" s="4133"/>
      <c r="K125" s="4136"/>
      <c r="L125" s="4137"/>
      <c r="M125" s="4137"/>
      <c r="N125" s="4129"/>
      <c r="O125" s="4140"/>
      <c r="P125" s="4141"/>
      <c r="Q125" s="4141"/>
      <c r="R125" s="4141"/>
      <c r="S125" s="4142"/>
      <c r="T125" s="1942" t="s">
        <v>3298</v>
      </c>
      <c r="V125" s="1943"/>
      <c r="W125" s="1935"/>
      <c r="X125" s="1936"/>
      <c r="Y125" s="1936"/>
      <c r="Z125" s="1936"/>
      <c r="AA125" s="1936"/>
      <c r="AB125" s="1936"/>
      <c r="AC125" s="1937"/>
      <c r="AD125" s="1935"/>
      <c r="AE125" s="1936"/>
      <c r="AF125" s="1936"/>
      <c r="AG125" s="1936"/>
      <c r="AH125" s="1936"/>
      <c r="AI125" s="1936"/>
      <c r="AJ125" s="1937"/>
      <c r="AK125" s="1935"/>
      <c r="AL125" s="1936"/>
      <c r="AM125" s="1936"/>
      <c r="AN125" s="1936"/>
      <c r="AO125" s="1936"/>
      <c r="AP125" s="1936"/>
      <c r="AQ125" s="1937"/>
      <c r="AR125" s="1935"/>
      <c r="AS125" s="1936"/>
      <c r="AT125" s="1936"/>
      <c r="AU125" s="1936"/>
      <c r="AV125" s="1936"/>
      <c r="AW125" s="1936"/>
      <c r="AX125" s="1937"/>
      <c r="AY125" s="1935"/>
      <c r="AZ125" s="1936"/>
      <c r="BA125" s="1938"/>
      <c r="BB125" s="4146"/>
      <c r="BC125" s="4147"/>
      <c r="BD125" s="4148"/>
      <c r="BE125" s="4149"/>
      <c r="BF125" s="4150"/>
      <c r="BG125" s="4151"/>
      <c r="BH125" s="4151"/>
      <c r="BI125" s="4151"/>
      <c r="BJ125" s="4152"/>
    </row>
    <row r="126" spans="2:62" ht="20.25" customHeight="1" x14ac:dyDescent="0.15">
      <c r="B126" s="4159"/>
      <c r="C126" s="4160"/>
      <c r="D126" s="4161"/>
      <c r="E126" s="1944"/>
      <c r="F126" s="1945">
        <f>C125</f>
        <v>0</v>
      </c>
      <c r="G126" s="1944"/>
      <c r="H126" s="1945">
        <f>I125</f>
        <v>0</v>
      </c>
      <c r="I126" s="4162"/>
      <c r="J126" s="4163"/>
      <c r="K126" s="4164"/>
      <c r="L126" s="4165"/>
      <c r="M126" s="4165"/>
      <c r="N126" s="4161"/>
      <c r="O126" s="4140"/>
      <c r="P126" s="4141"/>
      <c r="Q126" s="4141"/>
      <c r="R126" s="4141"/>
      <c r="S126" s="4142"/>
      <c r="T126" s="1939" t="s">
        <v>3505</v>
      </c>
      <c r="U126" s="1940"/>
      <c r="V126" s="1941"/>
      <c r="W126" s="1927" t="str">
        <f>IF(W125="","",VLOOKUP(W125,'シフト記号表（従来型・ユニット型共通）'!$C$6:$L$47,10,FALSE))</f>
        <v/>
      </c>
      <c r="X126" s="1928" t="str">
        <f>IF(X125="","",VLOOKUP(X125,'シフト記号表（従来型・ユニット型共通）'!$C$6:$L$47,10,FALSE))</f>
        <v/>
      </c>
      <c r="Y126" s="1928" t="str">
        <f>IF(Y125="","",VLOOKUP(Y125,'シフト記号表（従来型・ユニット型共通）'!$C$6:$L$47,10,FALSE))</f>
        <v/>
      </c>
      <c r="Z126" s="1928" t="str">
        <f>IF(Z125="","",VLOOKUP(Z125,'シフト記号表（従来型・ユニット型共通）'!$C$6:$L$47,10,FALSE))</f>
        <v/>
      </c>
      <c r="AA126" s="1928" t="str">
        <f>IF(AA125="","",VLOOKUP(AA125,'シフト記号表（従来型・ユニット型共通）'!$C$6:$L$47,10,FALSE))</f>
        <v/>
      </c>
      <c r="AB126" s="1928" t="str">
        <f>IF(AB125="","",VLOOKUP(AB125,'シフト記号表（従来型・ユニット型共通）'!$C$6:$L$47,10,FALSE))</f>
        <v/>
      </c>
      <c r="AC126" s="1929" t="str">
        <f>IF(AC125="","",VLOOKUP(AC125,'シフト記号表（従来型・ユニット型共通）'!$C$6:$L$47,10,FALSE))</f>
        <v/>
      </c>
      <c r="AD126" s="1927" t="str">
        <f>IF(AD125="","",VLOOKUP(AD125,'シフト記号表（従来型・ユニット型共通）'!$C$6:$L$47,10,FALSE))</f>
        <v/>
      </c>
      <c r="AE126" s="1928" t="str">
        <f>IF(AE125="","",VLOOKUP(AE125,'シフト記号表（従来型・ユニット型共通）'!$C$6:$L$47,10,FALSE))</f>
        <v/>
      </c>
      <c r="AF126" s="1928" t="str">
        <f>IF(AF125="","",VLOOKUP(AF125,'シフト記号表（従来型・ユニット型共通）'!$C$6:$L$47,10,FALSE))</f>
        <v/>
      </c>
      <c r="AG126" s="1928" t="str">
        <f>IF(AG125="","",VLOOKUP(AG125,'シフト記号表（従来型・ユニット型共通）'!$C$6:$L$47,10,FALSE))</f>
        <v/>
      </c>
      <c r="AH126" s="1928" t="str">
        <f>IF(AH125="","",VLOOKUP(AH125,'シフト記号表（従来型・ユニット型共通）'!$C$6:$L$47,10,FALSE))</f>
        <v/>
      </c>
      <c r="AI126" s="1928" t="str">
        <f>IF(AI125="","",VLOOKUP(AI125,'シフト記号表（従来型・ユニット型共通）'!$C$6:$L$47,10,FALSE))</f>
        <v/>
      </c>
      <c r="AJ126" s="1929" t="str">
        <f>IF(AJ125="","",VLOOKUP(AJ125,'シフト記号表（従来型・ユニット型共通）'!$C$6:$L$47,10,FALSE))</f>
        <v/>
      </c>
      <c r="AK126" s="1927" t="str">
        <f>IF(AK125="","",VLOOKUP(AK125,'シフト記号表（従来型・ユニット型共通）'!$C$6:$L$47,10,FALSE))</f>
        <v/>
      </c>
      <c r="AL126" s="1928" t="str">
        <f>IF(AL125="","",VLOOKUP(AL125,'シフト記号表（従来型・ユニット型共通）'!$C$6:$L$47,10,FALSE))</f>
        <v/>
      </c>
      <c r="AM126" s="1928" t="str">
        <f>IF(AM125="","",VLOOKUP(AM125,'シフト記号表（従来型・ユニット型共通）'!$C$6:$L$47,10,FALSE))</f>
        <v/>
      </c>
      <c r="AN126" s="1928" t="str">
        <f>IF(AN125="","",VLOOKUP(AN125,'シフト記号表（従来型・ユニット型共通）'!$C$6:$L$47,10,FALSE))</f>
        <v/>
      </c>
      <c r="AO126" s="1928" t="str">
        <f>IF(AO125="","",VLOOKUP(AO125,'シフト記号表（従来型・ユニット型共通）'!$C$6:$L$47,10,FALSE))</f>
        <v/>
      </c>
      <c r="AP126" s="1928" t="str">
        <f>IF(AP125="","",VLOOKUP(AP125,'シフト記号表（従来型・ユニット型共通）'!$C$6:$L$47,10,FALSE))</f>
        <v/>
      </c>
      <c r="AQ126" s="1929" t="str">
        <f>IF(AQ125="","",VLOOKUP(AQ125,'シフト記号表（従来型・ユニット型共通）'!$C$6:$L$47,10,FALSE))</f>
        <v/>
      </c>
      <c r="AR126" s="1927" t="str">
        <f>IF(AR125="","",VLOOKUP(AR125,'シフト記号表（従来型・ユニット型共通）'!$C$6:$L$47,10,FALSE))</f>
        <v/>
      </c>
      <c r="AS126" s="1928" t="str">
        <f>IF(AS125="","",VLOOKUP(AS125,'シフト記号表（従来型・ユニット型共通）'!$C$6:$L$47,10,FALSE))</f>
        <v/>
      </c>
      <c r="AT126" s="1928" t="str">
        <f>IF(AT125="","",VLOOKUP(AT125,'シフト記号表（従来型・ユニット型共通）'!$C$6:$L$47,10,FALSE))</f>
        <v/>
      </c>
      <c r="AU126" s="1928" t="str">
        <f>IF(AU125="","",VLOOKUP(AU125,'シフト記号表（従来型・ユニット型共通）'!$C$6:$L$47,10,FALSE))</f>
        <v/>
      </c>
      <c r="AV126" s="1928" t="str">
        <f>IF(AV125="","",VLOOKUP(AV125,'シフト記号表（従来型・ユニット型共通）'!$C$6:$L$47,10,FALSE))</f>
        <v/>
      </c>
      <c r="AW126" s="1928" t="str">
        <f>IF(AW125="","",VLOOKUP(AW125,'シフト記号表（従来型・ユニット型共通）'!$C$6:$L$47,10,FALSE))</f>
        <v/>
      </c>
      <c r="AX126" s="1929" t="str">
        <f>IF(AX125="","",VLOOKUP(AX125,'シフト記号表（従来型・ユニット型共通）'!$C$6:$L$47,10,FALSE))</f>
        <v/>
      </c>
      <c r="AY126" s="1927" t="str">
        <f>IF(AY125="","",VLOOKUP(AY125,'シフト記号表（従来型・ユニット型共通）'!$C$6:$L$47,10,FALSE))</f>
        <v/>
      </c>
      <c r="AZ126" s="1928" t="str">
        <f>IF(AZ125="","",VLOOKUP(AZ125,'シフト記号表（従来型・ユニット型共通）'!$C$6:$L$47,10,FALSE))</f>
        <v/>
      </c>
      <c r="BA126" s="1928" t="str">
        <f>IF(BA125="","",VLOOKUP(BA125,'シフト記号表（従来型・ユニット型共通）'!$C$6:$L$47,10,FALSE))</f>
        <v/>
      </c>
      <c r="BB126" s="4169">
        <f>IF($BE$3="４週",SUM(W126:AX126),IF($BE$3="暦月",SUM(W126:BA126),""))</f>
        <v>0</v>
      </c>
      <c r="BC126" s="4170"/>
      <c r="BD126" s="4171">
        <f>IF($BE$3="４週",BB126/4,IF($BE$3="暦月",(BB126/($BE$8/7)),""))</f>
        <v>0</v>
      </c>
      <c r="BE126" s="4170"/>
      <c r="BF126" s="4166"/>
      <c r="BG126" s="4167"/>
      <c r="BH126" s="4167"/>
      <c r="BI126" s="4167"/>
      <c r="BJ126" s="4168"/>
    </row>
    <row r="127" spans="2:62" ht="20.25" customHeight="1" x14ac:dyDescent="0.15">
      <c r="B127" s="4126">
        <f>B125+1</f>
        <v>56</v>
      </c>
      <c r="C127" s="4128"/>
      <c r="D127" s="4129"/>
      <c r="E127" s="1922"/>
      <c r="F127" s="1923"/>
      <c r="G127" s="1922"/>
      <c r="H127" s="1923"/>
      <c r="I127" s="4132"/>
      <c r="J127" s="4133"/>
      <c r="K127" s="4136"/>
      <c r="L127" s="4137"/>
      <c r="M127" s="4137"/>
      <c r="N127" s="4129"/>
      <c r="O127" s="4140"/>
      <c r="P127" s="4141"/>
      <c r="Q127" s="4141"/>
      <c r="R127" s="4141"/>
      <c r="S127" s="4142"/>
      <c r="T127" s="1942" t="s">
        <v>3298</v>
      </c>
      <c r="V127" s="1943"/>
      <c r="W127" s="1935"/>
      <c r="X127" s="1936"/>
      <c r="Y127" s="1936"/>
      <c r="Z127" s="1936"/>
      <c r="AA127" s="1936"/>
      <c r="AB127" s="1936"/>
      <c r="AC127" s="1937"/>
      <c r="AD127" s="1935"/>
      <c r="AE127" s="1936"/>
      <c r="AF127" s="1936"/>
      <c r="AG127" s="1936"/>
      <c r="AH127" s="1936"/>
      <c r="AI127" s="1936"/>
      <c r="AJ127" s="1937"/>
      <c r="AK127" s="1935"/>
      <c r="AL127" s="1936"/>
      <c r="AM127" s="1936"/>
      <c r="AN127" s="1936"/>
      <c r="AO127" s="1936"/>
      <c r="AP127" s="1936"/>
      <c r="AQ127" s="1937"/>
      <c r="AR127" s="1935"/>
      <c r="AS127" s="1936"/>
      <c r="AT127" s="1936"/>
      <c r="AU127" s="1936"/>
      <c r="AV127" s="1936"/>
      <c r="AW127" s="1936"/>
      <c r="AX127" s="1937"/>
      <c r="AY127" s="1935"/>
      <c r="AZ127" s="1936"/>
      <c r="BA127" s="1938"/>
      <c r="BB127" s="4146"/>
      <c r="BC127" s="4147"/>
      <c r="BD127" s="4148"/>
      <c r="BE127" s="4149"/>
      <c r="BF127" s="4150"/>
      <c r="BG127" s="4151"/>
      <c r="BH127" s="4151"/>
      <c r="BI127" s="4151"/>
      <c r="BJ127" s="4152"/>
    </row>
    <row r="128" spans="2:62" ht="20.25" customHeight="1" x14ac:dyDescent="0.15">
      <c r="B128" s="4159"/>
      <c r="C128" s="4160"/>
      <c r="D128" s="4161"/>
      <c r="E128" s="1944"/>
      <c r="F128" s="1945">
        <f>C127</f>
        <v>0</v>
      </c>
      <c r="G128" s="1944"/>
      <c r="H128" s="1945">
        <f>I127</f>
        <v>0</v>
      </c>
      <c r="I128" s="4162"/>
      <c r="J128" s="4163"/>
      <c r="K128" s="4164"/>
      <c r="L128" s="4165"/>
      <c r="M128" s="4165"/>
      <c r="N128" s="4161"/>
      <c r="O128" s="4140"/>
      <c r="P128" s="4141"/>
      <c r="Q128" s="4141"/>
      <c r="R128" s="4141"/>
      <c r="S128" s="4142"/>
      <c r="T128" s="1939" t="s">
        <v>3505</v>
      </c>
      <c r="U128" s="1940"/>
      <c r="V128" s="1941"/>
      <c r="W128" s="1927" t="str">
        <f>IF(W127="","",VLOOKUP(W127,'シフト記号表（従来型・ユニット型共通）'!$C$6:$L$47,10,FALSE))</f>
        <v/>
      </c>
      <c r="X128" s="1928" t="str">
        <f>IF(X127="","",VLOOKUP(X127,'シフト記号表（従来型・ユニット型共通）'!$C$6:$L$47,10,FALSE))</f>
        <v/>
      </c>
      <c r="Y128" s="1928" t="str">
        <f>IF(Y127="","",VLOOKUP(Y127,'シフト記号表（従来型・ユニット型共通）'!$C$6:$L$47,10,FALSE))</f>
        <v/>
      </c>
      <c r="Z128" s="1928" t="str">
        <f>IF(Z127="","",VLOOKUP(Z127,'シフト記号表（従来型・ユニット型共通）'!$C$6:$L$47,10,FALSE))</f>
        <v/>
      </c>
      <c r="AA128" s="1928" t="str">
        <f>IF(AA127="","",VLOOKUP(AA127,'シフト記号表（従来型・ユニット型共通）'!$C$6:$L$47,10,FALSE))</f>
        <v/>
      </c>
      <c r="AB128" s="1928" t="str">
        <f>IF(AB127="","",VLOOKUP(AB127,'シフト記号表（従来型・ユニット型共通）'!$C$6:$L$47,10,FALSE))</f>
        <v/>
      </c>
      <c r="AC128" s="1929" t="str">
        <f>IF(AC127="","",VLOOKUP(AC127,'シフト記号表（従来型・ユニット型共通）'!$C$6:$L$47,10,FALSE))</f>
        <v/>
      </c>
      <c r="AD128" s="1927" t="str">
        <f>IF(AD127="","",VLOOKUP(AD127,'シフト記号表（従来型・ユニット型共通）'!$C$6:$L$47,10,FALSE))</f>
        <v/>
      </c>
      <c r="AE128" s="1928" t="str">
        <f>IF(AE127="","",VLOOKUP(AE127,'シフト記号表（従来型・ユニット型共通）'!$C$6:$L$47,10,FALSE))</f>
        <v/>
      </c>
      <c r="AF128" s="1928" t="str">
        <f>IF(AF127="","",VLOOKUP(AF127,'シフト記号表（従来型・ユニット型共通）'!$C$6:$L$47,10,FALSE))</f>
        <v/>
      </c>
      <c r="AG128" s="1928" t="str">
        <f>IF(AG127="","",VLOOKUP(AG127,'シフト記号表（従来型・ユニット型共通）'!$C$6:$L$47,10,FALSE))</f>
        <v/>
      </c>
      <c r="AH128" s="1928" t="str">
        <f>IF(AH127="","",VLOOKUP(AH127,'シフト記号表（従来型・ユニット型共通）'!$C$6:$L$47,10,FALSE))</f>
        <v/>
      </c>
      <c r="AI128" s="1928" t="str">
        <f>IF(AI127="","",VLOOKUP(AI127,'シフト記号表（従来型・ユニット型共通）'!$C$6:$L$47,10,FALSE))</f>
        <v/>
      </c>
      <c r="AJ128" s="1929" t="str">
        <f>IF(AJ127="","",VLOOKUP(AJ127,'シフト記号表（従来型・ユニット型共通）'!$C$6:$L$47,10,FALSE))</f>
        <v/>
      </c>
      <c r="AK128" s="1927" t="str">
        <f>IF(AK127="","",VLOOKUP(AK127,'シフト記号表（従来型・ユニット型共通）'!$C$6:$L$47,10,FALSE))</f>
        <v/>
      </c>
      <c r="AL128" s="1928" t="str">
        <f>IF(AL127="","",VLOOKUP(AL127,'シフト記号表（従来型・ユニット型共通）'!$C$6:$L$47,10,FALSE))</f>
        <v/>
      </c>
      <c r="AM128" s="1928" t="str">
        <f>IF(AM127="","",VLOOKUP(AM127,'シフト記号表（従来型・ユニット型共通）'!$C$6:$L$47,10,FALSE))</f>
        <v/>
      </c>
      <c r="AN128" s="1928" t="str">
        <f>IF(AN127="","",VLOOKUP(AN127,'シフト記号表（従来型・ユニット型共通）'!$C$6:$L$47,10,FALSE))</f>
        <v/>
      </c>
      <c r="AO128" s="1928" t="str">
        <f>IF(AO127="","",VLOOKUP(AO127,'シフト記号表（従来型・ユニット型共通）'!$C$6:$L$47,10,FALSE))</f>
        <v/>
      </c>
      <c r="AP128" s="1928" t="str">
        <f>IF(AP127="","",VLOOKUP(AP127,'シフト記号表（従来型・ユニット型共通）'!$C$6:$L$47,10,FALSE))</f>
        <v/>
      </c>
      <c r="AQ128" s="1929" t="str">
        <f>IF(AQ127="","",VLOOKUP(AQ127,'シフト記号表（従来型・ユニット型共通）'!$C$6:$L$47,10,FALSE))</f>
        <v/>
      </c>
      <c r="AR128" s="1927" t="str">
        <f>IF(AR127="","",VLOOKUP(AR127,'シフト記号表（従来型・ユニット型共通）'!$C$6:$L$47,10,FALSE))</f>
        <v/>
      </c>
      <c r="AS128" s="1928" t="str">
        <f>IF(AS127="","",VLOOKUP(AS127,'シフト記号表（従来型・ユニット型共通）'!$C$6:$L$47,10,FALSE))</f>
        <v/>
      </c>
      <c r="AT128" s="1928" t="str">
        <f>IF(AT127="","",VLOOKUP(AT127,'シフト記号表（従来型・ユニット型共通）'!$C$6:$L$47,10,FALSE))</f>
        <v/>
      </c>
      <c r="AU128" s="1928" t="str">
        <f>IF(AU127="","",VLOOKUP(AU127,'シフト記号表（従来型・ユニット型共通）'!$C$6:$L$47,10,FALSE))</f>
        <v/>
      </c>
      <c r="AV128" s="1928" t="str">
        <f>IF(AV127="","",VLOOKUP(AV127,'シフト記号表（従来型・ユニット型共通）'!$C$6:$L$47,10,FALSE))</f>
        <v/>
      </c>
      <c r="AW128" s="1928" t="str">
        <f>IF(AW127="","",VLOOKUP(AW127,'シフト記号表（従来型・ユニット型共通）'!$C$6:$L$47,10,FALSE))</f>
        <v/>
      </c>
      <c r="AX128" s="1929" t="str">
        <f>IF(AX127="","",VLOOKUP(AX127,'シフト記号表（従来型・ユニット型共通）'!$C$6:$L$47,10,FALSE))</f>
        <v/>
      </c>
      <c r="AY128" s="1927" t="str">
        <f>IF(AY127="","",VLOOKUP(AY127,'シフト記号表（従来型・ユニット型共通）'!$C$6:$L$47,10,FALSE))</f>
        <v/>
      </c>
      <c r="AZ128" s="1928" t="str">
        <f>IF(AZ127="","",VLOOKUP(AZ127,'シフト記号表（従来型・ユニット型共通）'!$C$6:$L$47,10,FALSE))</f>
        <v/>
      </c>
      <c r="BA128" s="1928" t="str">
        <f>IF(BA127="","",VLOOKUP(BA127,'シフト記号表（従来型・ユニット型共通）'!$C$6:$L$47,10,FALSE))</f>
        <v/>
      </c>
      <c r="BB128" s="4169">
        <f>IF($BE$3="４週",SUM(W128:AX128),IF($BE$3="暦月",SUM(W128:BA128),""))</f>
        <v>0</v>
      </c>
      <c r="BC128" s="4170"/>
      <c r="BD128" s="4171">
        <f>IF($BE$3="４週",BB128/4,IF($BE$3="暦月",(BB128/($BE$8/7)),""))</f>
        <v>0</v>
      </c>
      <c r="BE128" s="4170"/>
      <c r="BF128" s="4166"/>
      <c r="BG128" s="4167"/>
      <c r="BH128" s="4167"/>
      <c r="BI128" s="4167"/>
      <c r="BJ128" s="4168"/>
    </row>
    <row r="129" spans="2:62" ht="20.25" customHeight="1" x14ac:dyDescent="0.15">
      <c r="B129" s="4126">
        <f>B127+1</f>
        <v>57</v>
      </c>
      <c r="C129" s="4128"/>
      <c r="D129" s="4129"/>
      <c r="E129" s="1922"/>
      <c r="F129" s="1923"/>
      <c r="G129" s="1922"/>
      <c r="H129" s="1923"/>
      <c r="I129" s="4132"/>
      <c r="J129" s="4133"/>
      <c r="K129" s="4136"/>
      <c r="L129" s="4137"/>
      <c r="M129" s="4137"/>
      <c r="N129" s="4129"/>
      <c r="O129" s="4140"/>
      <c r="P129" s="4141"/>
      <c r="Q129" s="4141"/>
      <c r="R129" s="4141"/>
      <c r="S129" s="4142"/>
      <c r="T129" s="1942" t="s">
        <v>3298</v>
      </c>
      <c r="V129" s="1943"/>
      <c r="W129" s="1935"/>
      <c r="X129" s="1936"/>
      <c r="Y129" s="1936"/>
      <c r="Z129" s="1936"/>
      <c r="AA129" s="1936"/>
      <c r="AB129" s="1936"/>
      <c r="AC129" s="1937"/>
      <c r="AD129" s="1935"/>
      <c r="AE129" s="1936"/>
      <c r="AF129" s="1936"/>
      <c r="AG129" s="1936"/>
      <c r="AH129" s="1936"/>
      <c r="AI129" s="1936"/>
      <c r="AJ129" s="1937"/>
      <c r="AK129" s="1935"/>
      <c r="AL129" s="1936"/>
      <c r="AM129" s="1936"/>
      <c r="AN129" s="1936"/>
      <c r="AO129" s="1936"/>
      <c r="AP129" s="1936"/>
      <c r="AQ129" s="1937"/>
      <c r="AR129" s="1935"/>
      <c r="AS129" s="1936"/>
      <c r="AT129" s="1936"/>
      <c r="AU129" s="1936"/>
      <c r="AV129" s="1936"/>
      <c r="AW129" s="1936"/>
      <c r="AX129" s="1937"/>
      <c r="AY129" s="1935"/>
      <c r="AZ129" s="1936"/>
      <c r="BA129" s="1938"/>
      <c r="BB129" s="4146"/>
      <c r="BC129" s="4147"/>
      <c r="BD129" s="4148"/>
      <c r="BE129" s="4149"/>
      <c r="BF129" s="4150"/>
      <c r="BG129" s="4151"/>
      <c r="BH129" s="4151"/>
      <c r="BI129" s="4151"/>
      <c r="BJ129" s="4152"/>
    </row>
    <row r="130" spans="2:62" ht="20.25" customHeight="1" x14ac:dyDescent="0.15">
      <c r="B130" s="4159"/>
      <c r="C130" s="4160"/>
      <c r="D130" s="4161"/>
      <c r="E130" s="1944"/>
      <c r="F130" s="1945">
        <f>C129</f>
        <v>0</v>
      </c>
      <c r="G130" s="1944"/>
      <c r="H130" s="1945">
        <f>I129</f>
        <v>0</v>
      </c>
      <c r="I130" s="4162"/>
      <c r="J130" s="4163"/>
      <c r="K130" s="4164"/>
      <c r="L130" s="4165"/>
      <c r="M130" s="4165"/>
      <c r="N130" s="4161"/>
      <c r="O130" s="4140"/>
      <c r="P130" s="4141"/>
      <c r="Q130" s="4141"/>
      <c r="R130" s="4141"/>
      <c r="S130" s="4142"/>
      <c r="T130" s="1939" t="s">
        <v>3505</v>
      </c>
      <c r="U130" s="1940"/>
      <c r="V130" s="1941"/>
      <c r="W130" s="1927" t="str">
        <f>IF(W129="","",VLOOKUP(W129,'シフト記号表（従来型・ユニット型共通）'!$C$6:$L$47,10,FALSE))</f>
        <v/>
      </c>
      <c r="X130" s="1928" t="str">
        <f>IF(X129="","",VLOOKUP(X129,'シフト記号表（従来型・ユニット型共通）'!$C$6:$L$47,10,FALSE))</f>
        <v/>
      </c>
      <c r="Y130" s="1928" t="str">
        <f>IF(Y129="","",VLOOKUP(Y129,'シフト記号表（従来型・ユニット型共通）'!$C$6:$L$47,10,FALSE))</f>
        <v/>
      </c>
      <c r="Z130" s="1928" t="str">
        <f>IF(Z129="","",VLOOKUP(Z129,'シフト記号表（従来型・ユニット型共通）'!$C$6:$L$47,10,FALSE))</f>
        <v/>
      </c>
      <c r="AA130" s="1928" t="str">
        <f>IF(AA129="","",VLOOKUP(AA129,'シフト記号表（従来型・ユニット型共通）'!$C$6:$L$47,10,FALSE))</f>
        <v/>
      </c>
      <c r="AB130" s="1928" t="str">
        <f>IF(AB129="","",VLOOKUP(AB129,'シフト記号表（従来型・ユニット型共通）'!$C$6:$L$47,10,FALSE))</f>
        <v/>
      </c>
      <c r="AC130" s="1929" t="str">
        <f>IF(AC129="","",VLOOKUP(AC129,'シフト記号表（従来型・ユニット型共通）'!$C$6:$L$47,10,FALSE))</f>
        <v/>
      </c>
      <c r="AD130" s="1927" t="str">
        <f>IF(AD129="","",VLOOKUP(AD129,'シフト記号表（従来型・ユニット型共通）'!$C$6:$L$47,10,FALSE))</f>
        <v/>
      </c>
      <c r="AE130" s="1928" t="str">
        <f>IF(AE129="","",VLOOKUP(AE129,'シフト記号表（従来型・ユニット型共通）'!$C$6:$L$47,10,FALSE))</f>
        <v/>
      </c>
      <c r="AF130" s="1928" t="str">
        <f>IF(AF129="","",VLOOKUP(AF129,'シフト記号表（従来型・ユニット型共通）'!$C$6:$L$47,10,FALSE))</f>
        <v/>
      </c>
      <c r="AG130" s="1928" t="str">
        <f>IF(AG129="","",VLOOKUP(AG129,'シフト記号表（従来型・ユニット型共通）'!$C$6:$L$47,10,FALSE))</f>
        <v/>
      </c>
      <c r="AH130" s="1928" t="str">
        <f>IF(AH129="","",VLOOKUP(AH129,'シフト記号表（従来型・ユニット型共通）'!$C$6:$L$47,10,FALSE))</f>
        <v/>
      </c>
      <c r="AI130" s="1928" t="str">
        <f>IF(AI129="","",VLOOKUP(AI129,'シフト記号表（従来型・ユニット型共通）'!$C$6:$L$47,10,FALSE))</f>
        <v/>
      </c>
      <c r="AJ130" s="1929" t="str">
        <f>IF(AJ129="","",VLOOKUP(AJ129,'シフト記号表（従来型・ユニット型共通）'!$C$6:$L$47,10,FALSE))</f>
        <v/>
      </c>
      <c r="AK130" s="1927" t="str">
        <f>IF(AK129="","",VLOOKUP(AK129,'シフト記号表（従来型・ユニット型共通）'!$C$6:$L$47,10,FALSE))</f>
        <v/>
      </c>
      <c r="AL130" s="1928" t="str">
        <f>IF(AL129="","",VLOOKUP(AL129,'シフト記号表（従来型・ユニット型共通）'!$C$6:$L$47,10,FALSE))</f>
        <v/>
      </c>
      <c r="AM130" s="1928" t="str">
        <f>IF(AM129="","",VLOOKUP(AM129,'シフト記号表（従来型・ユニット型共通）'!$C$6:$L$47,10,FALSE))</f>
        <v/>
      </c>
      <c r="AN130" s="1928" t="str">
        <f>IF(AN129="","",VLOOKUP(AN129,'シフト記号表（従来型・ユニット型共通）'!$C$6:$L$47,10,FALSE))</f>
        <v/>
      </c>
      <c r="AO130" s="1928" t="str">
        <f>IF(AO129="","",VLOOKUP(AO129,'シフト記号表（従来型・ユニット型共通）'!$C$6:$L$47,10,FALSE))</f>
        <v/>
      </c>
      <c r="AP130" s="1928" t="str">
        <f>IF(AP129="","",VLOOKUP(AP129,'シフト記号表（従来型・ユニット型共通）'!$C$6:$L$47,10,FALSE))</f>
        <v/>
      </c>
      <c r="AQ130" s="1929" t="str">
        <f>IF(AQ129="","",VLOOKUP(AQ129,'シフト記号表（従来型・ユニット型共通）'!$C$6:$L$47,10,FALSE))</f>
        <v/>
      </c>
      <c r="AR130" s="1927" t="str">
        <f>IF(AR129="","",VLOOKUP(AR129,'シフト記号表（従来型・ユニット型共通）'!$C$6:$L$47,10,FALSE))</f>
        <v/>
      </c>
      <c r="AS130" s="1928" t="str">
        <f>IF(AS129="","",VLOOKUP(AS129,'シフト記号表（従来型・ユニット型共通）'!$C$6:$L$47,10,FALSE))</f>
        <v/>
      </c>
      <c r="AT130" s="1928" t="str">
        <f>IF(AT129="","",VLOOKUP(AT129,'シフト記号表（従来型・ユニット型共通）'!$C$6:$L$47,10,FALSE))</f>
        <v/>
      </c>
      <c r="AU130" s="1928" t="str">
        <f>IF(AU129="","",VLOOKUP(AU129,'シフト記号表（従来型・ユニット型共通）'!$C$6:$L$47,10,FALSE))</f>
        <v/>
      </c>
      <c r="AV130" s="1928" t="str">
        <f>IF(AV129="","",VLOOKUP(AV129,'シフト記号表（従来型・ユニット型共通）'!$C$6:$L$47,10,FALSE))</f>
        <v/>
      </c>
      <c r="AW130" s="1928" t="str">
        <f>IF(AW129="","",VLOOKUP(AW129,'シフト記号表（従来型・ユニット型共通）'!$C$6:$L$47,10,FALSE))</f>
        <v/>
      </c>
      <c r="AX130" s="1929" t="str">
        <f>IF(AX129="","",VLOOKUP(AX129,'シフト記号表（従来型・ユニット型共通）'!$C$6:$L$47,10,FALSE))</f>
        <v/>
      </c>
      <c r="AY130" s="1927" t="str">
        <f>IF(AY129="","",VLOOKUP(AY129,'シフト記号表（従来型・ユニット型共通）'!$C$6:$L$47,10,FALSE))</f>
        <v/>
      </c>
      <c r="AZ130" s="1928" t="str">
        <f>IF(AZ129="","",VLOOKUP(AZ129,'シフト記号表（従来型・ユニット型共通）'!$C$6:$L$47,10,FALSE))</f>
        <v/>
      </c>
      <c r="BA130" s="1928" t="str">
        <f>IF(BA129="","",VLOOKUP(BA129,'シフト記号表（従来型・ユニット型共通）'!$C$6:$L$47,10,FALSE))</f>
        <v/>
      </c>
      <c r="BB130" s="4169">
        <f>IF($BE$3="４週",SUM(W130:AX130),IF($BE$3="暦月",SUM(W130:BA130),""))</f>
        <v>0</v>
      </c>
      <c r="BC130" s="4170"/>
      <c r="BD130" s="4171">
        <f>IF($BE$3="４週",BB130/4,IF($BE$3="暦月",(BB130/($BE$8/7)),""))</f>
        <v>0</v>
      </c>
      <c r="BE130" s="4170"/>
      <c r="BF130" s="4166"/>
      <c r="BG130" s="4167"/>
      <c r="BH130" s="4167"/>
      <c r="BI130" s="4167"/>
      <c r="BJ130" s="4168"/>
    </row>
    <row r="131" spans="2:62" ht="20.25" customHeight="1" x14ac:dyDescent="0.15">
      <c r="B131" s="4126">
        <f>B129+1</f>
        <v>58</v>
      </c>
      <c r="C131" s="4128"/>
      <c r="D131" s="4129"/>
      <c r="E131" s="1922"/>
      <c r="F131" s="1923"/>
      <c r="G131" s="1922"/>
      <c r="H131" s="1923"/>
      <c r="I131" s="4132"/>
      <c r="J131" s="4133"/>
      <c r="K131" s="4136"/>
      <c r="L131" s="4137"/>
      <c r="M131" s="4137"/>
      <c r="N131" s="4129"/>
      <c r="O131" s="4140"/>
      <c r="P131" s="4141"/>
      <c r="Q131" s="4141"/>
      <c r="R131" s="4141"/>
      <c r="S131" s="4142"/>
      <c r="T131" s="1942" t="s">
        <v>3298</v>
      </c>
      <c r="V131" s="1943"/>
      <c r="W131" s="1935"/>
      <c r="X131" s="1936"/>
      <c r="Y131" s="1936"/>
      <c r="Z131" s="1936"/>
      <c r="AA131" s="1936"/>
      <c r="AB131" s="1936"/>
      <c r="AC131" s="1937"/>
      <c r="AD131" s="1935"/>
      <c r="AE131" s="1936"/>
      <c r="AF131" s="1936"/>
      <c r="AG131" s="1936"/>
      <c r="AH131" s="1936"/>
      <c r="AI131" s="1936"/>
      <c r="AJ131" s="1937"/>
      <c r="AK131" s="1935"/>
      <c r="AL131" s="1936"/>
      <c r="AM131" s="1936"/>
      <c r="AN131" s="1936"/>
      <c r="AO131" s="1936"/>
      <c r="AP131" s="1936"/>
      <c r="AQ131" s="1937"/>
      <c r="AR131" s="1935"/>
      <c r="AS131" s="1936"/>
      <c r="AT131" s="1936"/>
      <c r="AU131" s="1936"/>
      <c r="AV131" s="1936"/>
      <c r="AW131" s="1936"/>
      <c r="AX131" s="1937"/>
      <c r="AY131" s="1935"/>
      <c r="AZ131" s="1936"/>
      <c r="BA131" s="1938"/>
      <c r="BB131" s="4146"/>
      <c r="BC131" s="4147"/>
      <c r="BD131" s="4148"/>
      <c r="BE131" s="4149"/>
      <c r="BF131" s="4150"/>
      <c r="BG131" s="4151"/>
      <c r="BH131" s="4151"/>
      <c r="BI131" s="4151"/>
      <c r="BJ131" s="4152"/>
    </row>
    <row r="132" spans="2:62" ht="20.25" customHeight="1" x14ac:dyDescent="0.15">
      <c r="B132" s="4159"/>
      <c r="C132" s="4160"/>
      <c r="D132" s="4161"/>
      <c r="E132" s="1944"/>
      <c r="F132" s="1945">
        <f>C131</f>
        <v>0</v>
      </c>
      <c r="G132" s="1944"/>
      <c r="H132" s="1945">
        <f>I131</f>
        <v>0</v>
      </c>
      <c r="I132" s="4162"/>
      <c r="J132" s="4163"/>
      <c r="K132" s="4164"/>
      <c r="L132" s="4165"/>
      <c r="M132" s="4165"/>
      <c r="N132" s="4161"/>
      <c r="O132" s="4140"/>
      <c r="P132" s="4141"/>
      <c r="Q132" s="4141"/>
      <c r="R132" s="4141"/>
      <c r="S132" s="4142"/>
      <c r="T132" s="1939" t="s">
        <v>3505</v>
      </c>
      <c r="U132" s="1940"/>
      <c r="V132" s="1941"/>
      <c r="W132" s="1927" t="str">
        <f>IF(W131="","",VLOOKUP(W131,'シフト記号表（従来型・ユニット型共通）'!$C$6:$L$47,10,FALSE))</f>
        <v/>
      </c>
      <c r="X132" s="1928" t="str">
        <f>IF(X131="","",VLOOKUP(X131,'シフト記号表（従来型・ユニット型共通）'!$C$6:$L$47,10,FALSE))</f>
        <v/>
      </c>
      <c r="Y132" s="1928" t="str">
        <f>IF(Y131="","",VLOOKUP(Y131,'シフト記号表（従来型・ユニット型共通）'!$C$6:$L$47,10,FALSE))</f>
        <v/>
      </c>
      <c r="Z132" s="1928" t="str">
        <f>IF(Z131="","",VLOOKUP(Z131,'シフト記号表（従来型・ユニット型共通）'!$C$6:$L$47,10,FALSE))</f>
        <v/>
      </c>
      <c r="AA132" s="1928" t="str">
        <f>IF(AA131="","",VLOOKUP(AA131,'シフト記号表（従来型・ユニット型共通）'!$C$6:$L$47,10,FALSE))</f>
        <v/>
      </c>
      <c r="AB132" s="1928" t="str">
        <f>IF(AB131="","",VLOOKUP(AB131,'シフト記号表（従来型・ユニット型共通）'!$C$6:$L$47,10,FALSE))</f>
        <v/>
      </c>
      <c r="AC132" s="1929" t="str">
        <f>IF(AC131="","",VLOOKUP(AC131,'シフト記号表（従来型・ユニット型共通）'!$C$6:$L$47,10,FALSE))</f>
        <v/>
      </c>
      <c r="AD132" s="1927" t="str">
        <f>IF(AD131="","",VLOOKUP(AD131,'シフト記号表（従来型・ユニット型共通）'!$C$6:$L$47,10,FALSE))</f>
        <v/>
      </c>
      <c r="AE132" s="1928" t="str">
        <f>IF(AE131="","",VLOOKUP(AE131,'シフト記号表（従来型・ユニット型共通）'!$C$6:$L$47,10,FALSE))</f>
        <v/>
      </c>
      <c r="AF132" s="1928" t="str">
        <f>IF(AF131="","",VLOOKUP(AF131,'シフト記号表（従来型・ユニット型共通）'!$C$6:$L$47,10,FALSE))</f>
        <v/>
      </c>
      <c r="AG132" s="1928" t="str">
        <f>IF(AG131="","",VLOOKUP(AG131,'シフト記号表（従来型・ユニット型共通）'!$C$6:$L$47,10,FALSE))</f>
        <v/>
      </c>
      <c r="AH132" s="1928" t="str">
        <f>IF(AH131="","",VLOOKUP(AH131,'シフト記号表（従来型・ユニット型共通）'!$C$6:$L$47,10,FALSE))</f>
        <v/>
      </c>
      <c r="AI132" s="1928" t="str">
        <f>IF(AI131="","",VLOOKUP(AI131,'シフト記号表（従来型・ユニット型共通）'!$C$6:$L$47,10,FALSE))</f>
        <v/>
      </c>
      <c r="AJ132" s="1929" t="str">
        <f>IF(AJ131="","",VLOOKUP(AJ131,'シフト記号表（従来型・ユニット型共通）'!$C$6:$L$47,10,FALSE))</f>
        <v/>
      </c>
      <c r="AK132" s="1927" t="str">
        <f>IF(AK131="","",VLOOKUP(AK131,'シフト記号表（従来型・ユニット型共通）'!$C$6:$L$47,10,FALSE))</f>
        <v/>
      </c>
      <c r="AL132" s="1928" t="str">
        <f>IF(AL131="","",VLOOKUP(AL131,'シフト記号表（従来型・ユニット型共通）'!$C$6:$L$47,10,FALSE))</f>
        <v/>
      </c>
      <c r="AM132" s="1928" t="str">
        <f>IF(AM131="","",VLOOKUP(AM131,'シフト記号表（従来型・ユニット型共通）'!$C$6:$L$47,10,FALSE))</f>
        <v/>
      </c>
      <c r="AN132" s="1928" t="str">
        <f>IF(AN131="","",VLOOKUP(AN131,'シフト記号表（従来型・ユニット型共通）'!$C$6:$L$47,10,FALSE))</f>
        <v/>
      </c>
      <c r="AO132" s="1928" t="str">
        <f>IF(AO131="","",VLOOKUP(AO131,'シフト記号表（従来型・ユニット型共通）'!$C$6:$L$47,10,FALSE))</f>
        <v/>
      </c>
      <c r="AP132" s="1928" t="str">
        <f>IF(AP131="","",VLOOKUP(AP131,'シフト記号表（従来型・ユニット型共通）'!$C$6:$L$47,10,FALSE))</f>
        <v/>
      </c>
      <c r="AQ132" s="1929" t="str">
        <f>IF(AQ131="","",VLOOKUP(AQ131,'シフト記号表（従来型・ユニット型共通）'!$C$6:$L$47,10,FALSE))</f>
        <v/>
      </c>
      <c r="AR132" s="1927" t="str">
        <f>IF(AR131="","",VLOOKUP(AR131,'シフト記号表（従来型・ユニット型共通）'!$C$6:$L$47,10,FALSE))</f>
        <v/>
      </c>
      <c r="AS132" s="1928" t="str">
        <f>IF(AS131="","",VLOOKUP(AS131,'シフト記号表（従来型・ユニット型共通）'!$C$6:$L$47,10,FALSE))</f>
        <v/>
      </c>
      <c r="AT132" s="1928" t="str">
        <f>IF(AT131="","",VLOOKUP(AT131,'シフト記号表（従来型・ユニット型共通）'!$C$6:$L$47,10,FALSE))</f>
        <v/>
      </c>
      <c r="AU132" s="1928" t="str">
        <f>IF(AU131="","",VLOOKUP(AU131,'シフト記号表（従来型・ユニット型共通）'!$C$6:$L$47,10,FALSE))</f>
        <v/>
      </c>
      <c r="AV132" s="1928" t="str">
        <f>IF(AV131="","",VLOOKUP(AV131,'シフト記号表（従来型・ユニット型共通）'!$C$6:$L$47,10,FALSE))</f>
        <v/>
      </c>
      <c r="AW132" s="1928" t="str">
        <f>IF(AW131="","",VLOOKUP(AW131,'シフト記号表（従来型・ユニット型共通）'!$C$6:$L$47,10,FALSE))</f>
        <v/>
      </c>
      <c r="AX132" s="1929" t="str">
        <f>IF(AX131="","",VLOOKUP(AX131,'シフト記号表（従来型・ユニット型共通）'!$C$6:$L$47,10,FALSE))</f>
        <v/>
      </c>
      <c r="AY132" s="1927" t="str">
        <f>IF(AY131="","",VLOOKUP(AY131,'シフト記号表（従来型・ユニット型共通）'!$C$6:$L$47,10,FALSE))</f>
        <v/>
      </c>
      <c r="AZ132" s="1928" t="str">
        <f>IF(AZ131="","",VLOOKUP(AZ131,'シフト記号表（従来型・ユニット型共通）'!$C$6:$L$47,10,FALSE))</f>
        <v/>
      </c>
      <c r="BA132" s="1928" t="str">
        <f>IF(BA131="","",VLOOKUP(BA131,'シフト記号表（従来型・ユニット型共通）'!$C$6:$L$47,10,FALSE))</f>
        <v/>
      </c>
      <c r="BB132" s="4169">
        <f>IF($BE$3="４週",SUM(W132:AX132),IF($BE$3="暦月",SUM(W132:BA132),""))</f>
        <v>0</v>
      </c>
      <c r="BC132" s="4170"/>
      <c r="BD132" s="4171">
        <f>IF($BE$3="４週",BB132/4,IF($BE$3="暦月",(BB132/($BE$8/7)),""))</f>
        <v>0</v>
      </c>
      <c r="BE132" s="4170"/>
      <c r="BF132" s="4166"/>
      <c r="BG132" s="4167"/>
      <c r="BH132" s="4167"/>
      <c r="BI132" s="4167"/>
      <c r="BJ132" s="4168"/>
    </row>
    <row r="133" spans="2:62" ht="20.25" customHeight="1" x14ac:dyDescent="0.15">
      <c r="B133" s="4126">
        <f>B131+1</f>
        <v>59</v>
      </c>
      <c r="C133" s="4128"/>
      <c r="D133" s="4129"/>
      <c r="E133" s="1922"/>
      <c r="F133" s="1923"/>
      <c r="G133" s="1922"/>
      <c r="H133" s="1923"/>
      <c r="I133" s="4132"/>
      <c r="J133" s="4133"/>
      <c r="K133" s="4136"/>
      <c r="L133" s="4137"/>
      <c r="M133" s="4137"/>
      <c r="N133" s="4129"/>
      <c r="O133" s="4140"/>
      <c r="P133" s="4141"/>
      <c r="Q133" s="4141"/>
      <c r="R133" s="4141"/>
      <c r="S133" s="4142"/>
      <c r="T133" s="1942" t="s">
        <v>3298</v>
      </c>
      <c r="V133" s="1943"/>
      <c r="W133" s="1935"/>
      <c r="X133" s="1936"/>
      <c r="Y133" s="1936"/>
      <c r="Z133" s="1936"/>
      <c r="AA133" s="1936"/>
      <c r="AB133" s="1936"/>
      <c r="AC133" s="1937"/>
      <c r="AD133" s="1935"/>
      <c r="AE133" s="1936"/>
      <c r="AF133" s="1936"/>
      <c r="AG133" s="1936"/>
      <c r="AH133" s="1936"/>
      <c r="AI133" s="1936"/>
      <c r="AJ133" s="1937"/>
      <c r="AK133" s="1935"/>
      <c r="AL133" s="1936"/>
      <c r="AM133" s="1936"/>
      <c r="AN133" s="1936"/>
      <c r="AO133" s="1936"/>
      <c r="AP133" s="1936"/>
      <c r="AQ133" s="1937"/>
      <c r="AR133" s="1935"/>
      <c r="AS133" s="1936"/>
      <c r="AT133" s="1936"/>
      <c r="AU133" s="1936"/>
      <c r="AV133" s="1936"/>
      <c r="AW133" s="1936"/>
      <c r="AX133" s="1937"/>
      <c r="AY133" s="1935"/>
      <c r="AZ133" s="1936"/>
      <c r="BA133" s="1938"/>
      <c r="BB133" s="4146"/>
      <c r="BC133" s="4147"/>
      <c r="BD133" s="4148"/>
      <c r="BE133" s="4149"/>
      <c r="BF133" s="4150"/>
      <c r="BG133" s="4151"/>
      <c r="BH133" s="4151"/>
      <c r="BI133" s="4151"/>
      <c r="BJ133" s="4152"/>
    </row>
    <row r="134" spans="2:62" ht="20.25" customHeight="1" x14ac:dyDescent="0.15">
      <c r="B134" s="4159"/>
      <c r="C134" s="4160"/>
      <c r="D134" s="4161"/>
      <c r="E134" s="1944"/>
      <c r="F134" s="1945">
        <f>C133</f>
        <v>0</v>
      </c>
      <c r="G134" s="1944"/>
      <c r="H134" s="1945">
        <f>I133</f>
        <v>0</v>
      </c>
      <c r="I134" s="4162"/>
      <c r="J134" s="4163"/>
      <c r="K134" s="4164"/>
      <c r="L134" s="4165"/>
      <c r="M134" s="4165"/>
      <c r="N134" s="4161"/>
      <c r="O134" s="4140"/>
      <c r="P134" s="4141"/>
      <c r="Q134" s="4141"/>
      <c r="R134" s="4141"/>
      <c r="S134" s="4142"/>
      <c r="T134" s="1939" t="s">
        <v>3505</v>
      </c>
      <c r="U134" s="1940"/>
      <c r="V134" s="1941"/>
      <c r="W134" s="1927" t="str">
        <f>IF(W133="","",VLOOKUP(W133,'シフト記号表（従来型・ユニット型共通）'!$C$6:$L$47,10,FALSE))</f>
        <v/>
      </c>
      <c r="X134" s="1928" t="str">
        <f>IF(X133="","",VLOOKUP(X133,'シフト記号表（従来型・ユニット型共通）'!$C$6:$L$47,10,FALSE))</f>
        <v/>
      </c>
      <c r="Y134" s="1928" t="str">
        <f>IF(Y133="","",VLOOKUP(Y133,'シフト記号表（従来型・ユニット型共通）'!$C$6:$L$47,10,FALSE))</f>
        <v/>
      </c>
      <c r="Z134" s="1928" t="str">
        <f>IF(Z133="","",VLOOKUP(Z133,'シフト記号表（従来型・ユニット型共通）'!$C$6:$L$47,10,FALSE))</f>
        <v/>
      </c>
      <c r="AA134" s="1928" t="str">
        <f>IF(AA133="","",VLOOKUP(AA133,'シフト記号表（従来型・ユニット型共通）'!$C$6:$L$47,10,FALSE))</f>
        <v/>
      </c>
      <c r="AB134" s="1928" t="str">
        <f>IF(AB133="","",VLOOKUP(AB133,'シフト記号表（従来型・ユニット型共通）'!$C$6:$L$47,10,FALSE))</f>
        <v/>
      </c>
      <c r="AC134" s="1929" t="str">
        <f>IF(AC133="","",VLOOKUP(AC133,'シフト記号表（従来型・ユニット型共通）'!$C$6:$L$47,10,FALSE))</f>
        <v/>
      </c>
      <c r="AD134" s="1927" t="str">
        <f>IF(AD133="","",VLOOKUP(AD133,'シフト記号表（従来型・ユニット型共通）'!$C$6:$L$47,10,FALSE))</f>
        <v/>
      </c>
      <c r="AE134" s="1928" t="str">
        <f>IF(AE133="","",VLOOKUP(AE133,'シフト記号表（従来型・ユニット型共通）'!$C$6:$L$47,10,FALSE))</f>
        <v/>
      </c>
      <c r="AF134" s="1928" t="str">
        <f>IF(AF133="","",VLOOKUP(AF133,'シフト記号表（従来型・ユニット型共通）'!$C$6:$L$47,10,FALSE))</f>
        <v/>
      </c>
      <c r="AG134" s="1928" t="str">
        <f>IF(AG133="","",VLOOKUP(AG133,'シフト記号表（従来型・ユニット型共通）'!$C$6:$L$47,10,FALSE))</f>
        <v/>
      </c>
      <c r="AH134" s="1928" t="str">
        <f>IF(AH133="","",VLOOKUP(AH133,'シフト記号表（従来型・ユニット型共通）'!$C$6:$L$47,10,FALSE))</f>
        <v/>
      </c>
      <c r="AI134" s="1928" t="str">
        <f>IF(AI133="","",VLOOKUP(AI133,'シフト記号表（従来型・ユニット型共通）'!$C$6:$L$47,10,FALSE))</f>
        <v/>
      </c>
      <c r="AJ134" s="1929" t="str">
        <f>IF(AJ133="","",VLOOKUP(AJ133,'シフト記号表（従来型・ユニット型共通）'!$C$6:$L$47,10,FALSE))</f>
        <v/>
      </c>
      <c r="AK134" s="1927" t="str">
        <f>IF(AK133="","",VLOOKUP(AK133,'シフト記号表（従来型・ユニット型共通）'!$C$6:$L$47,10,FALSE))</f>
        <v/>
      </c>
      <c r="AL134" s="1928" t="str">
        <f>IF(AL133="","",VLOOKUP(AL133,'シフト記号表（従来型・ユニット型共通）'!$C$6:$L$47,10,FALSE))</f>
        <v/>
      </c>
      <c r="AM134" s="1928" t="str">
        <f>IF(AM133="","",VLOOKUP(AM133,'シフト記号表（従来型・ユニット型共通）'!$C$6:$L$47,10,FALSE))</f>
        <v/>
      </c>
      <c r="AN134" s="1928" t="str">
        <f>IF(AN133="","",VLOOKUP(AN133,'シフト記号表（従来型・ユニット型共通）'!$C$6:$L$47,10,FALSE))</f>
        <v/>
      </c>
      <c r="AO134" s="1928" t="str">
        <f>IF(AO133="","",VLOOKUP(AO133,'シフト記号表（従来型・ユニット型共通）'!$C$6:$L$47,10,FALSE))</f>
        <v/>
      </c>
      <c r="AP134" s="1928" t="str">
        <f>IF(AP133="","",VLOOKUP(AP133,'シフト記号表（従来型・ユニット型共通）'!$C$6:$L$47,10,FALSE))</f>
        <v/>
      </c>
      <c r="AQ134" s="1929" t="str">
        <f>IF(AQ133="","",VLOOKUP(AQ133,'シフト記号表（従来型・ユニット型共通）'!$C$6:$L$47,10,FALSE))</f>
        <v/>
      </c>
      <c r="AR134" s="1927" t="str">
        <f>IF(AR133="","",VLOOKUP(AR133,'シフト記号表（従来型・ユニット型共通）'!$C$6:$L$47,10,FALSE))</f>
        <v/>
      </c>
      <c r="AS134" s="1928" t="str">
        <f>IF(AS133="","",VLOOKUP(AS133,'シフト記号表（従来型・ユニット型共通）'!$C$6:$L$47,10,FALSE))</f>
        <v/>
      </c>
      <c r="AT134" s="1928" t="str">
        <f>IF(AT133="","",VLOOKUP(AT133,'シフト記号表（従来型・ユニット型共通）'!$C$6:$L$47,10,FALSE))</f>
        <v/>
      </c>
      <c r="AU134" s="1928" t="str">
        <f>IF(AU133="","",VLOOKUP(AU133,'シフト記号表（従来型・ユニット型共通）'!$C$6:$L$47,10,FALSE))</f>
        <v/>
      </c>
      <c r="AV134" s="1928" t="str">
        <f>IF(AV133="","",VLOOKUP(AV133,'シフト記号表（従来型・ユニット型共通）'!$C$6:$L$47,10,FALSE))</f>
        <v/>
      </c>
      <c r="AW134" s="1928" t="str">
        <f>IF(AW133="","",VLOOKUP(AW133,'シフト記号表（従来型・ユニット型共通）'!$C$6:$L$47,10,FALSE))</f>
        <v/>
      </c>
      <c r="AX134" s="1929" t="str">
        <f>IF(AX133="","",VLOOKUP(AX133,'シフト記号表（従来型・ユニット型共通）'!$C$6:$L$47,10,FALSE))</f>
        <v/>
      </c>
      <c r="AY134" s="1927" t="str">
        <f>IF(AY133="","",VLOOKUP(AY133,'シフト記号表（従来型・ユニット型共通）'!$C$6:$L$47,10,FALSE))</f>
        <v/>
      </c>
      <c r="AZ134" s="1928" t="str">
        <f>IF(AZ133="","",VLOOKUP(AZ133,'シフト記号表（従来型・ユニット型共通）'!$C$6:$L$47,10,FALSE))</f>
        <v/>
      </c>
      <c r="BA134" s="1928" t="str">
        <f>IF(BA133="","",VLOOKUP(BA133,'シフト記号表（従来型・ユニット型共通）'!$C$6:$L$47,10,FALSE))</f>
        <v/>
      </c>
      <c r="BB134" s="4169">
        <f>IF($BE$3="４週",SUM(W134:AX134),IF($BE$3="暦月",SUM(W134:BA134),""))</f>
        <v>0</v>
      </c>
      <c r="BC134" s="4170"/>
      <c r="BD134" s="4171">
        <f>IF($BE$3="４週",BB134/4,IF($BE$3="暦月",(BB134/($BE$8/7)),""))</f>
        <v>0</v>
      </c>
      <c r="BE134" s="4170"/>
      <c r="BF134" s="4166"/>
      <c r="BG134" s="4167"/>
      <c r="BH134" s="4167"/>
      <c r="BI134" s="4167"/>
      <c r="BJ134" s="4168"/>
    </row>
    <row r="135" spans="2:62" ht="20.25" customHeight="1" x14ac:dyDescent="0.15">
      <c r="B135" s="4126">
        <f>B133+1</f>
        <v>60</v>
      </c>
      <c r="C135" s="4128"/>
      <c r="D135" s="4129"/>
      <c r="E135" s="1922"/>
      <c r="F135" s="1923"/>
      <c r="G135" s="1922"/>
      <c r="H135" s="1923"/>
      <c r="I135" s="4132"/>
      <c r="J135" s="4133"/>
      <c r="K135" s="4136"/>
      <c r="L135" s="4137"/>
      <c r="M135" s="4137"/>
      <c r="N135" s="4129"/>
      <c r="O135" s="4140"/>
      <c r="P135" s="4141"/>
      <c r="Q135" s="4141"/>
      <c r="R135" s="4141"/>
      <c r="S135" s="4142"/>
      <c r="T135" s="1942" t="s">
        <v>3298</v>
      </c>
      <c r="V135" s="1943"/>
      <c r="W135" s="1935"/>
      <c r="X135" s="1936"/>
      <c r="Y135" s="1936"/>
      <c r="Z135" s="1936"/>
      <c r="AA135" s="1936"/>
      <c r="AB135" s="1936"/>
      <c r="AC135" s="1937"/>
      <c r="AD135" s="1935"/>
      <c r="AE135" s="1936"/>
      <c r="AF135" s="1936"/>
      <c r="AG135" s="1936"/>
      <c r="AH135" s="1936"/>
      <c r="AI135" s="1936"/>
      <c r="AJ135" s="1937"/>
      <c r="AK135" s="1935"/>
      <c r="AL135" s="1936"/>
      <c r="AM135" s="1936"/>
      <c r="AN135" s="1936"/>
      <c r="AO135" s="1936"/>
      <c r="AP135" s="1936"/>
      <c r="AQ135" s="1937"/>
      <c r="AR135" s="1935"/>
      <c r="AS135" s="1936"/>
      <c r="AT135" s="1936"/>
      <c r="AU135" s="1936"/>
      <c r="AV135" s="1936"/>
      <c r="AW135" s="1936"/>
      <c r="AX135" s="1937"/>
      <c r="AY135" s="1935"/>
      <c r="AZ135" s="1936"/>
      <c r="BA135" s="1938"/>
      <c r="BB135" s="4146"/>
      <c r="BC135" s="4147"/>
      <c r="BD135" s="4148"/>
      <c r="BE135" s="4149"/>
      <c r="BF135" s="4150"/>
      <c r="BG135" s="4151"/>
      <c r="BH135" s="4151"/>
      <c r="BI135" s="4151"/>
      <c r="BJ135" s="4152"/>
    </row>
    <row r="136" spans="2:62" ht="20.25" customHeight="1" x14ac:dyDescent="0.15">
      <c r="B136" s="4159"/>
      <c r="C136" s="4160"/>
      <c r="D136" s="4161"/>
      <c r="E136" s="1944"/>
      <c r="F136" s="1945">
        <f>C135</f>
        <v>0</v>
      </c>
      <c r="G136" s="1944"/>
      <c r="H136" s="1945">
        <f>I135</f>
        <v>0</v>
      </c>
      <c r="I136" s="4162"/>
      <c r="J136" s="4163"/>
      <c r="K136" s="4164"/>
      <c r="L136" s="4165"/>
      <c r="M136" s="4165"/>
      <c r="N136" s="4161"/>
      <c r="O136" s="4140"/>
      <c r="P136" s="4141"/>
      <c r="Q136" s="4141"/>
      <c r="R136" s="4141"/>
      <c r="S136" s="4142"/>
      <c r="T136" s="1939" t="s">
        <v>3505</v>
      </c>
      <c r="U136" s="1940"/>
      <c r="V136" s="1941"/>
      <c r="W136" s="1927" t="str">
        <f>IF(W135="","",VLOOKUP(W135,'シフト記号表（従来型・ユニット型共通）'!$C$6:$L$47,10,FALSE))</f>
        <v/>
      </c>
      <c r="X136" s="1928" t="str">
        <f>IF(X135="","",VLOOKUP(X135,'シフト記号表（従来型・ユニット型共通）'!$C$6:$L$47,10,FALSE))</f>
        <v/>
      </c>
      <c r="Y136" s="1928" t="str">
        <f>IF(Y135="","",VLOOKUP(Y135,'シフト記号表（従来型・ユニット型共通）'!$C$6:$L$47,10,FALSE))</f>
        <v/>
      </c>
      <c r="Z136" s="1928" t="str">
        <f>IF(Z135="","",VLOOKUP(Z135,'シフト記号表（従来型・ユニット型共通）'!$C$6:$L$47,10,FALSE))</f>
        <v/>
      </c>
      <c r="AA136" s="1928" t="str">
        <f>IF(AA135="","",VLOOKUP(AA135,'シフト記号表（従来型・ユニット型共通）'!$C$6:$L$47,10,FALSE))</f>
        <v/>
      </c>
      <c r="AB136" s="1928" t="str">
        <f>IF(AB135="","",VLOOKUP(AB135,'シフト記号表（従来型・ユニット型共通）'!$C$6:$L$47,10,FALSE))</f>
        <v/>
      </c>
      <c r="AC136" s="1929" t="str">
        <f>IF(AC135="","",VLOOKUP(AC135,'シフト記号表（従来型・ユニット型共通）'!$C$6:$L$47,10,FALSE))</f>
        <v/>
      </c>
      <c r="AD136" s="1927" t="str">
        <f>IF(AD135="","",VLOOKUP(AD135,'シフト記号表（従来型・ユニット型共通）'!$C$6:$L$47,10,FALSE))</f>
        <v/>
      </c>
      <c r="AE136" s="1928" t="str">
        <f>IF(AE135="","",VLOOKUP(AE135,'シフト記号表（従来型・ユニット型共通）'!$C$6:$L$47,10,FALSE))</f>
        <v/>
      </c>
      <c r="AF136" s="1928" t="str">
        <f>IF(AF135="","",VLOOKUP(AF135,'シフト記号表（従来型・ユニット型共通）'!$C$6:$L$47,10,FALSE))</f>
        <v/>
      </c>
      <c r="AG136" s="1928" t="str">
        <f>IF(AG135="","",VLOOKUP(AG135,'シフト記号表（従来型・ユニット型共通）'!$C$6:$L$47,10,FALSE))</f>
        <v/>
      </c>
      <c r="AH136" s="1928" t="str">
        <f>IF(AH135="","",VLOOKUP(AH135,'シフト記号表（従来型・ユニット型共通）'!$C$6:$L$47,10,FALSE))</f>
        <v/>
      </c>
      <c r="AI136" s="1928" t="str">
        <f>IF(AI135="","",VLOOKUP(AI135,'シフト記号表（従来型・ユニット型共通）'!$C$6:$L$47,10,FALSE))</f>
        <v/>
      </c>
      <c r="AJ136" s="1929" t="str">
        <f>IF(AJ135="","",VLOOKUP(AJ135,'シフト記号表（従来型・ユニット型共通）'!$C$6:$L$47,10,FALSE))</f>
        <v/>
      </c>
      <c r="AK136" s="1927" t="str">
        <f>IF(AK135="","",VLOOKUP(AK135,'シフト記号表（従来型・ユニット型共通）'!$C$6:$L$47,10,FALSE))</f>
        <v/>
      </c>
      <c r="AL136" s="1928" t="str">
        <f>IF(AL135="","",VLOOKUP(AL135,'シフト記号表（従来型・ユニット型共通）'!$C$6:$L$47,10,FALSE))</f>
        <v/>
      </c>
      <c r="AM136" s="1928" t="str">
        <f>IF(AM135="","",VLOOKUP(AM135,'シフト記号表（従来型・ユニット型共通）'!$C$6:$L$47,10,FALSE))</f>
        <v/>
      </c>
      <c r="AN136" s="1928" t="str">
        <f>IF(AN135="","",VLOOKUP(AN135,'シフト記号表（従来型・ユニット型共通）'!$C$6:$L$47,10,FALSE))</f>
        <v/>
      </c>
      <c r="AO136" s="1928" t="str">
        <f>IF(AO135="","",VLOOKUP(AO135,'シフト記号表（従来型・ユニット型共通）'!$C$6:$L$47,10,FALSE))</f>
        <v/>
      </c>
      <c r="AP136" s="1928" t="str">
        <f>IF(AP135="","",VLOOKUP(AP135,'シフト記号表（従来型・ユニット型共通）'!$C$6:$L$47,10,FALSE))</f>
        <v/>
      </c>
      <c r="AQ136" s="1929" t="str">
        <f>IF(AQ135="","",VLOOKUP(AQ135,'シフト記号表（従来型・ユニット型共通）'!$C$6:$L$47,10,FALSE))</f>
        <v/>
      </c>
      <c r="AR136" s="1927" t="str">
        <f>IF(AR135="","",VLOOKUP(AR135,'シフト記号表（従来型・ユニット型共通）'!$C$6:$L$47,10,FALSE))</f>
        <v/>
      </c>
      <c r="AS136" s="1928" t="str">
        <f>IF(AS135="","",VLOOKUP(AS135,'シフト記号表（従来型・ユニット型共通）'!$C$6:$L$47,10,FALSE))</f>
        <v/>
      </c>
      <c r="AT136" s="1928" t="str">
        <f>IF(AT135="","",VLOOKUP(AT135,'シフト記号表（従来型・ユニット型共通）'!$C$6:$L$47,10,FALSE))</f>
        <v/>
      </c>
      <c r="AU136" s="1928" t="str">
        <f>IF(AU135="","",VLOOKUP(AU135,'シフト記号表（従来型・ユニット型共通）'!$C$6:$L$47,10,FALSE))</f>
        <v/>
      </c>
      <c r="AV136" s="1928" t="str">
        <f>IF(AV135="","",VLOOKUP(AV135,'シフト記号表（従来型・ユニット型共通）'!$C$6:$L$47,10,FALSE))</f>
        <v/>
      </c>
      <c r="AW136" s="1928" t="str">
        <f>IF(AW135="","",VLOOKUP(AW135,'シフト記号表（従来型・ユニット型共通）'!$C$6:$L$47,10,FALSE))</f>
        <v/>
      </c>
      <c r="AX136" s="1929" t="str">
        <f>IF(AX135="","",VLOOKUP(AX135,'シフト記号表（従来型・ユニット型共通）'!$C$6:$L$47,10,FALSE))</f>
        <v/>
      </c>
      <c r="AY136" s="1927" t="str">
        <f>IF(AY135="","",VLOOKUP(AY135,'シフト記号表（従来型・ユニット型共通）'!$C$6:$L$47,10,FALSE))</f>
        <v/>
      </c>
      <c r="AZ136" s="1928" t="str">
        <f>IF(AZ135="","",VLOOKUP(AZ135,'シフト記号表（従来型・ユニット型共通）'!$C$6:$L$47,10,FALSE))</f>
        <v/>
      </c>
      <c r="BA136" s="1928" t="str">
        <f>IF(BA135="","",VLOOKUP(BA135,'シフト記号表（従来型・ユニット型共通）'!$C$6:$L$47,10,FALSE))</f>
        <v/>
      </c>
      <c r="BB136" s="4169">
        <f>IF($BE$3="４週",SUM(W136:AX136),IF($BE$3="暦月",SUM(W136:BA136),""))</f>
        <v>0</v>
      </c>
      <c r="BC136" s="4170"/>
      <c r="BD136" s="4171">
        <f>IF($BE$3="４週",BB136/4,IF($BE$3="暦月",(BB136/($BE$8/7)),""))</f>
        <v>0</v>
      </c>
      <c r="BE136" s="4170"/>
      <c r="BF136" s="4166"/>
      <c r="BG136" s="4167"/>
      <c r="BH136" s="4167"/>
      <c r="BI136" s="4167"/>
      <c r="BJ136" s="4168"/>
    </row>
    <row r="137" spans="2:62" ht="20.25" customHeight="1" x14ac:dyDescent="0.15">
      <c r="B137" s="4126">
        <f>B135+1</f>
        <v>61</v>
      </c>
      <c r="C137" s="4128"/>
      <c r="D137" s="4129"/>
      <c r="E137" s="1922"/>
      <c r="F137" s="1923"/>
      <c r="G137" s="1922"/>
      <c r="H137" s="1923"/>
      <c r="I137" s="4132"/>
      <c r="J137" s="4133"/>
      <c r="K137" s="4136"/>
      <c r="L137" s="4137"/>
      <c r="M137" s="4137"/>
      <c r="N137" s="4129"/>
      <c r="O137" s="4140"/>
      <c r="P137" s="4141"/>
      <c r="Q137" s="4141"/>
      <c r="R137" s="4141"/>
      <c r="S137" s="4142"/>
      <c r="T137" s="1942" t="s">
        <v>3298</v>
      </c>
      <c r="V137" s="1943"/>
      <c r="W137" s="1935"/>
      <c r="X137" s="1936"/>
      <c r="Y137" s="1936"/>
      <c r="Z137" s="1936"/>
      <c r="AA137" s="1936"/>
      <c r="AB137" s="1936"/>
      <c r="AC137" s="1937"/>
      <c r="AD137" s="1935"/>
      <c r="AE137" s="1936"/>
      <c r="AF137" s="1936"/>
      <c r="AG137" s="1936"/>
      <c r="AH137" s="1936"/>
      <c r="AI137" s="1936"/>
      <c r="AJ137" s="1937"/>
      <c r="AK137" s="1935"/>
      <c r="AL137" s="1936"/>
      <c r="AM137" s="1936"/>
      <c r="AN137" s="1936"/>
      <c r="AO137" s="1936"/>
      <c r="AP137" s="1936"/>
      <c r="AQ137" s="1937"/>
      <c r="AR137" s="1935"/>
      <c r="AS137" s="1936"/>
      <c r="AT137" s="1936"/>
      <c r="AU137" s="1936"/>
      <c r="AV137" s="1936"/>
      <c r="AW137" s="1936"/>
      <c r="AX137" s="1937"/>
      <c r="AY137" s="1935"/>
      <c r="AZ137" s="1936"/>
      <c r="BA137" s="1938"/>
      <c r="BB137" s="4146"/>
      <c r="BC137" s="4147"/>
      <c r="BD137" s="4148"/>
      <c r="BE137" s="4149"/>
      <c r="BF137" s="4150"/>
      <c r="BG137" s="4151"/>
      <c r="BH137" s="4151"/>
      <c r="BI137" s="4151"/>
      <c r="BJ137" s="4152"/>
    </row>
    <row r="138" spans="2:62" ht="20.25" customHeight="1" x14ac:dyDescent="0.15">
      <c r="B138" s="4159"/>
      <c r="C138" s="4160"/>
      <c r="D138" s="4161"/>
      <c r="E138" s="1944"/>
      <c r="F138" s="1945">
        <f>C137</f>
        <v>0</v>
      </c>
      <c r="G138" s="1944"/>
      <c r="H138" s="1945">
        <f>I137</f>
        <v>0</v>
      </c>
      <c r="I138" s="4162"/>
      <c r="J138" s="4163"/>
      <c r="K138" s="4164"/>
      <c r="L138" s="4165"/>
      <c r="M138" s="4165"/>
      <c r="N138" s="4161"/>
      <c r="O138" s="4140"/>
      <c r="P138" s="4141"/>
      <c r="Q138" s="4141"/>
      <c r="R138" s="4141"/>
      <c r="S138" s="4142"/>
      <c r="T138" s="1939" t="s">
        <v>3505</v>
      </c>
      <c r="U138" s="1940"/>
      <c r="V138" s="1941"/>
      <c r="W138" s="1927" t="str">
        <f>IF(W137="","",VLOOKUP(W137,'シフト記号表（従来型・ユニット型共通）'!$C$6:$L$47,10,FALSE))</f>
        <v/>
      </c>
      <c r="X138" s="1928" t="str">
        <f>IF(X137="","",VLOOKUP(X137,'シフト記号表（従来型・ユニット型共通）'!$C$6:$L$47,10,FALSE))</f>
        <v/>
      </c>
      <c r="Y138" s="1928" t="str">
        <f>IF(Y137="","",VLOOKUP(Y137,'シフト記号表（従来型・ユニット型共通）'!$C$6:$L$47,10,FALSE))</f>
        <v/>
      </c>
      <c r="Z138" s="1928" t="str">
        <f>IF(Z137="","",VLOOKUP(Z137,'シフト記号表（従来型・ユニット型共通）'!$C$6:$L$47,10,FALSE))</f>
        <v/>
      </c>
      <c r="AA138" s="1928" t="str">
        <f>IF(AA137="","",VLOOKUP(AA137,'シフト記号表（従来型・ユニット型共通）'!$C$6:$L$47,10,FALSE))</f>
        <v/>
      </c>
      <c r="AB138" s="1928" t="str">
        <f>IF(AB137="","",VLOOKUP(AB137,'シフト記号表（従来型・ユニット型共通）'!$C$6:$L$47,10,FALSE))</f>
        <v/>
      </c>
      <c r="AC138" s="1929" t="str">
        <f>IF(AC137="","",VLOOKUP(AC137,'シフト記号表（従来型・ユニット型共通）'!$C$6:$L$47,10,FALSE))</f>
        <v/>
      </c>
      <c r="AD138" s="1927" t="str">
        <f>IF(AD137="","",VLOOKUP(AD137,'シフト記号表（従来型・ユニット型共通）'!$C$6:$L$47,10,FALSE))</f>
        <v/>
      </c>
      <c r="AE138" s="1928" t="str">
        <f>IF(AE137="","",VLOOKUP(AE137,'シフト記号表（従来型・ユニット型共通）'!$C$6:$L$47,10,FALSE))</f>
        <v/>
      </c>
      <c r="AF138" s="1928" t="str">
        <f>IF(AF137="","",VLOOKUP(AF137,'シフト記号表（従来型・ユニット型共通）'!$C$6:$L$47,10,FALSE))</f>
        <v/>
      </c>
      <c r="AG138" s="1928" t="str">
        <f>IF(AG137="","",VLOOKUP(AG137,'シフト記号表（従来型・ユニット型共通）'!$C$6:$L$47,10,FALSE))</f>
        <v/>
      </c>
      <c r="AH138" s="1928" t="str">
        <f>IF(AH137="","",VLOOKUP(AH137,'シフト記号表（従来型・ユニット型共通）'!$C$6:$L$47,10,FALSE))</f>
        <v/>
      </c>
      <c r="AI138" s="1928" t="str">
        <f>IF(AI137="","",VLOOKUP(AI137,'シフト記号表（従来型・ユニット型共通）'!$C$6:$L$47,10,FALSE))</f>
        <v/>
      </c>
      <c r="AJ138" s="1929" t="str">
        <f>IF(AJ137="","",VLOOKUP(AJ137,'シフト記号表（従来型・ユニット型共通）'!$C$6:$L$47,10,FALSE))</f>
        <v/>
      </c>
      <c r="AK138" s="1927" t="str">
        <f>IF(AK137="","",VLOOKUP(AK137,'シフト記号表（従来型・ユニット型共通）'!$C$6:$L$47,10,FALSE))</f>
        <v/>
      </c>
      <c r="AL138" s="1928" t="str">
        <f>IF(AL137="","",VLOOKUP(AL137,'シフト記号表（従来型・ユニット型共通）'!$C$6:$L$47,10,FALSE))</f>
        <v/>
      </c>
      <c r="AM138" s="1928" t="str">
        <f>IF(AM137="","",VLOOKUP(AM137,'シフト記号表（従来型・ユニット型共通）'!$C$6:$L$47,10,FALSE))</f>
        <v/>
      </c>
      <c r="AN138" s="1928" t="str">
        <f>IF(AN137="","",VLOOKUP(AN137,'シフト記号表（従来型・ユニット型共通）'!$C$6:$L$47,10,FALSE))</f>
        <v/>
      </c>
      <c r="AO138" s="1928" t="str">
        <f>IF(AO137="","",VLOOKUP(AO137,'シフト記号表（従来型・ユニット型共通）'!$C$6:$L$47,10,FALSE))</f>
        <v/>
      </c>
      <c r="AP138" s="1928" t="str">
        <f>IF(AP137="","",VLOOKUP(AP137,'シフト記号表（従来型・ユニット型共通）'!$C$6:$L$47,10,FALSE))</f>
        <v/>
      </c>
      <c r="AQ138" s="1929" t="str">
        <f>IF(AQ137="","",VLOOKUP(AQ137,'シフト記号表（従来型・ユニット型共通）'!$C$6:$L$47,10,FALSE))</f>
        <v/>
      </c>
      <c r="AR138" s="1927" t="str">
        <f>IF(AR137="","",VLOOKUP(AR137,'シフト記号表（従来型・ユニット型共通）'!$C$6:$L$47,10,FALSE))</f>
        <v/>
      </c>
      <c r="AS138" s="1928" t="str">
        <f>IF(AS137="","",VLOOKUP(AS137,'シフト記号表（従来型・ユニット型共通）'!$C$6:$L$47,10,FALSE))</f>
        <v/>
      </c>
      <c r="AT138" s="1928" t="str">
        <f>IF(AT137="","",VLOOKUP(AT137,'シフト記号表（従来型・ユニット型共通）'!$C$6:$L$47,10,FALSE))</f>
        <v/>
      </c>
      <c r="AU138" s="1928" t="str">
        <f>IF(AU137="","",VLOOKUP(AU137,'シフト記号表（従来型・ユニット型共通）'!$C$6:$L$47,10,FALSE))</f>
        <v/>
      </c>
      <c r="AV138" s="1928" t="str">
        <f>IF(AV137="","",VLOOKUP(AV137,'シフト記号表（従来型・ユニット型共通）'!$C$6:$L$47,10,FALSE))</f>
        <v/>
      </c>
      <c r="AW138" s="1928" t="str">
        <f>IF(AW137="","",VLOOKUP(AW137,'シフト記号表（従来型・ユニット型共通）'!$C$6:$L$47,10,FALSE))</f>
        <v/>
      </c>
      <c r="AX138" s="1929" t="str">
        <f>IF(AX137="","",VLOOKUP(AX137,'シフト記号表（従来型・ユニット型共通）'!$C$6:$L$47,10,FALSE))</f>
        <v/>
      </c>
      <c r="AY138" s="1927" t="str">
        <f>IF(AY137="","",VLOOKUP(AY137,'シフト記号表（従来型・ユニット型共通）'!$C$6:$L$47,10,FALSE))</f>
        <v/>
      </c>
      <c r="AZ138" s="1928" t="str">
        <f>IF(AZ137="","",VLOOKUP(AZ137,'シフト記号表（従来型・ユニット型共通）'!$C$6:$L$47,10,FALSE))</f>
        <v/>
      </c>
      <c r="BA138" s="1928" t="str">
        <f>IF(BA137="","",VLOOKUP(BA137,'シフト記号表（従来型・ユニット型共通）'!$C$6:$L$47,10,FALSE))</f>
        <v/>
      </c>
      <c r="BB138" s="4169">
        <f>IF($BE$3="４週",SUM(W138:AX138),IF($BE$3="暦月",SUM(W138:BA138),""))</f>
        <v>0</v>
      </c>
      <c r="BC138" s="4170"/>
      <c r="BD138" s="4171">
        <f>IF($BE$3="４週",BB138/4,IF($BE$3="暦月",(BB138/($BE$8/7)),""))</f>
        <v>0</v>
      </c>
      <c r="BE138" s="4170"/>
      <c r="BF138" s="4166"/>
      <c r="BG138" s="4167"/>
      <c r="BH138" s="4167"/>
      <c r="BI138" s="4167"/>
      <c r="BJ138" s="4168"/>
    </row>
    <row r="139" spans="2:62" ht="20.25" customHeight="1" x14ac:dyDescent="0.15">
      <c r="B139" s="4126">
        <f>B137+1</f>
        <v>62</v>
      </c>
      <c r="C139" s="4128"/>
      <c r="D139" s="4129"/>
      <c r="E139" s="1922"/>
      <c r="F139" s="1923"/>
      <c r="G139" s="1922"/>
      <c r="H139" s="1923"/>
      <c r="I139" s="4132"/>
      <c r="J139" s="4133"/>
      <c r="K139" s="4136"/>
      <c r="L139" s="4137"/>
      <c r="M139" s="4137"/>
      <c r="N139" s="4129"/>
      <c r="O139" s="4140"/>
      <c r="P139" s="4141"/>
      <c r="Q139" s="4141"/>
      <c r="R139" s="4141"/>
      <c r="S139" s="4142"/>
      <c r="T139" s="1942" t="s">
        <v>3298</v>
      </c>
      <c r="V139" s="1943"/>
      <c r="W139" s="1935"/>
      <c r="X139" s="1936"/>
      <c r="Y139" s="1936"/>
      <c r="Z139" s="1936"/>
      <c r="AA139" s="1936"/>
      <c r="AB139" s="1936"/>
      <c r="AC139" s="1937"/>
      <c r="AD139" s="1935"/>
      <c r="AE139" s="1936"/>
      <c r="AF139" s="1936"/>
      <c r="AG139" s="1936"/>
      <c r="AH139" s="1936"/>
      <c r="AI139" s="1936"/>
      <c r="AJ139" s="1937"/>
      <c r="AK139" s="1935"/>
      <c r="AL139" s="1936"/>
      <c r="AM139" s="1936"/>
      <c r="AN139" s="1936"/>
      <c r="AO139" s="1936"/>
      <c r="AP139" s="1936"/>
      <c r="AQ139" s="1937"/>
      <c r="AR139" s="1935"/>
      <c r="AS139" s="1936"/>
      <c r="AT139" s="1936"/>
      <c r="AU139" s="1936"/>
      <c r="AV139" s="1936"/>
      <c r="AW139" s="1936"/>
      <c r="AX139" s="1937"/>
      <c r="AY139" s="1935"/>
      <c r="AZ139" s="1936"/>
      <c r="BA139" s="1938"/>
      <c r="BB139" s="4146"/>
      <c r="BC139" s="4147"/>
      <c r="BD139" s="4148"/>
      <c r="BE139" s="4149"/>
      <c r="BF139" s="4150"/>
      <c r="BG139" s="4151"/>
      <c r="BH139" s="4151"/>
      <c r="BI139" s="4151"/>
      <c r="BJ139" s="4152"/>
    </row>
    <row r="140" spans="2:62" ht="20.25" customHeight="1" x14ac:dyDescent="0.15">
      <c r="B140" s="4159"/>
      <c r="C140" s="4160"/>
      <c r="D140" s="4161"/>
      <c r="E140" s="1944"/>
      <c r="F140" s="1945">
        <f>C139</f>
        <v>0</v>
      </c>
      <c r="G140" s="1944"/>
      <c r="H140" s="1945">
        <f>I139</f>
        <v>0</v>
      </c>
      <c r="I140" s="4162"/>
      <c r="J140" s="4163"/>
      <c r="K140" s="4164"/>
      <c r="L140" s="4165"/>
      <c r="M140" s="4165"/>
      <c r="N140" s="4161"/>
      <c r="O140" s="4140"/>
      <c r="P140" s="4141"/>
      <c r="Q140" s="4141"/>
      <c r="R140" s="4141"/>
      <c r="S140" s="4142"/>
      <c r="T140" s="1939" t="s">
        <v>3505</v>
      </c>
      <c r="U140" s="1940"/>
      <c r="V140" s="1941"/>
      <c r="W140" s="1927" t="str">
        <f>IF(W139="","",VLOOKUP(W139,'シフト記号表（従来型・ユニット型共通）'!$C$6:$L$47,10,FALSE))</f>
        <v/>
      </c>
      <c r="X140" s="1928" t="str">
        <f>IF(X139="","",VLOOKUP(X139,'シフト記号表（従来型・ユニット型共通）'!$C$6:$L$47,10,FALSE))</f>
        <v/>
      </c>
      <c r="Y140" s="1928" t="str">
        <f>IF(Y139="","",VLOOKUP(Y139,'シフト記号表（従来型・ユニット型共通）'!$C$6:$L$47,10,FALSE))</f>
        <v/>
      </c>
      <c r="Z140" s="1928" t="str">
        <f>IF(Z139="","",VLOOKUP(Z139,'シフト記号表（従来型・ユニット型共通）'!$C$6:$L$47,10,FALSE))</f>
        <v/>
      </c>
      <c r="AA140" s="1928" t="str">
        <f>IF(AA139="","",VLOOKUP(AA139,'シフト記号表（従来型・ユニット型共通）'!$C$6:$L$47,10,FALSE))</f>
        <v/>
      </c>
      <c r="AB140" s="1928" t="str">
        <f>IF(AB139="","",VLOOKUP(AB139,'シフト記号表（従来型・ユニット型共通）'!$C$6:$L$47,10,FALSE))</f>
        <v/>
      </c>
      <c r="AC140" s="1929" t="str">
        <f>IF(AC139="","",VLOOKUP(AC139,'シフト記号表（従来型・ユニット型共通）'!$C$6:$L$47,10,FALSE))</f>
        <v/>
      </c>
      <c r="AD140" s="1927" t="str">
        <f>IF(AD139="","",VLOOKUP(AD139,'シフト記号表（従来型・ユニット型共通）'!$C$6:$L$47,10,FALSE))</f>
        <v/>
      </c>
      <c r="AE140" s="1928" t="str">
        <f>IF(AE139="","",VLOOKUP(AE139,'シフト記号表（従来型・ユニット型共通）'!$C$6:$L$47,10,FALSE))</f>
        <v/>
      </c>
      <c r="AF140" s="1928" t="str">
        <f>IF(AF139="","",VLOOKUP(AF139,'シフト記号表（従来型・ユニット型共通）'!$C$6:$L$47,10,FALSE))</f>
        <v/>
      </c>
      <c r="AG140" s="1928" t="str">
        <f>IF(AG139="","",VLOOKUP(AG139,'シフト記号表（従来型・ユニット型共通）'!$C$6:$L$47,10,FALSE))</f>
        <v/>
      </c>
      <c r="AH140" s="1928" t="str">
        <f>IF(AH139="","",VLOOKUP(AH139,'シフト記号表（従来型・ユニット型共通）'!$C$6:$L$47,10,FALSE))</f>
        <v/>
      </c>
      <c r="AI140" s="1928" t="str">
        <f>IF(AI139="","",VLOOKUP(AI139,'シフト記号表（従来型・ユニット型共通）'!$C$6:$L$47,10,FALSE))</f>
        <v/>
      </c>
      <c r="AJ140" s="1929" t="str">
        <f>IF(AJ139="","",VLOOKUP(AJ139,'シフト記号表（従来型・ユニット型共通）'!$C$6:$L$47,10,FALSE))</f>
        <v/>
      </c>
      <c r="AK140" s="1927" t="str">
        <f>IF(AK139="","",VLOOKUP(AK139,'シフト記号表（従来型・ユニット型共通）'!$C$6:$L$47,10,FALSE))</f>
        <v/>
      </c>
      <c r="AL140" s="1928" t="str">
        <f>IF(AL139="","",VLOOKUP(AL139,'シフト記号表（従来型・ユニット型共通）'!$C$6:$L$47,10,FALSE))</f>
        <v/>
      </c>
      <c r="AM140" s="1928" t="str">
        <f>IF(AM139="","",VLOOKUP(AM139,'シフト記号表（従来型・ユニット型共通）'!$C$6:$L$47,10,FALSE))</f>
        <v/>
      </c>
      <c r="AN140" s="1928" t="str">
        <f>IF(AN139="","",VLOOKUP(AN139,'シフト記号表（従来型・ユニット型共通）'!$C$6:$L$47,10,FALSE))</f>
        <v/>
      </c>
      <c r="AO140" s="1928" t="str">
        <f>IF(AO139="","",VLOOKUP(AO139,'シフト記号表（従来型・ユニット型共通）'!$C$6:$L$47,10,FALSE))</f>
        <v/>
      </c>
      <c r="AP140" s="1928" t="str">
        <f>IF(AP139="","",VLOOKUP(AP139,'シフト記号表（従来型・ユニット型共通）'!$C$6:$L$47,10,FALSE))</f>
        <v/>
      </c>
      <c r="AQ140" s="1929" t="str">
        <f>IF(AQ139="","",VLOOKUP(AQ139,'シフト記号表（従来型・ユニット型共通）'!$C$6:$L$47,10,FALSE))</f>
        <v/>
      </c>
      <c r="AR140" s="1927" t="str">
        <f>IF(AR139="","",VLOOKUP(AR139,'シフト記号表（従来型・ユニット型共通）'!$C$6:$L$47,10,FALSE))</f>
        <v/>
      </c>
      <c r="AS140" s="1928" t="str">
        <f>IF(AS139="","",VLOOKUP(AS139,'シフト記号表（従来型・ユニット型共通）'!$C$6:$L$47,10,FALSE))</f>
        <v/>
      </c>
      <c r="AT140" s="1928" t="str">
        <f>IF(AT139="","",VLOOKUP(AT139,'シフト記号表（従来型・ユニット型共通）'!$C$6:$L$47,10,FALSE))</f>
        <v/>
      </c>
      <c r="AU140" s="1928" t="str">
        <f>IF(AU139="","",VLOOKUP(AU139,'シフト記号表（従来型・ユニット型共通）'!$C$6:$L$47,10,FALSE))</f>
        <v/>
      </c>
      <c r="AV140" s="1928" t="str">
        <f>IF(AV139="","",VLOOKUP(AV139,'シフト記号表（従来型・ユニット型共通）'!$C$6:$L$47,10,FALSE))</f>
        <v/>
      </c>
      <c r="AW140" s="1928" t="str">
        <f>IF(AW139="","",VLOOKUP(AW139,'シフト記号表（従来型・ユニット型共通）'!$C$6:$L$47,10,FALSE))</f>
        <v/>
      </c>
      <c r="AX140" s="1929" t="str">
        <f>IF(AX139="","",VLOOKUP(AX139,'シフト記号表（従来型・ユニット型共通）'!$C$6:$L$47,10,FALSE))</f>
        <v/>
      </c>
      <c r="AY140" s="1927" t="str">
        <f>IF(AY139="","",VLOOKUP(AY139,'シフト記号表（従来型・ユニット型共通）'!$C$6:$L$47,10,FALSE))</f>
        <v/>
      </c>
      <c r="AZ140" s="1928" t="str">
        <f>IF(AZ139="","",VLOOKUP(AZ139,'シフト記号表（従来型・ユニット型共通）'!$C$6:$L$47,10,FALSE))</f>
        <v/>
      </c>
      <c r="BA140" s="1928" t="str">
        <f>IF(BA139="","",VLOOKUP(BA139,'シフト記号表（従来型・ユニット型共通）'!$C$6:$L$47,10,FALSE))</f>
        <v/>
      </c>
      <c r="BB140" s="4169">
        <f>IF($BE$3="４週",SUM(W140:AX140),IF($BE$3="暦月",SUM(W140:BA140),""))</f>
        <v>0</v>
      </c>
      <c r="BC140" s="4170"/>
      <c r="BD140" s="4171">
        <f>IF($BE$3="４週",BB140/4,IF($BE$3="暦月",(BB140/($BE$8/7)),""))</f>
        <v>0</v>
      </c>
      <c r="BE140" s="4170"/>
      <c r="BF140" s="4166"/>
      <c r="BG140" s="4167"/>
      <c r="BH140" s="4167"/>
      <c r="BI140" s="4167"/>
      <c r="BJ140" s="4168"/>
    </row>
    <row r="141" spans="2:62" ht="20.25" customHeight="1" x14ac:dyDescent="0.15">
      <c r="B141" s="4126">
        <f>B139+1</f>
        <v>63</v>
      </c>
      <c r="C141" s="4128"/>
      <c r="D141" s="4129"/>
      <c r="E141" s="1922"/>
      <c r="F141" s="1923"/>
      <c r="G141" s="1922"/>
      <c r="H141" s="1923"/>
      <c r="I141" s="4132"/>
      <c r="J141" s="4133"/>
      <c r="K141" s="4136"/>
      <c r="L141" s="4137"/>
      <c r="M141" s="4137"/>
      <c r="N141" s="4129"/>
      <c r="O141" s="4140"/>
      <c r="P141" s="4141"/>
      <c r="Q141" s="4141"/>
      <c r="R141" s="4141"/>
      <c r="S141" s="4142"/>
      <c r="T141" s="1942" t="s">
        <v>3298</v>
      </c>
      <c r="V141" s="1943"/>
      <c r="W141" s="1935"/>
      <c r="X141" s="1936"/>
      <c r="Y141" s="1936"/>
      <c r="Z141" s="1936"/>
      <c r="AA141" s="1936"/>
      <c r="AB141" s="1936"/>
      <c r="AC141" s="1937"/>
      <c r="AD141" s="1935"/>
      <c r="AE141" s="1936"/>
      <c r="AF141" s="1936"/>
      <c r="AG141" s="1936"/>
      <c r="AH141" s="1936"/>
      <c r="AI141" s="1936"/>
      <c r="AJ141" s="1937"/>
      <c r="AK141" s="1935"/>
      <c r="AL141" s="1936"/>
      <c r="AM141" s="1936"/>
      <c r="AN141" s="1936"/>
      <c r="AO141" s="1936"/>
      <c r="AP141" s="1936"/>
      <c r="AQ141" s="1937"/>
      <c r="AR141" s="1935"/>
      <c r="AS141" s="1936"/>
      <c r="AT141" s="1936"/>
      <c r="AU141" s="1936"/>
      <c r="AV141" s="1936"/>
      <c r="AW141" s="1936"/>
      <c r="AX141" s="1937"/>
      <c r="AY141" s="1935"/>
      <c r="AZ141" s="1936"/>
      <c r="BA141" s="1938"/>
      <c r="BB141" s="4146"/>
      <c r="BC141" s="4147"/>
      <c r="BD141" s="4148"/>
      <c r="BE141" s="4149"/>
      <c r="BF141" s="4150"/>
      <c r="BG141" s="4151"/>
      <c r="BH141" s="4151"/>
      <c r="BI141" s="4151"/>
      <c r="BJ141" s="4152"/>
    </row>
    <row r="142" spans="2:62" ht="20.25" customHeight="1" x14ac:dyDescent="0.15">
      <c r="B142" s="4159"/>
      <c r="C142" s="4160"/>
      <c r="D142" s="4161"/>
      <c r="E142" s="1944"/>
      <c r="F142" s="1945">
        <f>C141</f>
        <v>0</v>
      </c>
      <c r="G142" s="1944"/>
      <c r="H142" s="1945">
        <f>I141</f>
        <v>0</v>
      </c>
      <c r="I142" s="4162"/>
      <c r="J142" s="4163"/>
      <c r="K142" s="4164"/>
      <c r="L142" s="4165"/>
      <c r="M142" s="4165"/>
      <c r="N142" s="4161"/>
      <c r="O142" s="4140"/>
      <c r="P142" s="4141"/>
      <c r="Q142" s="4141"/>
      <c r="R142" s="4141"/>
      <c r="S142" s="4142"/>
      <c r="T142" s="1939" t="s">
        <v>3505</v>
      </c>
      <c r="U142" s="1940"/>
      <c r="V142" s="1941"/>
      <c r="W142" s="1927" t="str">
        <f>IF(W141="","",VLOOKUP(W141,'シフト記号表（従来型・ユニット型共通）'!$C$6:$L$47,10,FALSE))</f>
        <v/>
      </c>
      <c r="X142" s="1928" t="str">
        <f>IF(X141="","",VLOOKUP(X141,'シフト記号表（従来型・ユニット型共通）'!$C$6:$L$47,10,FALSE))</f>
        <v/>
      </c>
      <c r="Y142" s="1928" t="str">
        <f>IF(Y141="","",VLOOKUP(Y141,'シフト記号表（従来型・ユニット型共通）'!$C$6:$L$47,10,FALSE))</f>
        <v/>
      </c>
      <c r="Z142" s="1928" t="str">
        <f>IF(Z141="","",VLOOKUP(Z141,'シフト記号表（従来型・ユニット型共通）'!$C$6:$L$47,10,FALSE))</f>
        <v/>
      </c>
      <c r="AA142" s="1928" t="str">
        <f>IF(AA141="","",VLOOKUP(AA141,'シフト記号表（従来型・ユニット型共通）'!$C$6:$L$47,10,FALSE))</f>
        <v/>
      </c>
      <c r="AB142" s="1928" t="str">
        <f>IF(AB141="","",VLOOKUP(AB141,'シフト記号表（従来型・ユニット型共通）'!$C$6:$L$47,10,FALSE))</f>
        <v/>
      </c>
      <c r="AC142" s="1929" t="str">
        <f>IF(AC141="","",VLOOKUP(AC141,'シフト記号表（従来型・ユニット型共通）'!$C$6:$L$47,10,FALSE))</f>
        <v/>
      </c>
      <c r="AD142" s="1927" t="str">
        <f>IF(AD141="","",VLOOKUP(AD141,'シフト記号表（従来型・ユニット型共通）'!$C$6:$L$47,10,FALSE))</f>
        <v/>
      </c>
      <c r="AE142" s="1928" t="str">
        <f>IF(AE141="","",VLOOKUP(AE141,'シフト記号表（従来型・ユニット型共通）'!$C$6:$L$47,10,FALSE))</f>
        <v/>
      </c>
      <c r="AF142" s="1928" t="str">
        <f>IF(AF141="","",VLOOKUP(AF141,'シフト記号表（従来型・ユニット型共通）'!$C$6:$L$47,10,FALSE))</f>
        <v/>
      </c>
      <c r="AG142" s="1928" t="str">
        <f>IF(AG141="","",VLOOKUP(AG141,'シフト記号表（従来型・ユニット型共通）'!$C$6:$L$47,10,FALSE))</f>
        <v/>
      </c>
      <c r="AH142" s="1928" t="str">
        <f>IF(AH141="","",VLOOKUP(AH141,'シフト記号表（従来型・ユニット型共通）'!$C$6:$L$47,10,FALSE))</f>
        <v/>
      </c>
      <c r="AI142" s="1928" t="str">
        <f>IF(AI141="","",VLOOKUP(AI141,'シフト記号表（従来型・ユニット型共通）'!$C$6:$L$47,10,FALSE))</f>
        <v/>
      </c>
      <c r="AJ142" s="1929" t="str">
        <f>IF(AJ141="","",VLOOKUP(AJ141,'シフト記号表（従来型・ユニット型共通）'!$C$6:$L$47,10,FALSE))</f>
        <v/>
      </c>
      <c r="AK142" s="1927" t="str">
        <f>IF(AK141="","",VLOOKUP(AK141,'シフト記号表（従来型・ユニット型共通）'!$C$6:$L$47,10,FALSE))</f>
        <v/>
      </c>
      <c r="AL142" s="1928" t="str">
        <f>IF(AL141="","",VLOOKUP(AL141,'シフト記号表（従来型・ユニット型共通）'!$C$6:$L$47,10,FALSE))</f>
        <v/>
      </c>
      <c r="AM142" s="1928" t="str">
        <f>IF(AM141="","",VLOOKUP(AM141,'シフト記号表（従来型・ユニット型共通）'!$C$6:$L$47,10,FALSE))</f>
        <v/>
      </c>
      <c r="AN142" s="1928" t="str">
        <f>IF(AN141="","",VLOOKUP(AN141,'シフト記号表（従来型・ユニット型共通）'!$C$6:$L$47,10,FALSE))</f>
        <v/>
      </c>
      <c r="AO142" s="1928" t="str">
        <f>IF(AO141="","",VLOOKUP(AO141,'シフト記号表（従来型・ユニット型共通）'!$C$6:$L$47,10,FALSE))</f>
        <v/>
      </c>
      <c r="AP142" s="1928" t="str">
        <f>IF(AP141="","",VLOOKUP(AP141,'シフト記号表（従来型・ユニット型共通）'!$C$6:$L$47,10,FALSE))</f>
        <v/>
      </c>
      <c r="AQ142" s="1929" t="str">
        <f>IF(AQ141="","",VLOOKUP(AQ141,'シフト記号表（従来型・ユニット型共通）'!$C$6:$L$47,10,FALSE))</f>
        <v/>
      </c>
      <c r="AR142" s="1927" t="str">
        <f>IF(AR141="","",VLOOKUP(AR141,'シフト記号表（従来型・ユニット型共通）'!$C$6:$L$47,10,FALSE))</f>
        <v/>
      </c>
      <c r="AS142" s="1928" t="str">
        <f>IF(AS141="","",VLOOKUP(AS141,'シフト記号表（従来型・ユニット型共通）'!$C$6:$L$47,10,FALSE))</f>
        <v/>
      </c>
      <c r="AT142" s="1928" t="str">
        <f>IF(AT141="","",VLOOKUP(AT141,'シフト記号表（従来型・ユニット型共通）'!$C$6:$L$47,10,FALSE))</f>
        <v/>
      </c>
      <c r="AU142" s="1928" t="str">
        <f>IF(AU141="","",VLOOKUP(AU141,'シフト記号表（従来型・ユニット型共通）'!$C$6:$L$47,10,FALSE))</f>
        <v/>
      </c>
      <c r="AV142" s="1928" t="str">
        <f>IF(AV141="","",VLOOKUP(AV141,'シフト記号表（従来型・ユニット型共通）'!$C$6:$L$47,10,FALSE))</f>
        <v/>
      </c>
      <c r="AW142" s="1928" t="str">
        <f>IF(AW141="","",VLOOKUP(AW141,'シフト記号表（従来型・ユニット型共通）'!$C$6:$L$47,10,FALSE))</f>
        <v/>
      </c>
      <c r="AX142" s="1929" t="str">
        <f>IF(AX141="","",VLOOKUP(AX141,'シフト記号表（従来型・ユニット型共通）'!$C$6:$L$47,10,FALSE))</f>
        <v/>
      </c>
      <c r="AY142" s="1927" t="str">
        <f>IF(AY141="","",VLOOKUP(AY141,'シフト記号表（従来型・ユニット型共通）'!$C$6:$L$47,10,FALSE))</f>
        <v/>
      </c>
      <c r="AZ142" s="1928" t="str">
        <f>IF(AZ141="","",VLOOKUP(AZ141,'シフト記号表（従来型・ユニット型共通）'!$C$6:$L$47,10,FALSE))</f>
        <v/>
      </c>
      <c r="BA142" s="1928" t="str">
        <f>IF(BA141="","",VLOOKUP(BA141,'シフト記号表（従来型・ユニット型共通）'!$C$6:$L$47,10,FALSE))</f>
        <v/>
      </c>
      <c r="BB142" s="4169">
        <f>IF($BE$3="４週",SUM(W142:AX142),IF($BE$3="暦月",SUM(W142:BA142),""))</f>
        <v>0</v>
      </c>
      <c r="BC142" s="4170"/>
      <c r="BD142" s="4171">
        <f>IF($BE$3="４週",BB142/4,IF($BE$3="暦月",(BB142/($BE$8/7)),""))</f>
        <v>0</v>
      </c>
      <c r="BE142" s="4170"/>
      <c r="BF142" s="4166"/>
      <c r="BG142" s="4167"/>
      <c r="BH142" s="4167"/>
      <c r="BI142" s="4167"/>
      <c r="BJ142" s="4168"/>
    </row>
    <row r="143" spans="2:62" ht="20.25" customHeight="1" x14ac:dyDescent="0.15">
      <c r="B143" s="4126">
        <f>B141+1</f>
        <v>64</v>
      </c>
      <c r="C143" s="4128"/>
      <c r="D143" s="4129"/>
      <c r="E143" s="1922"/>
      <c r="F143" s="1923"/>
      <c r="G143" s="1922"/>
      <c r="H143" s="1923"/>
      <c r="I143" s="4132"/>
      <c r="J143" s="4133"/>
      <c r="K143" s="4136"/>
      <c r="L143" s="4137"/>
      <c r="M143" s="4137"/>
      <c r="N143" s="4129"/>
      <c r="O143" s="4140"/>
      <c r="P143" s="4141"/>
      <c r="Q143" s="4141"/>
      <c r="R143" s="4141"/>
      <c r="S143" s="4142"/>
      <c r="T143" s="1942" t="s">
        <v>3298</v>
      </c>
      <c r="V143" s="1943"/>
      <c r="W143" s="1935"/>
      <c r="X143" s="1936"/>
      <c r="Y143" s="1936"/>
      <c r="Z143" s="1936"/>
      <c r="AA143" s="1936"/>
      <c r="AB143" s="1936"/>
      <c r="AC143" s="1937"/>
      <c r="AD143" s="1935"/>
      <c r="AE143" s="1936"/>
      <c r="AF143" s="1936"/>
      <c r="AG143" s="1936"/>
      <c r="AH143" s="1936"/>
      <c r="AI143" s="1936"/>
      <c r="AJ143" s="1937"/>
      <c r="AK143" s="1935"/>
      <c r="AL143" s="1936"/>
      <c r="AM143" s="1936"/>
      <c r="AN143" s="1936"/>
      <c r="AO143" s="1936"/>
      <c r="AP143" s="1936"/>
      <c r="AQ143" s="1937"/>
      <c r="AR143" s="1935"/>
      <c r="AS143" s="1936"/>
      <c r="AT143" s="1936"/>
      <c r="AU143" s="1936"/>
      <c r="AV143" s="1936"/>
      <c r="AW143" s="1936"/>
      <c r="AX143" s="1937"/>
      <c r="AY143" s="1935"/>
      <c r="AZ143" s="1936"/>
      <c r="BA143" s="1938"/>
      <c r="BB143" s="4146"/>
      <c r="BC143" s="4147"/>
      <c r="BD143" s="4148"/>
      <c r="BE143" s="4149"/>
      <c r="BF143" s="4150"/>
      <c r="BG143" s="4151"/>
      <c r="BH143" s="4151"/>
      <c r="BI143" s="4151"/>
      <c r="BJ143" s="4152"/>
    </row>
    <row r="144" spans="2:62" ht="20.25" customHeight="1" x14ac:dyDescent="0.15">
      <c r="B144" s="4159"/>
      <c r="C144" s="4160"/>
      <c r="D144" s="4161"/>
      <c r="E144" s="1944"/>
      <c r="F144" s="1945">
        <f>C143</f>
        <v>0</v>
      </c>
      <c r="G144" s="1944"/>
      <c r="H144" s="1945">
        <f>I143</f>
        <v>0</v>
      </c>
      <c r="I144" s="4162"/>
      <c r="J144" s="4163"/>
      <c r="K144" s="4164"/>
      <c r="L144" s="4165"/>
      <c r="M144" s="4165"/>
      <c r="N144" s="4161"/>
      <c r="O144" s="4140"/>
      <c r="P144" s="4141"/>
      <c r="Q144" s="4141"/>
      <c r="R144" s="4141"/>
      <c r="S144" s="4142"/>
      <c r="T144" s="1939" t="s">
        <v>3505</v>
      </c>
      <c r="U144" s="1940"/>
      <c r="V144" s="1941"/>
      <c r="W144" s="1927" t="str">
        <f>IF(W143="","",VLOOKUP(W143,'シフト記号表（従来型・ユニット型共通）'!$C$6:$L$47,10,FALSE))</f>
        <v/>
      </c>
      <c r="X144" s="1928" t="str">
        <f>IF(X143="","",VLOOKUP(X143,'シフト記号表（従来型・ユニット型共通）'!$C$6:$L$47,10,FALSE))</f>
        <v/>
      </c>
      <c r="Y144" s="1928" t="str">
        <f>IF(Y143="","",VLOOKUP(Y143,'シフト記号表（従来型・ユニット型共通）'!$C$6:$L$47,10,FALSE))</f>
        <v/>
      </c>
      <c r="Z144" s="1928" t="str">
        <f>IF(Z143="","",VLOOKUP(Z143,'シフト記号表（従来型・ユニット型共通）'!$C$6:$L$47,10,FALSE))</f>
        <v/>
      </c>
      <c r="AA144" s="1928" t="str">
        <f>IF(AA143="","",VLOOKUP(AA143,'シフト記号表（従来型・ユニット型共通）'!$C$6:$L$47,10,FALSE))</f>
        <v/>
      </c>
      <c r="AB144" s="1928" t="str">
        <f>IF(AB143="","",VLOOKUP(AB143,'シフト記号表（従来型・ユニット型共通）'!$C$6:$L$47,10,FALSE))</f>
        <v/>
      </c>
      <c r="AC144" s="1929" t="str">
        <f>IF(AC143="","",VLOOKUP(AC143,'シフト記号表（従来型・ユニット型共通）'!$C$6:$L$47,10,FALSE))</f>
        <v/>
      </c>
      <c r="AD144" s="1927" t="str">
        <f>IF(AD143="","",VLOOKUP(AD143,'シフト記号表（従来型・ユニット型共通）'!$C$6:$L$47,10,FALSE))</f>
        <v/>
      </c>
      <c r="AE144" s="1928" t="str">
        <f>IF(AE143="","",VLOOKUP(AE143,'シフト記号表（従来型・ユニット型共通）'!$C$6:$L$47,10,FALSE))</f>
        <v/>
      </c>
      <c r="AF144" s="1928" t="str">
        <f>IF(AF143="","",VLOOKUP(AF143,'シフト記号表（従来型・ユニット型共通）'!$C$6:$L$47,10,FALSE))</f>
        <v/>
      </c>
      <c r="AG144" s="1928" t="str">
        <f>IF(AG143="","",VLOOKUP(AG143,'シフト記号表（従来型・ユニット型共通）'!$C$6:$L$47,10,FALSE))</f>
        <v/>
      </c>
      <c r="AH144" s="1928" t="str">
        <f>IF(AH143="","",VLOOKUP(AH143,'シフト記号表（従来型・ユニット型共通）'!$C$6:$L$47,10,FALSE))</f>
        <v/>
      </c>
      <c r="AI144" s="1928" t="str">
        <f>IF(AI143="","",VLOOKUP(AI143,'シフト記号表（従来型・ユニット型共通）'!$C$6:$L$47,10,FALSE))</f>
        <v/>
      </c>
      <c r="AJ144" s="1929" t="str">
        <f>IF(AJ143="","",VLOOKUP(AJ143,'シフト記号表（従来型・ユニット型共通）'!$C$6:$L$47,10,FALSE))</f>
        <v/>
      </c>
      <c r="AK144" s="1927" t="str">
        <f>IF(AK143="","",VLOOKUP(AK143,'シフト記号表（従来型・ユニット型共通）'!$C$6:$L$47,10,FALSE))</f>
        <v/>
      </c>
      <c r="AL144" s="1928" t="str">
        <f>IF(AL143="","",VLOOKUP(AL143,'シフト記号表（従来型・ユニット型共通）'!$C$6:$L$47,10,FALSE))</f>
        <v/>
      </c>
      <c r="AM144" s="1928" t="str">
        <f>IF(AM143="","",VLOOKUP(AM143,'シフト記号表（従来型・ユニット型共通）'!$C$6:$L$47,10,FALSE))</f>
        <v/>
      </c>
      <c r="AN144" s="1928" t="str">
        <f>IF(AN143="","",VLOOKUP(AN143,'シフト記号表（従来型・ユニット型共通）'!$C$6:$L$47,10,FALSE))</f>
        <v/>
      </c>
      <c r="AO144" s="1928" t="str">
        <f>IF(AO143="","",VLOOKUP(AO143,'シフト記号表（従来型・ユニット型共通）'!$C$6:$L$47,10,FALSE))</f>
        <v/>
      </c>
      <c r="AP144" s="1928" t="str">
        <f>IF(AP143="","",VLOOKUP(AP143,'シフト記号表（従来型・ユニット型共通）'!$C$6:$L$47,10,FALSE))</f>
        <v/>
      </c>
      <c r="AQ144" s="1929" t="str">
        <f>IF(AQ143="","",VLOOKUP(AQ143,'シフト記号表（従来型・ユニット型共通）'!$C$6:$L$47,10,FALSE))</f>
        <v/>
      </c>
      <c r="AR144" s="1927" t="str">
        <f>IF(AR143="","",VLOOKUP(AR143,'シフト記号表（従来型・ユニット型共通）'!$C$6:$L$47,10,FALSE))</f>
        <v/>
      </c>
      <c r="AS144" s="1928" t="str">
        <f>IF(AS143="","",VLOOKUP(AS143,'シフト記号表（従来型・ユニット型共通）'!$C$6:$L$47,10,FALSE))</f>
        <v/>
      </c>
      <c r="AT144" s="1928" t="str">
        <f>IF(AT143="","",VLOOKUP(AT143,'シフト記号表（従来型・ユニット型共通）'!$C$6:$L$47,10,FALSE))</f>
        <v/>
      </c>
      <c r="AU144" s="1928" t="str">
        <f>IF(AU143="","",VLOOKUP(AU143,'シフト記号表（従来型・ユニット型共通）'!$C$6:$L$47,10,FALSE))</f>
        <v/>
      </c>
      <c r="AV144" s="1928" t="str">
        <f>IF(AV143="","",VLOOKUP(AV143,'シフト記号表（従来型・ユニット型共通）'!$C$6:$L$47,10,FALSE))</f>
        <v/>
      </c>
      <c r="AW144" s="1928" t="str">
        <f>IF(AW143="","",VLOOKUP(AW143,'シフト記号表（従来型・ユニット型共通）'!$C$6:$L$47,10,FALSE))</f>
        <v/>
      </c>
      <c r="AX144" s="1929" t="str">
        <f>IF(AX143="","",VLOOKUP(AX143,'シフト記号表（従来型・ユニット型共通）'!$C$6:$L$47,10,FALSE))</f>
        <v/>
      </c>
      <c r="AY144" s="1927" t="str">
        <f>IF(AY143="","",VLOOKUP(AY143,'シフト記号表（従来型・ユニット型共通）'!$C$6:$L$47,10,FALSE))</f>
        <v/>
      </c>
      <c r="AZ144" s="1928" t="str">
        <f>IF(AZ143="","",VLOOKUP(AZ143,'シフト記号表（従来型・ユニット型共通）'!$C$6:$L$47,10,FALSE))</f>
        <v/>
      </c>
      <c r="BA144" s="1928" t="str">
        <f>IF(BA143="","",VLOOKUP(BA143,'シフト記号表（従来型・ユニット型共通）'!$C$6:$L$47,10,FALSE))</f>
        <v/>
      </c>
      <c r="BB144" s="4169">
        <f>IF($BE$3="４週",SUM(W144:AX144),IF($BE$3="暦月",SUM(W144:BA144),""))</f>
        <v>0</v>
      </c>
      <c r="BC144" s="4170"/>
      <c r="BD144" s="4171">
        <f>IF($BE$3="４週",BB144/4,IF($BE$3="暦月",(BB144/($BE$8/7)),""))</f>
        <v>0</v>
      </c>
      <c r="BE144" s="4170"/>
      <c r="BF144" s="4166"/>
      <c r="BG144" s="4167"/>
      <c r="BH144" s="4167"/>
      <c r="BI144" s="4167"/>
      <c r="BJ144" s="4168"/>
    </row>
    <row r="145" spans="2:62" ht="20.25" customHeight="1" x14ac:dyDescent="0.15">
      <c r="B145" s="4126">
        <f>B143+1</f>
        <v>65</v>
      </c>
      <c r="C145" s="4128"/>
      <c r="D145" s="4129"/>
      <c r="E145" s="1922"/>
      <c r="F145" s="1923"/>
      <c r="G145" s="1922"/>
      <c r="H145" s="1923"/>
      <c r="I145" s="4132"/>
      <c r="J145" s="4133"/>
      <c r="K145" s="4136"/>
      <c r="L145" s="4137"/>
      <c r="M145" s="4137"/>
      <c r="N145" s="4129"/>
      <c r="O145" s="4140"/>
      <c r="P145" s="4141"/>
      <c r="Q145" s="4141"/>
      <c r="R145" s="4141"/>
      <c r="S145" s="4142"/>
      <c r="T145" s="1942" t="s">
        <v>3298</v>
      </c>
      <c r="V145" s="1943"/>
      <c r="W145" s="1935"/>
      <c r="X145" s="1936"/>
      <c r="Y145" s="1936"/>
      <c r="Z145" s="1936"/>
      <c r="AA145" s="1936"/>
      <c r="AB145" s="1936"/>
      <c r="AC145" s="1937"/>
      <c r="AD145" s="1935"/>
      <c r="AE145" s="1936"/>
      <c r="AF145" s="1936"/>
      <c r="AG145" s="1936"/>
      <c r="AH145" s="1936"/>
      <c r="AI145" s="1936"/>
      <c r="AJ145" s="1937"/>
      <c r="AK145" s="1935"/>
      <c r="AL145" s="1936"/>
      <c r="AM145" s="1936"/>
      <c r="AN145" s="1936"/>
      <c r="AO145" s="1936"/>
      <c r="AP145" s="1936"/>
      <c r="AQ145" s="1937"/>
      <c r="AR145" s="1935"/>
      <c r="AS145" s="1936"/>
      <c r="AT145" s="1936"/>
      <c r="AU145" s="1936"/>
      <c r="AV145" s="1936"/>
      <c r="AW145" s="1936"/>
      <c r="AX145" s="1937"/>
      <c r="AY145" s="1935"/>
      <c r="AZ145" s="1936"/>
      <c r="BA145" s="1938"/>
      <c r="BB145" s="4146"/>
      <c r="BC145" s="4147"/>
      <c r="BD145" s="4148"/>
      <c r="BE145" s="4149"/>
      <c r="BF145" s="4150"/>
      <c r="BG145" s="4151"/>
      <c r="BH145" s="4151"/>
      <c r="BI145" s="4151"/>
      <c r="BJ145" s="4152"/>
    </row>
    <row r="146" spans="2:62" ht="20.25" customHeight="1" x14ac:dyDescent="0.15">
      <c r="B146" s="4159"/>
      <c r="C146" s="4160"/>
      <c r="D146" s="4161"/>
      <c r="E146" s="1944"/>
      <c r="F146" s="1945">
        <f>C145</f>
        <v>0</v>
      </c>
      <c r="G146" s="1944"/>
      <c r="H146" s="1945">
        <f>I145</f>
        <v>0</v>
      </c>
      <c r="I146" s="4162"/>
      <c r="J146" s="4163"/>
      <c r="K146" s="4164"/>
      <c r="L146" s="4165"/>
      <c r="M146" s="4165"/>
      <c r="N146" s="4161"/>
      <c r="O146" s="4140"/>
      <c r="P146" s="4141"/>
      <c r="Q146" s="4141"/>
      <c r="R146" s="4141"/>
      <c r="S146" s="4142"/>
      <c r="T146" s="1939" t="s">
        <v>3505</v>
      </c>
      <c r="U146" s="1940"/>
      <c r="V146" s="1941"/>
      <c r="W146" s="1927" t="str">
        <f>IF(W145="","",VLOOKUP(W145,'シフト記号表（従来型・ユニット型共通）'!$C$6:$L$47,10,FALSE))</f>
        <v/>
      </c>
      <c r="X146" s="1928" t="str">
        <f>IF(X145="","",VLOOKUP(X145,'シフト記号表（従来型・ユニット型共通）'!$C$6:$L$47,10,FALSE))</f>
        <v/>
      </c>
      <c r="Y146" s="1928" t="str">
        <f>IF(Y145="","",VLOOKUP(Y145,'シフト記号表（従来型・ユニット型共通）'!$C$6:$L$47,10,FALSE))</f>
        <v/>
      </c>
      <c r="Z146" s="1928" t="str">
        <f>IF(Z145="","",VLOOKUP(Z145,'シフト記号表（従来型・ユニット型共通）'!$C$6:$L$47,10,FALSE))</f>
        <v/>
      </c>
      <c r="AA146" s="1928" t="str">
        <f>IF(AA145="","",VLOOKUP(AA145,'シフト記号表（従来型・ユニット型共通）'!$C$6:$L$47,10,FALSE))</f>
        <v/>
      </c>
      <c r="AB146" s="1928" t="str">
        <f>IF(AB145="","",VLOOKUP(AB145,'シフト記号表（従来型・ユニット型共通）'!$C$6:$L$47,10,FALSE))</f>
        <v/>
      </c>
      <c r="AC146" s="1929" t="str">
        <f>IF(AC145="","",VLOOKUP(AC145,'シフト記号表（従来型・ユニット型共通）'!$C$6:$L$47,10,FALSE))</f>
        <v/>
      </c>
      <c r="AD146" s="1927" t="str">
        <f>IF(AD145="","",VLOOKUP(AD145,'シフト記号表（従来型・ユニット型共通）'!$C$6:$L$47,10,FALSE))</f>
        <v/>
      </c>
      <c r="AE146" s="1928" t="str">
        <f>IF(AE145="","",VLOOKUP(AE145,'シフト記号表（従来型・ユニット型共通）'!$C$6:$L$47,10,FALSE))</f>
        <v/>
      </c>
      <c r="AF146" s="1928" t="str">
        <f>IF(AF145="","",VLOOKUP(AF145,'シフト記号表（従来型・ユニット型共通）'!$C$6:$L$47,10,FALSE))</f>
        <v/>
      </c>
      <c r="AG146" s="1928" t="str">
        <f>IF(AG145="","",VLOOKUP(AG145,'シフト記号表（従来型・ユニット型共通）'!$C$6:$L$47,10,FALSE))</f>
        <v/>
      </c>
      <c r="AH146" s="1928" t="str">
        <f>IF(AH145="","",VLOOKUP(AH145,'シフト記号表（従来型・ユニット型共通）'!$C$6:$L$47,10,FALSE))</f>
        <v/>
      </c>
      <c r="AI146" s="1928" t="str">
        <f>IF(AI145="","",VLOOKUP(AI145,'シフト記号表（従来型・ユニット型共通）'!$C$6:$L$47,10,FALSE))</f>
        <v/>
      </c>
      <c r="AJ146" s="1929" t="str">
        <f>IF(AJ145="","",VLOOKUP(AJ145,'シフト記号表（従来型・ユニット型共通）'!$C$6:$L$47,10,FALSE))</f>
        <v/>
      </c>
      <c r="AK146" s="1927" t="str">
        <f>IF(AK145="","",VLOOKUP(AK145,'シフト記号表（従来型・ユニット型共通）'!$C$6:$L$47,10,FALSE))</f>
        <v/>
      </c>
      <c r="AL146" s="1928" t="str">
        <f>IF(AL145="","",VLOOKUP(AL145,'シフト記号表（従来型・ユニット型共通）'!$C$6:$L$47,10,FALSE))</f>
        <v/>
      </c>
      <c r="AM146" s="1928" t="str">
        <f>IF(AM145="","",VLOOKUP(AM145,'シフト記号表（従来型・ユニット型共通）'!$C$6:$L$47,10,FALSE))</f>
        <v/>
      </c>
      <c r="AN146" s="1928" t="str">
        <f>IF(AN145="","",VLOOKUP(AN145,'シフト記号表（従来型・ユニット型共通）'!$C$6:$L$47,10,FALSE))</f>
        <v/>
      </c>
      <c r="AO146" s="1928" t="str">
        <f>IF(AO145="","",VLOOKUP(AO145,'シフト記号表（従来型・ユニット型共通）'!$C$6:$L$47,10,FALSE))</f>
        <v/>
      </c>
      <c r="AP146" s="1928" t="str">
        <f>IF(AP145="","",VLOOKUP(AP145,'シフト記号表（従来型・ユニット型共通）'!$C$6:$L$47,10,FALSE))</f>
        <v/>
      </c>
      <c r="AQ146" s="1929" t="str">
        <f>IF(AQ145="","",VLOOKUP(AQ145,'シフト記号表（従来型・ユニット型共通）'!$C$6:$L$47,10,FALSE))</f>
        <v/>
      </c>
      <c r="AR146" s="1927" t="str">
        <f>IF(AR145="","",VLOOKUP(AR145,'シフト記号表（従来型・ユニット型共通）'!$C$6:$L$47,10,FALSE))</f>
        <v/>
      </c>
      <c r="AS146" s="1928" t="str">
        <f>IF(AS145="","",VLOOKUP(AS145,'シフト記号表（従来型・ユニット型共通）'!$C$6:$L$47,10,FALSE))</f>
        <v/>
      </c>
      <c r="AT146" s="1928" t="str">
        <f>IF(AT145="","",VLOOKUP(AT145,'シフト記号表（従来型・ユニット型共通）'!$C$6:$L$47,10,FALSE))</f>
        <v/>
      </c>
      <c r="AU146" s="1928" t="str">
        <f>IF(AU145="","",VLOOKUP(AU145,'シフト記号表（従来型・ユニット型共通）'!$C$6:$L$47,10,FALSE))</f>
        <v/>
      </c>
      <c r="AV146" s="1928" t="str">
        <f>IF(AV145="","",VLOOKUP(AV145,'シフト記号表（従来型・ユニット型共通）'!$C$6:$L$47,10,FALSE))</f>
        <v/>
      </c>
      <c r="AW146" s="1928" t="str">
        <f>IF(AW145="","",VLOOKUP(AW145,'シフト記号表（従来型・ユニット型共通）'!$C$6:$L$47,10,FALSE))</f>
        <v/>
      </c>
      <c r="AX146" s="1929" t="str">
        <f>IF(AX145="","",VLOOKUP(AX145,'シフト記号表（従来型・ユニット型共通）'!$C$6:$L$47,10,FALSE))</f>
        <v/>
      </c>
      <c r="AY146" s="1927" t="str">
        <f>IF(AY145="","",VLOOKUP(AY145,'シフト記号表（従来型・ユニット型共通）'!$C$6:$L$47,10,FALSE))</f>
        <v/>
      </c>
      <c r="AZ146" s="1928" t="str">
        <f>IF(AZ145="","",VLOOKUP(AZ145,'シフト記号表（従来型・ユニット型共通）'!$C$6:$L$47,10,FALSE))</f>
        <v/>
      </c>
      <c r="BA146" s="1928" t="str">
        <f>IF(BA145="","",VLOOKUP(BA145,'シフト記号表（従来型・ユニット型共通）'!$C$6:$L$47,10,FALSE))</f>
        <v/>
      </c>
      <c r="BB146" s="4169">
        <f>IF($BE$3="４週",SUM(W146:AX146),IF($BE$3="暦月",SUM(W146:BA146),""))</f>
        <v>0</v>
      </c>
      <c r="BC146" s="4170"/>
      <c r="BD146" s="4171">
        <f>IF($BE$3="４週",BB146/4,IF($BE$3="暦月",(BB146/($BE$8/7)),""))</f>
        <v>0</v>
      </c>
      <c r="BE146" s="4170"/>
      <c r="BF146" s="4166"/>
      <c r="BG146" s="4167"/>
      <c r="BH146" s="4167"/>
      <c r="BI146" s="4167"/>
      <c r="BJ146" s="4168"/>
    </row>
    <row r="147" spans="2:62" ht="20.25" customHeight="1" x14ac:dyDescent="0.15">
      <c r="B147" s="4126">
        <f>B145+1</f>
        <v>66</v>
      </c>
      <c r="C147" s="4128"/>
      <c r="D147" s="4129"/>
      <c r="E147" s="1922"/>
      <c r="F147" s="1923"/>
      <c r="G147" s="1922"/>
      <c r="H147" s="1923"/>
      <c r="I147" s="4132"/>
      <c r="J147" s="4133"/>
      <c r="K147" s="4136"/>
      <c r="L147" s="4137"/>
      <c r="M147" s="4137"/>
      <c r="N147" s="4129"/>
      <c r="O147" s="4140"/>
      <c r="P147" s="4141"/>
      <c r="Q147" s="4141"/>
      <c r="R147" s="4141"/>
      <c r="S147" s="4142"/>
      <c r="T147" s="1942" t="s">
        <v>3298</v>
      </c>
      <c r="V147" s="1943"/>
      <c r="W147" s="1935"/>
      <c r="X147" s="1936"/>
      <c r="Y147" s="1936"/>
      <c r="Z147" s="1936"/>
      <c r="AA147" s="1936"/>
      <c r="AB147" s="1936"/>
      <c r="AC147" s="1937"/>
      <c r="AD147" s="1935"/>
      <c r="AE147" s="1936"/>
      <c r="AF147" s="1936"/>
      <c r="AG147" s="1936"/>
      <c r="AH147" s="1936"/>
      <c r="AI147" s="1936"/>
      <c r="AJ147" s="1937"/>
      <c r="AK147" s="1935"/>
      <c r="AL147" s="1936"/>
      <c r="AM147" s="1936"/>
      <c r="AN147" s="1936"/>
      <c r="AO147" s="1936"/>
      <c r="AP147" s="1936"/>
      <c r="AQ147" s="1937"/>
      <c r="AR147" s="1935"/>
      <c r="AS147" s="1936"/>
      <c r="AT147" s="1936"/>
      <c r="AU147" s="1936"/>
      <c r="AV147" s="1936"/>
      <c r="AW147" s="1936"/>
      <c r="AX147" s="1937"/>
      <c r="AY147" s="1935"/>
      <c r="AZ147" s="1936"/>
      <c r="BA147" s="1938"/>
      <c r="BB147" s="4146"/>
      <c r="BC147" s="4147"/>
      <c r="BD147" s="4148"/>
      <c r="BE147" s="4149"/>
      <c r="BF147" s="4150"/>
      <c r="BG147" s="4151"/>
      <c r="BH147" s="4151"/>
      <c r="BI147" s="4151"/>
      <c r="BJ147" s="4152"/>
    </row>
    <row r="148" spans="2:62" ht="20.25" customHeight="1" x14ac:dyDescent="0.15">
      <c r="B148" s="4159"/>
      <c r="C148" s="4160"/>
      <c r="D148" s="4161"/>
      <c r="E148" s="1944"/>
      <c r="F148" s="1945">
        <f>C147</f>
        <v>0</v>
      </c>
      <c r="G148" s="1944"/>
      <c r="H148" s="1945">
        <f>I147</f>
        <v>0</v>
      </c>
      <c r="I148" s="4162"/>
      <c r="J148" s="4163"/>
      <c r="K148" s="4164"/>
      <c r="L148" s="4165"/>
      <c r="M148" s="4165"/>
      <c r="N148" s="4161"/>
      <c r="O148" s="4140"/>
      <c r="P148" s="4141"/>
      <c r="Q148" s="4141"/>
      <c r="R148" s="4141"/>
      <c r="S148" s="4142"/>
      <c r="T148" s="1939" t="s">
        <v>3505</v>
      </c>
      <c r="U148" s="1940"/>
      <c r="V148" s="1941"/>
      <c r="W148" s="1927" t="str">
        <f>IF(W147="","",VLOOKUP(W147,'シフト記号表（従来型・ユニット型共通）'!$C$6:$L$47,10,FALSE))</f>
        <v/>
      </c>
      <c r="X148" s="1928" t="str">
        <f>IF(X147="","",VLOOKUP(X147,'シフト記号表（従来型・ユニット型共通）'!$C$6:$L$47,10,FALSE))</f>
        <v/>
      </c>
      <c r="Y148" s="1928" t="str">
        <f>IF(Y147="","",VLOOKUP(Y147,'シフト記号表（従来型・ユニット型共通）'!$C$6:$L$47,10,FALSE))</f>
        <v/>
      </c>
      <c r="Z148" s="1928" t="str">
        <f>IF(Z147="","",VLOOKUP(Z147,'シフト記号表（従来型・ユニット型共通）'!$C$6:$L$47,10,FALSE))</f>
        <v/>
      </c>
      <c r="AA148" s="1928" t="str">
        <f>IF(AA147="","",VLOOKUP(AA147,'シフト記号表（従来型・ユニット型共通）'!$C$6:$L$47,10,FALSE))</f>
        <v/>
      </c>
      <c r="AB148" s="1928" t="str">
        <f>IF(AB147="","",VLOOKUP(AB147,'シフト記号表（従来型・ユニット型共通）'!$C$6:$L$47,10,FALSE))</f>
        <v/>
      </c>
      <c r="AC148" s="1929" t="str">
        <f>IF(AC147="","",VLOOKUP(AC147,'シフト記号表（従来型・ユニット型共通）'!$C$6:$L$47,10,FALSE))</f>
        <v/>
      </c>
      <c r="AD148" s="1927" t="str">
        <f>IF(AD147="","",VLOOKUP(AD147,'シフト記号表（従来型・ユニット型共通）'!$C$6:$L$47,10,FALSE))</f>
        <v/>
      </c>
      <c r="AE148" s="1928" t="str">
        <f>IF(AE147="","",VLOOKUP(AE147,'シフト記号表（従来型・ユニット型共通）'!$C$6:$L$47,10,FALSE))</f>
        <v/>
      </c>
      <c r="AF148" s="1928" t="str">
        <f>IF(AF147="","",VLOOKUP(AF147,'シフト記号表（従来型・ユニット型共通）'!$C$6:$L$47,10,FALSE))</f>
        <v/>
      </c>
      <c r="AG148" s="1928" t="str">
        <f>IF(AG147="","",VLOOKUP(AG147,'シフト記号表（従来型・ユニット型共通）'!$C$6:$L$47,10,FALSE))</f>
        <v/>
      </c>
      <c r="AH148" s="1928" t="str">
        <f>IF(AH147="","",VLOOKUP(AH147,'シフト記号表（従来型・ユニット型共通）'!$C$6:$L$47,10,FALSE))</f>
        <v/>
      </c>
      <c r="AI148" s="1928" t="str">
        <f>IF(AI147="","",VLOOKUP(AI147,'シフト記号表（従来型・ユニット型共通）'!$C$6:$L$47,10,FALSE))</f>
        <v/>
      </c>
      <c r="AJ148" s="1929" t="str">
        <f>IF(AJ147="","",VLOOKUP(AJ147,'シフト記号表（従来型・ユニット型共通）'!$C$6:$L$47,10,FALSE))</f>
        <v/>
      </c>
      <c r="AK148" s="1927" t="str">
        <f>IF(AK147="","",VLOOKUP(AK147,'シフト記号表（従来型・ユニット型共通）'!$C$6:$L$47,10,FALSE))</f>
        <v/>
      </c>
      <c r="AL148" s="1928" t="str">
        <f>IF(AL147="","",VLOOKUP(AL147,'シフト記号表（従来型・ユニット型共通）'!$C$6:$L$47,10,FALSE))</f>
        <v/>
      </c>
      <c r="AM148" s="1928" t="str">
        <f>IF(AM147="","",VLOOKUP(AM147,'シフト記号表（従来型・ユニット型共通）'!$C$6:$L$47,10,FALSE))</f>
        <v/>
      </c>
      <c r="AN148" s="1928" t="str">
        <f>IF(AN147="","",VLOOKUP(AN147,'シフト記号表（従来型・ユニット型共通）'!$C$6:$L$47,10,FALSE))</f>
        <v/>
      </c>
      <c r="AO148" s="1928" t="str">
        <f>IF(AO147="","",VLOOKUP(AO147,'シフト記号表（従来型・ユニット型共通）'!$C$6:$L$47,10,FALSE))</f>
        <v/>
      </c>
      <c r="AP148" s="1928" t="str">
        <f>IF(AP147="","",VLOOKUP(AP147,'シフト記号表（従来型・ユニット型共通）'!$C$6:$L$47,10,FALSE))</f>
        <v/>
      </c>
      <c r="AQ148" s="1929" t="str">
        <f>IF(AQ147="","",VLOOKUP(AQ147,'シフト記号表（従来型・ユニット型共通）'!$C$6:$L$47,10,FALSE))</f>
        <v/>
      </c>
      <c r="AR148" s="1927" t="str">
        <f>IF(AR147="","",VLOOKUP(AR147,'シフト記号表（従来型・ユニット型共通）'!$C$6:$L$47,10,FALSE))</f>
        <v/>
      </c>
      <c r="AS148" s="1928" t="str">
        <f>IF(AS147="","",VLOOKUP(AS147,'シフト記号表（従来型・ユニット型共通）'!$C$6:$L$47,10,FALSE))</f>
        <v/>
      </c>
      <c r="AT148" s="1928" t="str">
        <f>IF(AT147="","",VLOOKUP(AT147,'シフト記号表（従来型・ユニット型共通）'!$C$6:$L$47,10,FALSE))</f>
        <v/>
      </c>
      <c r="AU148" s="1928" t="str">
        <f>IF(AU147="","",VLOOKUP(AU147,'シフト記号表（従来型・ユニット型共通）'!$C$6:$L$47,10,FALSE))</f>
        <v/>
      </c>
      <c r="AV148" s="1928" t="str">
        <f>IF(AV147="","",VLOOKUP(AV147,'シフト記号表（従来型・ユニット型共通）'!$C$6:$L$47,10,FALSE))</f>
        <v/>
      </c>
      <c r="AW148" s="1928" t="str">
        <f>IF(AW147="","",VLOOKUP(AW147,'シフト記号表（従来型・ユニット型共通）'!$C$6:$L$47,10,FALSE))</f>
        <v/>
      </c>
      <c r="AX148" s="1929" t="str">
        <f>IF(AX147="","",VLOOKUP(AX147,'シフト記号表（従来型・ユニット型共通）'!$C$6:$L$47,10,FALSE))</f>
        <v/>
      </c>
      <c r="AY148" s="1927" t="str">
        <f>IF(AY147="","",VLOOKUP(AY147,'シフト記号表（従来型・ユニット型共通）'!$C$6:$L$47,10,FALSE))</f>
        <v/>
      </c>
      <c r="AZ148" s="1928" t="str">
        <f>IF(AZ147="","",VLOOKUP(AZ147,'シフト記号表（従来型・ユニット型共通）'!$C$6:$L$47,10,FALSE))</f>
        <v/>
      </c>
      <c r="BA148" s="1928" t="str">
        <f>IF(BA147="","",VLOOKUP(BA147,'シフト記号表（従来型・ユニット型共通）'!$C$6:$L$47,10,FALSE))</f>
        <v/>
      </c>
      <c r="BB148" s="4169">
        <f>IF($BE$3="４週",SUM(W148:AX148),IF($BE$3="暦月",SUM(W148:BA148),""))</f>
        <v>0</v>
      </c>
      <c r="BC148" s="4170"/>
      <c r="BD148" s="4171">
        <f>IF($BE$3="４週",BB148/4,IF($BE$3="暦月",(BB148/($BE$8/7)),""))</f>
        <v>0</v>
      </c>
      <c r="BE148" s="4170"/>
      <c r="BF148" s="4166"/>
      <c r="BG148" s="4167"/>
      <c r="BH148" s="4167"/>
      <c r="BI148" s="4167"/>
      <c r="BJ148" s="4168"/>
    </row>
    <row r="149" spans="2:62" ht="20.25" customHeight="1" x14ac:dyDescent="0.15">
      <c r="B149" s="4126">
        <f>B147+1</f>
        <v>67</v>
      </c>
      <c r="C149" s="4128"/>
      <c r="D149" s="4129"/>
      <c r="E149" s="1922"/>
      <c r="F149" s="1923"/>
      <c r="G149" s="1922"/>
      <c r="H149" s="1923"/>
      <c r="I149" s="4132"/>
      <c r="J149" s="4133"/>
      <c r="K149" s="4136"/>
      <c r="L149" s="4137"/>
      <c r="M149" s="4137"/>
      <c r="N149" s="4129"/>
      <c r="O149" s="4140"/>
      <c r="P149" s="4141"/>
      <c r="Q149" s="4141"/>
      <c r="R149" s="4141"/>
      <c r="S149" s="4142"/>
      <c r="T149" s="1942" t="s">
        <v>3298</v>
      </c>
      <c r="V149" s="1943"/>
      <c r="W149" s="1935"/>
      <c r="X149" s="1936"/>
      <c r="Y149" s="1936"/>
      <c r="Z149" s="1936"/>
      <c r="AA149" s="1936"/>
      <c r="AB149" s="1936"/>
      <c r="AC149" s="1937"/>
      <c r="AD149" s="1935"/>
      <c r="AE149" s="1936"/>
      <c r="AF149" s="1936"/>
      <c r="AG149" s="1936"/>
      <c r="AH149" s="1936"/>
      <c r="AI149" s="1936"/>
      <c r="AJ149" s="1937"/>
      <c r="AK149" s="1935"/>
      <c r="AL149" s="1936"/>
      <c r="AM149" s="1936"/>
      <c r="AN149" s="1936"/>
      <c r="AO149" s="1936"/>
      <c r="AP149" s="1936"/>
      <c r="AQ149" s="1937"/>
      <c r="AR149" s="1935"/>
      <c r="AS149" s="1936"/>
      <c r="AT149" s="1936"/>
      <c r="AU149" s="1936"/>
      <c r="AV149" s="1936"/>
      <c r="AW149" s="1936"/>
      <c r="AX149" s="1937"/>
      <c r="AY149" s="1935"/>
      <c r="AZ149" s="1936"/>
      <c r="BA149" s="1938"/>
      <c r="BB149" s="4146"/>
      <c r="BC149" s="4147"/>
      <c r="BD149" s="4148"/>
      <c r="BE149" s="4149"/>
      <c r="BF149" s="4150"/>
      <c r="BG149" s="4151"/>
      <c r="BH149" s="4151"/>
      <c r="BI149" s="4151"/>
      <c r="BJ149" s="4152"/>
    </row>
    <row r="150" spans="2:62" ht="20.25" customHeight="1" x14ac:dyDescent="0.15">
      <c r="B150" s="4159"/>
      <c r="C150" s="4160"/>
      <c r="D150" s="4161"/>
      <c r="E150" s="1944"/>
      <c r="F150" s="1945">
        <f>C149</f>
        <v>0</v>
      </c>
      <c r="G150" s="1944"/>
      <c r="H150" s="1945">
        <f>I149</f>
        <v>0</v>
      </c>
      <c r="I150" s="4162"/>
      <c r="J150" s="4163"/>
      <c r="K150" s="4164"/>
      <c r="L150" s="4165"/>
      <c r="M150" s="4165"/>
      <c r="N150" s="4161"/>
      <c r="O150" s="4140"/>
      <c r="P150" s="4141"/>
      <c r="Q150" s="4141"/>
      <c r="R150" s="4141"/>
      <c r="S150" s="4142"/>
      <c r="T150" s="1939" t="s">
        <v>3505</v>
      </c>
      <c r="U150" s="1940"/>
      <c r="V150" s="1941"/>
      <c r="W150" s="1927" t="str">
        <f>IF(W149="","",VLOOKUP(W149,'シフト記号表（従来型・ユニット型共通）'!$C$6:$L$47,10,FALSE))</f>
        <v/>
      </c>
      <c r="X150" s="1928" t="str">
        <f>IF(X149="","",VLOOKUP(X149,'シフト記号表（従来型・ユニット型共通）'!$C$6:$L$47,10,FALSE))</f>
        <v/>
      </c>
      <c r="Y150" s="1928" t="str">
        <f>IF(Y149="","",VLOOKUP(Y149,'シフト記号表（従来型・ユニット型共通）'!$C$6:$L$47,10,FALSE))</f>
        <v/>
      </c>
      <c r="Z150" s="1928" t="str">
        <f>IF(Z149="","",VLOOKUP(Z149,'シフト記号表（従来型・ユニット型共通）'!$C$6:$L$47,10,FALSE))</f>
        <v/>
      </c>
      <c r="AA150" s="1928" t="str">
        <f>IF(AA149="","",VLOOKUP(AA149,'シフト記号表（従来型・ユニット型共通）'!$C$6:$L$47,10,FALSE))</f>
        <v/>
      </c>
      <c r="AB150" s="1928" t="str">
        <f>IF(AB149="","",VLOOKUP(AB149,'シフト記号表（従来型・ユニット型共通）'!$C$6:$L$47,10,FALSE))</f>
        <v/>
      </c>
      <c r="AC150" s="1929" t="str">
        <f>IF(AC149="","",VLOOKUP(AC149,'シフト記号表（従来型・ユニット型共通）'!$C$6:$L$47,10,FALSE))</f>
        <v/>
      </c>
      <c r="AD150" s="1927" t="str">
        <f>IF(AD149="","",VLOOKUP(AD149,'シフト記号表（従来型・ユニット型共通）'!$C$6:$L$47,10,FALSE))</f>
        <v/>
      </c>
      <c r="AE150" s="1928" t="str">
        <f>IF(AE149="","",VLOOKUP(AE149,'シフト記号表（従来型・ユニット型共通）'!$C$6:$L$47,10,FALSE))</f>
        <v/>
      </c>
      <c r="AF150" s="1928" t="str">
        <f>IF(AF149="","",VLOOKUP(AF149,'シフト記号表（従来型・ユニット型共通）'!$C$6:$L$47,10,FALSE))</f>
        <v/>
      </c>
      <c r="AG150" s="1928" t="str">
        <f>IF(AG149="","",VLOOKUP(AG149,'シフト記号表（従来型・ユニット型共通）'!$C$6:$L$47,10,FALSE))</f>
        <v/>
      </c>
      <c r="AH150" s="1928" t="str">
        <f>IF(AH149="","",VLOOKUP(AH149,'シフト記号表（従来型・ユニット型共通）'!$C$6:$L$47,10,FALSE))</f>
        <v/>
      </c>
      <c r="AI150" s="1928" t="str">
        <f>IF(AI149="","",VLOOKUP(AI149,'シフト記号表（従来型・ユニット型共通）'!$C$6:$L$47,10,FALSE))</f>
        <v/>
      </c>
      <c r="AJ150" s="1929" t="str">
        <f>IF(AJ149="","",VLOOKUP(AJ149,'シフト記号表（従来型・ユニット型共通）'!$C$6:$L$47,10,FALSE))</f>
        <v/>
      </c>
      <c r="AK150" s="1927" t="str">
        <f>IF(AK149="","",VLOOKUP(AK149,'シフト記号表（従来型・ユニット型共通）'!$C$6:$L$47,10,FALSE))</f>
        <v/>
      </c>
      <c r="AL150" s="1928" t="str">
        <f>IF(AL149="","",VLOOKUP(AL149,'シフト記号表（従来型・ユニット型共通）'!$C$6:$L$47,10,FALSE))</f>
        <v/>
      </c>
      <c r="AM150" s="1928" t="str">
        <f>IF(AM149="","",VLOOKUP(AM149,'シフト記号表（従来型・ユニット型共通）'!$C$6:$L$47,10,FALSE))</f>
        <v/>
      </c>
      <c r="AN150" s="1928" t="str">
        <f>IF(AN149="","",VLOOKUP(AN149,'シフト記号表（従来型・ユニット型共通）'!$C$6:$L$47,10,FALSE))</f>
        <v/>
      </c>
      <c r="AO150" s="1928" t="str">
        <f>IF(AO149="","",VLOOKUP(AO149,'シフト記号表（従来型・ユニット型共通）'!$C$6:$L$47,10,FALSE))</f>
        <v/>
      </c>
      <c r="AP150" s="1928" t="str">
        <f>IF(AP149="","",VLOOKUP(AP149,'シフト記号表（従来型・ユニット型共通）'!$C$6:$L$47,10,FALSE))</f>
        <v/>
      </c>
      <c r="AQ150" s="1929" t="str">
        <f>IF(AQ149="","",VLOOKUP(AQ149,'シフト記号表（従来型・ユニット型共通）'!$C$6:$L$47,10,FALSE))</f>
        <v/>
      </c>
      <c r="AR150" s="1927" t="str">
        <f>IF(AR149="","",VLOOKUP(AR149,'シフト記号表（従来型・ユニット型共通）'!$C$6:$L$47,10,FALSE))</f>
        <v/>
      </c>
      <c r="AS150" s="1928" t="str">
        <f>IF(AS149="","",VLOOKUP(AS149,'シフト記号表（従来型・ユニット型共通）'!$C$6:$L$47,10,FALSE))</f>
        <v/>
      </c>
      <c r="AT150" s="1928" t="str">
        <f>IF(AT149="","",VLOOKUP(AT149,'シフト記号表（従来型・ユニット型共通）'!$C$6:$L$47,10,FALSE))</f>
        <v/>
      </c>
      <c r="AU150" s="1928" t="str">
        <f>IF(AU149="","",VLOOKUP(AU149,'シフト記号表（従来型・ユニット型共通）'!$C$6:$L$47,10,FALSE))</f>
        <v/>
      </c>
      <c r="AV150" s="1928" t="str">
        <f>IF(AV149="","",VLOOKUP(AV149,'シフト記号表（従来型・ユニット型共通）'!$C$6:$L$47,10,FALSE))</f>
        <v/>
      </c>
      <c r="AW150" s="1928" t="str">
        <f>IF(AW149="","",VLOOKUP(AW149,'シフト記号表（従来型・ユニット型共通）'!$C$6:$L$47,10,FALSE))</f>
        <v/>
      </c>
      <c r="AX150" s="1929" t="str">
        <f>IF(AX149="","",VLOOKUP(AX149,'シフト記号表（従来型・ユニット型共通）'!$C$6:$L$47,10,FALSE))</f>
        <v/>
      </c>
      <c r="AY150" s="1927" t="str">
        <f>IF(AY149="","",VLOOKUP(AY149,'シフト記号表（従来型・ユニット型共通）'!$C$6:$L$47,10,FALSE))</f>
        <v/>
      </c>
      <c r="AZ150" s="1928" t="str">
        <f>IF(AZ149="","",VLOOKUP(AZ149,'シフト記号表（従来型・ユニット型共通）'!$C$6:$L$47,10,FALSE))</f>
        <v/>
      </c>
      <c r="BA150" s="1928" t="str">
        <f>IF(BA149="","",VLOOKUP(BA149,'シフト記号表（従来型・ユニット型共通）'!$C$6:$L$47,10,FALSE))</f>
        <v/>
      </c>
      <c r="BB150" s="4169">
        <f>IF($BE$3="４週",SUM(W150:AX150),IF($BE$3="暦月",SUM(W150:BA150),""))</f>
        <v>0</v>
      </c>
      <c r="BC150" s="4170"/>
      <c r="BD150" s="4171">
        <f>IF($BE$3="４週",BB150/4,IF($BE$3="暦月",(BB150/($BE$8/7)),""))</f>
        <v>0</v>
      </c>
      <c r="BE150" s="4170"/>
      <c r="BF150" s="4166"/>
      <c r="BG150" s="4167"/>
      <c r="BH150" s="4167"/>
      <c r="BI150" s="4167"/>
      <c r="BJ150" s="4168"/>
    </row>
    <row r="151" spans="2:62" ht="20.25" customHeight="1" x14ac:dyDescent="0.15">
      <c r="B151" s="4126">
        <f>B149+1</f>
        <v>68</v>
      </c>
      <c r="C151" s="4128"/>
      <c r="D151" s="4129"/>
      <c r="E151" s="1922"/>
      <c r="F151" s="1923"/>
      <c r="G151" s="1922"/>
      <c r="H151" s="1923"/>
      <c r="I151" s="4132"/>
      <c r="J151" s="4133"/>
      <c r="K151" s="4136"/>
      <c r="L151" s="4137"/>
      <c r="M151" s="4137"/>
      <c r="N151" s="4129"/>
      <c r="O151" s="4140"/>
      <c r="P151" s="4141"/>
      <c r="Q151" s="4141"/>
      <c r="R151" s="4141"/>
      <c r="S151" s="4142"/>
      <c r="T151" s="1942" t="s">
        <v>3298</v>
      </c>
      <c r="V151" s="1943"/>
      <c r="W151" s="1935"/>
      <c r="X151" s="1936"/>
      <c r="Y151" s="1936"/>
      <c r="Z151" s="1936"/>
      <c r="AA151" s="1936"/>
      <c r="AB151" s="1936"/>
      <c r="AC151" s="1937"/>
      <c r="AD151" s="1935"/>
      <c r="AE151" s="1936"/>
      <c r="AF151" s="1936"/>
      <c r="AG151" s="1936"/>
      <c r="AH151" s="1936"/>
      <c r="AI151" s="1936"/>
      <c r="AJ151" s="1937"/>
      <c r="AK151" s="1935"/>
      <c r="AL151" s="1936"/>
      <c r="AM151" s="1936"/>
      <c r="AN151" s="1936"/>
      <c r="AO151" s="1936"/>
      <c r="AP151" s="1936"/>
      <c r="AQ151" s="1937"/>
      <c r="AR151" s="1935"/>
      <c r="AS151" s="1936"/>
      <c r="AT151" s="1936"/>
      <c r="AU151" s="1936"/>
      <c r="AV151" s="1936"/>
      <c r="AW151" s="1936"/>
      <c r="AX151" s="1937"/>
      <c r="AY151" s="1935"/>
      <c r="AZ151" s="1936"/>
      <c r="BA151" s="1938"/>
      <c r="BB151" s="4146"/>
      <c r="BC151" s="4147"/>
      <c r="BD151" s="4148"/>
      <c r="BE151" s="4149"/>
      <c r="BF151" s="4150"/>
      <c r="BG151" s="4151"/>
      <c r="BH151" s="4151"/>
      <c r="BI151" s="4151"/>
      <c r="BJ151" s="4152"/>
    </row>
    <row r="152" spans="2:62" ht="20.25" customHeight="1" x14ac:dyDescent="0.15">
      <c r="B152" s="4159"/>
      <c r="C152" s="4160"/>
      <c r="D152" s="4161"/>
      <c r="E152" s="1944"/>
      <c r="F152" s="1945">
        <f>C151</f>
        <v>0</v>
      </c>
      <c r="G152" s="1944"/>
      <c r="H152" s="1945">
        <f>I151</f>
        <v>0</v>
      </c>
      <c r="I152" s="4162"/>
      <c r="J152" s="4163"/>
      <c r="K152" s="4164"/>
      <c r="L152" s="4165"/>
      <c r="M152" s="4165"/>
      <c r="N152" s="4161"/>
      <c r="O152" s="4140"/>
      <c r="P152" s="4141"/>
      <c r="Q152" s="4141"/>
      <c r="R152" s="4141"/>
      <c r="S152" s="4142"/>
      <c r="T152" s="1939" t="s">
        <v>3505</v>
      </c>
      <c r="U152" s="1940"/>
      <c r="V152" s="1941"/>
      <c r="W152" s="1927" t="str">
        <f>IF(W151="","",VLOOKUP(W151,'シフト記号表（従来型・ユニット型共通）'!$C$6:$L$47,10,FALSE))</f>
        <v/>
      </c>
      <c r="X152" s="1928" t="str">
        <f>IF(X151="","",VLOOKUP(X151,'シフト記号表（従来型・ユニット型共通）'!$C$6:$L$47,10,FALSE))</f>
        <v/>
      </c>
      <c r="Y152" s="1928" t="str">
        <f>IF(Y151="","",VLOOKUP(Y151,'シフト記号表（従来型・ユニット型共通）'!$C$6:$L$47,10,FALSE))</f>
        <v/>
      </c>
      <c r="Z152" s="1928" t="str">
        <f>IF(Z151="","",VLOOKUP(Z151,'シフト記号表（従来型・ユニット型共通）'!$C$6:$L$47,10,FALSE))</f>
        <v/>
      </c>
      <c r="AA152" s="1928" t="str">
        <f>IF(AA151="","",VLOOKUP(AA151,'シフト記号表（従来型・ユニット型共通）'!$C$6:$L$47,10,FALSE))</f>
        <v/>
      </c>
      <c r="AB152" s="1928" t="str">
        <f>IF(AB151="","",VLOOKUP(AB151,'シフト記号表（従来型・ユニット型共通）'!$C$6:$L$47,10,FALSE))</f>
        <v/>
      </c>
      <c r="AC152" s="1929" t="str">
        <f>IF(AC151="","",VLOOKUP(AC151,'シフト記号表（従来型・ユニット型共通）'!$C$6:$L$47,10,FALSE))</f>
        <v/>
      </c>
      <c r="AD152" s="1927" t="str">
        <f>IF(AD151="","",VLOOKUP(AD151,'シフト記号表（従来型・ユニット型共通）'!$C$6:$L$47,10,FALSE))</f>
        <v/>
      </c>
      <c r="AE152" s="1928" t="str">
        <f>IF(AE151="","",VLOOKUP(AE151,'シフト記号表（従来型・ユニット型共通）'!$C$6:$L$47,10,FALSE))</f>
        <v/>
      </c>
      <c r="AF152" s="1928" t="str">
        <f>IF(AF151="","",VLOOKUP(AF151,'シフト記号表（従来型・ユニット型共通）'!$C$6:$L$47,10,FALSE))</f>
        <v/>
      </c>
      <c r="AG152" s="1928" t="str">
        <f>IF(AG151="","",VLOOKUP(AG151,'シフト記号表（従来型・ユニット型共通）'!$C$6:$L$47,10,FALSE))</f>
        <v/>
      </c>
      <c r="AH152" s="1928" t="str">
        <f>IF(AH151="","",VLOOKUP(AH151,'シフト記号表（従来型・ユニット型共通）'!$C$6:$L$47,10,FALSE))</f>
        <v/>
      </c>
      <c r="AI152" s="1928" t="str">
        <f>IF(AI151="","",VLOOKUP(AI151,'シフト記号表（従来型・ユニット型共通）'!$C$6:$L$47,10,FALSE))</f>
        <v/>
      </c>
      <c r="AJ152" s="1929" t="str">
        <f>IF(AJ151="","",VLOOKUP(AJ151,'シフト記号表（従来型・ユニット型共通）'!$C$6:$L$47,10,FALSE))</f>
        <v/>
      </c>
      <c r="AK152" s="1927" t="str">
        <f>IF(AK151="","",VLOOKUP(AK151,'シフト記号表（従来型・ユニット型共通）'!$C$6:$L$47,10,FALSE))</f>
        <v/>
      </c>
      <c r="AL152" s="1928" t="str">
        <f>IF(AL151="","",VLOOKUP(AL151,'シフト記号表（従来型・ユニット型共通）'!$C$6:$L$47,10,FALSE))</f>
        <v/>
      </c>
      <c r="AM152" s="1928" t="str">
        <f>IF(AM151="","",VLOOKUP(AM151,'シフト記号表（従来型・ユニット型共通）'!$C$6:$L$47,10,FALSE))</f>
        <v/>
      </c>
      <c r="AN152" s="1928" t="str">
        <f>IF(AN151="","",VLOOKUP(AN151,'シフト記号表（従来型・ユニット型共通）'!$C$6:$L$47,10,FALSE))</f>
        <v/>
      </c>
      <c r="AO152" s="1928" t="str">
        <f>IF(AO151="","",VLOOKUP(AO151,'シフト記号表（従来型・ユニット型共通）'!$C$6:$L$47,10,FALSE))</f>
        <v/>
      </c>
      <c r="AP152" s="1928" t="str">
        <f>IF(AP151="","",VLOOKUP(AP151,'シフト記号表（従来型・ユニット型共通）'!$C$6:$L$47,10,FALSE))</f>
        <v/>
      </c>
      <c r="AQ152" s="1929" t="str">
        <f>IF(AQ151="","",VLOOKUP(AQ151,'シフト記号表（従来型・ユニット型共通）'!$C$6:$L$47,10,FALSE))</f>
        <v/>
      </c>
      <c r="AR152" s="1927" t="str">
        <f>IF(AR151="","",VLOOKUP(AR151,'シフト記号表（従来型・ユニット型共通）'!$C$6:$L$47,10,FALSE))</f>
        <v/>
      </c>
      <c r="AS152" s="1928" t="str">
        <f>IF(AS151="","",VLOOKUP(AS151,'シフト記号表（従来型・ユニット型共通）'!$C$6:$L$47,10,FALSE))</f>
        <v/>
      </c>
      <c r="AT152" s="1928" t="str">
        <f>IF(AT151="","",VLOOKUP(AT151,'シフト記号表（従来型・ユニット型共通）'!$C$6:$L$47,10,FALSE))</f>
        <v/>
      </c>
      <c r="AU152" s="1928" t="str">
        <f>IF(AU151="","",VLOOKUP(AU151,'シフト記号表（従来型・ユニット型共通）'!$C$6:$L$47,10,FALSE))</f>
        <v/>
      </c>
      <c r="AV152" s="1928" t="str">
        <f>IF(AV151="","",VLOOKUP(AV151,'シフト記号表（従来型・ユニット型共通）'!$C$6:$L$47,10,FALSE))</f>
        <v/>
      </c>
      <c r="AW152" s="1928" t="str">
        <f>IF(AW151="","",VLOOKUP(AW151,'シフト記号表（従来型・ユニット型共通）'!$C$6:$L$47,10,FALSE))</f>
        <v/>
      </c>
      <c r="AX152" s="1929" t="str">
        <f>IF(AX151="","",VLOOKUP(AX151,'シフト記号表（従来型・ユニット型共通）'!$C$6:$L$47,10,FALSE))</f>
        <v/>
      </c>
      <c r="AY152" s="1927" t="str">
        <f>IF(AY151="","",VLOOKUP(AY151,'シフト記号表（従来型・ユニット型共通）'!$C$6:$L$47,10,FALSE))</f>
        <v/>
      </c>
      <c r="AZ152" s="1928" t="str">
        <f>IF(AZ151="","",VLOOKUP(AZ151,'シフト記号表（従来型・ユニット型共通）'!$C$6:$L$47,10,FALSE))</f>
        <v/>
      </c>
      <c r="BA152" s="1928" t="str">
        <f>IF(BA151="","",VLOOKUP(BA151,'シフト記号表（従来型・ユニット型共通）'!$C$6:$L$47,10,FALSE))</f>
        <v/>
      </c>
      <c r="BB152" s="4169">
        <f>IF($BE$3="４週",SUM(W152:AX152),IF($BE$3="暦月",SUM(W152:BA152),""))</f>
        <v>0</v>
      </c>
      <c r="BC152" s="4170"/>
      <c r="BD152" s="4171">
        <f>IF($BE$3="４週",BB152/4,IF($BE$3="暦月",(BB152/($BE$8/7)),""))</f>
        <v>0</v>
      </c>
      <c r="BE152" s="4170"/>
      <c r="BF152" s="4166"/>
      <c r="BG152" s="4167"/>
      <c r="BH152" s="4167"/>
      <c r="BI152" s="4167"/>
      <c r="BJ152" s="4168"/>
    </row>
    <row r="153" spans="2:62" ht="20.25" customHeight="1" x14ac:dyDescent="0.15">
      <c r="B153" s="4126">
        <f>B151+1</f>
        <v>69</v>
      </c>
      <c r="C153" s="4128"/>
      <c r="D153" s="4129"/>
      <c r="E153" s="1922"/>
      <c r="F153" s="1923"/>
      <c r="G153" s="1922"/>
      <c r="H153" s="1923"/>
      <c r="I153" s="4132"/>
      <c r="J153" s="4133"/>
      <c r="K153" s="4136"/>
      <c r="L153" s="4137"/>
      <c r="M153" s="4137"/>
      <c r="N153" s="4129"/>
      <c r="O153" s="4140"/>
      <c r="P153" s="4141"/>
      <c r="Q153" s="4141"/>
      <c r="R153" s="4141"/>
      <c r="S153" s="4142"/>
      <c r="T153" s="1942" t="s">
        <v>3298</v>
      </c>
      <c r="V153" s="1943"/>
      <c r="W153" s="1935"/>
      <c r="X153" s="1936"/>
      <c r="Y153" s="1936"/>
      <c r="Z153" s="1936"/>
      <c r="AA153" s="1936"/>
      <c r="AB153" s="1936"/>
      <c r="AC153" s="1937"/>
      <c r="AD153" s="1935"/>
      <c r="AE153" s="1936"/>
      <c r="AF153" s="1936"/>
      <c r="AG153" s="1936"/>
      <c r="AH153" s="1936"/>
      <c r="AI153" s="1936"/>
      <c r="AJ153" s="1937"/>
      <c r="AK153" s="1935"/>
      <c r="AL153" s="1936"/>
      <c r="AM153" s="1936"/>
      <c r="AN153" s="1936"/>
      <c r="AO153" s="1936"/>
      <c r="AP153" s="1936"/>
      <c r="AQ153" s="1937"/>
      <c r="AR153" s="1935"/>
      <c r="AS153" s="1936"/>
      <c r="AT153" s="1936"/>
      <c r="AU153" s="1936"/>
      <c r="AV153" s="1936"/>
      <c r="AW153" s="1936"/>
      <c r="AX153" s="1937"/>
      <c r="AY153" s="1935"/>
      <c r="AZ153" s="1936"/>
      <c r="BA153" s="1938"/>
      <c r="BB153" s="4146"/>
      <c r="BC153" s="4147"/>
      <c r="BD153" s="4148"/>
      <c r="BE153" s="4149"/>
      <c r="BF153" s="4150"/>
      <c r="BG153" s="4151"/>
      <c r="BH153" s="4151"/>
      <c r="BI153" s="4151"/>
      <c r="BJ153" s="4152"/>
    </row>
    <row r="154" spans="2:62" ht="20.25" customHeight="1" x14ac:dyDescent="0.15">
      <c r="B154" s="4159"/>
      <c r="C154" s="4160"/>
      <c r="D154" s="4161"/>
      <c r="E154" s="1944"/>
      <c r="F154" s="1945">
        <f>C153</f>
        <v>0</v>
      </c>
      <c r="G154" s="1944"/>
      <c r="H154" s="1945">
        <f>I153</f>
        <v>0</v>
      </c>
      <c r="I154" s="4162"/>
      <c r="J154" s="4163"/>
      <c r="K154" s="4164"/>
      <c r="L154" s="4165"/>
      <c r="M154" s="4165"/>
      <c r="N154" s="4161"/>
      <c r="O154" s="4140"/>
      <c r="P154" s="4141"/>
      <c r="Q154" s="4141"/>
      <c r="R154" s="4141"/>
      <c r="S154" s="4142"/>
      <c r="T154" s="1939" t="s">
        <v>3505</v>
      </c>
      <c r="U154" s="1940"/>
      <c r="V154" s="1941"/>
      <c r="W154" s="1927" t="str">
        <f>IF(W153="","",VLOOKUP(W153,'シフト記号表（従来型・ユニット型共通）'!$C$6:$L$47,10,FALSE))</f>
        <v/>
      </c>
      <c r="X154" s="1928" t="str">
        <f>IF(X153="","",VLOOKUP(X153,'シフト記号表（従来型・ユニット型共通）'!$C$6:$L$47,10,FALSE))</f>
        <v/>
      </c>
      <c r="Y154" s="1928" t="str">
        <f>IF(Y153="","",VLOOKUP(Y153,'シフト記号表（従来型・ユニット型共通）'!$C$6:$L$47,10,FALSE))</f>
        <v/>
      </c>
      <c r="Z154" s="1928" t="str">
        <f>IF(Z153="","",VLOOKUP(Z153,'シフト記号表（従来型・ユニット型共通）'!$C$6:$L$47,10,FALSE))</f>
        <v/>
      </c>
      <c r="AA154" s="1928" t="str">
        <f>IF(AA153="","",VLOOKUP(AA153,'シフト記号表（従来型・ユニット型共通）'!$C$6:$L$47,10,FALSE))</f>
        <v/>
      </c>
      <c r="AB154" s="1928" t="str">
        <f>IF(AB153="","",VLOOKUP(AB153,'シフト記号表（従来型・ユニット型共通）'!$C$6:$L$47,10,FALSE))</f>
        <v/>
      </c>
      <c r="AC154" s="1929" t="str">
        <f>IF(AC153="","",VLOOKUP(AC153,'シフト記号表（従来型・ユニット型共通）'!$C$6:$L$47,10,FALSE))</f>
        <v/>
      </c>
      <c r="AD154" s="1927" t="str">
        <f>IF(AD153="","",VLOOKUP(AD153,'シフト記号表（従来型・ユニット型共通）'!$C$6:$L$47,10,FALSE))</f>
        <v/>
      </c>
      <c r="AE154" s="1928" t="str">
        <f>IF(AE153="","",VLOOKUP(AE153,'シフト記号表（従来型・ユニット型共通）'!$C$6:$L$47,10,FALSE))</f>
        <v/>
      </c>
      <c r="AF154" s="1928" t="str">
        <f>IF(AF153="","",VLOOKUP(AF153,'シフト記号表（従来型・ユニット型共通）'!$C$6:$L$47,10,FALSE))</f>
        <v/>
      </c>
      <c r="AG154" s="1928" t="str">
        <f>IF(AG153="","",VLOOKUP(AG153,'シフト記号表（従来型・ユニット型共通）'!$C$6:$L$47,10,FALSE))</f>
        <v/>
      </c>
      <c r="AH154" s="1928" t="str">
        <f>IF(AH153="","",VLOOKUP(AH153,'シフト記号表（従来型・ユニット型共通）'!$C$6:$L$47,10,FALSE))</f>
        <v/>
      </c>
      <c r="AI154" s="1928" t="str">
        <f>IF(AI153="","",VLOOKUP(AI153,'シフト記号表（従来型・ユニット型共通）'!$C$6:$L$47,10,FALSE))</f>
        <v/>
      </c>
      <c r="AJ154" s="1929" t="str">
        <f>IF(AJ153="","",VLOOKUP(AJ153,'シフト記号表（従来型・ユニット型共通）'!$C$6:$L$47,10,FALSE))</f>
        <v/>
      </c>
      <c r="AK154" s="1927" t="str">
        <f>IF(AK153="","",VLOOKUP(AK153,'シフト記号表（従来型・ユニット型共通）'!$C$6:$L$47,10,FALSE))</f>
        <v/>
      </c>
      <c r="AL154" s="1928" t="str">
        <f>IF(AL153="","",VLOOKUP(AL153,'シフト記号表（従来型・ユニット型共通）'!$C$6:$L$47,10,FALSE))</f>
        <v/>
      </c>
      <c r="AM154" s="1928" t="str">
        <f>IF(AM153="","",VLOOKUP(AM153,'シフト記号表（従来型・ユニット型共通）'!$C$6:$L$47,10,FALSE))</f>
        <v/>
      </c>
      <c r="AN154" s="1928" t="str">
        <f>IF(AN153="","",VLOOKUP(AN153,'シフト記号表（従来型・ユニット型共通）'!$C$6:$L$47,10,FALSE))</f>
        <v/>
      </c>
      <c r="AO154" s="1928" t="str">
        <f>IF(AO153="","",VLOOKUP(AO153,'シフト記号表（従来型・ユニット型共通）'!$C$6:$L$47,10,FALSE))</f>
        <v/>
      </c>
      <c r="AP154" s="1928" t="str">
        <f>IF(AP153="","",VLOOKUP(AP153,'シフト記号表（従来型・ユニット型共通）'!$C$6:$L$47,10,FALSE))</f>
        <v/>
      </c>
      <c r="AQ154" s="1929" t="str">
        <f>IF(AQ153="","",VLOOKUP(AQ153,'シフト記号表（従来型・ユニット型共通）'!$C$6:$L$47,10,FALSE))</f>
        <v/>
      </c>
      <c r="AR154" s="1927" t="str">
        <f>IF(AR153="","",VLOOKUP(AR153,'シフト記号表（従来型・ユニット型共通）'!$C$6:$L$47,10,FALSE))</f>
        <v/>
      </c>
      <c r="AS154" s="1928" t="str">
        <f>IF(AS153="","",VLOOKUP(AS153,'シフト記号表（従来型・ユニット型共通）'!$C$6:$L$47,10,FALSE))</f>
        <v/>
      </c>
      <c r="AT154" s="1928" t="str">
        <f>IF(AT153="","",VLOOKUP(AT153,'シフト記号表（従来型・ユニット型共通）'!$C$6:$L$47,10,FALSE))</f>
        <v/>
      </c>
      <c r="AU154" s="1928" t="str">
        <f>IF(AU153="","",VLOOKUP(AU153,'シフト記号表（従来型・ユニット型共通）'!$C$6:$L$47,10,FALSE))</f>
        <v/>
      </c>
      <c r="AV154" s="1928" t="str">
        <f>IF(AV153="","",VLOOKUP(AV153,'シフト記号表（従来型・ユニット型共通）'!$C$6:$L$47,10,FALSE))</f>
        <v/>
      </c>
      <c r="AW154" s="1928" t="str">
        <f>IF(AW153="","",VLOOKUP(AW153,'シフト記号表（従来型・ユニット型共通）'!$C$6:$L$47,10,FALSE))</f>
        <v/>
      </c>
      <c r="AX154" s="1929" t="str">
        <f>IF(AX153="","",VLOOKUP(AX153,'シフト記号表（従来型・ユニット型共通）'!$C$6:$L$47,10,FALSE))</f>
        <v/>
      </c>
      <c r="AY154" s="1927" t="str">
        <f>IF(AY153="","",VLOOKUP(AY153,'シフト記号表（従来型・ユニット型共通）'!$C$6:$L$47,10,FALSE))</f>
        <v/>
      </c>
      <c r="AZ154" s="1928" t="str">
        <f>IF(AZ153="","",VLOOKUP(AZ153,'シフト記号表（従来型・ユニット型共通）'!$C$6:$L$47,10,FALSE))</f>
        <v/>
      </c>
      <c r="BA154" s="1928" t="str">
        <f>IF(BA153="","",VLOOKUP(BA153,'シフト記号表（従来型・ユニット型共通）'!$C$6:$L$47,10,FALSE))</f>
        <v/>
      </c>
      <c r="BB154" s="4169">
        <f>IF($BE$3="４週",SUM(W154:AX154),IF($BE$3="暦月",SUM(W154:BA154),""))</f>
        <v>0</v>
      </c>
      <c r="BC154" s="4170"/>
      <c r="BD154" s="4171">
        <f>IF($BE$3="４週",BB154/4,IF($BE$3="暦月",(BB154/($BE$8/7)),""))</f>
        <v>0</v>
      </c>
      <c r="BE154" s="4170"/>
      <c r="BF154" s="4166"/>
      <c r="BG154" s="4167"/>
      <c r="BH154" s="4167"/>
      <c r="BI154" s="4167"/>
      <c r="BJ154" s="4168"/>
    </row>
    <row r="155" spans="2:62" ht="20.25" customHeight="1" x14ac:dyDescent="0.15">
      <c r="B155" s="4126">
        <f>B153+1</f>
        <v>70</v>
      </c>
      <c r="C155" s="4128"/>
      <c r="D155" s="4129"/>
      <c r="E155" s="1922"/>
      <c r="F155" s="1923"/>
      <c r="G155" s="1922"/>
      <c r="H155" s="1923"/>
      <c r="I155" s="4132"/>
      <c r="J155" s="4133"/>
      <c r="K155" s="4136"/>
      <c r="L155" s="4137"/>
      <c r="M155" s="4137"/>
      <c r="N155" s="4129"/>
      <c r="O155" s="4140"/>
      <c r="P155" s="4141"/>
      <c r="Q155" s="4141"/>
      <c r="R155" s="4141"/>
      <c r="S155" s="4142"/>
      <c r="T155" s="1942" t="s">
        <v>3298</v>
      </c>
      <c r="V155" s="1943"/>
      <c r="W155" s="1935"/>
      <c r="X155" s="1936"/>
      <c r="Y155" s="1936"/>
      <c r="Z155" s="1936"/>
      <c r="AA155" s="1936"/>
      <c r="AB155" s="1936"/>
      <c r="AC155" s="1937"/>
      <c r="AD155" s="1935"/>
      <c r="AE155" s="1936"/>
      <c r="AF155" s="1936"/>
      <c r="AG155" s="1936"/>
      <c r="AH155" s="1936"/>
      <c r="AI155" s="1936"/>
      <c r="AJ155" s="1937"/>
      <c r="AK155" s="1935"/>
      <c r="AL155" s="1936"/>
      <c r="AM155" s="1936"/>
      <c r="AN155" s="1936"/>
      <c r="AO155" s="1936"/>
      <c r="AP155" s="1936"/>
      <c r="AQ155" s="1937"/>
      <c r="AR155" s="1935"/>
      <c r="AS155" s="1936"/>
      <c r="AT155" s="1936"/>
      <c r="AU155" s="1936"/>
      <c r="AV155" s="1936"/>
      <c r="AW155" s="1936"/>
      <c r="AX155" s="1937"/>
      <c r="AY155" s="1935"/>
      <c r="AZ155" s="1936"/>
      <c r="BA155" s="1938"/>
      <c r="BB155" s="4146"/>
      <c r="BC155" s="4147"/>
      <c r="BD155" s="4148"/>
      <c r="BE155" s="4149"/>
      <c r="BF155" s="4150"/>
      <c r="BG155" s="4151"/>
      <c r="BH155" s="4151"/>
      <c r="BI155" s="4151"/>
      <c r="BJ155" s="4152"/>
    </row>
    <row r="156" spans="2:62" ht="20.25" customHeight="1" x14ac:dyDescent="0.15">
      <c r="B156" s="4159"/>
      <c r="C156" s="4160"/>
      <c r="D156" s="4161"/>
      <c r="E156" s="1944"/>
      <c r="F156" s="1945">
        <f>C155</f>
        <v>0</v>
      </c>
      <c r="G156" s="1944"/>
      <c r="H156" s="1945">
        <f>I155</f>
        <v>0</v>
      </c>
      <c r="I156" s="4162"/>
      <c r="J156" s="4163"/>
      <c r="K156" s="4164"/>
      <c r="L156" s="4165"/>
      <c r="M156" s="4165"/>
      <c r="N156" s="4161"/>
      <c r="O156" s="4140"/>
      <c r="P156" s="4141"/>
      <c r="Q156" s="4141"/>
      <c r="R156" s="4141"/>
      <c r="S156" s="4142"/>
      <c r="T156" s="1939" t="s">
        <v>3505</v>
      </c>
      <c r="U156" s="1940"/>
      <c r="V156" s="1941"/>
      <c r="W156" s="1927" t="str">
        <f>IF(W155="","",VLOOKUP(W155,'シフト記号表（従来型・ユニット型共通）'!$C$6:$L$47,10,FALSE))</f>
        <v/>
      </c>
      <c r="X156" s="1928" t="str">
        <f>IF(X155="","",VLOOKUP(X155,'シフト記号表（従来型・ユニット型共通）'!$C$6:$L$47,10,FALSE))</f>
        <v/>
      </c>
      <c r="Y156" s="1928" t="str">
        <f>IF(Y155="","",VLOOKUP(Y155,'シフト記号表（従来型・ユニット型共通）'!$C$6:$L$47,10,FALSE))</f>
        <v/>
      </c>
      <c r="Z156" s="1928" t="str">
        <f>IF(Z155="","",VLOOKUP(Z155,'シフト記号表（従来型・ユニット型共通）'!$C$6:$L$47,10,FALSE))</f>
        <v/>
      </c>
      <c r="AA156" s="1928" t="str">
        <f>IF(AA155="","",VLOOKUP(AA155,'シフト記号表（従来型・ユニット型共通）'!$C$6:$L$47,10,FALSE))</f>
        <v/>
      </c>
      <c r="AB156" s="1928" t="str">
        <f>IF(AB155="","",VLOOKUP(AB155,'シフト記号表（従来型・ユニット型共通）'!$C$6:$L$47,10,FALSE))</f>
        <v/>
      </c>
      <c r="AC156" s="1929" t="str">
        <f>IF(AC155="","",VLOOKUP(AC155,'シフト記号表（従来型・ユニット型共通）'!$C$6:$L$47,10,FALSE))</f>
        <v/>
      </c>
      <c r="AD156" s="1927" t="str">
        <f>IF(AD155="","",VLOOKUP(AD155,'シフト記号表（従来型・ユニット型共通）'!$C$6:$L$47,10,FALSE))</f>
        <v/>
      </c>
      <c r="AE156" s="1928" t="str">
        <f>IF(AE155="","",VLOOKUP(AE155,'シフト記号表（従来型・ユニット型共通）'!$C$6:$L$47,10,FALSE))</f>
        <v/>
      </c>
      <c r="AF156" s="1928" t="str">
        <f>IF(AF155="","",VLOOKUP(AF155,'シフト記号表（従来型・ユニット型共通）'!$C$6:$L$47,10,FALSE))</f>
        <v/>
      </c>
      <c r="AG156" s="1928" t="str">
        <f>IF(AG155="","",VLOOKUP(AG155,'シフト記号表（従来型・ユニット型共通）'!$C$6:$L$47,10,FALSE))</f>
        <v/>
      </c>
      <c r="AH156" s="1928" t="str">
        <f>IF(AH155="","",VLOOKUP(AH155,'シフト記号表（従来型・ユニット型共通）'!$C$6:$L$47,10,FALSE))</f>
        <v/>
      </c>
      <c r="AI156" s="1928" t="str">
        <f>IF(AI155="","",VLOOKUP(AI155,'シフト記号表（従来型・ユニット型共通）'!$C$6:$L$47,10,FALSE))</f>
        <v/>
      </c>
      <c r="AJ156" s="1929" t="str">
        <f>IF(AJ155="","",VLOOKUP(AJ155,'シフト記号表（従来型・ユニット型共通）'!$C$6:$L$47,10,FALSE))</f>
        <v/>
      </c>
      <c r="AK156" s="1927" t="str">
        <f>IF(AK155="","",VLOOKUP(AK155,'シフト記号表（従来型・ユニット型共通）'!$C$6:$L$47,10,FALSE))</f>
        <v/>
      </c>
      <c r="AL156" s="1928" t="str">
        <f>IF(AL155="","",VLOOKUP(AL155,'シフト記号表（従来型・ユニット型共通）'!$C$6:$L$47,10,FALSE))</f>
        <v/>
      </c>
      <c r="AM156" s="1928" t="str">
        <f>IF(AM155="","",VLOOKUP(AM155,'シフト記号表（従来型・ユニット型共通）'!$C$6:$L$47,10,FALSE))</f>
        <v/>
      </c>
      <c r="AN156" s="1928" t="str">
        <f>IF(AN155="","",VLOOKUP(AN155,'シフト記号表（従来型・ユニット型共通）'!$C$6:$L$47,10,FALSE))</f>
        <v/>
      </c>
      <c r="AO156" s="1928" t="str">
        <f>IF(AO155="","",VLOOKUP(AO155,'シフト記号表（従来型・ユニット型共通）'!$C$6:$L$47,10,FALSE))</f>
        <v/>
      </c>
      <c r="AP156" s="1928" t="str">
        <f>IF(AP155="","",VLOOKUP(AP155,'シフト記号表（従来型・ユニット型共通）'!$C$6:$L$47,10,FALSE))</f>
        <v/>
      </c>
      <c r="AQ156" s="1929" t="str">
        <f>IF(AQ155="","",VLOOKUP(AQ155,'シフト記号表（従来型・ユニット型共通）'!$C$6:$L$47,10,FALSE))</f>
        <v/>
      </c>
      <c r="AR156" s="1927" t="str">
        <f>IF(AR155="","",VLOOKUP(AR155,'シフト記号表（従来型・ユニット型共通）'!$C$6:$L$47,10,FALSE))</f>
        <v/>
      </c>
      <c r="AS156" s="1928" t="str">
        <f>IF(AS155="","",VLOOKUP(AS155,'シフト記号表（従来型・ユニット型共通）'!$C$6:$L$47,10,FALSE))</f>
        <v/>
      </c>
      <c r="AT156" s="1928" t="str">
        <f>IF(AT155="","",VLOOKUP(AT155,'シフト記号表（従来型・ユニット型共通）'!$C$6:$L$47,10,FALSE))</f>
        <v/>
      </c>
      <c r="AU156" s="1928" t="str">
        <f>IF(AU155="","",VLOOKUP(AU155,'シフト記号表（従来型・ユニット型共通）'!$C$6:$L$47,10,FALSE))</f>
        <v/>
      </c>
      <c r="AV156" s="1928" t="str">
        <f>IF(AV155="","",VLOOKUP(AV155,'シフト記号表（従来型・ユニット型共通）'!$C$6:$L$47,10,FALSE))</f>
        <v/>
      </c>
      <c r="AW156" s="1928" t="str">
        <f>IF(AW155="","",VLOOKUP(AW155,'シフト記号表（従来型・ユニット型共通）'!$C$6:$L$47,10,FALSE))</f>
        <v/>
      </c>
      <c r="AX156" s="1929" t="str">
        <f>IF(AX155="","",VLOOKUP(AX155,'シフト記号表（従来型・ユニット型共通）'!$C$6:$L$47,10,FALSE))</f>
        <v/>
      </c>
      <c r="AY156" s="1927" t="str">
        <f>IF(AY155="","",VLOOKUP(AY155,'シフト記号表（従来型・ユニット型共通）'!$C$6:$L$47,10,FALSE))</f>
        <v/>
      </c>
      <c r="AZ156" s="1928" t="str">
        <f>IF(AZ155="","",VLOOKUP(AZ155,'シフト記号表（従来型・ユニット型共通）'!$C$6:$L$47,10,FALSE))</f>
        <v/>
      </c>
      <c r="BA156" s="1928" t="str">
        <f>IF(BA155="","",VLOOKUP(BA155,'シフト記号表（従来型・ユニット型共通）'!$C$6:$L$47,10,FALSE))</f>
        <v/>
      </c>
      <c r="BB156" s="4169">
        <f>IF($BE$3="４週",SUM(W156:AX156),IF($BE$3="暦月",SUM(W156:BA156),""))</f>
        <v>0</v>
      </c>
      <c r="BC156" s="4170"/>
      <c r="BD156" s="4171">
        <f>IF($BE$3="４週",BB156/4,IF($BE$3="暦月",(BB156/($BE$8/7)),""))</f>
        <v>0</v>
      </c>
      <c r="BE156" s="4170"/>
      <c r="BF156" s="4166"/>
      <c r="BG156" s="4167"/>
      <c r="BH156" s="4167"/>
      <c r="BI156" s="4167"/>
      <c r="BJ156" s="4168"/>
    </row>
    <row r="157" spans="2:62" ht="20.25" customHeight="1" x14ac:dyDescent="0.15">
      <c r="B157" s="4126">
        <f>B155+1</f>
        <v>71</v>
      </c>
      <c r="C157" s="4128"/>
      <c r="D157" s="4129"/>
      <c r="E157" s="1922"/>
      <c r="F157" s="1923"/>
      <c r="G157" s="1922"/>
      <c r="H157" s="1923"/>
      <c r="I157" s="4132"/>
      <c r="J157" s="4133"/>
      <c r="K157" s="4136"/>
      <c r="L157" s="4137"/>
      <c r="M157" s="4137"/>
      <c r="N157" s="4129"/>
      <c r="O157" s="4140"/>
      <c r="P157" s="4141"/>
      <c r="Q157" s="4141"/>
      <c r="R157" s="4141"/>
      <c r="S157" s="4142"/>
      <c r="T157" s="1942" t="s">
        <v>3298</v>
      </c>
      <c r="V157" s="1943"/>
      <c r="W157" s="1935"/>
      <c r="X157" s="1936"/>
      <c r="Y157" s="1936"/>
      <c r="Z157" s="1936"/>
      <c r="AA157" s="1936"/>
      <c r="AB157" s="1936"/>
      <c r="AC157" s="1937"/>
      <c r="AD157" s="1935"/>
      <c r="AE157" s="1936"/>
      <c r="AF157" s="1936"/>
      <c r="AG157" s="1936"/>
      <c r="AH157" s="1936"/>
      <c r="AI157" s="1936"/>
      <c r="AJ157" s="1937"/>
      <c r="AK157" s="1935"/>
      <c r="AL157" s="1936"/>
      <c r="AM157" s="1936"/>
      <c r="AN157" s="1936"/>
      <c r="AO157" s="1936"/>
      <c r="AP157" s="1936"/>
      <c r="AQ157" s="1937"/>
      <c r="AR157" s="1935"/>
      <c r="AS157" s="1936"/>
      <c r="AT157" s="1936"/>
      <c r="AU157" s="1936"/>
      <c r="AV157" s="1936"/>
      <c r="AW157" s="1936"/>
      <c r="AX157" s="1937"/>
      <c r="AY157" s="1935"/>
      <c r="AZ157" s="1936"/>
      <c r="BA157" s="1938"/>
      <c r="BB157" s="4146"/>
      <c r="BC157" s="4147"/>
      <c r="BD157" s="4148"/>
      <c r="BE157" s="4149"/>
      <c r="BF157" s="4150"/>
      <c r="BG157" s="4151"/>
      <c r="BH157" s="4151"/>
      <c r="BI157" s="4151"/>
      <c r="BJ157" s="4152"/>
    </row>
    <row r="158" spans="2:62" ht="20.25" customHeight="1" x14ac:dyDescent="0.15">
      <c r="B158" s="4159"/>
      <c r="C158" s="4160"/>
      <c r="D158" s="4161"/>
      <c r="E158" s="1944"/>
      <c r="F158" s="1945">
        <f>C157</f>
        <v>0</v>
      </c>
      <c r="G158" s="1944"/>
      <c r="H158" s="1945">
        <f>I157</f>
        <v>0</v>
      </c>
      <c r="I158" s="4162"/>
      <c r="J158" s="4163"/>
      <c r="K158" s="4164"/>
      <c r="L158" s="4165"/>
      <c r="M158" s="4165"/>
      <c r="N158" s="4161"/>
      <c r="O158" s="4140"/>
      <c r="P158" s="4141"/>
      <c r="Q158" s="4141"/>
      <c r="R158" s="4141"/>
      <c r="S158" s="4142"/>
      <c r="T158" s="1939" t="s">
        <v>3505</v>
      </c>
      <c r="U158" s="1940"/>
      <c r="V158" s="1941"/>
      <c r="W158" s="1927" t="str">
        <f>IF(W157="","",VLOOKUP(W157,'シフト記号表（従来型・ユニット型共通）'!$C$6:$L$47,10,FALSE))</f>
        <v/>
      </c>
      <c r="X158" s="1928" t="str">
        <f>IF(X157="","",VLOOKUP(X157,'シフト記号表（従来型・ユニット型共通）'!$C$6:$L$47,10,FALSE))</f>
        <v/>
      </c>
      <c r="Y158" s="1928" t="str">
        <f>IF(Y157="","",VLOOKUP(Y157,'シフト記号表（従来型・ユニット型共通）'!$C$6:$L$47,10,FALSE))</f>
        <v/>
      </c>
      <c r="Z158" s="1928" t="str">
        <f>IF(Z157="","",VLOOKUP(Z157,'シフト記号表（従来型・ユニット型共通）'!$C$6:$L$47,10,FALSE))</f>
        <v/>
      </c>
      <c r="AA158" s="1928" t="str">
        <f>IF(AA157="","",VLOOKUP(AA157,'シフト記号表（従来型・ユニット型共通）'!$C$6:$L$47,10,FALSE))</f>
        <v/>
      </c>
      <c r="AB158" s="1928" t="str">
        <f>IF(AB157="","",VLOOKUP(AB157,'シフト記号表（従来型・ユニット型共通）'!$C$6:$L$47,10,FALSE))</f>
        <v/>
      </c>
      <c r="AC158" s="1929" t="str">
        <f>IF(AC157="","",VLOOKUP(AC157,'シフト記号表（従来型・ユニット型共通）'!$C$6:$L$47,10,FALSE))</f>
        <v/>
      </c>
      <c r="AD158" s="1927" t="str">
        <f>IF(AD157="","",VLOOKUP(AD157,'シフト記号表（従来型・ユニット型共通）'!$C$6:$L$47,10,FALSE))</f>
        <v/>
      </c>
      <c r="AE158" s="1928" t="str">
        <f>IF(AE157="","",VLOOKUP(AE157,'シフト記号表（従来型・ユニット型共通）'!$C$6:$L$47,10,FALSE))</f>
        <v/>
      </c>
      <c r="AF158" s="1928" t="str">
        <f>IF(AF157="","",VLOOKUP(AF157,'シフト記号表（従来型・ユニット型共通）'!$C$6:$L$47,10,FALSE))</f>
        <v/>
      </c>
      <c r="AG158" s="1928" t="str">
        <f>IF(AG157="","",VLOOKUP(AG157,'シフト記号表（従来型・ユニット型共通）'!$C$6:$L$47,10,FALSE))</f>
        <v/>
      </c>
      <c r="AH158" s="1928" t="str">
        <f>IF(AH157="","",VLOOKUP(AH157,'シフト記号表（従来型・ユニット型共通）'!$C$6:$L$47,10,FALSE))</f>
        <v/>
      </c>
      <c r="AI158" s="1928" t="str">
        <f>IF(AI157="","",VLOOKUP(AI157,'シフト記号表（従来型・ユニット型共通）'!$C$6:$L$47,10,FALSE))</f>
        <v/>
      </c>
      <c r="AJ158" s="1929" t="str">
        <f>IF(AJ157="","",VLOOKUP(AJ157,'シフト記号表（従来型・ユニット型共通）'!$C$6:$L$47,10,FALSE))</f>
        <v/>
      </c>
      <c r="AK158" s="1927" t="str">
        <f>IF(AK157="","",VLOOKUP(AK157,'シフト記号表（従来型・ユニット型共通）'!$C$6:$L$47,10,FALSE))</f>
        <v/>
      </c>
      <c r="AL158" s="1928" t="str">
        <f>IF(AL157="","",VLOOKUP(AL157,'シフト記号表（従来型・ユニット型共通）'!$C$6:$L$47,10,FALSE))</f>
        <v/>
      </c>
      <c r="AM158" s="1928" t="str">
        <f>IF(AM157="","",VLOOKUP(AM157,'シフト記号表（従来型・ユニット型共通）'!$C$6:$L$47,10,FALSE))</f>
        <v/>
      </c>
      <c r="AN158" s="1928" t="str">
        <f>IF(AN157="","",VLOOKUP(AN157,'シフト記号表（従来型・ユニット型共通）'!$C$6:$L$47,10,FALSE))</f>
        <v/>
      </c>
      <c r="AO158" s="1928" t="str">
        <f>IF(AO157="","",VLOOKUP(AO157,'シフト記号表（従来型・ユニット型共通）'!$C$6:$L$47,10,FALSE))</f>
        <v/>
      </c>
      <c r="AP158" s="1928" t="str">
        <f>IF(AP157="","",VLOOKUP(AP157,'シフト記号表（従来型・ユニット型共通）'!$C$6:$L$47,10,FALSE))</f>
        <v/>
      </c>
      <c r="AQ158" s="1929" t="str">
        <f>IF(AQ157="","",VLOOKUP(AQ157,'シフト記号表（従来型・ユニット型共通）'!$C$6:$L$47,10,FALSE))</f>
        <v/>
      </c>
      <c r="AR158" s="1927" t="str">
        <f>IF(AR157="","",VLOOKUP(AR157,'シフト記号表（従来型・ユニット型共通）'!$C$6:$L$47,10,FALSE))</f>
        <v/>
      </c>
      <c r="AS158" s="1928" t="str">
        <f>IF(AS157="","",VLOOKUP(AS157,'シフト記号表（従来型・ユニット型共通）'!$C$6:$L$47,10,FALSE))</f>
        <v/>
      </c>
      <c r="AT158" s="1928" t="str">
        <f>IF(AT157="","",VLOOKUP(AT157,'シフト記号表（従来型・ユニット型共通）'!$C$6:$L$47,10,FALSE))</f>
        <v/>
      </c>
      <c r="AU158" s="1928" t="str">
        <f>IF(AU157="","",VLOOKUP(AU157,'シフト記号表（従来型・ユニット型共通）'!$C$6:$L$47,10,FALSE))</f>
        <v/>
      </c>
      <c r="AV158" s="1928" t="str">
        <f>IF(AV157="","",VLOOKUP(AV157,'シフト記号表（従来型・ユニット型共通）'!$C$6:$L$47,10,FALSE))</f>
        <v/>
      </c>
      <c r="AW158" s="1928" t="str">
        <f>IF(AW157="","",VLOOKUP(AW157,'シフト記号表（従来型・ユニット型共通）'!$C$6:$L$47,10,FALSE))</f>
        <v/>
      </c>
      <c r="AX158" s="1929" t="str">
        <f>IF(AX157="","",VLOOKUP(AX157,'シフト記号表（従来型・ユニット型共通）'!$C$6:$L$47,10,FALSE))</f>
        <v/>
      </c>
      <c r="AY158" s="1927" t="str">
        <f>IF(AY157="","",VLOOKUP(AY157,'シフト記号表（従来型・ユニット型共通）'!$C$6:$L$47,10,FALSE))</f>
        <v/>
      </c>
      <c r="AZ158" s="1928" t="str">
        <f>IF(AZ157="","",VLOOKUP(AZ157,'シフト記号表（従来型・ユニット型共通）'!$C$6:$L$47,10,FALSE))</f>
        <v/>
      </c>
      <c r="BA158" s="1928" t="str">
        <f>IF(BA157="","",VLOOKUP(BA157,'シフト記号表（従来型・ユニット型共通）'!$C$6:$L$47,10,FALSE))</f>
        <v/>
      </c>
      <c r="BB158" s="4169">
        <f>IF($BE$3="４週",SUM(W158:AX158),IF($BE$3="暦月",SUM(W158:BA158),""))</f>
        <v>0</v>
      </c>
      <c r="BC158" s="4170"/>
      <c r="BD158" s="4171">
        <f>IF($BE$3="４週",BB158/4,IF($BE$3="暦月",(BB158/($BE$8/7)),""))</f>
        <v>0</v>
      </c>
      <c r="BE158" s="4170"/>
      <c r="BF158" s="4166"/>
      <c r="BG158" s="4167"/>
      <c r="BH158" s="4167"/>
      <c r="BI158" s="4167"/>
      <c r="BJ158" s="4168"/>
    </row>
    <row r="159" spans="2:62" ht="20.25" customHeight="1" x14ac:dyDescent="0.15">
      <c r="B159" s="4126">
        <f>B157+1</f>
        <v>72</v>
      </c>
      <c r="C159" s="4128"/>
      <c r="D159" s="4129"/>
      <c r="E159" s="1922"/>
      <c r="F159" s="1923"/>
      <c r="G159" s="1922"/>
      <c r="H159" s="1923"/>
      <c r="I159" s="4132"/>
      <c r="J159" s="4133"/>
      <c r="K159" s="4136"/>
      <c r="L159" s="4137"/>
      <c r="M159" s="4137"/>
      <c r="N159" s="4129"/>
      <c r="O159" s="4140"/>
      <c r="P159" s="4141"/>
      <c r="Q159" s="4141"/>
      <c r="R159" s="4141"/>
      <c r="S159" s="4142"/>
      <c r="T159" s="1942" t="s">
        <v>3298</v>
      </c>
      <c r="V159" s="1943"/>
      <c r="W159" s="1935"/>
      <c r="X159" s="1936"/>
      <c r="Y159" s="1936"/>
      <c r="Z159" s="1936"/>
      <c r="AA159" s="1936"/>
      <c r="AB159" s="1936"/>
      <c r="AC159" s="1937"/>
      <c r="AD159" s="1935"/>
      <c r="AE159" s="1936"/>
      <c r="AF159" s="1936"/>
      <c r="AG159" s="1936"/>
      <c r="AH159" s="1936"/>
      <c r="AI159" s="1936"/>
      <c r="AJ159" s="1937"/>
      <c r="AK159" s="1935"/>
      <c r="AL159" s="1936"/>
      <c r="AM159" s="1936"/>
      <c r="AN159" s="1936"/>
      <c r="AO159" s="1936"/>
      <c r="AP159" s="1936"/>
      <c r="AQ159" s="1937"/>
      <c r="AR159" s="1935"/>
      <c r="AS159" s="1936"/>
      <c r="AT159" s="1936"/>
      <c r="AU159" s="1936"/>
      <c r="AV159" s="1936"/>
      <c r="AW159" s="1936"/>
      <c r="AX159" s="1937"/>
      <c r="AY159" s="1935"/>
      <c r="AZ159" s="1936"/>
      <c r="BA159" s="1938"/>
      <c r="BB159" s="4146"/>
      <c r="BC159" s="4147"/>
      <c r="BD159" s="4148"/>
      <c r="BE159" s="4149"/>
      <c r="BF159" s="4150"/>
      <c r="BG159" s="4151"/>
      <c r="BH159" s="4151"/>
      <c r="BI159" s="4151"/>
      <c r="BJ159" s="4152"/>
    </row>
    <row r="160" spans="2:62" ht="20.25" customHeight="1" x14ac:dyDescent="0.15">
      <c r="B160" s="4159"/>
      <c r="C160" s="4160"/>
      <c r="D160" s="4161"/>
      <c r="E160" s="1944"/>
      <c r="F160" s="1945">
        <f>C159</f>
        <v>0</v>
      </c>
      <c r="G160" s="1944"/>
      <c r="H160" s="1945">
        <f>I159</f>
        <v>0</v>
      </c>
      <c r="I160" s="4162"/>
      <c r="J160" s="4163"/>
      <c r="K160" s="4164"/>
      <c r="L160" s="4165"/>
      <c r="M160" s="4165"/>
      <c r="N160" s="4161"/>
      <c r="O160" s="4140"/>
      <c r="P160" s="4141"/>
      <c r="Q160" s="4141"/>
      <c r="R160" s="4141"/>
      <c r="S160" s="4142"/>
      <c r="T160" s="1939" t="s">
        <v>3505</v>
      </c>
      <c r="U160" s="1940"/>
      <c r="V160" s="1941"/>
      <c r="W160" s="1927" t="str">
        <f>IF(W159="","",VLOOKUP(W159,'シフト記号表（従来型・ユニット型共通）'!$C$6:$L$47,10,FALSE))</f>
        <v/>
      </c>
      <c r="X160" s="1928" t="str">
        <f>IF(X159="","",VLOOKUP(X159,'シフト記号表（従来型・ユニット型共通）'!$C$6:$L$47,10,FALSE))</f>
        <v/>
      </c>
      <c r="Y160" s="1928" t="str">
        <f>IF(Y159="","",VLOOKUP(Y159,'シフト記号表（従来型・ユニット型共通）'!$C$6:$L$47,10,FALSE))</f>
        <v/>
      </c>
      <c r="Z160" s="1928" t="str">
        <f>IF(Z159="","",VLOOKUP(Z159,'シフト記号表（従来型・ユニット型共通）'!$C$6:$L$47,10,FALSE))</f>
        <v/>
      </c>
      <c r="AA160" s="1928" t="str">
        <f>IF(AA159="","",VLOOKUP(AA159,'シフト記号表（従来型・ユニット型共通）'!$C$6:$L$47,10,FALSE))</f>
        <v/>
      </c>
      <c r="AB160" s="1928" t="str">
        <f>IF(AB159="","",VLOOKUP(AB159,'シフト記号表（従来型・ユニット型共通）'!$C$6:$L$47,10,FALSE))</f>
        <v/>
      </c>
      <c r="AC160" s="1929" t="str">
        <f>IF(AC159="","",VLOOKUP(AC159,'シフト記号表（従来型・ユニット型共通）'!$C$6:$L$47,10,FALSE))</f>
        <v/>
      </c>
      <c r="AD160" s="1927" t="str">
        <f>IF(AD159="","",VLOOKUP(AD159,'シフト記号表（従来型・ユニット型共通）'!$C$6:$L$47,10,FALSE))</f>
        <v/>
      </c>
      <c r="AE160" s="1928" t="str">
        <f>IF(AE159="","",VLOOKUP(AE159,'シフト記号表（従来型・ユニット型共通）'!$C$6:$L$47,10,FALSE))</f>
        <v/>
      </c>
      <c r="AF160" s="1928" t="str">
        <f>IF(AF159="","",VLOOKUP(AF159,'シフト記号表（従来型・ユニット型共通）'!$C$6:$L$47,10,FALSE))</f>
        <v/>
      </c>
      <c r="AG160" s="1928" t="str">
        <f>IF(AG159="","",VLOOKUP(AG159,'シフト記号表（従来型・ユニット型共通）'!$C$6:$L$47,10,FALSE))</f>
        <v/>
      </c>
      <c r="AH160" s="1928" t="str">
        <f>IF(AH159="","",VLOOKUP(AH159,'シフト記号表（従来型・ユニット型共通）'!$C$6:$L$47,10,FALSE))</f>
        <v/>
      </c>
      <c r="AI160" s="1928" t="str">
        <f>IF(AI159="","",VLOOKUP(AI159,'シフト記号表（従来型・ユニット型共通）'!$C$6:$L$47,10,FALSE))</f>
        <v/>
      </c>
      <c r="AJ160" s="1929" t="str">
        <f>IF(AJ159="","",VLOOKUP(AJ159,'シフト記号表（従来型・ユニット型共通）'!$C$6:$L$47,10,FALSE))</f>
        <v/>
      </c>
      <c r="AK160" s="1927" t="str">
        <f>IF(AK159="","",VLOOKUP(AK159,'シフト記号表（従来型・ユニット型共通）'!$C$6:$L$47,10,FALSE))</f>
        <v/>
      </c>
      <c r="AL160" s="1928" t="str">
        <f>IF(AL159="","",VLOOKUP(AL159,'シフト記号表（従来型・ユニット型共通）'!$C$6:$L$47,10,FALSE))</f>
        <v/>
      </c>
      <c r="AM160" s="1928" t="str">
        <f>IF(AM159="","",VLOOKUP(AM159,'シフト記号表（従来型・ユニット型共通）'!$C$6:$L$47,10,FALSE))</f>
        <v/>
      </c>
      <c r="AN160" s="1928" t="str">
        <f>IF(AN159="","",VLOOKUP(AN159,'シフト記号表（従来型・ユニット型共通）'!$C$6:$L$47,10,FALSE))</f>
        <v/>
      </c>
      <c r="AO160" s="1928" t="str">
        <f>IF(AO159="","",VLOOKUP(AO159,'シフト記号表（従来型・ユニット型共通）'!$C$6:$L$47,10,FALSE))</f>
        <v/>
      </c>
      <c r="AP160" s="1928" t="str">
        <f>IF(AP159="","",VLOOKUP(AP159,'シフト記号表（従来型・ユニット型共通）'!$C$6:$L$47,10,FALSE))</f>
        <v/>
      </c>
      <c r="AQ160" s="1929" t="str">
        <f>IF(AQ159="","",VLOOKUP(AQ159,'シフト記号表（従来型・ユニット型共通）'!$C$6:$L$47,10,FALSE))</f>
        <v/>
      </c>
      <c r="AR160" s="1927" t="str">
        <f>IF(AR159="","",VLOOKUP(AR159,'シフト記号表（従来型・ユニット型共通）'!$C$6:$L$47,10,FALSE))</f>
        <v/>
      </c>
      <c r="AS160" s="1928" t="str">
        <f>IF(AS159="","",VLOOKUP(AS159,'シフト記号表（従来型・ユニット型共通）'!$C$6:$L$47,10,FALSE))</f>
        <v/>
      </c>
      <c r="AT160" s="1928" t="str">
        <f>IF(AT159="","",VLOOKUP(AT159,'シフト記号表（従来型・ユニット型共通）'!$C$6:$L$47,10,FALSE))</f>
        <v/>
      </c>
      <c r="AU160" s="1928" t="str">
        <f>IF(AU159="","",VLOOKUP(AU159,'シフト記号表（従来型・ユニット型共通）'!$C$6:$L$47,10,FALSE))</f>
        <v/>
      </c>
      <c r="AV160" s="1928" t="str">
        <f>IF(AV159="","",VLOOKUP(AV159,'シフト記号表（従来型・ユニット型共通）'!$C$6:$L$47,10,FALSE))</f>
        <v/>
      </c>
      <c r="AW160" s="1928" t="str">
        <f>IF(AW159="","",VLOOKUP(AW159,'シフト記号表（従来型・ユニット型共通）'!$C$6:$L$47,10,FALSE))</f>
        <v/>
      </c>
      <c r="AX160" s="1929" t="str">
        <f>IF(AX159="","",VLOOKUP(AX159,'シフト記号表（従来型・ユニット型共通）'!$C$6:$L$47,10,FALSE))</f>
        <v/>
      </c>
      <c r="AY160" s="1927" t="str">
        <f>IF(AY159="","",VLOOKUP(AY159,'シフト記号表（従来型・ユニット型共通）'!$C$6:$L$47,10,FALSE))</f>
        <v/>
      </c>
      <c r="AZ160" s="1928" t="str">
        <f>IF(AZ159="","",VLOOKUP(AZ159,'シフト記号表（従来型・ユニット型共通）'!$C$6:$L$47,10,FALSE))</f>
        <v/>
      </c>
      <c r="BA160" s="1928" t="str">
        <f>IF(BA159="","",VLOOKUP(BA159,'シフト記号表（従来型・ユニット型共通）'!$C$6:$L$47,10,FALSE))</f>
        <v/>
      </c>
      <c r="BB160" s="4169">
        <f>IF($BE$3="４週",SUM(W160:AX160),IF($BE$3="暦月",SUM(W160:BA160),""))</f>
        <v>0</v>
      </c>
      <c r="BC160" s="4170"/>
      <c r="BD160" s="4171">
        <f>IF($BE$3="４週",BB160/4,IF($BE$3="暦月",(BB160/($BE$8/7)),""))</f>
        <v>0</v>
      </c>
      <c r="BE160" s="4170"/>
      <c r="BF160" s="4166"/>
      <c r="BG160" s="4167"/>
      <c r="BH160" s="4167"/>
      <c r="BI160" s="4167"/>
      <c r="BJ160" s="4168"/>
    </row>
    <row r="161" spans="2:62" ht="20.25" customHeight="1" x14ac:dyDescent="0.15">
      <c r="B161" s="4126">
        <f>B159+1</f>
        <v>73</v>
      </c>
      <c r="C161" s="4128"/>
      <c r="D161" s="4129"/>
      <c r="E161" s="1922"/>
      <c r="F161" s="1923"/>
      <c r="G161" s="1922"/>
      <c r="H161" s="1923"/>
      <c r="I161" s="4132"/>
      <c r="J161" s="4133"/>
      <c r="K161" s="4136"/>
      <c r="L161" s="4137"/>
      <c r="M161" s="4137"/>
      <c r="N161" s="4129"/>
      <c r="O161" s="4140"/>
      <c r="P161" s="4141"/>
      <c r="Q161" s="4141"/>
      <c r="R161" s="4141"/>
      <c r="S161" s="4142"/>
      <c r="T161" s="1942" t="s">
        <v>3298</v>
      </c>
      <c r="V161" s="1943"/>
      <c r="W161" s="1935"/>
      <c r="X161" s="1936"/>
      <c r="Y161" s="1936"/>
      <c r="Z161" s="1936"/>
      <c r="AA161" s="1936"/>
      <c r="AB161" s="1936"/>
      <c r="AC161" s="1937"/>
      <c r="AD161" s="1935"/>
      <c r="AE161" s="1936"/>
      <c r="AF161" s="1936"/>
      <c r="AG161" s="1936"/>
      <c r="AH161" s="1936"/>
      <c r="AI161" s="1936"/>
      <c r="AJ161" s="1937"/>
      <c r="AK161" s="1935"/>
      <c r="AL161" s="1936"/>
      <c r="AM161" s="1936"/>
      <c r="AN161" s="1936"/>
      <c r="AO161" s="1936"/>
      <c r="AP161" s="1936"/>
      <c r="AQ161" s="1937"/>
      <c r="AR161" s="1935"/>
      <c r="AS161" s="1936"/>
      <c r="AT161" s="1936"/>
      <c r="AU161" s="1936"/>
      <c r="AV161" s="1936"/>
      <c r="AW161" s="1936"/>
      <c r="AX161" s="1937"/>
      <c r="AY161" s="1935"/>
      <c r="AZ161" s="1936"/>
      <c r="BA161" s="1938"/>
      <c r="BB161" s="4146"/>
      <c r="BC161" s="4147"/>
      <c r="BD161" s="4148"/>
      <c r="BE161" s="4149"/>
      <c r="BF161" s="4150"/>
      <c r="BG161" s="4151"/>
      <c r="BH161" s="4151"/>
      <c r="BI161" s="4151"/>
      <c r="BJ161" s="4152"/>
    </row>
    <row r="162" spans="2:62" ht="20.25" customHeight="1" x14ac:dyDescent="0.15">
      <c r="B162" s="4159"/>
      <c r="C162" s="4160"/>
      <c r="D162" s="4161"/>
      <c r="E162" s="1944"/>
      <c r="F162" s="1945">
        <f>C161</f>
        <v>0</v>
      </c>
      <c r="G162" s="1944"/>
      <c r="H162" s="1945">
        <f>I161</f>
        <v>0</v>
      </c>
      <c r="I162" s="4162"/>
      <c r="J162" s="4163"/>
      <c r="K162" s="4164"/>
      <c r="L162" s="4165"/>
      <c r="M162" s="4165"/>
      <c r="N162" s="4161"/>
      <c r="O162" s="4140"/>
      <c r="P162" s="4141"/>
      <c r="Q162" s="4141"/>
      <c r="R162" s="4141"/>
      <c r="S162" s="4142"/>
      <c r="T162" s="1939" t="s">
        <v>3505</v>
      </c>
      <c r="U162" s="1940"/>
      <c r="V162" s="1941"/>
      <c r="W162" s="1927" t="str">
        <f>IF(W161="","",VLOOKUP(W161,'シフト記号表（従来型・ユニット型共通）'!$C$6:$L$47,10,FALSE))</f>
        <v/>
      </c>
      <c r="X162" s="1928" t="str">
        <f>IF(X161="","",VLOOKUP(X161,'シフト記号表（従来型・ユニット型共通）'!$C$6:$L$47,10,FALSE))</f>
        <v/>
      </c>
      <c r="Y162" s="1928" t="str">
        <f>IF(Y161="","",VLOOKUP(Y161,'シフト記号表（従来型・ユニット型共通）'!$C$6:$L$47,10,FALSE))</f>
        <v/>
      </c>
      <c r="Z162" s="1928" t="str">
        <f>IF(Z161="","",VLOOKUP(Z161,'シフト記号表（従来型・ユニット型共通）'!$C$6:$L$47,10,FALSE))</f>
        <v/>
      </c>
      <c r="AA162" s="1928" t="str">
        <f>IF(AA161="","",VLOOKUP(AA161,'シフト記号表（従来型・ユニット型共通）'!$C$6:$L$47,10,FALSE))</f>
        <v/>
      </c>
      <c r="AB162" s="1928" t="str">
        <f>IF(AB161="","",VLOOKUP(AB161,'シフト記号表（従来型・ユニット型共通）'!$C$6:$L$47,10,FALSE))</f>
        <v/>
      </c>
      <c r="AC162" s="1929" t="str">
        <f>IF(AC161="","",VLOOKUP(AC161,'シフト記号表（従来型・ユニット型共通）'!$C$6:$L$47,10,FALSE))</f>
        <v/>
      </c>
      <c r="AD162" s="1927" t="str">
        <f>IF(AD161="","",VLOOKUP(AD161,'シフト記号表（従来型・ユニット型共通）'!$C$6:$L$47,10,FALSE))</f>
        <v/>
      </c>
      <c r="AE162" s="1928" t="str">
        <f>IF(AE161="","",VLOOKUP(AE161,'シフト記号表（従来型・ユニット型共通）'!$C$6:$L$47,10,FALSE))</f>
        <v/>
      </c>
      <c r="AF162" s="1928" t="str">
        <f>IF(AF161="","",VLOOKUP(AF161,'シフト記号表（従来型・ユニット型共通）'!$C$6:$L$47,10,FALSE))</f>
        <v/>
      </c>
      <c r="AG162" s="1928" t="str">
        <f>IF(AG161="","",VLOOKUP(AG161,'シフト記号表（従来型・ユニット型共通）'!$C$6:$L$47,10,FALSE))</f>
        <v/>
      </c>
      <c r="AH162" s="1928" t="str">
        <f>IF(AH161="","",VLOOKUP(AH161,'シフト記号表（従来型・ユニット型共通）'!$C$6:$L$47,10,FALSE))</f>
        <v/>
      </c>
      <c r="AI162" s="1928" t="str">
        <f>IF(AI161="","",VLOOKUP(AI161,'シフト記号表（従来型・ユニット型共通）'!$C$6:$L$47,10,FALSE))</f>
        <v/>
      </c>
      <c r="AJ162" s="1929" t="str">
        <f>IF(AJ161="","",VLOOKUP(AJ161,'シフト記号表（従来型・ユニット型共通）'!$C$6:$L$47,10,FALSE))</f>
        <v/>
      </c>
      <c r="AK162" s="1927" t="str">
        <f>IF(AK161="","",VLOOKUP(AK161,'シフト記号表（従来型・ユニット型共通）'!$C$6:$L$47,10,FALSE))</f>
        <v/>
      </c>
      <c r="AL162" s="1928" t="str">
        <f>IF(AL161="","",VLOOKUP(AL161,'シフト記号表（従来型・ユニット型共通）'!$C$6:$L$47,10,FALSE))</f>
        <v/>
      </c>
      <c r="AM162" s="1928" t="str">
        <f>IF(AM161="","",VLOOKUP(AM161,'シフト記号表（従来型・ユニット型共通）'!$C$6:$L$47,10,FALSE))</f>
        <v/>
      </c>
      <c r="AN162" s="1928" t="str">
        <f>IF(AN161="","",VLOOKUP(AN161,'シフト記号表（従来型・ユニット型共通）'!$C$6:$L$47,10,FALSE))</f>
        <v/>
      </c>
      <c r="AO162" s="1928" t="str">
        <f>IF(AO161="","",VLOOKUP(AO161,'シフト記号表（従来型・ユニット型共通）'!$C$6:$L$47,10,FALSE))</f>
        <v/>
      </c>
      <c r="AP162" s="1928" t="str">
        <f>IF(AP161="","",VLOOKUP(AP161,'シフト記号表（従来型・ユニット型共通）'!$C$6:$L$47,10,FALSE))</f>
        <v/>
      </c>
      <c r="AQ162" s="1929" t="str">
        <f>IF(AQ161="","",VLOOKUP(AQ161,'シフト記号表（従来型・ユニット型共通）'!$C$6:$L$47,10,FALSE))</f>
        <v/>
      </c>
      <c r="AR162" s="1927" t="str">
        <f>IF(AR161="","",VLOOKUP(AR161,'シフト記号表（従来型・ユニット型共通）'!$C$6:$L$47,10,FALSE))</f>
        <v/>
      </c>
      <c r="AS162" s="1928" t="str">
        <f>IF(AS161="","",VLOOKUP(AS161,'シフト記号表（従来型・ユニット型共通）'!$C$6:$L$47,10,FALSE))</f>
        <v/>
      </c>
      <c r="AT162" s="1928" t="str">
        <f>IF(AT161="","",VLOOKUP(AT161,'シフト記号表（従来型・ユニット型共通）'!$C$6:$L$47,10,FALSE))</f>
        <v/>
      </c>
      <c r="AU162" s="1928" t="str">
        <f>IF(AU161="","",VLOOKUP(AU161,'シフト記号表（従来型・ユニット型共通）'!$C$6:$L$47,10,FALSE))</f>
        <v/>
      </c>
      <c r="AV162" s="1928" t="str">
        <f>IF(AV161="","",VLOOKUP(AV161,'シフト記号表（従来型・ユニット型共通）'!$C$6:$L$47,10,FALSE))</f>
        <v/>
      </c>
      <c r="AW162" s="1928" t="str">
        <f>IF(AW161="","",VLOOKUP(AW161,'シフト記号表（従来型・ユニット型共通）'!$C$6:$L$47,10,FALSE))</f>
        <v/>
      </c>
      <c r="AX162" s="1929" t="str">
        <f>IF(AX161="","",VLOOKUP(AX161,'シフト記号表（従来型・ユニット型共通）'!$C$6:$L$47,10,FALSE))</f>
        <v/>
      </c>
      <c r="AY162" s="1927" t="str">
        <f>IF(AY161="","",VLOOKUP(AY161,'シフト記号表（従来型・ユニット型共通）'!$C$6:$L$47,10,FALSE))</f>
        <v/>
      </c>
      <c r="AZ162" s="1928" t="str">
        <f>IF(AZ161="","",VLOOKUP(AZ161,'シフト記号表（従来型・ユニット型共通）'!$C$6:$L$47,10,FALSE))</f>
        <v/>
      </c>
      <c r="BA162" s="1928" t="str">
        <f>IF(BA161="","",VLOOKUP(BA161,'シフト記号表（従来型・ユニット型共通）'!$C$6:$L$47,10,FALSE))</f>
        <v/>
      </c>
      <c r="BB162" s="4169">
        <f>IF($BE$3="４週",SUM(W162:AX162),IF($BE$3="暦月",SUM(W162:BA162),""))</f>
        <v>0</v>
      </c>
      <c r="BC162" s="4170"/>
      <c r="BD162" s="4171">
        <f>IF($BE$3="４週",BB162/4,IF($BE$3="暦月",(BB162/($BE$8/7)),""))</f>
        <v>0</v>
      </c>
      <c r="BE162" s="4170"/>
      <c r="BF162" s="4166"/>
      <c r="BG162" s="4167"/>
      <c r="BH162" s="4167"/>
      <c r="BI162" s="4167"/>
      <c r="BJ162" s="4168"/>
    </row>
    <row r="163" spans="2:62" ht="20.25" customHeight="1" x14ac:dyDescent="0.15">
      <c r="B163" s="4126">
        <f>B161+1</f>
        <v>74</v>
      </c>
      <c r="C163" s="4128"/>
      <c r="D163" s="4129"/>
      <c r="E163" s="1922"/>
      <c r="F163" s="1923"/>
      <c r="G163" s="1922"/>
      <c r="H163" s="1923"/>
      <c r="I163" s="4132"/>
      <c r="J163" s="4133"/>
      <c r="K163" s="4136"/>
      <c r="L163" s="4137"/>
      <c r="M163" s="4137"/>
      <c r="N163" s="4129"/>
      <c r="O163" s="4140"/>
      <c r="P163" s="4141"/>
      <c r="Q163" s="4141"/>
      <c r="R163" s="4141"/>
      <c r="S163" s="4142"/>
      <c r="T163" s="1942" t="s">
        <v>3298</v>
      </c>
      <c r="V163" s="1943"/>
      <c r="W163" s="1935"/>
      <c r="X163" s="1936"/>
      <c r="Y163" s="1936"/>
      <c r="Z163" s="1936"/>
      <c r="AA163" s="1936"/>
      <c r="AB163" s="1936"/>
      <c r="AC163" s="1937"/>
      <c r="AD163" s="1935"/>
      <c r="AE163" s="1936"/>
      <c r="AF163" s="1936"/>
      <c r="AG163" s="1936"/>
      <c r="AH163" s="1936"/>
      <c r="AI163" s="1936"/>
      <c r="AJ163" s="1937"/>
      <c r="AK163" s="1935"/>
      <c r="AL163" s="1936"/>
      <c r="AM163" s="1936"/>
      <c r="AN163" s="1936"/>
      <c r="AO163" s="1936"/>
      <c r="AP163" s="1936"/>
      <c r="AQ163" s="1937"/>
      <c r="AR163" s="1935"/>
      <c r="AS163" s="1936"/>
      <c r="AT163" s="1936"/>
      <c r="AU163" s="1936"/>
      <c r="AV163" s="1936"/>
      <c r="AW163" s="1936"/>
      <c r="AX163" s="1937"/>
      <c r="AY163" s="1935"/>
      <c r="AZ163" s="1936"/>
      <c r="BA163" s="1938"/>
      <c r="BB163" s="4146"/>
      <c r="BC163" s="4147"/>
      <c r="BD163" s="4148"/>
      <c r="BE163" s="4149"/>
      <c r="BF163" s="4150"/>
      <c r="BG163" s="4151"/>
      <c r="BH163" s="4151"/>
      <c r="BI163" s="4151"/>
      <c r="BJ163" s="4152"/>
    </row>
    <row r="164" spans="2:62" ht="20.25" customHeight="1" x14ac:dyDescent="0.15">
      <c r="B164" s="4159"/>
      <c r="C164" s="4160"/>
      <c r="D164" s="4161"/>
      <c r="E164" s="1944"/>
      <c r="F164" s="1945">
        <f>C163</f>
        <v>0</v>
      </c>
      <c r="G164" s="1944"/>
      <c r="H164" s="1945">
        <f>I163</f>
        <v>0</v>
      </c>
      <c r="I164" s="4162"/>
      <c r="J164" s="4163"/>
      <c r="K164" s="4164"/>
      <c r="L164" s="4165"/>
      <c r="M164" s="4165"/>
      <c r="N164" s="4161"/>
      <c r="O164" s="4140"/>
      <c r="P164" s="4141"/>
      <c r="Q164" s="4141"/>
      <c r="R164" s="4141"/>
      <c r="S164" s="4142"/>
      <c r="T164" s="1939" t="s">
        <v>3505</v>
      </c>
      <c r="U164" s="1940"/>
      <c r="V164" s="1941"/>
      <c r="W164" s="1927" t="str">
        <f>IF(W163="","",VLOOKUP(W163,'シフト記号表（従来型・ユニット型共通）'!$C$6:$L$47,10,FALSE))</f>
        <v/>
      </c>
      <c r="X164" s="1928" t="str">
        <f>IF(X163="","",VLOOKUP(X163,'シフト記号表（従来型・ユニット型共通）'!$C$6:$L$47,10,FALSE))</f>
        <v/>
      </c>
      <c r="Y164" s="1928" t="str">
        <f>IF(Y163="","",VLOOKUP(Y163,'シフト記号表（従来型・ユニット型共通）'!$C$6:$L$47,10,FALSE))</f>
        <v/>
      </c>
      <c r="Z164" s="1928" t="str">
        <f>IF(Z163="","",VLOOKUP(Z163,'シフト記号表（従来型・ユニット型共通）'!$C$6:$L$47,10,FALSE))</f>
        <v/>
      </c>
      <c r="AA164" s="1928" t="str">
        <f>IF(AA163="","",VLOOKUP(AA163,'シフト記号表（従来型・ユニット型共通）'!$C$6:$L$47,10,FALSE))</f>
        <v/>
      </c>
      <c r="AB164" s="1928" t="str">
        <f>IF(AB163="","",VLOOKUP(AB163,'シフト記号表（従来型・ユニット型共通）'!$C$6:$L$47,10,FALSE))</f>
        <v/>
      </c>
      <c r="AC164" s="1929" t="str">
        <f>IF(AC163="","",VLOOKUP(AC163,'シフト記号表（従来型・ユニット型共通）'!$C$6:$L$47,10,FALSE))</f>
        <v/>
      </c>
      <c r="AD164" s="1927" t="str">
        <f>IF(AD163="","",VLOOKUP(AD163,'シフト記号表（従来型・ユニット型共通）'!$C$6:$L$47,10,FALSE))</f>
        <v/>
      </c>
      <c r="AE164" s="1928" t="str">
        <f>IF(AE163="","",VLOOKUP(AE163,'シフト記号表（従来型・ユニット型共通）'!$C$6:$L$47,10,FALSE))</f>
        <v/>
      </c>
      <c r="AF164" s="1928" t="str">
        <f>IF(AF163="","",VLOOKUP(AF163,'シフト記号表（従来型・ユニット型共通）'!$C$6:$L$47,10,FALSE))</f>
        <v/>
      </c>
      <c r="AG164" s="1928" t="str">
        <f>IF(AG163="","",VLOOKUP(AG163,'シフト記号表（従来型・ユニット型共通）'!$C$6:$L$47,10,FALSE))</f>
        <v/>
      </c>
      <c r="AH164" s="1928" t="str">
        <f>IF(AH163="","",VLOOKUP(AH163,'シフト記号表（従来型・ユニット型共通）'!$C$6:$L$47,10,FALSE))</f>
        <v/>
      </c>
      <c r="AI164" s="1928" t="str">
        <f>IF(AI163="","",VLOOKUP(AI163,'シフト記号表（従来型・ユニット型共通）'!$C$6:$L$47,10,FALSE))</f>
        <v/>
      </c>
      <c r="AJ164" s="1929" t="str">
        <f>IF(AJ163="","",VLOOKUP(AJ163,'シフト記号表（従来型・ユニット型共通）'!$C$6:$L$47,10,FALSE))</f>
        <v/>
      </c>
      <c r="AK164" s="1927" t="str">
        <f>IF(AK163="","",VLOOKUP(AK163,'シフト記号表（従来型・ユニット型共通）'!$C$6:$L$47,10,FALSE))</f>
        <v/>
      </c>
      <c r="AL164" s="1928" t="str">
        <f>IF(AL163="","",VLOOKUP(AL163,'シフト記号表（従来型・ユニット型共通）'!$C$6:$L$47,10,FALSE))</f>
        <v/>
      </c>
      <c r="AM164" s="1928" t="str">
        <f>IF(AM163="","",VLOOKUP(AM163,'シフト記号表（従来型・ユニット型共通）'!$C$6:$L$47,10,FALSE))</f>
        <v/>
      </c>
      <c r="AN164" s="1928" t="str">
        <f>IF(AN163="","",VLOOKUP(AN163,'シフト記号表（従来型・ユニット型共通）'!$C$6:$L$47,10,FALSE))</f>
        <v/>
      </c>
      <c r="AO164" s="1928" t="str">
        <f>IF(AO163="","",VLOOKUP(AO163,'シフト記号表（従来型・ユニット型共通）'!$C$6:$L$47,10,FALSE))</f>
        <v/>
      </c>
      <c r="AP164" s="1928" t="str">
        <f>IF(AP163="","",VLOOKUP(AP163,'シフト記号表（従来型・ユニット型共通）'!$C$6:$L$47,10,FALSE))</f>
        <v/>
      </c>
      <c r="AQ164" s="1929" t="str">
        <f>IF(AQ163="","",VLOOKUP(AQ163,'シフト記号表（従来型・ユニット型共通）'!$C$6:$L$47,10,FALSE))</f>
        <v/>
      </c>
      <c r="AR164" s="1927" t="str">
        <f>IF(AR163="","",VLOOKUP(AR163,'シフト記号表（従来型・ユニット型共通）'!$C$6:$L$47,10,FALSE))</f>
        <v/>
      </c>
      <c r="AS164" s="1928" t="str">
        <f>IF(AS163="","",VLOOKUP(AS163,'シフト記号表（従来型・ユニット型共通）'!$C$6:$L$47,10,FALSE))</f>
        <v/>
      </c>
      <c r="AT164" s="1928" t="str">
        <f>IF(AT163="","",VLOOKUP(AT163,'シフト記号表（従来型・ユニット型共通）'!$C$6:$L$47,10,FALSE))</f>
        <v/>
      </c>
      <c r="AU164" s="1928" t="str">
        <f>IF(AU163="","",VLOOKUP(AU163,'シフト記号表（従来型・ユニット型共通）'!$C$6:$L$47,10,FALSE))</f>
        <v/>
      </c>
      <c r="AV164" s="1928" t="str">
        <f>IF(AV163="","",VLOOKUP(AV163,'シフト記号表（従来型・ユニット型共通）'!$C$6:$L$47,10,FALSE))</f>
        <v/>
      </c>
      <c r="AW164" s="1928" t="str">
        <f>IF(AW163="","",VLOOKUP(AW163,'シフト記号表（従来型・ユニット型共通）'!$C$6:$L$47,10,FALSE))</f>
        <v/>
      </c>
      <c r="AX164" s="1929" t="str">
        <f>IF(AX163="","",VLOOKUP(AX163,'シフト記号表（従来型・ユニット型共通）'!$C$6:$L$47,10,FALSE))</f>
        <v/>
      </c>
      <c r="AY164" s="1927" t="str">
        <f>IF(AY163="","",VLOOKUP(AY163,'シフト記号表（従来型・ユニット型共通）'!$C$6:$L$47,10,FALSE))</f>
        <v/>
      </c>
      <c r="AZ164" s="1928" t="str">
        <f>IF(AZ163="","",VLOOKUP(AZ163,'シフト記号表（従来型・ユニット型共通）'!$C$6:$L$47,10,FALSE))</f>
        <v/>
      </c>
      <c r="BA164" s="1928" t="str">
        <f>IF(BA163="","",VLOOKUP(BA163,'シフト記号表（従来型・ユニット型共通）'!$C$6:$L$47,10,FALSE))</f>
        <v/>
      </c>
      <c r="BB164" s="4169">
        <f>IF($BE$3="４週",SUM(W164:AX164),IF($BE$3="暦月",SUM(W164:BA164),""))</f>
        <v>0</v>
      </c>
      <c r="BC164" s="4170"/>
      <c r="BD164" s="4171">
        <f>IF($BE$3="４週",BB164/4,IF($BE$3="暦月",(BB164/($BE$8/7)),""))</f>
        <v>0</v>
      </c>
      <c r="BE164" s="4170"/>
      <c r="BF164" s="4166"/>
      <c r="BG164" s="4167"/>
      <c r="BH164" s="4167"/>
      <c r="BI164" s="4167"/>
      <c r="BJ164" s="4168"/>
    </row>
    <row r="165" spans="2:62" ht="20.25" customHeight="1" x14ac:dyDescent="0.15">
      <c r="B165" s="4126">
        <f>B163+1</f>
        <v>75</v>
      </c>
      <c r="C165" s="4128"/>
      <c r="D165" s="4129"/>
      <c r="E165" s="1922"/>
      <c r="F165" s="1923"/>
      <c r="G165" s="1922"/>
      <c r="H165" s="1923"/>
      <c r="I165" s="4132"/>
      <c r="J165" s="4133"/>
      <c r="K165" s="4136"/>
      <c r="L165" s="4137"/>
      <c r="M165" s="4137"/>
      <c r="N165" s="4129"/>
      <c r="O165" s="4140"/>
      <c r="P165" s="4141"/>
      <c r="Q165" s="4141"/>
      <c r="R165" s="4141"/>
      <c r="S165" s="4142"/>
      <c r="T165" s="1942" t="s">
        <v>3298</v>
      </c>
      <c r="V165" s="1943"/>
      <c r="W165" s="1935"/>
      <c r="X165" s="1936"/>
      <c r="Y165" s="1936"/>
      <c r="Z165" s="1936"/>
      <c r="AA165" s="1936"/>
      <c r="AB165" s="1936"/>
      <c r="AC165" s="1937"/>
      <c r="AD165" s="1935"/>
      <c r="AE165" s="1936"/>
      <c r="AF165" s="1936"/>
      <c r="AG165" s="1936"/>
      <c r="AH165" s="1936"/>
      <c r="AI165" s="1936"/>
      <c r="AJ165" s="1937"/>
      <c r="AK165" s="1935"/>
      <c r="AL165" s="1936"/>
      <c r="AM165" s="1936"/>
      <c r="AN165" s="1936"/>
      <c r="AO165" s="1936"/>
      <c r="AP165" s="1936"/>
      <c r="AQ165" s="1937"/>
      <c r="AR165" s="1935"/>
      <c r="AS165" s="1936"/>
      <c r="AT165" s="1936"/>
      <c r="AU165" s="1936"/>
      <c r="AV165" s="1936"/>
      <c r="AW165" s="1936"/>
      <c r="AX165" s="1937"/>
      <c r="AY165" s="1935"/>
      <c r="AZ165" s="1936"/>
      <c r="BA165" s="1938"/>
      <c r="BB165" s="4146"/>
      <c r="BC165" s="4147"/>
      <c r="BD165" s="4148"/>
      <c r="BE165" s="4149"/>
      <c r="BF165" s="4150"/>
      <c r="BG165" s="4151"/>
      <c r="BH165" s="4151"/>
      <c r="BI165" s="4151"/>
      <c r="BJ165" s="4152"/>
    </row>
    <row r="166" spans="2:62" ht="20.25" customHeight="1" x14ac:dyDescent="0.15">
      <c r="B166" s="4159"/>
      <c r="C166" s="4160"/>
      <c r="D166" s="4161"/>
      <c r="E166" s="1944"/>
      <c r="F166" s="1945">
        <f>C165</f>
        <v>0</v>
      </c>
      <c r="G166" s="1944"/>
      <c r="H166" s="1945">
        <f>I165</f>
        <v>0</v>
      </c>
      <c r="I166" s="4162"/>
      <c r="J166" s="4163"/>
      <c r="K166" s="4164"/>
      <c r="L166" s="4165"/>
      <c r="M166" s="4165"/>
      <c r="N166" s="4161"/>
      <c r="O166" s="4140"/>
      <c r="P166" s="4141"/>
      <c r="Q166" s="4141"/>
      <c r="R166" s="4141"/>
      <c r="S166" s="4142"/>
      <c r="T166" s="1939" t="s">
        <v>3505</v>
      </c>
      <c r="U166" s="1940"/>
      <c r="V166" s="1941"/>
      <c r="W166" s="1927" t="str">
        <f>IF(W165="","",VLOOKUP(W165,'シフト記号表（従来型・ユニット型共通）'!$C$6:$L$47,10,FALSE))</f>
        <v/>
      </c>
      <c r="X166" s="1928" t="str">
        <f>IF(X165="","",VLOOKUP(X165,'シフト記号表（従来型・ユニット型共通）'!$C$6:$L$47,10,FALSE))</f>
        <v/>
      </c>
      <c r="Y166" s="1928" t="str">
        <f>IF(Y165="","",VLOOKUP(Y165,'シフト記号表（従来型・ユニット型共通）'!$C$6:$L$47,10,FALSE))</f>
        <v/>
      </c>
      <c r="Z166" s="1928" t="str">
        <f>IF(Z165="","",VLOOKUP(Z165,'シフト記号表（従来型・ユニット型共通）'!$C$6:$L$47,10,FALSE))</f>
        <v/>
      </c>
      <c r="AA166" s="1928" t="str">
        <f>IF(AA165="","",VLOOKUP(AA165,'シフト記号表（従来型・ユニット型共通）'!$C$6:$L$47,10,FALSE))</f>
        <v/>
      </c>
      <c r="AB166" s="1928" t="str">
        <f>IF(AB165="","",VLOOKUP(AB165,'シフト記号表（従来型・ユニット型共通）'!$C$6:$L$47,10,FALSE))</f>
        <v/>
      </c>
      <c r="AC166" s="1929" t="str">
        <f>IF(AC165="","",VLOOKUP(AC165,'シフト記号表（従来型・ユニット型共通）'!$C$6:$L$47,10,FALSE))</f>
        <v/>
      </c>
      <c r="AD166" s="1927" t="str">
        <f>IF(AD165="","",VLOOKUP(AD165,'シフト記号表（従来型・ユニット型共通）'!$C$6:$L$47,10,FALSE))</f>
        <v/>
      </c>
      <c r="AE166" s="1928" t="str">
        <f>IF(AE165="","",VLOOKUP(AE165,'シフト記号表（従来型・ユニット型共通）'!$C$6:$L$47,10,FALSE))</f>
        <v/>
      </c>
      <c r="AF166" s="1928" t="str">
        <f>IF(AF165="","",VLOOKUP(AF165,'シフト記号表（従来型・ユニット型共通）'!$C$6:$L$47,10,FALSE))</f>
        <v/>
      </c>
      <c r="AG166" s="1928" t="str">
        <f>IF(AG165="","",VLOOKUP(AG165,'シフト記号表（従来型・ユニット型共通）'!$C$6:$L$47,10,FALSE))</f>
        <v/>
      </c>
      <c r="AH166" s="1928" t="str">
        <f>IF(AH165="","",VLOOKUP(AH165,'シフト記号表（従来型・ユニット型共通）'!$C$6:$L$47,10,FALSE))</f>
        <v/>
      </c>
      <c r="AI166" s="1928" t="str">
        <f>IF(AI165="","",VLOOKUP(AI165,'シフト記号表（従来型・ユニット型共通）'!$C$6:$L$47,10,FALSE))</f>
        <v/>
      </c>
      <c r="AJ166" s="1929" t="str">
        <f>IF(AJ165="","",VLOOKUP(AJ165,'シフト記号表（従来型・ユニット型共通）'!$C$6:$L$47,10,FALSE))</f>
        <v/>
      </c>
      <c r="AK166" s="1927" t="str">
        <f>IF(AK165="","",VLOOKUP(AK165,'シフト記号表（従来型・ユニット型共通）'!$C$6:$L$47,10,FALSE))</f>
        <v/>
      </c>
      <c r="AL166" s="1928" t="str">
        <f>IF(AL165="","",VLOOKUP(AL165,'シフト記号表（従来型・ユニット型共通）'!$C$6:$L$47,10,FALSE))</f>
        <v/>
      </c>
      <c r="AM166" s="1928" t="str">
        <f>IF(AM165="","",VLOOKUP(AM165,'シフト記号表（従来型・ユニット型共通）'!$C$6:$L$47,10,FALSE))</f>
        <v/>
      </c>
      <c r="AN166" s="1928" t="str">
        <f>IF(AN165="","",VLOOKUP(AN165,'シフト記号表（従来型・ユニット型共通）'!$C$6:$L$47,10,FALSE))</f>
        <v/>
      </c>
      <c r="AO166" s="1928" t="str">
        <f>IF(AO165="","",VLOOKUP(AO165,'シフト記号表（従来型・ユニット型共通）'!$C$6:$L$47,10,FALSE))</f>
        <v/>
      </c>
      <c r="AP166" s="1928" t="str">
        <f>IF(AP165="","",VLOOKUP(AP165,'シフト記号表（従来型・ユニット型共通）'!$C$6:$L$47,10,FALSE))</f>
        <v/>
      </c>
      <c r="AQ166" s="1929" t="str">
        <f>IF(AQ165="","",VLOOKUP(AQ165,'シフト記号表（従来型・ユニット型共通）'!$C$6:$L$47,10,FALSE))</f>
        <v/>
      </c>
      <c r="AR166" s="1927" t="str">
        <f>IF(AR165="","",VLOOKUP(AR165,'シフト記号表（従来型・ユニット型共通）'!$C$6:$L$47,10,FALSE))</f>
        <v/>
      </c>
      <c r="AS166" s="1928" t="str">
        <f>IF(AS165="","",VLOOKUP(AS165,'シフト記号表（従来型・ユニット型共通）'!$C$6:$L$47,10,FALSE))</f>
        <v/>
      </c>
      <c r="AT166" s="1928" t="str">
        <f>IF(AT165="","",VLOOKUP(AT165,'シフト記号表（従来型・ユニット型共通）'!$C$6:$L$47,10,FALSE))</f>
        <v/>
      </c>
      <c r="AU166" s="1928" t="str">
        <f>IF(AU165="","",VLOOKUP(AU165,'シフト記号表（従来型・ユニット型共通）'!$C$6:$L$47,10,FALSE))</f>
        <v/>
      </c>
      <c r="AV166" s="1928" t="str">
        <f>IF(AV165="","",VLOOKUP(AV165,'シフト記号表（従来型・ユニット型共通）'!$C$6:$L$47,10,FALSE))</f>
        <v/>
      </c>
      <c r="AW166" s="1928" t="str">
        <f>IF(AW165="","",VLOOKUP(AW165,'シフト記号表（従来型・ユニット型共通）'!$C$6:$L$47,10,FALSE))</f>
        <v/>
      </c>
      <c r="AX166" s="1929" t="str">
        <f>IF(AX165="","",VLOOKUP(AX165,'シフト記号表（従来型・ユニット型共通）'!$C$6:$L$47,10,FALSE))</f>
        <v/>
      </c>
      <c r="AY166" s="1927" t="str">
        <f>IF(AY165="","",VLOOKUP(AY165,'シフト記号表（従来型・ユニット型共通）'!$C$6:$L$47,10,FALSE))</f>
        <v/>
      </c>
      <c r="AZ166" s="1928" t="str">
        <f>IF(AZ165="","",VLOOKUP(AZ165,'シフト記号表（従来型・ユニット型共通）'!$C$6:$L$47,10,FALSE))</f>
        <v/>
      </c>
      <c r="BA166" s="1928" t="str">
        <f>IF(BA165="","",VLOOKUP(BA165,'シフト記号表（従来型・ユニット型共通）'!$C$6:$L$47,10,FALSE))</f>
        <v/>
      </c>
      <c r="BB166" s="4169">
        <f>IF($BE$3="４週",SUM(W166:AX166),IF($BE$3="暦月",SUM(W166:BA166),""))</f>
        <v>0</v>
      </c>
      <c r="BC166" s="4170"/>
      <c r="BD166" s="4171">
        <f>IF($BE$3="４週",BB166/4,IF($BE$3="暦月",(BB166/($BE$8/7)),""))</f>
        <v>0</v>
      </c>
      <c r="BE166" s="4170"/>
      <c r="BF166" s="4166"/>
      <c r="BG166" s="4167"/>
      <c r="BH166" s="4167"/>
      <c r="BI166" s="4167"/>
      <c r="BJ166" s="4168"/>
    </row>
    <row r="167" spans="2:62" ht="20.25" customHeight="1" x14ac:dyDescent="0.15">
      <c r="B167" s="4126">
        <f>B165+1</f>
        <v>76</v>
      </c>
      <c r="C167" s="4128"/>
      <c r="D167" s="4129"/>
      <c r="E167" s="1922"/>
      <c r="F167" s="1923"/>
      <c r="G167" s="1922"/>
      <c r="H167" s="1923"/>
      <c r="I167" s="4132"/>
      <c r="J167" s="4133"/>
      <c r="K167" s="4136"/>
      <c r="L167" s="4137"/>
      <c r="M167" s="4137"/>
      <c r="N167" s="4129"/>
      <c r="O167" s="4140"/>
      <c r="P167" s="4141"/>
      <c r="Q167" s="4141"/>
      <c r="R167" s="4141"/>
      <c r="S167" s="4142"/>
      <c r="T167" s="1942" t="s">
        <v>3298</v>
      </c>
      <c r="V167" s="1943"/>
      <c r="W167" s="1935"/>
      <c r="X167" s="1936"/>
      <c r="Y167" s="1936"/>
      <c r="Z167" s="1936"/>
      <c r="AA167" s="1936"/>
      <c r="AB167" s="1936"/>
      <c r="AC167" s="1937"/>
      <c r="AD167" s="1935"/>
      <c r="AE167" s="1936"/>
      <c r="AF167" s="1936"/>
      <c r="AG167" s="1936"/>
      <c r="AH167" s="1936"/>
      <c r="AI167" s="1936"/>
      <c r="AJ167" s="1937"/>
      <c r="AK167" s="1935"/>
      <c r="AL167" s="1936"/>
      <c r="AM167" s="1936"/>
      <c r="AN167" s="1936"/>
      <c r="AO167" s="1936"/>
      <c r="AP167" s="1936"/>
      <c r="AQ167" s="1937"/>
      <c r="AR167" s="1935"/>
      <c r="AS167" s="1936"/>
      <c r="AT167" s="1936"/>
      <c r="AU167" s="1936"/>
      <c r="AV167" s="1936"/>
      <c r="AW167" s="1936"/>
      <c r="AX167" s="1937"/>
      <c r="AY167" s="1935"/>
      <c r="AZ167" s="1936"/>
      <c r="BA167" s="1938"/>
      <c r="BB167" s="4146"/>
      <c r="BC167" s="4147"/>
      <c r="BD167" s="4148"/>
      <c r="BE167" s="4149"/>
      <c r="BF167" s="4150"/>
      <c r="BG167" s="4151"/>
      <c r="BH167" s="4151"/>
      <c r="BI167" s="4151"/>
      <c r="BJ167" s="4152"/>
    </row>
    <row r="168" spans="2:62" ht="20.25" customHeight="1" x14ac:dyDescent="0.15">
      <c r="B168" s="4159"/>
      <c r="C168" s="4160"/>
      <c r="D168" s="4161"/>
      <c r="E168" s="1944"/>
      <c r="F168" s="1945">
        <f>C167</f>
        <v>0</v>
      </c>
      <c r="G168" s="1944"/>
      <c r="H168" s="1945">
        <f>I167</f>
        <v>0</v>
      </c>
      <c r="I168" s="4162"/>
      <c r="J168" s="4163"/>
      <c r="K168" s="4164"/>
      <c r="L168" s="4165"/>
      <c r="M168" s="4165"/>
      <c r="N168" s="4161"/>
      <c r="O168" s="4140"/>
      <c r="P168" s="4141"/>
      <c r="Q168" s="4141"/>
      <c r="R168" s="4141"/>
      <c r="S168" s="4142"/>
      <c r="T168" s="1939" t="s">
        <v>3505</v>
      </c>
      <c r="U168" s="1940"/>
      <c r="V168" s="1941"/>
      <c r="W168" s="1927" t="str">
        <f>IF(W167="","",VLOOKUP(W167,'シフト記号表（従来型・ユニット型共通）'!$C$6:$L$47,10,FALSE))</f>
        <v/>
      </c>
      <c r="X168" s="1928" t="str">
        <f>IF(X167="","",VLOOKUP(X167,'シフト記号表（従来型・ユニット型共通）'!$C$6:$L$47,10,FALSE))</f>
        <v/>
      </c>
      <c r="Y168" s="1928" t="str">
        <f>IF(Y167="","",VLOOKUP(Y167,'シフト記号表（従来型・ユニット型共通）'!$C$6:$L$47,10,FALSE))</f>
        <v/>
      </c>
      <c r="Z168" s="1928" t="str">
        <f>IF(Z167="","",VLOOKUP(Z167,'シフト記号表（従来型・ユニット型共通）'!$C$6:$L$47,10,FALSE))</f>
        <v/>
      </c>
      <c r="AA168" s="1928" t="str">
        <f>IF(AA167="","",VLOOKUP(AA167,'シフト記号表（従来型・ユニット型共通）'!$C$6:$L$47,10,FALSE))</f>
        <v/>
      </c>
      <c r="AB168" s="1928" t="str">
        <f>IF(AB167="","",VLOOKUP(AB167,'シフト記号表（従来型・ユニット型共通）'!$C$6:$L$47,10,FALSE))</f>
        <v/>
      </c>
      <c r="AC168" s="1929" t="str">
        <f>IF(AC167="","",VLOOKUP(AC167,'シフト記号表（従来型・ユニット型共通）'!$C$6:$L$47,10,FALSE))</f>
        <v/>
      </c>
      <c r="AD168" s="1927" t="str">
        <f>IF(AD167="","",VLOOKUP(AD167,'シフト記号表（従来型・ユニット型共通）'!$C$6:$L$47,10,FALSE))</f>
        <v/>
      </c>
      <c r="AE168" s="1928" t="str">
        <f>IF(AE167="","",VLOOKUP(AE167,'シフト記号表（従来型・ユニット型共通）'!$C$6:$L$47,10,FALSE))</f>
        <v/>
      </c>
      <c r="AF168" s="1928" t="str">
        <f>IF(AF167="","",VLOOKUP(AF167,'シフト記号表（従来型・ユニット型共通）'!$C$6:$L$47,10,FALSE))</f>
        <v/>
      </c>
      <c r="AG168" s="1928" t="str">
        <f>IF(AG167="","",VLOOKUP(AG167,'シフト記号表（従来型・ユニット型共通）'!$C$6:$L$47,10,FALSE))</f>
        <v/>
      </c>
      <c r="AH168" s="1928" t="str">
        <f>IF(AH167="","",VLOOKUP(AH167,'シフト記号表（従来型・ユニット型共通）'!$C$6:$L$47,10,FALSE))</f>
        <v/>
      </c>
      <c r="AI168" s="1928" t="str">
        <f>IF(AI167="","",VLOOKUP(AI167,'シフト記号表（従来型・ユニット型共通）'!$C$6:$L$47,10,FALSE))</f>
        <v/>
      </c>
      <c r="AJ168" s="1929" t="str">
        <f>IF(AJ167="","",VLOOKUP(AJ167,'シフト記号表（従来型・ユニット型共通）'!$C$6:$L$47,10,FALSE))</f>
        <v/>
      </c>
      <c r="AK168" s="1927" t="str">
        <f>IF(AK167="","",VLOOKUP(AK167,'シフト記号表（従来型・ユニット型共通）'!$C$6:$L$47,10,FALSE))</f>
        <v/>
      </c>
      <c r="AL168" s="1928" t="str">
        <f>IF(AL167="","",VLOOKUP(AL167,'シフト記号表（従来型・ユニット型共通）'!$C$6:$L$47,10,FALSE))</f>
        <v/>
      </c>
      <c r="AM168" s="1928" t="str">
        <f>IF(AM167="","",VLOOKUP(AM167,'シフト記号表（従来型・ユニット型共通）'!$C$6:$L$47,10,FALSE))</f>
        <v/>
      </c>
      <c r="AN168" s="1928" t="str">
        <f>IF(AN167="","",VLOOKUP(AN167,'シフト記号表（従来型・ユニット型共通）'!$C$6:$L$47,10,FALSE))</f>
        <v/>
      </c>
      <c r="AO168" s="1928" t="str">
        <f>IF(AO167="","",VLOOKUP(AO167,'シフト記号表（従来型・ユニット型共通）'!$C$6:$L$47,10,FALSE))</f>
        <v/>
      </c>
      <c r="AP168" s="1928" t="str">
        <f>IF(AP167="","",VLOOKUP(AP167,'シフト記号表（従来型・ユニット型共通）'!$C$6:$L$47,10,FALSE))</f>
        <v/>
      </c>
      <c r="AQ168" s="1929" t="str">
        <f>IF(AQ167="","",VLOOKUP(AQ167,'シフト記号表（従来型・ユニット型共通）'!$C$6:$L$47,10,FALSE))</f>
        <v/>
      </c>
      <c r="AR168" s="1927" t="str">
        <f>IF(AR167="","",VLOOKUP(AR167,'シフト記号表（従来型・ユニット型共通）'!$C$6:$L$47,10,FALSE))</f>
        <v/>
      </c>
      <c r="AS168" s="1928" t="str">
        <f>IF(AS167="","",VLOOKUP(AS167,'シフト記号表（従来型・ユニット型共通）'!$C$6:$L$47,10,FALSE))</f>
        <v/>
      </c>
      <c r="AT168" s="1928" t="str">
        <f>IF(AT167="","",VLOOKUP(AT167,'シフト記号表（従来型・ユニット型共通）'!$C$6:$L$47,10,FALSE))</f>
        <v/>
      </c>
      <c r="AU168" s="1928" t="str">
        <f>IF(AU167="","",VLOOKUP(AU167,'シフト記号表（従来型・ユニット型共通）'!$C$6:$L$47,10,FALSE))</f>
        <v/>
      </c>
      <c r="AV168" s="1928" t="str">
        <f>IF(AV167="","",VLOOKUP(AV167,'シフト記号表（従来型・ユニット型共通）'!$C$6:$L$47,10,FALSE))</f>
        <v/>
      </c>
      <c r="AW168" s="1928" t="str">
        <f>IF(AW167="","",VLOOKUP(AW167,'シフト記号表（従来型・ユニット型共通）'!$C$6:$L$47,10,FALSE))</f>
        <v/>
      </c>
      <c r="AX168" s="1929" t="str">
        <f>IF(AX167="","",VLOOKUP(AX167,'シフト記号表（従来型・ユニット型共通）'!$C$6:$L$47,10,FALSE))</f>
        <v/>
      </c>
      <c r="AY168" s="1927" t="str">
        <f>IF(AY167="","",VLOOKUP(AY167,'シフト記号表（従来型・ユニット型共通）'!$C$6:$L$47,10,FALSE))</f>
        <v/>
      </c>
      <c r="AZ168" s="1928" t="str">
        <f>IF(AZ167="","",VLOOKUP(AZ167,'シフト記号表（従来型・ユニット型共通）'!$C$6:$L$47,10,FALSE))</f>
        <v/>
      </c>
      <c r="BA168" s="1928" t="str">
        <f>IF(BA167="","",VLOOKUP(BA167,'シフト記号表（従来型・ユニット型共通）'!$C$6:$L$47,10,FALSE))</f>
        <v/>
      </c>
      <c r="BB168" s="4169">
        <f>IF($BE$3="４週",SUM(W168:AX168),IF($BE$3="暦月",SUM(W168:BA168),""))</f>
        <v>0</v>
      </c>
      <c r="BC168" s="4170"/>
      <c r="BD168" s="4171">
        <f>IF($BE$3="４週",BB168/4,IF($BE$3="暦月",(BB168/($BE$8/7)),""))</f>
        <v>0</v>
      </c>
      <c r="BE168" s="4170"/>
      <c r="BF168" s="4166"/>
      <c r="BG168" s="4167"/>
      <c r="BH168" s="4167"/>
      <c r="BI168" s="4167"/>
      <c r="BJ168" s="4168"/>
    </row>
    <row r="169" spans="2:62" ht="20.25" customHeight="1" x14ac:dyDescent="0.15">
      <c r="B169" s="4126">
        <f>B167+1</f>
        <v>77</v>
      </c>
      <c r="C169" s="4128"/>
      <c r="D169" s="4129"/>
      <c r="E169" s="1922"/>
      <c r="F169" s="1923"/>
      <c r="G169" s="1922"/>
      <c r="H169" s="1923"/>
      <c r="I169" s="4132"/>
      <c r="J169" s="4133"/>
      <c r="K169" s="4136"/>
      <c r="L169" s="4137"/>
      <c r="M169" s="4137"/>
      <c r="N169" s="4129"/>
      <c r="O169" s="4140"/>
      <c r="P169" s="4141"/>
      <c r="Q169" s="4141"/>
      <c r="R169" s="4141"/>
      <c r="S169" s="4142"/>
      <c r="T169" s="1942" t="s">
        <v>3298</v>
      </c>
      <c r="V169" s="1943"/>
      <c r="W169" s="1935"/>
      <c r="X169" s="1936"/>
      <c r="Y169" s="1936"/>
      <c r="Z169" s="1936"/>
      <c r="AA169" s="1936"/>
      <c r="AB169" s="1936"/>
      <c r="AC169" s="1937"/>
      <c r="AD169" s="1935"/>
      <c r="AE169" s="1936"/>
      <c r="AF169" s="1936"/>
      <c r="AG169" s="1936"/>
      <c r="AH169" s="1936"/>
      <c r="AI169" s="1936"/>
      <c r="AJ169" s="1937"/>
      <c r="AK169" s="1935"/>
      <c r="AL169" s="1936"/>
      <c r="AM169" s="1936"/>
      <c r="AN169" s="1936"/>
      <c r="AO169" s="1936"/>
      <c r="AP169" s="1936"/>
      <c r="AQ169" s="1937"/>
      <c r="AR169" s="1935"/>
      <c r="AS169" s="1936"/>
      <c r="AT169" s="1936"/>
      <c r="AU169" s="1936"/>
      <c r="AV169" s="1936"/>
      <c r="AW169" s="1936"/>
      <c r="AX169" s="1937"/>
      <c r="AY169" s="1935"/>
      <c r="AZ169" s="1936"/>
      <c r="BA169" s="1938"/>
      <c r="BB169" s="4146"/>
      <c r="BC169" s="4147"/>
      <c r="BD169" s="4148"/>
      <c r="BE169" s="4149"/>
      <c r="BF169" s="4150"/>
      <c r="BG169" s="4151"/>
      <c r="BH169" s="4151"/>
      <c r="BI169" s="4151"/>
      <c r="BJ169" s="4152"/>
    </row>
    <row r="170" spans="2:62" ht="20.25" customHeight="1" x14ac:dyDescent="0.15">
      <c r="B170" s="4159"/>
      <c r="C170" s="4160"/>
      <c r="D170" s="4161"/>
      <c r="E170" s="1944"/>
      <c r="F170" s="1945">
        <f>C169</f>
        <v>0</v>
      </c>
      <c r="G170" s="1944"/>
      <c r="H170" s="1945">
        <f>I169</f>
        <v>0</v>
      </c>
      <c r="I170" s="4162"/>
      <c r="J170" s="4163"/>
      <c r="K170" s="4164"/>
      <c r="L170" s="4165"/>
      <c r="M170" s="4165"/>
      <c r="N170" s="4161"/>
      <c r="O170" s="4140"/>
      <c r="P170" s="4141"/>
      <c r="Q170" s="4141"/>
      <c r="R170" s="4141"/>
      <c r="S170" s="4142"/>
      <c r="T170" s="1939" t="s">
        <v>3505</v>
      </c>
      <c r="U170" s="1940"/>
      <c r="V170" s="1941"/>
      <c r="W170" s="1927" t="str">
        <f>IF(W169="","",VLOOKUP(W169,'シフト記号表（従来型・ユニット型共通）'!$C$6:$L$47,10,FALSE))</f>
        <v/>
      </c>
      <c r="X170" s="1928" t="str">
        <f>IF(X169="","",VLOOKUP(X169,'シフト記号表（従来型・ユニット型共通）'!$C$6:$L$47,10,FALSE))</f>
        <v/>
      </c>
      <c r="Y170" s="1928" t="str">
        <f>IF(Y169="","",VLOOKUP(Y169,'シフト記号表（従来型・ユニット型共通）'!$C$6:$L$47,10,FALSE))</f>
        <v/>
      </c>
      <c r="Z170" s="1928" t="str">
        <f>IF(Z169="","",VLOOKUP(Z169,'シフト記号表（従来型・ユニット型共通）'!$C$6:$L$47,10,FALSE))</f>
        <v/>
      </c>
      <c r="AA170" s="1928" t="str">
        <f>IF(AA169="","",VLOOKUP(AA169,'シフト記号表（従来型・ユニット型共通）'!$C$6:$L$47,10,FALSE))</f>
        <v/>
      </c>
      <c r="AB170" s="1928" t="str">
        <f>IF(AB169="","",VLOOKUP(AB169,'シフト記号表（従来型・ユニット型共通）'!$C$6:$L$47,10,FALSE))</f>
        <v/>
      </c>
      <c r="AC170" s="1929" t="str">
        <f>IF(AC169="","",VLOOKUP(AC169,'シフト記号表（従来型・ユニット型共通）'!$C$6:$L$47,10,FALSE))</f>
        <v/>
      </c>
      <c r="AD170" s="1927" t="str">
        <f>IF(AD169="","",VLOOKUP(AD169,'シフト記号表（従来型・ユニット型共通）'!$C$6:$L$47,10,FALSE))</f>
        <v/>
      </c>
      <c r="AE170" s="1928" t="str">
        <f>IF(AE169="","",VLOOKUP(AE169,'シフト記号表（従来型・ユニット型共通）'!$C$6:$L$47,10,FALSE))</f>
        <v/>
      </c>
      <c r="AF170" s="1928" t="str">
        <f>IF(AF169="","",VLOOKUP(AF169,'シフト記号表（従来型・ユニット型共通）'!$C$6:$L$47,10,FALSE))</f>
        <v/>
      </c>
      <c r="AG170" s="1928" t="str">
        <f>IF(AG169="","",VLOOKUP(AG169,'シフト記号表（従来型・ユニット型共通）'!$C$6:$L$47,10,FALSE))</f>
        <v/>
      </c>
      <c r="AH170" s="1928" t="str">
        <f>IF(AH169="","",VLOOKUP(AH169,'シフト記号表（従来型・ユニット型共通）'!$C$6:$L$47,10,FALSE))</f>
        <v/>
      </c>
      <c r="AI170" s="1928" t="str">
        <f>IF(AI169="","",VLOOKUP(AI169,'シフト記号表（従来型・ユニット型共通）'!$C$6:$L$47,10,FALSE))</f>
        <v/>
      </c>
      <c r="AJ170" s="1929" t="str">
        <f>IF(AJ169="","",VLOOKUP(AJ169,'シフト記号表（従来型・ユニット型共通）'!$C$6:$L$47,10,FALSE))</f>
        <v/>
      </c>
      <c r="AK170" s="1927" t="str">
        <f>IF(AK169="","",VLOOKUP(AK169,'シフト記号表（従来型・ユニット型共通）'!$C$6:$L$47,10,FALSE))</f>
        <v/>
      </c>
      <c r="AL170" s="1928" t="str">
        <f>IF(AL169="","",VLOOKUP(AL169,'シフト記号表（従来型・ユニット型共通）'!$C$6:$L$47,10,FALSE))</f>
        <v/>
      </c>
      <c r="AM170" s="1928" t="str">
        <f>IF(AM169="","",VLOOKUP(AM169,'シフト記号表（従来型・ユニット型共通）'!$C$6:$L$47,10,FALSE))</f>
        <v/>
      </c>
      <c r="AN170" s="1928" t="str">
        <f>IF(AN169="","",VLOOKUP(AN169,'シフト記号表（従来型・ユニット型共通）'!$C$6:$L$47,10,FALSE))</f>
        <v/>
      </c>
      <c r="AO170" s="1928" t="str">
        <f>IF(AO169="","",VLOOKUP(AO169,'シフト記号表（従来型・ユニット型共通）'!$C$6:$L$47,10,FALSE))</f>
        <v/>
      </c>
      <c r="AP170" s="1928" t="str">
        <f>IF(AP169="","",VLOOKUP(AP169,'シフト記号表（従来型・ユニット型共通）'!$C$6:$L$47,10,FALSE))</f>
        <v/>
      </c>
      <c r="AQ170" s="1929" t="str">
        <f>IF(AQ169="","",VLOOKUP(AQ169,'シフト記号表（従来型・ユニット型共通）'!$C$6:$L$47,10,FALSE))</f>
        <v/>
      </c>
      <c r="AR170" s="1927" t="str">
        <f>IF(AR169="","",VLOOKUP(AR169,'シフト記号表（従来型・ユニット型共通）'!$C$6:$L$47,10,FALSE))</f>
        <v/>
      </c>
      <c r="AS170" s="1928" t="str">
        <f>IF(AS169="","",VLOOKUP(AS169,'シフト記号表（従来型・ユニット型共通）'!$C$6:$L$47,10,FALSE))</f>
        <v/>
      </c>
      <c r="AT170" s="1928" t="str">
        <f>IF(AT169="","",VLOOKUP(AT169,'シフト記号表（従来型・ユニット型共通）'!$C$6:$L$47,10,FALSE))</f>
        <v/>
      </c>
      <c r="AU170" s="1928" t="str">
        <f>IF(AU169="","",VLOOKUP(AU169,'シフト記号表（従来型・ユニット型共通）'!$C$6:$L$47,10,FALSE))</f>
        <v/>
      </c>
      <c r="AV170" s="1928" t="str">
        <f>IF(AV169="","",VLOOKUP(AV169,'シフト記号表（従来型・ユニット型共通）'!$C$6:$L$47,10,FALSE))</f>
        <v/>
      </c>
      <c r="AW170" s="1928" t="str">
        <f>IF(AW169="","",VLOOKUP(AW169,'シフト記号表（従来型・ユニット型共通）'!$C$6:$L$47,10,FALSE))</f>
        <v/>
      </c>
      <c r="AX170" s="1929" t="str">
        <f>IF(AX169="","",VLOOKUP(AX169,'シフト記号表（従来型・ユニット型共通）'!$C$6:$L$47,10,FALSE))</f>
        <v/>
      </c>
      <c r="AY170" s="1927" t="str">
        <f>IF(AY169="","",VLOOKUP(AY169,'シフト記号表（従来型・ユニット型共通）'!$C$6:$L$47,10,FALSE))</f>
        <v/>
      </c>
      <c r="AZ170" s="1928" t="str">
        <f>IF(AZ169="","",VLOOKUP(AZ169,'シフト記号表（従来型・ユニット型共通）'!$C$6:$L$47,10,FALSE))</f>
        <v/>
      </c>
      <c r="BA170" s="1928" t="str">
        <f>IF(BA169="","",VLOOKUP(BA169,'シフト記号表（従来型・ユニット型共通）'!$C$6:$L$47,10,FALSE))</f>
        <v/>
      </c>
      <c r="BB170" s="4169">
        <f>IF($BE$3="４週",SUM(W170:AX170),IF($BE$3="暦月",SUM(W170:BA170),""))</f>
        <v>0</v>
      </c>
      <c r="BC170" s="4170"/>
      <c r="BD170" s="4171">
        <f>IF($BE$3="４週",BB170/4,IF($BE$3="暦月",(BB170/($BE$8/7)),""))</f>
        <v>0</v>
      </c>
      <c r="BE170" s="4170"/>
      <c r="BF170" s="4166"/>
      <c r="BG170" s="4167"/>
      <c r="BH170" s="4167"/>
      <c r="BI170" s="4167"/>
      <c r="BJ170" s="4168"/>
    </row>
    <row r="171" spans="2:62" ht="20.25" customHeight="1" x14ac:dyDescent="0.15">
      <c r="B171" s="4126">
        <f>B169+1</f>
        <v>78</v>
      </c>
      <c r="C171" s="4128"/>
      <c r="D171" s="4129"/>
      <c r="E171" s="1922"/>
      <c r="F171" s="1923"/>
      <c r="G171" s="1922"/>
      <c r="H171" s="1923"/>
      <c r="I171" s="4132"/>
      <c r="J171" s="4133"/>
      <c r="K171" s="4136"/>
      <c r="L171" s="4137"/>
      <c r="M171" s="4137"/>
      <c r="N171" s="4129"/>
      <c r="O171" s="4140"/>
      <c r="P171" s="4141"/>
      <c r="Q171" s="4141"/>
      <c r="R171" s="4141"/>
      <c r="S171" s="4142"/>
      <c r="T171" s="1942" t="s">
        <v>3298</v>
      </c>
      <c r="V171" s="1943"/>
      <c r="W171" s="1935"/>
      <c r="X171" s="1936"/>
      <c r="Y171" s="1936"/>
      <c r="Z171" s="1936"/>
      <c r="AA171" s="1936"/>
      <c r="AB171" s="1936"/>
      <c r="AC171" s="1937"/>
      <c r="AD171" s="1935"/>
      <c r="AE171" s="1936"/>
      <c r="AF171" s="1936"/>
      <c r="AG171" s="1936"/>
      <c r="AH171" s="1936"/>
      <c r="AI171" s="1936"/>
      <c r="AJ171" s="1937"/>
      <c r="AK171" s="1935"/>
      <c r="AL171" s="1936"/>
      <c r="AM171" s="1936"/>
      <c r="AN171" s="1936"/>
      <c r="AO171" s="1936"/>
      <c r="AP171" s="1936"/>
      <c r="AQ171" s="1937"/>
      <c r="AR171" s="1935"/>
      <c r="AS171" s="1936"/>
      <c r="AT171" s="1936"/>
      <c r="AU171" s="1936"/>
      <c r="AV171" s="1936"/>
      <c r="AW171" s="1936"/>
      <c r="AX171" s="1937"/>
      <c r="AY171" s="1935"/>
      <c r="AZ171" s="1936"/>
      <c r="BA171" s="1938"/>
      <c r="BB171" s="4146"/>
      <c r="BC171" s="4147"/>
      <c r="BD171" s="4148"/>
      <c r="BE171" s="4149"/>
      <c r="BF171" s="4150"/>
      <c r="BG171" s="4151"/>
      <c r="BH171" s="4151"/>
      <c r="BI171" s="4151"/>
      <c r="BJ171" s="4152"/>
    </row>
    <row r="172" spans="2:62" ht="20.25" customHeight="1" x14ac:dyDescent="0.15">
      <c r="B172" s="4159"/>
      <c r="C172" s="4160"/>
      <c r="D172" s="4161"/>
      <c r="E172" s="1944"/>
      <c r="F172" s="1945">
        <f>C171</f>
        <v>0</v>
      </c>
      <c r="G172" s="1944"/>
      <c r="H172" s="1945">
        <f>I171</f>
        <v>0</v>
      </c>
      <c r="I172" s="4162"/>
      <c r="J172" s="4163"/>
      <c r="K172" s="4164"/>
      <c r="L172" s="4165"/>
      <c r="M172" s="4165"/>
      <c r="N172" s="4161"/>
      <c r="O172" s="4140"/>
      <c r="P172" s="4141"/>
      <c r="Q172" s="4141"/>
      <c r="R172" s="4141"/>
      <c r="S172" s="4142"/>
      <c r="T172" s="1939" t="s">
        <v>3505</v>
      </c>
      <c r="U172" s="1940"/>
      <c r="V172" s="1941"/>
      <c r="W172" s="1927" t="str">
        <f>IF(W171="","",VLOOKUP(W171,'シフト記号表（従来型・ユニット型共通）'!$C$6:$L$47,10,FALSE))</f>
        <v/>
      </c>
      <c r="X172" s="1928" t="str">
        <f>IF(X171="","",VLOOKUP(X171,'シフト記号表（従来型・ユニット型共通）'!$C$6:$L$47,10,FALSE))</f>
        <v/>
      </c>
      <c r="Y172" s="1928" t="str">
        <f>IF(Y171="","",VLOOKUP(Y171,'シフト記号表（従来型・ユニット型共通）'!$C$6:$L$47,10,FALSE))</f>
        <v/>
      </c>
      <c r="Z172" s="1928" t="str">
        <f>IF(Z171="","",VLOOKUP(Z171,'シフト記号表（従来型・ユニット型共通）'!$C$6:$L$47,10,FALSE))</f>
        <v/>
      </c>
      <c r="AA172" s="1928" t="str">
        <f>IF(AA171="","",VLOOKUP(AA171,'シフト記号表（従来型・ユニット型共通）'!$C$6:$L$47,10,FALSE))</f>
        <v/>
      </c>
      <c r="AB172" s="1928" t="str">
        <f>IF(AB171="","",VLOOKUP(AB171,'シフト記号表（従来型・ユニット型共通）'!$C$6:$L$47,10,FALSE))</f>
        <v/>
      </c>
      <c r="AC172" s="1929" t="str">
        <f>IF(AC171="","",VLOOKUP(AC171,'シフト記号表（従来型・ユニット型共通）'!$C$6:$L$47,10,FALSE))</f>
        <v/>
      </c>
      <c r="AD172" s="1927" t="str">
        <f>IF(AD171="","",VLOOKUP(AD171,'シフト記号表（従来型・ユニット型共通）'!$C$6:$L$47,10,FALSE))</f>
        <v/>
      </c>
      <c r="AE172" s="1928" t="str">
        <f>IF(AE171="","",VLOOKUP(AE171,'シフト記号表（従来型・ユニット型共通）'!$C$6:$L$47,10,FALSE))</f>
        <v/>
      </c>
      <c r="AF172" s="1928" t="str">
        <f>IF(AF171="","",VLOOKUP(AF171,'シフト記号表（従来型・ユニット型共通）'!$C$6:$L$47,10,FALSE))</f>
        <v/>
      </c>
      <c r="AG172" s="1928" t="str">
        <f>IF(AG171="","",VLOOKUP(AG171,'シフト記号表（従来型・ユニット型共通）'!$C$6:$L$47,10,FALSE))</f>
        <v/>
      </c>
      <c r="AH172" s="1928" t="str">
        <f>IF(AH171="","",VLOOKUP(AH171,'シフト記号表（従来型・ユニット型共通）'!$C$6:$L$47,10,FALSE))</f>
        <v/>
      </c>
      <c r="AI172" s="1928" t="str">
        <f>IF(AI171="","",VLOOKUP(AI171,'シフト記号表（従来型・ユニット型共通）'!$C$6:$L$47,10,FALSE))</f>
        <v/>
      </c>
      <c r="AJ172" s="1929" t="str">
        <f>IF(AJ171="","",VLOOKUP(AJ171,'シフト記号表（従来型・ユニット型共通）'!$C$6:$L$47,10,FALSE))</f>
        <v/>
      </c>
      <c r="AK172" s="1927" t="str">
        <f>IF(AK171="","",VLOOKUP(AK171,'シフト記号表（従来型・ユニット型共通）'!$C$6:$L$47,10,FALSE))</f>
        <v/>
      </c>
      <c r="AL172" s="1928" t="str">
        <f>IF(AL171="","",VLOOKUP(AL171,'シフト記号表（従来型・ユニット型共通）'!$C$6:$L$47,10,FALSE))</f>
        <v/>
      </c>
      <c r="AM172" s="1928" t="str">
        <f>IF(AM171="","",VLOOKUP(AM171,'シフト記号表（従来型・ユニット型共通）'!$C$6:$L$47,10,FALSE))</f>
        <v/>
      </c>
      <c r="AN172" s="1928" t="str">
        <f>IF(AN171="","",VLOOKUP(AN171,'シフト記号表（従来型・ユニット型共通）'!$C$6:$L$47,10,FALSE))</f>
        <v/>
      </c>
      <c r="AO172" s="1928" t="str">
        <f>IF(AO171="","",VLOOKUP(AO171,'シフト記号表（従来型・ユニット型共通）'!$C$6:$L$47,10,FALSE))</f>
        <v/>
      </c>
      <c r="AP172" s="1928" t="str">
        <f>IF(AP171="","",VLOOKUP(AP171,'シフト記号表（従来型・ユニット型共通）'!$C$6:$L$47,10,FALSE))</f>
        <v/>
      </c>
      <c r="AQ172" s="1929" t="str">
        <f>IF(AQ171="","",VLOOKUP(AQ171,'シフト記号表（従来型・ユニット型共通）'!$C$6:$L$47,10,FALSE))</f>
        <v/>
      </c>
      <c r="AR172" s="1927" t="str">
        <f>IF(AR171="","",VLOOKUP(AR171,'シフト記号表（従来型・ユニット型共通）'!$C$6:$L$47,10,FALSE))</f>
        <v/>
      </c>
      <c r="AS172" s="1928" t="str">
        <f>IF(AS171="","",VLOOKUP(AS171,'シフト記号表（従来型・ユニット型共通）'!$C$6:$L$47,10,FALSE))</f>
        <v/>
      </c>
      <c r="AT172" s="1928" t="str">
        <f>IF(AT171="","",VLOOKUP(AT171,'シフト記号表（従来型・ユニット型共通）'!$C$6:$L$47,10,FALSE))</f>
        <v/>
      </c>
      <c r="AU172" s="1928" t="str">
        <f>IF(AU171="","",VLOOKUP(AU171,'シフト記号表（従来型・ユニット型共通）'!$C$6:$L$47,10,FALSE))</f>
        <v/>
      </c>
      <c r="AV172" s="1928" t="str">
        <f>IF(AV171="","",VLOOKUP(AV171,'シフト記号表（従来型・ユニット型共通）'!$C$6:$L$47,10,FALSE))</f>
        <v/>
      </c>
      <c r="AW172" s="1928" t="str">
        <f>IF(AW171="","",VLOOKUP(AW171,'シフト記号表（従来型・ユニット型共通）'!$C$6:$L$47,10,FALSE))</f>
        <v/>
      </c>
      <c r="AX172" s="1929" t="str">
        <f>IF(AX171="","",VLOOKUP(AX171,'シフト記号表（従来型・ユニット型共通）'!$C$6:$L$47,10,FALSE))</f>
        <v/>
      </c>
      <c r="AY172" s="1927" t="str">
        <f>IF(AY171="","",VLOOKUP(AY171,'シフト記号表（従来型・ユニット型共通）'!$C$6:$L$47,10,FALSE))</f>
        <v/>
      </c>
      <c r="AZ172" s="1928" t="str">
        <f>IF(AZ171="","",VLOOKUP(AZ171,'シフト記号表（従来型・ユニット型共通）'!$C$6:$L$47,10,FALSE))</f>
        <v/>
      </c>
      <c r="BA172" s="1928" t="str">
        <f>IF(BA171="","",VLOOKUP(BA171,'シフト記号表（従来型・ユニット型共通）'!$C$6:$L$47,10,FALSE))</f>
        <v/>
      </c>
      <c r="BB172" s="4169">
        <f>IF($BE$3="４週",SUM(W172:AX172),IF($BE$3="暦月",SUM(W172:BA172),""))</f>
        <v>0</v>
      </c>
      <c r="BC172" s="4170"/>
      <c r="BD172" s="4171">
        <f>IF($BE$3="４週",BB172/4,IF($BE$3="暦月",(BB172/($BE$8/7)),""))</f>
        <v>0</v>
      </c>
      <c r="BE172" s="4170"/>
      <c r="BF172" s="4166"/>
      <c r="BG172" s="4167"/>
      <c r="BH172" s="4167"/>
      <c r="BI172" s="4167"/>
      <c r="BJ172" s="4168"/>
    </row>
    <row r="173" spans="2:62" ht="20.25" customHeight="1" x14ac:dyDescent="0.15">
      <c r="B173" s="4126">
        <f>B171+1</f>
        <v>79</v>
      </c>
      <c r="C173" s="4128"/>
      <c r="D173" s="4129"/>
      <c r="E173" s="1922"/>
      <c r="F173" s="1923"/>
      <c r="G173" s="1922"/>
      <c r="H173" s="1923"/>
      <c r="I173" s="4132"/>
      <c r="J173" s="4133"/>
      <c r="K173" s="4136"/>
      <c r="L173" s="4137"/>
      <c r="M173" s="4137"/>
      <c r="N173" s="4129"/>
      <c r="O173" s="4140"/>
      <c r="P173" s="4141"/>
      <c r="Q173" s="4141"/>
      <c r="R173" s="4141"/>
      <c r="S173" s="4142"/>
      <c r="T173" s="1942" t="s">
        <v>3298</v>
      </c>
      <c r="V173" s="1943"/>
      <c r="W173" s="1935"/>
      <c r="X173" s="1936"/>
      <c r="Y173" s="1936"/>
      <c r="Z173" s="1936"/>
      <c r="AA173" s="1936"/>
      <c r="AB173" s="1936"/>
      <c r="AC173" s="1937"/>
      <c r="AD173" s="1935"/>
      <c r="AE173" s="1936"/>
      <c r="AF173" s="1936"/>
      <c r="AG173" s="1936"/>
      <c r="AH173" s="1936"/>
      <c r="AI173" s="1936"/>
      <c r="AJ173" s="1937"/>
      <c r="AK173" s="1935"/>
      <c r="AL173" s="1936"/>
      <c r="AM173" s="1936"/>
      <c r="AN173" s="1936"/>
      <c r="AO173" s="1936"/>
      <c r="AP173" s="1936"/>
      <c r="AQ173" s="1937"/>
      <c r="AR173" s="1935"/>
      <c r="AS173" s="1936"/>
      <c r="AT173" s="1936"/>
      <c r="AU173" s="1936"/>
      <c r="AV173" s="1936"/>
      <c r="AW173" s="1936"/>
      <c r="AX173" s="1937"/>
      <c r="AY173" s="1935"/>
      <c r="AZ173" s="1936"/>
      <c r="BA173" s="1938"/>
      <c r="BB173" s="4146"/>
      <c r="BC173" s="4147"/>
      <c r="BD173" s="4148"/>
      <c r="BE173" s="4149"/>
      <c r="BF173" s="4150"/>
      <c r="BG173" s="4151"/>
      <c r="BH173" s="4151"/>
      <c r="BI173" s="4151"/>
      <c r="BJ173" s="4152"/>
    </row>
    <row r="174" spans="2:62" ht="20.25" customHeight="1" x14ac:dyDescent="0.15">
      <c r="B174" s="4159"/>
      <c r="C174" s="4160"/>
      <c r="D174" s="4161"/>
      <c r="E174" s="1944"/>
      <c r="F174" s="1945">
        <f>C173</f>
        <v>0</v>
      </c>
      <c r="G174" s="1944"/>
      <c r="H174" s="1945">
        <f>I173</f>
        <v>0</v>
      </c>
      <c r="I174" s="4162"/>
      <c r="J174" s="4163"/>
      <c r="K174" s="4164"/>
      <c r="L174" s="4165"/>
      <c r="M174" s="4165"/>
      <c r="N174" s="4161"/>
      <c r="O174" s="4140"/>
      <c r="P174" s="4141"/>
      <c r="Q174" s="4141"/>
      <c r="R174" s="4141"/>
      <c r="S174" s="4142"/>
      <c r="T174" s="1939" t="s">
        <v>3505</v>
      </c>
      <c r="U174" s="1940"/>
      <c r="V174" s="1941"/>
      <c r="W174" s="1927" t="str">
        <f>IF(W173="","",VLOOKUP(W173,'シフト記号表（従来型・ユニット型共通）'!$C$6:$L$47,10,FALSE))</f>
        <v/>
      </c>
      <c r="X174" s="1928" t="str">
        <f>IF(X173="","",VLOOKUP(X173,'シフト記号表（従来型・ユニット型共通）'!$C$6:$L$47,10,FALSE))</f>
        <v/>
      </c>
      <c r="Y174" s="1928" t="str">
        <f>IF(Y173="","",VLOOKUP(Y173,'シフト記号表（従来型・ユニット型共通）'!$C$6:$L$47,10,FALSE))</f>
        <v/>
      </c>
      <c r="Z174" s="1928" t="str">
        <f>IF(Z173="","",VLOOKUP(Z173,'シフト記号表（従来型・ユニット型共通）'!$C$6:$L$47,10,FALSE))</f>
        <v/>
      </c>
      <c r="AA174" s="1928" t="str">
        <f>IF(AA173="","",VLOOKUP(AA173,'シフト記号表（従来型・ユニット型共通）'!$C$6:$L$47,10,FALSE))</f>
        <v/>
      </c>
      <c r="AB174" s="1928" t="str">
        <f>IF(AB173="","",VLOOKUP(AB173,'シフト記号表（従来型・ユニット型共通）'!$C$6:$L$47,10,FALSE))</f>
        <v/>
      </c>
      <c r="AC174" s="1929" t="str">
        <f>IF(AC173="","",VLOOKUP(AC173,'シフト記号表（従来型・ユニット型共通）'!$C$6:$L$47,10,FALSE))</f>
        <v/>
      </c>
      <c r="AD174" s="1927" t="str">
        <f>IF(AD173="","",VLOOKUP(AD173,'シフト記号表（従来型・ユニット型共通）'!$C$6:$L$47,10,FALSE))</f>
        <v/>
      </c>
      <c r="AE174" s="1928" t="str">
        <f>IF(AE173="","",VLOOKUP(AE173,'シフト記号表（従来型・ユニット型共通）'!$C$6:$L$47,10,FALSE))</f>
        <v/>
      </c>
      <c r="AF174" s="1928" t="str">
        <f>IF(AF173="","",VLOOKUP(AF173,'シフト記号表（従来型・ユニット型共通）'!$C$6:$L$47,10,FALSE))</f>
        <v/>
      </c>
      <c r="AG174" s="1928" t="str">
        <f>IF(AG173="","",VLOOKUP(AG173,'シフト記号表（従来型・ユニット型共通）'!$C$6:$L$47,10,FALSE))</f>
        <v/>
      </c>
      <c r="AH174" s="1928" t="str">
        <f>IF(AH173="","",VLOOKUP(AH173,'シフト記号表（従来型・ユニット型共通）'!$C$6:$L$47,10,FALSE))</f>
        <v/>
      </c>
      <c r="AI174" s="1928" t="str">
        <f>IF(AI173="","",VLOOKUP(AI173,'シフト記号表（従来型・ユニット型共通）'!$C$6:$L$47,10,FALSE))</f>
        <v/>
      </c>
      <c r="AJ174" s="1929" t="str">
        <f>IF(AJ173="","",VLOOKUP(AJ173,'シフト記号表（従来型・ユニット型共通）'!$C$6:$L$47,10,FALSE))</f>
        <v/>
      </c>
      <c r="AK174" s="1927" t="str">
        <f>IF(AK173="","",VLOOKUP(AK173,'シフト記号表（従来型・ユニット型共通）'!$C$6:$L$47,10,FALSE))</f>
        <v/>
      </c>
      <c r="AL174" s="1928" t="str">
        <f>IF(AL173="","",VLOOKUP(AL173,'シフト記号表（従来型・ユニット型共通）'!$C$6:$L$47,10,FALSE))</f>
        <v/>
      </c>
      <c r="AM174" s="1928" t="str">
        <f>IF(AM173="","",VLOOKUP(AM173,'シフト記号表（従来型・ユニット型共通）'!$C$6:$L$47,10,FALSE))</f>
        <v/>
      </c>
      <c r="AN174" s="1928" t="str">
        <f>IF(AN173="","",VLOOKUP(AN173,'シフト記号表（従来型・ユニット型共通）'!$C$6:$L$47,10,FALSE))</f>
        <v/>
      </c>
      <c r="AO174" s="1928" t="str">
        <f>IF(AO173="","",VLOOKUP(AO173,'シフト記号表（従来型・ユニット型共通）'!$C$6:$L$47,10,FALSE))</f>
        <v/>
      </c>
      <c r="AP174" s="1928" t="str">
        <f>IF(AP173="","",VLOOKUP(AP173,'シフト記号表（従来型・ユニット型共通）'!$C$6:$L$47,10,FALSE))</f>
        <v/>
      </c>
      <c r="AQ174" s="1929" t="str">
        <f>IF(AQ173="","",VLOOKUP(AQ173,'シフト記号表（従来型・ユニット型共通）'!$C$6:$L$47,10,FALSE))</f>
        <v/>
      </c>
      <c r="AR174" s="1927" t="str">
        <f>IF(AR173="","",VLOOKUP(AR173,'シフト記号表（従来型・ユニット型共通）'!$C$6:$L$47,10,FALSE))</f>
        <v/>
      </c>
      <c r="AS174" s="1928" t="str">
        <f>IF(AS173="","",VLOOKUP(AS173,'シフト記号表（従来型・ユニット型共通）'!$C$6:$L$47,10,FALSE))</f>
        <v/>
      </c>
      <c r="AT174" s="1928" t="str">
        <f>IF(AT173="","",VLOOKUP(AT173,'シフト記号表（従来型・ユニット型共通）'!$C$6:$L$47,10,FALSE))</f>
        <v/>
      </c>
      <c r="AU174" s="1928" t="str">
        <f>IF(AU173="","",VLOOKUP(AU173,'シフト記号表（従来型・ユニット型共通）'!$C$6:$L$47,10,FALSE))</f>
        <v/>
      </c>
      <c r="AV174" s="1928" t="str">
        <f>IF(AV173="","",VLOOKUP(AV173,'シフト記号表（従来型・ユニット型共通）'!$C$6:$L$47,10,FALSE))</f>
        <v/>
      </c>
      <c r="AW174" s="1928" t="str">
        <f>IF(AW173="","",VLOOKUP(AW173,'シフト記号表（従来型・ユニット型共通）'!$C$6:$L$47,10,FALSE))</f>
        <v/>
      </c>
      <c r="AX174" s="1929" t="str">
        <f>IF(AX173="","",VLOOKUP(AX173,'シフト記号表（従来型・ユニット型共通）'!$C$6:$L$47,10,FALSE))</f>
        <v/>
      </c>
      <c r="AY174" s="1927" t="str">
        <f>IF(AY173="","",VLOOKUP(AY173,'シフト記号表（従来型・ユニット型共通）'!$C$6:$L$47,10,FALSE))</f>
        <v/>
      </c>
      <c r="AZ174" s="1928" t="str">
        <f>IF(AZ173="","",VLOOKUP(AZ173,'シフト記号表（従来型・ユニット型共通）'!$C$6:$L$47,10,FALSE))</f>
        <v/>
      </c>
      <c r="BA174" s="1928" t="str">
        <f>IF(BA173="","",VLOOKUP(BA173,'シフト記号表（従来型・ユニット型共通）'!$C$6:$L$47,10,FALSE))</f>
        <v/>
      </c>
      <c r="BB174" s="4169">
        <f>IF($BE$3="４週",SUM(W174:AX174),IF($BE$3="暦月",SUM(W174:BA174),""))</f>
        <v>0</v>
      </c>
      <c r="BC174" s="4170"/>
      <c r="BD174" s="4171">
        <f>IF($BE$3="４週",BB174/4,IF($BE$3="暦月",(BB174/($BE$8/7)),""))</f>
        <v>0</v>
      </c>
      <c r="BE174" s="4170"/>
      <c r="BF174" s="4166"/>
      <c r="BG174" s="4167"/>
      <c r="BH174" s="4167"/>
      <c r="BI174" s="4167"/>
      <c r="BJ174" s="4168"/>
    </row>
    <row r="175" spans="2:62" ht="20.25" customHeight="1" x14ac:dyDescent="0.15">
      <c r="B175" s="4126">
        <f>B173+1</f>
        <v>80</v>
      </c>
      <c r="C175" s="4128"/>
      <c r="D175" s="4129"/>
      <c r="E175" s="1922"/>
      <c r="F175" s="1923"/>
      <c r="G175" s="1922"/>
      <c r="H175" s="1923"/>
      <c r="I175" s="4132"/>
      <c r="J175" s="4133"/>
      <c r="K175" s="4136"/>
      <c r="L175" s="4137"/>
      <c r="M175" s="4137"/>
      <c r="N175" s="4129"/>
      <c r="O175" s="4140"/>
      <c r="P175" s="4141"/>
      <c r="Q175" s="4141"/>
      <c r="R175" s="4141"/>
      <c r="S175" s="4142"/>
      <c r="T175" s="1942" t="s">
        <v>3298</v>
      </c>
      <c r="V175" s="1943"/>
      <c r="W175" s="1935"/>
      <c r="X175" s="1936"/>
      <c r="Y175" s="1936"/>
      <c r="Z175" s="1936"/>
      <c r="AA175" s="1936"/>
      <c r="AB175" s="1936"/>
      <c r="AC175" s="1937"/>
      <c r="AD175" s="1935"/>
      <c r="AE175" s="1936"/>
      <c r="AF175" s="1936"/>
      <c r="AG175" s="1936"/>
      <c r="AH175" s="1936"/>
      <c r="AI175" s="1936"/>
      <c r="AJ175" s="1937"/>
      <c r="AK175" s="1935"/>
      <c r="AL175" s="1936"/>
      <c r="AM175" s="1936"/>
      <c r="AN175" s="1936"/>
      <c r="AO175" s="1936"/>
      <c r="AP175" s="1936"/>
      <c r="AQ175" s="1937"/>
      <c r="AR175" s="1935"/>
      <c r="AS175" s="1936"/>
      <c r="AT175" s="1936"/>
      <c r="AU175" s="1936"/>
      <c r="AV175" s="1936"/>
      <c r="AW175" s="1936"/>
      <c r="AX175" s="1937"/>
      <c r="AY175" s="1935"/>
      <c r="AZ175" s="1936"/>
      <c r="BA175" s="1938"/>
      <c r="BB175" s="4146"/>
      <c r="BC175" s="4147"/>
      <c r="BD175" s="4148"/>
      <c r="BE175" s="4149"/>
      <c r="BF175" s="4150"/>
      <c r="BG175" s="4151"/>
      <c r="BH175" s="4151"/>
      <c r="BI175" s="4151"/>
      <c r="BJ175" s="4152"/>
    </row>
    <row r="176" spans="2:62" ht="20.25" customHeight="1" x14ac:dyDescent="0.15">
      <c r="B176" s="4159"/>
      <c r="C176" s="4160"/>
      <c r="D176" s="4161"/>
      <c r="E176" s="1944"/>
      <c r="F176" s="1945">
        <f>C175</f>
        <v>0</v>
      </c>
      <c r="G176" s="1944"/>
      <c r="H176" s="1945">
        <f>I175</f>
        <v>0</v>
      </c>
      <c r="I176" s="4162"/>
      <c r="J176" s="4163"/>
      <c r="K176" s="4164"/>
      <c r="L176" s="4165"/>
      <c r="M176" s="4165"/>
      <c r="N176" s="4161"/>
      <c r="O176" s="4140"/>
      <c r="P176" s="4141"/>
      <c r="Q176" s="4141"/>
      <c r="R176" s="4141"/>
      <c r="S176" s="4142"/>
      <c r="T176" s="1939" t="s">
        <v>3505</v>
      </c>
      <c r="U176" s="1940"/>
      <c r="V176" s="1941"/>
      <c r="W176" s="1927" t="str">
        <f>IF(W175="","",VLOOKUP(W175,'シフト記号表（従来型・ユニット型共通）'!$C$6:$L$47,10,FALSE))</f>
        <v/>
      </c>
      <c r="X176" s="1928" t="str">
        <f>IF(X175="","",VLOOKUP(X175,'シフト記号表（従来型・ユニット型共通）'!$C$6:$L$47,10,FALSE))</f>
        <v/>
      </c>
      <c r="Y176" s="1928" t="str">
        <f>IF(Y175="","",VLOOKUP(Y175,'シフト記号表（従来型・ユニット型共通）'!$C$6:$L$47,10,FALSE))</f>
        <v/>
      </c>
      <c r="Z176" s="1928" t="str">
        <f>IF(Z175="","",VLOOKUP(Z175,'シフト記号表（従来型・ユニット型共通）'!$C$6:$L$47,10,FALSE))</f>
        <v/>
      </c>
      <c r="AA176" s="1928" t="str">
        <f>IF(AA175="","",VLOOKUP(AA175,'シフト記号表（従来型・ユニット型共通）'!$C$6:$L$47,10,FALSE))</f>
        <v/>
      </c>
      <c r="AB176" s="1928" t="str">
        <f>IF(AB175="","",VLOOKUP(AB175,'シフト記号表（従来型・ユニット型共通）'!$C$6:$L$47,10,FALSE))</f>
        <v/>
      </c>
      <c r="AC176" s="1929" t="str">
        <f>IF(AC175="","",VLOOKUP(AC175,'シフト記号表（従来型・ユニット型共通）'!$C$6:$L$47,10,FALSE))</f>
        <v/>
      </c>
      <c r="AD176" s="1927" t="str">
        <f>IF(AD175="","",VLOOKUP(AD175,'シフト記号表（従来型・ユニット型共通）'!$C$6:$L$47,10,FALSE))</f>
        <v/>
      </c>
      <c r="AE176" s="1928" t="str">
        <f>IF(AE175="","",VLOOKUP(AE175,'シフト記号表（従来型・ユニット型共通）'!$C$6:$L$47,10,FALSE))</f>
        <v/>
      </c>
      <c r="AF176" s="1928" t="str">
        <f>IF(AF175="","",VLOOKUP(AF175,'シフト記号表（従来型・ユニット型共通）'!$C$6:$L$47,10,FALSE))</f>
        <v/>
      </c>
      <c r="AG176" s="1928" t="str">
        <f>IF(AG175="","",VLOOKUP(AG175,'シフト記号表（従来型・ユニット型共通）'!$C$6:$L$47,10,FALSE))</f>
        <v/>
      </c>
      <c r="AH176" s="1928" t="str">
        <f>IF(AH175="","",VLOOKUP(AH175,'シフト記号表（従来型・ユニット型共通）'!$C$6:$L$47,10,FALSE))</f>
        <v/>
      </c>
      <c r="AI176" s="1928" t="str">
        <f>IF(AI175="","",VLOOKUP(AI175,'シフト記号表（従来型・ユニット型共通）'!$C$6:$L$47,10,FALSE))</f>
        <v/>
      </c>
      <c r="AJ176" s="1929" t="str">
        <f>IF(AJ175="","",VLOOKUP(AJ175,'シフト記号表（従来型・ユニット型共通）'!$C$6:$L$47,10,FALSE))</f>
        <v/>
      </c>
      <c r="AK176" s="1927" t="str">
        <f>IF(AK175="","",VLOOKUP(AK175,'シフト記号表（従来型・ユニット型共通）'!$C$6:$L$47,10,FALSE))</f>
        <v/>
      </c>
      <c r="AL176" s="1928" t="str">
        <f>IF(AL175="","",VLOOKUP(AL175,'シフト記号表（従来型・ユニット型共通）'!$C$6:$L$47,10,FALSE))</f>
        <v/>
      </c>
      <c r="AM176" s="1928" t="str">
        <f>IF(AM175="","",VLOOKUP(AM175,'シフト記号表（従来型・ユニット型共通）'!$C$6:$L$47,10,FALSE))</f>
        <v/>
      </c>
      <c r="AN176" s="1928" t="str">
        <f>IF(AN175="","",VLOOKUP(AN175,'シフト記号表（従来型・ユニット型共通）'!$C$6:$L$47,10,FALSE))</f>
        <v/>
      </c>
      <c r="AO176" s="1928" t="str">
        <f>IF(AO175="","",VLOOKUP(AO175,'シフト記号表（従来型・ユニット型共通）'!$C$6:$L$47,10,FALSE))</f>
        <v/>
      </c>
      <c r="AP176" s="1928" t="str">
        <f>IF(AP175="","",VLOOKUP(AP175,'シフト記号表（従来型・ユニット型共通）'!$C$6:$L$47,10,FALSE))</f>
        <v/>
      </c>
      <c r="AQ176" s="1929" t="str">
        <f>IF(AQ175="","",VLOOKUP(AQ175,'シフト記号表（従来型・ユニット型共通）'!$C$6:$L$47,10,FALSE))</f>
        <v/>
      </c>
      <c r="AR176" s="1927" t="str">
        <f>IF(AR175="","",VLOOKUP(AR175,'シフト記号表（従来型・ユニット型共通）'!$C$6:$L$47,10,FALSE))</f>
        <v/>
      </c>
      <c r="AS176" s="1928" t="str">
        <f>IF(AS175="","",VLOOKUP(AS175,'シフト記号表（従来型・ユニット型共通）'!$C$6:$L$47,10,FALSE))</f>
        <v/>
      </c>
      <c r="AT176" s="1928" t="str">
        <f>IF(AT175="","",VLOOKUP(AT175,'シフト記号表（従来型・ユニット型共通）'!$C$6:$L$47,10,FALSE))</f>
        <v/>
      </c>
      <c r="AU176" s="1928" t="str">
        <f>IF(AU175="","",VLOOKUP(AU175,'シフト記号表（従来型・ユニット型共通）'!$C$6:$L$47,10,FALSE))</f>
        <v/>
      </c>
      <c r="AV176" s="1928" t="str">
        <f>IF(AV175="","",VLOOKUP(AV175,'シフト記号表（従来型・ユニット型共通）'!$C$6:$L$47,10,FALSE))</f>
        <v/>
      </c>
      <c r="AW176" s="1928" t="str">
        <f>IF(AW175="","",VLOOKUP(AW175,'シフト記号表（従来型・ユニット型共通）'!$C$6:$L$47,10,FALSE))</f>
        <v/>
      </c>
      <c r="AX176" s="1929" t="str">
        <f>IF(AX175="","",VLOOKUP(AX175,'シフト記号表（従来型・ユニット型共通）'!$C$6:$L$47,10,FALSE))</f>
        <v/>
      </c>
      <c r="AY176" s="1927" t="str">
        <f>IF(AY175="","",VLOOKUP(AY175,'シフト記号表（従来型・ユニット型共通）'!$C$6:$L$47,10,FALSE))</f>
        <v/>
      </c>
      <c r="AZ176" s="1928" t="str">
        <f>IF(AZ175="","",VLOOKUP(AZ175,'シフト記号表（従来型・ユニット型共通）'!$C$6:$L$47,10,FALSE))</f>
        <v/>
      </c>
      <c r="BA176" s="1928" t="str">
        <f>IF(BA175="","",VLOOKUP(BA175,'シフト記号表（従来型・ユニット型共通）'!$C$6:$L$47,10,FALSE))</f>
        <v/>
      </c>
      <c r="BB176" s="4169">
        <f>IF($BE$3="４週",SUM(W176:AX176),IF($BE$3="暦月",SUM(W176:BA176),""))</f>
        <v>0</v>
      </c>
      <c r="BC176" s="4170"/>
      <c r="BD176" s="4171">
        <f>IF($BE$3="４週",BB176/4,IF($BE$3="暦月",(BB176/($BE$8/7)),""))</f>
        <v>0</v>
      </c>
      <c r="BE176" s="4170"/>
      <c r="BF176" s="4166"/>
      <c r="BG176" s="4167"/>
      <c r="BH176" s="4167"/>
      <c r="BI176" s="4167"/>
      <c r="BJ176" s="4168"/>
    </row>
    <row r="177" spans="2:62" ht="20.25" customHeight="1" x14ac:dyDescent="0.15">
      <c r="B177" s="4126">
        <f>B175+1</f>
        <v>81</v>
      </c>
      <c r="C177" s="4128"/>
      <c r="D177" s="4129"/>
      <c r="E177" s="1922"/>
      <c r="F177" s="1923"/>
      <c r="G177" s="1922"/>
      <c r="H177" s="1923"/>
      <c r="I177" s="4132"/>
      <c r="J177" s="4133"/>
      <c r="K177" s="4136"/>
      <c r="L177" s="4137"/>
      <c r="M177" s="4137"/>
      <c r="N177" s="4129"/>
      <c r="O177" s="4140"/>
      <c r="P177" s="4141"/>
      <c r="Q177" s="4141"/>
      <c r="R177" s="4141"/>
      <c r="S177" s="4142"/>
      <c r="T177" s="1942" t="s">
        <v>3298</v>
      </c>
      <c r="V177" s="1943"/>
      <c r="W177" s="1935"/>
      <c r="X177" s="1936"/>
      <c r="Y177" s="1936"/>
      <c r="Z177" s="1936"/>
      <c r="AA177" s="1936"/>
      <c r="AB177" s="1936"/>
      <c r="AC177" s="1937"/>
      <c r="AD177" s="1935"/>
      <c r="AE177" s="1936"/>
      <c r="AF177" s="1936"/>
      <c r="AG177" s="1936"/>
      <c r="AH177" s="1936"/>
      <c r="AI177" s="1936"/>
      <c r="AJ177" s="1937"/>
      <c r="AK177" s="1935"/>
      <c r="AL177" s="1936"/>
      <c r="AM177" s="1936"/>
      <c r="AN177" s="1936"/>
      <c r="AO177" s="1936"/>
      <c r="AP177" s="1936"/>
      <c r="AQ177" s="1937"/>
      <c r="AR177" s="1935"/>
      <c r="AS177" s="1936"/>
      <c r="AT177" s="1936"/>
      <c r="AU177" s="1936"/>
      <c r="AV177" s="1936"/>
      <c r="AW177" s="1936"/>
      <c r="AX177" s="1937"/>
      <c r="AY177" s="1935"/>
      <c r="AZ177" s="1936"/>
      <c r="BA177" s="1938"/>
      <c r="BB177" s="4146"/>
      <c r="BC177" s="4147"/>
      <c r="BD177" s="4148"/>
      <c r="BE177" s="4149"/>
      <c r="BF177" s="4150"/>
      <c r="BG177" s="4151"/>
      <c r="BH177" s="4151"/>
      <c r="BI177" s="4151"/>
      <c r="BJ177" s="4152"/>
    </row>
    <row r="178" spans="2:62" ht="20.25" customHeight="1" x14ac:dyDescent="0.15">
      <c r="B178" s="4159"/>
      <c r="C178" s="4160"/>
      <c r="D178" s="4161"/>
      <c r="E178" s="1944"/>
      <c r="F178" s="1945">
        <f>C177</f>
        <v>0</v>
      </c>
      <c r="G178" s="1944"/>
      <c r="H178" s="1945">
        <f>I177</f>
        <v>0</v>
      </c>
      <c r="I178" s="4162"/>
      <c r="J178" s="4163"/>
      <c r="K178" s="4164"/>
      <c r="L178" s="4165"/>
      <c r="M178" s="4165"/>
      <c r="N178" s="4161"/>
      <c r="O178" s="4140"/>
      <c r="P178" s="4141"/>
      <c r="Q178" s="4141"/>
      <c r="R178" s="4141"/>
      <c r="S178" s="4142"/>
      <c r="T178" s="1939" t="s">
        <v>3505</v>
      </c>
      <c r="U178" s="1940"/>
      <c r="V178" s="1941"/>
      <c r="W178" s="1927" t="str">
        <f>IF(W177="","",VLOOKUP(W177,'シフト記号表（従来型・ユニット型共通）'!$C$6:$L$47,10,FALSE))</f>
        <v/>
      </c>
      <c r="X178" s="1928" t="str">
        <f>IF(X177="","",VLOOKUP(X177,'シフト記号表（従来型・ユニット型共通）'!$C$6:$L$47,10,FALSE))</f>
        <v/>
      </c>
      <c r="Y178" s="1928" t="str">
        <f>IF(Y177="","",VLOOKUP(Y177,'シフト記号表（従来型・ユニット型共通）'!$C$6:$L$47,10,FALSE))</f>
        <v/>
      </c>
      <c r="Z178" s="1928" t="str">
        <f>IF(Z177="","",VLOOKUP(Z177,'シフト記号表（従来型・ユニット型共通）'!$C$6:$L$47,10,FALSE))</f>
        <v/>
      </c>
      <c r="AA178" s="1928" t="str">
        <f>IF(AA177="","",VLOOKUP(AA177,'シフト記号表（従来型・ユニット型共通）'!$C$6:$L$47,10,FALSE))</f>
        <v/>
      </c>
      <c r="AB178" s="1928" t="str">
        <f>IF(AB177="","",VLOOKUP(AB177,'シフト記号表（従来型・ユニット型共通）'!$C$6:$L$47,10,FALSE))</f>
        <v/>
      </c>
      <c r="AC178" s="1929" t="str">
        <f>IF(AC177="","",VLOOKUP(AC177,'シフト記号表（従来型・ユニット型共通）'!$C$6:$L$47,10,FALSE))</f>
        <v/>
      </c>
      <c r="AD178" s="1927" t="str">
        <f>IF(AD177="","",VLOOKUP(AD177,'シフト記号表（従来型・ユニット型共通）'!$C$6:$L$47,10,FALSE))</f>
        <v/>
      </c>
      <c r="AE178" s="1928" t="str">
        <f>IF(AE177="","",VLOOKUP(AE177,'シフト記号表（従来型・ユニット型共通）'!$C$6:$L$47,10,FALSE))</f>
        <v/>
      </c>
      <c r="AF178" s="1928" t="str">
        <f>IF(AF177="","",VLOOKUP(AF177,'シフト記号表（従来型・ユニット型共通）'!$C$6:$L$47,10,FALSE))</f>
        <v/>
      </c>
      <c r="AG178" s="1928" t="str">
        <f>IF(AG177="","",VLOOKUP(AG177,'シフト記号表（従来型・ユニット型共通）'!$C$6:$L$47,10,FALSE))</f>
        <v/>
      </c>
      <c r="AH178" s="1928" t="str">
        <f>IF(AH177="","",VLOOKUP(AH177,'シフト記号表（従来型・ユニット型共通）'!$C$6:$L$47,10,FALSE))</f>
        <v/>
      </c>
      <c r="AI178" s="1928" t="str">
        <f>IF(AI177="","",VLOOKUP(AI177,'シフト記号表（従来型・ユニット型共通）'!$C$6:$L$47,10,FALSE))</f>
        <v/>
      </c>
      <c r="AJ178" s="1929" t="str">
        <f>IF(AJ177="","",VLOOKUP(AJ177,'シフト記号表（従来型・ユニット型共通）'!$C$6:$L$47,10,FALSE))</f>
        <v/>
      </c>
      <c r="AK178" s="1927" t="str">
        <f>IF(AK177="","",VLOOKUP(AK177,'シフト記号表（従来型・ユニット型共通）'!$C$6:$L$47,10,FALSE))</f>
        <v/>
      </c>
      <c r="AL178" s="1928" t="str">
        <f>IF(AL177="","",VLOOKUP(AL177,'シフト記号表（従来型・ユニット型共通）'!$C$6:$L$47,10,FALSE))</f>
        <v/>
      </c>
      <c r="AM178" s="1928" t="str">
        <f>IF(AM177="","",VLOOKUP(AM177,'シフト記号表（従来型・ユニット型共通）'!$C$6:$L$47,10,FALSE))</f>
        <v/>
      </c>
      <c r="AN178" s="1928" t="str">
        <f>IF(AN177="","",VLOOKUP(AN177,'シフト記号表（従来型・ユニット型共通）'!$C$6:$L$47,10,FALSE))</f>
        <v/>
      </c>
      <c r="AO178" s="1928" t="str">
        <f>IF(AO177="","",VLOOKUP(AO177,'シフト記号表（従来型・ユニット型共通）'!$C$6:$L$47,10,FALSE))</f>
        <v/>
      </c>
      <c r="AP178" s="1928" t="str">
        <f>IF(AP177="","",VLOOKUP(AP177,'シフト記号表（従来型・ユニット型共通）'!$C$6:$L$47,10,FALSE))</f>
        <v/>
      </c>
      <c r="AQ178" s="1929" t="str">
        <f>IF(AQ177="","",VLOOKUP(AQ177,'シフト記号表（従来型・ユニット型共通）'!$C$6:$L$47,10,FALSE))</f>
        <v/>
      </c>
      <c r="AR178" s="1927" t="str">
        <f>IF(AR177="","",VLOOKUP(AR177,'シフト記号表（従来型・ユニット型共通）'!$C$6:$L$47,10,FALSE))</f>
        <v/>
      </c>
      <c r="AS178" s="1928" t="str">
        <f>IF(AS177="","",VLOOKUP(AS177,'シフト記号表（従来型・ユニット型共通）'!$C$6:$L$47,10,FALSE))</f>
        <v/>
      </c>
      <c r="AT178" s="1928" t="str">
        <f>IF(AT177="","",VLOOKUP(AT177,'シフト記号表（従来型・ユニット型共通）'!$C$6:$L$47,10,FALSE))</f>
        <v/>
      </c>
      <c r="AU178" s="1928" t="str">
        <f>IF(AU177="","",VLOOKUP(AU177,'シフト記号表（従来型・ユニット型共通）'!$C$6:$L$47,10,FALSE))</f>
        <v/>
      </c>
      <c r="AV178" s="1928" t="str">
        <f>IF(AV177="","",VLOOKUP(AV177,'シフト記号表（従来型・ユニット型共通）'!$C$6:$L$47,10,FALSE))</f>
        <v/>
      </c>
      <c r="AW178" s="1928" t="str">
        <f>IF(AW177="","",VLOOKUP(AW177,'シフト記号表（従来型・ユニット型共通）'!$C$6:$L$47,10,FALSE))</f>
        <v/>
      </c>
      <c r="AX178" s="1929" t="str">
        <f>IF(AX177="","",VLOOKUP(AX177,'シフト記号表（従来型・ユニット型共通）'!$C$6:$L$47,10,FALSE))</f>
        <v/>
      </c>
      <c r="AY178" s="1927" t="str">
        <f>IF(AY177="","",VLOOKUP(AY177,'シフト記号表（従来型・ユニット型共通）'!$C$6:$L$47,10,FALSE))</f>
        <v/>
      </c>
      <c r="AZ178" s="1928" t="str">
        <f>IF(AZ177="","",VLOOKUP(AZ177,'シフト記号表（従来型・ユニット型共通）'!$C$6:$L$47,10,FALSE))</f>
        <v/>
      </c>
      <c r="BA178" s="1928" t="str">
        <f>IF(BA177="","",VLOOKUP(BA177,'シフト記号表（従来型・ユニット型共通）'!$C$6:$L$47,10,FALSE))</f>
        <v/>
      </c>
      <c r="BB178" s="4169">
        <f>IF($BE$3="４週",SUM(W178:AX178),IF($BE$3="暦月",SUM(W178:BA178),""))</f>
        <v>0</v>
      </c>
      <c r="BC178" s="4170"/>
      <c r="BD178" s="4171">
        <f>IF($BE$3="４週",BB178/4,IF($BE$3="暦月",(BB178/($BE$8/7)),""))</f>
        <v>0</v>
      </c>
      <c r="BE178" s="4170"/>
      <c r="BF178" s="4166"/>
      <c r="BG178" s="4167"/>
      <c r="BH178" s="4167"/>
      <c r="BI178" s="4167"/>
      <c r="BJ178" s="4168"/>
    </row>
    <row r="179" spans="2:62" ht="20.25" customHeight="1" x14ac:dyDescent="0.15">
      <c r="B179" s="4126">
        <f>B177+1</f>
        <v>82</v>
      </c>
      <c r="C179" s="4128"/>
      <c r="D179" s="4129"/>
      <c r="E179" s="1922"/>
      <c r="F179" s="1923"/>
      <c r="G179" s="1922"/>
      <c r="H179" s="1923"/>
      <c r="I179" s="4132"/>
      <c r="J179" s="4133"/>
      <c r="K179" s="4136"/>
      <c r="L179" s="4137"/>
      <c r="M179" s="4137"/>
      <c r="N179" s="4129"/>
      <c r="O179" s="4140"/>
      <c r="P179" s="4141"/>
      <c r="Q179" s="4141"/>
      <c r="R179" s="4141"/>
      <c r="S179" s="4142"/>
      <c r="T179" s="1942" t="s">
        <v>3298</v>
      </c>
      <c r="V179" s="1943"/>
      <c r="W179" s="1935"/>
      <c r="X179" s="1936"/>
      <c r="Y179" s="1936"/>
      <c r="Z179" s="1936"/>
      <c r="AA179" s="1936"/>
      <c r="AB179" s="1936"/>
      <c r="AC179" s="1937"/>
      <c r="AD179" s="1935"/>
      <c r="AE179" s="1936"/>
      <c r="AF179" s="1936"/>
      <c r="AG179" s="1936"/>
      <c r="AH179" s="1936"/>
      <c r="AI179" s="1936"/>
      <c r="AJ179" s="1937"/>
      <c r="AK179" s="1935"/>
      <c r="AL179" s="1936"/>
      <c r="AM179" s="1936"/>
      <c r="AN179" s="1936"/>
      <c r="AO179" s="1936"/>
      <c r="AP179" s="1936"/>
      <c r="AQ179" s="1937"/>
      <c r="AR179" s="1935"/>
      <c r="AS179" s="1936"/>
      <c r="AT179" s="1936"/>
      <c r="AU179" s="1936"/>
      <c r="AV179" s="1936"/>
      <c r="AW179" s="1936"/>
      <c r="AX179" s="1937"/>
      <c r="AY179" s="1935"/>
      <c r="AZ179" s="1936"/>
      <c r="BA179" s="1938"/>
      <c r="BB179" s="4146"/>
      <c r="BC179" s="4147"/>
      <c r="BD179" s="4148"/>
      <c r="BE179" s="4149"/>
      <c r="BF179" s="4150"/>
      <c r="BG179" s="4151"/>
      <c r="BH179" s="4151"/>
      <c r="BI179" s="4151"/>
      <c r="BJ179" s="4152"/>
    </row>
    <row r="180" spans="2:62" ht="20.25" customHeight="1" x14ac:dyDescent="0.15">
      <c r="B180" s="4159"/>
      <c r="C180" s="4160"/>
      <c r="D180" s="4161"/>
      <c r="E180" s="1944"/>
      <c r="F180" s="1945">
        <f>C179</f>
        <v>0</v>
      </c>
      <c r="G180" s="1944"/>
      <c r="H180" s="1945">
        <f>I179</f>
        <v>0</v>
      </c>
      <c r="I180" s="4162"/>
      <c r="J180" s="4163"/>
      <c r="K180" s="4164"/>
      <c r="L180" s="4165"/>
      <c r="M180" s="4165"/>
      <c r="N180" s="4161"/>
      <c r="O180" s="4140"/>
      <c r="P180" s="4141"/>
      <c r="Q180" s="4141"/>
      <c r="R180" s="4141"/>
      <c r="S180" s="4142"/>
      <c r="T180" s="1939" t="s">
        <v>3505</v>
      </c>
      <c r="U180" s="1940"/>
      <c r="V180" s="1941"/>
      <c r="W180" s="1927" t="str">
        <f>IF(W179="","",VLOOKUP(W179,'シフト記号表（従来型・ユニット型共通）'!$C$6:$L$47,10,FALSE))</f>
        <v/>
      </c>
      <c r="X180" s="1928" t="str">
        <f>IF(X179="","",VLOOKUP(X179,'シフト記号表（従来型・ユニット型共通）'!$C$6:$L$47,10,FALSE))</f>
        <v/>
      </c>
      <c r="Y180" s="1928" t="str">
        <f>IF(Y179="","",VLOOKUP(Y179,'シフト記号表（従来型・ユニット型共通）'!$C$6:$L$47,10,FALSE))</f>
        <v/>
      </c>
      <c r="Z180" s="1928" t="str">
        <f>IF(Z179="","",VLOOKUP(Z179,'シフト記号表（従来型・ユニット型共通）'!$C$6:$L$47,10,FALSE))</f>
        <v/>
      </c>
      <c r="AA180" s="1928" t="str">
        <f>IF(AA179="","",VLOOKUP(AA179,'シフト記号表（従来型・ユニット型共通）'!$C$6:$L$47,10,FALSE))</f>
        <v/>
      </c>
      <c r="AB180" s="1928" t="str">
        <f>IF(AB179="","",VLOOKUP(AB179,'シフト記号表（従来型・ユニット型共通）'!$C$6:$L$47,10,FALSE))</f>
        <v/>
      </c>
      <c r="AC180" s="1929" t="str">
        <f>IF(AC179="","",VLOOKUP(AC179,'シフト記号表（従来型・ユニット型共通）'!$C$6:$L$47,10,FALSE))</f>
        <v/>
      </c>
      <c r="AD180" s="1927" t="str">
        <f>IF(AD179="","",VLOOKUP(AD179,'シフト記号表（従来型・ユニット型共通）'!$C$6:$L$47,10,FALSE))</f>
        <v/>
      </c>
      <c r="AE180" s="1928" t="str">
        <f>IF(AE179="","",VLOOKUP(AE179,'シフト記号表（従来型・ユニット型共通）'!$C$6:$L$47,10,FALSE))</f>
        <v/>
      </c>
      <c r="AF180" s="1928" t="str">
        <f>IF(AF179="","",VLOOKUP(AF179,'シフト記号表（従来型・ユニット型共通）'!$C$6:$L$47,10,FALSE))</f>
        <v/>
      </c>
      <c r="AG180" s="1928" t="str">
        <f>IF(AG179="","",VLOOKUP(AG179,'シフト記号表（従来型・ユニット型共通）'!$C$6:$L$47,10,FALSE))</f>
        <v/>
      </c>
      <c r="AH180" s="1928" t="str">
        <f>IF(AH179="","",VLOOKUP(AH179,'シフト記号表（従来型・ユニット型共通）'!$C$6:$L$47,10,FALSE))</f>
        <v/>
      </c>
      <c r="AI180" s="1928" t="str">
        <f>IF(AI179="","",VLOOKUP(AI179,'シフト記号表（従来型・ユニット型共通）'!$C$6:$L$47,10,FALSE))</f>
        <v/>
      </c>
      <c r="AJ180" s="1929" t="str">
        <f>IF(AJ179="","",VLOOKUP(AJ179,'シフト記号表（従来型・ユニット型共通）'!$C$6:$L$47,10,FALSE))</f>
        <v/>
      </c>
      <c r="AK180" s="1927" t="str">
        <f>IF(AK179="","",VLOOKUP(AK179,'シフト記号表（従来型・ユニット型共通）'!$C$6:$L$47,10,FALSE))</f>
        <v/>
      </c>
      <c r="AL180" s="1928" t="str">
        <f>IF(AL179="","",VLOOKUP(AL179,'シフト記号表（従来型・ユニット型共通）'!$C$6:$L$47,10,FALSE))</f>
        <v/>
      </c>
      <c r="AM180" s="1928" t="str">
        <f>IF(AM179="","",VLOOKUP(AM179,'シフト記号表（従来型・ユニット型共通）'!$C$6:$L$47,10,FALSE))</f>
        <v/>
      </c>
      <c r="AN180" s="1928" t="str">
        <f>IF(AN179="","",VLOOKUP(AN179,'シフト記号表（従来型・ユニット型共通）'!$C$6:$L$47,10,FALSE))</f>
        <v/>
      </c>
      <c r="AO180" s="1928" t="str">
        <f>IF(AO179="","",VLOOKUP(AO179,'シフト記号表（従来型・ユニット型共通）'!$C$6:$L$47,10,FALSE))</f>
        <v/>
      </c>
      <c r="AP180" s="1928" t="str">
        <f>IF(AP179="","",VLOOKUP(AP179,'シフト記号表（従来型・ユニット型共通）'!$C$6:$L$47,10,FALSE))</f>
        <v/>
      </c>
      <c r="AQ180" s="1929" t="str">
        <f>IF(AQ179="","",VLOOKUP(AQ179,'シフト記号表（従来型・ユニット型共通）'!$C$6:$L$47,10,FALSE))</f>
        <v/>
      </c>
      <c r="AR180" s="1927" t="str">
        <f>IF(AR179="","",VLOOKUP(AR179,'シフト記号表（従来型・ユニット型共通）'!$C$6:$L$47,10,FALSE))</f>
        <v/>
      </c>
      <c r="AS180" s="1928" t="str">
        <f>IF(AS179="","",VLOOKUP(AS179,'シフト記号表（従来型・ユニット型共通）'!$C$6:$L$47,10,FALSE))</f>
        <v/>
      </c>
      <c r="AT180" s="1928" t="str">
        <f>IF(AT179="","",VLOOKUP(AT179,'シフト記号表（従来型・ユニット型共通）'!$C$6:$L$47,10,FALSE))</f>
        <v/>
      </c>
      <c r="AU180" s="1928" t="str">
        <f>IF(AU179="","",VLOOKUP(AU179,'シフト記号表（従来型・ユニット型共通）'!$C$6:$L$47,10,FALSE))</f>
        <v/>
      </c>
      <c r="AV180" s="1928" t="str">
        <f>IF(AV179="","",VLOOKUP(AV179,'シフト記号表（従来型・ユニット型共通）'!$C$6:$L$47,10,FALSE))</f>
        <v/>
      </c>
      <c r="AW180" s="1928" t="str">
        <f>IF(AW179="","",VLOOKUP(AW179,'シフト記号表（従来型・ユニット型共通）'!$C$6:$L$47,10,FALSE))</f>
        <v/>
      </c>
      <c r="AX180" s="1929" t="str">
        <f>IF(AX179="","",VLOOKUP(AX179,'シフト記号表（従来型・ユニット型共通）'!$C$6:$L$47,10,FALSE))</f>
        <v/>
      </c>
      <c r="AY180" s="1927" t="str">
        <f>IF(AY179="","",VLOOKUP(AY179,'シフト記号表（従来型・ユニット型共通）'!$C$6:$L$47,10,FALSE))</f>
        <v/>
      </c>
      <c r="AZ180" s="1928" t="str">
        <f>IF(AZ179="","",VLOOKUP(AZ179,'シフト記号表（従来型・ユニット型共通）'!$C$6:$L$47,10,FALSE))</f>
        <v/>
      </c>
      <c r="BA180" s="1928" t="str">
        <f>IF(BA179="","",VLOOKUP(BA179,'シフト記号表（従来型・ユニット型共通）'!$C$6:$L$47,10,FALSE))</f>
        <v/>
      </c>
      <c r="BB180" s="4169">
        <f>IF($BE$3="４週",SUM(W180:AX180),IF($BE$3="暦月",SUM(W180:BA180),""))</f>
        <v>0</v>
      </c>
      <c r="BC180" s="4170"/>
      <c r="BD180" s="4171">
        <f>IF($BE$3="４週",BB180/4,IF($BE$3="暦月",(BB180/($BE$8/7)),""))</f>
        <v>0</v>
      </c>
      <c r="BE180" s="4170"/>
      <c r="BF180" s="4166"/>
      <c r="BG180" s="4167"/>
      <c r="BH180" s="4167"/>
      <c r="BI180" s="4167"/>
      <c r="BJ180" s="4168"/>
    </row>
    <row r="181" spans="2:62" ht="20.25" customHeight="1" x14ac:dyDescent="0.15">
      <c r="B181" s="4126">
        <f>B179+1</f>
        <v>83</v>
      </c>
      <c r="C181" s="4128"/>
      <c r="D181" s="4129"/>
      <c r="E181" s="1922"/>
      <c r="F181" s="1923"/>
      <c r="G181" s="1922"/>
      <c r="H181" s="1923"/>
      <c r="I181" s="4132"/>
      <c r="J181" s="4133"/>
      <c r="K181" s="4136"/>
      <c r="L181" s="4137"/>
      <c r="M181" s="4137"/>
      <c r="N181" s="4129"/>
      <c r="O181" s="4140"/>
      <c r="P181" s="4141"/>
      <c r="Q181" s="4141"/>
      <c r="R181" s="4141"/>
      <c r="S181" s="4142"/>
      <c r="T181" s="1942" t="s">
        <v>3298</v>
      </c>
      <c r="V181" s="1943"/>
      <c r="W181" s="1935"/>
      <c r="X181" s="1936"/>
      <c r="Y181" s="1936"/>
      <c r="Z181" s="1936"/>
      <c r="AA181" s="1936"/>
      <c r="AB181" s="1936"/>
      <c r="AC181" s="1937"/>
      <c r="AD181" s="1935"/>
      <c r="AE181" s="1936"/>
      <c r="AF181" s="1936"/>
      <c r="AG181" s="1936"/>
      <c r="AH181" s="1936"/>
      <c r="AI181" s="1936"/>
      <c r="AJ181" s="1937"/>
      <c r="AK181" s="1935"/>
      <c r="AL181" s="1936"/>
      <c r="AM181" s="1936"/>
      <c r="AN181" s="1936"/>
      <c r="AO181" s="1936"/>
      <c r="AP181" s="1936"/>
      <c r="AQ181" s="1937"/>
      <c r="AR181" s="1935"/>
      <c r="AS181" s="1936"/>
      <c r="AT181" s="1936"/>
      <c r="AU181" s="1936"/>
      <c r="AV181" s="1936"/>
      <c r="AW181" s="1936"/>
      <c r="AX181" s="1937"/>
      <c r="AY181" s="1935"/>
      <c r="AZ181" s="1936"/>
      <c r="BA181" s="1938"/>
      <c r="BB181" s="4146"/>
      <c r="BC181" s="4147"/>
      <c r="BD181" s="4148"/>
      <c r="BE181" s="4149"/>
      <c r="BF181" s="4150"/>
      <c r="BG181" s="4151"/>
      <c r="BH181" s="4151"/>
      <c r="BI181" s="4151"/>
      <c r="BJ181" s="4152"/>
    </row>
    <row r="182" spans="2:62" ht="20.25" customHeight="1" x14ac:dyDescent="0.15">
      <c r="B182" s="4159"/>
      <c r="C182" s="4160"/>
      <c r="D182" s="4161"/>
      <c r="E182" s="1944"/>
      <c r="F182" s="1945">
        <f>C181</f>
        <v>0</v>
      </c>
      <c r="G182" s="1944"/>
      <c r="H182" s="1945">
        <f>I181</f>
        <v>0</v>
      </c>
      <c r="I182" s="4162"/>
      <c r="J182" s="4163"/>
      <c r="K182" s="4164"/>
      <c r="L182" s="4165"/>
      <c r="M182" s="4165"/>
      <c r="N182" s="4161"/>
      <c r="O182" s="4140"/>
      <c r="P182" s="4141"/>
      <c r="Q182" s="4141"/>
      <c r="R182" s="4141"/>
      <c r="S182" s="4142"/>
      <c r="T182" s="1939" t="s">
        <v>3505</v>
      </c>
      <c r="U182" s="1940"/>
      <c r="V182" s="1941"/>
      <c r="W182" s="1927" t="str">
        <f>IF(W181="","",VLOOKUP(W181,'シフト記号表（従来型・ユニット型共通）'!$C$6:$L$47,10,FALSE))</f>
        <v/>
      </c>
      <c r="X182" s="1928" t="str">
        <f>IF(X181="","",VLOOKUP(X181,'シフト記号表（従来型・ユニット型共通）'!$C$6:$L$47,10,FALSE))</f>
        <v/>
      </c>
      <c r="Y182" s="1928" t="str">
        <f>IF(Y181="","",VLOOKUP(Y181,'シフト記号表（従来型・ユニット型共通）'!$C$6:$L$47,10,FALSE))</f>
        <v/>
      </c>
      <c r="Z182" s="1928" t="str">
        <f>IF(Z181="","",VLOOKUP(Z181,'シフト記号表（従来型・ユニット型共通）'!$C$6:$L$47,10,FALSE))</f>
        <v/>
      </c>
      <c r="AA182" s="1928" t="str">
        <f>IF(AA181="","",VLOOKUP(AA181,'シフト記号表（従来型・ユニット型共通）'!$C$6:$L$47,10,FALSE))</f>
        <v/>
      </c>
      <c r="AB182" s="1928" t="str">
        <f>IF(AB181="","",VLOOKUP(AB181,'シフト記号表（従来型・ユニット型共通）'!$C$6:$L$47,10,FALSE))</f>
        <v/>
      </c>
      <c r="AC182" s="1929" t="str">
        <f>IF(AC181="","",VLOOKUP(AC181,'シフト記号表（従来型・ユニット型共通）'!$C$6:$L$47,10,FALSE))</f>
        <v/>
      </c>
      <c r="AD182" s="1927" t="str">
        <f>IF(AD181="","",VLOOKUP(AD181,'シフト記号表（従来型・ユニット型共通）'!$C$6:$L$47,10,FALSE))</f>
        <v/>
      </c>
      <c r="AE182" s="1928" t="str">
        <f>IF(AE181="","",VLOOKUP(AE181,'シフト記号表（従来型・ユニット型共通）'!$C$6:$L$47,10,FALSE))</f>
        <v/>
      </c>
      <c r="AF182" s="1928" t="str">
        <f>IF(AF181="","",VLOOKUP(AF181,'シフト記号表（従来型・ユニット型共通）'!$C$6:$L$47,10,FALSE))</f>
        <v/>
      </c>
      <c r="AG182" s="1928" t="str">
        <f>IF(AG181="","",VLOOKUP(AG181,'シフト記号表（従来型・ユニット型共通）'!$C$6:$L$47,10,FALSE))</f>
        <v/>
      </c>
      <c r="AH182" s="1928" t="str">
        <f>IF(AH181="","",VLOOKUP(AH181,'シフト記号表（従来型・ユニット型共通）'!$C$6:$L$47,10,FALSE))</f>
        <v/>
      </c>
      <c r="AI182" s="1928" t="str">
        <f>IF(AI181="","",VLOOKUP(AI181,'シフト記号表（従来型・ユニット型共通）'!$C$6:$L$47,10,FALSE))</f>
        <v/>
      </c>
      <c r="AJ182" s="1929" t="str">
        <f>IF(AJ181="","",VLOOKUP(AJ181,'シフト記号表（従来型・ユニット型共通）'!$C$6:$L$47,10,FALSE))</f>
        <v/>
      </c>
      <c r="AK182" s="1927" t="str">
        <f>IF(AK181="","",VLOOKUP(AK181,'シフト記号表（従来型・ユニット型共通）'!$C$6:$L$47,10,FALSE))</f>
        <v/>
      </c>
      <c r="AL182" s="1928" t="str">
        <f>IF(AL181="","",VLOOKUP(AL181,'シフト記号表（従来型・ユニット型共通）'!$C$6:$L$47,10,FALSE))</f>
        <v/>
      </c>
      <c r="AM182" s="1928" t="str">
        <f>IF(AM181="","",VLOOKUP(AM181,'シフト記号表（従来型・ユニット型共通）'!$C$6:$L$47,10,FALSE))</f>
        <v/>
      </c>
      <c r="AN182" s="1928" t="str">
        <f>IF(AN181="","",VLOOKUP(AN181,'シフト記号表（従来型・ユニット型共通）'!$C$6:$L$47,10,FALSE))</f>
        <v/>
      </c>
      <c r="AO182" s="1928" t="str">
        <f>IF(AO181="","",VLOOKUP(AO181,'シフト記号表（従来型・ユニット型共通）'!$C$6:$L$47,10,FALSE))</f>
        <v/>
      </c>
      <c r="AP182" s="1928" t="str">
        <f>IF(AP181="","",VLOOKUP(AP181,'シフト記号表（従来型・ユニット型共通）'!$C$6:$L$47,10,FALSE))</f>
        <v/>
      </c>
      <c r="AQ182" s="1929" t="str">
        <f>IF(AQ181="","",VLOOKUP(AQ181,'シフト記号表（従来型・ユニット型共通）'!$C$6:$L$47,10,FALSE))</f>
        <v/>
      </c>
      <c r="AR182" s="1927" t="str">
        <f>IF(AR181="","",VLOOKUP(AR181,'シフト記号表（従来型・ユニット型共通）'!$C$6:$L$47,10,FALSE))</f>
        <v/>
      </c>
      <c r="AS182" s="1928" t="str">
        <f>IF(AS181="","",VLOOKUP(AS181,'シフト記号表（従来型・ユニット型共通）'!$C$6:$L$47,10,FALSE))</f>
        <v/>
      </c>
      <c r="AT182" s="1928" t="str">
        <f>IF(AT181="","",VLOOKUP(AT181,'シフト記号表（従来型・ユニット型共通）'!$C$6:$L$47,10,FALSE))</f>
        <v/>
      </c>
      <c r="AU182" s="1928" t="str">
        <f>IF(AU181="","",VLOOKUP(AU181,'シフト記号表（従来型・ユニット型共通）'!$C$6:$L$47,10,FALSE))</f>
        <v/>
      </c>
      <c r="AV182" s="1928" t="str">
        <f>IF(AV181="","",VLOOKUP(AV181,'シフト記号表（従来型・ユニット型共通）'!$C$6:$L$47,10,FALSE))</f>
        <v/>
      </c>
      <c r="AW182" s="1928" t="str">
        <f>IF(AW181="","",VLOOKUP(AW181,'シフト記号表（従来型・ユニット型共通）'!$C$6:$L$47,10,FALSE))</f>
        <v/>
      </c>
      <c r="AX182" s="1929" t="str">
        <f>IF(AX181="","",VLOOKUP(AX181,'シフト記号表（従来型・ユニット型共通）'!$C$6:$L$47,10,FALSE))</f>
        <v/>
      </c>
      <c r="AY182" s="1927" t="str">
        <f>IF(AY181="","",VLOOKUP(AY181,'シフト記号表（従来型・ユニット型共通）'!$C$6:$L$47,10,FALSE))</f>
        <v/>
      </c>
      <c r="AZ182" s="1928" t="str">
        <f>IF(AZ181="","",VLOOKUP(AZ181,'シフト記号表（従来型・ユニット型共通）'!$C$6:$L$47,10,FALSE))</f>
        <v/>
      </c>
      <c r="BA182" s="1928" t="str">
        <f>IF(BA181="","",VLOOKUP(BA181,'シフト記号表（従来型・ユニット型共通）'!$C$6:$L$47,10,FALSE))</f>
        <v/>
      </c>
      <c r="BB182" s="4169">
        <f>IF($BE$3="４週",SUM(W182:AX182),IF($BE$3="暦月",SUM(W182:BA182),""))</f>
        <v>0</v>
      </c>
      <c r="BC182" s="4170"/>
      <c r="BD182" s="4171">
        <f>IF($BE$3="４週",BB182/4,IF($BE$3="暦月",(BB182/($BE$8/7)),""))</f>
        <v>0</v>
      </c>
      <c r="BE182" s="4170"/>
      <c r="BF182" s="4166"/>
      <c r="BG182" s="4167"/>
      <c r="BH182" s="4167"/>
      <c r="BI182" s="4167"/>
      <c r="BJ182" s="4168"/>
    </row>
    <row r="183" spans="2:62" ht="20.25" customHeight="1" x14ac:dyDescent="0.15">
      <c r="B183" s="4126">
        <f>B181+1</f>
        <v>84</v>
      </c>
      <c r="C183" s="4128"/>
      <c r="D183" s="4129"/>
      <c r="E183" s="1922"/>
      <c r="F183" s="1923"/>
      <c r="G183" s="1922"/>
      <c r="H183" s="1923"/>
      <c r="I183" s="4132"/>
      <c r="J183" s="4133"/>
      <c r="K183" s="4136"/>
      <c r="L183" s="4137"/>
      <c r="M183" s="4137"/>
      <c r="N183" s="4129"/>
      <c r="O183" s="4140"/>
      <c r="P183" s="4141"/>
      <c r="Q183" s="4141"/>
      <c r="R183" s="4141"/>
      <c r="S183" s="4142"/>
      <c r="T183" s="1942" t="s">
        <v>3298</v>
      </c>
      <c r="V183" s="1943"/>
      <c r="W183" s="1935"/>
      <c r="X183" s="1936"/>
      <c r="Y183" s="1936"/>
      <c r="Z183" s="1936"/>
      <c r="AA183" s="1936"/>
      <c r="AB183" s="1936"/>
      <c r="AC183" s="1937"/>
      <c r="AD183" s="1935"/>
      <c r="AE183" s="1936"/>
      <c r="AF183" s="1936"/>
      <c r="AG183" s="1936"/>
      <c r="AH183" s="1936"/>
      <c r="AI183" s="1936"/>
      <c r="AJ183" s="1937"/>
      <c r="AK183" s="1935"/>
      <c r="AL183" s="1936"/>
      <c r="AM183" s="1936"/>
      <c r="AN183" s="1936"/>
      <c r="AO183" s="1936"/>
      <c r="AP183" s="1936"/>
      <c r="AQ183" s="1937"/>
      <c r="AR183" s="1935"/>
      <c r="AS183" s="1936"/>
      <c r="AT183" s="1936"/>
      <c r="AU183" s="1936"/>
      <c r="AV183" s="1936"/>
      <c r="AW183" s="1936"/>
      <c r="AX183" s="1937"/>
      <c r="AY183" s="1935"/>
      <c r="AZ183" s="1936"/>
      <c r="BA183" s="1938"/>
      <c r="BB183" s="4146"/>
      <c r="BC183" s="4147"/>
      <c r="BD183" s="4148"/>
      <c r="BE183" s="4149"/>
      <c r="BF183" s="4150"/>
      <c r="BG183" s="4151"/>
      <c r="BH183" s="4151"/>
      <c r="BI183" s="4151"/>
      <c r="BJ183" s="4152"/>
    </row>
    <row r="184" spans="2:62" ht="20.25" customHeight="1" x14ac:dyDescent="0.15">
      <c r="B184" s="4159"/>
      <c r="C184" s="4160"/>
      <c r="D184" s="4161"/>
      <c r="E184" s="1944"/>
      <c r="F184" s="1945">
        <f>C183</f>
        <v>0</v>
      </c>
      <c r="G184" s="1944"/>
      <c r="H184" s="1945">
        <f>I183</f>
        <v>0</v>
      </c>
      <c r="I184" s="4162"/>
      <c r="J184" s="4163"/>
      <c r="K184" s="4164"/>
      <c r="L184" s="4165"/>
      <c r="M184" s="4165"/>
      <c r="N184" s="4161"/>
      <c r="O184" s="4140"/>
      <c r="P184" s="4141"/>
      <c r="Q184" s="4141"/>
      <c r="R184" s="4141"/>
      <c r="S184" s="4142"/>
      <c r="T184" s="1939" t="s">
        <v>3505</v>
      </c>
      <c r="U184" s="1940"/>
      <c r="V184" s="1941"/>
      <c r="W184" s="1927" t="str">
        <f>IF(W183="","",VLOOKUP(W183,'シフト記号表（従来型・ユニット型共通）'!$C$6:$L$47,10,FALSE))</f>
        <v/>
      </c>
      <c r="X184" s="1928" t="str">
        <f>IF(X183="","",VLOOKUP(X183,'シフト記号表（従来型・ユニット型共通）'!$C$6:$L$47,10,FALSE))</f>
        <v/>
      </c>
      <c r="Y184" s="1928" t="str">
        <f>IF(Y183="","",VLOOKUP(Y183,'シフト記号表（従来型・ユニット型共通）'!$C$6:$L$47,10,FALSE))</f>
        <v/>
      </c>
      <c r="Z184" s="1928" t="str">
        <f>IF(Z183="","",VLOOKUP(Z183,'シフト記号表（従来型・ユニット型共通）'!$C$6:$L$47,10,FALSE))</f>
        <v/>
      </c>
      <c r="AA184" s="1928" t="str">
        <f>IF(AA183="","",VLOOKUP(AA183,'シフト記号表（従来型・ユニット型共通）'!$C$6:$L$47,10,FALSE))</f>
        <v/>
      </c>
      <c r="AB184" s="1928" t="str">
        <f>IF(AB183="","",VLOOKUP(AB183,'シフト記号表（従来型・ユニット型共通）'!$C$6:$L$47,10,FALSE))</f>
        <v/>
      </c>
      <c r="AC184" s="1929" t="str">
        <f>IF(AC183="","",VLOOKUP(AC183,'シフト記号表（従来型・ユニット型共通）'!$C$6:$L$47,10,FALSE))</f>
        <v/>
      </c>
      <c r="AD184" s="1927" t="str">
        <f>IF(AD183="","",VLOOKUP(AD183,'シフト記号表（従来型・ユニット型共通）'!$C$6:$L$47,10,FALSE))</f>
        <v/>
      </c>
      <c r="AE184" s="1928" t="str">
        <f>IF(AE183="","",VLOOKUP(AE183,'シフト記号表（従来型・ユニット型共通）'!$C$6:$L$47,10,FALSE))</f>
        <v/>
      </c>
      <c r="AF184" s="1928" t="str">
        <f>IF(AF183="","",VLOOKUP(AF183,'シフト記号表（従来型・ユニット型共通）'!$C$6:$L$47,10,FALSE))</f>
        <v/>
      </c>
      <c r="AG184" s="1928" t="str">
        <f>IF(AG183="","",VLOOKUP(AG183,'シフト記号表（従来型・ユニット型共通）'!$C$6:$L$47,10,FALSE))</f>
        <v/>
      </c>
      <c r="AH184" s="1928" t="str">
        <f>IF(AH183="","",VLOOKUP(AH183,'シフト記号表（従来型・ユニット型共通）'!$C$6:$L$47,10,FALSE))</f>
        <v/>
      </c>
      <c r="AI184" s="1928" t="str">
        <f>IF(AI183="","",VLOOKUP(AI183,'シフト記号表（従来型・ユニット型共通）'!$C$6:$L$47,10,FALSE))</f>
        <v/>
      </c>
      <c r="AJ184" s="1929" t="str">
        <f>IF(AJ183="","",VLOOKUP(AJ183,'シフト記号表（従来型・ユニット型共通）'!$C$6:$L$47,10,FALSE))</f>
        <v/>
      </c>
      <c r="AK184" s="1927" t="str">
        <f>IF(AK183="","",VLOOKUP(AK183,'シフト記号表（従来型・ユニット型共通）'!$C$6:$L$47,10,FALSE))</f>
        <v/>
      </c>
      <c r="AL184" s="1928" t="str">
        <f>IF(AL183="","",VLOOKUP(AL183,'シフト記号表（従来型・ユニット型共通）'!$C$6:$L$47,10,FALSE))</f>
        <v/>
      </c>
      <c r="AM184" s="1928" t="str">
        <f>IF(AM183="","",VLOOKUP(AM183,'シフト記号表（従来型・ユニット型共通）'!$C$6:$L$47,10,FALSE))</f>
        <v/>
      </c>
      <c r="AN184" s="1928" t="str">
        <f>IF(AN183="","",VLOOKUP(AN183,'シフト記号表（従来型・ユニット型共通）'!$C$6:$L$47,10,FALSE))</f>
        <v/>
      </c>
      <c r="AO184" s="1928" t="str">
        <f>IF(AO183="","",VLOOKUP(AO183,'シフト記号表（従来型・ユニット型共通）'!$C$6:$L$47,10,FALSE))</f>
        <v/>
      </c>
      <c r="AP184" s="1928" t="str">
        <f>IF(AP183="","",VLOOKUP(AP183,'シフト記号表（従来型・ユニット型共通）'!$C$6:$L$47,10,FALSE))</f>
        <v/>
      </c>
      <c r="AQ184" s="1929" t="str">
        <f>IF(AQ183="","",VLOOKUP(AQ183,'シフト記号表（従来型・ユニット型共通）'!$C$6:$L$47,10,FALSE))</f>
        <v/>
      </c>
      <c r="AR184" s="1927" t="str">
        <f>IF(AR183="","",VLOOKUP(AR183,'シフト記号表（従来型・ユニット型共通）'!$C$6:$L$47,10,FALSE))</f>
        <v/>
      </c>
      <c r="AS184" s="1928" t="str">
        <f>IF(AS183="","",VLOOKUP(AS183,'シフト記号表（従来型・ユニット型共通）'!$C$6:$L$47,10,FALSE))</f>
        <v/>
      </c>
      <c r="AT184" s="1928" t="str">
        <f>IF(AT183="","",VLOOKUP(AT183,'シフト記号表（従来型・ユニット型共通）'!$C$6:$L$47,10,FALSE))</f>
        <v/>
      </c>
      <c r="AU184" s="1928" t="str">
        <f>IF(AU183="","",VLOOKUP(AU183,'シフト記号表（従来型・ユニット型共通）'!$C$6:$L$47,10,FALSE))</f>
        <v/>
      </c>
      <c r="AV184" s="1928" t="str">
        <f>IF(AV183="","",VLOOKUP(AV183,'シフト記号表（従来型・ユニット型共通）'!$C$6:$L$47,10,FALSE))</f>
        <v/>
      </c>
      <c r="AW184" s="1928" t="str">
        <f>IF(AW183="","",VLOOKUP(AW183,'シフト記号表（従来型・ユニット型共通）'!$C$6:$L$47,10,FALSE))</f>
        <v/>
      </c>
      <c r="AX184" s="1929" t="str">
        <f>IF(AX183="","",VLOOKUP(AX183,'シフト記号表（従来型・ユニット型共通）'!$C$6:$L$47,10,FALSE))</f>
        <v/>
      </c>
      <c r="AY184" s="1927" t="str">
        <f>IF(AY183="","",VLOOKUP(AY183,'シフト記号表（従来型・ユニット型共通）'!$C$6:$L$47,10,FALSE))</f>
        <v/>
      </c>
      <c r="AZ184" s="1928" t="str">
        <f>IF(AZ183="","",VLOOKUP(AZ183,'シフト記号表（従来型・ユニット型共通）'!$C$6:$L$47,10,FALSE))</f>
        <v/>
      </c>
      <c r="BA184" s="1928" t="str">
        <f>IF(BA183="","",VLOOKUP(BA183,'シフト記号表（従来型・ユニット型共通）'!$C$6:$L$47,10,FALSE))</f>
        <v/>
      </c>
      <c r="BB184" s="4169">
        <f>IF($BE$3="４週",SUM(W184:AX184),IF($BE$3="暦月",SUM(W184:BA184),""))</f>
        <v>0</v>
      </c>
      <c r="BC184" s="4170"/>
      <c r="BD184" s="4171">
        <f>IF($BE$3="４週",BB184/4,IF($BE$3="暦月",(BB184/($BE$8/7)),""))</f>
        <v>0</v>
      </c>
      <c r="BE184" s="4170"/>
      <c r="BF184" s="4166"/>
      <c r="BG184" s="4167"/>
      <c r="BH184" s="4167"/>
      <c r="BI184" s="4167"/>
      <c r="BJ184" s="4168"/>
    </row>
    <row r="185" spans="2:62" ht="20.25" customHeight="1" x14ac:dyDescent="0.15">
      <c r="B185" s="4126">
        <f>B183+1</f>
        <v>85</v>
      </c>
      <c r="C185" s="4128"/>
      <c r="D185" s="4129"/>
      <c r="E185" s="1922"/>
      <c r="F185" s="1923"/>
      <c r="G185" s="1922"/>
      <c r="H185" s="1923"/>
      <c r="I185" s="4132"/>
      <c r="J185" s="4133"/>
      <c r="K185" s="4136"/>
      <c r="L185" s="4137"/>
      <c r="M185" s="4137"/>
      <c r="N185" s="4129"/>
      <c r="O185" s="4140"/>
      <c r="P185" s="4141"/>
      <c r="Q185" s="4141"/>
      <c r="R185" s="4141"/>
      <c r="S185" s="4142"/>
      <c r="T185" s="1942" t="s">
        <v>3298</v>
      </c>
      <c r="V185" s="1943"/>
      <c r="W185" s="1935"/>
      <c r="X185" s="1936"/>
      <c r="Y185" s="1936"/>
      <c r="Z185" s="1936"/>
      <c r="AA185" s="1936"/>
      <c r="AB185" s="1936"/>
      <c r="AC185" s="1937"/>
      <c r="AD185" s="1935"/>
      <c r="AE185" s="1936"/>
      <c r="AF185" s="1936"/>
      <c r="AG185" s="1936"/>
      <c r="AH185" s="1936"/>
      <c r="AI185" s="1936"/>
      <c r="AJ185" s="1937"/>
      <c r="AK185" s="1935"/>
      <c r="AL185" s="1936"/>
      <c r="AM185" s="1936"/>
      <c r="AN185" s="1936"/>
      <c r="AO185" s="1936"/>
      <c r="AP185" s="1936"/>
      <c r="AQ185" s="1937"/>
      <c r="AR185" s="1935"/>
      <c r="AS185" s="1936"/>
      <c r="AT185" s="1936"/>
      <c r="AU185" s="1936"/>
      <c r="AV185" s="1936"/>
      <c r="AW185" s="1936"/>
      <c r="AX185" s="1937"/>
      <c r="AY185" s="1935"/>
      <c r="AZ185" s="1936"/>
      <c r="BA185" s="1938"/>
      <c r="BB185" s="4146"/>
      <c r="BC185" s="4147"/>
      <c r="BD185" s="4148"/>
      <c r="BE185" s="4149"/>
      <c r="BF185" s="4150"/>
      <c r="BG185" s="4151"/>
      <c r="BH185" s="4151"/>
      <c r="BI185" s="4151"/>
      <c r="BJ185" s="4152"/>
    </row>
    <row r="186" spans="2:62" ht="20.25" customHeight="1" x14ac:dyDescent="0.15">
      <c r="B186" s="4159"/>
      <c r="C186" s="4160"/>
      <c r="D186" s="4161"/>
      <c r="E186" s="1944"/>
      <c r="F186" s="1945">
        <f>C185</f>
        <v>0</v>
      </c>
      <c r="G186" s="1944"/>
      <c r="H186" s="1945">
        <f>I185</f>
        <v>0</v>
      </c>
      <c r="I186" s="4162"/>
      <c r="J186" s="4163"/>
      <c r="K186" s="4164"/>
      <c r="L186" s="4165"/>
      <c r="M186" s="4165"/>
      <c r="N186" s="4161"/>
      <c r="O186" s="4140"/>
      <c r="P186" s="4141"/>
      <c r="Q186" s="4141"/>
      <c r="R186" s="4141"/>
      <c r="S186" s="4142"/>
      <c r="T186" s="1939" t="s">
        <v>3505</v>
      </c>
      <c r="U186" s="1940"/>
      <c r="V186" s="1941"/>
      <c r="W186" s="1927" t="str">
        <f>IF(W185="","",VLOOKUP(W185,'シフト記号表（従来型・ユニット型共通）'!$C$6:$L$47,10,FALSE))</f>
        <v/>
      </c>
      <c r="X186" s="1928" t="str">
        <f>IF(X185="","",VLOOKUP(X185,'シフト記号表（従来型・ユニット型共通）'!$C$6:$L$47,10,FALSE))</f>
        <v/>
      </c>
      <c r="Y186" s="1928" t="str">
        <f>IF(Y185="","",VLOOKUP(Y185,'シフト記号表（従来型・ユニット型共通）'!$C$6:$L$47,10,FALSE))</f>
        <v/>
      </c>
      <c r="Z186" s="1928" t="str">
        <f>IF(Z185="","",VLOOKUP(Z185,'シフト記号表（従来型・ユニット型共通）'!$C$6:$L$47,10,FALSE))</f>
        <v/>
      </c>
      <c r="AA186" s="1928" t="str">
        <f>IF(AA185="","",VLOOKUP(AA185,'シフト記号表（従来型・ユニット型共通）'!$C$6:$L$47,10,FALSE))</f>
        <v/>
      </c>
      <c r="AB186" s="1928" t="str">
        <f>IF(AB185="","",VLOOKUP(AB185,'シフト記号表（従来型・ユニット型共通）'!$C$6:$L$47,10,FALSE))</f>
        <v/>
      </c>
      <c r="AC186" s="1929" t="str">
        <f>IF(AC185="","",VLOOKUP(AC185,'シフト記号表（従来型・ユニット型共通）'!$C$6:$L$47,10,FALSE))</f>
        <v/>
      </c>
      <c r="AD186" s="1927" t="str">
        <f>IF(AD185="","",VLOOKUP(AD185,'シフト記号表（従来型・ユニット型共通）'!$C$6:$L$47,10,FALSE))</f>
        <v/>
      </c>
      <c r="AE186" s="1928" t="str">
        <f>IF(AE185="","",VLOOKUP(AE185,'シフト記号表（従来型・ユニット型共通）'!$C$6:$L$47,10,FALSE))</f>
        <v/>
      </c>
      <c r="AF186" s="1928" t="str">
        <f>IF(AF185="","",VLOOKUP(AF185,'シフト記号表（従来型・ユニット型共通）'!$C$6:$L$47,10,FALSE))</f>
        <v/>
      </c>
      <c r="AG186" s="1928" t="str">
        <f>IF(AG185="","",VLOOKUP(AG185,'シフト記号表（従来型・ユニット型共通）'!$C$6:$L$47,10,FALSE))</f>
        <v/>
      </c>
      <c r="AH186" s="1928" t="str">
        <f>IF(AH185="","",VLOOKUP(AH185,'シフト記号表（従来型・ユニット型共通）'!$C$6:$L$47,10,FALSE))</f>
        <v/>
      </c>
      <c r="AI186" s="1928" t="str">
        <f>IF(AI185="","",VLOOKUP(AI185,'シフト記号表（従来型・ユニット型共通）'!$C$6:$L$47,10,FALSE))</f>
        <v/>
      </c>
      <c r="AJ186" s="1929" t="str">
        <f>IF(AJ185="","",VLOOKUP(AJ185,'シフト記号表（従来型・ユニット型共通）'!$C$6:$L$47,10,FALSE))</f>
        <v/>
      </c>
      <c r="AK186" s="1927" t="str">
        <f>IF(AK185="","",VLOOKUP(AK185,'シフト記号表（従来型・ユニット型共通）'!$C$6:$L$47,10,FALSE))</f>
        <v/>
      </c>
      <c r="AL186" s="1928" t="str">
        <f>IF(AL185="","",VLOOKUP(AL185,'シフト記号表（従来型・ユニット型共通）'!$C$6:$L$47,10,FALSE))</f>
        <v/>
      </c>
      <c r="AM186" s="1928" t="str">
        <f>IF(AM185="","",VLOOKUP(AM185,'シフト記号表（従来型・ユニット型共通）'!$C$6:$L$47,10,FALSE))</f>
        <v/>
      </c>
      <c r="AN186" s="1928" t="str">
        <f>IF(AN185="","",VLOOKUP(AN185,'シフト記号表（従来型・ユニット型共通）'!$C$6:$L$47,10,FALSE))</f>
        <v/>
      </c>
      <c r="AO186" s="1928" t="str">
        <f>IF(AO185="","",VLOOKUP(AO185,'シフト記号表（従来型・ユニット型共通）'!$C$6:$L$47,10,FALSE))</f>
        <v/>
      </c>
      <c r="AP186" s="1928" t="str">
        <f>IF(AP185="","",VLOOKUP(AP185,'シフト記号表（従来型・ユニット型共通）'!$C$6:$L$47,10,FALSE))</f>
        <v/>
      </c>
      <c r="AQ186" s="1929" t="str">
        <f>IF(AQ185="","",VLOOKUP(AQ185,'シフト記号表（従来型・ユニット型共通）'!$C$6:$L$47,10,FALSE))</f>
        <v/>
      </c>
      <c r="AR186" s="1927" t="str">
        <f>IF(AR185="","",VLOOKUP(AR185,'シフト記号表（従来型・ユニット型共通）'!$C$6:$L$47,10,FALSE))</f>
        <v/>
      </c>
      <c r="AS186" s="1928" t="str">
        <f>IF(AS185="","",VLOOKUP(AS185,'シフト記号表（従来型・ユニット型共通）'!$C$6:$L$47,10,FALSE))</f>
        <v/>
      </c>
      <c r="AT186" s="1928" t="str">
        <f>IF(AT185="","",VLOOKUP(AT185,'シフト記号表（従来型・ユニット型共通）'!$C$6:$L$47,10,FALSE))</f>
        <v/>
      </c>
      <c r="AU186" s="1928" t="str">
        <f>IF(AU185="","",VLOOKUP(AU185,'シフト記号表（従来型・ユニット型共通）'!$C$6:$L$47,10,FALSE))</f>
        <v/>
      </c>
      <c r="AV186" s="1928" t="str">
        <f>IF(AV185="","",VLOOKUP(AV185,'シフト記号表（従来型・ユニット型共通）'!$C$6:$L$47,10,FALSE))</f>
        <v/>
      </c>
      <c r="AW186" s="1928" t="str">
        <f>IF(AW185="","",VLOOKUP(AW185,'シフト記号表（従来型・ユニット型共通）'!$C$6:$L$47,10,FALSE))</f>
        <v/>
      </c>
      <c r="AX186" s="1929" t="str">
        <f>IF(AX185="","",VLOOKUP(AX185,'シフト記号表（従来型・ユニット型共通）'!$C$6:$L$47,10,FALSE))</f>
        <v/>
      </c>
      <c r="AY186" s="1927" t="str">
        <f>IF(AY185="","",VLOOKUP(AY185,'シフト記号表（従来型・ユニット型共通）'!$C$6:$L$47,10,FALSE))</f>
        <v/>
      </c>
      <c r="AZ186" s="1928" t="str">
        <f>IF(AZ185="","",VLOOKUP(AZ185,'シフト記号表（従来型・ユニット型共通）'!$C$6:$L$47,10,FALSE))</f>
        <v/>
      </c>
      <c r="BA186" s="1928" t="str">
        <f>IF(BA185="","",VLOOKUP(BA185,'シフト記号表（従来型・ユニット型共通）'!$C$6:$L$47,10,FALSE))</f>
        <v/>
      </c>
      <c r="BB186" s="4169">
        <f>IF($BE$3="４週",SUM(W186:AX186),IF($BE$3="暦月",SUM(W186:BA186),""))</f>
        <v>0</v>
      </c>
      <c r="BC186" s="4170"/>
      <c r="BD186" s="4171">
        <f>IF($BE$3="４週",BB186/4,IF($BE$3="暦月",(BB186/($BE$8/7)),""))</f>
        <v>0</v>
      </c>
      <c r="BE186" s="4170"/>
      <c r="BF186" s="4166"/>
      <c r="BG186" s="4167"/>
      <c r="BH186" s="4167"/>
      <c r="BI186" s="4167"/>
      <c r="BJ186" s="4168"/>
    </row>
    <row r="187" spans="2:62" ht="20.25" customHeight="1" x14ac:dyDescent="0.15">
      <c r="B187" s="4126">
        <f>B185+1</f>
        <v>86</v>
      </c>
      <c r="C187" s="4128"/>
      <c r="D187" s="4129"/>
      <c r="E187" s="1922"/>
      <c r="F187" s="1923"/>
      <c r="G187" s="1922"/>
      <c r="H187" s="1923"/>
      <c r="I187" s="4132"/>
      <c r="J187" s="4133"/>
      <c r="K187" s="4136"/>
      <c r="L187" s="4137"/>
      <c r="M187" s="4137"/>
      <c r="N187" s="4129"/>
      <c r="O187" s="4140"/>
      <c r="P187" s="4141"/>
      <c r="Q187" s="4141"/>
      <c r="R187" s="4141"/>
      <c r="S187" s="4142"/>
      <c r="T187" s="1942" t="s">
        <v>3298</v>
      </c>
      <c r="V187" s="1943"/>
      <c r="W187" s="1935"/>
      <c r="X187" s="1936"/>
      <c r="Y187" s="1936"/>
      <c r="Z187" s="1936"/>
      <c r="AA187" s="1936"/>
      <c r="AB187" s="1936"/>
      <c r="AC187" s="1937"/>
      <c r="AD187" s="1935"/>
      <c r="AE187" s="1936"/>
      <c r="AF187" s="1936"/>
      <c r="AG187" s="1936"/>
      <c r="AH187" s="1936"/>
      <c r="AI187" s="1936"/>
      <c r="AJ187" s="1937"/>
      <c r="AK187" s="1935"/>
      <c r="AL187" s="1936"/>
      <c r="AM187" s="1936"/>
      <c r="AN187" s="1936"/>
      <c r="AO187" s="1936"/>
      <c r="AP187" s="1936"/>
      <c r="AQ187" s="1937"/>
      <c r="AR187" s="1935"/>
      <c r="AS187" s="1936"/>
      <c r="AT187" s="1936"/>
      <c r="AU187" s="1936"/>
      <c r="AV187" s="1936"/>
      <c r="AW187" s="1936"/>
      <c r="AX187" s="1937"/>
      <c r="AY187" s="1935"/>
      <c r="AZ187" s="1936"/>
      <c r="BA187" s="1938"/>
      <c r="BB187" s="4146"/>
      <c r="BC187" s="4147"/>
      <c r="BD187" s="4148"/>
      <c r="BE187" s="4149"/>
      <c r="BF187" s="4150"/>
      <c r="BG187" s="4151"/>
      <c r="BH187" s="4151"/>
      <c r="BI187" s="4151"/>
      <c r="BJ187" s="4152"/>
    </row>
    <row r="188" spans="2:62" ht="20.25" customHeight="1" x14ac:dyDescent="0.15">
      <c r="B188" s="4159"/>
      <c r="C188" s="4160"/>
      <c r="D188" s="4161"/>
      <c r="E188" s="1944"/>
      <c r="F188" s="1945">
        <f>C187</f>
        <v>0</v>
      </c>
      <c r="G188" s="1944"/>
      <c r="H188" s="1945">
        <f>I187</f>
        <v>0</v>
      </c>
      <c r="I188" s="4162"/>
      <c r="J188" s="4163"/>
      <c r="K188" s="4164"/>
      <c r="L188" s="4165"/>
      <c r="M188" s="4165"/>
      <c r="N188" s="4161"/>
      <c r="O188" s="4140"/>
      <c r="P188" s="4141"/>
      <c r="Q188" s="4141"/>
      <c r="R188" s="4141"/>
      <c r="S188" s="4142"/>
      <c r="T188" s="1939" t="s">
        <v>3505</v>
      </c>
      <c r="U188" s="1940"/>
      <c r="V188" s="1941"/>
      <c r="W188" s="1927" t="str">
        <f>IF(W187="","",VLOOKUP(W187,'シフト記号表（従来型・ユニット型共通）'!$C$6:$L$47,10,FALSE))</f>
        <v/>
      </c>
      <c r="X188" s="1928" t="str">
        <f>IF(X187="","",VLOOKUP(X187,'シフト記号表（従来型・ユニット型共通）'!$C$6:$L$47,10,FALSE))</f>
        <v/>
      </c>
      <c r="Y188" s="1928" t="str">
        <f>IF(Y187="","",VLOOKUP(Y187,'シフト記号表（従来型・ユニット型共通）'!$C$6:$L$47,10,FALSE))</f>
        <v/>
      </c>
      <c r="Z188" s="1928" t="str">
        <f>IF(Z187="","",VLOOKUP(Z187,'シフト記号表（従来型・ユニット型共通）'!$C$6:$L$47,10,FALSE))</f>
        <v/>
      </c>
      <c r="AA188" s="1928" t="str">
        <f>IF(AA187="","",VLOOKUP(AA187,'シフト記号表（従来型・ユニット型共通）'!$C$6:$L$47,10,FALSE))</f>
        <v/>
      </c>
      <c r="AB188" s="1928" t="str">
        <f>IF(AB187="","",VLOOKUP(AB187,'シフト記号表（従来型・ユニット型共通）'!$C$6:$L$47,10,FALSE))</f>
        <v/>
      </c>
      <c r="AC188" s="1929" t="str">
        <f>IF(AC187="","",VLOOKUP(AC187,'シフト記号表（従来型・ユニット型共通）'!$C$6:$L$47,10,FALSE))</f>
        <v/>
      </c>
      <c r="AD188" s="1927" t="str">
        <f>IF(AD187="","",VLOOKUP(AD187,'シフト記号表（従来型・ユニット型共通）'!$C$6:$L$47,10,FALSE))</f>
        <v/>
      </c>
      <c r="AE188" s="1928" t="str">
        <f>IF(AE187="","",VLOOKUP(AE187,'シフト記号表（従来型・ユニット型共通）'!$C$6:$L$47,10,FALSE))</f>
        <v/>
      </c>
      <c r="AF188" s="1928" t="str">
        <f>IF(AF187="","",VLOOKUP(AF187,'シフト記号表（従来型・ユニット型共通）'!$C$6:$L$47,10,FALSE))</f>
        <v/>
      </c>
      <c r="AG188" s="1928" t="str">
        <f>IF(AG187="","",VLOOKUP(AG187,'シフト記号表（従来型・ユニット型共通）'!$C$6:$L$47,10,FALSE))</f>
        <v/>
      </c>
      <c r="AH188" s="1928" t="str">
        <f>IF(AH187="","",VLOOKUP(AH187,'シフト記号表（従来型・ユニット型共通）'!$C$6:$L$47,10,FALSE))</f>
        <v/>
      </c>
      <c r="AI188" s="1928" t="str">
        <f>IF(AI187="","",VLOOKUP(AI187,'シフト記号表（従来型・ユニット型共通）'!$C$6:$L$47,10,FALSE))</f>
        <v/>
      </c>
      <c r="AJ188" s="1929" t="str">
        <f>IF(AJ187="","",VLOOKUP(AJ187,'シフト記号表（従来型・ユニット型共通）'!$C$6:$L$47,10,FALSE))</f>
        <v/>
      </c>
      <c r="AK188" s="1927" t="str">
        <f>IF(AK187="","",VLOOKUP(AK187,'シフト記号表（従来型・ユニット型共通）'!$C$6:$L$47,10,FALSE))</f>
        <v/>
      </c>
      <c r="AL188" s="1928" t="str">
        <f>IF(AL187="","",VLOOKUP(AL187,'シフト記号表（従来型・ユニット型共通）'!$C$6:$L$47,10,FALSE))</f>
        <v/>
      </c>
      <c r="AM188" s="1928" t="str">
        <f>IF(AM187="","",VLOOKUP(AM187,'シフト記号表（従来型・ユニット型共通）'!$C$6:$L$47,10,FALSE))</f>
        <v/>
      </c>
      <c r="AN188" s="1928" t="str">
        <f>IF(AN187="","",VLOOKUP(AN187,'シフト記号表（従来型・ユニット型共通）'!$C$6:$L$47,10,FALSE))</f>
        <v/>
      </c>
      <c r="AO188" s="1928" t="str">
        <f>IF(AO187="","",VLOOKUP(AO187,'シフト記号表（従来型・ユニット型共通）'!$C$6:$L$47,10,FALSE))</f>
        <v/>
      </c>
      <c r="AP188" s="1928" t="str">
        <f>IF(AP187="","",VLOOKUP(AP187,'シフト記号表（従来型・ユニット型共通）'!$C$6:$L$47,10,FALSE))</f>
        <v/>
      </c>
      <c r="AQ188" s="1929" t="str">
        <f>IF(AQ187="","",VLOOKUP(AQ187,'シフト記号表（従来型・ユニット型共通）'!$C$6:$L$47,10,FALSE))</f>
        <v/>
      </c>
      <c r="AR188" s="1927" t="str">
        <f>IF(AR187="","",VLOOKUP(AR187,'シフト記号表（従来型・ユニット型共通）'!$C$6:$L$47,10,FALSE))</f>
        <v/>
      </c>
      <c r="AS188" s="1928" t="str">
        <f>IF(AS187="","",VLOOKUP(AS187,'シフト記号表（従来型・ユニット型共通）'!$C$6:$L$47,10,FALSE))</f>
        <v/>
      </c>
      <c r="AT188" s="1928" t="str">
        <f>IF(AT187="","",VLOOKUP(AT187,'シフト記号表（従来型・ユニット型共通）'!$C$6:$L$47,10,FALSE))</f>
        <v/>
      </c>
      <c r="AU188" s="1928" t="str">
        <f>IF(AU187="","",VLOOKUP(AU187,'シフト記号表（従来型・ユニット型共通）'!$C$6:$L$47,10,FALSE))</f>
        <v/>
      </c>
      <c r="AV188" s="1928" t="str">
        <f>IF(AV187="","",VLOOKUP(AV187,'シフト記号表（従来型・ユニット型共通）'!$C$6:$L$47,10,FALSE))</f>
        <v/>
      </c>
      <c r="AW188" s="1928" t="str">
        <f>IF(AW187="","",VLOOKUP(AW187,'シフト記号表（従来型・ユニット型共通）'!$C$6:$L$47,10,FALSE))</f>
        <v/>
      </c>
      <c r="AX188" s="1929" t="str">
        <f>IF(AX187="","",VLOOKUP(AX187,'シフト記号表（従来型・ユニット型共通）'!$C$6:$L$47,10,FALSE))</f>
        <v/>
      </c>
      <c r="AY188" s="1927" t="str">
        <f>IF(AY187="","",VLOOKUP(AY187,'シフト記号表（従来型・ユニット型共通）'!$C$6:$L$47,10,FALSE))</f>
        <v/>
      </c>
      <c r="AZ188" s="1928" t="str">
        <f>IF(AZ187="","",VLOOKUP(AZ187,'シフト記号表（従来型・ユニット型共通）'!$C$6:$L$47,10,FALSE))</f>
        <v/>
      </c>
      <c r="BA188" s="1928" t="str">
        <f>IF(BA187="","",VLOOKUP(BA187,'シフト記号表（従来型・ユニット型共通）'!$C$6:$L$47,10,FALSE))</f>
        <v/>
      </c>
      <c r="BB188" s="4169">
        <f>IF($BE$3="４週",SUM(W188:AX188),IF($BE$3="暦月",SUM(W188:BA188),""))</f>
        <v>0</v>
      </c>
      <c r="BC188" s="4170"/>
      <c r="BD188" s="4171">
        <f>IF($BE$3="４週",BB188/4,IF($BE$3="暦月",(BB188/($BE$8/7)),""))</f>
        <v>0</v>
      </c>
      <c r="BE188" s="4170"/>
      <c r="BF188" s="4166"/>
      <c r="BG188" s="4167"/>
      <c r="BH188" s="4167"/>
      <c r="BI188" s="4167"/>
      <c r="BJ188" s="4168"/>
    </row>
    <row r="189" spans="2:62" ht="20.25" customHeight="1" x14ac:dyDescent="0.15">
      <c r="B189" s="4126">
        <f>B187+1</f>
        <v>87</v>
      </c>
      <c r="C189" s="4128"/>
      <c r="D189" s="4129"/>
      <c r="E189" s="1922"/>
      <c r="F189" s="1923"/>
      <c r="G189" s="1922"/>
      <c r="H189" s="1923"/>
      <c r="I189" s="4132"/>
      <c r="J189" s="4133"/>
      <c r="K189" s="4136"/>
      <c r="L189" s="4137"/>
      <c r="M189" s="4137"/>
      <c r="N189" s="4129"/>
      <c r="O189" s="4140"/>
      <c r="P189" s="4141"/>
      <c r="Q189" s="4141"/>
      <c r="R189" s="4141"/>
      <c r="S189" s="4142"/>
      <c r="T189" s="1942" t="s">
        <v>3298</v>
      </c>
      <c r="V189" s="1943"/>
      <c r="W189" s="1935"/>
      <c r="X189" s="1936"/>
      <c r="Y189" s="1936"/>
      <c r="Z189" s="1936"/>
      <c r="AA189" s="1936"/>
      <c r="AB189" s="1936"/>
      <c r="AC189" s="1937"/>
      <c r="AD189" s="1935"/>
      <c r="AE189" s="1936"/>
      <c r="AF189" s="1936"/>
      <c r="AG189" s="1936"/>
      <c r="AH189" s="1936"/>
      <c r="AI189" s="1936"/>
      <c r="AJ189" s="1937"/>
      <c r="AK189" s="1935"/>
      <c r="AL189" s="1936"/>
      <c r="AM189" s="1936"/>
      <c r="AN189" s="1936"/>
      <c r="AO189" s="1936"/>
      <c r="AP189" s="1936"/>
      <c r="AQ189" s="1937"/>
      <c r="AR189" s="1935"/>
      <c r="AS189" s="1936"/>
      <c r="AT189" s="1936"/>
      <c r="AU189" s="1936"/>
      <c r="AV189" s="1936"/>
      <c r="AW189" s="1936"/>
      <c r="AX189" s="1937"/>
      <c r="AY189" s="1935"/>
      <c r="AZ189" s="1936"/>
      <c r="BA189" s="1938"/>
      <c r="BB189" s="4146"/>
      <c r="BC189" s="4147"/>
      <c r="BD189" s="4148"/>
      <c r="BE189" s="4149"/>
      <c r="BF189" s="4150"/>
      <c r="BG189" s="4151"/>
      <c r="BH189" s="4151"/>
      <c r="BI189" s="4151"/>
      <c r="BJ189" s="4152"/>
    </row>
    <row r="190" spans="2:62" ht="20.25" customHeight="1" x14ac:dyDescent="0.15">
      <c r="B190" s="4159"/>
      <c r="C190" s="4160"/>
      <c r="D190" s="4161"/>
      <c r="E190" s="1944"/>
      <c r="F190" s="1945">
        <f>C189</f>
        <v>0</v>
      </c>
      <c r="G190" s="1944"/>
      <c r="H190" s="1945">
        <f>I189</f>
        <v>0</v>
      </c>
      <c r="I190" s="4162"/>
      <c r="J190" s="4163"/>
      <c r="K190" s="4164"/>
      <c r="L190" s="4165"/>
      <c r="M190" s="4165"/>
      <c r="N190" s="4161"/>
      <c r="O190" s="4140"/>
      <c r="P190" s="4141"/>
      <c r="Q190" s="4141"/>
      <c r="R190" s="4141"/>
      <c r="S190" s="4142"/>
      <c r="T190" s="1939" t="s">
        <v>3505</v>
      </c>
      <c r="U190" s="1940"/>
      <c r="V190" s="1941"/>
      <c r="W190" s="1927" t="str">
        <f>IF(W189="","",VLOOKUP(W189,'シフト記号表（従来型・ユニット型共通）'!$C$6:$L$47,10,FALSE))</f>
        <v/>
      </c>
      <c r="X190" s="1928" t="str">
        <f>IF(X189="","",VLOOKUP(X189,'シフト記号表（従来型・ユニット型共通）'!$C$6:$L$47,10,FALSE))</f>
        <v/>
      </c>
      <c r="Y190" s="1928" t="str">
        <f>IF(Y189="","",VLOOKUP(Y189,'シフト記号表（従来型・ユニット型共通）'!$C$6:$L$47,10,FALSE))</f>
        <v/>
      </c>
      <c r="Z190" s="1928" t="str">
        <f>IF(Z189="","",VLOOKUP(Z189,'シフト記号表（従来型・ユニット型共通）'!$C$6:$L$47,10,FALSE))</f>
        <v/>
      </c>
      <c r="AA190" s="1928" t="str">
        <f>IF(AA189="","",VLOOKUP(AA189,'シフト記号表（従来型・ユニット型共通）'!$C$6:$L$47,10,FALSE))</f>
        <v/>
      </c>
      <c r="AB190" s="1928" t="str">
        <f>IF(AB189="","",VLOOKUP(AB189,'シフト記号表（従来型・ユニット型共通）'!$C$6:$L$47,10,FALSE))</f>
        <v/>
      </c>
      <c r="AC190" s="1929" t="str">
        <f>IF(AC189="","",VLOOKUP(AC189,'シフト記号表（従来型・ユニット型共通）'!$C$6:$L$47,10,FALSE))</f>
        <v/>
      </c>
      <c r="AD190" s="1927" t="str">
        <f>IF(AD189="","",VLOOKUP(AD189,'シフト記号表（従来型・ユニット型共通）'!$C$6:$L$47,10,FALSE))</f>
        <v/>
      </c>
      <c r="AE190" s="1928" t="str">
        <f>IF(AE189="","",VLOOKUP(AE189,'シフト記号表（従来型・ユニット型共通）'!$C$6:$L$47,10,FALSE))</f>
        <v/>
      </c>
      <c r="AF190" s="1928" t="str">
        <f>IF(AF189="","",VLOOKUP(AF189,'シフト記号表（従来型・ユニット型共通）'!$C$6:$L$47,10,FALSE))</f>
        <v/>
      </c>
      <c r="AG190" s="1928" t="str">
        <f>IF(AG189="","",VLOOKUP(AG189,'シフト記号表（従来型・ユニット型共通）'!$C$6:$L$47,10,FALSE))</f>
        <v/>
      </c>
      <c r="AH190" s="1928" t="str">
        <f>IF(AH189="","",VLOOKUP(AH189,'シフト記号表（従来型・ユニット型共通）'!$C$6:$L$47,10,FALSE))</f>
        <v/>
      </c>
      <c r="AI190" s="1928" t="str">
        <f>IF(AI189="","",VLOOKUP(AI189,'シフト記号表（従来型・ユニット型共通）'!$C$6:$L$47,10,FALSE))</f>
        <v/>
      </c>
      <c r="AJ190" s="1929" t="str">
        <f>IF(AJ189="","",VLOOKUP(AJ189,'シフト記号表（従来型・ユニット型共通）'!$C$6:$L$47,10,FALSE))</f>
        <v/>
      </c>
      <c r="AK190" s="1927" t="str">
        <f>IF(AK189="","",VLOOKUP(AK189,'シフト記号表（従来型・ユニット型共通）'!$C$6:$L$47,10,FALSE))</f>
        <v/>
      </c>
      <c r="AL190" s="1928" t="str">
        <f>IF(AL189="","",VLOOKUP(AL189,'シフト記号表（従来型・ユニット型共通）'!$C$6:$L$47,10,FALSE))</f>
        <v/>
      </c>
      <c r="AM190" s="1928" t="str">
        <f>IF(AM189="","",VLOOKUP(AM189,'シフト記号表（従来型・ユニット型共通）'!$C$6:$L$47,10,FALSE))</f>
        <v/>
      </c>
      <c r="AN190" s="1928" t="str">
        <f>IF(AN189="","",VLOOKUP(AN189,'シフト記号表（従来型・ユニット型共通）'!$C$6:$L$47,10,FALSE))</f>
        <v/>
      </c>
      <c r="AO190" s="1928" t="str">
        <f>IF(AO189="","",VLOOKUP(AO189,'シフト記号表（従来型・ユニット型共通）'!$C$6:$L$47,10,FALSE))</f>
        <v/>
      </c>
      <c r="AP190" s="1928" t="str">
        <f>IF(AP189="","",VLOOKUP(AP189,'シフト記号表（従来型・ユニット型共通）'!$C$6:$L$47,10,FALSE))</f>
        <v/>
      </c>
      <c r="AQ190" s="1929" t="str">
        <f>IF(AQ189="","",VLOOKUP(AQ189,'シフト記号表（従来型・ユニット型共通）'!$C$6:$L$47,10,FALSE))</f>
        <v/>
      </c>
      <c r="AR190" s="1927" t="str">
        <f>IF(AR189="","",VLOOKUP(AR189,'シフト記号表（従来型・ユニット型共通）'!$C$6:$L$47,10,FALSE))</f>
        <v/>
      </c>
      <c r="AS190" s="1928" t="str">
        <f>IF(AS189="","",VLOOKUP(AS189,'シフト記号表（従来型・ユニット型共通）'!$C$6:$L$47,10,FALSE))</f>
        <v/>
      </c>
      <c r="AT190" s="1928" t="str">
        <f>IF(AT189="","",VLOOKUP(AT189,'シフト記号表（従来型・ユニット型共通）'!$C$6:$L$47,10,FALSE))</f>
        <v/>
      </c>
      <c r="AU190" s="1928" t="str">
        <f>IF(AU189="","",VLOOKUP(AU189,'シフト記号表（従来型・ユニット型共通）'!$C$6:$L$47,10,FALSE))</f>
        <v/>
      </c>
      <c r="AV190" s="1928" t="str">
        <f>IF(AV189="","",VLOOKUP(AV189,'シフト記号表（従来型・ユニット型共通）'!$C$6:$L$47,10,FALSE))</f>
        <v/>
      </c>
      <c r="AW190" s="1928" t="str">
        <f>IF(AW189="","",VLOOKUP(AW189,'シフト記号表（従来型・ユニット型共通）'!$C$6:$L$47,10,FALSE))</f>
        <v/>
      </c>
      <c r="AX190" s="1929" t="str">
        <f>IF(AX189="","",VLOOKUP(AX189,'シフト記号表（従来型・ユニット型共通）'!$C$6:$L$47,10,FALSE))</f>
        <v/>
      </c>
      <c r="AY190" s="1927" t="str">
        <f>IF(AY189="","",VLOOKUP(AY189,'シフト記号表（従来型・ユニット型共通）'!$C$6:$L$47,10,FALSE))</f>
        <v/>
      </c>
      <c r="AZ190" s="1928" t="str">
        <f>IF(AZ189="","",VLOOKUP(AZ189,'シフト記号表（従来型・ユニット型共通）'!$C$6:$L$47,10,FALSE))</f>
        <v/>
      </c>
      <c r="BA190" s="1928" t="str">
        <f>IF(BA189="","",VLOOKUP(BA189,'シフト記号表（従来型・ユニット型共通）'!$C$6:$L$47,10,FALSE))</f>
        <v/>
      </c>
      <c r="BB190" s="4169">
        <f>IF($BE$3="４週",SUM(W190:AX190),IF($BE$3="暦月",SUM(W190:BA190),""))</f>
        <v>0</v>
      </c>
      <c r="BC190" s="4170"/>
      <c r="BD190" s="4171">
        <f>IF($BE$3="４週",BB190/4,IF($BE$3="暦月",(BB190/($BE$8/7)),""))</f>
        <v>0</v>
      </c>
      <c r="BE190" s="4170"/>
      <c r="BF190" s="4166"/>
      <c r="BG190" s="4167"/>
      <c r="BH190" s="4167"/>
      <c r="BI190" s="4167"/>
      <c r="BJ190" s="4168"/>
    </row>
    <row r="191" spans="2:62" ht="20.25" customHeight="1" x14ac:dyDescent="0.15">
      <c r="B191" s="4126">
        <f>B189+1</f>
        <v>88</v>
      </c>
      <c r="C191" s="4128"/>
      <c r="D191" s="4129"/>
      <c r="E191" s="1922"/>
      <c r="F191" s="1923"/>
      <c r="G191" s="1922"/>
      <c r="H191" s="1923"/>
      <c r="I191" s="4132"/>
      <c r="J191" s="4133"/>
      <c r="K191" s="4136"/>
      <c r="L191" s="4137"/>
      <c r="M191" s="4137"/>
      <c r="N191" s="4129"/>
      <c r="O191" s="4140"/>
      <c r="P191" s="4141"/>
      <c r="Q191" s="4141"/>
      <c r="R191" s="4141"/>
      <c r="S191" s="4142"/>
      <c r="T191" s="1942" t="s">
        <v>3298</v>
      </c>
      <c r="V191" s="1943"/>
      <c r="W191" s="1935"/>
      <c r="X191" s="1936"/>
      <c r="Y191" s="1936"/>
      <c r="Z191" s="1936"/>
      <c r="AA191" s="1936"/>
      <c r="AB191" s="1936"/>
      <c r="AC191" s="1937"/>
      <c r="AD191" s="1935"/>
      <c r="AE191" s="1936"/>
      <c r="AF191" s="1936"/>
      <c r="AG191" s="1936"/>
      <c r="AH191" s="1936"/>
      <c r="AI191" s="1936"/>
      <c r="AJ191" s="1937"/>
      <c r="AK191" s="1935"/>
      <c r="AL191" s="1936"/>
      <c r="AM191" s="1936"/>
      <c r="AN191" s="1936"/>
      <c r="AO191" s="1936"/>
      <c r="AP191" s="1936"/>
      <c r="AQ191" s="1937"/>
      <c r="AR191" s="1935"/>
      <c r="AS191" s="1936"/>
      <c r="AT191" s="1936"/>
      <c r="AU191" s="1936"/>
      <c r="AV191" s="1936"/>
      <c r="AW191" s="1936"/>
      <c r="AX191" s="1937"/>
      <c r="AY191" s="1935"/>
      <c r="AZ191" s="1936"/>
      <c r="BA191" s="1938"/>
      <c r="BB191" s="4146"/>
      <c r="BC191" s="4147"/>
      <c r="BD191" s="4148"/>
      <c r="BE191" s="4149"/>
      <c r="BF191" s="4150"/>
      <c r="BG191" s="4151"/>
      <c r="BH191" s="4151"/>
      <c r="BI191" s="4151"/>
      <c r="BJ191" s="4152"/>
    </row>
    <row r="192" spans="2:62" ht="20.25" customHeight="1" x14ac:dyDescent="0.15">
      <c r="B192" s="4159"/>
      <c r="C192" s="4160"/>
      <c r="D192" s="4161"/>
      <c r="E192" s="1944"/>
      <c r="F192" s="1945">
        <f>C191</f>
        <v>0</v>
      </c>
      <c r="G192" s="1944"/>
      <c r="H192" s="1945">
        <f>I191</f>
        <v>0</v>
      </c>
      <c r="I192" s="4162"/>
      <c r="J192" s="4163"/>
      <c r="K192" s="4164"/>
      <c r="L192" s="4165"/>
      <c r="M192" s="4165"/>
      <c r="N192" s="4161"/>
      <c r="O192" s="4140"/>
      <c r="P192" s="4141"/>
      <c r="Q192" s="4141"/>
      <c r="R192" s="4141"/>
      <c r="S192" s="4142"/>
      <c r="T192" s="1939" t="s">
        <v>3505</v>
      </c>
      <c r="U192" s="1940"/>
      <c r="V192" s="1941"/>
      <c r="W192" s="1927" t="str">
        <f>IF(W191="","",VLOOKUP(W191,'シフト記号表（従来型・ユニット型共通）'!$C$6:$L$47,10,FALSE))</f>
        <v/>
      </c>
      <c r="X192" s="1928" t="str">
        <f>IF(X191="","",VLOOKUP(X191,'シフト記号表（従来型・ユニット型共通）'!$C$6:$L$47,10,FALSE))</f>
        <v/>
      </c>
      <c r="Y192" s="1928" t="str">
        <f>IF(Y191="","",VLOOKUP(Y191,'シフト記号表（従来型・ユニット型共通）'!$C$6:$L$47,10,FALSE))</f>
        <v/>
      </c>
      <c r="Z192" s="1928" t="str">
        <f>IF(Z191="","",VLOOKUP(Z191,'シフト記号表（従来型・ユニット型共通）'!$C$6:$L$47,10,FALSE))</f>
        <v/>
      </c>
      <c r="AA192" s="1928" t="str">
        <f>IF(AA191="","",VLOOKUP(AA191,'シフト記号表（従来型・ユニット型共通）'!$C$6:$L$47,10,FALSE))</f>
        <v/>
      </c>
      <c r="AB192" s="1928" t="str">
        <f>IF(AB191="","",VLOOKUP(AB191,'シフト記号表（従来型・ユニット型共通）'!$C$6:$L$47,10,FALSE))</f>
        <v/>
      </c>
      <c r="AC192" s="1929" t="str">
        <f>IF(AC191="","",VLOOKUP(AC191,'シフト記号表（従来型・ユニット型共通）'!$C$6:$L$47,10,FALSE))</f>
        <v/>
      </c>
      <c r="AD192" s="1927" t="str">
        <f>IF(AD191="","",VLOOKUP(AD191,'シフト記号表（従来型・ユニット型共通）'!$C$6:$L$47,10,FALSE))</f>
        <v/>
      </c>
      <c r="AE192" s="1928" t="str">
        <f>IF(AE191="","",VLOOKUP(AE191,'シフト記号表（従来型・ユニット型共通）'!$C$6:$L$47,10,FALSE))</f>
        <v/>
      </c>
      <c r="AF192" s="1928" t="str">
        <f>IF(AF191="","",VLOOKUP(AF191,'シフト記号表（従来型・ユニット型共通）'!$C$6:$L$47,10,FALSE))</f>
        <v/>
      </c>
      <c r="AG192" s="1928" t="str">
        <f>IF(AG191="","",VLOOKUP(AG191,'シフト記号表（従来型・ユニット型共通）'!$C$6:$L$47,10,FALSE))</f>
        <v/>
      </c>
      <c r="AH192" s="1928" t="str">
        <f>IF(AH191="","",VLOOKUP(AH191,'シフト記号表（従来型・ユニット型共通）'!$C$6:$L$47,10,FALSE))</f>
        <v/>
      </c>
      <c r="AI192" s="1928" t="str">
        <f>IF(AI191="","",VLOOKUP(AI191,'シフト記号表（従来型・ユニット型共通）'!$C$6:$L$47,10,FALSE))</f>
        <v/>
      </c>
      <c r="AJ192" s="1929" t="str">
        <f>IF(AJ191="","",VLOOKUP(AJ191,'シフト記号表（従来型・ユニット型共通）'!$C$6:$L$47,10,FALSE))</f>
        <v/>
      </c>
      <c r="AK192" s="1927" t="str">
        <f>IF(AK191="","",VLOOKUP(AK191,'シフト記号表（従来型・ユニット型共通）'!$C$6:$L$47,10,FALSE))</f>
        <v/>
      </c>
      <c r="AL192" s="1928" t="str">
        <f>IF(AL191="","",VLOOKUP(AL191,'シフト記号表（従来型・ユニット型共通）'!$C$6:$L$47,10,FALSE))</f>
        <v/>
      </c>
      <c r="AM192" s="1928" t="str">
        <f>IF(AM191="","",VLOOKUP(AM191,'シフト記号表（従来型・ユニット型共通）'!$C$6:$L$47,10,FALSE))</f>
        <v/>
      </c>
      <c r="AN192" s="1928" t="str">
        <f>IF(AN191="","",VLOOKUP(AN191,'シフト記号表（従来型・ユニット型共通）'!$C$6:$L$47,10,FALSE))</f>
        <v/>
      </c>
      <c r="AO192" s="1928" t="str">
        <f>IF(AO191="","",VLOOKUP(AO191,'シフト記号表（従来型・ユニット型共通）'!$C$6:$L$47,10,FALSE))</f>
        <v/>
      </c>
      <c r="AP192" s="1928" t="str">
        <f>IF(AP191="","",VLOOKUP(AP191,'シフト記号表（従来型・ユニット型共通）'!$C$6:$L$47,10,FALSE))</f>
        <v/>
      </c>
      <c r="AQ192" s="1929" t="str">
        <f>IF(AQ191="","",VLOOKUP(AQ191,'シフト記号表（従来型・ユニット型共通）'!$C$6:$L$47,10,FALSE))</f>
        <v/>
      </c>
      <c r="AR192" s="1927" t="str">
        <f>IF(AR191="","",VLOOKUP(AR191,'シフト記号表（従来型・ユニット型共通）'!$C$6:$L$47,10,FALSE))</f>
        <v/>
      </c>
      <c r="AS192" s="1928" t="str">
        <f>IF(AS191="","",VLOOKUP(AS191,'シフト記号表（従来型・ユニット型共通）'!$C$6:$L$47,10,FALSE))</f>
        <v/>
      </c>
      <c r="AT192" s="1928" t="str">
        <f>IF(AT191="","",VLOOKUP(AT191,'シフト記号表（従来型・ユニット型共通）'!$C$6:$L$47,10,FALSE))</f>
        <v/>
      </c>
      <c r="AU192" s="1928" t="str">
        <f>IF(AU191="","",VLOOKUP(AU191,'シフト記号表（従来型・ユニット型共通）'!$C$6:$L$47,10,FALSE))</f>
        <v/>
      </c>
      <c r="AV192" s="1928" t="str">
        <f>IF(AV191="","",VLOOKUP(AV191,'シフト記号表（従来型・ユニット型共通）'!$C$6:$L$47,10,FALSE))</f>
        <v/>
      </c>
      <c r="AW192" s="1928" t="str">
        <f>IF(AW191="","",VLOOKUP(AW191,'シフト記号表（従来型・ユニット型共通）'!$C$6:$L$47,10,FALSE))</f>
        <v/>
      </c>
      <c r="AX192" s="1929" t="str">
        <f>IF(AX191="","",VLOOKUP(AX191,'シフト記号表（従来型・ユニット型共通）'!$C$6:$L$47,10,FALSE))</f>
        <v/>
      </c>
      <c r="AY192" s="1927" t="str">
        <f>IF(AY191="","",VLOOKUP(AY191,'シフト記号表（従来型・ユニット型共通）'!$C$6:$L$47,10,FALSE))</f>
        <v/>
      </c>
      <c r="AZ192" s="1928" t="str">
        <f>IF(AZ191="","",VLOOKUP(AZ191,'シフト記号表（従来型・ユニット型共通）'!$C$6:$L$47,10,FALSE))</f>
        <v/>
      </c>
      <c r="BA192" s="1928" t="str">
        <f>IF(BA191="","",VLOOKUP(BA191,'シフト記号表（従来型・ユニット型共通）'!$C$6:$L$47,10,FALSE))</f>
        <v/>
      </c>
      <c r="BB192" s="4169">
        <f>IF($BE$3="４週",SUM(W192:AX192),IF($BE$3="暦月",SUM(W192:BA192),""))</f>
        <v>0</v>
      </c>
      <c r="BC192" s="4170"/>
      <c r="BD192" s="4171">
        <f>IF($BE$3="４週",BB192/4,IF($BE$3="暦月",(BB192/($BE$8/7)),""))</f>
        <v>0</v>
      </c>
      <c r="BE192" s="4170"/>
      <c r="BF192" s="4166"/>
      <c r="BG192" s="4167"/>
      <c r="BH192" s="4167"/>
      <c r="BI192" s="4167"/>
      <c r="BJ192" s="4168"/>
    </row>
    <row r="193" spans="2:62" ht="20.25" customHeight="1" x14ac:dyDescent="0.15">
      <c r="B193" s="4126">
        <f>B191+1</f>
        <v>89</v>
      </c>
      <c r="C193" s="4128"/>
      <c r="D193" s="4129"/>
      <c r="E193" s="1922"/>
      <c r="F193" s="1923"/>
      <c r="G193" s="1922"/>
      <c r="H193" s="1923"/>
      <c r="I193" s="4132"/>
      <c r="J193" s="4133"/>
      <c r="K193" s="4136"/>
      <c r="L193" s="4137"/>
      <c r="M193" s="4137"/>
      <c r="N193" s="4129"/>
      <c r="O193" s="4140"/>
      <c r="P193" s="4141"/>
      <c r="Q193" s="4141"/>
      <c r="R193" s="4141"/>
      <c r="S193" s="4142"/>
      <c r="T193" s="1942" t="s">
        <v>3298</v>
      </c>
      <c r="V193" s="1943"/>
      <c r="W193" s="1935"/>
      <c r="X193" s="1936"/>
      <c r="Y193" s="1936"/>
      <c r="Z193" s="1936"/>
      <c r="AA193" s="1936"/>
      <c r="AB193" s="1936"/>
      <c r="AC193" s="1937"/>
      <c r="AD193" s="1935"/>
      <c r="AE193" s="1936"/>
      <c r="AF193" s="1936"/>
      <c r="AG193" s="1936"/>
      <c r="AH193" s="1936"/>
      <c r="AI193" s="1936"/>
      <c r="AJ193" s="1937"/>
      <c r="AK193" s="1935"/>
      <c r="AL193" s="1936"/>
      <c r="AM193" s="1936"/>
      <c r="AN193" s="1936"/>
      <c r="AO193" s="1936"/>
      <c r="AP193" s="1936"/>
      <c r="AQ193" s="1937"/>
      <c r="AR193" s="1935"/>
      <c r="AS193" s="1936"/>
      <c r="AT193" s="1936"/>
      <c r="AU193" s="1936"/>
      <c r="AV193" s="1936"/>
      <c r="AW193" s="1936"/>
      <c r="AX193" s="1937"/>
      <c r="AY193" s="1935"/>
      <c r="AZ193" s="1936"/>
      <c r="BA193" s="1938"/>
      <c r="BB193" s="4146"/>
      <c r="BC193" s="4147"/>
      <c r="BD193" s="4148"/>
      <c r="BE193" s="4149"/>
      <c r="BF193" s="4150"/>
      <c r="BG193" s="4151"/>
      <c r="BH193" s="4151"/>
      <c r="BI193" s="4151"/>
      <c r="BJ193" s="4152"/>
    </row>
    <row r="194" spans="2:62" ht="20.25" customHeight="1" x14ac:dyDescent="0.15">
      <c r="B194" s="4159"/>
      <c r="C194" s="4160"/>
      <c r="D194" s="4161"/>
      <c r="E194" s="1944"/>
      <c r="F194" s="1945">
        <f>C193</f>
        <v>0</v>
      </c>
      <c r="G194" s="1944"/>
      <c r="H194" s="1945">
        <f>I193</f>
        <v>0</v>
      </c>
      <c r="I194" s="4162"/>
      <c r="J194" s="4163"/>
      <c r="K194" s="4164"/>
      <c r="L194" s="4165"/>
      <c r="M194" s="4165"/>
      <c r="N194" s="4161"/>
      <c r="O194" s="4140"/>
      <c r="P194" s="4141"/>
      <c r="Q194" s="4141"/>
      <c r="R194" s="4141"/>
      <c r="S194" s="4142"/>
      <c r="T194" s="1939" t="s">
        <v>3505</v>
      </c>
      <c r="U194" s="1940"/>
      <c r="V194" s="1941"/>
      <c r="W194" s="1927" t="str">
        <f>IF(W193="","",VLOOKUP(W193,'シフト記号表（従来型・ユニット型共通）'!$C$6:$L$47,10,FALSE))</f>
        <v/>
      </c>
      <c r="X194" s="1928" t="str">
        <f>IF(X193="","",VLOOKUP(X193,'シフト記号表（従来型・ユニット型共通）'!$C$6:$L$47,10,FALSE))</f>
        <v/>
      </c>
      <c r="Y194" s="1928" t="str">
        <f>IF(Y193="","",VLOOKUP(Y193,'シフト記号表（従来型・ユニット型共通）'!$C$6:$L$47,10,FALSE))</f>
        <v/>
      </c>
      <c r="Z194" s="1928" t="str">
        <f>IF(Z193="","",VLOOKUP(Z193,'シフト記号表（従来型・ユニット型共通）'!$C$6:$L$47,10,FALSE))</f>
        <v/>
      </c>
      <c r="AA194" s="1928" t="str">
        <f>IF(AA193="","",VLOOKUP(AA193,'シフト記号表（従来型・ユニット型共通）'!$C$6:$L$47,10,FALSE))</f>
        <v/>
      </c>
      <c r="AB194" s="1928" t="str">
        <f>IF(AB193="","",VLOOKUP(AB193,'シフト記号表（従来型・ユニット型共通）'!$C$6:$L$47,10,FALSE))</f>
        <v/>
      </c>
      <c r="AC194" s="1929" t="str">
        <f>IF(AC193="","",VLOOKUP(AC193,'シフト記号表（従来型・ユニット型共通）'!$C$6:$L$47,10,FALSE))</f>
        <v/>
      </c>
      <c r="AD194" s="1927" t="str">
        <f>IF(AD193="","",VLOOKUP(AD193,'シフト記号表（従来型・ユニット型共通）'!$C$6:$L$47,10,FALSE))</f>
        <v/>
      </c>
      <c r="AE194" s="1928" t="str">
        <f>IF(AE193="","",VLOOKUP(AE193,'シフト記号表（従来型・ユニット型共通）'!$C$6:$L$47,10,FALSE))</f>
        <v/>
      </c>
      <c r="AF194" s="1928" t="str">
        <f>IF(AF193="","",VLOOKUP(AF193,'シフト記号表（従来型・ユニット型共通）'!$C$6:$L$47,10,FALSE))</f>
        <v/>
      </c>
      <c r="AG194" s="1928" t="str">
        <f>IF(AG193="","",VLOOKUP(AG193,'シフト記号表（従来型・ユニット型共通）'!$C$6:$L$47,10,FALSE))</f>
        <v/>
      </c>
      <c r="AH194" s="1928" t="str">
        <f>IF(AH193="","",VLOOKUP(AH193,'シフト記号表（従来型・ユニット型共通）'!$C$6:$L$47,10,FALSE))</f>
        <v/>
      </c>
      <c r="AI194" s="1928" t="str">
        <f>IF(AI193="","",VLOOKUP(AI193,'シフト記号表（従来型・ユニット型共通）'!$C$6:$L$47,10,FALSE))</f>
        <v/>
      </c>
      <c r="AJ194" s="1929" t="str">
        <f>IF(AJ193="","",VLOOKUP(AJ193,'シフト記号表（従来型・ユニット型共通）'!$C$6:$L$47,10,FALSE))</f>
        <v/>
      </c>
      <c r="AK194" s="1927" t="str">
        <f>IF(AK193="","",VLOOKUP(AK193,'シフト記号表（従来型・ユニット型共通）'!$C$6:$L$47,10,FALSE))</f>
        <v/>
      </c>
      <c r="AL194" s="1928" t="str">
        <f>IF(AL193="","",VLOOKUP(AL193,'シフト記号表（従来型・ユニット型共通）'!$C$6:$L$47,10,FALSE))</f>
        <v/>
      </c>
      <c r="AM194" s="1928" t="str">
        <f>IF(AM193="","",VLOOKUP(AM193,'シフト記号表（従来型・ユニット型共通）'!$C$6:$L$47,10,FALSE))</f>
        <v/>
      </c>
      <c r="AN194" s="1928" t="str">
        <f>IF(AN193="","",VLOOKUP(AN193,'シフト記号表（従来型・ユニット型共通）'!$C$6:$L$47,10,FALSE))</f>
        <v/>
      </c>
      <c r="AO194" s="1928" t="str">
        <f>IF(AO193="","",VLOOKUP(AO193,'シフト記号表（従来型・ユニット型共通）'!$C$6:$L$47,10,FALSE))</f>
        <v/>
      </c>
      <c r="AP194" s="1928" t="str">
        <f>IF(AP193="","",VLOOKUP(AP193,'シフト記号表（従来型・ユニット型共通）'!$C$6:$L$47,10,FALSE))</f>
        <v/>
      </c>
      <c r="AQ194" s="1929" t="str">
        <f>IF(AQ193="","",VLOOKUP(AQ193,'シフト記号表（従来型・ユニット型共通）'!$C$6:$L$47,10,FALSE))</f>
        <v/>
      </c>
      <c r="AR194" s="1927" t="str">
        <f>IF(AR193="","",VLOOKUP(AR193,'シフト記号表（従来型・ユニット型共通）'!$C$6:$L$47,10,FALSE))</f>
        <v/>
      </c>
      <c r="AS194" s="1928" t="str">
        <f>IF(AS193="","",VLOOKUP(AS193,'シフト記号表（従来型・ユニット型共通）'!$C$6:$L$47,10,FALSE))</f>
        <v/>
      </c>
      <c r="AT194" s="1928" t="str">
        <f>IF(AT193="","",VLOOKUP(AT193,'シフト記号表（従来型・ユニット型共通）'!$C$6:$L$47,10,FALSE))</f>
        <v/>
      </c>
      <c r="AU194" s="1928" t="str">
        <f>IF(AU193="","",VLOOKUP(AU193,'シフト記号表（従来型・ユニット型共通）'!$C$6:$L$47,10,FALSE))</f>
        <v/>
      </c>
      <c r="AV194" s="1928" t="str">
        <f>IF(AV193="","",VLOOKUP(AV193,'シフト記号表（従来型・ユニット型共通）'!$C$6:$L$47,10,FALSE))</f>
        <v/>
      </c>
      <c r="AW194" s="1928" t="str">
        <f>IF(AW193="","",VLOOKUP(AW193,'シフト記号表（従来型・ユニット型共通）'!$C$6:$L$47,10,FALSE))</f>
        <v/>
      </c>
      <c r="AX194" s="1929" t="str">
        <f>IF(AX193="","",VLOOKUP(AX193,'シフト記号表（従来型・ユニット型共通）'!$C$6:$L$47,10,FALSE))</f>
        <v/>
      </c>
      <c r="AY194" s="1927" t="str">
        <f>IF(AY193="","",VLOOKUP(AY193,'シフト記号表（従来型・ユニット型共通）'!$C$6:$L$47,10,FALSE))</f>
        <v/>
      </c>
      <c r="AZ194" s="1928" t="str">
        <f>IF(AZ193="","",VLOOKUP(AZ193,'シフト記号表（従来型・ユニット型共通）'!$C$6:$L$47,10,FALSE))</f>
        <v/>
      </c>
      <c r="BA194" s="1928" t="str">
        <f>IF(BA193="","",VLOOKUP(BA193,'シフト記号表（従来型・ユニット型共通）'!$C$6:$L$47,10,FALSE))</f>
        <v/>
      </c>
      <c r="BB194" s="4169">
        <f>IF($BE$3="４週",SUM(W194:AX194),IF($BE$3="暦月",SUM(W194:BA194),""))</f>
        <v>0</v>
      </c>
      <c r="BC194" s="4170"/>
      <c r="BD194" s="4171">
        <f>IF($BE$3="４週",BB194/4,IF($BE$3="暦月",(BB194/($BE$8/7)),""))</f>
        <v>0</v>
      </c>
      <c r="BE194" s="4170"/>
      <c r="BF194" s="4166"/>
      <c r="BG194" s="4167"/>
      <c r="BH194" s="4167"/>
      <c r="BI194" s="4167"/>
      <c r="BJ194" s="4168"/>
    </row>
    <row r="195" spans="2:62" ht="20.25" customHeight="1" x14ac:dyDescent="0.15">
      <c r="B195" s="4126">
        <f>B193+1</f>
        <v>90</v>
      </c>
      <c r="C195" s="4128"/>
      <c r="D195" s="4129"/>
      <c r="E195" s="1922"/>
      <c r="F195" s="1923"/>
      <c r="G195" s="1922"/>
      <c r="H195" s="1923"/>
      <c r="I195" s="4132"/>
      <c r="J195" s="4133"/>
      <c r="K195" s="4136"/>
      <c r="L195" s="4137"/>
      <c r="M195" s="4137"/>
      <c r="N195" s="4129"/>
      <c r="O195" s="4140"/>
      <c r="P195" s="4141"/>
      <c r="Q195" s="4141"/>
      <c r="R195" s="4141"/>
      <c r="S195" s="4142"/>
      <c r="T195" s="1942" t="s">
        <v>3298</v>
      </c>
      <c r="V195" s="1943"/>
      <c r="W195" s="1935"/>
      <c r="X195" s="1936"/>
      <c r="Y195" s="1936"/>
      <c r="Z195" s="1936"/>
      <c r="AA195" s="1936"/>
      <c r="AB195" s="1936"/>
      <c r="AC195" s="1937"/>
      <c r="AD195" s="1935"/>
      <c r="AE195" s="1936"/>
      <c r="AF195" s="1936"/>
      <c r="AG195" s="1936"/>
      <c r="AH195" s="1936"/>
      <c r="AI195" s="1936"/>
      <c r="AJ195" s="1937"/>
      <c r="AK195" s="1935"/>
      <c r="AL195" s="1936"/>
      <c r="AM195" s="1936"/>
      <c r="AN195" s="1936"/>
      <c r="AO195" s="1936"/>
      <c r="AP195" s="1936"/>
      <c r="AQ195" s="1937"/>
      <c r="AR195" s="1935"/>
      <c r="AS195" s="1936"/>
      <c r="AT195" s="1936"/>
      <c r="AU195" s="1936"/>
      <c r="AV195" s="1936"/>
      <c r="AW195" s="1936"/>
      <c r="AX195" s="1937"/>
      <c r="AY195" s="1935"/>
      <c r="AZ195" s="1936"/>
      <c r="BA195" s="1938"/>
      <c r="BB195" s="4146"/>
      <c r="BC195" s="4147"/>
      <c r="BD195" s="4148"/>
      <c r="BE195" s="4149"/>
      <c r="BF195" s="4150"/>
      <c r="BG195" s="4151"/>
      <c r="BH195" s="4151"/>
      <c r="BI195" s="4151"/>
      <c r="BJ195" s="4152"/>
    </row>
    <row r="196" spans="2:62" ht="20.25" customHeight="1" x14ac:dyDescent="0.15">
      <c r="B196" s="4159"/>
      <c r="C196" s="4160"/>
      <c r="D196" s="4161"/>
      <c r="E196" s="1944"/>
      <c r="F196" s="1945">
        <f>C195</f>
        <v>0</v>
      </c>
      <c r="G196" s="1944"/>
      <c r="H196" s="1945">
        <f>I195</f>
        <v>0</v>
      </c>
      <c r="I196" s="4162"/>
      <c r="J196" s="4163"/>
      <c r="K196" s="4164"/>
      <c r="L196" s="4165"/>
      <c r="M196" s="4165"/>
      <c r="N196" s="4161"/>
      <c r="O196" s="4140"/>
      <c r="P196" s="4141"/>
      <c r="Q196" s="4141"/>
      <c r="R196" s="4141"/>
      <c r="S196" s="4142"/>
      <c r="T196" s="1939" t="s">
        <v>3505</v>
      </c>
      <c r="U196" s="1940"/>
      <c r="V196" s="1941"/>
      <c r="W196" s="1927" t="str">
        <f>IF(W195="","",VLOOKUP(W195,'シフト記号表（従来型・ユニット型共通）'!$C$6:$L$47,10,FALSE))</f>
        <v/>
      </c>
      <c r="X196" s="1928" t="str">
        <f>IF(X195="","",VLOOKUP(X195,'シフト記号表（従来型・ユニット型共通）'!$C$6:$L$47,10,FALSE))</f>
        <v/>
      </c>
      <c r="Y196" s="1928" t="str">
        <f>IF(Y195="","",VLOOKUP(Y195,'シフト記号表（従来型・ユニット型共通）'!$C$6:$L$47,10,FALSE))</f>
        <v/>
      </c>
      <c r="Z196" s="1928" t="str">
        <f>IF(Z195="","",VLOOKUP(Z195,'シフト記号表（従来型・ユニット型共通）'!$C$6:$L$47,10,FALSE))</f>
        <v/>
      </c>
      <c r="AA196" s="1928" t="str">
        <f>IF(AA195="","",VLOOKUP(AA195,'シフト記号表（従来型・ユニット型共通）'!$C$6:$L$47,10,FALSE))</f>
        <v/>
      </c>
      <c r="AB196" s="1928" t="str">
        <f>IF(AB195="","",VLOOKUP(AB195,'シフト記号表（従来型・ユニット型共通）'!$C$6:$L$47,10,FALSE))</f>
        <v/>
      </c>
      <c r="AC196" s="1929" t="str">
        <f>IF(AC195="","",VLOOKUP(AC195,'シフト記号表（従来型・ユニット型共通）'!$C$6:$L$47,10,FALSE))</f>
        <v/>
      </c>
      <c r="AD196" s="1927" t="str">
        <f>IF(AD195="","",VLOOKUP(AD195,'シフト記号表（従来型・ユニット型共通）'!$C$6:$L$47,10,FALSE))</f>
        <v/>
      </c>
      <c r="AE196" s="1928" t="str">
        <f>IF(AE195="","",VLOOKUP(AE195,'シフト記号表（従来型・ユニット型共通）'!$C$6:$L$47,10,FALSE))</f>
        <v/>
      </c>
      <c r="AF196" s="1928" t="str">
        <f>IF(AF195="","",VLOOKUP(AF195,'シフト記号表（従来型・ユニット型共通）'!$C$6:$L$47,10,FALSE))</f>
        <v/>
      </c>
      <c r="AG196" s="1928" t="str">
        <f>IF(AG195="","",VLOOKUP(AG195,'シフト記号表（従来型・ユニット型共通）'!$C$6:$L$47,10,FALSE))</f>
        <v/>
      </c>
      <c r="AH196" s="1928" t="str">
        <f>IF(AH195="","",VLOOKUP(AH195,'シフト記号表（従来型・ユニット型共通）'!$C$6:$L$47,10,FALSE))</f>
        <v/>
      </c>
      <c r="AI196" s="1928" t="str">
        <f>IF(AI195="","",VLOOKUP(AI195,'シフト記号表（従来型・ユニット型共通）'!$C$6:$L$47,10,FALSE))</f>
        <v/>
      </c>
      <c r="AJ196" s="1929" t="str">
        <f>IF(AJ195="","",VLOOKUP(AJ195,'シフト記号表（従来型・ユニット型共通）'!$C$6:$L$47,10,FALSE))</f>
        <v/>
      </c>
      <c r="AK196" s="1927" t="str">
        <f>IF(AK195="","",VLOOKUP(AK195,'シフト記号表（従来型・ユニット型共通）'!$C$6:$L$47,10,FALSE))</f>
        <v/>
      </c>
      <c r="AL196" s="1928" t="str">
        <f>IF(AL195="","",VLOOKUP(AL195,'シフト記号表（従来型・ユニット型共通）'!$C$6:$L$47,10,FALSE))</f>
        <v/>
      </c>
      <c r="AM196" s="1928" t="str">
        <f>IF(AM195="","",VLOOKUP(AM195,'シフト記号表（従来型・ユニット型共通）'!$C$6:$L$47,10,FALSE))</f>
        <v/>
      </c>
      <c r="AN196" s="1928" t="str">
        <f>IF(AN195="","",VLOOKUP(AN195,'シフト記号表（従来型・ユニット型共通）'!$C$6:$L$47,10,FALSE))</f>
        <v/>
      </c>
      <c r="AO196" s="1928" t="str">
        <f>IF(AO195="","",VLOOKUP(AO195,'シフト記号表（従来型・ユニット型共通）'!$C$6:$L$47,10,FALSE))</f>
        <v/>
      </c>
      <c r="AP196" s="1928" t="str">
        <f>IF(AP195="","",VLOOKUP(AP195,'シフト記号表（従来型・ユニット型共通）'!$C$6:$L$47,10,FALSE))</f>
        <v/>
      </c>
      <c r="AQ196" s="1929" t="str">
        <f>IF(AQ195="","",VLOOKUP(AQ195,'シフト記号表（従来型・ユニット型共通）'!$C$6:$L$47,10,FALSE))</f>
        <v/>
      </c>
      <c r="AR196" s="1927" t="str">
        <f>IF(AR195="","",VLOOKUP(AR195,'シフト記号表（従来型・ユニット型共通）'!$C$6:$L$47,10,FALSE))</f>
        <v/>
      </c>
      <c r="AS196" s="1928" t="str">
        <f>IF(AS195="","",VLOOKUP(AS195,'シフト記号表（従来型・ユニット型共通）'!$C$6:$L$47,10,FALSE))</f>
        <v/>
      </c>
      <c r="AT196" s="1928" t="str">
        <f>IF(AT195="","",VLOOKUP(AT195,'シフト記号表（従来型・ユニット型共通）'!$C$6:$L$47,10,FALSE))</f>
        <v/>
      </c>
      <c r="AU196" s="1928" t="str">
        <f>IF(AU195="","",VLOOKUP(AU195,'シフト記号表（従来型・ユニット型共通）'!$C$6:$L$47,10,FALSE))</f>
        <v/>
      </c>
      <c r="AV196" s="1928" t="str">
        <f>IF(AV195="","",VLOOKUP(AV195,'シフト記号表（従来型・ユニット型共通）'!$C$6:$L$47,10,FALSE))</f>
        <v/>
      </c>
      <c r="AW196" s="1928" t="str">
        <f>IF(AW195="","",VLOOKUP(AW195,'シフト記号表（従来型・ユニット型共通）'!$C$6:$L$47,10,FALSE))</f>
        <v/>
      </c>
      <c r="AX196" s="1929" t="str">
        <f>IF(AX195="","",VLOOKUP(AX195,'シフト記号表（従来型・ユニット型共通）'!$C$6:$L$47,10,FALSE))</f>
        <v/>
      </c>
      <c r="AY196" s="1927" t="str">
        <f>IF(AY195="","",VLOOKUP(AY195,'シフト記号表（従来型・ユニット型共通）'!$C$6:$L$47,10,FALSE))</f>
        <v/>
      </c>
      <c r="AZ196" s="1928" t="str">
        <f>IF(AZ195="","",VLOOKUP(AZ195,'シフト記号表（従来型・ユニット型共通）'!$C$6:$L$47,10,FALSE))</f>
        <v/>
      </c>
      <c r="BA196" s="1928" t="str">
        <f>IF(BA195="","",VLOOKUP(BA195,'シフト記号表（従来型・ユニット型共通）'!$C$6:$L$47,10,FALSE))</f>
        <v/>
      </c>
      <c r="BB196" s="4169">
        <f>IF($BE$3="４週",SUM(W196:AX196),IF($BE$3="暦月",SUM(W196:BA196),""))</f>
        <v>0</v>
      </c>
      <c r="BC196" s="4170"/>
      <c r="BD196" s="4171">
        <f>IF($BE$3="４週",BB196/4,IF($BE$3="暦月",(BB196/($BE$8/7)),""))</f>
        <v>0</v>
      </c>
      <c r="BE196" s="4170"/>
      <c r="BF196" s="4166"/>
      <c r="BG196" s="4167"/>
      <c r="BH196" s="4167"/>
      <c r="BI196" s="4167"/>
      <c r="BJ196" s="4168"/>
    </row>
    <row r="197" spans="2:62" ht="20.25" customHeight="1" x14ac:dyDescent="0.15">
      <c r="B197" s="4126">
        <f>B195+1</f>
        <v>91</v>
      </c>
      <c r="C197" s="4128"/>
      <c r="D197" s="4129"/>
      <c r="E197" s="1922"/>
      <c r="F197" s="1923"/>
      <c r="G197" s="1922"/>
      <c r="H197" s="1923"/>
      <c r="I197" s="4132"/>
      <c r="J197" s="4133"/>
      <c r="K197" s="4136"/>
      <c r="L197" s="4137"/>
      <c r="M197" s="4137"/>
      <c r="N197" s="4129"/>
      <c r="O197" s="4140"/>
      <c r="P197" s="4141"/>
      <c r="Q197" s="4141"/>
      <c r="R197" s="4141"/>
      <c r="S197" s="4142"/>
      <c r="T197" s="1942" t="s">
        <v>3298</v>
      </c>
      <c r="V197" s="1943"/>
      <c r="W197" s="1935"/>
      <c r="X197" s="1936"/>
      <c r="Y197" s="1936"/>
      <c r="Z197" s="1936"/>
      <c r="AA197" s="1936"/>
      <c r="AB197" s="1936"/>
      <c r="AC197" s="1937"/>
      <c r="AD197" s="1935"/>
      <c r="AE197" s="1936"/>
      <c r="AF197" s="1936"/>
      <c r="AG197" s="1936"/>
      <c r="AH197" s="1936"/>
      <c r="AI197" s="1936"/>
      <c r="AJ197" s="1937"/>
      <c r="AK197" s="1935"/>
      <c r="AL197" s="1936"/>
      <c r="AM197" s="1936"/>
      <c r="AN197" s="1936"/>
      <c r="AO197" s="1936"/>
      <c r="AP197" s="1936"/>
      <c r="AQ197" s="1937"/>
      <c r="AR197" s="1935"/>
      <c r="AS197" s="1936"/>
      <c r="AT197" s="1936"/>
      <c r="AU197" s="1936"/>
      <c r="AV197" s="1936"/>
      <c r="AW197" s="1936"/>
      <c r="AX197" s="1937"/>
      <c r="AY197" s="1935"/>
      <c r="AZ197" s="1936"/>
      <c r="BA197" s="1938"/>
      <c r="BB197" s="4146"/>
      <c r="BC197" s="4147"/>
      <c r="BD197" s="4148"/>
      <c r="BE197" s="4149"/>
      <c r="BF197" s="4150"/>
      <c r="BG197" s="4151"/>
      <c r="BH197" s="4151"/>
      <c r="BI197" s="4151"/>
      <c r="BJ197" s="4152"/>
    </row>
    <row r="198" spans="2:62" ht="20.25" customHeight="1" x14ac:dyDescent="0.15">
      <c r="B198" s="4159"/>
      <c r="C198" s="4160"/>
      <c r="D198" s="4161"/>
      <c r="E198" s="1944"/>
      <c r="F198" s="1945">
        <f>C197</f>
        <v>0</v>
      </c>
      <c r="G198" s="1944"/>
      <c r="H198" s="1945">
        <f>I197</f>
        <v>0</v>
      </c>
      <c r="I198" s="4162"/>
      <c r="J198" s="4163"/>
      <c r="K198" s="4164"/>
      <c r="L198" s="4165"/>
      <c r="M198" s="4165"/>
      <c r="N198" s="4161"/>
      <c r="O198" s="4140"/>
      <c r="P198" s="4141"/>
      <c r="Q198" s="4141"/>
      <c r="R198" s="4141"/>
      <c r="S198" s="4142"/>
      <c r="T198" s="1939" t="s">
        <v>3505</v>
      </c>
      <c r="U198" s="1940"/>
      <c r="V198" s="1941"/>
      <c r="W198" s="1927" t="str">
        <f>IF(W197="","",VLOOKUP(W197,'シフト記号表（従来型・ユニット型共通）'!$C$6:$L$47,10,FALSE))</f>
        <v/>
      </c>
      <c r="X198" s="1928" t="str">
        <f>IF(X197="","",VLOOKUP(X197,'シフト記号表（従来型・ユニット型共通）'!$C$6:$L$47,10,FALSE))</f>
        <v/>
      </c>
      <c r="Y198" s="1928" t="str">
        <f>IF(Y197="","",VLOOKUP(Y197,'シフト記号表（従来型・ユニット型共通）'!$C$6:$L$47,10,FALSE))</f>
        <v/>
      </c>
      <c r="Z198" s="1928" t="str">
        <f>IF(Z197="","",VLOOKUP(Z197,'シフト記号表（従来型・ユニット型共通）'!$C$6:$L$47,10,FALSE))</f>
        <v/>
      </c>
      <c r="AA198" s="1928" t="str">
        <f>IF(AA197="","",VLOOKUP(AA197,'シフト記号表（従来型・ユニット型共通）'!$C$6:$L$47,10,FALSE))</f>
        <v/>
      </c>
      <c r="AB198" s="1928" t="str">
        <f>IF(AB197="","",VLOOKUP(AB197,'シフト記号表（従来型・ユニット型共通）'!$C$6:$L$47,10,FALSE))</f>
        <v/>
      </c>
      <c r="AC198" s="1929" t="str">
        <f>IF(AC197="","",VLOOKUP(AC197,'シフト記号表（従来型・ユニット型共通）'!$C$6:$L$47,10,FALSE))</f>
        <v/>
      </c>
      <c r="AD198" s="1927" t="str">
        <f>IF(AD197="","",VLOOKUP(AD197,'シフト記号表（従来型・ユニット型共通）'!$C$6:$L$47,10,FALSE))</f>
        <v/>
      </c>
      <c r="AE198" s="1928" t="str">
        <f>IF(AE197="","",VLOOKUP(AE197,'シフト記号表（従来型・ユニット型共通）'!$C$6:$L$47,10,FALSE))</f>
        <v/>
      </c>
      <c r="AF198" s="1928" t="str">
        <f>IF(AF197="","",VLOOKUP(AF197,'シフト記号表（従来型・ユニット型共通）'!$C$6:$L$47,10,FALSE))</f>
        <v/>
      </c>
      <c r="AG198" s="1928" t="str">
        <f>IF(AG197="","",VLOOKUP(AG197,'シフト記号表（従来型・ユニット型共通）'!$C$6:$L$47,10,FALSE))</f>
        <v/>
      </c>
      <c r="AH198" s="1928" t="str">
        <f>IF(AH197="","",VLOOKUP(AH197,'シフト記号表（従来型・ユニット型共通）'!$C$6:$L$47,10,FALSE))</f>
        <v/>
      </c>
      <c r="AI198" s="1928" t="str">
        <f>IF(AI197="","",VLOOKUP(AI197,'シフト記号表（従来型・ユニット型共通）'!$C$6:$L$47,10,FALSE))</f>
        <v/>
      </c>
      <c r="AJ198" s="1929" t="str">
        <f>IF(AJ197="","",VLOOKUP(AJ197,'シフト記号表（従来型・ユニット型共通）'!$C$6:$L$47,10,FALSE))</f>
        <v/>
      </c>
      <c r="AK198" s="1927" t="str">
        <f>IF(AK197="","",VLOOKUP(AK197,'シフト記号表（従来型・ユニット型共通）'!$C$6:$L$47,10,FALSE))</f>
        <v/>
      </c>
      <c r="AL198" s="1928" t="str">
        <f>IF(AL197="","",VLOOKUP(AL197,'シフト記号表（従来型・ユニット型共通）'!$C$6:$L$47,10,FALSE))</f>
        <v/>
      </c>
      <c r="AM198" s="1928" t="str">
        <f>IF(AM197="","",VLOOKUP(AM197,'シフト記号表（従来型・ユニット型共通）'!$C$6:$L$47,10,FALSE))</f>
        <v/>
      </c>
      <c r="AN198" s="1928" t="str">
        <f>IF(AN197="","",VLOOKUP(AN197,'シフト記号表（従来型・ユニット型共通）'!$C$6:$L$47,10,FALSE))</f>
        <v/>
      </c>
      <c r="AO198" s="1928" t="str">
        <f>IF(AO197="","",VLOOKUP(AO197,'シフト記号表（従来型・ユニット型共通）'!$C$6:$L$47,10,FALSE))</f>
        <v/>
      </c>
      <c r="AP198" s="1928" t="str">
        <f>IF(AP197="","",VLOOKUP(AP197,'シフト記号表（従来型・ユニット型共通）'!$C$6:$L$47,10,FALSE))</f>
        <v/>
      </c>
      <c r="AQ198" s="1929" t="str">
        <f>IF(AQ197="","",VLOOKUP(AQ197,'シフト記号表（従来型・ユニット型共通）'!$C$6:$L$47,10,FALSE))</f>
        <v/>
      </c>
      <c r="AR198" s="1927" t="str">
        <f>IF(AR197="","",VLOOKUP(AR197,'シフト記号表（従来型・ユニット型共通）'!$C$6:$L$47,10,FALSE))</f>
        <v/>
      </c>
      <c r="AS198" s="1928" t="str">
        <f>IF(AS197="","",VLOOKUP(AS197,'シフト記号表（従来型・ユニット型共通）'!$C$6:$L$47,10,FALSE))</f>
        <v/>
      </c>
      <c r="AT198" s="1928" t="str">
        <f>IF(AT197="","",VLOOKUP(AT197,'シフト記号表（従来型・ユニット型共通）'!$C$6:$L$47,10,FALSE))</f>
        <v/>
      </c>
      <c r="AU198" s="1928" t="str">
        <f>IF(AU197="","",VLOOKUP(AU197,'シフト記号表（従来型・ユニット型共通）'!$C$6:$L$47,10,FALSE))</f>
        <v/>
      </c>
      <c r="AV198" s="1928" t="str">
        <f>IF(AV197="","",VLOOKUP(AV197,'シフト記号表（従来型・ユニット型共通）'!$C$6:$L$47,10,FALSE))</f>
        <v/>
      </c>
      <c r="AW198" s="1928" t="str">
        <f>IF(AW197="","",VLOOKUP(AW197,'シフト記号表（従来型・ユニット型共通）'!$C$6:$L$47,10,FALSE))</f>
        <v/>
      </c>
      <c r="AX198" s="1929" t="str">
        <f>IF(AX197="","",VLOOKUP(AX197,'シフト記号表（従来型・ユニット型共通）'!$C$6:$L$47,10,FALSE))</f>
        <v/>
      </c>
      <c r="AY198" s="1927" t="str">
        <f>IF(AY197="","",VLOOKUP(AY197,'シフト記号表（従来型・ユニット型共通）'!$C$6:$L$47,10,FALSE))</f>
        <v/>
      </c>
      <c r="AZ198" s="1928" t="str">
        <f>IF(AZ197="","",VLOOKUP(AZ197,'シフト記号表（従来型・ユニット型共通）'!$C$6:$L$47,10,FALSE))</f>
        <v/>
      </c>
      <c r="BA198" s="1928" t="str">
        <f>IF(BA197="","",VLOOKUP(BA197,'シフト記号表（従来型・ユニット型共通）'!$C$6:$L$47,10,FALSE))</f>
        <v/>
      </c>
      <c r="BB198" s="4169">
        <f>IF($BE$3="４週",SUM(W198:AX198),IF($BE$3="暦月",SUM(W198:BA198),""))</f>
        <v>0</v>
      </c>
      <c r="BC198" s="4170"/>
      <c r="BD198" s="4171">
        <f>IF($BE$3="４週",BB198/4,IF($BE$3="暦月",(BB198/($BE$8/7)),""))</f>
        <v>0</v>
      </c>
      <c r="BE198" s="4170"/>
      <c r="BF198" s="4166"/>
      <c r="BG198" s="4167"/>
      <c r="BH198" s="4167"/>
      <c r="BI198" s="4167"/>
      <c r="BJ198" s="4168"/>
    </row>
    <row r="199" spans="2:62" ht="20.25" customHeight="1" x14ac:dyDescent="0.15">
      <c r="B199" s="4126">
        <f>B197+1</f>
        <v>92</v>
      </c>
      <c r="C199" s="4128"/>
      <c r="D199" s="4129"/>
      <c r="E199" s="1922"/>
      <c r="F199" s="1923"/>
      <c r="G199" s="1922"/>
      <c r="H199" s="1923"/>
      <c r="I199" s="4132"/>
      <c r="J199" s="4133"/>
      <c r="K199" s="4136"/>
      <c r="L199" s="4137"/>
      <c r="M199" s="4137"/>
      <c r="N199" s="4129"/>
      <c r="O199" s="4140"/>
      <c r="P199" s="4141"/>
      <c r="Q199" s="4141"/>
      <c r="R199" s="4141"/>
      <c r="S199" s="4142"/>
      <c r="T199" s="1942" t="s">
        <v>3298</v>
      </c>
      <c r="V199" s="1943"/>
      <c r="W199" s="1935"/>
      <c r="X199" s="1936"/>
      <c r="Y199" s="1936"/>
      <c r="Z199" s="1936"/>
      <c r="AA199" s="1936"/>
      <c r="AB199" s="1936"/>
      <c r="AC199" s="1937"/>
      <c r="AD199" s="1935"/>
      <c r="AE199" s="1936"/>
      <c r="AF199" s="1936"/>
      <c r="AG199" s="1936"/>
      <c r="AH199" s="1936"/>
      <c r="AI199" s="1936"/>
      <c r="AJ199" s="1937"/>
      <c r="AK199" s="1935"/>
      <c r="AL199" s="1936"/>
      <c r="AM199" s="1936"/>
      <c r="AN199" s="1936"/>
      <c r="AO199" s="1936"/>
      <c r="AP199" s="1936"/>
      <c r="AQ199" s="1937"/>
      <c r="AR199" s="1935"/>
      <c r="AS199" s="1936"/>
      <c r="AT199" s="1936"/>
      <c r="AU199" s="1936"/>
      <c r="AV199" s="1936"/>
      <c r="AW199" s="1936"/>
      <c r="AX199" s="1937"/>
      <c r="AY199" s="1935"/>
      <c r="AZ199" s="1936"/>
      <c r="BA199" s="1938"/>
      <c r="BB199" s="4146"/>
      <c r="BC199" s="4147"/>
      <c r="BD199" s="4148"/>
      <c r="BE199" s="4149"/>
      <c r="BF199" s="4150"/>
      <c r="BG199" s="4151"/>
      <c r="BH199" s="4151"/>
      <c r="BI199" s="4151"/>
      <c r="BJ199" s="4152"/>
    </row>
    <row r="200" spans="2:62" ht="20.25" customHeight="1" x14ac:dyDescent="0.15">
      <c r="B200" s="4159"/>
      <c r="C200" s="4160"/>
      <c r="D200" s="4161"/>
      <c r="E200" s="1944"/>
      <c r="F200" s="1945">
        <f>C199</f>
        <v>0</v>
      </c>
      <c r="G200" s="1944"/>
      <c r="H200" s="1945">
        <f>I199</f>
        <v>0</v>
      </c>
      <c r="I200" s="4162"/>
      <c r="J200" s="4163"/>
      <c r="K200" s="4164"/>
      <c r="L200" s="4165"/>
      <c r="M200" s="4165"/>
      <c r="N200" s="4161"/>
      <c r="O200" s="4140"/>
      <c r="P200" s="4141"/>
      <c r="Q200" s="4141"/>
      <c r="R200" s="4141"/>
      <c r="S200" s="4142"/>
      <c r="T200" s="1939" t="s">
        <v>3505</v>
      </c>
      <c r="U200" s="1940"/>
      <c r="V200" s="1941"/>
      <c r="W200" s="1927" t="str">
        <f>IF(W199="","",VLOOKUP(W199,'シフト記号表（従来型・ユニット型共通）'!$C$6:$L$47,10,FALSE))</f>
        <v/>
      </c>
      <c r="X200" s="1928" t="str">
        <f>IF(X199="","",VLOOKUP(X199,'シフト記号表（従来型・ユニット型共通）'!$C$6:$L$47,10,FALSE))</f>
        <v/>
      </c>
      <c r="Y200" s="1928" t="str">
        <f>IF(Y199="","",VLOOKUP(Y199,'シフト記号表（従来型・ユニット型共通）'!$C$6:$L$47,10,FALSE))</f>
        <v/>
      </c>
      <c r="Z200" s="1928" t="str">
        <f>IF(Z199="","",VLOOKUP(Z199,'シフト記号表（従来型・ユニット型共通）'!$C$6:$L$47,10,FALSE))</f>
        <v/>
      </c>
      <c r="AA200" s="1928" t="str">
        <f>IF(AA199="","",VLOOKUP(AA199,'シフト記号表（従来型・ユニット型共通）'!$C$6:$L$47,10,FALSE))</f>
        <v/>
      </c>
      <c r="AB200" s="1928" t="str">
        <f>IF(AB199="","",VLOOKUP(AB199,'シフト記号表（従来型・ユニット型共通）'!$C$6:$L$47,10,FALSE))</f>
        <v/>
      </c>
      <c r="AC200" s="1929" t="str">
        <f>IF(AC199="","",VLOOKUP(AC199,'シフト記号表（従来型・ユニット型共通）'!$C$6:$L$47,10,FALSE))</f>
        <v/>
      </c>
      <c r="AD200" s="1927" t="str">
        <f>IF(AD199="","",VLOOKUP(AD199,'シフト記号表（従来型・ユニット型共通）'!$C$6:$L$47,10,FALSE))</f>
        <v/>
      </c>
      <c r="AE200" s="1928" t="str">
        <f>IF(AE199="","",VLOOKUP(AE199,'シフト記号表（従来型・ユニット型共通）'!$C$6:$L$47,10,FALSE))</f>
        <v/>
      </c>
      <c r="AF200" s="1928" t="str">
        <f>IF(AF199="","",VLOOKUP(AF199,'シフト記号表（従来型・ユニット型共通）'!$C$6:$L$47,10,FALSE))</f>
        <v/>
      </c>
      <c r="AG200" s="1928" t="str">
        <f>IF(AG199="","",VLOOKUP(AG199,'シフト記号表（従来型・ユニット型共通）'!$C$6:$L$47,10,FALSE))</f>
        <v/>
      </c>
      <c r="AH200" s="1928" t="str">
        <f>IF(AH199="","",VLOOKUP(AH199,'シフト記号表（従来型・ユニット型共通）'!$C$6:$L$47,10,FALSE))</f>
        <v/>
      </c>
      <c r="AI200" s="1928" t="str">
        <f>IF(AI199="","",VLOOKUP(AI199,'シフト記号表（従来型・ユニット型共通）'!$C$6:$L$47,10,FALSE))</f>
        <v/>
      </c>
      <c r="AJ200" s="1929" t="str">
        <f>IF(AJ199="","",VLOOKUP(AJ199,'シフト記号表（従来型・ユニット型共通）'!$C$6:$L$47,10,FALSE))</f>
        <v/>
      </c>
      <c r="AK200" s="1927" t="str">
        <f>IF(AK199="","",VLOOKUP(AK199,'シフト記号表（従来型・ユニット型共通）'!$C$6:$L$47,10,FALSE))</f>
        <v/>
      </c>
      <c r="AL200" s="1928" t="str">
        <f>IF(AL199="","",VLOOKUP(AL199,'シフト記号表（従来型・ユニット型共通）'!$C$6:$L$47,10,FALSE))</f>
        <v/>
      </c>
      <c r="AM200" s="1928" t="str">
        <f>IF(AM199="","",VLOOKUP(AM199,'シフト記号表（従来型・ユニット型共通）'!$C$6:$L$47,10,FALSE))</f>
        <v/>
      </c>
      <c r="AN200" s="1928" t="str">
        <f>IF(AN199="","",VLOOKUP(AN199,'シフト記号表（従来型・ユニット型共通）'!$C$6:$L$47,10,FALSE))</f>
        <v/>
      </c>
      <c r="AO200" s="1928" t="str">
        <f>IF(AO199="","",VLOOKUP(AO199,'シフト記号表（従来型・ユニット型共通）'!$C$6:$L$47,10,FALSE))</f>
        <v/>
      </c>
      <c r="AP200" s="1928" t="str">
        <f>IF(AP199="","",VLOOKUP(AP199,'シフト記号表（従来型・ユニット型共通）'!$C$6:$L$47,10,FALSE))</f>
        <v/>
      </c>
      <c r="AQ200" s="1929" t="str">
        <f>IF(AQ199="","",VLOOKUP(AQ199,'シフト記号表（従来型・ユニット型共通）'!$C$6:$L$47,10,FALSE))</f>
        <v/>
      </c>
      <c r="AR200" s="1927" t="str">
        <f>IF(AR199="","",VLOOKUP(AR199,'シフト記号表（従来型・ユニット型共通）'!$C$6:$L$47,10,FALSE))</f>
        <v/>
      </c>
      <c r="AS200" s="1928" t="str">
        <f>IF(AS199="","",VLOOKUP(AS199,'シフト記号表（従来型・ユニット型共通）'!$C$6:$L$47,10,FALSE))</f>
        <v/>
      </c>
      <c r="AT200" s="1928" t="str">
        <f>IF(AT199="","",VLOOKUP(AT199,'シフト記号表（従来型・ユニット型共通）'!$C$6:$L$47,10,FALSE))</f>
        <v/>
      </c>
      <c r="AU200" s="1928" t="str">
        <f>IF(AU199="","",VLOOKUP(AU199,'シフト記号表（従来型・ユニット型共通）'!$C$6:$L$47,10,FALSE))</f>
        <v/>
      </c>
      <c r="AV200" s="1928" t="str">
        <f>IF(AV199="","",VLOOKUP(AV199,'シフト記号表（従来型・ユニット型共通）'!$C$6:$L$47,10,FALSE))</f>
        <v/>
      </c>
      <c r="AW200" s="1928" t="str">
        <f>IF(AW199="","",VLOOKUP(AW199,'シフト記号表（従来型・ユニット型共通）'!$C$6:$L$47,10,FALSE))</f>
        <v/>
      </c>
      <c r="AX200" s="1929" t="str">
        <f>IF(AX199="","",VLOOKUP(AX199,'シフト記号表（従来型・ユニット型共通）'!$C$6:$L$47,10,FALSE))</f>
        <v/>
      </c>
      <c r="AY200" s="1927" t="str">
        <f>IF(AY199="","",VLOOKUP(AY199,'シフト記号表（従来型・ユニット型共通）'!$C$6:$L$47,10,FALSE))</f>
        <v/>
      </c>
      <c r="AZ200" s="1928" t="str">
        <f>IF(AZ199="","",VLOOKUP(AZ199,'シフト記号表（従来型・ユニット型共通）'!$C$6:$L$47,10,FALSE))</f>
        <v/>
      </c>
      <c r="BA200" s="1928" t="str">
        <f>IF(BA199="","",VLOOKUP(BA199,'シフト記号表（従来型・ユニット型共通）'!$C$6:$L$47,10,FALSE))</f>
        <v/>
      </c>
      <c r="BB200" s="4169">
        <f>IF($BE$3="４週",SUM(W200:AX200),IF($BE$3="暦月",SUM(W200:BA200),""))</f>
        <v>0</v>
      </c>
      <c r="BC200" s="4170"/>
      <c r="BD200" s="4171">
        <f>IF($BE$3="４週",BB200/4,IF($BE$3="暦月",(BB200/($BE$8/7)),""))</f>
        <v>0</v>
      </c>
      <c r="BE200" s="4170"/>
      <c r="BF200" s="4166"/>
      <c r="BG200" s="4167"/>
      <c r="BH200" s="4167"/>
      <c r="BI200" s="4167"/>
      <c r="BJ200" s="4168"/>
    </row>
    <row r="201" spans="2:62" ht="20.25" customHeight="1" x14ac:dyDescent="0.15">
      <c r="B201" s="4126">
        <f>B199+1</f>
        <v>93</v>
      </c>
      <c r="C201" s="4128"/>
      <c r="D201" s="4129"/>
      <c r="E201" s="1922"/>
      <c r="F201" s="1923"/>
      <c r="G201" s="1922"/>
      <c r="H201" s="1923"/>
      <c r="I201" s="4132"/>
      <c r="J201" s="4133"/>
      <c r="K201" s="4136"/>
      <c r="L201" s="4137"/>
      <c r="M201" s="4137"/>
      <c r="N201" s="4129"/>
      <c r="O201" s="4140"/>
      <c r="P201" s="4141"/>
      <c r="Q201" s="4141"/>
      <c r="R201" s="4141"/>
      <c r="S201" s="4142"/>
      <c r="T201" s="1942" t="s">
        <v>3298</v>
      </c>
      <c r="V201" s="1943"/>
      <c r="W201" s="1935"/>
      <c r="X201" s="1936"/>
      <c r="Y201" s="1936"/>
      <c r="Z201" s="1936"/>
      <c r="AA201" s="1936"/>
      <c r="AB201" s="1936"/>
      <c r="AC201" s="1937"/>
      <c r="AD201" s="1935"/>
      <c r="AE201" s="1936"/>
      <c r="AF201" s="1936"/>
      <c r="AG201" s="1936"/>
      <c r="AH201" s="1936"/>
      <c r="AI201" s="1936"/>
      <c r="AJ201" s="1937"/>
      <c r="AK201" s="1935"/>
      <c r="AL201" s="1936"/>
      <c r="AM201" s="1936"/>
      <c r="AN201" s="1936"/>
      <c r="AO201" s="1936"/>
      <c r="AP201" s="1936"/>
      <c r="AQ201" s="1937"/>
      <c r="AR201" s="1935"/>
      <c r="AS201" s="1936"/>
      <c r="AT201" s="1936"/>
      <c r="AU201" s="1936"/>
      <c r="AV201" s="1936"/>
      <c r="AW201" s="1936"/>
      <c r="AX201" s="1937"/>
      <c r="AY201" s="1935"/>
      <c r="AZ201" s="1936"/>
      <c r="BA201" s="1938"/>
      <c r="BB201" s="4146"/>
      <c r="BC201" s="4147"/>
      <c r="BD201" s="4148"/>
      <c r="BE201" s="4149"/>
      <c r="BF201" s="4150"/>
      <c r="BG201" s="4151"/>
      <c r="BH201" s="4151"/>
      <c r="BI201" s="4151"/>
      <c r="BJ201" s="4152"/>
    </row>
    <row r="202" spans="2:62" ht="20.25" customHeight="1" x14ac:dyDescent="0.15">
      <c r="B202" s="4159"/>
      <c r="C202" s="4160"/>
      <c r="D202" s="4161"/>
      <c r="E202" s="1944"/>
      <c r="F202" s="1945">
        <f>C201</f>
        <v>0</v>
      </c>
      <c r="G202" s="1944"/>
      <c r="H202" s="1945">
        <f>I201</f>
        <v>0</v>
      </c>
      <c r="I202" s="4162"/>
      <c r="J202" s="4163"/>
      <c r="K202" s="4164"/>
      <c r="L202" s="4165"/>
      <c r="M202" s="4165"/>
      <c r="N202" s="4161"/>
      <c r="O202" s="4140"/>
      <c r="P202" s="4141"/>
      <c r="Q202" s="4141"/>
      <c r="R202" s="4141"/>
      <c r="S202" s="4142"/>
      <c r="T202" s="1939" t="s">
        <v>3505</v>
      </c>
      <c r="U202" s="1940"/>
      <c r="V202" s="1941"/>
      <c r="W202" s="1927" t="str">
        <f>IF(W201="","",VLOOKUP(W201,'シフト記号表（従来型・ユニット型共通）'!$C$6:$L$47,10,FALSE))</f>
        <v/>
      </c>
      <c r="X202" s="1928" t="str">
        <f>IF(X201="","",VLOOKUP(X201,'シフト記号表（従来型・ユニット型共通）'!$C$6:$L$47,10,FALSE))</f>
        <v/>
      </c>
      <c r="Y202" s="1928" t="str">
        <f>IF(Y201="","",VLOOKUP(Y201,'シフト記号表（従来型・ユニット型共通）'!$C$6:$L$47,10,FALSE))</f>
        <v/>
      </c>
      <c r="Z202" s="1928" t="str">
        <f>IF(Z201="","",VLOOKUP(Z201,'シフト記号表（従来型・ユニット型共通）'!$C$6:$L$47,10,FALSE))</f>
        <v/>
      </c>
      <c r="AA202" s="1928" t="str">
        <f>IF(AA201="","",VLOOKUP(AA201,'シフト記号表（従来型・ユニット型共通）'!$C$6:$L$47,10,FALSE))</f>
        <v/>
      </c>
      <c r="AB202" s="1928" t="str">
        <f>IF(AB201="","",VLOOKUP(AB201,'シフト記号表（従来型・ユニット型共通）'!$C$6:$L$47,10,FALSE))</f>
        <v/>
      </c>
      <c r="AC202" s="1929" t="str">
        <f>IF(AC201="","",VLOOKUP(AC201,'シフト記号表（従来型・ユニット型共通）'!$C$6:$L$47,10,FALSE))</f>
        <v/>
      </c>
      <c r="AD202" s="1927" t="str">
        <f>IF(AD201="","",VLOOKUP(AD201,'シフト記号表（従来型・ユニット型共通）'!$C$6:$L$47,10,FALSE))</f>
        <v/>
      </c>
      <c r="AE202" s="1928" t="str">
        <f>IF(AE201="","",VLOOKUP(AE201,'シフト記号表（従来型・ユニット型共通）'!$C$6:$L$47,10,FALSE))</f>
        <v/>
      </c>
      <c r="AF202" s="1928" t="str">
        <f>IF(AF201="","",VLOOKUP(AF201,'シフト記号表（従来型・ユニット型共通）'!$C$6:$L$47,10,FALSE))</f>
        <v/>
      </c>
      <c r="AG202" s="1928" t="str">
        <f>IF(AG201="","",VLOOKUP(AG201,'シフト記号表（従来型・ユニット型共通）'!$C$6:$L$47,10,FALSE))</f>
        <v/>
      </c>
      <c r="AH202" s="1928" t="str">
        <f>IF(AH201="","",VLOOKUP(AH201,'シフト記号表（従来型・ユニット型共通）'!$C$6:$L$47,10,FALSE))</f>
        <v/>
      </c>
      <c r="AI202" s="1928" t="str">
        <f>IF(AI201="","",VLOOKUP(AI201,'シフト記号表（従来型・ユニット型共通）'!$C$6:$L$47,10,FALSE))</f>
        <v/>
      </c>
      <c r="AJ202" s="1929" t="str">
        <f>IF(AJ201="","",VLOOKUP(AJ201,'シフト記号表（従来型・ユニット型共通）'!$C$6:$L$47,10,FALSE))</f>
        <v/>
      </c>
      <c r="AK202" s="1927" t="str">
        <f>IF(AK201="","",VLOOKUP(AK201,'シフト記号表（従来型・ユニット型共通）'!$C$6:$L$47,10,FALSE))</f>
        <v/>
      </c>
      <c r="AL202" s="1928" t="str">
        <f>IF(AL201="","",VLOOKUP(AL201,'シフト記号表（従来型・ユニット型共通）'!$C$6:$L$47,10,FALSE))</f>
        <v/>
      </c>
      <c r="AM202" s="1928" t="str">
        <f>IF(AM201="","",VLOOKUP(AM201,'シフト記号表（従来型・ユニット型共通）'!$C$6:$L$47,10,FALSE))</f>
        <v/>
      </c>
      <c r="AN202" s="1928" t="str">
        <f>IF(AN201="","",VLOOKUP(AN201,'シフト記号表（従来型・ユニット型共通）'!$C$6:$L$47,10,FALSE))</f>
        <v/>
      </c>
      <c r="AO202" s="1928" t="str">
        <f>IF(AO201="","",VLOOKUP(AO201,'シフト記号表（従来型・ユニット型共通）'!$C$6:$L$47,10,FALSE))</f>
        <v/>
      </c>
      <c r="AP202" s="1928" t="str">
        <f>IF(AP201="","",VLOOKUP(AP201,'シフト記号表（従来型・ユニット型共通）'!$C$6:$L$47,10,FALSE))</f>
        <v/>
      </c>
      <c r="AQ202" s="1929" t="str">
        <f>IF(AQ201="","",VLOOKUP(AQ201,'シフト記号表（従来型・ユニット型共通）'!$C$6:$L$47,10,FALSE))</f>
        <v/>
      </c>
      <c r="AR202" s="1927" t="str">
        <f>IF(AR201="","",VLOOKUP(AR201,'シフト記号表（従来型・ユニット型共通）'!$C$6:$L$47,10,FALSE))</f>
        <v/>
      </c>
      <c r="AS202" s="1928" t="str">
        <f>IF(AS201="","",VLOOKUP(AS201,'シフト記号表（従来型・ユニット型共通）'!$C$6:$L$47,10,FALSE))</f>
        <v/>
      </c>
      <c r="AT202" s="1928" t="str">
        <f>IF(AT201="","",VLOOKUP(AT201,'シフト記号表（従来型・ユニット型共通）'!$C$6:$L$47,10,FALSE))</f>
        <v/>
      </c>
      <c r="AU202" s="1928" t="str">
        <f>IF(AU201="","",VLOOKUP(AU201,'シフト記号表（従来型・ユニット型共通）'!$C$6:$L$47,10,FALSE))</f>
        <v/>
      </c>
      <c r="AV202" s="1928" t="str">
        <f>IF(AV201="","",VLOOKUP(AV201,'シフト記号表（従来型・ユニット型共通）'!$C$6:$L$47,10,FALSE))</f>
        <v/>
      </c>
      <c r="AW202" s="1928" t="str">
        <f>IF(AW201="","",VLOOKUP(AW201,'シフト記号表（従来型・ユニット型共通）'!$C$6:$L$47,10,FALSE))</f>
        <v/>
      </c>
      <c r="AX202" s="1929" t="str">
        <f>IF(AX201="","",VLOOKUP(AX201,'シフト記号表（従来型・ユニット型共通）'!$C$6:$L$47,10,FALSE))</f>
        <v/>
      </c>
      <c r="AY202" s="1927" t="str">
        <f>IF(AY201="","",VLOOKUP(AY201,'シフト記号表（従来型・ユニット型共通）'!$C$6:$L$47,10,FALSE))</f>
        <v/>
      </c>
      <c r="AZ202" s="1928" t="str">
        <f>IF(AZ201="","",VLOOKUP(AZ201,'シフト記号表（従来型・ユニット型共通）'!$C$6:$L$47,10,FALSE))</f>
        <v/>
      </c>
      <c r="BA202" s="1928" t="str">
        <f>IF(BA201="","",VLOOKUP(BA201,'シフト記号表（従来型・ユニット型共通）'!$C$6:$L$47,10,FALSE))</f>
        <v/>
      </c>
      <c r="BB202" s="4169">
        <f>IF($BE$3="４週",SUM(W202:AX202),IF($BE$3="暦月",SUM(W202:BA202),""))</f>
        <v>0</v>
      </c>
      <c r="BC202" s="4170"/>
      <c r="BD202" s="4171">
        <f>IF($BE$3="４週",BB202/4,IF($BE$3="暦月",(BB202/($BE$8/7)),""))</f>
        <v>0</v>
      </c>
      <c r="BE202" s="4170"/>
      <c r="BF202" s="4166"/>
      <c r="BG202" s="4167"/>
      <c r="BH202" s="4167"/>
      <c r="BI202" s="4167"/>
      <c r="BJ202" s="4168"/>
    </row>
    <row r="203" spans="2:62" ht="20.25" customHeight="1" x14ac:dyDescent="0.15">
      <c r="B203" s="4126">
        <f>B201+1</f>
        <v>94</v>
      </c>
      <c r="C203" s="4128"/>
      <c r="D203" s="4129"/>
      <c r="E203" s="1922"/>
      <c r="F203" s="1923"/>
      <c r="G203" s="1922"/>
      <c r="H203" s="1923"/>
      <c r="I203" s="4132"/>
      <c r="J203" s="4133"/>
      <c r="K203" s="4136"/>
      <c r="L203" s="4137"/>
      <c r="M203" s="4137"/>
      <c r="N203" s="4129"/>
      <c r="O203" s="4140"/>
      <c r="P203" s="4141"/>
      <c r="Q203" s="4141"/>
      <c r="R203" s="4141"/>
      <c r="S203" s="4142"/>
      <c r="T203" s="1942" t="s">
        <v>3298</v>
      </c>
      <c r="V203" s="1943"/>
      <c r="W203" s="1935"/>
      <c r="X203" s="1936"/>
      <c r="Y203" s="1936"/>
      <c r="Z203" s="1936"/>
      <c r="AA203" s="1936"/>
      <c r="AB203" s="1936"/>
      <c r="AC203" s="1937"/>
      <c r="AD203" s="1935"/>
      <c r="AE203" s="1936"/>
      <c r="AF203" s="1936"/>
      <c r="AG203" s="1936"/>
      <c r="AH203" s="1936"/>
      <c r="AI203" s="1936"/>
      <c r="AJ203" s="1937"/>
      <c r="AK203" s="1935"/>
      <c r="AL203" s="1936"/>
      <c r="AM203" s="1936"/>
      <c r="AN203" s="1936"/>
      <c r="AO203" s="1936"/>
      <c r="AP203" s="1936"/>
      <c r="AQ203" s="1937"/>
      <c r="AR203" s="1935"/>
      <c r="AS203" s="1936"/>
      <c r="AT203" s="1936"/>
      <c r="AU203" s="1936"/>
      <c r="AV203" s="1936"/>
      <c r="AW203" s="1936"/>
      <c r="AX203" s="1937"/>
      <c r="AY203" s="1935"/>
      <c r="AZ203" s="1936"/>
      <c r="BA203" s="1938"/>
      <c r="BB203" s="4146"/>
      <c r="BC203" s="4147"/>
      <c r="BD203" s="4148"/>
      <c r="BE203" s="4149"/>
      <c r="BF203" s="4150"/>
      <c r="BG203" s="4151"/>
      <c r="BH203" s="4151"/>
      <c r="BI203" s="4151"/>
      <c r="BJ203" s="4152"/>
    </row>
    <row r="204" spans="2:62" ht="20.25" customHeight="1" x14ac:dyDescent="0.15">
      <c r="B204" s="4159"/>
      <c r="C204" s="4160"/>
      <c r="D204" s="4161"/>
      <c r="E204" s="1944"/>
      <c r="F204" s="1945">
        <f>C203</f>
        <v>0</v>
      </c>
      <c r="G204" s="1944"/>
      <c r="H204" s="1945">
        <f>I203</f>
        <v>0</v>
      </c>
      <c r="I204" s="4162"/>
      <c r="J204" s="4163"/>
      <c r="K204" s="4164"/>
      <c r="L204" s="4165"/>
      <c r="M204" s="4165"/>
      <c r="N204" s="4161"/>
      <c r="O204" s="4140"/>
      <c r="P204" s="4141"/>
      <c r="Q204" s="4141"/>
      <c r="R204" s="4141"/>
      <c r="S204" s="4142"/>
      <c r="T204" s="1939" t="s">
        <v>3505</v>
      </c>
      <c r="U204" s="1940"/>
      <c r="V204" s="1941"/>
      <c r="W204" s="1927" t="str">
        <f>IF(W203="","",VLOOKUP(W203,'シフト記号表（従来型・ユニット型共通）'!$C$6:$L$47,10,FALSE))</f>
        <v/>
      </c>
      <c r="X204" s="1928" t="str">
        <f>IF(X203="","",VLOOKUP(X203,'シフト記号表（従来型・ユニット型共通）'!$C$6:$L$47,10,FALSE))</f>
        <v/>
      </c>
      <c r="Y204" s="1928" t="str">
        <f>IF(Y203="","",VLOOKUP(Y203,'シフト記号表（従来型・ユニット型共通）'!$C$6:$L$47,10,FALSE))</f>
        <v/>
      </c>
      <c r="Z204" s="1928" t="str">
        <f>IF(Z203="","",VLOOKUP(Z203,'シフト記号表（従来型・ユニット型共通）'!$C$6:$L$47,10,FALSE))</f>
        <v/>
      </c>
      <c r="AA204" s="1928" t="str">
        <f>IF(AA203="","",VLOOKUP(AA203,'シフト記号表（従来型・ユニット型共通）'!$C$6:$L$47,10,FALSE))</f>
        <v/>
      </c>
      <c r="AB204" s="1928" t="str">
        <f>IF(AB203="","",VLOOKUP(AB203,'シフト記号表（従来型・ユニット型共通）'!$C$6:$L$47,10,FALSE))</f>
        <v/>
      </c>
      <c r="AC204" s="1929" t="str">
        <f>IF(AC203="","",VLOOKUP(AC203,'シフト記号表（従来型・ユニット型共通）'!$C$6:$L$47,10,FALSE))</f>
        <v/>
      </c>
      <c r="AD204" s="1927" t="str">
        <f>IF(AD203="","",VLOOKUP(AD203,'シフト記号表（従来型・ユニット型共通）'!$C$6:$L$47,10,FALSE))</f>
        <v/>
      </c>
      <c r="AE204" s="1928" t="str">
        <f>IF(AE203="","",VLOOKUP(AE203,'シフト記号表（従来型・ユニット型共通）'!$C$6:$L$47,10,FALSE))</f>
        <v/>
      </c>
      <c r="AF204" s="1928" t="str">
        <f>IF(AF203="","",VLOOKUP(AF203,'シフト記号表（従来型・ユニット型共通）'!$C$6:$L$47,10,FALSE))</f>
        <v/>
      </c>
      <c r="AG204" s="1928" t="str">
        <f>IF(AG203="","",VLOOKUP(AG203,'シフト記号表（従来型・ユニット型共通）'!$C$6:$L$47,10,FALSE))</f>
        <v/>
      </c>
      <c r="AH204" s="1928" t="str">
        <f>IF(AH203="","",VLOOKUP(AH203,'シフト記号表（従来型・ユニット型共通）'!$C$6:$L$47,10,FALSE))</f>
        <v/>
      </c>
      <c r="AI204" s="1928" t="str">
        <f>IF(AI203="","",VLOOKUP(AI203,'シフト記号表（従来型・ユニット型共通）'!$C$6:$L$47,10,FALSE))</f>
        <v/>
      </c>
      <c r="AJ204" s="1929" t="str">
        <f>IF(AJ203="","",VLOOKUP(AJ203,'シフト記号表（従来型・ユニット型共通）'!$C$6:$L$47,10,FALSE))</f>
        <v/>
      </c>
      <c r="AK204" s="1927" t="str">
        <f>IF(AK203="","",VLOOKUP(AK203,'シフト記号表（従来型・ユニット型共通）'!$C$6:$L$47,10,FALSE))</f>
        <v/>
      </c>
      <c r="AL204" s="1928" t="str">
        <f>IF(AL203="","",VLOOKUP(AL203,'シフト記号表（従来型・ユニット型共通）'!$C$6:$L$47,10,FALSE))</f>
        <v/>
      </c>
      <c r="AM204" s="1928" t="str">
        <f>IF(AM203="","",VLOOKUP(AM203,'シフト記号表（従来型・ユニット型共通）'!$C$6:$L$47,10,FALSE))</f>
        <v/>
      </c>
      <c r="AN204" s="1928" t="str">
        <f>IF(AN203="","",VLOOKUP(AN203,'シフト記号表（従来型・ユニット型共通）'!$C$6:$L$47,10,FALSE))</f>
        <v/>
      </c>
      <c r="AO204" s="1928" t="str">
        <f>IF(AO203="","",VLOOKUP(AO203,'シフト記号表（従来型・ユニット型共通）'!$C$6:$L$47,10,FALSE))</f>
        <v/>
      </c>
      <c r="AP204" s="1928" t="str">
        <f>IF(AP203="","",VLOOKUP(AP203,'シフト記号表（従来型・ユニット型共通）'!$C$6:$L$47,10,FALSE))</f>
        <v/>
      </c>
      <c r="AQ204" s="1929" t="str">
        <f>IF(AQ203="","",VLOOKUP(AQ203,'シフト記号表（従来型・ユニット型共通）'!$C$6:$L$47,10,FALSE))</f>
        <v/>
      </c>
      <c r="AR204" s="1927" t="str">
        <f>IF(AR203="","",VLOOKUP(AR203,'シフト記号表（従来型・ユニット型共通）'!$C$6:$L$47,10,FALSE))</f>
        <v/>
      </c>
      <c r="AS204" s="1928" t="str">
        <f>IF(AS203="","",VLOOKUP(AS203,'シフト記号表（従来型・ユニット型共通）'!$C$6:$L$47,10,FALSE))</f>
        <v/>
      </c>
      <c r="AT204" s="1928" t="str">
        <f>IF(AT203="","",VLOOKUP(AT203,'シフト記号表（従来型・ユニット型共通）'!$C$6:$L$47,10,FALSE))</f>
        <v/>
      </c>
      <c r="AU204" s="1928" t="str">
        <f>IF(AU203="","",VLOOKUP(AU203,'シフト記号表（従来型・ユニット型共通）'!$C$6:$L$47,10,FALSE))</f>
        <v/>
      </c>
      <c r="AV204" s="1928" t="str">
        <f>IF(AV203="","",VLOOKUP(AV203,'シフト記号表（従来型・ユニット型共通）'!$C$6:$L$47,10,FALSE))</f>
        <v/>
      </c>
      <c r="AW204" s="1928" t="str">
        <f>IF(AW203="","",VLOOKUP(AW203,'シフト記号表（従来型・ユニット型共通）'!$C$6:$L$47,10,FALSE))</f>
        <v/>
      </c>
      <c r="AX204" s="1929" t="str">
        <f>IF(AX203="","",VLOOKUP(AX203,'シフト記号表（従来型・ユニット型共通）'!$C$6:$L$47,10,FALSE))</f>
        <v/>
      </c>
      <c r="AY204" s="1927" t="str">
        <f>IF(AY203="","",VLOOKUP(AY203,'シフト記号表（従来型・ユニット型共通）'!$C$6:$L$47,10,FALSE))</f>
        <v/>
      </c>
      <c r="AZ204" s="1928" t="str">
        <f>IF(AZ203="","",VLOOKUP(AZ203,'シフト記号表（従来型・ユニット型共通）'!$C$6:$L$47,10,FALSE))</f>
        <v/>
      </c>
      <c r="BA204" s="1928" t="str">
        <f>IF(BA203="","",VLOOKUP(BA203,'シフト記号表（従来型・ユニット型共通）'!$C$6:$L$47,10,FALSE))</f>
        <v/>
      </c>
      <c r="BB204" s="4169">
        <f>IF($BE$3="４週",SUM(W204:AX204),IF($BE$3="暦月",SUM(W204:BA204),""))</f>
        <v>0</v>
      </c>
      <c r="BC204" s="4170"/>
      <c r="BD204" s="4171">
        <f>IF($BE$3="４週",BB204/4,IF($BE$3="暦月",(BB204/($BE$8/7)),""))</f>
        <v>0</v>
      </c>
      <c r="BE204" s="4170"/>
      <c r="BF204" s="4166"/>
      <c r="BG204" s="4167"/>
      <c r="BH204" s="4167"/>
      <c r="BI204" s="4167"/>
      <c r="BJ204" s="4168"/>
    </row>
    <row r="205" spans="2:62" ht="20.25" customHeight="1" x14ac:dyDescent="0.15">
      <c r="B205" s="4126">
        <f>B203+1</f>
        <v>95</v>
      </c>
      <c r="C205" s="4128"/>
      <c r="D205" s="4129"/>
      <c r="E205" s="1922"/>
      <c r="F205" s="1923"/>
      <c r="G205" s="1922"/>
      <c r="H205" s="1923"/>
      <c r="I205" s="4132"/>
      <c r="J205" s="4133"/>
      <c r="K205" s="4136"/>
      <c r="L205" s="4137"/>
      <c r="M205" s="4137"/>
      <c r="N205" s="4129"/>
      <c r="O205" s="4140"/>
      <c r="P205" s="4141"/>
      <c r="Q205" s="4141"/>
      <c r="R205" s="4141"/>
      <c r="S205" s="4142"/>
      <c r="T205" s="1942" t="s">
        <v>3298</v>
      </c>
      <c r="V205" s="1943"/>
      <c r="W205" s="1935"/>
      <c r="X205" s="1936"/>
      <c r="Y205" s="1936"/>
      <c r="Z205" s="1936"/>
      <c r="AA205" s="1936"/>
      <c r="AB205" s="1936"/>
      <c r="AC205" s="1937"/>
      <c r="AD205" s="1935"/>
      <c r="AE205" s="1936"/>
      <c r="AF205" s="1936"/>
      <c r="AG205" s="1936"/>
      <c r="AH205" s="1936"/>
      <c r="AI205" s="1936"/>
      <c r="AJ205" s="1937"/>
      <c r="AK205" s="1935"/>
      <c r="AL205" s="1936"/>
      <c r="AM205" s="1936"/>
      <c r="AN205" s="1936"/>
      <c r="AO205" s="1936"/>
      <c r="AP205" s="1936"/>
      <c r="AQ205" s="1937"/>
      <c r="AR205" s="1935"/>
      <c r="AS205" s="1936"/>
      <c r="AT205" s="1936"/>
      <c r="AU205" s="1936"/>
      <c r="AV205" s="1936"/>
      <c r="AW205" s="1936"/>
      <c r="AX205" s="1937"/>
      <c r="AY205" s="1935"/>
      <c r="AZ205" s="1936"/>
      <c r="BA205" s="1938"/>
      <c r="BB205" s="4146"/>
      <c r="BC205" s="4147"/>
      <c r="BD205" s="4148"/>
      <c r="BE205" s="4149"/>
      <c r="BF205" s="4150"/>
      <c r="BG205" s="4151"/>
      <c r="BH205" s="4151"/>
      <c r="BI205" s="4151"/>
      <c r="BJ205" s="4152"/>
    </row>
    <row r="206" spans="2:62" ht="20.25" customHeight="1" x14ac:dyDescent="0.15">
      <c r="B206" s="4159"/>
      <c r="C206" s="4160"/>
      <c r="D206" s="4161"/>
      <c r="E206" s="1944"/>
      <c r="F206" s="1945">
        <f>C205</f>
        <v>0</v>
      </c>
      <c r="G206" s="1944"/>
      <c r="H206" s="1945">
        <f>I205</f>
        <v>0</v>
      </c>
      <c r="I206" s="4162"/>
      <c r="J206" s="4163"/>
      <c r="K206" s="4164"/>
      <c r="L206" s="4165"/>
      <c r="M206" s="4165"/>
      <c r="N206" s="4161"/>
      <c r="O206" s="4140"/>
      <c r="P206" s="4141"/>
      <c r="Q206" s="4141"/>
      <c r="R206" s="4141"/>
      <c r="S206" s="4142"/>
      <c r="T206" s="1939" t="s">
        <v>3505</v>
      </c>
      <c r="U206" s="1940"/>
      <c r="V206" s="1941"/>
      <c r="W206" s="1927" t="str">
        <f>IF(W205="","",VLOOKUP(W205,'シフト記号表（従来型・ユニット型共通）'!$C$6:$L$47,10,FALSE))</f>
        <v/>
      </c>
      <c r="X206" s="1928" t="str">
        <f>IF(X205="","",VLOOKUP(X205,'シフト記号表（従来型・ユニット型共通）'!$C$6:$L$47,10,FALSE))</f>
        <v/>
      </c>
      <c r="Y206" s="1928" t="str">
        <f>IF(Y205="","",VLOOKUP(Y205,'シフト記号表（従来型・ユニット型共通）'!$C$6:$L$47,10,FALSE))</f>
        <v/>
      </c>
      <c r="Z206" s="1928" t="str">
        <f>IF(Z205="","",VLOOKUP(Z205,'シフト記号表（従来型・ユニット型共通）'!$C$6:$L$47,10,FALSE))</f>
        <v/>
      </c>
      <c r="AA206" s="1928" t="str">
        <f>IF(AA205="","",VLOOKUP(AA205,'シフト記号表（従来型・ユニット型共通）'!$C$6:$L$47,10,FALSE))</f>
        <v/>
      </c>
      <c r="AB206" s="1928" t="str">
        <f>IF(AB205="","",VLOOKUP(AB205,'シフト記号表（従来型・ユニット型共通）'!$C$6:$L$47,10,FALSE))</f>
        <v/>
      </c>
      <c r="AC206" s="1929" t="str">
        <f>IF(AC205="","",VLOOKUP(AC205,'シフト記号表（従来型・ユニット型共通）'!$C$6:$L$47,10,FALSE))</f>
        <v/>
      </c>
      <c r="AD206" s="1927" t="str">
        <f>IF(AD205="","",VLOOKUP(AD205,'シフト記号表（従来型・ユニット型共通）'!$C$6:$L$47,10,FALSE))</f>
        <v/>
      </c>
      <c r="AE206" s="1928" t="str">
        <f>IF(AE205="","",VLOOKUP(AE205,'シフト記号表（従来型・ユニット型共通）'!$C$6:$L$47,10,FALSE))</f>
        <v/>
      </c>
      <c r="AF206" s="1928" t="str">
        <f>IF(AF205="","",VLOOKUP(AF205,'シフト記号表（従来型・ユニット型共通）'!$C$6:$L$47,10,FALSE))</f>
        <v/>
      </c>
      <c r="AG206" s="1928" t="str">
        <f>IF(AG205="","",VLOOKUP(AG205,'シフト記号表（従来型・ユニット型共通）'!$C$6:$L$47,10,FALSE))</f>
        <v/>
      </c>
      <c r="AH206" s="1928" t="str">
        <f>IF(AH205="","",VLOOKUP(AH205,'シフト記号表（従来型・ユニット型共通）'!$C$6:$L$47,10,FALSE))</f>
        <v/>
      </c>
      <c r="AI206" s="1928" t="str">
        <f>IF(AI205="","",VLOOKUP(AI205,'シフト記号表（従来型・ユニット型共通）'!$C$6:$L$47,10,FALSE))</f>
        <v/>
      </c>
      <c r="AJ206" s="1929" t="str">
        <f>IF(AJ205="","",VLOOKUP(AJ205,'シフト記号表（従来型・ユニット型共通）'!$C$6:$L$47,10,FALSE))</f>
        <v/>
      </c>
      <c r="AK206" s="1927" t="str">
        <f>IF(AK205="","",VLOOKUP(AK205,'シフト記号表（従来型・ユニット型共通）'!$C$6:$L$47,10,FALSE))</f>
        <v/>
      </c>
      <c r="AL206" s="1928" t="str">
        <f>IF(AL205="","",VLOOKUP(AL205,'シフト記号表（従来型・ユニット型共通）'!$C$6:$L$47,10,FALSE))</f>
        <v/>
      </c>
      <c r="AM206" s="1928" t="str">
        <f>IF(AM205="","",VLOOKUP(AM205,'シフト記号表（従来型・ユニット型共通）'!$C$6:$L$47,10,FALSE))</f>
        <v/>
      </c>
      <c r="AN206" s="1928" t="str">
        <f>IF(AN205="","",VLOOKUP(AN205,'シフト記号表（従来型・ユニット型共通）'!$C$6:$L$47,10,FALSE))</f>
        <v/>
      </c>
      <c r="AO206" s="1928" t="str">
        <f>IF(AO205="","",VLOOKUP(AO205,'シフト記号表（従来型・ユニット型共通）'!$C$6:$L$47,10,FALSE))</f>
        <v/>
      </c>
      <c r="AP206" s="1928" t="str">
        <f>IF(AP205="","",VLOOKUP(AP205,'シフト記号表（従来型・ユニット型共通）'!$C$6:$L$47,10,FALSE))</f>
        <v/>
      </c>
      <c r="AQ206" s="1929" t="str">
        <f>IF(AQ205="","",VLOOKUP(AQ205,'シフト記号表（従来型・ユニット型共通）'!$C$6:$L$47,10,FALSE))</f>
        <v/>
      </c>
      <c r="AR206" s="1927" t="str">
        <f>IF(AR205="","",VLOOKUP(AR205,'シフト記号表（従来型・ユニット型共通）'!$C$6:$L$47,10,FALSE))</f>
        <v/>
      </c>
      <c r="AS206" s="1928" t="str">
        <f>IF(AS205="","",VLOOKUP(AS205,'シフト記号表（従来型・ユニット型共通）'!$C$6:$L$47,10,FALSE))</f>
        <v/>
      </c>
      <c r="AT206" s="1928" t="str">
        <f>IF(AT205="","",VLOOKUP(AT205,'シフト記号表（従来型・ユニット型共通）'!$C$6:$L$47,10,FALSE))</f>
        <v/>
      </c>
      <c r="AU206" s="1928" t="str">
        <f>IF(AU205="","",VLOOKUP(AU205,'シフト記号表（従来型・ユニット型共通）'!$C$6:$L$47,10,FALSE))</f>
        <v/>
      </c>
      <c r="AV206" s="1928" t="str">
        <f>IF(AV205="","",VLOOKUP(AV205,'シフト記号表（従来型・ユニット型共通）'!$C$6:$L$47,10,FALSE))</f>
        <v/>
      </c>
      <c r="AW206" s="1928" t="str">
        <f>IF(AW205="","",VLOOKUP(AW205,'シフト記号表（従来型・ユニット型共通）'!$C$6:$L$47,10,FALSE))</f>
        <v/>
      </c>
      <c r="AX206" s="1929" t="str">
        <f>IF(AX205="","",VLOOKUP(AX205,'シフト記号表（従来型・ユニット型共通）'!$C$6:$L$47,10,FALSE))</f>
        <v/>
      </c>
      <c r="AY206" s="1927" t="str">
        <f>IF(AY205="","",VLOOKUP(AY205,'シフト記号表（従来型・ユニット型共通）'!$C$6:$L$47,10,FALSE))</f>
        <v/>
      </c>
      <c r="AZ206" s="1928" t="str">
        <f>IF(AZ205="","",VLOOKUP(AZ205,'シフト記号表（従来型・ユニット型共通）'!$C$6:$L$47,10,FALSE))</f>
        <v/>
      </c>
      <c r="BA206" s="1928" t="str">
        <f>IF(BA205="","",VLOOKUP(BA205,'シフト記号表（従来型・ユニット型共通）'!$C$6:$L$47,10,FALSE))</f>
        <v/>
      </c>
      <c r="BB206" s="4169">
        <f>IF($BE$3="４週",SUM(W206:AX206),IF($BE$3="暦月",SUM(W206:BA206),""))</f>
        <v>0</v>
      </c>
      <c r="BC206" s="4170"/>
      <c r="BD206" s="4171">
        <f>IF($BE$3="４週",BB206/4,IF($BE$3="暦月",(BB206/($BE$8/7)),""))</f>
        <v>0</v>
      </c>
      <c r="BE206" s="4170"/>
      <c r="BF206" s="4166"/>
      <c r="BG206" s="4167"/>
      <c r="BH206" s="4167"/>
      <c r="BI206" s="4167"/>
      <c r="BJ206" s="4168"/>
    </row>
    <row r="207" spans="2:62" ht="20.25" customHeight="1" x14ac:dyDescent="0.15">
      <c r="B207" s="4126">
        <f>B205+1</f>
        <v>96</v>
      </c>
      <c r="C207" s="4128"/>
      <c r="D207" s="4129"/>
      <c r="E207" s="1922"/>
      <c r="F207" s="1923"/>
      <c r="G207" s="1922"/>
      <c r="H207" s="1923"/>
      <c r="I207" s="4132"/>
      <c r="J207" s="4133"/>
      <c r="K207" s="4136"/>
      <c r="L207" s="4137"/>
      <c r="M207" s="4137"/>
      <c r="N207" s="4129"/>
      <c r="O207" s="4140"/>
      <c r="P207" s="4141"/>
      <c r="Q207" s="4141"/>
      <c r="R207" s="4141"/>
      <c r="S207" s="4142"/>
      <c r="T207" s="1942" t="s">
        <v>3298</v>
      </c>
      <c r="V207" s="1943"/>
      <c r="W207" s="1935"/>
      <c r="X207" s="1936"/>
      <c r="Y207" s="1936"/>
      <c r="Z207" s="1936"/>
      <c r="AA207" s="1936"/>
      <c r="AB207" s="1936"/>
      <c r="AC207" s="1937"/>
      <c r="AD207" s="1935"/>
      <c r="AE207" s="1936"/>
      <c r="AF207" s="1936"/>
      <c r="AG207" s="1936"/>
      <c r="AH207" s="1936"/>
      <c r="AI207" s="1936"/>
      <c r="AJ207" s="1937"/>
      <c r="AK207" s="1935"/>
      <c r="AL207" s="1936"/>
      <c r="AM207" s="1936"/>
      <c r="AN207" s="1936"/>
      <c r="AO207" s="1936"/>
      <c r="AP207" s="1936"/>
      <c r="AQ207" s="1937"/>
      <c r="AR207" s="1935"/>
      <c r="AS207" s="1936"/>
      <c r="AT207" s="1936"/>
      <c r="AU207" s="1936"/>
      <c r="AV207" s="1936"/>
      <c r="AW207" s="1936"/>
      <c r="AX207" s="1937"/>
      <c r="AY207" s="1935"/>
      <c r="AZ207" s="1936"/>
      <c r="BA207" s="1938"/>
      <c r="BB207" s="4146"/>
      <c r="BC207" s="4147"/>
      <c r="BD207" s="4148"/>
      <c r="BE207" s="4149"/>
      <c r="BF207" s="4150"/>
      <c r="BG207" s="4151"/>
      <c r="BH207" s="4151"/>
      <c r="BI207" s="4151"/>
      <c r="BJ207" s="4152"/>
    </row>
    <row r="208" spans="2:62" ht="20.25" customHeight="1" x14ac:dyDescent="0.15">
      <c r="B208" s="4159"/>
      <c r="C208" s="4160"/>
      <c r="D208" s="4161"/>
      <c r="E208" s="1944"/>
      <c r="F208" s="1945">
        <f>C207</f>
        <v>0</v>
      </c>
      <c r="G208" s="1944"/>
      <c r="H208" s="1945">
        <f>I207</f>
        <v>0</v>
      </c>
      <c r="I208" s="4162"/>
      <c r="J208" s="4163"/>
      <c r="K208" s="4164"/>
      <c r="L208" s="4165"/>
      <c r="M208" s="4165"/>
      <c r="N208" s="4161"/>
      <c r="O208" s="4140"/>
      <c r="P208" s="4141"/>
      <c r="Q208" s="4141"/>
      <c r="R208" s="4141"/>
      <c r="S208" s="4142"/>
      <c r="T208" s="1939" t="s">
        <v>3505</v>
      </c>
      <c r="U208" s="1940"/>
      <c r="V208" s="1941"/>
      <c r="W208" s="1927" t="str">
        <f>IF(W207="","",VLOOKUP(W207,'シフト記号表（従来型・ユニット型共通）'!$C$6:$L$47,10,FALSE))</f>
        <v/>
      </c>
      <c r="X208" s="1928" t="str">
        <f>IF(X207="","",VLOOKUP(X207,'シフト記号表（従来型・ユニット型共通）'!$C$6:$L$47,10,FALSE))</f>
        <v/>
      </c>
      <c r="Y208" s="1928" t="str">
        <f>IF(Y207="","",VLOOKUP(Y207,'シフト記号表（従来型・ユニット型共通）'!$C$6:$L$47,10,FALSE))</f>
        <v/>
      </c>
      <c r="Z208" s="1928" t="str">
        <f>IF(Z207="","",VLOOKUP(Z207,'シフト記号表（従来型・ユニット型共通）'!$C$6:$L$47,10,FALSE))</f>
        <v/>
      </c>
      <c r="AA208" s="1928" t="str">
        <f>IF(AA207="","",VLOOKUP(AA207,'シフト記号表（従来型・ユニット型共通）'!$C$6:$L$47,10,FALSE))</f>
        <v/>
      </c>
      <c r="AB208" s="1928" t="str">
        <f>IF(AB207="","",VLOOKUP(AB207,'シフト記号表（従来型・ユニット型共通）'!$C$6:$L$47,10,FALSE))</f>
        <v/>
      </c>
      <c r="AC208" s="1929" t="str">
        <f>IF(AC207="","",VLOOKUP(AC207,'シフト記号表（従来型・ユニット型共通）'!$C$6:$L$47,10,FALSE))</f>
        <v/>
      </c>
      <c r="AD208" s="1927" t="str">
        <f>IF(AD207="","",VLOOKUP(AD207,'シフト記号表（従来型・ユニット型共通）'!$C$6:$L$47,10,FALSE))</f>
        <v/>
      </c>
      <c r="AE208" s="1928" t="str">
        <f>IF(AE207="","",VLOOKUP(AE207,'シフト記号表（従来型・ユニット型共通）'!$C$6:$L$47,10,FALSE))</f>
        <v/>
      </c>
      <c r="AF208" s="1928" t="str">
        <f>IF(AF207="","",VLOOKUP(AF207,'シフト記号表（従来型・ユニット型共通）'!$C$6:$L$47,10,FALSE))</f>
        <v/>
      </c>
      <c r="AG208" s="1928" t="str">
        <f>IF(AG207="","",VLOOKUP(AG207,'シフト記号表（従来型・ユニット型共通）'!$C$6:$L$47,10,FALSE))</f>
        <v/>
      </c>
      <c r="AH208" s="1928" t="str">
        <f>IF(AH207="","",VLOOKUP(AH207,'シフト記号表（従来型・ユニット型共通）'!$C$6:$L$47,10,FALSE))</f>
        <v/>
      </c>
      <c r="AI208" s="1928" t="str">
        <f>IF(AI207="","",VLOOKUP(AI207,'シフト記号表（従来型・ユニット型共通）'!$C$6:$L$47,10,FALSE))</f>
        <v/>
      </c>
      <c r="AJ208" s="1929" t="str">
        <f>IF(AJ207="","",VLOOKUP(AJ207,'シフト記号表（従来型・ユニット型共通）'!$C$6:$L$47,10,FALSE))</f>
        <v/>
      </c>
      <c r="AK208" s="1927" t="str">
        <f>IF(AK207="","",VLOOKUP(AK207,'シフト記号表（従来型・ユニット型共通）'!$C$6:$L$47,10,FALSE))</f>
        <v/>
      </c>
      <c r="AL208" s="1928" t="str">
        <f>IF(AL207="","",VLOOKUP(AL207,'シフト記号表（従来型・ユニット型共通）'!$C$6:$L$47,10,FALSE))</f>
        <v/>
      </c>
      <c r="AM208" s="1928" t="str">
        <f>IF(AM207="","",VLOOKUP(AM207,'シフト記号表（従来型・ユニット型共通）'!$C$6:$L$47,10,FALSE))</f>
        <v/>
      </c>
      <c r="AN208" s="1928" t="str">
        <f>IF(AN207="","",VLOOKUP(AN207,'シフト記号表（従来型・ユニット型共通）'!$C$6:$L$47,10,FALSE))</f>
        <v/>
      </c>
      <c r="AO208" s="1928" t="str">
        <f>IF(AO207="","",VLOOKUP(AO207,'シフト記号表（従来型・ユニット型共通）'!$C$6:$L$47,10,FALSE))</f>
        <v/>
      </c>
      <c r="AP208" s="1928" t="str">
        <f>IF(AP207="","",VLOOKUP(AP207,'シフト記号表（従来型・ユニット型共通）'!$C$6:$L$47,10,FALSE))</f>
        <v/>
      </c>
      <c r="AQ208" s="1929" t="str">
        <f>IF(AQ207="","",VLOOKUP(AQ207,'シフト記号表（従来型・ユニット型共通）'!$C$6:$L$47,10,FALSE))</f>
        <v/>
      </c>
      <c r="AR208" s="1927" t="str">
        <f>IF(AR207="","",VLOOKUP(AR207,'シフト記号表（従来型・ユニット型共通）'!$C$6:$L$47,10,FALSE))</f>
        <v/>
      </c>
      <c r="AS208" s="1928" t="str">
        <f>IF(AS207="","",VLOOKUP(AS207,'シフト記号表（従来型・ユニット型共通）'!$C$6:$L$47,10,FALSE))</f>
        <v/>
      </c>
      <c r="AT208" s="1928" t="str">
        <f>IF(AT207="","",VLOOKUP(AT207,'シフト記号表（従来型・ユニット型共通）'!$C$6:$L$47,10,FALSE))</f>
        <v/>
      </c>
      <c r="AU208" s="1928" t="str">
        <f>IF(AU207="","",VLOOKUP(AU207,'シフト記号表（従来型・ユニット型共通）'!$C$6:$L$47,10,FALSE))</f>
        <v/>
      </c>
      <c r="AV208" s="1928" t="str">
        <f>IF(AV207="","",VLOOKUP(AV207,'シフト記号表（従来型・ユニット型共通）'!$C$6:$L$47,10,FALSE))</f>
        <v/>
      </c>
      <c r="AW208" s="1928" t="str">
        <f>IF(AW207="","",VLOOKUP(AW207,'シフト記号表（従来型・ユニット型共通）'!$C$6:$L$47,10,FALSE))</f>
        <v/>
      </c>
      <c r="AX208" s="1929" t="str">
        <f>IF(AX207="","",VLOOKUP(AX207,'シフト記号表（従来型・ユニット型共通）'!$C$6:$L$47,10,FALSE))</f>
        <v/>
      </c>
      <c r="AY208" s="1927" t="str">
        <f>IF(AY207="","",VLOOKUP(AY207,'シフト記号表（従来型・ユニット型共通）'!$C$6:$L$47,10,FALSE))</f>
        <v/>
      </c>
      <c r="AZ208" s="1928" t="str">
        <f>IF(AZ207="","",VLOOKUP(AZ207,'シフト記号表（従来型・ユニット型共通）'!$C$6:$L$47,10,FALSE))</f>
        <v/>
      </c>
      <c r="BA208" s="1928" t="str">
        <f>IF(BA207="","",VLOOKUP(BA207,'シフト記号表（従来型・ユニット型共通）'!$C$6:$L$47,10,FALSE))</f>
        <v/>
      </c>
      <c r="BB208" s="4169">
        <f>IF($BE$3="４週",SUM(W208:AX208),IF($BE$3="暦月",SUM(W208:BA208),""))</f>
        <v>0</v>
      </c>
      <c r="BC208" s="4170"/>
      <c r="BD208" s="4171">
        <f>IF($BE$3="４週",BB208/4,IF($BE$3="暦月",(BB208/($BE$8/7)),""))</f>
        <v>0</v>
      </c>
      <c r="BE208" s="4170"/>
      <c r="BF208" s="4166"/>
      <c r="BG208" s="4167"/>
      <c r="BH208" s="4167"/>
      <c r="BI208" s="4167"/>
      <c r="BJ208" s="4168"/>
    </row>
    <row r="209" spans="2:62" ht="20.25" customHeight="1" x14ac:dyDescent="0.15">
      <c r="B209" s="4126">
        <f>B207+1</f>
        <v>97</v>
      </c>
      <c r="C209" s="4128"/>
      <c r="D209" s="4129"/>
      <c r="E209" s="1922"/>
      <c r="F209" s="1923"/>
      <c r="G209" s="1922"/>
      <c r="H209" s="1923"/>
      <c r="I209" s="4132"/>
      <c r="J209" s="4133"/>
      <c r="K209" s="4136"/>
      <c r="L209" s="4137"/>
      <c r="M209" s="4137"/>
      <c r="N209" s="4129"/>
      <c r="O209" s="4140"/>
      <c r="P209" s="4141"/>
      <c r="Q209" s="4141"/>
      <c r="R209" s="4141"/>
      <c r="S209" s="4142"/>
      <c r="T209" s="1942" t="s">
        <v>3298</v>
      </c>
      <c r="V209" s="1943"/>
      <c r="W209" s="1935"/>
      <c r="X209" s="1936"/>
      <c r="Y209" s="1936"/>
      <c r="Z209" s="1936"/>
      <c r="AA209" s="1936"/>
      <c r="AB209" s="1936"/>
      <c r="AC209" s="1937"/>
      <c r="AD209" s="1935"/>
      <c r="AE209" s="1936"/>
      <c r="AF209" s="1936"/>
      <c r="AG209" s="1936"/>
      <c r="AH209" s="1936"/>
      <c r="AI209" s="1936"/>
      <c r="AJ209" s="1937"/>
      <c r="AK209" s="1935"/>
      <c r="AL209" s="1936"/>
      <c r="AM209" s="1936"/>
      <c r="AN209" s="1936"/>
      <c r="AO209" s="1936"/>
      <c r="AP209" s="1936"/>
      <c r="AQ209" s="1937"/>
      <c r="AR209" s="1935"/>
      <c r="AS209" s="1936"/>
      <c r="AT209" s="1936"/>
      <c r="AU209" s="1936"/>
      <c r="AV209" s="1936"/>
      <c r="AW209" s="1936"/>
      <c r="AX209" s="1937"/>
      <c r="AY209" s="1935"/>
      <c r="AZ209" s="1936"/>
      <c r="BA209" s="1938"/>
      <c r="BB209" s="4146"/>
      <c r="BC209" s="4147"/>
      <c r="BD209" s="4148"/>
      <c r="BE209" s="4149"/>
      <c r="BF209" s="4150"/>
      <c r="BG209" s="4151"/>
      <c r="BH209" s="4151"/>
      <c r="BI209" s="4151"/>
      <c r="BJ209" s="4152"/>
    </row>
    <row r="210" spans="2:62" ht="20.25" customHeight="1" x14ac:dyDescent="0.15">
      <c r="B210" s="4159"/>
      <c r="C210" s="4160"/>
      <c r="D210" s="4161"/>
      <c r="E210" s="1944"/>
      <c r="F210" s="1945">
        <f>C209</f>
        <v>0</v>
      </c>
      <c r="G210" s="1944"/>
      <c r="H210" s="1945">
        <f>I209</f>
        <v>0</v>
      </c>
      <c r="I210" s="4162"/>
      <c r="J210" s="4163"/>
      <c r="K210" s="4164"/>
      <c r="L210" s="4165"/>
      <c r="M210" s="4165"/>
      <c r="N210" s="4161"/>
      <c r="O210" s="4140"/>
      <c r="P210" s="4141"/>
      <c r="Q210" s="4141"/>
      <c r="R210" s="4141"/>
      <c r="S210" s="4142"/>
      <c r="T210" s="1939" t="s">
        <v>3505</v>
      </c>
      <c r="U210" s="1940"/>
      <c r="V210" s="1941"/>
      <c r="W210" s="1927" t="str">
        <f>IF(W209="","",VLOOKUP(W209,'シフト記号表（従来型・ユニット型共通）'!$C$6:$L$47,10,FALSE))</f>
        <v/>
      </c>
      <c r="X210" s="1928" t="str">
        <f>IF(X209="","",VLOOKUP(X209,'シフト記号表（従来型・ユニット型共通）'!$C$6:$L$47,10,FALSE))</f>
        <v/>
      </c>
      <c r="Y210" s="1928" t="str">
        <f>IF(Y209="","",VLOOKUP(Y209,'シフト記号表（従来型・ユニット型共通）'!$C$6:$L$47,10,FALSE))</f>
        <v/>
      </c>
      <c r="Z210" s="1928" t="str">
        <f>IF(Z209="","",VLOOKUP(Z209,'シフト記号表（従来型・ユニット型共通）'!$C$6:$L$47,10,FALSE))</f>
        <v/>
      </c>
      <c r="AA210" s="1928" t="str">
        <f>IF(AA209="","",VLOOKUP(AA209,'シフト記号表（従来型・ユニット型共通）'!$C$6:$L$47,10,FALSE))</f>
        <v/>
      </c>
      <c r="AB210" s="1928" t="str">
        <f>IF(AB209="","",VLOOKUP(AB209,'シフト記号表（従来型・ユニット型共通）'!$C$6:$L$47,10,FALSE))</f>
        <v/>
      </c>
      <c r="AC210" s="1929" t="str">
        <f>IF(AC209="","",VLOOKUP(AC209,'シフト記号表（従来型・ユニット型共通）'!$C$6:$L$47,10,FALSE))</f>
        <v/>
      </c>
      <c r="AD210" s="1927" t="str">
        <f>IF(AD209="","",VLOOKUP(AD209,'シフト記号表（従来型・ユニット型共通）'!$C$6:$L$47,10,FALSE))</f>
        <v/>
      </c>
      <c r="AE210" s="1928" t="str">
        <f>IF(AE209="","",VLOOKUP(AE209,'シフト記号表（従来型・ユニット型共通）'!$C$6:$L$47,10,FALSE))</f>
        <v/>
      </c>
      <c r="AF210" s="1928" t="str">
        <f>IF(AF209="","",VLOOKUP(AF209,'シフト記号表（従来型・ユニット型共通）'!$C$6:$L$47,10,FALSE))</f>
        <v/>
      </c>
      <c r="AG210" s="1928" t="str">
        <f>IF(AG209="","",VLOOKUP(AG209,'シフト記号表（従来型・ユニット型共通）'!$C$6:$L$47,10,FALSE))</f>
        <v/>
      </c>
      <c r="AH210" s="1928" t="str">
        <f>IF(AH209="","",VLOOKUP(AH209,'シフト記号表（従来型・ユニット型共通）'!$C$6:$L$47,10,FALSE))</f>
        <v/>
      </c>
      <c r="AI210" s="1928" t="str">
        <f>IF(AI209="","",VLOOKUP(AI209,'シフト記号表（従来型・ユニット型共通）'!$C$6:$L$47,10,FALSE))</f>
        <v/>
      </c>
      <c r="AJ210" s="1929" t="str">
        <f>IF(AJ209="","",VLOOKUP(AJ209,'シフト記号表（従来型・ユニット型共通）'!$C$6:$L$47,10,FALSE))</f>
        <v/>
      </c>
      <c r="AK210" s="1927" t="str">
        <f>IF(AK209="","",VLOOKUP(AK209,'シフト記号表（従来型・ユニット型共通）'!$C$6:$L$47,10,FALSE))</f>
        <v/>
      </c>
      <c r="AL210" s="1928" t="str">
        <f>IF(AL209="","",VLOOKUP(AL209,'シフト記号表（従来型・ユニット型共通）'!$C$6:$L$47,10,FALSE))</f>
        <v/>
      </c>
      <c r="AM210" s="1928" t="str">
        <f>IF(AM209="","",VLOOKUP(AM209,'シフト記号表（従来型・ユニット型共通）'!$C$6:$L$47,10,FALSE))</f>
        <v/>
      </c>
      <c r="AN210" s="1928" t="str">
        <f>IF(AN209="","",VLOOKUP(AN209,'シフト記号表（従来型・ユニット型共通）'!$C$6:$L$47,10,FALSE))</f>
        <v/>
      </c>
      <c r="AO210" s="1928" t="str">
        <f>IF(AO209="","",VLOOKUP(AO209,'シフト記号表（従来型・ユニット型共通）'!$C$6:$L$47,10,FALSE))</f>
        <v/>
      </c>
      <c r="AP210" s="1928" t="str">
        <f>IF(AP209="","",VLOOKUP(AP209,'シフト記号表（従来型・ユニット型共通）'!$C$6:$L$47,10,FALSE))</f>
        <v/>
      </c>
      <c r="AQ210" s="1929" t="str">
        <f>IF(AQ209="","",VLOOKUP(AQ209,'シフト記号表（従来型・ユニット型共通）'!$C$6:$L$47,10,FALSE))</f>
        <v/>
      </c>
      <c r="AR210" s="1927" t="str">
        <f>IF(AR209="","",VLOOKUP(AR209,'シフト記号表（従来型・ユニット型共通）'!$C$6:$L$47,10,FALSE))</f>
        <v/>
      </c>
      <c r="AS210" s="1928" t="str">
        <f>IF(AS209="","",VLOOKUP(AS209,'シフト記号表（従来型・ユニット型共通）'!$C$6:$L$47,10,FALSE))</f>
        <v/>
      </c>
      <c r="AT210" s="1928" t="str">
        <f>IF(AT209="","",VLOOKUP(AT209,'シフト記号表（従来型・ユニット型共通）'!$C$6:$L$47,10,FALSE))</f>
        <v/>
      </c>
      <c r="AU210" s="1928" t="str">
        <f>IF(AU209="","",VLOOKUP(AU209,'シフト記号表（従来型・ユニット型共通）'!$C$6:$L$47,10,FALSE))</f>
        <v/>
      </c>
      <c r="AV210" s="1928" t="str">
        <f>IF(AV209="","",VLOOKUP(AV209,'シフト記号表（従来型・ユニット型共通）'!$C$6:$L$47,10,FALSE))</f>
        <v/>
      </c>
      <c r="AW210" s="1928" t="str">
        <f>IF(AW209="","",VLOOKUP(AW209,'シフト記号表（従来型・ユニット型共通）'!$C$6:$L$47,10,FALSE))</f>
        <v/>
      </c>
      <c r="AX210" s="1929" t="str">
        <f>IF(AX209="","",VLOOKUP(AX209,'シフト記号表（従来型・ユニット型共通）'!$C$6:$L$47,10,FALSE))</f>
        <v/>
      </c>
      <c r="AY210" s="1927" t="str">
        <f>IF(AY209="","",VLOOKUP(AY209,'シフト記号表（従来型・ユニット型共通）'!$C$6:$L$47,10,FALSE))</f>
        <v/>
      </c>
      <c r="AZ210" s="1928" t="str">
        <f>IF(AZ209="","",VLOOKUP(AZ209,'シフト記号表（従来型・ユニット型共通）'!$C$6:$L$47,10,FALSE))</f>
        <v/>
      </c>
      <c r="BA210" s="1928" t="str">
        <f>IF(BA209="","",VLOOKUP(BA209,'シフト記号表（従来型・ユニット型共通）'!$C$6:$L$47,10,FALSE))</f>
        <v/>
      </c>
      <c r="BB210" s="4169">
        <f>IF($BE$3="４週",SUM(W210:AX210),IF($BE$3="暦月",SUM(W210:BA210),""))</f>
        <v>0</v>
      </c>
      <c r="BC210" s="4170"/>
      <c r="BD210" s="4171">
        <f>IF($BE$3="４週",BB210/4,IF($BE$3="暦月",(BB210/($BE$8/7)),""))</f>
        <v>0</v>
      </c>
      <c r="BE210" s="4170"/>
      <c r="BF210" s="4166"/>
      <c r="BG210" s="4167"/>
      <c r="BH210" s="4167"/>
      <c r="BI210" s="4167"/>
      <c r="BJ210" s="4168"/>
    </row>
    <row r="211" spans="2:62" ht="20.25" customHeight="1" x14ac:dyDescent="0.15">
      <c r="B211" s="4126">
        <f>B209+1</f>
        <v>98</v>
      </c>
      <c r="C211" s="4128"/>
      <c r="D211" s="4129"/>
      <c r="E211" s="1922"/>
      <c r="F211" s="1923"/>
      <c r="G211" s="1922"/>
      <c r="H211" s="1923"/>
      <c r="I211" s="4132"/>
      <c r="J211" s="4133"/>
      <c r="K211" s="4136"/>
      <c r="L211" s="4137"/>
      <c r="M211" s="4137"/>
      <c r="N211" s="4129"/>
      <c r="O211" s="4140"/>
      <c r="P211" s="4141"/>
      <c r="Q211" s="4141"/>
      <c r="R211" s="4141"/>
      <c r="S211" s="4142"/>
      <c r="T211" s="1942" t="s">
        <v>3298</v>
      </c>
      <c r="V211" s="1943"/>
      <c r="W211" s="1935"/>
      <c r="X211" s="1936"/>
      <c r="Y211" s="1936"/>
      <c r="Z211" s="1936"/>
      <c r="AA211" s="1936"/>
      <c r="AB211" s="1936"/>
      <c r="AC211" s="1937"/>
      <c r="AD211" s="1935"/>
      <c r="AE211" s="1936"/>
      <c r="AF211" s="1936"/>
      <c r="AG211" s="1936"/>
      <c r="AH211" s="1936"/>
      <c r="AI211" s="1936"/>
      <c r="AJ211" s="1937"/>
      <c r="AK211" s="1935"/>
      <c r="AL211" s="1936"/>
      <c r="AM211" s="1936"/>
      <c r="AN211" s="1936"/>
      <c r="AO211" s="1936"/>
      <c r="AP211" s="1936"/>
      <c r="AQ211" s="1937"/>
      <c r="AR211" s="1935"/>
      <c r="AS211" s="1936"/>
      <c r="AT211" s="1936"/>
      <c r="AU211" s="1936"/>
      <c r="AV211" s="1936"/>
      <c r="AW211" s="1936"/>
      <c r="AX211" s="1937"/>
      <c r="AY211" s="1935"/>
      <c r="AZ211" s="1936"/>
      <c r="BA211" s="1938"/>
      <c r="BB211" s="4146"/>
      <c r="BC211" s="4147"/>
      <c r="BD211" s="4148"/>
      <c r="BE211" s="4149"/>
      <c r="BF211" s="4150"/>
      <c r="BG211" s="4151"/>
      <c r="BH211" s="4151"/>
      <c r="BI211" s="4151"/>
      <c r="BJ211" s="4152"/>
    </row>
    <row r="212" spans="2:62" ht="20.25" customHeight="1" x14ac:dyDescent="0.15">
      <c r="B212" s="4159"/>
      <c r="C212" s="4160"/>
      <c r="D212" s="4161"/>
      <c r="E212" s="1944"/>
      <c r="F212" s="1945">
        <f>C211</f>
        <v>0</v>
      </c>
      <c r="G212" s="1944"/>
      <c r="H212" s="1945">
        <f>I211</f>
        <v>0</v>
      </c>
      <c r="I212" s="4162"/>
      <c r="J212" s="4163"/>
      <c r="K212" s="4164"/>
      <c r="L212" s="4165"/>
      <c r="M212" s="4165"/>
      <c r="N212" s="4161"/>
      <c r="O212" s="4140"/>
      <c r="P212" s="4141"/>
      <c r="Q212" s="4141"/>
      <c r="R212" s="4141"/>
      <c r="S212" s="4142"/>
      <c r="T212" s="1939" t="s">
        <v>3505</v>
      </c>
      <c r="U212" s="1940"/>
      <c r="V212" s="1941"/>
      <c r="W212" s="1927" t="str">
        <f>IF(W211="","",VLOOKUP(W211,'シフト記号表（従来型・ユニット型共通）'!$C$6:$L$47,10,FALSE))</f>
        <v/>
      </c>
      <c r="X212" s="1928" t="str">
        <f>IF(X211="","",VLOOKUP(X211,'シフト記号表（従来型・ユニット型共通）'!$C$6:$L$47,10,FALSE))</f>
        <v/>
      </c>
      <c r="Y212" s="1928" t="str">
        <f>IF(Y211="","",VLOOKUP(Y211,'シフト記号表（従来型・ユニット型共通）'!$C$6:$L$47,10,FALSE))</f>
        <v/>
      </c>
      <c r="Z212" s="1928" t="str">
        <f>IF(Z211="","",VLOOKUP(Z211,'シフト記号表（従来型・ユニット型共通）'!$C$6:$L$47,10,FALSE))</f>
        <v/>
      </c>
      <c r="AA212" s="1928" t="str">
        <f>IF(AA211="","",VLOOKUP(AA211,'シフト記号表（従来型・ユニット型共通）'!$C$6:$L$47,10,FALSE))</f>
        <v/>
      </c>
      <c r="AB212" s="1928" t="str">
        <f>IF(AB211="","",VLOOKUP(AB211,'シフト記号表（従来型・ユニット型共通）'!$C$6:$L$47,10,FALSE))</f>
        <v/>
      </c>
      <c r="AC212" s="1929" t="str">
        <f>IF(AC211="","",VLOOKUP(AC211,'シフト記号表（従来型・ユニット型共通）'!$C$6:$L$47,10,FALSE))</f>
        <v/>
      </c>
      <c r="AD212" s="1927" t="str">
        <f>IF(AD211="","",VLOOKUP(AD211,'シフト記号表（従来型・ユニット型共通）'!$C$6:$L$47,10,FALSE))</f>
        <v/>
      </c>
      <c r="AE212" s="1928" t="str">
        <f>IF(AE211="","",VLOOKUP(AE211,'シフト記号表（従来型・ユニット型共通）'!$C$6:$L$47,10,FALSE))</f>
        <v/>
      </c>
      <c r="AF212" s="1928" t="str">
        <f>IF(AF211="","",VLOOKUP(AF211,'シフト記号表（従来型・ユニット型共通）'!$C$6:$L$47,10,FALSE))</f>
        <v/>
      </c>
      <c r="AG212" s="1928" t="str">
        <f>IF(AG211="","",VLOOKUP(AG211,'シフト記号表（従来型・ユニット型共通）'!$C$6:$L$47,10,FALSE))</f>
        <v/>
      </c>
      <c r="AH212" s="1928" t="str">
        <f>IF(AH211="","",VLOOKUP(AH211,'シフト記号表（従来型・ユニット型共通）'!$C$6:$L$47,10,FALSE))</f>
        <v/>
      </c>
      <c r="AI212" s="1928" t="str">
        <f>IF(AI211="","",VLOOKUP(AI211,'シフト記号表（従来型・ユニット型共通）'!$C$6:$L$47,10,FALSE))</f>
        <v/>
      </c>
      <c r="AJ212" s="1929" t="str">
        <f>IF(AJ211="","",VLOOKUP(AJ211,'シフト記号表（従来型・ユニット型共通）'!$C$6:$L$47,10,FALSE))</f>
        <v/>
      </c>
      <c r="AK212" s="1927" t="str">
        <f>IF(AK211="","",VLOOKUP(AK211,'シフト記号表（従来型・ユニット型共通）'!$C$6:$L$47,10,FALSE))</f>
        <v/>
      </c>
      <c r="AL212" s="1928" t="str">
        <f>IF(AL211="","",VLOOKUP(AL211,'シフト記号表（従来型・ユニット型共通）'!$C$6:$L$47,10,FALSE))</f>
        <v/>
      </c>
      <c r="AM212" s="1928" t="str">
        <f>IF(AM211="","",VLOOKUP(AM211,'シフト記号表（従来型・ユニット型共通）'!$C$6:$L$47,10,FALSE))</f>
        <v/>
      </c>
      <c r="AN212" s="1928" t="str">
        <f>IF(AN211="","",VLOOKUP(AN211,'シフト記号表（従来型・ユニット型共通）'!$C$6:$L$47,10,FALSE))</f>
        <v/>
      </c>
      <c r="AO212" s="1928" t="str">
        <f>IF(AO211="","",VLOOKUP(AO211,'シフト記号表（従来型・ユニット型共通）'!$C$6:$L$47,10,FALSE))</f>
        <v/>
      </c>
      <c r="AP212" s="1928" t="str">
        <f>IF(AP211="","",VLOOKUP(AP211,'シフト記号表（従来型・ユニット型共通）'!$C$6:$L$47,10,FALSE))</f>
        <v/>
      </c>
      <c r="AQ212" s="1929" t="str">
        <f>IF(AQ211="","",VLOOKUP(AQ211,'シフト記号表（従来型・ユニット型共通）'!$C$6:$L$47,10,FALSE))</f>
        <v/>
      </c>
      <c r="AR212" s="1927" t="str">
        <f>IF(AR211="","",VLOOKUP(AR211,'シフト記号表（従来型・ユニット型共通）'!$C$6:$L$47,10,FALSE))</f>
        <v/>
      </c>
      <c r="AS212" s="1928" t="str">
        <f>IF(AS211="","",VLOOKUP(AS211,'シフト記号表（従来型・ユニット型共通）'!$C$6:$L$47,10,FALSE))</f>
        <v/>
      </c>
      <c r="AT212" s="1928" t="str">
        <f>IF(AT211="","",VLOOKUP(AT211,'シフト記号表（従来型・ユニット型共通）'!$C$6:$L$47,10,FALSE))</f>
        <v/>
      </c>
      <c r="AU212" s="1928" t="str">
        <f>IF(AU211="","",VLOOKUP(AU211,'シフト記号表（従来型・ユニット型共通）'!$C$6:$L$47,10,FALSE))</f>
        <v/>
      </c>
      <c r="AV212" s="1928" t="str">
        <f>IF(AV211="","",VLOOKUP(AV211,'シフト記号表（従来型・ユニット型共通）'!$C$6:$L$47,10,FALSE))</f>
        <v/>
      </c>
      <c r="AW212" s="1928" t="str">
        <f>IF(AW211="","",VLOOKUP(AW211,'シフト記号表（従来型・ユニット型共通）'!$C$6:$L$47,10,FALSE))</f>
        <v/>
      </c>
      <c r="AX212" s="1929" t="str">
        <f>IF(AX211="","",VLOOKUP(AX211,'シフト記号表（従来型・ユニット型共通）'!$C$6:$L$47,10,FALSE))</f>
        <v/>
      </c>
      <c r="AY212" s="1927" t="str">
        <f>IF(AY211="","",VLOOKUP(AY211,'シフト記号表（従来型・ユニット型共通）'!$C$6:$L$47,10,FALSE))</f>
        <v/>
      </c>
      <c r="AZ212" s="1928" t="str">
        <f>IF(AZ211="","",VLOOKUP(AZ211,'シフト記号表（従来型・ユニット型共通）'!$C$6:$L$47,10,FALSE))</f>
        <v/>
      </c>
      <c r="BA212" s="1928" t="str">
        <f>IF(BA211="","",VLOOKUP(BA211,'シフト記号表（従来型・ユニット型共通）'!$C$6:$L$47,10,FALSE))</f>
        <v/>
      </c>
      <c r="BB212" s="4169">
        <f>IF($BE$3="４週",SUM(W212:AX212),IF($BE$3="暦月",SUM(W212:BA212),""))</f>
        <v>0</v>
      </c>
      <c r="BC212" s="4170"/>
      <c r="BD212" s="4171">
        <f>IF($BE$3="４週",BB212/4,IF($BE$3="暦月",(BB212/($BE$8/7)),""))</f>
        <v>0</v>
      </c>
      <c r="BE212" s="4170"/>
      <c r="BF212" s="4166"/>
      <c r="BG212" s="4167"/>
      <c r="BH212" s="4167"/>
      <c r="BI212" s="4167"/>
      <c r="BJ212" s="4168"/>
    </row>
    <row r="213" spans="2:62" ht="20.25" customHeight="1" x14ac:dyDescent="0.15">
      <c r="B213" s="4126">
        <f>B211+1</f>
        <v>99</v>
      </c>
      <c r="C213" s="4128"/>
      <c r="D213" s="4129"/>
      <c r="E213" s="1922"/>
      <c r="F213" s="1923"/>
      <c r="G213" s="1922"/>
      <c r="H213" s="1923"/>
      <c r="I213" s="4132"/>
      <c r="J213" s="4133"/>
      <c r="K213" s="4136"/>
      <c r="L213" s="4137"/>
      <c r="M213" s="4137"/>
      <c r="N213" s="4129"/>
      <c r="O213" s="4140"/>
      <c r="P213" s="4141"/>
      <c r="Q213" s="4141"/>
      <c r="R213" s="4141"/>
      <c r="S213" s="4142"/>
      <c r="T213" s="1942" t="s">
        <v>3298</v>
      </c>
      <c r="V213" s="1943"/>
      <c r="W213" s="1935"/>
      <c r="X213" s="1936"/>
      <c r="Y213" s="1936"/>
      <c r="Z213" s="1936"/>
      <c r="AA213" s="1936"/>
      <c r="AB213" s="1936"/>
      <c r="AC213" s="1937"/>
      <c r="AD213" s="1935"/>
      <c r="AE213" s="1936"/>
      <c r="AF213" s="1936"/>
      <c r="AG213" s="1936"/>
      <c r="AH213" s="1936"/>
      <c r="AI213" s="1936"/>
      <c r="AJ213" s="1937"/>
      <c r="AK213" s="1935"/>
      <c r="AL213" s="1936"/>
      <c r="AM213" s="1936"/>
      <c r="AN213" s="1936"/>
      <c r="AO213" s="1936"/>
      <c r="AP213" s="1936"/>
      <c r="AQ213" s="1937"/>
      <c r="AR213" s="1935"/>
      <c r="AS213" s="1936"/>
      <c r="AT213" s="1936"/>
      <c r="AU213" s="1936"/>
      <c r="AV213" s="1936"/>
      <c r="AW213" s="1936"/>
      <c r="AX213" s="1937"/>
      <c r="AY213" s="1935"/>
      <c r="AZ213" s="1936"/>
      <c r="BA213" s="1938"/>
      <c r="BB213" s="4146"/>
      <c r="BC213" s="4147"/>
      <c r="BD213" s="4148"/>
      <c r="BE213" s="4149"/>
      <c r="BF213" s="4150"/>
      <c r="BG213" s="4151"/>
      <c r="BH213" s="4151"/>
      <c r="BI213" s="4151"/>
      <c r="BJ213" s="4152"/>
    </row>
    <row r="214" spans="2:62" ht="20.25" customHeight="1" x14ac:dyDescent="0.15">
      <c r="B214" s="4159"/>
      <c r="C214" s="4160"/>
      <c r="D214" s="4161"/>
      <c r="E214" s="1944"/>
      <c r="F214" s="1945">
        <f>C213</f>
        <v>0</v>
      </c>
      <c r="G214" s="1944"/>
      <c r="H214" s="1945">
        <f>I213</f>
        <v>0</v>
      </c>
      <c r="I214" s="4162"/>
      <c r="J214" s="4163"/>
      <c r="K214" s="4164"/>
      <c r="L214" s="4165"/>
      <c r="M214" s="4165"/>
      <c r="N214" s="4161"/>
      <c r="O214" s="4140"/>
      <c r="P214" s="4141"/>
      <c r="Q214" s="4141"/>
      <c r="R214" s="4141"/>
      <c r="S214" s="4142"/>
      <c r="T214" s="1939" t="s">
        <v>3505</v>
      </c>
      <c r="U214" s="1940"/>
      <c r="V214" s="1941"/>
      <c r="W214" s="1927" t="str">
        <f>IF(W213="","",VLOOKUP(W213,'シフト記号表（従来型・ユニット型共通）'!$C$6:$L$47,10,FALSE))</f>
        <v/>
      </c>
      <c r="X214" s="1928" t="str">
        <f>IF(X213="","",VLOOKUP(X213,'シフト記号表（従来型・ユニット型共通）'!$C$6:$L$47,10,FALSE))</f>
        <v/>
      </c>
      <c r="Y214" s="1928" t="str">
        <f>IF(Y213="","",VLOOKUP(Y213,'シフト記号表（従来型・ユニット型共通）'!$C$6:$L$47,10,FALSE))</f>
        <v/>
      </c>
      <c r="Z214" s="1928" t="str">
        <f>IF(Z213="","",VLOOKUP(Z213,'シフト記号表（従来型・ユニット型共通）'!$C$6:$L$47,10,FALSE))</f>
        <v/>
      </c>
      <c r="AA214" s="1928" t="str">
        <f>IF(AA213="","",VLOOKUP(AA213,'シフト記号表（従来型・ユニット型共通）'!$C$6:$L$47,10,FALSE))</f>
        <v/>
      </c>
      <c r="AB214" s="1928" t="str">
        <f>IF(AB213="","",VLOOKUP(AB213,'シフト記号表（従来型・ユニット型共通）'!$C$6:$L$47,10,FALSE))</f>
        <v/>
      </c>
      <c r="AC214" s="1929" t="str">
        <f>IF(AC213="","",VLOOKUP(AC213,'シフト記号表（従来型・ユニット型共通）'!$C$6:$L$47,10,FALSE))</f>
        <v/>
      </c>
      <c r="AD214" s="1927" t="str">
        <f>IF(AD213="","",VLOOKUP(AD213,'シフト記号表（従来型・ユニット型共通）'!$C$6:$L$47,10,FALSE))</f>
        <v/>
      </c>
      <c r="AE214" s="1928" t="str">
        <f>IF(AE213="","",VLOOKUP(AE213,'シフト記号表（従来型・ユニット型共通）'!$C$6:$L$47,10,FALSE))</f>
        <v/>
      </c>
      <c r="AF214" s="1928" t="str">
        <f>IF(AF213="","",VLOOKUP(AF213,'シフト記号表（従来型・ユニット型共通）'!$C$6:$L$47,10,FALSE))</f>
        <v/>
      </c>
      <c r="AG214" s="1928" t="str">
        <f>IF(AG213="","",VLOOKUP(AG213,'シフト記号表（従来型・ユニット型共通）'!$C$6:$L$47,10,FALSE))</f>
        <v/>
      </c>
      <c r="AH214" s="1928" t="str">
        <f>IF(AH213="","",VLOOKUP(AH213,'シフト記号表（従来型・ユニット型共通）'!$C$6:$L$47,10,FALSE))</f>
        <v/>
      </c>
      <c r="AI214" s="1928" t="str">
        <f>IF(AI213="","",VLOOKUP(AI213,'シフト記号表（従来型・ユニット型共通）'!$C$6:$L$47,10,FALSE))</f>
        <v/>
      </c>
      <c r="AJ214" s="1929" t="str">
        <f>IF(AJ213="","",VLOOKUP(AJ213,'シフト記号表（従来型・ユニット型共通）'!$C$6:$L$47,10,FALSE))</f>
        <v/>
      </c>
      <c r="AK214" s="1927" t="str">
        <f>IF(AK213="","",VLOOKUP(AK213,'シフト記号表（従来型・ユニット型共通）'!$C$6:$L$47,10,FALSE))</f>
        <v/>
      </c>
      <c r="AL214" s="1928" t="str">
        <f>IF(AL213="","",VLOOKUP(AL213,'シフト記号表（従来型・ユニット型共通）'!$C$6:$L$47,10,FALSE))</f>
        <v/>
      </c>
      <c r="AM214" s="1928" t="str">
        <f>IF(AM213="","",VLOOKUP(AM213,'シフト記号表（従来型・ユニット型共通）'!$C$6:$L$47,10,FALSE))</f>
        <v/>
      </c>
      <c r="AN214" s="1928" t="str">
        <f>IF(AN213="","",VLOOKUP(AN213,'シフト記号表（従来型・ユニット型共通）'!$C$6:$L$47,10,FALSE))</f>
        <v/>
      </c>
      <c r="AO214" s="1928" t="str">
        <f>IF(AO213="","",VLOOKUP(AO213,'シフト記号表（従来型・ユニット型共通）'!$C$6:$L$47,10,FALSE))</f>
        <v/>
      </c>
      <c r="AP214" s="1928" t="str">
        <f>IF(AP213="","",VLOOKUP(AP213,'シフト記号表（従来型・ユニット型共通）'!$C$6:$L$47,10,FALSE))</f>
        <v/>
      </c>
      <c r="AQ214" s="1929" t="str">
        <f>IF(AQ213="","",VLOOKUP(AQ213,'シフト記号表（従来型・ユニット型共通）'!$C$6:$L$47,10,FALSE))</f>
        <v/>
      </c>
      <c r="AR214" s="1927" t="str">
        <f>IF(AR213="","",VLOOKUP(AR213,'シフト記号表（従来型・ユニット型共通）'!$C$6:$L$47,10,FALSE))</f>
        <v/>
      </c>
      <c r="AS214" s="1928" t="str">
        <f>IF(AS213="","",VLOOKUP(AS213,'シフト記号表（従来型・ユニット型共通）'!$C$6:$L$47,10,FALSE))</f>
        <v/>
      </c>
      <c r="AT214" s="1928" t="str">
        <f>IF(AT213="","",VLOOKUP(AT213,'シフト記号表（従来型・ユニット型共通）'!$C$6:$L$47,10,FALSE))</f>
        <v/>
      </c>
      <c r="AU214" s="1928" t="str">
        <f>IF(AU213="","",VLOOKUP(AU213,'シフト記号表（従来型・ユニット型共通）'!$C$6:$L$47,10,FALSE))</f>
        <v/>
      </c>
      <c r="AV214" s="1928" t="str">
        <f>IF(AV213="","",VLOOKUP(AV213,'シフト記号表（従来型・ユニット型共通）'!$C$6:$L$47,10,FALSE))</f>
        <v/>
      </c>
      <c r="AW214" s="1928" t="str">
        <f>IF(AW213="","",VLOOKUP(AW213,'シフト記号表（従来型・ユニット型共通）'!$C$6:$L$47,10,FALSE))</f>
        <v/>
      </c>
      <c r="AX214" s="1929" t="str">
        <f>IF(AX213="","",VLOOKUP(AX213,'シフト記号表（従来型・ユニット型共通）'!$C$6:$L$47,10,FALSE))</f>
        <v/>
      </c>
      <c r="AY214" s="1927" t="str">
        <f>IF(AY213="","",VLOOKUP(AY213,'シフト記号表（従来型・ユニット型共通）'!$C$6:$L$47,10,FALSE))</f>
        <v/>
      </c>
      <c r="AZ214" s="1928" t="str">
        <f>IF(AZ213="","",VLOOKUP(AZ213,'シフト記号表（従来型・ユニット型共通）'!$C$6:$L$47,10,FALSE))</f>
        <v/>
      </c>
      <c r="BA214" s="1928" t="str">
        <f>IF(BA213="","",VLOOKUP(BA213,'シフト記号表（従来型・ユニット型共通）'!$C$6:$L$47,10,FALSE))</f>
        <v/>
      </c>
      <c r="BB214" s="4169">
        <f>IF($BE$3="４週",SUM(W214:AX214),IF($BE$3="暦月",SUM(W214:BA214),""))</f>
        <v>0</v>
      </c>
      <c r="BC214" s="4170"/>
      <c r="BD214" s="4171">
        <f>IF($BE$3="４週",BB214/4,IF($BE$3="暦月",(BB214/($BE$8/7)),""))</f>
        <v>0</v>
      </c>
      <c r="BE214" s="4170"/>
      <c r="BF214" s="4166"/>
      <c r="BG214" s="4167"/>
      <c r="BH214" s="4167"/>
      <c r="BI214" s="4167"/>
      <c r="BJ214" s="4168"/>
    </row>
    <row r="215" spans="2:62" ht="20.25" customHeight="1" x14ac:dyDescent="0.15">
      <c r="B215" s="4126">
        <f>B213+1</f>
        <v>100</v>
      </c>
      <c r="C215" s="4128"/>
      <c r="D215" s="4129"/>
      <c r="E215" s="1930"/>
      <c r="F215" s="1931"/>
      <c r="G215" s="1930"/>
      <c r="H215" s="1931"/>
      <c r="I215" s="4132"/>
      <c r="J215" s="4133"/>
      <c r="K215" s="4136"/>
      <c r="L215" s="4137"/>
      <c r="M215" s="4137"/>
      <c r="N215" s="4129"/>
      <c r="O215" s="4140"/>
      <c r="P215" s="4141"/>
      <c r="Q215" s="4141"/>
      <c r="R215" s="4141"/>
      <c r="S215" s="4142"/>
      <c r="T215" s="1932" t="s">
        <v>3298</v>
      </c>
      <c r="U215" s="1933"/>
      <c r="V215" s="1934"/>
      <c r="W215" s="1935"/>
      <c r="X215" s="1936"/>
      <c r="Y215" s="1936"/>
      <c r="Z215" s="1936"/>
      <c r="AA215" s="1936"/>
      <c r="AB215" s="1936"/>
      <c r="AC215" s="1937"/>
      <c r="AD215" s="1935"/>
      <c r="AE215" s="1936"/>
      <c r="AF215" s="1936"/>
      <c r="AG215" s="1936"/>
      <c r="AH215" s="1936"/>
      <c r="AI215" s="1936"/>
      <c r="AJ215" s="1937"/>
      <c r="AK215" s="1935"/>
      <c r="AL215" s="1936"/>
      <c r="AM215" s="1936"/>
      <c r="AN215" s="1936"/>
      <c r="AO215" s="1936"/>
      <c r="AP215" s="1936"/>
      <c r="AQ215" s="1937"/>
      <c r="AR215" s="1935"/>
      <c r="AS215" s="1936"/>
      <c r="AT215" s="1936"/>
      <c r="AU215" s="1936"/>
      <c r="AV215" s="1936"/>
      <c r="AW215" s="1936"/>
      <c r="AX215" s="1937"/>
      <c r="AY215" s="1935"/>
      <c r="AZ215" s="1936"/>
      <c r="BA215" s="1938"/>
      <c r="BB215" s="4146"/>
      <c r="BC215" s="4147"/>
      <c r="BD215" s="4148"/>
      <c r="BE215" s="4149"/>
      <c r="BF215" s="4150"/>
      <c r="BG215" s="4151"/>
      <c r="BH215" s="4151"/>
      <c r="BI215" s="4151"/>
      <c r="BJ215" s="4152"/>
    </row>
    <row r="216" spans="2:62" ht="20.25" customHeight="1" thickBot="1" x14ac:dyDescent="0.2">
      <c r="B216" s="4127"/>
      <c r="C216" s="4130"/>
      <c r="D216" s="4131"/>
      <c r="E216" s="1949"/>
      <c r="F216" s="1950">
        <f>C215</f>
        <v>0</v>
      </c>
      <c r="G216" s="1949"/>
      <c r="H216" s="1950">
        <f>I215</f>
        <v>0</v>
      </c>
      <c r="I216" s="4134"/>
      <c r="J216" s="4135"/>
      <c r="K216" s="4138"/>
      <c r="L216" s="4139"/>
      <c r="M216" s="4139"/>
      <c r="N216" s="4131"/>
      <c r="O216" s="4143"/>
      <c r="P216" s="4144"/>
      <c r="Q216" s="4144"/>
      <c r="R216" s="4144"/>
      <c r="S216" s="4145"/>
      <c r="T216" s="1951" t="s">
        <v>3505</v>
      </c>
      <c r="U216" s="1952"/>
      <c r="V216" s="1953"/>
      <c r="W216" s="1954" t="str">
        <f>IF(W215="","",VLOOKUP(W215,'シフト記号表（従来型・ユニット型共通）'!$C$6:$L$47,10,FALSE))</f>
        <v/>
      </c>
      <c r="X216" s="1955" t="str">
        <f>IF(X215="","",VLOOKUP(X215,'シフト記号表（従来型・ユニット型共通）'!$C$6:$L$47,10,FALSE))</f>
        <v/>
      </c>
      <c r="Y216" s="1955" t="str">
        <f>IF(Y215="","",VLOOKUP(Y215,'シフト記号表（従来型・ユニット型共通）'!$C$6:$L$47,10,FALSE))</f>
        <v/>
      </c>
      <c r="Z216" s="1955" t="str">
        <f>IF(Z215="","",VLOOKUP(Z215,'シフト記号表（従来型・ユニット型共通）'!$C$6:$L$47,10,FALSE))</f>
        <v/>
      </c>
      <c r="AA216" s="1955" t="str">
        <f>IF(AA215="","",VLOOKUP(AA215,'シフト記号表（従来型・ユニット型共通）'!$C$6:$L$47,10,FALSE))</f>
        <v/>
      </c>
      <c r="AB216" s="1955" t="str">
        <f>IF(AB215="","",VLOOKUP(AB215,'シフト記号表（従来型・ユニット型共通）'!$C$6:$L$47,10,FALSE))</f>
        <v/>
      </c>
      <c r="AC216" s="1956" t="str">
        <f>IF(AC215="","",VLOOKUP(AC215,'シフト記号表（従来型・ユニット型共通）'!$C$6:$L$47,10,FALSE))</f>
        <v/>
      </c>
      <c r="AD216" s="1954" t="str">
        <f>IF(AD215="","",VLOOKUP(AD215,'シフト記号表（従来型・ユニット型共通）'!$C$6:$L$47,10,FALSE))</f>
        <v/>
      </c>
      <c r="AE216" s="1955" t="str">
        <f>IF(AE215="","",VLOOKUP(AE215,'シフト記号表（従来型・ユニット型共通）'!$C$6:$L$47,10,FALSE))</f>
        <v/>
      </c>
      <c r="AF216" s="1955" t="str">
        <f>IF(AF215="","",VLOOKUP(AF215,'シフト記号表（従来型・ユニット型共通）'!$C$6:$L$47,10,FALSE))</f>
        <v/>
      </c>
      <c r="AG216" s="1955" t="str">
        <f>IF(AG215="","",VLOOKUP(AG215,'シフト記号表（従来型・ユニット型共通）'!$C$6:$L$47,10,FALSE))</f>
        <v/>
      </c>
      <c r="AH216" s="1955" t="str">
        <f>IF(AH215="","",VLOOKUP(AH215,'シフト記号表（従来型・ユニット型共通）'!$C$6:$L$47,10,FALSE))</f>
        <v/>
      </c>
      <c r="AI216" s="1955" t="str">
        <f>IF(AI215="","",VLOOKUP(AI215,'シフト記号表（従来型・ユニット型共通）'!$C$6:$L$47,10,FALSE))</f>
        <v/>
      </c>
      <c r="AJ216" s="1956" t="str">
        <f>IF(AJ215="","",VLOOKUP(AJ215,'シフト記号表（従来型・ユニット型共通）'!$C$6:$L$47,10,FALSE))</f>
        <v/>
      </c>
      <c r="AK216" s="1954" t="str">
        <f>IF(AK215="","",VLOOKUP(AK215,'シフト記号表（従来型・ユニット型共通）'!$C$6:$L$47,10,FALSE))</f>
        <v/>
      </c>
      <c r="AL216" s="1955" t="str">
        <f>IF(AL215="","",VLOOKUP(AL215,'シフト記号表（従来型・ユニット型共通）'!$C$6:$L$47,10,FALSE))</f>
        <v/>
      </c>
      <c r="AM216" s="1955" t="str">
        <f>IF(AM215="","",VLOOKUP(AM215,'シフト記号表（従来型・ユニット型共通）'!$C$6:$L$47,10,FALSE))</f>
        <v/>
      </c>
      <c r="AN216" s="1955" t="str">
        <f>IF(AN215="","",VLOOKUP(AN215,'シフト記号表（従来型・ユニット型共通）'!$C$6:$L$47,10,FALSE))</f>
        <v/>
      </c>
      <c r="AO216" s="1955" t="str">
        <f>IF(AO215="","",VLOOKUP(AO215,'シフト記号表（従来型・ユニット型共通）'!$C$6:$L$47,10,FALSE))</f>
        <v/>
      </c>
      <c r="AP216" s="1955" t="str">
        <f>IF(AP215="","",VLOOKUP(AP215,'シフト記号表（従来型・ユニット型共通）'!$C$6:$L$47,10,FALSE))</f>
        <v/>
      </c>
      <c r="AQ216" s="1956" t="str">
        <f>IF(AQ215="","",VLOOKUP(AQ215,'シフト記号表（従来型・ユニット型共通）'!$C$6:$L$47,10,FALSE))</f>
        <v/>
      </c>
      <c r="AR216" s="1954" t="str">
        <f>IF(AR215="","",VLOOKUP(AR215,'シフト記号表（従来型・ユニット型共通）'!$C$6:$L$47,10,FALSE))</f>
        <v/>
      </c>
      <c r="AS216" s="1955" t="str">
        <f>IF(AS215="","",VLOOKUP(AS215,'シフト記号表（従来型・ユニット型共通）'!$C$6:$L$47,10,FALSE))</f>
        <v/>
      </c>
      <c r="AT216" s="1955" t="str">
        <f>IF(AT215="","",VLOOKUP(AT215,'シフト記号表（従来型・ユニット型共通）'!$C$6:$L$47,10,FALSE))</f>
        <v/>
      </c>
      <c r="AU216" s="1955" t="str">
        <f>IF(AU215="","",VLOOKUP(AU215,'シフト記号表（従来型・ユニット型共通）'!$C$6:$L$47,10,FALSE))</f>
        <v/>
      </c>
      <c r="AV216" s="1955" t="str">
        <f>IF(AV215="","",VLOOKUP(AV215,'シフト記号表（従来型・ユニット型共通）'!$C$6:$L$47,10,FALSE))</f>
        <v/>
      </c>
      <c r="AW216" s="1955" t="str">
        <f>IF(AW215="","",VLOOKUP(AW215,'シフト記号表（従来型・ユニット型共通）'!$C$6:$L$47,10,FALSE))</f>
        <v/>
      </c>
      <c r="AX216" s="1956" t="str">
        <f>IF(AX215="","",VLOOKUP(AX215,'シフト記号表（従来型・ユニット型共通）'!$C$6:$L$47,10,FALSE))</f>
        <v/>
      </c>
      <c r="AY216" s="1954" t="str">
        <f>IF(AY215="","",VLOOKUP(AY215,'シフト記号表（従来型・ユニット型共通）'!$C$6:$L$47,10,FALSE))</f>
        <v/>
      </c>
      <c r="AZ216" s="1955" t="str">
        <f>IF(AZ215="","",VLOOKUP(AZ215,'シフト記号表（従来型・ユニット型共通）'!$C$6:$L$47,10,FALSE))</f>
        <v/>
      </c>
      <c r="BA216" s="1955" t="str">
        <f>IF(BA215="","",VLOOKUP(BA215,'シフト記号表（従来型・ユニット型共通）'!$C$6:$L$47,10,FALSE))</f>
        <v/>
      </c>
      <c r="BB216" s="4156">
        <f>IF($BE$3="４週",SUM(W216:AX216),IF($BE$3="暦月",SUM(W216:BA216),""))</f>
        <v>0</v>
      </c>
      <c r="BC216" s="4157"/>
      <c r="BD216" s="4158">
        <f>IF($BE$3="４週",BB216/4,IF($BE$3="暦月",(BB216/($BE$8/7)),""))</f>
        <v>0</v>
      </c>
      <c r="BE216" s="4157"/>
      <c r="BF216" s="4153"/>
      <c r="BG216" s="4154"/>
      <c r="BH216" s="4154"/>
      <c r="BI216" s="4154"/>
      <c r="BJ216" s="4155"/>
    </row>
    <row r="217" spans="2:62" ht="20.25" customHeight="1" x14ac:dyDescent="0.15">
      <c r="B217" s="1958"/>
      <c r="C217" s="1959"/>
      <c r="D217" s="1959"/>
      <c r="E217" s="1959"/>
      <c r="F217" s="1959"/>
      <c r="G217" s="1959"/>
      <c r="H217" s="1959"/>
      <c r="I217" s="1960"/>
      <c r="J217" s="1960"/>
      <c r="K217" s="1959"/>
      <c r="L217" s="1959"/>
      <c r="M217" s="1959"/>
      <c r="N217" s="1959"/>
      <c r="O217" s="1961"/>
      <c r="P217" s="1961"/>
      <c r="Q217" s="1961"/>
      <c r="R217" s="1962"/>
      <c r="S217" s="1962"/>
      <c r="T217" s="1962"/>
      <c r="U217" s="1963"/>
      <c r="V217" s="1964"/>
      <c r="W217" s="1965"/>
      <c r="X217" s="1965"/>
      <c r="Y217" s="1965"/>
      <c r="Z217" s="1965"/>
      <c r="AA217" s="1965"/>
      <c r="AB217" s="1965"/>
      <c r="AC217" s="1965"/>
      <c r="AD217" s="1965"/>
      <c r="AE217" s="1965"/>
      <c r="AF217" s="1965"/>
      <c r="AG217" s="1965"/>
      <c r="AH217" s="1965"/>
      <c r="AI217" s="1965"/>
      <c r="AJ217" s="1965"/>
      <c r="AK217" s="1965"/>
      <c r="AL217" s="1965"/>
      <c r="AM217" s="1965"/>
      <c r="AN217" s="1965"/>
      <c r="AO217" s="1965"/>
      <c r="AP217" s="1965"/>
      <c r="AQ217" s="1965"/>
      <c r="AR217" s="1965"/>
      <c r="AS217" s="1965"/>
      <c r="AT217" s="1965"/>
      <c r="AU217" s="1965"/>
      <c r="AV217" s="1965"/>
      <c r="AW217" s="1965"/>
      <c r="AX217" s="1965"/>
      <c r="AY217" s="1965"/>
      <c r="AZ217" s="1965"/>
      <c r="BA217" s="1965"/>
      <c r="BB217" s="1965"/>
      <c r="BC217" s="1965"/>
      <c r="BD217" s="1966"/>
      <c r="BE217" s="1966"/>
      <c r="BF217" s="1961"/>
      <c r="BG217" s="1961"/>
      <c r="BH217" s="1961"/>
      <c r="BI217" s="1961"/>
      <c r="BJ217" s="1961"/>
    </row>
    <row r="218" spans="2:62" ht="20.25" customHeight="1" x14ac:dyDescent="0.15">
      <c r="B218" s="1958"/>
      <c r="C218" s="1959"/>
      <c r="D218" s="1959"/>
      <c r="E218" s="1959"/>
      <c r="F218" s="1959"/>
      <c r="G218" s="1959"/>
      <c r="H218" s="1959"/>
      <c r="I218" s="1967"/>
      <c r="J218" s="1884" t="s">
        <v>3624</v>
      </c>
      <c r="K218" s="1884"/>
      <c r="L218" s="1884"/>
      <c r="M218" s="1884"/>
      <c r="N218" s="1884"/>
      <c r="O218" s="1884"/>
      <c r="P218" s="1884"/>
      <c r="Q218" s="1884"/>
      <c r="R218" s="1884"/>
      <c r="S218" s="1884"/>
      <c r="T218" s="1889"/>
      <c r="U218" s="1884"/>
      <c r="V218" s="1884"/>
      <c r="W218" s="1884"/>
      <c r="X218" s="1884"/>
      <c r="Y218" s="1884"/>
      <c r="Z218" s="1968"/>
      <c r="AA218" s="1968"/>
      <c r="AB218" s="1968"/>
      <c r="AC218" s="1968"/>
      <c r="AD218" s="1968"/>
      <c r="AE218" s="1968"/>
      <c r="AF218" s="1968"/>
      <c r="AG218" s="1968"/>
      <c r="AH218" s="1968"/>
      <c r="AI218" s="1968"/>
      <c r="AJ218" s="1968"/>
      <c r="AK218" s="1968"/>
      <c r="AL218" s="1968"/>
      <c r="AM218" s="1968"/>
      <c r="AN218" s="1968"/>
      <c r="AO218" s="1968"/>
      <c r="AP218" s="1968"/>
      <c r="AQ218" s="1968"/>
      <c r="AR218" s="1968"/>
      <c r="AS218" s="1968"/>
      <c r="AT218" s="1968"/>
      <c r="AU218" s="1968"/>
      <c r="AV218" s="1968"/>
      <c r="AW218" s="1968"/>
      <c r="AX218" s="1968"/>
      <c r="AY218" s="1968"/>
      <c r="AZ218" s="1968"/>
      <c r="BA218" s="1968"/>
      <c r="BB218" s="1968"/>
      <c r="BC218" s="1968"/>
      <c r="BD218" s="1969"/>
      <c r="BE218" s="1966"/>
      <c r="BF218" s="1961"/>
      <c r="BG218" s="1961"/>
      <c r="BH218" s="1961"/>
      <c r="BI218" s="1961"/>
      <c r="BJ218" s="1961"/>
    </row>
    <row r="219" spans="2:62" ht="20.25" customHeight="1" x14ac:dyDescent="0.15">
      <c r="B219" s="1958"/>
      <c r="C219" s="1959"/>
      <c r="D219" s="1959"/>
      <c r="E219" s="1959"/>
      <c r="F219" s="1959"/>
      <c r="G219" s="1959"/>
      <c r="H219" s="1959"/>
      <c r="I219" s="1967"/>
      <c r="J219" s="1884"/>
      <c r="K219" s="1884" t="s">
        <v>3625</v>
      </c>
      <c r="L219" s="1884"/>
      <c r="M219" s="1884"/>
      <c r="N219" s="1884"/>
      <c r="O219" s="1884"/>
      <c r="P219" s="1884"/>
      <c r="Q219" s="1884"/>
      <c r="R219" s="1884"/>
      <c r="S219" s="1884"/>
      <c r="T219" s="1889"/>
      <c r="U219" s="1884"/>
      <c r="V219" s="1884"/>
      <c r="W219" s="1884"/>
      <c r="X219" s="1884"/>
      <c r="Y219" s="1884"/>
      <c r="Z219" s="1968"/>
      <c r="AA219" s="1884" t="s">
        <v>3626</v>
      </c>
      <c r="AB219" s="1884"/>
      <c r="AC219" s="1884"/>
      <c r="AD219" s="1884"/>
      <c r="AE219" s="1884"/>
      <c r="AF219" s="1884"/>
      <c r="AG219" s="1884"/>
      <c r="AH219" s="1884"/>
      <c r="AI219" s="1884"/>
      <c r="AJ219" s="1889"/>
      <c r="AK219" s="1884"/>
      <c r="AL219" s="1884"/>
      <c r="AM219" s="1884"/>
      <c r="AN219" s="1884"/>
      <c r="AO219" s="1968"/>
      <c r="AP219" s="1968"/>
      <c r="AQ219" s="1884" t="s">
        <v>3538</v>
      </c>
      <c r="AR219" s="1884"/>
      <c r="AS219" s="1884"/>
      <c r="AT219" s="1884"/>
      <c r="AU219" s="1884"/>
      <c r="AV219" s="1884"/>
      <c r="AW219" s="1968"/>
      <c r="AX219" s="1968"/>
      <c r="AY219" s="1968"/>
      <c r="AZ219" s="1968"/>
      <c r="BA219" s="1968"/>
      <c r="BB219" s="1968"/>
      <c r="BC219" s="1968"/>
      <c r="BD219" s="1969"/>
      <c r="BE219" s="1966"/>
      <c r="BF219" s="4250"/>
      <c r="BG219" s="4250"/>
      <c r="BH219" s="4250"/>
      <c r="BI219" s="4250"/>
      <c r="BJ219" s="1961"/>
    </row>
    <row r="220" spans="2:62" ht="20.25" customHeight="1" x14ac:dyDescent="0.15">
      <c r="B220" s="1958"/>
      <c r="C220" s="1959"/>
      <c r="D220" s="1959"/>
      <c r="E220" s="1959"/>
      <c r="F220" s="1959"/>
      <c r="G220" s="1959"/>
      <c r="H220" s="1959"/>
      <c r="I220" s="1967"/>
      <c r="J220" s="1884"/>
      <c r="K220" s="4105" t="s">
        <v>3528</v>
      </c>
      <c r="L220" s="4105"/>
      <c r="M220" s="4105" t="s">
        <v>3529</v>
      </c>
      <c r="N220" s="4105"/>
      <c r="O220" s="4105"/>
      <c r="P220" s="4105"/>
      <c r="Q220" s="1884"/>
      <c r="R220" s="4123" t="s">
        <v>3530</v>
      </c>
      <c r="S220" s="4123"/>
      <c r="T220" s="4123"/>
      <c r="U220" s="4123"/>
      <c r="V220" s="1884"/>
      <c r="W220" s="1970" t="s">
        <v>3531</v>
      </c>
      <c r="X220" s="1970"/>
      <c r="Y220" s="1884"/>
      <c r="Z220" s="1968"/>
      <c r="AA220" s="4105" t="s">
        <v>3528</v>
      </c>
      <c r="AB220" s="4105"/>
      <c r="AC220" s="4105" t="s">
        <v>3529</v>
      </c>
      <c r="AD220" s="4105"/>
      <c r="AE220" s="4105"/>
      <c r="AF220" s="4105"/>
      <c r="AG220" s="1884"/>
      <c r="AH220" s="4123" t="s">
        <v>3530</v>
      </c>
      <c r="AI220" s="4123"/>
      <c r="AJ220" s="4123"/>
      <c r="AK220" s="4123"/>
      <c r="AL220" s="1884"/>
      <c r="AM220" s="1970" t="s">
        <v>3531</v>
      </c>
      <c r="AN220" s="1970"/>
      <c r="AO220" s="1968"/>
      <c r="AP220" s="1968"/>
      <c r="AQ220" s="4107" t="s">
        <v>3322</v>
      </c>
      <c r="AR220" s="4107"/>
      <c r="AS220" s="4107" t="s">
        <v>3323</v>
      </c>
      <c r="AT220" s="4107"/>
      <c r="AU220" s="4107"/>
      <c r="AV220" s="4107"/>
      <c r="AW220" s="1968"/>
      <c r="AX220" s="1968"/>
      <c r="AY220" s="1968"/>
      <c r="AZ220" s="1968"/>
      <c r="BA220" s="1968"/>
      <c r="BB220" s="1968"/>
      <c r="BC220" s="1968"/>
      <c r="BD220" s="1969"/>
      <c r="BE220" s="1966"/>
      <c r="BF220" s="4252"/>
      <c r="BG220" s="4252"/>
      <c r="BH220" s="4252"/>
      <c r="BI220" s="4252"/>
      <c r="BJ220" s="1961"/>
    </row>
    <row r="221" spans="2:62" ht="20.25" customHeight="1" x14ac:dyDescent="0.15">
      <c r="B221" s="1958"/>
      <c r="C221" s="1959"/>
      <c r="D221" s="1959"/>
      <c r="E221" s="1959"/>
      <c r="F221" s="1959"/>
      <c r="G221" s="1959"/>
      <c r="H221" s="1959"/>
      <c r="I221" s="1967"/>
      <c r="J221" s="1884"/>
      <c r="K221" s="4106"/>
      <c r="L221" s="4106"/>
      <c r="M221" s="4106" t="s">
        <v>3532</v>
      </c>
      <c r="N221" s="4106"/>
      <c r="O221" s="4106" t="s">
        <v>3533</v>
      </c>
      <c r="P221" s="4106"/>
      <c r="Q221" s="1884"/>
      <c r="R221" s="4106" t="s">
        <v>3532</v>
      </c>
      <c r="S221" s="4106"/>
      <c r="T221" s="4106" t="s">
        <v>3533</v>
      </c>
      <c r="U221" s="4106"/>
      <c r="V221" s="1884"/>
      <c r="W221" s="1970" t="s">
        <v>3534</v>
      </c>
      <c r="X221" s="1970"/>
      <c r="Y221" s="1884"/>
      <c r="Z221" s="1968"/>
      <c r="AA221" s="4106"/>
      <c r="AB221" s="4106"/>
      <c r="AC221" s="4106" t="s">
        <v>3532</v>
      </c>
      <c r="AD221" s="4106"/>
      <c r="AE221" s="4106" t="s">
        <v>3533</v>
      </c>
      <c r="AF221" s="4106"/>
      <c r="AG221" s="1884"/>
      <c r="AH221" s="4106" t="s">
        <v>3532</v>
      </c>
      <c r="AI221" s="4106"/>
      <c r="AJ221" s="4106" t="s">
        <v>3533</v>
      </c>
      <c r="AK221" s="4106"/>
      <c r="AL221" s="1884"/>
      <c r="AM221" s="1970" t="s">
        <v>3534</v>
      </c>
      <c r="AN221" s="1970"/>
      <c r="AO221" s="1968"/>
      <c r="AP221" s="1968"/>
      <c r="AQ221" s="4107" t="s">
        <v>3317</v>
      </c>
      <c r="AR221" s="4107"/>
      <c r="AS221" s="4107" t="s">
        <v>3324</v>
      </c>
      <c r="AT221" s="4107"/>
      <c r="AU221" s="4107"/>
      <c r="AV221" s="4107"/>
      <c r="AW221" s="1968"/>
      <c r="AX221" s="1968"/>
      <c r="AY221" s="1968"/>
      <c r="AZ221" s="1968"/>
      <c r="BA221" s="1968"/>
      <c r="BB221" s="1968"/>
      <c r="BC221" s="1968"/>
      <c r="BD221" s="1969"/>
      <c r="BE221" s="1966"/>
      <c r="BF221" s="4251"/>
      <c r="BG221" s="4251"/>
      <c r="BH221" s="4251"/>
      <c r="BI221" s="4251"/>
      <c r="BJ221" s="1961"/>
    </row>
    <row r="222" spans="2:62" ht="20.25" customHeight="1" x14ac:dyDescent="0.15">
      <c r="B222" s="1958"/>
      <c r="C222" s="1959"/>
      <c r="D222" s="1959"/>
      <c r="E222" s="1959"/>
      <c r="F222" s="1959"/>
      <c r="G222" s="1959"/>
      <c r="H222" s="1959"/>
      <c r="I222" s="1967"/>
      <c r="J222" s="1884"/>
      <c r="K222" s="4107" t="s">
        <v>3317</v>
      </c>
      <c r="L222" s="4107"/>
      <c r="M222" s="4110">
        <f>SUMIFS($BB$17:$BB$216,$F$17:$F$216,"医師",$H$17:$H$216,"A")</f>
        <v>0</v>
      </c>
      <c r="N222" s="4110"/>
      <c r="O222" s="4111">
        <f>SUMIFS($BD$17:$BD$216,$F$17:$F$216,"医師",$H$17:$H$216,"A")</f>
        <v>0</v>
      </c>
      <c r="P222" s="4111"/>
      <c r="Q222" s="1971"/>
      <c r="R222" s="4117">
        <v>0</v>
      </c>
      <c r="S222" s="4117"/>
      <c r="T222" s="4117">
        <v>0</v>
      </c>
      <c r="U222" s="4117"/>
      <c r="V222" s="1971"/>
      <c r="W222" s="4121">
        <v>0</v>
      </c>
      <c r="X222" s="4122"/>
      <c r="Y222" s="1884"/>
      <c r="Z222" s="1968"/>
      <c r="AA222" s="4107" t="s">
        <v>3317</v>
      </c>
      <c r="AB222" s="4107"/>
      <c r="AC222" s="4110">
        <f>SUMIFS($BB$17:$BB$216,$F$17:$F$216,"薬剤師",$H$17:$H$216,"A")</f>
        <v>0</v>
      </c>
      <c r="AD222" s="4110"/>
      <c r="AE222" s="4111">
        <f>SUMIFS($BD$17:$BD$216,$F$17:$F$216,"薬剤師",$H$17:$H$216,"A")</f>
        <v>0</v>
      </c>
      <c r="AF222" s="4111"/>
      <c r="AG222" s="1971"/>
      <c r="AH222" s="4117">
        <v>0</v>
      </c>
      <c r="AI222" s="4117"/>
      <c r="AJ222" s="4117">
        <v>0</v>
      </c>
      <c r="AK222" s="4117"/>
      <c r="AL222" s="1971"/>
      <c r="AM222" s="4121">
        <v>0</v>
      </c>
      <c r="AN222" s="4122"/>
      <c r="AO222" s="1968"/>
      <c r="AP222" s="1968"/>
      <c r="AQ222" s="4107" t="s">
        <v>3318</v>
      </c>
      <c r="AR222" s="4107"/>
      <c r="AS222" s="4107" t="s">
        <v>3325</v>
      </c>
      <c r="AT222" s="4107"/>
      <c r="AU222" s="4107"/>
      <c r="AV222" s="4107"/>
      <c r="AW222" s="1968"/>
      <c r="AX222" s="1968"/>
      <c r="AY222" s="1968"/>
      <c r="AZ222" s="1968"/>
      <c r="BA222" s="1968"/>
      <c r="BB222" s="1968"/>
      <c r="BC222" s="1968"/>
      <c r="BD222" s="1969"/>
      <c r="BE222" s="1966"/>
      <c r="BF222" s="1997"/>
      <c r="BG222" s="1997"/>
      <c r="BH222" s="1997"/>
      <c r="BI222" s="1997"/>
      <c r="BJ222" s="1961"/>
    </row>
    <row r="223" spans="2:62" ht="20.25" customHeight="1" x14ac:dyDescent="0.15">
      <c r="B223" s="1958"/>
      <c r="C223" s="1959"/>
      <c r="D223" s="1959"/>
      <c r="E223" s="1959"/>
      <c r="F223" s="1959"/>
      <c r="G223" s="1959"/>
      <c r="H223" s="1959"/>
      <c r="I223" s="1967"/>
      <c r="J223" s="1884"/>
      <c r="K223" s="4107" t="s">
        <v>3318</v>
      </c>
      <c r="L223" s="4107"/>
      <c r="M223" s="4110">
        <f>SUMIFS($BB$17:$BB$216,$F$17:$F$216,"医師",$H$17:$H$216,"B")</f>
        <v>0</v>
      </c>
      <c r="N223" s="4110"/>
      <c r="O223" s="4111">
        <f>SUMIFS($BD$17:$BD$216,$F$17:$F$216,"医師",$H$17:$H$216,"B")</f>
        <v>0</v>
      </c>
      <c r="P223" s="4111"/>
      <c r="Q223" s="1971"/>
      <c r="R223" s="4117">
        <v>0</v>
      </c>
      <c r="S223" s="4117"/>
      <c r="T223" s="4117">
        <v>0</v>
      </c>
      <c r="U223" s="4117"/>
      <c r="V223" s="1971"/>
      <c r="W223" s="4121">
        <v>0</v>
      </c>
      <c r="X223" s="4122"/>
      <c r="Y223" s="1884"/>
      <c r="Z223" s="1968"/>
      <c r="AA223" s="4107" t="s">
        <v>3318</v>
      </c>
      <c r="AB223" s="4107"/>
      <c r="AC223" s="4110">
        <f>SUMIFS($BB$17:$BB$216,$F$17:$F$216,"薬剤師",$H$17:$H$216,"B")</f>
        <v>0</v>
      </c>
      <c r="AD223" s="4110"/>
      <c r="AE223" s="4111">
        <f>SUMIFS($BD$17:$BD$216,$F$17:$F$216,"薬剤師",$H$17:$H$216,"B")</f>
        <v>0</v>
      </c>
      <c r="AF223" s="4111"/>
      <c r="AG223" s="1971"/>
      <c r="AH223" s="4117">
        <v>0</v>
      </c>
      <c r="AI223" s="4117"/>
      <c r="AJ223" s="4117">
        <v>0</v>
      </c>
      <c r="AK223" s="4117"/>
      <c r="AL223" s="1971"/>
      <c r="AM223" s="4121">
        <v>0</v>
      </c>
      <c r="AN223" s="4122"/>
      <c r="AO223" s="1968"/>
      <c r="AP223" s="1968"/>
      <c r="AQ223" s="4107" t="s">
        <v>3319</v>
      </c>
      <c r="AR223" s="4107"/>
      <c r="AS223" s="4107" t="s">
        <v>3326</v>
      </c>
      <c r="AT223" s="4107"/>
      <c r="AU223" s="4107"/>
      <c r="AV223" s="4107"/>
      <c r="AW223" s="1968"/>
      <c r="AX223" s="1968"/>
      <c r="AY223" s="1968"/>
      <c r="AZ223" s="1968"/>
      <c r="BA223" s="1968"/>
      <c r="BB223" s="1968"/>
      <c r="BC223" s="1968"/>
      <c r="BD223" s="1969"/>
      <c r="BE223" s="1966"/>
      <c r="BF223" s="1961"/>
      <c r="BG223" s="1961"/>
      <c r="BH223" s="1961"/>
      <c r="BI223" s="1961"/>
      <c r="BJ223" s="1961"/>
    </row>
    <row r="224" spans="2:62" ht="20.25" customHeight="1" x14ac:dyDescent="0.15">
      <c r="B224" s="1958"/>
      <c r="C224" s="1959"/>
      <c r="D224" s="1959"/>
      <c r="E224" s="1959"/>
      <c r="F224" s="1959"/>
      <c r="G224" s="1959"/>
      <c r="H224" s="1959"/>
      <c r="I224" s="1967"/>
      <c r="J224" s="1884"/>
      <c r="K224" s="4107" t="s">
        <v>3319</v>
      </c>
      <c r="L224" s="4107"/>
      <c r="M224" s="4110">
        <f>SUMIFS($BB$17:$BB$216,$F$17:$F$216,"医師",$H$17:$H$216,"C")</f>
        <v>0</v>
      </c>
      <c r="N224" s="4110"/>
      <c r="O224" s="4111">
        <f>SUMIFS($BD$17:$BD$216,$F$17:$F$216,"医師",$H$17:$H$216,"C")</f>
        <v>0</v>
      </c>
      <c r="P224" s="4111"/>
      <c r="Q224" s="1971"/>
      <c r="R224" s="4117">
        <v>0</v>
      </c>
      <c r="S224" s="4117"/>
      <c r="T224" s="4118">
        <v>0</v>
      </c>
      <c r="U224" s="4118"/>
      <c r="V224" s="1971"/>
      <c r="W224" s="4119" t="s">
        <v>3320</v>
      </c>
      <c r="X224" s="4120"/>
      <c r="Y224" s="1884"/>
      <c r="Z224" s="1968"/>
      <c r="AA224" s="4107" t="s">
        <v>3319</v>
      </c>
      <c r="AB224" s="4107"/>
      <c r="AC224" s="4110">
        <f>SUMIFS($BB$17:$BB$216,$F$17:$F$216,"薬剤師",$H$17:$H$216,"C")</f>
        <v>0</v>
      </c>
      <c r="AD224" s="4110"/>
      <c r="AE224" s="4111">
        <f>SUMIFS($BD$17:$BD$216,$F$17:$F$216,"薬剤師",$H$17:$H$216,"C")</f>
        <v>0</v>
      </c>
      <c r="AF224" s="4111"/>
      <c r="AG224" s="1971"/>
      <c r="AH224" s="4117">
        <v>0</v>
      </c>
      <c r="AI224" s="4117"/>
      <c r="AJ224" s="4118">
        <v>0</v>
      </c>
      <c r="AK224" s="4118"/>
      <c r="AL224" s="1971"/>
      <c r="AM224" s="4119" t="s">
        <v>3320</v>
      </c>
      <c r="AN224" s="4120"/>
      <c r="AO224" s="1968"/>
      <c r="AP224" s="1968"/>
      <c r="AQ224" s="4107" t="s">
        <v>3321</v>
      </c>
      <c r="AR224" s="4107"/>
      <c r="AS224" s="4107" t="s">
        <v>3545</v>
      </c>
      <c r="AT224" s="4107"/>
      <c r="AU224" s="4107"/>
      <c r="AV224" s="4107"/>
      <c r="AW224" s="1968"/>
      <c r="AX224" s="1968"/>
      <c r="AY224" s="1968"/>
      <c r="AZ224" s="1968"/>
      <c r="BA224" s="1968"/>
      <c r="BB224" s="1968"/>
      <c r="BC224" s="1968"/>
      <c r="BD224" s="1969"/>
      <c r="BE224" s="1966"/>
      <c r="BF224" s="1961"/>
      <c r="BG224" s="1961"/>
      <c r="BH224" s="1961"/>
      <c r="BI224" s="1961"/>
      <c r="BJ224" s="1961"/>
    </row>
    <row r="225" spans="2:62" ht="20.25" customHeight="1" x14ac:dyDescent="0.15">
      <c r="B225" s="1958"/>
      <c r="C225" s="1959"/>
      <c r="D225" s="1959"/>
      <c r="E225" s="1959"/>
      <c r="F225" s="1959"/>
      <c r="G225" s="1959"/>
      <c r="H225" s="1959"/>
      <c r="I225" s="1967"/>
      <c r="J225" s="1884"/>
      <c r="K225" s="4107" t="s">
        <v>3321</v>
      </c>
      <c r="L225" s="4107"/>
      <c r="M225" s="4110">
        <f>SUMIFS($BB$17:$BB$216,$F$17:$F$216,"医師",$H$17:$H$216,"D")</f>
        <v>0</v>
      </c>
      <c r="N225" s="4110"/>
      <c r="O225" s="4111">
        <f>SUMIFS($BD$17:$BD$216,$F$17:$F$216,"医師",$H$17:$H$216,"D")</f>
        <v>0</v>
      </c>
      <c r="P225" s="4111"/>
      <c r="Q225" s="1971"/>
      <c r="R225" s="4117">
        <v>0</v>
      </c>
      <c r="S225" s="4117"/>
      <c r="T225" s="4118">
        <v>0</v>
      </c>
      <c r="U225" s="4118"/>
      <c r="V225" s="1971"/>
      <c r="W225" s="4119" t="s">
        <v>3320</v>
      </c>
      <c r="X225" s="4120"/>
      <c r="Y225" s="1884"/>
      <c r="Z225" s="1968"/>
      <c r="AA225" s="4107" t="s">
        <v>3321</v>
      </c>
      <c r="AB225" s="4107"/>
      <c r="AC225" s="4110">
        <f>SUMIFS($BB$17:$BB$216,$F$17:$F$216,"薬剤師",$H$17:$H$216,"D")</f>
        <v>0</v>
      </c>
      <c r="AD225" s="4110"/>
      <c r="AE225" s="4111">
        <f>SUMIFS($BD$17:$BD$216,$F$17:$F$216,"薬剤師",$H$17:$H$216,"D")</f>
        <v>0</v>
      </c>
      <c r="AF225" s="4111"/>
      <c r="AG225" s="1971"/>
      <c r="AH225" s="4117">
        <v>0</v>
      </c>
      <c r="AI225" s="4117"/>
      <c r="AJ225" s="4118">
        <v>0</v>
      </c>
      <c r="AK225" s="4118"/>
      <c r="AL225" s="1971"/>
      <c r="AM225" s="4119" t="s">
        <v>3320</v>
      </c>
      <c r="AN225" s="4120"/>
      <c r="AO225" s="1968"/>
      <c r="AP225" s="1968"/>
      <c r="AQ225" s="1884"/>
      <c r="AR225" s="1884"/>
      <c r="AS225" s="1884"/>
      <c r="AT225" s="1884"/>
      <c r="AU225" s="1884"/>
      <c r="AV225" s="1884"/>
      <c r="AW225" s="1884"/>
      <c r="AX225" s="1884"/>
      <c r="AY225" s="1884"/>
      <c r="AZ225" s="1884"/>
      <c r="BA225" s="1884"/>
      <c r="BB225" s="1884"/>
      <c r="BC225" s="1884"/>
      <c r="BD225" s="1884"/>
      <c r="BF225" s="1961"/>
      <c r="BG225" s="1961"/>
      <c r="BH225" s="1961"/>
      <c r="BI225" s="1961"/>
      <c r="BJ225" s="1961"/>
    </row>
    <row r="226" spans="2:62" ht="20.25" customHeight="1" x14ac:dyDescent="0.15">
      <c r="B226" s="1958"/>
      <c r="C226" s="1959"/>
      <c r="D226" s="1959"/>
      <c r="E226" s="1959"/>
      <c r="F226" s="1959"/>
      <c r="G226" s="1959"/>
      <c r="H226" s="1959"/>
      <c r="I226" s="1967"/>
      <c r="J226" s="1884"/>
      <c r="K226" s="4107" t="s">
        <v>3535</v>
      </c>
      <c r="L226" s="4107"/>
      <c r="M226" s="4110">
        <f>SUM(M222:N225)</f>
        <v>0</v>
      </c>
      <c r="N226" s="4110"/>
      <c r="O226" s="4111">
        <f>SUM(O222:P225)</f>
        <v>0</v>
      </c>
      <c r="P226" s="4111"/>
      <c r="Q226" s="1971"/>
      <c r="R226" s="4110">
        <f>SUM(R222:S225)</f>
        <v>0</v>
      </c>
      <c r="S226" s="4110"/>
      <c r="T226" s="4111">
        <f>SUM(T222:U225)</f>
        <v>0</v>
      </c>
      <c r="U226" s="4111"/>
      <c r="V226" s="1971"/>
      <c r="W226" s="4112">
        <f>SUM(W222:X223)</f>
        <v>0</v>
      </c>
      <c r="X226" s="4113"/>
      <c r="Y226" s="1884"/>
      <c r="Z226" s="1968"/>
      <c r="AA226" s="4107" t="s">
        <v>3535</v>
      </c>
      <c r="AB226" s="4107"/>
      <c r="AC226" s="4110">
        <f>SUM(AC222:AD225)</f>
        <v>0</v>
      </c>
      <c r="AD226" s="4110"/>
      <c r="AE226" s="4111">
        <f>SUM(AE222:AF225)</f>
        <v>0</v>
      </c>
      <c r="AF226" s="4111"/>
      <c r="AG226" s="1971"/>
      <c r="AH226" s="4110">
        <f>SUM(AH222:AI225)</f>
        <v>0</v>
      </c>
      <c r="AI226" s="4110"/>
      <c r="AJ226" s="4111">
        <f>SUM(AJ222:AK225)</f>
        <v>0</v>
      </c>
      <c r="AK226" s="4111"/>
      <c r="AL226" s="1971"/>
      <c r="AM226" s="4112">
        <f>SUM(AM222:AN223)</f>
        <v>0</v>
      </c>
      <c r="AN226" s="4113"/>
      <c r="AO226" s="1968"/>
      <c r="AP226" s="1968"/>
      <c r="AQ226" s="1884"/>
      <c r="AR226" s="1884"/>
      <c r="AS226" s="1884"/>
      <c r="AT226" s="1884"/>
      <c r="AU226" s="1884"/>
      <c r="AV226" s="1884"/>
      <c r="AW226" s="1884"/>
      <c r="AX226" s="1884"/>
      <c r="AY226" s="1884"/>
      <c r="AZ226" s="1884"/>
      <c r="BA226" s="1884"/>
      <c r="BB226" s="1884"/>
      <c r="BC226" s="1884"/>
      <c r="BD226" s="1884"/>
      <c r="BF226" s="1961"/>
      <c r="BG226" s="1961"/>
      <c r="BH226" s="1961"/>
      <c r="BI226" s="1961"/>
      <c r="BJ226" s="1961"/>
    </row>
    <row r="227" spans="2:62" ht="20.25" customHeight="1" x14ac:dyDescent="0.15">
      <c r="B227" s="1958"/>
      <c r="C227" s="1959"/>
      <c r="D227" s="1959"/>
      <c r="E227" s="1959"/>
      <c r="F227" s="1959"/>
      <c r="G227" s="1959"/>
      <c r="H227" s="1959"/>
      <c r="I227" s="1967"/>
      <c r="J227" s="1967"/>
      <c r="K227" s="1972"/>
      <c r="L227" s="1972"/>
      <c r="M227" s="1972"/>
      <c r="N227" s="1972"/>
      <c r="O227" s="1973"/>
      <c r="P227" s="1973"/>
      <c r="Q227" s="1973"/>
      <c r="R227" s="1974"/>
      <c r="S227" s="1974"/>
      <c r="T227" s="1974"/>
      <c r="U227" s="1974"/>
      <c r="V227" s="1975"/>
      <c r="W227" s="1968"/>
      <c r="X227" s="1968"/>
      <c r="Y227" s="1968"/>
      <c r="Z227" s="1968"/>
      <c r="AA227" s="1972"/>
      <c r="AB227" s="1972"/>
      <c r="AC227" s="1972"/>
      <c r="AD227" s="1972"/>
      <c r="AE227" s="1973"/>
      <c r="AF227" s="1973"/>
      <c r="AG227" s="1973"/>
      <c r="AH227" s="1974"/>
      <c r="AI227" s="1974"/>
      <c r="AJ227" s="1974"/>
      <c r="AK227" s="1974"/>
      <c r="AL227" s="1975"/>
      <c r="AM227" s="1968"/>
      <c r="AN227" s="1968"/>
      <c r="AO227" s="1968"/>
      <c r="AP227" s="1968"/>
      <c r="AQ227" s="1884"/>
      <c r="AR227" s="1884"/>
      <c r="AS227" s="1884"/>
      <c r="AT227" s="1884"/>
      <c r="AU227" s="1884"/>
      <c r="AV227" s="1884"/>
      <c r="AW227" s="1884"/>
      <c r="AX227" s="1884"/>
      <c r="AY227" s="1884"/>
      <c r="AZ227" s="1884"/>
      <c r="BA227" s="1884"/>
      <c r="BB227" s="1884"/>
      <c r="BC227" s="1884"/>
      <c r="BD227" s="1884"/>
      <c r="BF227" s="1961"/>
      <c r="BG227" s="1961"/>
      <c r="BH227" s="1961"/>
      <c r="BI227" s="1961"/>
      <c r="BJ227" s="1961"/>
    </row>
    <row r="228" spans="2:62" ht="20.25" customHeight="1" x14ac:dyDescent="0.15">
      <c r="B228" s="1958"/>
      <c r="C228" s="1959"/>
      <c r="D228" s="1959"/>
      <c r="E228" s="1959"/>
      <c r="F228" s="1959"/>
      <c r="G228" s="1959"/>
      <c r="H228" s="1959"/>
      <c r="I228" s="1967"/>
      <c r="J228" s="1967"/>
      <c r="K228" s="1889" t="s">
        <v>3539</v>
      </c>
      <c r="L228" s="1884"/>
      <c r="M228" s="1884"/>
      <c r="N228" s="1884"/>
      <c r="O228" s="1884"/>
      <c r="P228" s="1884"/>
      <c r="Q228" s="1890" t="s">
        <v>3540</v>
      </c>
      <c r="R228" s="4124" t="s">
        <v>3541</v>
      </c>
      <c r="S228" s="4125"/>
      <c r="T228" s="1890"/>
      <c r="U228" s="1890"/>
      <c r="V228" s="1884"/>
      <c r="W228" s="1884"/>
      <c r="X228" s="1884"/>
      <c r="Y228" s="1968"/>
      <c r="Z228" s="1968"/>
      <c r="AA228" s="1889" t="s">
        <v>3539</v>
      </c>
      <c r="AB228" s="1884"/>
      <c r="AC228" s="1884"/>
      <c r="AD228" s="1884"/>
      <c r="AE228" s="1884"/>
      <c r="AF228" s="1884"/>
      <c r="AG228" s="1890" t="s">
        <v>3540</v>
      </c>
      <c r="AH228" s="4114" t="str">
        <f>R228</f>
        <v>週</v>
      </c>
      <c r="AI228" s="4115"/>
      <c r="AJ228" s="1890"/>
      <c r="AK228" s="1890"/>
      <c r="AL228" s="1884"/>
      <c r="AM228" s="1884"/>
      <c r="AN228" s="1884"/>
      <c r="AO228" s="1968"/>
      <c r="AP228" s="1968"/>
      <c r="AQ228" s="1884"/>
      <c r="AR228" s="1884"/>
      <c r="AS228" s="1884"/>
      <c r="AT228" s="1884"/>
      <c r="AU228" s="1884"/>
      <c r="AV228" s="1884"/>
      <c r="AW228" s="1884"/>
      <c r="AX228" s="1884"/>
      <c r="AY228" s="1884"/>
      <c r="AZ228" s="1884"/>
      <c r="BA228" s="1884"/>
      <c r="BB228" s="1884"/>
      <c r="BC228" s="1884"/>
      <c r="BD228" s="1884"/>
      <c r="BF228" s="1961"/>
      <c r="BG228" s="1961"/>
      <c r="BH228" s="1961"/>
      <c r="BI228" s="1961"/>
      <c r="BJ228" s="1961"/>
    </row>
    <row r="229" spans="2:62" ht="20.25" customHeight="1" x14ac:dyDescent="0.15">
      <c r="B229" s="1958"/>
      <c r="C229" s="1959"/>
      <c r="D229" s="1959"/>
      <c r="E229" s="1959"/>
      <c r="F229" s="1959"/>
      <c r="G229" s="1959"/>
      <c r="H229" s="1959"/>
      <c r="I229" s="1967"/>
      <c r="J229" s="1967"/>
      <c r="K229" s="1884" t="s">
        <v>3542</v>
      </c>
      <c r="L229" s="1884"/>
      <c r="M229" s="1884"/>
      <c r="N229" s="1884"/>
      <c r="O229" s="1884"/>
      <c r="P229" s="1884" t="s">
        <v>3543</v>
      </c>
      <c r="Q229" s="1884"/>
      <c r="R229" s="1884"/>
      <c r="S229" s="1884"/>
      <c r="T229" s="1889"/>
      <c r="U229" s="1884"/>
      <c r="V229" s="1884"/>
      <c r="W229" s="1884"/>
      <c r="X229" s="1884"/>
      <c r="Y229" s="1968"/>
      <c r="Z229" s="1968"/>
      <c r="AA229" s="1884" t="s">
        <v>3542</v>
      </c>
      <c r="AB229" s="1884"/>
      <c r="AC229" s="1884"/>
      <c r="AD229" s="1884"/>
      <c r="AE229" s="1884"/>
      <c r="AF229" s="1884" t="s">
        <v>3543</v>
      </c>
      <c r="AG229" s="1884"/>
      <c r="AH229" s="1884"/>
      <c r="AI229" s="1884"/>
      <c r="AJ229" s="1889"/>
      <c r="AK229" s="1884"/>
      <c r="AL229" s="1884"/>
      <c r="AM229" s="1884"/>
      <c r="AN229" s="1884"/>
      <c r="AO229" s="1968"/>
      <c r="AP229" s="1968"/>
      <c r="AQ229" s="1884"/>
      <c r="AR229" s="1884"/>
      <c r="AS229" s="1884"/>
      <c r="AT229" s="1884"/>
      <c r="AU229" s="1884"/>
      <c r="AV229" s="1884"/>
      <c r="AW229" s="1884"/>
      <c r="AX229" s="1884"/>
      <c r="AY229" s="1884"/>
      <c r="AZ229" s="1884"/>
      <c r="BA229" s="1884"/>
      <c r="BB229" s="1884"/>
      <c r="BC229" s="1884"/>
      <c r="BD229" s="1884"/>
      <c r="BF229" s="1961"/>
      <c r="BG229" s="1961"/>
      <c r="BH229" s="1961"/>
      <c r="BI229" s="1961"/>
      <c r="BJ229" s="1961"/>
    </row>
    <row r="230" spans="2:62" ht="20.25" customHeight="1" x14ac:dyDescent="0.15">
      <c r="B230" s="1958"/>
      <c r="C230" s="1959"/>
      <c r="D230" s="1959"/>
      <c r="E230" s="1959"/>
      <c r="F230" s="1959"/>
      <c r="G230" s="1959"/>
      <c r="H230" s="1959"/>
      <c r="I230" s="1967"/>
      <c r="J230" s="1967"/>
      <c r="K230" s="1884" t="str">
        <f>IF($R$228="週","対象時間数（週平均）","対象時間数（当月合計）")</f>
        <v>対象時間数（週平均）</v>
      </c>
      <c r="L230" s="1884"/>
      <c r="M230" s="1884"/>
      <c r="N230" s="1884"/>
      <c r="O230" s="1884"/>
      <c r="P230" s="1884" t="str">
        <f>IF($R$228="週","週に勤務すべき時間数","当月に勤務すべき時間数")</f>
        <v>週に勤務すべき時間数</v>
      </c>
      <c r="Q230" s="1884"/>
      <c r="R230" s="1884"/>
      <c r="S230" s="1884"/>
      <c r="T230" s="1889"/>
      <c r="U230" s="1884" t="s">
        <v>3544</v>
      </c>
      <c r="V230" s="1884"/>
      <c r="W230" s="1884"/>
      <c r="X230" s="1884"/>
      <c r="Y230" s="1968"/>
      <c r="Z230" s="1968"/>
      <c r="AA230" s="1884" t="str">
        <f>IF(AH228="週","対象時間数（週平均）","対象時間数（当月合計）")</f>
        <v>対象時間数（週平均）</v>
      </c>
      <c r="AB230" s="1884"/>
      <c r="AC230" s="1884"/>
      <c r="AD230" s="1884"/>
      <c r="AE230" s="1884"/>
      <c r="AF230" s="1884" t="str">
        <f>IF($AH$228="週","週に勤務すべき時間数","当月に勤務すべき時間数")</f>
        <v>週に勤務すべき時間数</v>
      </c>
      <c r="AG230" s="1884"/>
      <c r="AH230" s="1884"/>
      <c r="AI230" s="1884"/>
      <c r="AJ230" s="1889"/>
      <c r="AK230" s="1884" t="s">
        <v>3544</v>
      </c>
      <c r="AL230" s="1884"/>
      <c r="AM230" s="1884"/>
      <c r="AN230" s="1884"/>
      <c r="AO230" s="1968"/>
      <c r="AP230" s="1968"/>
      <c r="AQ230" s="1884"/>
      <c r="AR230" s="1884"/>
      <c r="AS230" s="1884"/>
      <c r="AT230" s="1884"/>
      <c r="AU230" s="1884"/>
      <c r="AV230" s="1884"/>
      <c r="AW230" s="1884"/>
      <c r="AX230" s="1884"/>
      <c r="AY230" s="1884"/>
      <c r="AZ230" s="1884"/>
      <c r="BA230" s="1884"/>
      <c r="BB230" s="1884"/>
      <c r="BC230" s="1884"/>
      <c r="BD230" s="1884"/>
      <c r="BF230" s="1961"/>
      <c r="BG230" s="1961"/>
      <c r="BH230" s="1961"/>
      <c r="BI230" s="1961"/>
      <c r="BJ230" s="1961"/>
    </row>
    <row r="231" spans="2:62" ht="20.25" customHeight="1" x14ac:dyDescent="0.15">
      <c r="I231" s="1884"/>
      <c r="J231" s="1884"/>
      <c r="K231" s="4116">
        <f>IF($R$228="週",T226,R226)</f>
        <v>0</v>
      </c>
      <c r="L231" s="4116"/>
      <c r="M231" s="4116"/>
      <c r="N231" s="4116"/>
      <c r="O231" s="1976" t="s">
        <v>3546</v>
      </c>
      <c r="P231" s="4107">
        <f>IF($R$228="週",$BA$6,$BE$6)</f>
        <v>40</v>
      </c>
      <c r="Q231" s="4107"/>
      <c r="R231" s="4107"/>
      <c r="S231" s="4107"/>
      <c r="T231" s="1976" t="s">
        <v>3537</v>
      </c>
      <c r="U231" s="4104">
        <f>ROUNDDOWN(K231/P231,1)</f>
        <v>0</v>
      </c>
      <c r="V231" s="4104"/>
      <c r="W231" s="4104"/>
      <c r="X231" s="4104"/>
      <c r="Y231" s="1884"/>
      <c r="Z231" s="1884"/>
      <c r="AA231" s="4116">
        <f>IF($AH$228="週",AJ226,AH226)</f>
        <v>0</v>
      </c>
      <c r="AB231" s="4116"/>
      <c r="AC231" s="4116"/>
      <c r="AD231" s="4116"/>
      <c r="AE231" s="1976" t="s">
        <v>3546</v>
      </c>
      <c r="AF231" s="4107">
        <f>IF($AH$228="週",$BA$6,$BE$6)</f>
        <v>40</v>
      </c>
      <c r="AG231" s="4107"/>
      <c r="AH231" s="4107"/>
      <c r="AI231" s="4107"/>
      <c r="AJ231" s="1976" t="s">
        <v>3537</v>
      </c>
      <c r="AK231" s="4104">
        <f>ROUNDDOWN(AA231/AF231,1)</f>
        <v>0</v>
      </c>
      <c r="AL231" s="4104"/>
      <c r="AM231" s="4104"/>
      <c r="AN231" s="4104"/>
      <c r="AO231" s="1884"/>
      <c r="AP231" s="1884"/>
    </row>
    <row r="232" spans="2:62" ht="20.25" customHeight="1" x14ac:dyDescent="0.15">
      <c r="I232" s="1884"/>
      <c r="J232" s="1884"/>
      <c r="K232" s="1884"/>
      <c r="L232" s="1884"/>
      <c r="M232" s="1884"/>
      <c r="N232" s="1884"/>
      <c r="O232" s="1884"/>
      <c r="P232" s="1884"/>
      <c r="Q232" s="1884"/>
      <c r="R232" s="1884"/>
      <c r="S232" s="1884"/>
      <c r="T232" s="1889"/>
      <c r="U232" s="1884" t="s">
        <v>3547</v>
      </c>
      <c r="V232" s="1884"/>
      <c r="W232" s="1884"/>
      <c r="X232" s="1884"/>
      <c r="Y232" s="1884"/>
      <c r="Z232" s="1884"/>
      <c r="AA232" s="1884"/>
      <c r="AB232" s="1884"/>
      <c r="AC232" s="1884"/>
      <c r="AD232" s="1884"/>
      <c r="AE232" s="1884"/>
      <c r="AF232" s="1884"/>
      <c r="AG232" s="1884"/>
      <c r="AH232" s="1884"/>
      <c r="AI232" s="1884"/>
      <c r="AJ232" s="1889"/>
      <c r="AK232" s="1884" t="s">
        <v>3547</v>
      </c>
      <c r="AL232" s="1884"/>
      <c r="AM232" s="1884"/>
      <c r="AN232" s="1884"/>
      <c r="AO232" s="1884"/>
      <c r="AP232" s="1884"/>
    </row>
    <row r="233" spans="2:62" ht="20.25" customHeight="1" x14ac:dyDescent="0.15">
      <c r="I233" s="1884"/>
      <c r="J233" s="1884"/>
      <c r="K233" s="1884" t="s">
        <v>3627</v>
      </c>
      <c r="L233" s="1884"/>
      <c r="M233" s="1884"/>
      <c r="N233" s="1884"/>
      <c r="O233" s="1884"/>
      <c r="P233" s="1884"/>
      <c r="Q233" s="1884"/>
      <c r="R233" s="1884"/>
      <c r="S233" s="1884"/>
      <c r="T233" s="1889"/>
      <c r="U233" s="1884"/>
      <c r="V233" s="1884"/>
      <c r="W233" s="1884"/>
      <c r="X233" s="1884"/>
      <c r="Y233" s="1884"/>
      <c r="Z233" s="1884"/>
      <c r="AA233" s="1884" t="s">
        <v>3628</v>
      </c>
      <c r="AB233" s="1884"/>
      <c r="AC233" s="1884"/>
      <c r="AD233" s="1884"/>
      <c r="AE233" s="1884"/>
      <c r="AF233" s="1884"/>
      <c r="AG233" s="1884"/>
      <c r="AH233" s="1884"/>
      <c r="AI233" s="1884"/>
      <c r="AJ233" s="1889"/>
      <c r="AK233" s="1884"/>
      <c r="AL233" s="1884"/>
      <c r="AM233" s="1884"/>
      <c r="AN233" s="1884"/>
      <c r="AO233" s="1884"/>
      <c r="AP233" s="1884"/>
    </row>
    <row r="234" spans="2:62" ht="20.25" customHeight="1" x14ac:dyDescent="0.15">
      <c r="I234" s="1884"/>
      <c r="J234" s="1884"/>
      <c r="K234" s="1884" t="s">
        <v>3531</v>
      </c>
      <c r="L234" s="1884"/>
      <c r="M234" s="1884"/>
      <c r="N234" s="1884"/>
      <c r="O234" s="1884"/>
      <c r="P234" s="1884"/>
      <c r="Q234" s="1884"/>
      <c r="R234" s="1884"/>
      <c r="S234" s="1884"/>
      <c r="T234" s="1889"/>
      <c r="U234" s="4105"/>
      <c r="V234" s="4105"/>
      <c r="W234" s="4105"/>
      <c r="X234" s="4105"/>
      <c r="Y234" s="1884"/>
      <c r="Z234" s="1884"/>
      <c r="AA234" s="1884" t="s">
        <v>3531</v>
      </c>
      <c r="AB234" s="1884"/>
      <c r="AC234" s="1884"/>
      <c r="AD234" s="1884"/>
      <c r="AE234" s="1884"/>
      <c r="AF234" s="1884"/>
      <c r="AG234" s="1884"/>
      <c r="AH234" s="1884"/>
      <c r="AI234" s="1884"/>
      <c r="AJ234" s="1889"/>
      <c r="AK234" s="4105"/>
      <c r="AL234" s="4105"/>
      <c r="AM234" s="4105"/>
      <c r="AN234" s="4105"/>
      <c r="AO234" s="1884"/>
      <c r="AP234" s="1884"/>
    </row>
    <row r="235" spans="2:62" ht="20.25" customHeight="1" x14ac:dyDescent="0.15">
      <c r="I235" s="1884"/>
      <c r="J235" s="1884"/>
      <c r="K235" s="1884" t="s">
        <v>3550</v>
      </c>
      <c r="L235" s="1884"/>
      <c r="M235" s="1884"/>
      <c r="N235" s="1884"/>
      <c r="O235" s="1884"/>
      <c r="P235" s="1884" t="s">
        <v>3551</v>
      </c>
      <c r="Q235" s="1884"/>
      <c r="R235" s="1884"/>
      <c r="S235" s="1884"/>
      <c r="T235" s="1884"/>
      <c r="U235" s="4106" t="s">
        <v>3535</v>
      </c>
      <c r="V235" s="4106"/>
      <c r="W235" s="4106"/>
      <c r="X235" s="4106"/>
      <c r="Y235" s="1884"/>
      <c r="Z235" s="1884"/>
      <c r="AA235" s="1884" t="s">
        <v>3550</v>
      </c>
      <c r="AB235" s="1884"/>
      <c r="AC235" s="1884"/>
      <c r="AD235" s="1884"/>
      <c r="AE235" s="1884"/>
      <c r="AF235" s="1884" t="s">
        <v>3551</v>
      </c>
      <c r="AG235" s="1884"/>
      <c r="AH235" s="1884"/>
      <c r="AI235" s="1884"/>
      <c r="AJ235" s="1884"/>
      <c r="AK235" s="4106" t="s">
        <v>3535</v>
      </c>
      <c r="AL235" s="4106"/>
      <c r="AM235" s="4106"/>
      <c r="AN235" s="4106"/>
      <c r="AO235" s="1884"/>
      <c r="AP235" s="1884"/>
    </row>
    <row r="236" spans="2:62" ht="20.25" customHeight="1" x14ac:dyDescent="0.15">
      <c r="I236" s="1884"/>
      <c r="J236" s="1884"/>
      <c r="K236" s="4107">
        <f>W226</f>
        <v>0</v>
      </c>
      <c r="L236" s="4107"/>
      <c r="M236" s="4107"/>
      <c r="N236" s="4107"/>
      <c r="O236" s="1976" t="s">
        <v>3536</v>
      </c>
      <c r="P236" s="4104">
        <f>U231</f>
        <v>0</v>
      </c>
      <c r="Q236" s="4104"/>
      <c r="R236" s="4104"/>
      <c r="S236" s="4104"/>
      <c r="T236" s="1976" t="s">
        <v>3537</v>
      </c>
      <c r="U236" s="4103">
        <f>ROUNDDOWN(K236+P236,1)</f>
        <v>0</v>
      </c>
      <c r="V236" s="4103"/>
      <c r="W236" s="4103"/>
      <c r="X236" s="4103"/>
      <c r="Y236" s="1974"/>
      <c r="Z236" s="1974"/>
      <c r="AA236" s="4108">
        <f>AM226</f>
        <v>0</v>
      </c>
      <c r="AB236" s="4108"/>
      <c r="AC236" s="4108"/>
      <c r="AD236" s="4108"/>
      <c r="AE236" s="1975" t="s">
        <v>3536</v>
      </c>
      <c r="AF236" s="4109">
        <f>AK231</f>
        <v>0</v>
      </c>
      <c r="AG236" s="4109"/>
      <c r="AH236" s="4109"/>
      <c r="AI236" s="4109"/>
      <c r="AJ236" s="1975" t="s">
        <v>3537</v>
      </c>
      <c r="AK236" s="4103">
        <f>ROUNDDOWN(AA236+AF236,1)</f>
        <v>0</v>
      </c>
      <c r="AL236" s="4103"/>
      <c r="AM236" s="4103"/>
      <c r="AN236" s="4103"/>
      <c r="AO236" s="1884"/>
      <c r="AP236" s="1884"/>
    </row>
    <row r="237" spans="2:62" ht="20.25" customHeight="1" x14ac:dyDescent="0.15"/>
    <row r="238" spans="2:62" ht="20.25" customHeight="1" x14ac:dyDescent="0.15">
      <c r="K238" s="1884" t="s">
        <v>3629</v>
      </c>
      <c r="L238" s="1884"/>
      <c r="M238" s="1884"/>
      <c r="N238" s="1884"/>
      <c r="O238" s="1884"/>
      <c r="P238" s="1884"/>
      <c r="Q238" s="1884"/>
      <c r="R238" s="1884"/>
      <c r="S238" s="1884"/>
      <c r="T238" s="1889"/>
      <c r="U238" s="1884"/>
      <c r="V238" s="1884"/>
      <c r="W238" s="1884"/>
      <c r="X238" s="1884"/>
      <c r="Y238" s="1884"/>
      <c r="Z238" s="1968"/>
      <c r="AA238" s="1884" t="s">
        <v>3630</v>
      </c>
      <c r="AB238" s="1884"/>
      <c r="AC238" s="1884"/>
      <c r="AD238" s="1884"/>
      <c r="AE238" s="1884"/>
      <c r="AF238" s="1884"/>
      <c r="AG238" s="1884"/>
      <c r="AH238" s="1884"/>
      <c r="AI238" s="1884"/>
      <c r="AJ238" s="1889"/>
      <c r="AK238" s="1884"/>
      <c r="AL238" s="1884"/>
      <c r="AM238" s="1884"/>
      <c r="AN238" s="1884"/>
      <c r="AO238" s="1968"/>
      <c r="AP238" s="1968"/>
    </row>
    <row r="239" spans="2:62" ht="20.25" customHeight="1" x14ac:dyDescent="0.15">
      <c r="K239" s="4105" t="s">
        <v>3528</v>
      </c>
      <c r="L239" s="4105"/>
      <c r="M239" s="4105" t="s">
        <v>3529</v>
      </c>
      <c r="N239" s="4105"/>
      <c r="O239" s="4105"/>
      <c r="P239" s="4105"/>
      <c r="Q239" s="1884"/>
      <c r="R239" s="4123" t="s">
        <v>3530</v>
      </c>
      <c r="S239" s="4123"/>
      <c r="T239" s="4123"/>
      <c r="U239" s="4123"/>
      <c r="V239" s="1884"/>
      <c r="W239" s="1970" t="s">
        <v>3531</v>
      </c>
      <c r="X239" s="1970"/>
      <c r="Y239" s="1884"/>
      <c r="Z239" s="1968"/>
      <c r="AA239" s="4105" t="s">
        <v>3528</v>
      </c>
      <c r="AB239" s="4105"/>
      <c r="AC239" s="4105" t="s">
        <v>3529</v>
      </c>
      <c r="AD239" s="4105"/>
      <c r="AE239" s="4105"/>
      <c r="AF239" s="4105"/>
      <c r="AG239" s="1884"/>
      <c r="AH239" s="4123" t="s">
        <v>3530</v>
      </c>
      <c r="AI239" s="4123"/>
      <c r="AJ239" s="4123"/>
      <c r="AK239" s="4123"/>
      <c r="AL239" s="1884"/>
      <c r="AM239" s="1970" t="s">
        <v>3531</v>
      </c>
      <c r="AN239" s="1970"/>
      <c r="AO239" s="1968"/>
      <c r="AP239" s="1968"/>
    </row>
    <row r="240" spans="2:62" ht="20.25" customHeight="1" x14ac:dyDescent="0.15">
      <c r="K240" s="4106"/>
      <c r="L240" s="4106"/>
      <c r="M240" s="4106" t="s">
        <v>3532</v>
      </c>
      <c r="N240" s="4106"/>
      <c r="O240" s="4106" t="s">
        <v>3533</v>
      </c>
      <c r="P240" s="4106"/>
      <c r="Q240" s="1884"/>
      <c r="R240" s="4106" t="s">
        <v>3532</v>
      </c>
      <c r="S240" s="4106"/>
      <c r="T240" s="4106" t="s">
        <v>3533</v>
      </c>
      <c r="U240" s="4106"/>
      <c r="V240" s="1884"/>
      <c r="W240" s="1970" t="s">
        <v>3534</v>
      </c>
      <c r="X240" s="1970"/>
      <c r="Y240" s="1884"/>
      <c r="Z240" s="1968"/>
      <c r="AA240" s="4106"/>
      <c r="AB240" s="4106"/>
      <c r="AC240" s="4106" t="s">
        <v>3532</v>
      </c>
      <c r="AD240" s="4106"/>
      <c r="AE240" s="4106" t="s">
        <v>3533</v>
      </c>
      <c r="AF240" s="4106"/>
      <c r="AG240" s="1884"/>
      <c r="AH240" s="4106" t="s">
        <v>3532</v>
      </c>
      <c r="AI240" s="4106"/>
      <c r="AJ240" s="4106" t="s">
        <v>3533</v>
      </c>
      <c r="AK240" s="4106"/>
      <c r="AL240" s="1884"/>
      <c r="AM240" s="1970" t="s">
        <v>3534</v>
      </c>
      <c r="AN240" s="1970"/>
      <c r="AO240" s="1968"/>
      <c r="AP240" s="1968"/>
    </row>
    <row r="241" spans="11:42" ht="20.25" customHeight="1" x14ac:dyDescent="0.15">
      <c r="K241" s="4107" t="s">
        <v>3317</v>
      </c>
      <c r="L241" s="4107"/>
      <c r="M241" s="4110">
        <f>SUMIFS($BB$17:$BB$216,$F$17:$F$216,"看護職員",$H$17:$H$216,"A")</f>
        <v>0</v>
      </c>
      <c r="N241" s="4110"/>
      <c r="O241" s="4111">
        <f>SUMIFS($BD$17:$BD$216,$F$17:$F$216,"看護職員",$H$17:$H$216,"A")</f>
        <v>0</v>
      </c>
      <c r="P241" s="4111"/>
      <c r="Q241" s="1971"/>
      <c r="R241" s="4117">
        <v>0</v>
      </c>
      <c r="S241" s="4117"/>
      <c r="T241" s="4117">
        <v>0</v>
      </c>
      <c r="U241" s="4117"/>
      <c r="V241" s="1971"/>
      <c r="W241" s="4121">
        <v>0</v>
      </c>
      <c r="X241" s="4122"/>
      <c r="Y241" s="1884"/>
      <c r="Z241" s="1968"/>
      <c r="AA241" s="4107" t="s">
        <v>3317</v>
      </c>
      <c r="AB241" s="4107"/>
      <c r="AC241" s="4110">
        <f>SUMIFS($BB$17:$BB$216,$F$17:$F$216,"介護職員",$H$17:$H$216,"A")</f>
        <v>0</v>
      </c>
      <c r="AD241" s="4110"/>
      <c r="AE241" s="4111">
        <f>SUMIFS($BD$17:$BD$216,$F$17:$F$216,"介護職員",$H$17:$H$216,"A")</f>
        <v>0</v>
      </c>
      <c r="AF241" s="4111"/>
      <c r="AG241" s="1971"/>
      <c r="AH241" s="4117">
        <v>0</v>
      </c>
      <c r="AI241" s="4117"/>
      <c r="AJ241" s="4117">
        <v>0</v>
      </c>
      <c r="AK241" s="4117"/>
      <c r="AL241" s="1971"/>
      <c r="AM241" s="4121">
        <v>0</v>
      </c>
      <c r="AN241" s="4122"/>
      <c r="AO241" s="1968"/>
      <c r="AP241" s="1968"/>
    </row>
    <row r="242" spans="11:42" ht="20.25" customHeight="1" x14ac:dyDescent="0.15">
      <c r="K242" s="4107" t="s">
        <v>3318</v>
      </c>
      <c r="L242" s="4107"/>
      <c r="M242" s="4110">
        <f>SUMIFS($BB$17:$BB$216,$F$17:$F$216,"看護職員",$H$17:$H$216,"B")</f>
        <v>0</v>
      </c>
      <c r="N242" s="4110"/>
      <c r="O242" s="4111">
        <f>SUMIFS($BD$17:$BD$216,$F$17:$F$216,"看護職員",$H$17:$H$216,"B")</f>
        <v>0</v>
      </c>
      <c r="P242" s="4111"/>
      <c r="Q242" s="1971"/>
      <c r="R242" s="4117">
        <v>0</v>
      </c>
      <c r="S242" s="4117"/>
      <c r="T242" s="4117">
        <v>0</v>
      </c>
      <c r="U242" s="4117"/>
      <c r="V242" s="1971"/>
      <c r="W242" s="4121">
        <v>0</v>
      </c>
      <c r="X242" s="4122"/>
      <c r="Y242" s="1884"/>
      <c r="Z242" s="1968"/>
      <c r="AA242" s="4107" t="s">
        <v>3318</v>
      </c>
      <c r="AB242" s="4107"/>
      <c r="AC242" s="4110">
        <f>SUMIFS($BB$17:$BB$216,$F$17:$F$216,"介護職員",$H$17:$H$216,"B")</f>
        <v>0</v>
      </c>
      <c r="AD242" s="4110"/>
      <c r="AE242" s="4111">
        <f>SUMIFS($BD$17:$BD$216,$F$17:$F$216,"介護職員",$H$17:$H$216,"B")</f>
        <v>0</v>
      </c>
      <c r="AF242" s="4111"/>
      <c r="AG242" s="1971"/>
      <c r="AH242" s="4117">
        <v>0</v>
      </c>
      <c r="AI242" s="4117"/>
      <c r="AJ242" s="4117">
        <v>0</v>
      </c>
      <c r="AK242" s="4117"/>
      <c r="AL242" s="1971"/>
      <c r="AM242" s="4121">
        <v>0</v>
      </c>
      <c r="AN242" s="4122"/>
      <c r="AO242" s="1968"/>
      <c r="AP242" s="1968"/>
    </row>
    <row r="243" spans="11:42" ht="20.25" customHeight="1" x14ac:dyDescent="0.15">
      <c r="K243" s="4107" t="s">
        <v>3319</v>
      </c>
      <c r="L243" s="4107"/>
      <c r="M243" s="4110">
        <f>SUMIFS($BB$17:$BB$216,$F$17:$F$216,"看護職員",$H$17:$H$216,"C")</f>
        <v>0</v>
      </c>
      <c r="N243" s="4110"/>
      <c r="O243" s="4111">
        <f>SUMIFS($BD$17:$BD$216,$F$17:$F$216,"看護職員",$H$17:$H$216,"C")</f>
        <v>0</v>
      </c>
      <c r="P243" s="4111"/>
      <c r="Q243" s="1971"/>
      <c r="R243" s="4117">
        <v>0</v>
      </c>
      <c r="S243" s="4117"/>
      <c r="T243" s="4118">
        <v>0</v>
      </c>
      <c r="U243" s="4118"/>
      <c r="V243" s="1971"/>
      <c r="W243" s="4119" t="s">
        <v>3320</v>
      </c>
      <c r="X243" s="4120"/>
      <c r="Y243" s="1884"/>
      <c r="Z243" s="1968"/>
      <c r="AA243" s="4107" t="s">
        <v>3319</v>
      </c>
      <c r="AB243" s="4107"/>
      <c r="AC243" s="4110">
        <f>SUMIFS($BB$17:$BB$216,$F$17:$F$216,"介護職員",$H$17:$H$216,"C")</f>
        <v>0</v>
      </c>
      <c r="AD243" s="4110"/>
      <c r="AE243" s="4111">
        <f>SUMIFS($BD$17:$BD$216,$F$17:$F$216,"介護職員",$H$17:$H$216,"C")</f>
        <v>0</v>
      </c>
      <c r="AF243" s="4111"/>
      <c r="AG243" s="1971"/>
      <c r="AH243" s="4117">
        <v>0</v>
      </c>
      <c r="AI243" s="4117"/>
      <c r="AJ243" s="4118">
        <v>0</v>
      </c>
      <c r="AK243" s="4118"/>
      <c r="AL243" s="1971"/>
      <c r="AM243" s="4119" t="s">
        <v>3320</v>
      </c>
      <c r="AN243" s="4120"/>
      <c r="AO243" s="1968"/>
      <c r="AP243" s="1968"/>
    </row>
    <row r="244" spans="11:42" ht="20.25" customHeight="1" x14ac:dyDescent="0.15">
      <c r="K244" s="4107" t="s">
        <v>3321</v>
      </c>
      <c r="L244" s="4107"/>
      <c r="M244" s="4110">
        <f>SUMIFS($BB$17:$BB$216,$F$17:$F$216,"看護職員",$H$17:$H$216,"D")</f>
        <v>0</v>
      </c>
      <c r="N244" s="4110"/>
      <c r="O244" s="4111">
        <f>SUMIFS($BD$17:$BD$216,$F$17:$F$216,"看護職員",$H$17:$H$216,"D")</f>
        <v>0</v>
      </c>
      <c r="P244" s="4111"/>
      <c r="Q244" s="1971"/>
      <c r="R244" s="4117">
        <v>0</v>
      </c>
      <c r="S244" s="4117"/>
      <c r="T244" s="4118">
        <v>0</v>
      </c>
      <c r="U244" s="4118"/>
      <c r="V244" s="1971"/>
      <c r="W244" s="4119" t="s">
        <v>3320</v>
      </c>
      <c r="X244" s="4120"/>
      <c r="Y244" s="1884"/>
      <c r="Z244" s="1968"/>
      <c r="AA244" s="4107" t="s">
        <v>3321</v>
      </c>
      <c r="AB244" s="4107"/>
      <c r="AC244" s="4110">
        <f>SUMIFS($BB$17:$BB$216,$F$17:$F$216,"介護職員",$H$17:$H$216,"D")</f>
        <v>0</v>
      </c>
      <c r="AD244" s="4110"/>
      <c r="AE244" s="4111">
        <f>SUMIFS($BD$17:$BD$216,$F$17:$F$216,"介護職員",$H$17:$H$216,"D")</f>
        <v>0</v>
      </c>
      <c r="AF244" s="4111"/>
      <c r="AG244" s="1971"/>
      <c r="AH244" s="4117">
        <v>0</v>
      </c>
      <c r="AI244" s="4117"/>
      <c r="AJ244" s="4118">
        <v>0</v>
      </c>
      <c r="AK244" s="4118"/>
      <c r="AL244" s="1971"/>
      <c r="AM244" s="4119" t="s">
        <v>3320</v>
      </c>
      <c r="AN244" s="4120"/>
      <c r="AO244" s="1968"/>
      <c r="AP244" s="1968"/>
    </row>
    <row r="245" spans="11:42" ht="20.25" customHeight="1" x14ac:dyDescent="0.15">
      <c r="K245" s="4107" t="s">
        <v>3535</v>
      </c>
      <c r="L245" s="4107"/>
      <c r="M245" s="4110">
        <f>SUM(M241:N244)</f>
        <v>0</v>
      </c>
      <c r="N245" s="4110"/>
      <c r="O245" s="4111">
        <f>SUM(O241:P244)</f>
        <v>0</v>
      </c>
      <c r="P245" s="4111"/>
      <c r="Q245" s="1971"/>
      <c r="R245" s="4110">
        <f>SUM(R241:S244)</f>
        <v>0</v>
      </c>
      <c r="S245" s="4110"/>
      <c r="T245" s="4111">
        <f>SUM(T241:U244)</f>
        <v>0</v>
      </c>
      <c r="U245" s="4111"/>
      <c r="V245" s="1971"/>
      <c r="W245" s="4112">
        <f>SUM(W241:X242)</f>
        <v>0</v>
      </c>
      <c r="X245" s="4113"/>
      <c r="Y245" s="1884"/>
      <c r="Z245" s="1968"/>
      <c r="AA245" s="4107" t="s">
        <v>3535</v>
      </c>
      <c r="AB245" s="4107"/>
      <c r="AC245" s="4110">
        <f>SUM(AC241:AD244)</f>
        <v>0</v>
      </c>
      <c r="AD245" s="4110"/>
      <c r="AE245" s="4111">
        <f>SUM(AE241:AF244)</f>
        <v>0</v>
      </c>
      <c r="AF245" s="4111"/>
      <c r="AG245" s="1971"/>
      <c r="AH245" s="4110">
        <f>SUM(AH241:AI244)</f>
        <v>0</v>
      </c>
      <c r="AI245" s="4110"/>
      <c r="AJ245" s="4111">
        <f>SUM(AJ241:AK244)</f>
        <v>0</v>
      </c>
      <c r="AK245" s="4111"/>
      <c r="AL245" s="1971"/>
      <c r="AM245" s="4112">
        <f>SUM(AM241:AN242)</f>
        <v>0</v>
      </c>
      <c r="AN245" s="4113"/>
      <c r="AO245" s="1968"/>
      <c r="AP245" s="1968"/>
    </row>
    <row r="246" spans="11:42" ht="20.25" customHeight="1" x14ac:dyDescent="0.15">
      <c r="K246" s="1972"/>
      <c r="L246" s="1972"/>
      <c r="M246" s="1972"/>
      <c r="N246" s="1972"/>
      <c r="O246" s="1973"/>
      <c r="P246" s="1973"/>
      <c r="Q246" s="1973"/>
      <c r="R246" s="1974"/>
      <c r="S246" s="1974"/>
      <c r="T246" s="1974"/>
      <c r="U246" s="1974"/>
      <c r="V246" s="1975"/>
      <c r="W246" s="1968"/>
      <c r="X246" s="1968"/>
      <c r="Y246" s="1968"/>
      <c r="Z246" s="1968"/>
      <c r="AA246" s="1972"/>
      <c r="AB246" s="1972"/>
      <c r="AC246" s="1972"/>
      <c r="AD246" s="1972"/>
      <c r="AE246" s="1973"/>
      <c r="AF246" s="1973"/>
      <c r="AG246" s="1973"/>
      <c r="AH246" s="1974"/>
      <c r="AI246" s="1974"/>
      <c r="AJ246" s="1974"/>
      <c r="AK246" s="1974"/>
      <c r="AL246" s="1975"/>
      <c r="AM246" s="1968"/>
      <c r="AN246" s="1968"/>
      <c r="AO246" s="1968"/>
      <c r="AP246" s="1968"/>
    </row>
    <row r="247" spans="11:42" ht="20.25" customHeight="1" x14ac:dyDescent="0.15">
      <c r="K247" s="1889" t="s">
        <v>3539</v>
      </c>
      <c r="L247" s="1884"/>
      <c r="M247" s="1884"/>
      <c r="N247" s="1884"/>
      <c r="O247" s="1884"/>
      <c r="P247" s="1884"/>
      <c r="Q247" s="1890" t="s">
        <v>3540</v>
      </c>
      <c r="R247" s="4114" t="str">
        <f>R228</f>
        <v>週</v>
      </c>
      <c r="S247" s="4115"/>
      <c r="T247" s="1890"/>
      <c r="U247" s="1890"/>
      <c r="V247" s="1884"/>
      <c r="W247" s="1884"/>
      <c r="X247" s="1884"/>
      <c r="Y247" s="1968"/>
      <c r="Z247" s="1968"/>
      <c r="AA247" s="1889" t="s">
        <v>3539</v>
      </c>
      <c r="AB247" s="1884"/>
      <c r="AC247" s="1884"/>
      <c r="AD247" s="1884"/>
      <c r="AE247" s="1884"/>
      <c r="AF247" s="1884"/>
      <c r="AG247" s="1890" t="s">
        <v>3540</v>
      </c>
      <c r="AH247" s="4114" t="str">
        <f>R247</f>
        <v>週</v>
      </c>
      <c r="AI247" s="4115"/>
      <c r="AJ247" s="1890"/>
      <c r="AK247" s="1890"/>
      <c r="AL247" s="1884"/>
      <c r="AM247" s="1884"/>
      <c r="AN247" s="1884"/>
      <c r="AO247" s="1968"/>
      <c r="AP247" s="1968"/>
    </row>
    <row r="248" spans="11:42" ht="20.25" customHeight="1" x14ac:dyDescent="0.15">
      <c r="K248" s="1884" t="s">
        <v>3542</v>
      </c>
      <c r="L248" s="1884"/>
      <c r="M248" s="1884"/>
      <c r="N248" s="1884"/>
      <c r="O248" s="1884"/>
      <c r="P248" s="1884" t="s">
        <v>3543</v>
      </c>
      <c r="Q248" s="1884"/>
      <c r="R248" s="1884"/>
      <c r="S248" s="1884"/>
      <c r="T248" s="1889"/>
      <c r="U248" s="1884"/>
      <c r="V248" s="1884"/>
      <c r="W248" s="1884"/>
      <c r="X248" s="1884"/>
      <c r="Y248" s="1968"/>
      <c r="Z248" s="1968"/>
      <c r="AA248" s="1884" t="s">
        <v>3542</v>
      </c>
      <c r="AB248" s="1884"/>
      <c r="AC248" s="1884"/>
      <c r="AD248" s="1884"/>
      <c r="AE248" s="1884"/>
      <c r="AF248" s="1884" t="s">
        <v>3543</v>
      </c>
      <c r="AG248" s="1884"/>
      <c r="AH248" s="1884"/>
      <c r="AI248" s="1884"/>
      <c r="AJ248" s="1889"/>
      <c r="AK248" s="1884"/>
      <c r="AL248" s="1884"/>
      <c r="AM248" s="1884"/>
      <c r="AN248" s="1884"/>
      <c r="AO248" s="1968"/>
      <c r="AP248" s="1968"/>
    </row>
    <row r="249" spans="11:42" ht="20.25" customHeight="1" x14ac:dyDescent="0.15">
      <c r="K249" s="1884" t="str">
        <f>IF($R$247="週","対象時間数（週平均）","対象時間数（当月合計）")</f>
        <v>対象時間数（週平均）</v>
      </c>
      <c r="L249" s="1884"/>
      <c r="M249" s="1884"/>
      <c r="N249" s="1884"/>
      <c r="O249" s="1884"/>
      <c r="P249" s="1884" t="str">
        <f>IF($R$228="週","週に勤務すべき時間数","当月に勤務すべき時間数")</f>
        <v>週に勤務すべき時間数</v>
      </c>
      <c r="Q249" s="1884"/>
      <c r="R249" s="1884"/>
      <c r="S249" s="1884"/>
      <c r="T249" s="1889"/>
      <c r="U249" s="1884" t="s">
        <v>3544</v>
      </c>
      <c r="V249" s="1884"/>
      <c r="W249" s="1884"/>
      <c r="X249" s="1884"/>
      <c r="Y249" s="1968"/>
      <c r="Z249" s="1968"/>
      <c r="AA249" s="1884" t="str">
        <f>IF(AH247="週","対象時間数（週平均）","対象時間数（当月合計）")</f>
        <v>対象時間数（週平均）</v>
      </c>
      <c r="AB249" s="1884"/>
      <c r="AC249" s="1884"/>
      <c r="AD249" s="1884"/>
      <c r="AE249" s="1884"/>
      <c r="AF249" s="1884" t="str">
        <f>IF($AH$228="週","週に勤務すべき時間数","当月に勤務すべき時間数")</f>
        <v>週に勤務すべき時間数</v>
      </c>
      <c r="AG249" s="1884"/>
      <c r="AH249" s="1884"/>
      <c r="AI249" s="1884"/>
      <c r="AJ249" s="1889"/>
      <c r="AK249" s="1884" t="s">
        <v>3544</v>
      </c>
      <c r="AL249" s="1884"/>
      <c r="AM249" s="1884"/>
      <c r="AN249" s="1884"/>
      <c r="AO249" s="1968"/>
      <c r="AP249" s="1968"/>
    </row>
    <row r="250" spans="11:42" ht="20.25" customHeight="1" x14ac:dyDescent="0.15">
      <c r="K250" s="4116">
        <f>IF($R$228="週",T245,R245)</f>
        <v>0</v>
      </c>
      <c r="L250" s="4116"/>
      <c r="M250" s="4116"/>
      <c r="N250" s="4116"/>
      <c r="O250" s="1976" t="s">
        <v>3546</v>
      </c>
      <c r="P250" s="4107">
        <f>IF($R$228="週",$BA$6,$BE$6)</f>
        <v>40</v>
      </c>
      <c r="Q250" s="4107"/>
      <c r="R250" s="4107"/>
      <c r="S250" s="4107"/>
      <c r="T250" s="1976" t="s">
        <v>3537</v>
      </c>
      <c r="U250" s="4104">
        <f>ROUNDDOWN(K250/P250,1)</f>
        <v>0</v>
      </c>
      <c r="V250" s="4104"/>
      <c r="W250" s="4104"/>
      <c r="X250" s="4104"/>
      <c r="Y250" s="1884"/>
      <c r="Z250" s="1884"/>
      <c r="AA250" s="4116">
        <f>IF($AH$228="週",AJ245,AH245)</f>
        <v>0</v>
      </c>
      <c r="AB250" s="4116"/>
      <c r="AC250" s="4116"/>
      <c r="AD250" s="4116"/>
      <c r="AE250" s="1976" t="s">
        <v>3546</v>
      </c>
      <c r="AF250" s="4107">
        <f>IF($AH$228="週",$BA$6,$BE$6)</f>
        <v>40</v>
      </c>
      <c r="AG250" s="4107"/>
      <c r="AH250" s="4107"/>
      <c r="AI250" s="4107"/>
      <c r="AJ250" s="1976" t="s">
        <v>3537</v>
      </c>
      <c r="AK250" s="4104">
        <f>ROUNDDOWN(AA250/AF250,1)</f>
        <v>0</v>
      </c>
      <c r="AL250" s="4104"/>
      <c r="AM250" s="4104"/>
      <c r="AN250" s="4104"/>
      <c r="AO250" s="1884"/>
      <c r="AP250" s="1884"/>
    </row>
    <row r="251" spans="11:42" ht="20.25" customHeight="1" x14ac:dyDescent="0.15">
      <c r="K251" s="1884"/>
      <c r="L251" s="1884"/>
      <c r="M251" s="1884"/>
      <c r="N251" s="1884"/>
      <c r="O251" s="1884"/>
      <c r="P251" s="1884"/>
      <c r="Q251" s="1884"/>
      <c r="R251" s="1884"/>
      <c r="S251" s="1884"/>
      <c r="T251" s="1889"/>
      <c r="U251" s="1884" t="s">
        <v>3547</v>
      </c>
      <c r="V251" s="1884"/>
      <c r="W251" s="1884"/>
      <c r="X251" s="1884"/>
      <c r="Y251" s="1884"/>
      <c r="Z251" s="1884"/>
      <c r="AA251" s="1884"/>
      <c r="AB251" s="1884"/>
      <c r="AC251" s="1884"/>
      <c r="AD251" s="1884"/>
      <c r="AE251" s="1884"/>
      <c r="AF251" s="1884"/>
      <c r="AG251" s="1884"/>
      <c r="AH251" s="1884"/>
      <c r="AI251" s="1884"/>
      <c r="AJ251" s="1889"/>
      <c r="AK251" s="1884" t="s">
        <v>3547</v>
      </c>
      <c r="AL251" s="1884"/>
      <c r="AM251" s="1884"/>
      <c r="AN251" s="1884"/>
      <c r="AO251" s="1884"/>
      <c r="AP251" s="1884"/>
    </row>
    <row r="252" spans="11:42" ht="20.25" customHeight="1" x14ac:dyDescent="0.15">
      <c r="K252" s="1884" t="s">
        <v>3548</v>
      </c>
      <c r="L252" s="1884"/>
      <c r="M252" s="1884"/>
      <c r="N252" s="1884"/>
      <c r="O252" s="1884"/>
      <c r="P252" s="1884"/>
      <c r="Q252" s="1884"/>
      <c r="R252" s="1884"/>
      <c r="S252" s="1884"/>
      <c r="T252" s="1889"/>
      <c r="U252" s="1884"/>
      <c r="V252" s="1884"/>
      <c r="W252" s="1884"/>
      <c r="X252" s="1884"/>
      <c r="Y252" s="1884"/>
      <c r="Z252" s="1884"/>
      <c r="AA252" s="1884" t="s">
        <v>3549</v>
      </c>
      <c r="AB252" s="1884"/>
      <c r="AC252" s="1884"/>
      <c r="AD252" s="1884"/>
      <c r="AE252" s="1884"/>
      <c r="AF252" s="1884"/>
      <c r="AG252" s="1884"/>
      <c r="AH252" s="1884"/>
      <c r="AI252" s="1884"/>
      <c r="AJ252" s="1889"/>
      <c r="AK252" s="1884"/>
      <c r="AL252" s="1884"/>
      <c r="AM252" s="1884"/>
      <c r="AN252" s="1884"/>
      <c r="AO252" s="1884"/>
      <c r="AP252" s="1884"/>
    </row>
    <row r="253" spans="11:42" ht="20.25" customHeight="1" x14ac:dyDescent="0.15">
      <c r="K253" s="1884" t="s">
        <v>3531</v>
      </c>
      <c r="L253" s="1884"/>
      <c r="M253" s="1884"/>
      <c r="N253" s="1884"/>
      <c r="O253" s="1884"/>
      <c r="P253" s="1884"/>
      <c r="Q253" s="1884"/>
      <c r="R253" s="1884"/>
      <c r="S253" s="1884"/>
      <c r="T253" s="1889"/>
      <c r="U253" s="4105"/>
      <c r="V253" s="4105"/>
      <c r="W253" s="4105"/>
      <c r="X253" s="4105"/>
      <c r="Y253" s="1884"/>
      <c r="Z253" s="1884"/>
      <c r="AA253" s="1884" t="s">
        <v>3531</v>
      </c>
      <c r="AB253" s="1884"/>
      <c r="AC253" s="1884"/>
      <c r="AD253" s="1884"/>
      <c r="AE253" s="1884"/>
      <c r="AF253" s="1884"/>
      <c r="AG253" s="1884"/>
      <c r="AH253" s="1884"/>
      <c r="AI253" s="1884"/>
      <c r="AJ253" s="1889"/>
      <c r="AK253" s="4105"/>
      <c r="AL253" s="4105"/>
      <c r="AM253" s="4105"/>
      <c r="AN253" s="4105"/>
      <c r="AO253" s="1884"/>
      <c r="AP253" s="1884"/>
    </row>
    <row r="254" spans="11:42" ht="20.25" customHeight="1" x14ac:dyDescent="0.15">
      <c r="K254" s="1884" t="s">
        <v>3550</v>
      </c>
      <c r="L254" s="1884"/>
      <c r="M254" s="1884"/>
      <c r="N254" s="1884"/>
      <c r="O254" s="1884"/>
      <c r="P254" s="1884" t="s">
        <v>3551</v>
      </c>
      <c r="Q254" s="1884"/>
      <c r="R254" s="1884"/>
      <c r="S254" s="1884"/>
      <c r="T254" s="1884"/>
      <c r="U254" s="4106" t="s">
        <v>3535</v>
      </c>
      <c r="V254" s="4106"/>
      <c r="W254" s="4106"/>
      <c r="X254" s="4106"/>
      <c r="Y254" s="1884"/>
      <c r="Z254" s="1884"/>
      <c r="AA254" s="1884" t="s">
        <v>3550</v>
      </c>
      <c r="AB254" s="1884"/>
      <c r="AC254" s="1884"/>
      <c r="AD254" s="1884"/>
      <c r="AE254" s="1884"/>
      <c r="AF254" s="1884" t="s">
        <v>3551</v>
      </c>
      <c r="AG254" s="1884"/>
      <c r="AH254" s="1884"/>
      <c r="AI254" s="1884"/>
      <c r="AJ254" s="1884"/>
      <c r="AK254" s="4106" t="s">
        <v>3535</v>
      </c>
      <c r="AL254" s="4106"/>
      <c r="AM254" s="4106"/>
      <c r="AN254" s="4106"/>
      <c r="AO254" s="1884"/>
      <c r="AP254" s="1884"/>
    </row>
    <row r="255" spans="11:42" ht="20.25" customHeight="1" x14ac:dyDescent="0.15">
      <c r="K255" s="4107">
        <f>W245</f>
        <v>0</v>
      </c>
      <c r="L255" s="4107"/>
      <c r="M255" s="4107"/>
      <c r="N255" s="4107"/>
      <c r="O255" s="1976" t="s">
        <v>3536</v>
      </c>
      <c r="P255" s="4104">
        <f>U250</f>
        <v>0</v>
      </c>
      <c r="Q255" s="4104"/>
      <c r="R255" s="4104"/>
      <c r="S255" s="4104"/>
      <c r="T255" s="1976" t="s">
        <v>3537</v>
      </c>
      <c r="U255" s="4103">
        <f>ROUNDDOWN(K255+P255,1)</f>
        <v>0</v>
      </c>
      <c r="V255" s="4103"/>
      <c r="W255" s="4103"/>
      <c r="X255" s="4103"/>
      <c r="Y255" s="1974"/>
      <c r="Z255" s="1974"/>
      <c r="AA255" s="4108">
        <f>AM245</f>
        <v>0</v>
      </c>
      <c r="AB255" s="4108"/>
      <c r="AC255" s="4108"/>
      <c r="AD255" s="4108"/>
      <c r="AE255" s="1975" t="s">
        <v>3536</v>
      </c>
      <c r="AF255" s="4109">
        <f>AK250</f>
        <v>0</v>
      </c>
      <c r="AG255" s="4109"/>
      <c r="AH255" s="4109"/>
      <c r="AI255" s="4109"/>
      <c r="AJ255" s="1975" t="s">
        <v>3537</v>
      </c>
      <c r="AK255" s="4103">
        <f>ROUNDDOWN(AA255+AF255,1)</f>
        <v>0</v>
      </c>
      <c r="AL255" s="4103"/>
      <c r="AM255" s="4103"/>
      <c r="AN255" s="4103"/>
      <c r="AO255" s="1884"/>
      <c r="AP255" s="1884"/>
    </row>
    <row r="256" spans="11:42" ht="20.25" customHeight="1" x14ac:dyDescent="0.15"/>
    <row r="277" spans="3:59" x14ac:dyDescent="0.15">
      <c r="AQ277" s="1977"/>
      <c r="AR277" s="1977"/>
      <c r="AS277" s="1977"/>
      <c r="AT277" s="1977"/>
      <c r="AU277" s="1977"/>
      <c r="AV277" s="1977"/>
      <c r="AW277" s="1977"/>
      <c r="AX277" s="1977"/>
      <c r="AY277" s="1977"/>
      <c r="AZ277" s="1977"/>
      <c r="BA277" s="1977"/>
      <c r="BB277" s="1977"/>
      <c r="BC277" s="1977"/>
      <c r="BD277" s="1977"/>
      <c r="BE277" s="1977"/>
    </row>
    <row r="278" spans="3:59" x14ac:dyDescent="0.15">
      <c r="AQ278" s="1977"/>
      <c r="AR278" s="1977"/>
      <c r="AS278" s="1977"/>
      <c r="AT278" s="1977"/>
      <c r="AU278" s="1977"/>
      <c r="AV278" s="1977"/>
      <c r="AW278" s="1977"/>
      <c r="AX278" s="1977"/>
      <c r="AY278" s="1977"/>
      <c r="AZ278" s="1977"/>
      <c r="BA278" s="1977"/>
      <c r="BB278" s="1977"/>
      <c r="BC278" s="1977"/>
      <c r="BD278" s="1977"/>
      <c r="BE278" s="1977"/>
    </row>
    <row r="283" spans="3:59" x14ac:dyDescent="0.15">
      <c r="C283" s="1892"/>
      <c r="D283" s="1892"/>
      <c r="E283" s="1892"/>
      <c r="F283" s="1892"/>
      <c r="G283" s="1892"/>
      <c r="H283" s="1892"/>
      <c r="I283" s="1892"/>
      <c r="J283" s="1892"/>
      <c r="K283" s="1977"/>
      <c r="L283" s="1977"/>
      <c r="M283" s="1977"/>
      <c r="N283" s="1977"/>
      <c r="O283" s="1977"/>
      <c r="P283" s="1977"/>
      <c r="Q283" s="1977"/>
      <c r="R283" s="1977"/>
      <c r="S283" s="1977"/>
      <c r="T283" s="1977"/>
      <c r="U283" s="1977"/>
      <c r="V283" s="1977"/>
      <c r="W283" s="1977"/>
      <c r="X283" s="1977"/>
      <c r="Y283" s="1977"/>
      <c r="Z283" s="1977"/>
      <c r="AA283" s="1977"/>
      <c r="AB283" s="1977"/>
      <c r="AC283" s="1977"/>
      <c r="AD283" s="1977"/>
      <c r="AE283" s="1977"/>
      <c r="AF283" s="1977"/>
      <c r="AG283" s="1977"/>
      <c r="AH283" s="1977"/>
      <c r="AI283" s="1977"/>
      <c r="AJ283" s="1977"/>
      <c r="AK283" s="1977"/>
      <c r="AL283" s="1977"/>
      <c r="AM283" s="1977"/>
      <c r="AN283" s="1977"/>
      <c r="AO283" s="1977"/>
      <c r="AP283" s="1977"/>
      <c r="BF283" s="1977"/>
      <c r="BG283" s="1977"/>
    </row>
    <row r="284" spans="3:59" x14ac:dyDescent="0.15">
      <c r="C284" s="1892"/>
      <c r="D284" s="1892"/>
      <c r="E284" s="1892"/>
      <c r="F284" s="1892"/>
      <c r="G284" s="1892"/>
      <c r="H284" s="1892"/>
      <c r="I284" s="1892"/>
      <c r="J284" s="1892"/>
      <c r="K284" s="1977"/>
      <c r="L284" s="1977"/>
      <c r="M284" s="1977"/>
      <c r="N284" s="1977"/>
      <c r="O284" s="1977"/>
      <c r="P284" s="1977"/>
      <c r="Q284" s="1977"/>
      <c r="R284" s="1977"/>
      <c r="S284" s="1977"/>
      <c r="T284" s="1977"/>
      <c r="U284" s="1977"/>
      <c r="V284" s="1977"/>
      <c r="W284" s="1977"/>
      <c r="X284" s="1977"/>
      <c r="Y284" s="1977"/>
      <c r="Z284" s="1977"/>
      <c r="AA284" s="1977"/>
      <c r="AB284" s="1977"/>
      <c r="AC284" s="1977"/>
      <c r="AD284" s="1977"/>
      <c r="AE284" s="1977"/>
      <c r="AF284" s="1977"/>
      <c r="AG284" s="1977"/>
      <c r="AH284" s="1977"/>
      <c r="AI284" s="1977"/>
      <c r="AJ284" s="1977"/>
      <c r="AK284" s="1977"/>
      <c r="AL284" s="1977"/>
      <c r="AM284" s="1977"/>
      <c r="AN284" s="1977"/>
      <c r="AO284" s="1977"/>
      <c r="AP284" s="1977"/>
      <c r="BF284" s="1977"/>
      <c r="BG284" s="1977"/>
    </row>
    <row r="285" spans="3:59" x14ac:dyDescent="0.15">
      <c r="C285" s="1978"/>
      <c r="D285" s="1978"/>
      <c r="E285" s="1978"/>
      <c r="F285" s="1978"/>
      <c r="G285" s="1978"/>
      <c r="H285" s="1978"/>
      <c r="I285" s="1978"/>
      <c r="J285" s="1978"/>
      <c r="K285" s="1892"/>
      <c r="L285" s="1892"/>
    </row>
    <row r="286" spans="3:59" x14ac:dyDescent="0.15">
      <c r="C286" s="1978"/>
      <c r="D286" s="1978"/>
      <c r="E286" s="1978"/>
      <c r="F286" s="1978"/>
      <c r="G286" s="1978"/>
      <c r="H286" s="1978"/>
      <c r="I286" s="1978"/>
      <c r="J286" s="1978"/>
      <c r="K286" s="1892"/>
      <c r="L286" s="1892"/>
    </row>
    <row r="287" spans="3:59" x14ac:dyDescent="0.15">
      <c r="C287" s="1892"/>
      <c r="D287" s="1892"/>
      <c r="E287" s="1892"/>
      <c r="F287" s="1892"/>
      <c r="G287" s="1892"/>
      <c r="H287" s="1892"/>
      <c r="I287" s="1892"/>
      <c r="J287" s="1892"/>
    </row>
    <row r="288" spans="3:59" x14ac:dyDescent="0.15">
      <c r="C288" s="1892"/>
      <c r="D288" s="1892"/>
      <c r="E288" s="1892"/>
      <c r="F288" s="1892"/>
      <c r="G288" s="1892"/>
      <c r="H288" s="1892"/>
      <c r="I288" s="1892"/>
      <c r="J288" s="1892"/>
    </row>
    <row r="289" spans="3:10" x14ac:dyDescent="0.15">
      <c r="C289" s="1892"/>
      <c r="D289" s="1892"/>
      <c r="E289" s="1892"/>
      <c r="F289" s="1892"/>
      <c r="G289" s="1892"/>
      <c r="H289" s="1892"/>
      <c r="I289" s="1892"/>
      <c r="J289" s="1892"/>
    </row>
    <row r="290" spans="3:10" x14ac:dyDescent="0.15">
      <c r="C290" s="1892"/>
      <c r="D290" s="1892"/>
      <c r="E290" s="1892"/>
      <c r="F290" s="1892"/>
      <c r="G290" s="1892"/>
      <c r="H290" s="1892"/>
      <c r="I290" s="1892"/>
      <c r="J290" s="1892"/>
    </row>
  </sheetData>
  <sheetProtection insertRows="0" deleteRows="0"/>
  <mergeCells count="1223">
    <mergeCell ref="B19:B20"/>
    <mergeCell ref="C19:D20"/>
    <mergeCell ref="I19:J20"/>
    <mergeCell ref="K19:N20"/>
    <mergeCell ref="O19:S20"/>
    <mergeCell ref="BB19:BC19"/>
    <mergeCell ref="B17:B18"/>
    <mergeCell ref="C17:D18"/>
    <mergeCell ref="I17:J18"/>
    <mergeCell ref="K17:N18"/>
    <mergeCell ref="O21:S22"/>
    <mergeCell ref="BB21:BC21"/>
    <mergeCell ref="BE4:BH4"/>
    <mergeCell ref="BA6:BB6"/>
    <mergeCell ref="BE6:BF6"/>
    <mergeCell ref="BE8:BF8"/>
    <mergeCell ref="BA10:BB10"/>
    <mergeCell ref="BE10:BF10"/>
    <mergeCell ref="B21:B22"/>
    <mergeCell ref="C21:D22"/>
    <mergeCell ref="I21:J22"/>
    <mergeCell ref="K21:N22"/>
    <mergeCell ref="AT1:BI1"/>
    <mergeCell ref="AC2:AD2"/>
    <mergeCell ref="AF2:AG2"/>
    <mergeCell ref="AJ2:AK2"/>
    <mergeCell ref="AT2:BI2"/>
    <mergeCell ref="BE3:BH3"/>
    <mergeCell ref="BD17:BE17"/>
    <mergeCell ref="BF17:BJ18"/>
    <mergeCell ref="BB18:BC18"/>
    <mergeCell ref="BD18:BE18"/>
    <mergeCell ref="O17:S18"/>
    <mergeCell ref="BB17:BC17"/>
    <mergeCell ref="BB12:BC16"/>
    <mergeCell ref="BD12:BE16"/>
    <mergeCell ref="BF12:BJ16"/>
    <mergeCell ref="W13:AC13"/>
    <mergeCell ref="BB20:BC20"/>
    <mergeCell ref="BD20:BE20"/>
    <mergeCell ref="BD23:BE23"/>
    <mergeCell ref="BF23:BJ24"/>
    <mergeCell ref="BB24:BC24"/>
    <mergeCell ref="BD24:BE24"/>
    <mergeCell ref="B25:B26"/>
    <mergeCell ref="C25:D26"/>
    <mergeCell ref="I25:J26"/>
    <mergeCell ref="K25:N26"/>
    <mergeCell ref="O25:S26"/>
    <mergeCell ref="BB25:BC25"/>
    <mergeCell ref="AD13:AJ13"/>
    <mergeCell ref="AK13:AQ13"/>
    <mergeCell ref="AR13:AX13"/>
    <mergeCell ref="AY13:BA13"/>
    <mergeCell ref="B12:B16"/>
    <mergeCell ref="C12:D16"/>
    <mergeCell ref="I12:J16"/>
    <mergeCell ref="K12:N16"/>
    <mergeCell ref="O12:S16"/>
    <mergeCell ref="W12:BA12"/>
    <mergeCell ref="BD21:BE21"/>
    <mergeCell ref="BF21:BJ22"/>
    <mergeCell ref="BB22:BC22"/>
    <mergeCell ref="BD22:BE22"/>
    <mergeCell ref="B23:B24"/>
    <mergeCell ref="C23:D24"/>
    <mergeCell ref="I23:J24"/>
    <mergeCell ref="K23:N24"/>
    <mergeCell ref="O23:S24"/>
    <mergeCell ref="BB23:BC23"/>
    <mergeCell ref="BD19:BE19"/>
    <mergeCell ref="BF19:BJ20"/>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215:B216"/>
    <mergeCell ref="C215:D216"/>
    <mergeCell ref="I215:J216"/>
    <mergeCell ref="K215:N216"/>
    <mergeCell ref="O215:S216"/>
    <mergeCell ref="BB215:BC215"/>
    <mergeCell ref="BD211:BE211"/>
    <mergeCell ref="BF211:BJ212"/>
    <mergeCell ref="BB212:BC212"/>
    <mergeCell ref="BD212:BE212"/>
    <mergeCell ref="B213:B214"/>
    <mergeCell ref="C213:D214"/>
    <mergeCell ref="I213:J214"/>
    <mergeCell ref="K213:N214"/>
    <mergeCell ref="O213:S214"/>
    <mergeCell ref="BB213:BC213"/>
    <mergeCell ref="BD209:BE209"/>
    <mergeCell ref="BF209:BJ210"/>
    <mergeCell ref="BB210:BC210"/>
    <mergeCell ref="BD210:BE210"/>
    <mergeCell ref="B211:B212"/>
    <mergeCell ref="C211:D212"/>
    <mergeCell ref="I211:J212"/>
    <mergeCell ref="K211:N212"/>
    <mergeCell ref="O211:S212"/>
    <mergeCell ref="BB211:BC211"/>
    <mergeCell ref="BD215:BE215"/>
    <mergeCell ref="BF215:BJ216"/>
    <mergeCell ref="BB216:BC216"/>
    <mergeCell ref="BD216:BE216"/>
    <mergeCell ref="BF219:BI219"/>
    <mergeCell ref="K220:L221"/>
    <mergeCell ref="M220:P220"/>
    <mergeCell ref="R220:U220"/>
    <mergeCell ref="AA220:AB221"/>
    <mergeCell ref="AC220:AF220"/>
    <mergeCell ref="AM222:AN222"/>
    <mergeCell ref="AQ222:AR222"/>
    <mergeCell ref="AS222:AV222"/>
    <mergeCell ref="BD213:BE213"/>
    <mergeCell ref="BF213:BJ214"/>
    <mergeCell ref="BB214:BC214"/>
    <mergeCell ref="BD214:BE214"/>
    <mergeCell ref="AS221:AV221"/>
    <mergeCell ref="BF221:BI221"/>
    <mergeCell ref="K222:L222"/>
    <mergeCell ref="M222:N222"/>
    <mergeCell ref="O222:P222"/>
    <mergeCell ref="R222:S222"/>
    <mergeCell ref="T222:U222"/>
    <mergeCell ref="AH220:AK220"/>
    <mergeCell ref="AQ220:AR220"/>
    <mergeCell ref="AS220:AV220"/>
    <mergeCell ref="BF220:BI220"/>
    <mergeCell ref="M221:N221"/>
    <mergeCell ref="O221:P221"/>
    <mergeCell ref="R221:S221"/>
    <mergeCell ref="T221:U221"/>
    <mergeCell ref="AC221:AD221"/>
    <mergeCell ref="AE221:AF221"/>
    <mergeCell ref="AM224:AN224"/>
    <mergeCell ref="K223:L223"/>
    <mergeCell ref="M223:N223"/>
    <mergeCell ref="O223:P223"/>
    <mergeCell ref="R223:S223"/>
    <mergeCell ref="T223:U223"/>
    <mergeCell ref="W223:X223"/>
    <mergeCell ref="AA223:AB223"/>
    <mergeCell ref="W222:X222"/>
    <mergeCell ref="AA222:AB222"/>
    <mergeCell ref="AC222:AD222"/>
    <mergeCell ref="AE222:AF222"/>
    <mergeCell ref="AH222:AI222"/>
    <mergeCell ref="AJ222:AK222"/>
    <mergeCell ref="AH221:AI221"/>
    <mergeCell ref="AJ221:AK221"/>
    <mergeCell ref="AQ221:AR221"/>
    <mergeCell ref="W225:X225"/>
    <mergeCell ref="AA225:AB225"/>
    <mergeCell ref="AC225:AD225"/>
    <mergeCell ref="AE225:AF225"/>
    <mergeCell ref="AH225:AI225"/>
    <mergeCell ref="AJ225:AK225"/>
    <mergeCell ref="AH224:AI224"/>
    <mergeCell ref="AJ224:AK224"/>
    <mergeCell ref="AQ224:AR224"/>
    <mergeCell ref="AS224:AV224"/>
    <mergeCell ref="K225:L225"/>
    <mergeCell ref="M225:N225"/>
    <mergeCell ref="O225:P225"/>
    <mergeCell ref="R225:S225"/>
    <mergeCell ref="T225:U225"/>
    <mergeCell ref="AS223:AV223"/>
    <mergeCell ref="K224:L224"/>
    <mergeCell ref="M224:N224"/>
    <mergeCell ref="O224:P224"/>
    <mergeCell ref="R224:S224"/>
    <mergeCell ref="T224:U224"/>
    <mergeCell ref="W224:X224"/>
    <mergeCell ref="AA224:AB224"/>
    <mergeCell ref="AC224:AD224"/>
    <mergeCell ref="AE224:AF224"/>
    <mergeCell ref="AC223:AD223"/>
    <mergeCell ref="AE223:AF223"/>
    <mergeCell ref="AH223:AI223"/>
    <mergeCell ref="AJ223:AK223"/>
    <mergeCell ref="AM223:AN223"/>
    <mergeCell ref="AQ223:AR223"/>
    <mergeCell ref="AM225:AN225"/>
    <mergeCell ref="AK231:AN231"/>
    <mergeCell ref="U234:X234"/>
    <mergeCell ref="AK234:AN234"/>
    <mergeCell ref="U235:X235"/>
    <mergeCell ref="AK235:AN235"/>
    <mergeCell ref="K236:N236"/>
    <mergeCell ref="P236:S236"/>
    <mergeCell ref="U236:X236"/>
    <mergeCell ref="AA236:AD236"/>
    <mergeCell ref="AF236:AI236"/>
    <mergeCell ref="AH226:AI226"/>
    <mergeCell ref="AJ226:AK226"/>
    <mergeCell ref="AM226:AN226"/>
    <mergeCell ref="R228:S228"/>
    <mergeCell ref="AH228:AI228"/>
    <mergeCell ref="K231:N231"/>
    <mergeCell ref="P231:S231"/>
    <mergeCell ref="U231:X231"/>
    <mergeCell ref="AA231:AD231"/>
    <mergeCell ref="AF231:AI231"/>
    <mergeCell ref="K226:L226"/>
    <mergeCell ref="M226:N226"/>
    <mergeCell ref="O226:P226"/>
    <mergeCell ref="R226:S226"/>
    <mergeCell ref="T226:U226"/>
    <mergeCell ref="W226:X226"/>
    <mergeCell ref="AA226:AB226"/>
    <mergeCell ref="AC226:AD226"/>
    <mergeCell ref="AE226:AF226"/>
    <mergeCell ref="T240:U240"/>
    <mergeCell ref="AC240:AD240"/>
    <mergeCell ref="AE240:AF240"/>
    <mergeCell ref="AH240:AI240"/>
    <mergeCell ref="AJ240:AK240"/>
    <mergeCell ref="K241:L241"/>
    <mergeCell ref="M241:N241"/>
    <mergeCell ref="O241:P241"/>
    <mergeCell ref="R241:S241"/>
    <mergeCell ref="T241:U241"/>
    <mergeCell ref="AK236:AN236"/>
    <mergeCell ref="K239:L240"/>
    <mergeCell ref="M239:P239"/>
    <mergeCell ref="R239:U239"/>
    <mergeCell ref="AA239:AB240"/>
    <mergeCell ref="AC239:AF239"/>
    <mergeCell ref="AH239:AK239"/>
    <mergeCell ref="M240:N240"/>
    <mergeCell ref="O240:P240"/>
    <mergeCell ref="R240:S240"/>
    <mergeCell ref="AH242:AI242"/>
    <mergeCell ref="AJ242:AK242"/>
    <mergeCell ref="AM242:AN242"/>
    <mergeCell ref="K243:L243"/>
    <mergeCell ref="M243:N243"/>
    <mergeCell ref="O243:P243"/>
    <mergeCell ref="R243:S243"/>
    <mergeCell ref="T243:U243"/>
    <mergeCell ref="W243:X243"/>
    <mergeCell ref="AA243:AB243"/>
    <mergeCell ref="AM241:AN241"/>
    <mergeCell ref="K242:L242"/>
    <mergeCell ref="M242:N242"/>
    <mergeCell ref="O242:P242"/>
    <mergeCell ref="R242:S242"/>
    <mergeCell ref="T242:U242"/>
    <mergeCell ref="W242:X242"/>
    <mergeCell ref="AA242:AB242"/>
    <mergeCell ref="AC242:AD242"/>
    <mergeCell ref="AE242:AF242"/>
    <mergeCell ref="W241:X241"/>
    <mergeCell ref="AA241:AB241"/>
    <mergeCell ref="AC241:AD241"/>
    <mergeCell ref="AE241:AF241"/>
    <mergeCell ref="AH241:AI241"/>
    <mergeCell ref="AJ241:AK241"/>
    <mergeCell ref="AM244:AN244"/>
    <mergeCell ref="K245:L245"/>
    <mergeCell ref="M245:N245"/>
    <mergeCell ref="O245:P245"/>
    <mergeCell ref="R245:S245"/>
    <mergeCell ref="T245:U245"/>
    <mergeCell ref="W245:X245"/>
    <mergeCell ref="AA245:AB245"/>
    <mergeCell ref="AC245:AD245"/>
    <mergeCell ref="AE245:AF245"/>
    <mergeCell ref="W244:X244"/>
    <mergeCell ref="AA244:AB244"/>
    <mergeCell ref="AC244:AD244"/>
    <mergeCell ref="AE244:AF244"/>
    <mergeCell ref="AH244:AI244"/>
    <mergeCell ref="AJ244:AK244"/>
    <mergeCell ref="AC243:AD243"/>
    <mergeCell ref="AE243:AF243"/>
    <mergeCell ref="AH243:AI243"/>
    <mergeCell ref="AJ243:AK243"/>
    <mergeCell ref="AM243:AN243"/>
    <mergeCell ref="K244:L244"/>
    <mergeCell ref="M244:N244"/>
    <mergeCell ref="O244:P244"/>
    <mergeCell ref="R244:S244"/>
    <mergeCell ref="T244:U244"/>
    <mergeCell ref="AK255:AN255"/>
    <mergeCell ref="AK250:AN250"/>
    <mergeCell ref="U253:X253"/>
    <mergeCell ref="AK253:AN253"/>
    <mergeCell ref="U254:X254"/>
    <mergeCell ref="AK254:AN254"/>
    <mergeCell ref="K255:N255"/>
    <mergeCell ref="P255:S255"/>
    <mergeCell ref="U255:X255"/>
    <mergeCell ref="AA255:AD255"/>
    <mergeCell ref="AF255:AI255"/>
    <mergeCell ref="AH245:AI245"/>
    <mergeCell ref="AJ245:AK245"/>
    <mergeCell ref="AM245:AN245"/>
    <mergeCell ref="R247:S247"/>
    <mergeCell ref="AH247:AI247"/>
    <mergeCell ref="K250:N250"/>
    <mergeCell ref="P250:S250"/>
    <mergeCell ref="U250:X250"/>
    <mergeCell ref="AA250:AD250"/>
    <mergeCell ref="AF250:AI250"/>
  </mergeCells>
  <phoneticPr fontId="9"/>
  <conditionalFormatting sqref="K231:N231">
    <cfRule type="expression" dxfId="235" priority="183">
      <formula>INDIRECT(ADDRESS(ROW(),COLUMN()))=TRUNC(INDIRECT(ADDRESS(ROW(),COLUMN())))</formula>
    </cfRule>
  </conditionalFormatting>
  <conditionalFormatting sqref="K250:N250">
    <cfRule type="expression" dxfId="234" priority="3">
      <formula>INDIRECT(ADDRESS(ROW(),COLUMN()))=TRUNC(INDIRECT(ADDRESS(ROW(),COLUMN())))</formula>
    </cfRule>
  </conditionalFormatting>
  <conditionalFormatting sqref="M222:X226">
    <cfRule type="expression" dxfId="233" priority="185">
      <formula>INDIRECT(ADDRESS(ROW(),COLUMN()))=TRUNC(INDIRECT(ADDRESS(ROW(),COLUMN())))</formula>
    </cfRule>
  </conditionalFormatting>
  <conditionalFormatting sqref="M241:X245">
    <cfRule type="expression" dxfId="232" priority="5">
      <formula>INDIRECT(ADDRESS(ROW(),COLUMN()))=TRUNC(INDIRECT(ADDRESS(ROW(),COLUMN())))</formula>
    </cfRule>
  </conditionalFormatting>
  <conditionalFormatting sqref="W220:X220 Z220 AO220:AP220 W229:Z229 AO229:AP229">
    <cfRule type="expression" dxfId="231" priority="218">
      <formula>OR(#REF!=$B218,#REF!=$B218)</formula>
    </cfRule>
  </conditionalFormatting>
  <conditionalFormatting sqref="W239:X239 Z239 AO239:AP239 W248:Z248 AO248:AP248">
    <cfRule type="expression" dxfId="230" priority="9">
      <formula>OR(#REF!=$B237,#REF!=$B237)</formula>
    </cfRule>
  </conditionalFormatting>
  <conditionalFormatting sqref="W230:Z230 AO230:AP230">
    <cfRule type="expression" dxfId="229" priority="217">
      <formula>OR(#REF!=$B217,#REF!=$B217)</formula>
    </cfRule>
  </conditionalFormatting>
  <conditionalFormatting sqref="W249:Z249 AO249:AP249">
    <cfRule type="expression" dxfId="228" priority="8">
      <formula>OR(#REF!=$B236,#REF!=$B236)</formula>
    </cfRule>
  </conditionalFormatting>
  <conditionalFormatting sqref="W18:BE18">
    <cfRule type="expression" dxfId="227" priority="179">
      <formula>INDIRECT(ADDRESS(ROW(),COLUMN()))=TRUNC(INDIRECT(ADDRESS(ROW(),COLUMN())))</formula>
    </cfRule>
  </conditionalFormatting>
  <conditionalFormatting sqref="W20:BE20">
    <cfRule type="expression" dxfId="226" priority="180">
      <formula>INDIRECT(ADDRESS(ROW(),COLUMN()))=TRUNC(INDIRECT(ADDRESS(ROW(),COLUMN())))</formula>
    </cfRule>
  </conditionalFormatting>
  <conditionalFormatting sqref="W22:BE22">
    <cfRule type="expression" dxfId="225" priority="178">
      <formula>INDIRECT(ADDRESS(ROW(),COLUMN()))=TRUNC(INDIRECT(ADDRESS(ROW(),COLUMN())))</formula>
    </cfRule>
  </conditionalFormatting>
  <conditionalFormatting sqref="W24:BE24">
    <cfRule type="expression" dxfId="224" priority="177">
      <formula>INDIRECT(ADDRESS(ROW(),COLUMN()))=TRUNC(INDIRECT(ADDRESS(ROW(),COLUMN())))</formula>
    </cfRule>
  </conditionalFormatting>
  <conditionalFormatting sqref="W26:BE26">
    <cfRule type="expression" dxfId="223" priority="176">
      <formula>INDIRECT(ADDRESS(ROW(),COLUMN()))=TRUNC(INDIRECT(ADDRESS(ROW(),COLUMN())))</formula>
    </cfRule>
  </conditionalFormatting>
  <conditionalFormatting sqref="W28:BE28">
    <cfRule type="expression" dxfId="222" priority="175">
      <formula>INDIRECT(ADDRESS(ROW(),COLUMN()))=TRUNC(INDIRECT(ADDRESS(ROW(),COLUMN())))</formula>
    </cfRule>
  </conditionalFormatting>
  <conditionalFormatting sqref="W30:BE30">
    <cfRule type="expression" dxfId="221" priority="174">
      <formula>INDIRECT(ADDRESS(ROW(),COLUMN()))=TRUNC(INDIRECT(ADDRESS(ROW(),COLUMN())))</formula>
    </cfRule>
  </conditionalFormatting>
  <conditionalFormatting sqref="W32:BE32">
    <cfRule type="expression" dxfId="220" priority="173">
      <formula>INDIRECT(ADDRESS(ROW(),COLUMN()))=TRUNC(INDIRECT(ADDRESS(ROW(),COLUMN())))</formula>
    </cfRule>
  </conditionalFormatting>
  <conditionalFormatting sqref="W34:BE34">
    <cfRule type="expression" dxfId="219" priority="172">
      <formula>INDIRECT(ADDRESS(ROW(),COLUMN()))=TRUNC(INDIRECT(ADDRESS(ROW(),COLUMN())))</formula>
    </cfRule>
  </conditionalFormatting>
  <conditionalFormatting sqref="W36:BE36">
    <cfRule type="expression" dxfId="218" priority="171">
      <formula>INDIRECT(ADDRESS(ROW(),COLUMN()))=TRUNC(INDIRECT(ADDRESS(ROW(),COLUMN())))</formula>
    </cfRule>
  </conditionalFormatting>
  <conditionalFormatting sqref="W38:BE38">
    <cfRule type="expression" dxfId="217" priority="170">
      <formula>INDIRECT(ADDRESS(ROW(),COLUMN()))=TRUNC(INDIRECT(ADDRESS(ROW(),COLUMN())))</formula>
    </cfRule>
  </conditionalFormatting>
  <conditionalFormatting sqref="W40:BE40">
    <cfRule type="expression" dxfId="216" priority="169">
      <formula>INDIRECT(ADDRESS(ROW(),COLUMN()))=TRUNC(INDIRECT(ADDRESS(ROW(),COLUMN())))</formula>
    </cfRule>
  </conditionalFormatting>
  <conditionalFormatting sqref="W42:BE42">
    <cfRule type="expression" dxfId="215" priority="168">
      <formula>INDIRECT(ADDRESS(ROW(),COLUMN()))=TRUNC(INDIRECT(ADDRESS(ROW(),COLUMN())))</formula>
    </cfRule>
  </conditionalFormatting>
  <conditionalFormatting sqref="W44:BE44">
    <cfRule type="expression" dxfId="214" priority="167">
      <formula>INDIRECT(ADDRESS(ROW(),COLUMN()))=TRUNC(INDIRECT(ADDRESS(ROW(),COLUMN())))</formula>
    </cfRule>
  </conditionalFormatting>
  <conditionalFormatting sqref="W46:BE46">
    <cfRule type="expression" dxfId="213" priority="166">
      <formula>INDIRECT(ADDRESS(ROW(),COLUMN()))=TRUNC(INDIRECT(ADDRESS(ROW(),COLUMN())))</formula>
    </cfRule>
  </conditionalFormatting>
  <conditionalFormatting sqref="W48:BE48">
    <cfRule type="expression" dxfId="212" priority="165">
      <formula>INDIRECT(ADDRESS(ROW(),COLUMN()))=TRUNC(INDIRECT(ADDRESS(ROW(),COLUMN())))</formula>
    </cfRule>
  </conditionalFormatting>
  <conditionalFormatting sqref="W50:BE50">
    <cfRule type="expression" dxfId="211" priority="164">
      <formula>INDIRECT(ADDRESS(ROW(),COLUMN()))=TRUNC(INDIRECT(ADDRESS(ROW(),COLUMN())))</formula>
    </cfRule>
  </conditionalFormatting>
  <conditionalFormatting sqref="W52:BE52">
    <cfRule type="expression" dxfId="210" priority="163">
      <formula>INDIRECT(ADDRESS(ROW(),COLUMN()))=TRUNC(INDIRECT(ADDRESS(ROW(),COLUMN())))</formula>
    </cfRule>
  </conditionalFormatting>
  <conditionalFormatting sqref="W54:BE54">
    <cfRule type="expression" dxfId="209" priority="162">
      <formula>INDIRECT(ADDRESS(ROW(),COLUMN()))=TRUNC(INDIRECT(ADDRESS(ROW(),COLUMN())))</formula>
    </cfRule>
  </conditionalFormatting>
  <conditionalFormatting sqref="W56:BE56">
    <cfRule type="expression" dxfId="208" priority="161">
      <formula>INDIRECT(ADDRESS(ROW(),COLUMN()))=TRUNC(INDIRECT(ADDRESS(ROW(),COLUMN())))</formula>
    </cfRule>
  </conditionalFormatting>
  <conditionalFormatting sqref="W58:BE58">
    <cfRule type="expression" dxfId="207" priority="160">
      <formula>INDIRECT(ADDRESS(ROW(),COLUMN()))=TRUNC(INDIRECT(ADDRESS(ROW(),COLUMN())))</formula>
    </cfRule>
  </conditionalFormatting>
  <conditionalFormatting sqref="W60:BE60">
    <cfRule type="expression" dxfId="206" priority="159">
      <formula>INDIRECT(ADDRESS(ROW(),COLUMN()))=TRUNC(INDIRECT(ADDRESS(ROW(),COLUMN())))</formula>
    </cfRule>
  </conditionalFormatting>
  <conditionalFormatting sqref="W62:BE62">
    <cfRule type="expression" dxfId="205" priority="158">
      <formula>INDIRECT(ADDRESS(ROW(),COLUMN()))=TRUNC(INDIRECT(ADDRESS(ROW(),COLUMN())))</formula>
    </cfRule>
  </conditionalFormatting>
  <conditionalFormatting sqref="W64:BE64">
    <cfRule type="expression" dxfId="204" priority="157">
      <formula>INDIRECT(ADDRESS(ROW(),COLUMN()))=TRUNC(INDIRECT(ADDRESS(ROW(),COLUMN())))</formula>
    </cfRule>
  </conditionalFormatting>
  <conditionalFormatting sqref="W66:BE66">
    <cfRule type="expression" dxfId="203" priority="156">
      <formula>INDIRECT(ADDRESS(ROW(),COLUMN()))=TRUNC(INDIRECT(ADDRESS(ROW(),COLUMN())))</formula>
    </cfRule>
  </conditionalFormatting>
  <conditionalFormatting sqref="W68:BE68">
    <cfRule type="expression" dxfId="202" priority="155">
      <formula>INDIRECT(ADDRESS(ROW(),COLUMN()))=TRUNC(INDIRECT(ADDRESS(ROW(),COLUMN())))</formula>
    </cfRule>
  </conditionalFormatting>
  <conditionalFormatting sqref="W70:BE70">
    <cfRule type="expression" dxfId="201" priority="154">
      <formula>INDIRECT(ADDRESS(ROW(),COLUMN()))=TRUNC(INDIRECT(ADDRESS(ROW(),COLUMN())))</formula>
    </cfRule>
  </conditionalFormatting>
  <conditionalFormatting sqref="W72:BE72">
    <cfRule type="expression" dxfId="200" priority="153">
      <formula>INDIRECT(ADDRESS(ROW(),COLUMN()))=TRUNC(INDIRECT(ADDRESS(ROW(),COLUMN())))</formula>
    </cfRule>
  </conditionalFormatting>
  <conditionalFormatting sqref="W74:BE74">
    <cfRule type="expression" dxfId="199" priority="152">
      <formula>INDIRECT(ADDRESS(ROW(),COLUMN()))=TRUNC(INDIRECT(ADDRESS(ROW(),COLUMN())))</formula>
    </cfRule>
  </conditionalFormatting>
  <conditionalFormatting sqref="W76:BE76">
    <cfRule type="expression" dxfId="198" priority="150">
      <formula>INDIRECT(ADDRESS(ROW(),COLUMN()))=TRUNC(INDIRECT(ADDRESS(ROW(),COLUMN())))</formula>
    </cfRule>
  </conditionalFormatting>
  <conditionalFormatting sqref="W78:BE78">
    <cfRule type="expression" dxfId="197" priority="148">
      <formula>INDIRECT(ADDRESS(ROW(),COLUMN()))=TRUNC(INDIRECT(ADDRESS(ROW(),COLUMN())))</formula>
    </cfRule>
  </conditionalFormatting>
  <conditionalFormatting sqref="W80:BE80">
    <cfRule type="expression" dxfId="196" priority="146">
      <formula>INDIRECT(ADDRESS(ROW(),COLUMN()))=TRUNC(INDIRECT(ADDRESS(ROW(),COLUMN())))</formula>
    </cfRule>
  </conditionalFormatting>
  <conditionalFormatting sqref="W82:BE82">
    <cfRule type="expression" dxfId="195" priority="144">
      <formula>INDIRECT(ADDRESS(ROW(),COLUMN()))=TRUNC(INDIRECT(ADDRESS(ROW(),COLUMN())))</formula>
    </cfRule>
  </conditionalFormatting>
  <conditionalFormatting sqref="W84:BE84">
    <cfRule type="expression" dxfId="194" priority="142">
      <formula>INDIRECT(ADDRESS(ROW(),COLUMN()))=TRUNC(INDIRECT(ADDRESS(ROW(),COLUMN())))</formula>
    </cfRule>
  </conditionalFormatting>
  <conditionalFormatting sqref="W86:BE86">
    <cfRule type="expression" dxfId="193" priority="140">
      <formula>INDIRECT(ADDRESS(ROW(),COLUMN()))=TRUNC(INDIRECT(ADDRESS(ROW(),COLUMN())))</formula>
    </cfRule>
  </conditionalFormatting>
  <conditionalFormatting sqref="W88:BE88">
    <cfRule type="expression" dxfId="192" priority="138">
      <formula>INDIRECT(ADDRESS(ROW(),COLUMN()))=TRUNC(INDIRECT(ADDRESS(ROW(),COLUMN())))</formula>
    </cfRule>
  </conditionalFormatting>
  <conditionalFormatting sqref="W90:BE90">
    <cfRule type="expression" dxfId="191" priority="136">
      <formula>INDIRECT(ADDRESS(ROW(),COLUMN()))=TRUNC(INDIRECT(ADDRESS(ROW(),COLUMN())))</formula>
    </cfRule>
  </conditionalFormatting>
  <conditionalFormatting sqref="W92:BE92">
    <cfRule type="expression" dxfId="190" priority="134">
      <formula>INDIRECT(ADDRESS(ROW(),COLUMN()))=TRUNC(INDIRECT(ADDRESS(ROW(),COLUMN())))</formula>
    </cfRule>
  </conditionalFormatting>
  <conditionalFormatting sqref="W94:BE94">
    <cfRule type="expression" dxfId="189" priority="132">
      <formula>INDIRECT(ADDRESS(ROW(),COLUMN()))=TRUNC(INDIRECT(ADDRESS(ROW(),COLUMN())))</formula>
    </cfRule>
  </conditionalFormatting>
  <conditionalFormatting sqref="W96:BE96">
    <cfRule type="expression" dxfId="188" priority="130">
      <formula>INDIRECT(ADDRESS(ROW(),COLUMN()))=TRUNC(INDIRECT(ADDRESS(ROW(),COLUMN())))</formula>
    </cfRule>
  </conditionalFormatting>
  <conditionalFormatting sqref="W98:BE98">
    <cfRule type="expression" dxfId="187" priority="128">
      <formula>INDIRECT(ADDRESS(ROW(),COLUMN()))=TRUNC(INDIRECT(ADDRESS(ROW(),COLUMN())))</formula>
    </cfRule>
  </conditionalFormatting>
  <conditionalFormatting sqref="W100:BE100">
    <cfRule type="expression" dxfId="186" priority="126">
      <formula>INDIRECT(ADDRESS(ROW(),COLUMN()))=TRUNC(INDIRECT(ADDRESS(ROW(),COLUMN())))</formula>
    </cfRule>
  </conditionalFormatting>
  <conditionalFormatting sqref="W102:BE102">
    <cfRule type="expression" dxfId="185" priority="124">
      <formula>INDIRECT(ADDRESS(ROW(),COLUMN()))=TRUNC(INDIRECT(ADDRESS(ROW(),COLUMN())))</formula>
    </cfRule>
  </conditionalFormatting>
  <conditionalFormatting sqref="W104:BE104">
    <cfRule type="expression" dxfId="184" priority="122">
      <formula>INDIRECT(ADDRESS(ROW(),COLUMN()))=TRUNC(INDIRECT(ADDRESS(ROW(),COLUMN())))</formula>
    </cfRule>
  </conditionalFormatting>
  <conditionalFormatting sqref="W106:BE106">
    <cfRule type="expression" dxfId="183" priority="120">
      <formula>INDIRECT(ADDRESS(ROW(),COLUMN()))=TRUNC(INDIRECT(ADDRESS(ROW(),COLUMN())))</formula>
    </cfRule>
  </conditionalFormatting>
  <conditionalFormatting sqref="W108:BE108">
    <cfRule type="expression" dxfId="182" priority="118">
      <formula>INDIRECT(ADDRESS(ROW(),COLUMN()))=TRUNC(INDIRECT(ADDRESS(ROW(),COLUMN())))</formula>
    </cfRule>
  </conditionalFormatting>
  <conditionalFormatting sqref="W110:BE110">
    <cfRule type="expression" dxfId="181" priority="116">
      <formula>INDIRECT(ADDRESS(ROW(),COLUMN()))=TRUNC(INDIRECT(ADDRESS(ROW(),COLUMN())))</formula>
    </cfRule>
  </conditionalFormatting>
  <conditionalFormatting sqref="W112:BE112">
    <cfRule type="expression" dxfId="180" priority="114">
      <formula>INDIRECT(ADDRESS(ROW(),COLUMN()))=TRUNC(INDIRECT(ADDRESS(ROW(),COLUMN())))</formula>
    </cfRule>
  </conditionalFormatting>
  <conditionalFormatting sqref="W114:BE114">
    <cfRule type="expression" dxfId="179" priority="112">
      <formula>INDIRECT(ADDRESS(ROW(),COLUMN()))=TRUNC(INDIRECT(ADDRESS(ROW(),COLUMN())))</formula>
    </cfRule>
  </conditionalFormatting>
  <conditionalFormatting sqref="W116:BE116">
    <cfRule type="expression" dxfId="178" priority="110">
      <formula>INDIRECT(ADDRESS(ROW(),COLUMN()))=TRUNC(INDIRECT(ADDRESS(ROW(),COLUMN())))</formula>
    </cfRule>
  </conditionalFormatting>
  <conditionalFormatting sqref="W118:BE118">
    <cfRule type="expression" dxfId="177" priority="108">
      <formula>INDIRECT(ADDRESS(ROW(),COLUMN()))=TRUNC(INDIRECT(ADDRESS(ROW(),COLUMN())))</formula>
    </cfRule>
  </conditionalFormatting>
  <conditionalFormatting sqref="W120:BE120">
    <cfRule type="expression" dxfId="176" priority="106">
      <formula>INDIRECT(ADDRESS(ROW(),COLUMN()))=TRUNC(INDIRECT(ADDRESS(ROW(),COLUMN())))</formula>
    </cfRule>
  </conditionalFormatting>
  <conditionalFormatting sqref="W122:BE122">
    <cfRule type="expression" dxfId="175" priority="104">
      <formula>INDIRECT(ADDRESS(ROW(),COLUMN()))=TRUNC(INDIRECT(ADDRESS(ROW(),COLUMN())))</formula>
    </cfRule>
  </conditionalFormatting>
  <conditionalFormatting sqref="W124:BE124">
    <cfRule type="expression" dxfId="174" priority="102">
      <formula>INDIRECT(ADDRESS(ROW(),COLUMN()))=TRUNC(INDIRECT(ADDRESS(ROW(),COLUMN())))</formula>
    </cfRule>
  </conditionalFormatting>
  <conditionalFormatting sqref="W126:BE126">
    <cfRule type="expression" dxfId="173" priority="100">
      <formula>INDIRECT(ADDRESS(ROW(),COLUMN()))=TRUNC(INDIRECT(ADDRESS(ROW(),COLUMN())))</formula>
    </cfRule>
  </conditionalFormatting>
  <conditionalFormatting sqref="W128:BE128">
    <cfRule type="expression" dxfId="172" priority="98">
      <formula>INDIRECT(ADDRESS(ROW(),COLUMN()))=TRUNC(INDIRECT(ADDRESS(ROW(),COLUMN())))</formula>
    </cfRule>
  </conditionalFormatting>
  <conditionalFormatting sqref="W130:BE130">
    <cfRule type="expression" dxfId="171" priority="96">
      <formula>INDIRECT(ADDRESS(ROW(),COLUMN()))=TRUNC(INDIRECT(ADDRESS(ROW(),COLUMN())))</formula>
    </cfRule>
  </conditionalFormatting>
  <conditionalFormatting sqref="W132:BE132">
    <cfRule type="expression" dxfId="170" priority="94">
      <formula>INDIRECT(ADDRESS(ROW(),COLUMN()))=TRUNC(INDIRECT(ADDRESS(ROW(),COLUMN())))</formula>
    </cfRule>
  </conditionalFormatting>
  <conditionalFormatting sqref="W134:BE134">
    <cfRule type="expression" dxfId="169" priority="92">
      <formula>INDIRECT(ADDRESS(ROW(),COLUMN()))=TRUNC(INDIRECT(ADDRESS(ROW(),COLUMN())))</formula>
    </cfRule>
  </conditionalFormatting>
  <conditionalFormatting sqref="W136:BE136">
    <cfRule type="expression" dxfId="168" priority="90">
      <formula>INDIRECT(ADDRESS(ROW(),COLUMN()))=TRUNC(INDIRECT(ADDRESS(ROW(),COLUMN())))</formula>
    </cfRule>
  </conditionalFormatting>
  <conditionalFormatting sqref="W138:BE138">
    <cfRule type="expression" dxfId="167" priority="88">
      <formula>INDIRECT(ADDRESS(ROW(),COLUMN()))=TRUNC(INDIRECT(ADDRESS(ROW(),COLUMN())))</formula>
    </cfRule>
  </conditionalFormatting>
  <conditionalFormatting sqref="W140:BE140">
    <cfRule type="expression" dxfId="166" priority="86">
      <formula>INDIRECT(ADDRESS(ROW(),COLUMN()))=TRUNC(INDIRECT(ADDRESS(ROW(),COLUMN())))</formula>
    </cfRule>
  </conditionalFormatting>
  <conditionalFormatting sqref="W142:BE142">
    <cfRule type="expression" dxfId="165" priority="84">
      <formula>INDIRECT(ADDRESS(ROW(),COLUMN()))=TRUNC(INDIRECT(ADDRESS(ROW(),COLUMN())))</formula>
    </cfRule>
  </conditionalFormatting>
  <conditionalFormatting sqref="W144:BE144">
    <cfRule type="expression" dxfId="164" priority="82">
      <formula>INDIRECT(ADDRESS(ROW(),COLUMN()))=TRUNC(INDIRECT(ADDRESS(ROW(),COLUMN())))</formula>
    </cfRule>
  </conditionalFormatting>
  <conditionalFormatting sqref="W146:BE146">
    <cfRule type="expression" dxfId="163" priority="80">
      <formula>INDIRECT(ADDRESS(ROW(),COLUMN()))=TRUNC(INDIRECT(ADDRESS(ROW(),COLUMN())))</formula>
    </cfRule>
  </conditionalFormatting>
  <conditionalFormatting sqref="W148:BE148">
    <cfRule type="expression" dxfId="162" priority="78">
      <formula>INDIRECT(ADDRESS(ROW(),COLUMN()))=TRUNC(INDIRECT(ADDRESS(ROW(),COLUMN())))</formula>
    </cfRule>
  </conditionalFormatting>
  <conditionalFormatting sqref="W150:BE150">
    <cfRule type="expression" dxfId="161" priority="76">
      <formula>INDIRECT(ADDRESS(ROW(),COLUMN()))=TRUNC(INDIRECT(ADDRESS(ROW(),COLUMN())))</formula>
    </cfRule>
  </conditionalFormatting>
  <conditionalFormatting sqref="W152:BE152">
    <cfRule type="expression" dxfId="160" priority="74">
      <formula>INDIRECT(ADDRESS(ROW(),COLUMN()))=TRUNC(INDIRECT(ADDRESS(ROW(),COLUMN())))</formula>
    </cfRule>
  </conditionalFormatting>
  <conditionalFormatting sqref="W154:BE154">
    <cfRule type="expression" dxfId="159" priority="72">
      <formula>INDIRECT(ADDRESS(ROW(),COLUMN()))=TRUNC(INDIRECT(ADDRESS(ROW(),COLUMN())))</formula>
    </cfRule>
  </conditionalFormatting>
  <conditionalFormatting sqref="W156:BE156">
    <cfRule type="expression" dxfId="158" priority="70">
      <formula>INDIRECT(ADDRESS(ROW(),COLUMN()))=TRUNC(INDIRECT(ADDRESS(ROW(),COLUMN())))</formula>
    </cfRule>
  </conditionalFormatting>
  <conditionalFormatting sqref="W158:BE158">
    <cfRule type="expression" dxfId="157" priority="68">
      <formula>INDIRECT(ADDRESS(ROW(),COLUMN()))=TRUNC(INDIRECT(ADDRESS(ROW(),COLUMN())))</formula>
    </cfRule>
  </conditionalFormatting>
  <conditionalFormatting sqref="W160:BE160">
    <cfRule type="expression" dxfId="156" priority="66">
      <formula>INDIRECT(ADDRESS(ROW(),COLUMN()))=TRUNC(INDIRECT(ADDRESS(ROW(),COLUMN())))</formula>
    </cfRule>
  </conditionalFormatting>
  <conditionalFormatting sqref="W162:BE162">
    <cfRule type="expression" dxfId="155" priority="64">
      <formula>INDIRECT(ADDRESS(ROW(),COLUMN()))=TRUNC(INDIRECT(ADDRESS(ROW(),COLUMN())))</formula>
    </cfRule>
  </conditionalFormatting>
  <conditionalFormatting sqref="W164:BE164">
    <cfRule type="expression" dxfId="154" priority="62">
      <formula>INDIRECT(ADDRESS(ROW(),COLUMN()))=TRUNC(INDIRECT(ADDRESS(ROW(),COLUMN())))</formula>
    </cfRule>
  </conditionalFormatting>
  <conditionalFormatting sqref="W166:BE166">
    <cfRule type="expression" dxfId="153" priority="60">
      <formula>INDIRECT(ADDRESS(ROW(),COLUMN()))=TRUNC(INDIRECT(ADDRESS(ROW(),COLUMN())))</formula>
    </cfRule>
  </conditionalFormatting>
  <conditionalFormatting sqref="W168:BE168">
    <cfRule type="expression" dxfId="152" priority="58">
      <formula>INDIRECT(ADDRESS(ROW(),COLUMN()))=TRUNC(INDIRECT(ADDRESS(ROW(),COLUMN())))</formula>
    </cfRule>
  </conditionalFormatting>
  <conditionalFormatting sqref="W170:BE170">
    <cfRule type="expression" dxfId="151" priority="56">
      <formula>INDIRECT(ADDRESS(ROW(),COLUMN()))=TRUNC(INDIRECT(ADDRESS(ROW(),COLUMN())))</formula>
    </cfRule>
  </conditionalFormatting>
  <conditionalFormatting sqref="W172:BE172">
    <cfRule type="expression" dxfId="150" priority="54">
      <formula>INDIRECT(ADDRESS(ROW(),COLUMN()))=TRUNC(INDIRECT(ADDRESS(ROW(),COLUMN())))</formula>
    </cfRule>
  </conditionalFormatting>
  <conditionalFormatting sqref="W174:BE174">
    <cfRule type="expression" dxfId="149" priority="52">
      <formula>INDIRECT(ADDRESS(ROW(),COLUMN()))=TRUNC(INDIRECT(ADDRESS(ROW(),COLUMN())))</formula>
    </cfRule>
  </conditionalFormatting>
  <conditionalFormatting sqref="W176:BE176">
    <cfRule type="expression" dxfId="148" priority="50">
      <formula>INDIRECT(ADDRESS(ROW(),COLUMN()))=TRUNC(INDIRECT(ADDRESS(ROW(),COLUMN())))</formula>
    </cfRule>
  </conditionalFormatting>
  <conditionalFormatting sqref="W178:BE178">
    <cfRule type="expression" dxfId="147" priority="48">
      <formula>INDIRECT(ADDRESS(ROW(),COLUMN()))=TRUNC(INDIRECT(ADDRESS(ROW(),COLUMN())))</formula>
    </cfRule>
  </conditionalFormatting>
  <conditionalFormatting sqref="W180:BE180">
    <cfRule type="expression" dxfId="146" priority="46">
      <formula>INDIRECT(ADDRESS(ROW(),COLUMN()))=TRUNC(INDIRECT(ADDRESS(ROW(),COLUMN())))</formula>
    </cfRule>
  </conditionalFormatting>
  <conditionalFormatting sqref="W182:BE182">
    <cfRule type="expression" dxfId="145" priority="44">
      <formula>INDIRECT(ADDRESS(ROW(),COLUMN()))=TRUNC(INDIRECT(ADDRESS(ROW(),COLUMN())))</formula>
    </cfRule>
  </conditionalFormatting>
  <conditionalFormatting sqref="W184:BE184">
    <cfRule type="expression" dxfId="144" priority="42">
      <formula>INDIRECT(ADDRESS(ROW(),COLUMN()))=TRUNC(INDIRECT(ADDRESS(ROW(),COLUMN())))</formula>
    </cfRule>
  </conditionalFormatting>
  <conditionalFormatting sqref="W186:BE186">
    <cfRule type="expression" dxfId="143" priority="40">
      <formula>INDIRECT(ADDRESS(ROW(),COLUMN()))=TRUNC(INDIRECT(ADDRESS(ROW(),COLUMN())))</formula>
    </cfRule>
  </conditionalFormatting>
  <conditionalFormatting sqref="W188:BE188">
    <cfRule type="expression" dxfId="142" priority="38">
      <formula>INDIRECT(ADDRESS(ROW(),COLUMN()))=TRUNC(INDIRECT(ADDRESS(ROW(),COLUMN())))</formula>
    </cfRule>
  </conditionalFormatting>
  <conditionalFormatting sqref="W190:BE190">
    <cfRule type="expression" dxfId="141" priority="36">
      <formula>INDIRECT(ADDRESS(ROW(),COLUMN()))=TRUNC(INDIRECT(ADDRESS(ROW(),COLUMN())))</formula>
    </cfRule>
  </conditionalFormatting>
  <conditionalFormatting sqref="W192:BE192">
    <cfRule type="expression" dxfId="140" priority="34">
      <formula>INDIRECT(ADDRESS(ROW(),COLUMN()))=TRUNC(INDIRECT(ADDRESS(ROW(),COLUMN())))</formula>
    </cfRule>
  </conditionalFormatting>
  <conditionalFormatting sqref="W194:BE194">
    <cfRule type="expression" dxfId="139" priority="32">
      <formula>INDIRECT(ADDRESS(ROW(),COLUMN()))=TRUNC(INDIRECT(ADDRESS(ROW(),COLUMN())))</formula>
    </cfRule>
  </conditionalFormatting>
  <conditionalFormatting sqref="W196:BE196">
    <cfRule type="expression" dxfId="138" priority="30">
      <formula>INDIRECT(ADDRESS(ROW(),COLUMN()))=TRUNC(INDIRECT(ADDRESS(ROW(),COLUMN())))</formula>
    </cfRule>
  </conditionalFormatting>
  <conditionalFormatting sqref="W198:BE198">
    <cfRule type="expression" dxfId="137" priority="28">
      <formula>INDIRECT(ADDRESS(ROW(),COLUMN()))=TRUNC(INDIRECT(ADDRESS(ROW(),COLUMN())))</formula>
    </cfRule>
  </conditionalFormatting>
  <conditionalFormatting sqref="W200:BE200">
    <cfRule type="expression" dxfId="136" priority="26">
      <formula>INDIRECT(ADDRESS(ROW(),COLUMN()))=TRUNC(INDIRECT(ADDRESS(ROW(),COLUMN())))</formula>
    </cfRule>
  </conditionalFormatting>
  <conditionalFormatting sqref="W202:BE202">
    <cfRule type="expression" dxfId="135" priority="24">
      <formula>INDIRECT(ADDRESS(ROW(),COLUMN()))=TRUNC(INDIRECT(ADDRESS(ROW(),COLUMN())))</formula>
    </cfRule>
  </conditionalFormatting>
  <conditionalFormatting sqref="W204:BE204">
    <cfRule type="expression" dxfId="134" priority="22">
      <formula>INDIRECT(ADDRESS(ROW(),COLUMN()))=TRUNC(INDIRECT(ADDRESS(ROW(),COLUMN())))</formula>
    </cfRule>
  </conditionalFormatting>
  <conditionalFormatting sqref="W206:BE206">
    <cfRule type="expression" dxfId="133" priority="20">
      <formula>INDIRECT(ADDRESS(ROW(),COLUMN()))=TRUNC(INDIRECT(ADDRESS(ROW(),COLUMN())))</formula>
    </cfRule>
  </conditionalFormatting>
  <conditionalFormatting sqref="W208:BE208">
    <cfRule type="expression" dxfId="132" priority="18">
      <formula>INDIRECT(ADDRESS(ROW(),COLUMN()))=TRUNC(INDIRECT(ADDRESS(ROW(),COLUMN())))</formula>
    </cfRule>
  </conditionalFormatting>
  <conditionalFormatting sqref="W210:BE210">
    <cfRule type="expression" dxfId="131" priority="16">
      <formula>INDIRECT(ADDRESS(ROW(),COLUMN()))=TRUNC(INDIRECT(ADDRESS(ROW(),COLUMN())))</formula>
    </cfRule>
  </conditionalFormatting>
  <conditionalFormatting sqref="W212:BE212">
    <cfRule type="expression" dxfId="130" priority="14">
      <formula>INDIRECT(ADDRESS(ROW(),COLUMN()))=TRUNC(INDIRECT(ADDRESS(ROW(),COLUMN())))</formula>
    </cfRule>
  </conditionalFormatting>
  <conditionalFormatting sqref="W214:BE214">
    <cfRule type="expression" dxfId="129" priority="12">
      <formula>INDIRECT(ADDRESS(ROW(),COLUMN()))=TRUNC(INDIRECT(ADDRESS(ROW(),COLUMN())))</formula>
    </cfRule>
  </conditionalFormatting>
  <conditionalFormatting sqref="W216:BE216">
    <cfRule type="expression" dxfId="128" priority="10">
      <formula>INDIRECT(ADDRESS(ROW(),COLUMN()))=TRUNC(INDIRECT(ADDRESS(ROW(),COLUMN())))</formula>
    </cfRule>
  </conditionalFormatting>
  <conditionalFormatting sqref="AA231:AD231">
    <cfRule type="expression" dxfId="127" priority="182">
      <formula>INDIRECT(ADDRESS(ROW(),COLUMN()))=TRUNC(INDIRECT(ADDRESS(ROW(),COLUMN())))</formula>
    </cfRule>
  </conditionalFormatting>
  <conditionalFormatting sqref="AA250:AD250">
    <cfRule type="expression" dxfId="126" priority="2">
      <formula>INDIRECT(ADDRESS(ROW(),COLUMN()))=TRUNC(INDIRECT(ADDRESS(ROW(),COLUMN())))</formula>
    </cfRule>
  </conditionalFormatting>
  <conditionalFormatting sqref="AC222:AN226">
    <cfRule type="expression" dxfId="125" priority="181">
      <formula>INDIRECT(ADDRESS(ROW(),COLUMN()))=TRUNC(INDIRECT(ADDRESS(ROW(),COLUMN())))</formula>
    </cfRule>
  </conditionalFormatting>
  <conditionalFormatting sqref="AC241:AN245">
    <cfRule type="expression" dxfId="124" priority="1">
      <formula>INDIRECT(ADDRESS(ROW(),COLUMN()))=TRUNC(INDIRECT(ADDRESS(ROW(),COLUMN())))</formula>
    </cfRule>
  </conditionalFormatting>
  <conditionalFormatting sqref="AM220:AN220 AM229:AN229">
    <cfRule type="expression" dxfId="123" priority="216">
      <formula>OR(#REF!=$B218,#REF!=$B218)</formula>
    </cfRule>
  </conditionalFormatting>
  <conditionalFormatting sqref="AM230:AN230">
    <cfRule type="expression" dxfId="122" priority="215">
      <formula>OR(#REF!=$B217,#REF!=$B217)</formula>
    </cfRule>
  </conditionalFormatting>
  <conditionalFormatting sqref="AM239:AN239 AM248:AN248">
    <cfRule type="expression" dxfId="121" priority="7">
      <formula>OR(#REF!=$B237,#REF!=$B237)</formula>
    </cfRule>
  </conditionalFormatting>
  <conditionalFormatting sqref="AM249:AN249">
    <cfRule type="expression" dxfId="120" priority="6">
      <formula>OR(#REF!=$B236,#REF!=$B236)</formula>
    </cfRule>
  </conditionalFormatting>
  <conditionalFormatting sqref="AQ223:BA223">
    <cfRule type="expression" dxfId="119" priority="220">
      <formula>OR(#REF!=$B227,#REF!=$B227)</formula>
    </cfRule>
  </conditionalFormatting>
  <conditionalFormatting sqref="AQ224:BA224">
    <cfRule type="expression" dxfId="118" priority="219">
      <formula>OR(#REF!=$B217,#REF!=$B217)</formula>
    </cfRule>
  </conditionalFormatting>
  <dataValidations count="10">
    <dataValidation allowBlank="1" showInputMessage="1" showErrorMessage="1" error="入力可能範囲　32～40" sqref="BE10 BA10"/>
    <dataValidation type="list" allowBlank="1" showInputMessage="1" showErrorMessage="1" sqref="R228:S228">
      <formula1>"週,暦月"</formula1>
    </dataValidation>
    <dataValidation type="list" allowBlank="1" showInputMessage="1" showErrorMessage="1" sqref="BE3:BH3">
      <formula1>"４週,暦月"</formula1>
    </dataValidation>
    <dataValidation type="list" allowBlank="1" showInputMessage="1" showErrorMessage="1" sqref="AF3:AF4">
      <formula1>#REF!</formula1>
    </dataValidation>
    <dataValidation type="decimal" allowBlank="1" showInputMessage="1" showErrorMessage="1" error="入力可能範囲　32～40" sqref="BA6:BB6">
      <formula1>32</formula1>
      <formula2>40</formula2>
    </dataValidation>
    <dataValidation type="list" allowBlank="1" showInputMessage="1" showErrorMessage="1" sqref="BE4:BH4">
      <formula1>"予定,実績,予定・実績"</formula1>
    </dataValidation>
    <dataValidation type="list" allowBlank="1" showInputMessage="1" sqref="C17:D216">
      <formula1>職種</formula1>
    </dataValidation>
    <dataValidation type="list" errorStyle="warning" allowBlank="1" showInputMessage="1" error="リストにない場合のみ、入力してください。" sqref="K17:N216">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allowBlank="1" showInputMessage="1" sqref="I17:J216">
      <formula1>"A, B, C, D"</formula1>
    </dataValidation>
  </dataValidations>
  <printOptions horizontalCentered="1"/>
  <pageMargins left="0.15748031496062992" right="0.15748031496062992" top="0.59055118110236227" bottom="0.15748031496062992" header="0.15748031496062992" footer="0.15748031496062992"/>
  <pageSetup paperSize="9" scale="44"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AT1:BI1</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B1:BS290"/>
  <sheetViews>
    <sheetView showGridLines="0" view="pageBreakPreview" topLeftCell="A22" zoomScaleNormal="55" zoomScaleSheetLayoutView="100" workbookViewId="0">
      <selection activeCell="F52" sqref="F52:G52"/>
    </sheetView>
  </sheetViews>
  <sheetFormatPr defaultColWidth="4.5" defaultRowHeight="14.25" x14ac:dyDescent="0.15"/>
  <cols>
    <col min="1" max="1" width="0.875" style="1891" customWidth="1"/>
    <col min="2" max="6" width="5.75" style="1891" customWidth="1"/>
    <col min="7" max="8" width="8.125" style="1891" customWidth="1"/>
    <col min="9" max="12" width="3.25" style="1891" hidden="1" customWidth="1"/>
    <col min="13" max="14" width="3.25" style="1891" customWidth="1"/>
    <col min="15" max="66" width="5.75" style="1891" customWidth="1"/>
    <col min="67" max="67" width="1.125" style="1891" customWidth="1"/>
    <col min="68" max="16384" width="4.5" style="1891"/>
  </cols>
  <sheetData>
    <row r="1" spans="2:71" s="1871" customFormat="1" ht="20.25" customHeight="1" x14ac:dyDescent="0.15">
      <c r="G1" s="1872" t="s">
        <v>3267</v>
      </c>
      <c r="H1" s="1872"/>
      <c r="I1" s="1872"/>
      <c r="J1" s="1872"/>
      <c r="K1" s="1872"/>
      <c r="L1" s="1872"/>
      <c r="M1" s="1872"/>
      <c r="N1" s="1872"/>
      <c r="Q1" s="1873" t="s">
        <v>3268</v>
      </c>
      <c r="T1" s="1872"/>
      <c r="U1" s="1872"/>
      <c r="V1" s="1872"/>
      <c r="W1" s="1872"/>
      <c r="X1" s="1872"/>
      <c r="Y1" s="1872"/>
      <c r="Z1" s="1872"/>
      <c r="AA1" s="1872"/>
      <c r="AW1" s="1874" t="s">
        <v>3269</v>
      </c>
      <c r="AX1" s="4245" t="s">
        <v>3631</v>
      </c>
      <c r="AY1" s="4246"/>
      <c r="AZ1" s="4246"/>
      <c r="BA1" s="4246"/>
      <c r="BB1" s="4246"/>
      <c r="BC1" s="4246"/>
      <c r="BD1" s="4246"/>
      <c r="BE1" s="4246"/>
      <c r="BF1" s="4246"/>
      <c r="BG1" s="4246"/>
      <c r="BH1" s="4246"/>
      <c r="BI1" s="4246"/>
      <c r="BJ1" s="4246"/>
      <c r="BK1" s="4246"/>
      <c r="BL1" s="4246"/>
      <c r="BM1" s="4246"/>
      <c r="BN1" s="1874" t="s">
        <v>3270</v>
      </c>
    </row>
    <row r="2" spans="2:71" s="1875" customFormat="1" ht="20.25" customHeight="1" x14ac:dyDescent="0.15">
      <c r="N2" s="1873"/>
      <c r="Q2" s="1873"/>
      <c r="R2" s="1873"/>
      <c r="T2" s="1874"/>
      <c r="U2" s="1874"/>
      <c r="V2" s="1874"/>
      <c r="W2" s="1874"/>
      <c r="X2" s="1874"/>
      <c r="Y2" s="1874"/>
      <c r="Z2" s="1874"/>
      <c r="AA2" s="1874"/>
      <c r="AF2" s="1874" t="s">
        <v>3271</v>
      </c>
      <c r="AG2" s="4247">
        <v>6</v>
      </c>
      <c r="AH2" s="4247"/>
      <c r="AI2" s="1874" t="s">
        <v>3272</v>
      </c>
      <c r="AJ2" s="4248">
        <f>IF(AG2=0,"",YEAR(DATE(2018+AG2,1,1)))</f>
        <v>2024</v>
      </c>
      <c r="AK2" s="4248"/>
      <c r="AL2" s="1875" t="s">
        <v>3273</v>
      </c>
      <c r="AM2" s="1875" t="s">
        <v>3274</v>
      </c>
      <c r="AN2" s="4247">
        <v>4</v>
      </c>
      <c r="AO2" s="4247"/>
      <c r="AP2" s="1875" t="s">
        <v>3275</v>
      </c>
      <c r="AW2" s="1874" t="s">
        <v>3276</v>
      </c>
      <c r="AX2" s="4247" t="s">
        <v>3277</v>
      </c>
      <c r="AY2" s="4247"/>
      <c r="AZ2" s="4247"/>
      <c r="BA2" s="4247"/>
      <c r="BB2" s="4247"/>
      <c r="BC2" s="4247"/>
      <c r="BD2" s="4247"/>
      <c r="BE2" s="4247"/>
      <c r="BF2" s="4247"/>
      <c r="BG2" s="4247"/>
      <c r="BH2" s="4247"/>
      <c r="BI2" s="4247"/>
      <c r="BJ2" s="4247"/>
      <c r="BK2" s="4247"/>
      <c r="BL2" s="4247"/>
      <c r="BM2" s="4247"/>
      <c r="BN2" s="1874" t="s">
        <v>3270</v>
      </c>
      <c r="BO2" s="1874"/>
      <c r="BP2" s="1874"/>
      <c r="BQ2" s="1874"/>
    </row>
    <row r="3" spans="2:71" s="1875" customFormat="1" ht="20.25" customHeight="1" x14ac:dyDescent="0.15">
      <c r="N3" s="1873"/>
      <c r="Q3" s="1873"/>
      <c r="S3" s="1874"/>
      <c r="T3" s="1874"/>
      <c r="U3" s="1874"/>
      <c r="V3" s="1874"/>
      <c r="W3" s="1874"/>
      <c r="X3" s="1874"/>
      <c r="Y3" s="1874"/>
      <c r="AG3" s="1876"/>
      <c r="AH3" s="1876"/>
      <c r="AI3" s="1876"/>
      <c r="AJ3" s="1877"/>
      <c r="AK3" s="1876"/>
      <c r="BH3" s="1878" t="s">
        <v>3278</v>
      </c>
      <c r="BI3" s="4238" t="s">
        <v>3279</v>
      </c>
      <c r="BJ3" s="4239"/>
      <c r="BK3" s="4239"/>
      <c r="BL3" s="4240"/>
      <c r="BM3" s="1874"/>
    </row>
    <row r="4" spans="2:71" s="1875" customFormat="1" ht="20.25" customHeight="1" x14ac:dyDescent="0.15">
      <c r="N4" s="1873"/>
      <c r="Q4" s="1873"/>
      <c r="S4" s="1874"/>
      <c r="T4" s="1874"/>
      <c r="U4" s="1874"/>
      <c r="V4" s="1874"/>
      <c r="W4" s="1874"/>
      <c r="X4" s="1874"/>
      <c r="Y4" s="1874"/>
      <c r="AG4" s="1876"/>
      <c r="AH4" s="1876"/>
      <c r="AI4" s="1876"/>
      <c r="AJ4" s="1877"/>
      <c r="AK4" s="1876"/>
      <c r="BH4" s="1878" t="s">
        <v>3280</v>
      </c>
      <c r="BI4" s="4238" t="s">
        <v>3281</v>
      </c>
      <c r="BJ4" s="4239"/>
      <c r="BK4" s="4239"/>
      <c r="BL4" s="4240"/>
      <c r="BM4" s="1874"/>
    </row>
    <row r="5" spans="2:71" s="1875" customFormat="1" ht="9" customHeight="1" x14ac:dyDescent="0.15">
      <c r="N5" s="1873"/>
      <c r="Q5" s="1873"/>
      <c r="S5" s="1874"/>
      <c r="T5" s="1874"/>
      <c r="U5" s="1874"/>
      <c r="V5" s="1874"/>
      <c r="W5" s="1874"/>
      <c r="X5" s="1874"/>
      <c r="Y5" s="1874"/>
      <c r="AG5" s="1879"/>
      <c r="AH5" s="1879"/>
      <c r="AN5" s="1871"/>
      <c r="AO5" s="1871"/>
      <c r="AP5" s="1871"/>
      <c r="AQ5" s="1871"/>
      <c r="AR5" s="1871"/>
      <c r="AS5" s="1871"/>
      <c r="AT5" s="1871"/>
      <c r="AU5" s="1871"/>
      <c r="AV5" s="1871"/>
      <c r="AW5" s="1871"/>
      <c r="AX5" s="1871"/>
      <c r="AY5" s="1871"/>
      <c r="AZ5" s="1871"/>
      <c r="BA5" s="1871"/>
      <c r="BB5" s="1871"/>
      <c r="BC5" s="1871"/>
      <c r="BD5" s="1871"/>
      <c r="BE5" s="1871"/>
      <c r="BF5" s="1871"/>
      <c r="BG5" s="1871"/>
      <c r="BH5" s="1871"/>
      <c r="BI5" s="1871"/>
      <c r="BJ5" s="1871"/>
      <c r="BK5" s="1871"/>
      <c r="BL5" s="1880"/>
      <c r="BM5" s="1880"/>
    </row>
    <row r="6" spans="2:71" s="1875" customFormat="1" ht="21" customHeight="1" x14ac:dyDescent="0.15">
      <c r="B6" s="1872"/>
      <c r="C6" s="1872"/>
      <c r="D6" s="1872"/>
      <c r="E6" s="1872"/>
      <c r="F6" s="1872"/>
      <c r="G6" s="1871"/>
      <c r="H6" s="1871"/>
      <c r="I6" s="1871"/>
      <c r="J6" s="1871"/>
      <c r="K6" s="1871"/>
      <c r="L6" s="1871"/>
      <c r="M6" s="1871"/>
      <c r="N6" s="1871"/>
      <c r="O6" s="1881"/>
      <c r="P6" s="1881"/>
      <c r="Q6" s="1881"/>
      <c r="R6" s="1882"/>
      <c r="S6" s="1881"/>
      <c r="T6" s="1881"/>
      <c r="U6" s="1881"/>
      <c r="AN6" s="1871"/>
      <c r="AO6" s="1871"/>
      <c r="AP6" s="1871"/>
      <c r="AQ6" s="1871"/>
      <c r="AR6" s="1871"/>
      <c r="AS6" s="1871" t="s">
        <v>3282</v>
      </c>
      <c r="AT6" s="1871"/>
      <c r="AU6" s="1871"/>
      <c r="AV6" s="1871"/>
      <c r="AW6" s="1871"/>
      <c r="AX6" s="1871"/>
      <c r="AY6" s="1871"/>
      <c r="BA6" s="1883"/>
      <c r="BB6" s="1883"/>
      <c r="BC6" s="1884"/>
      <c r="BD6" s="1871"/>
      <c r="BE6" s="4241">
        <v>40</v>
      </c>
      <c r="BF6" s="4242"/>
      <c r="BG6" s="1884" t="s">
        <v>3283</v>
      </c>
      <c r="BH6" s="1871"/>
      <c r="BI6" s="4241">
        <v>160</v>
      </c>
      <c r="BJ6" s="4242"/>
      <c r="BK6" s="1884" t="s">
        <v>3284</v>
      </c>
      <c r="BL6" s="1871"/>
      <c r="BM6" s="1880"/>
    </row>
    <row r="7" spans="2:71" s="1875" customFormat="1" ht="5.25" customHeight="1" x14ac:dyDescent="0.15">
      <c r="B7" s="1872"/>
      <c r="C7" s="1872"/>
      <c r="D7" s="1872"/>
      <c r="E7" s="1872"/>
      <c r="F7" s="1872"/>
      <c r="G7" s="1885"/>
      <c r="H7" s="1885"/>
      <c r="I7" s="1885"/>
      <c r="J7" s="1885"/>
      <c r="K7" s="1885"/>
      <c r="L7" s="1885"/>
      <c r="M7" s="1885"/>
      <c r="N7" s="1881"/>
      <c r="O7" s="1881"/>
      <c r="P7" s="1881"/>
      <c r="Q7" s="1882"/>
      <c r="R7" s="1881"/>
      <c r="S7" s="1881"/>
      <c r="T7" s="1881"/>
      <c r="U7" s="1881"/>
      <c r="AN7" s="1871"/>
      <c r="AO7" s="1871"/>
      <c r="AP7" s="1871"/>
      <c r="AQ7" s="1871"/>
      <c r="AR7" s="1871"/>
      <c r="AS7" s="1871"/>
      <c r="AT7" s="1871"/>
      <c r="AU7" s="1871"/>
      <c r="AV7" s="1871"/>
      <c r="AW7" s="1871"/>
      <c r="AX7" s="1871"/>
      <c r="AY7" s="1871"/>
      <c r="AZ7" s="1871"/>
      <c r="BA7" s="1871"/>
      <c r="BB7" s="1871"/>
      <c r="BC7" s="1871"/>
      <c r="BD7" s="1871"/>
      <c r="BE7" s="1871"/>
      <c r="BF7" s="1871"/>
      <c r="BG7" s="1871"/>
      <c r="BH7" s="1871"/>
      <c r="BI7" s="1871"/>
      <c r="BJ7" s="1871"/>
      <c r="BK7" s="1871"/>
      <c r="BL7" s="1880"/>
      <c r="BM7" s="1880"/>
    </row>
    <row r="8" spans="2:71" s="1875" customFormat="1" ht="21" customHeight="1" x14ac:dyDescent="0.15">
      <c r="B8" s="1886"/>
      <c r="C8" s="1886"/>
      <c r="D8" s="1886"/>
      <c r="E8" s="1886"/>
      <c r="F8" s="1886"/>
      <c r="G8" s="1882"/>
      <c r="H8" s="1882"/>
      <c r="I8" s="1882"/>
      <c r="J8" s="1882"/>
      <c r="K8" s="1882"/>
      <c r="L8" s="1882"/>
      <c r="M8" s="1882"/>
      <c r="N8" s="1881"/>
      <c r="O8" s="1881"/>
      <c r="P8" s="1881"/>
      <c r="Q8" s="1882"/>
      <c r="R8" s="1881"/>
      <c r="S8" s="1881"/>
      <c r="T8" s="1881"/>
      <c r="U8" s="1881"/>
      <c r="AN8" s="1887"/>
      <c r="AO8" s="1887"/>
      <c r="AP8" s="1887"/>
      <c r="AQ8" s="1871"/>
      <c r="AR8" s="1880"/>
      <c r="AS8" s="1888"/>
      <c r="AT8" s="1888"/>
      <c r="AU8" s="1872"/>
      <c r="AV8" s="1883"/>
      <c r="AW8" s="1883"/>
      <c r="AX8" s="1883"/>
      <c r="AY8" s="1889"/>
      <c r="AZ8" s="1889"/>
      <c r="BA8" s="1871"/>
      <c r="BB8" s="1883"/>
      <c r="BC8" s="1883"/>
      <c r="BD8" s="1882"/>
      <c r="BE8" s="1871"/>
      <c r="BF8" s="1871" t="s">
        <v>3285</v>
      </c>
      <c r="BG8" s="1871"/>
      <c r="BH8" s="1871"/>
      <c r="BI8" s="4243">
        <f>DAY(EOMONTH(DATE(AJ2,AN2,1),0))</f>
        <v>30</v>
      </c>
      <c r="BJ8" s="4244"/>
      <c r="BK8" s="1871" t="s">
        <v>3286</v>
      </c>
      <c r="BL8" s="1871"/>
      <c r="BM8" s="1871"/>
      <c r="BQ8" s="1874"/>
      <c r="BR8" s="1874"/>
      <c r="BS8" s="1874"/>
    </row>
    <row r="9" spans="2:71" s="1875" customFormat="1" ht="5.25" customHeight="1" x14ac:dyDescent="0.15">
      <c r="B9" s="1886"/>
      <c r="C9" s="1886"/>
      <c r="D9" s="1886"/>
      <c r="E9" s="1886"/>
      <c r="F9" s="1886"/>
      <c r="G9" s="1882"/>
      <c r="H9" s="1882"/>
      <c r="I9" s="1882"/>
      <c r="J9" s="1882"/>
      <c r="K9" s="1882"/>
      <c r="L9" s="1882"/>
      <c r="M9" s="1882"/>
      <c r="N9" s="1881"/>
      <c r="O9" s="1881"/>
      <c r="P9" s="1881"/>
      <c r="Q9" s="1882"/>
      <c r="R9" s="1881"/>
      <c r="S9" s="1881"/>
      <c r="T9" s="1881"/>
      <c r="U9" s="1881"/>
      <c r="AN9" s="1887"/>
      <c r="AO9" s="1887"/>
      <c r="AP9" s="1887"/>
      <c r="AQ9" s="1871"/>
      <c r="AR9" s="1880"/>
      <c r="AS9" s="1888"/>
      <c r="AT9" s="1888"/>
      <c r="AU9" s="1872"/>
      <c r="AV9" s="1883"/>
      <c r="AW9" s="1883"/>
      <c r="AX9" s="1883"/>
      <c r="AY9" s="1889"/>
      <c r="AZ9" s="1889"/>
      <c r="BA9" s="1871"/>
      <c r="BB9" s="1883"/>
      <c r="BC9" s="1883"/>
      <c r="BD9" s="1882"/>
      <c r="BE9" s="1871"/>
      <c r="BF9" s="1871"/>
      <c r="BG9" s="1871"/>
      <c r="BH9" s="1871"/>
      <c r="BI9" s="1882"/>
      <c r="BJ9" s="1882"/>
      <c r="BK9" s="1871"/>
      <c r="BL9" s="1871"/>
      <c r="BM9" s="1871"/>
      <c r="BQ9" s="1874"/>
      <c r="BR9" s="1874"/>
      <c r="BS9" s="1874"/>
    </row>
    <row r="10" spans="2:71" s="1875" customFormat="1" ht="21" customHeight="1" x14ac:dyDescent="0.15">
      <c r="B10" s="1886"/>
      <c r="C10" s="1886"/>
      <c r="D10" s="1886"/>
      <c r="E10" s="1886"/>
      <c r="F10" s="1886"/>
      <c r="G10" s="1882"/>
      <c r="H10" s="1882"/>
      <c r="I10" s="1882"/>
      <c r="J10" s="1882"/>
      <c r="K10" s="1882"/>
      <c r="L10" s="1882"/>
      <c r="M10" s="1882"/>
      <c r="N10" s="1881"/>
      <c r="O10" s="1881"/>
      <c r="P10" s="1881"/>
      <c r="Q10" s="1882"/>
      <c r="R10" s="1881"/>
      <c r="S10" s="1881"/>
      <c r="T10" s="1881"/>
      <c r="U10" s="1881"/>
      <c r="AN10" s="1887"/>
      <c r="AO10" s="1887"/>
      <c r="AP10" s="1887"/>
      <c r="AQ10" s="1871"/>
      <c r="AR10" s="1880"/>
      <c r="AS10" s="1871" t="s">
        <v>3621</v>
      </c>
      <c r="AT10" s="1888"/>
      <c r="AU10" s="1871"/>
      <c r="AV10" s="1872" t="s">
        <v>3287</v>
      </c>
      <c r="AW10" s="1871"/>
      <c r="AX10" s="1871"/>
      <c r="AY10" s="1871"/>
      <c r="AZ10" s="1871"/>
      <c r="BA10" s="1871"/>
      <c r="BB10" s="1885"/>
      <c r="BC10" s="1885"/>
      <c r="BD10" s="1890" t="s">
        <v>3622</v>
      </c>
      <c r="BE10" s="4241"/>
      <c r="BF10" s="4242"/>
      <c r="BG10" s="1884" t="s">
        <v>3288</v>
      </c>
      <c r="BH10" s="1890" t="s">
        <v>3623</v>
      </c>
      <c r="BI10" s="4241"/>
      <c r="BJ10" s="4242"/>
      <c r="BK10" s="1884" t="s">
        <v>3288</v>
      </c>
      <c r="BL10" s="1871"/>
      <c r="BM10" s="1871"/>
      <c r="BQ10" s="1874"/>
      <c r="BR10" s="1874"/>
      <c r="BS10" s="1874"/>
    </row>
    <row r="11" spans="2:71" ht="5.25" customHeight="1" thickBot="1" x14ac:dyDescent="0.2">
      <c r="G11" s="1892"/>
      <c r="H11" s="1892"/>
      <c r="I11" s="1892"/>
      <c r="J11" s="1892"/>
      <c r="K11" s="1892"/>
      <c r="L11" s="1892"/>
      <c r="M11" s="1892"/>
      <c r="N11" s="1892"/>
      <c r="AG11" s="1892"/>
      <c r="AX11" s="1892"/>
      <c r="BO11" s="1893"/>
      <c r="BP11" s="1893"/>
      <c r="BQ11" s="1893"/>
    </row>
    <row r="12" spans="2:71" ht="21.6" customHeight="1" x14ac:dyDescent="0.15">
      <c r="B12" s="4221" t="s">
        <v>3234</v>
      </c>
      <c r="C12" s="4266" t="s">
        <v>3503</v>
      </c>
      <c r="D12" s="4209" t="s">
        <v>3504</v>
      </c>
      <c r="E12" s="4237"/>
      <c r="F12" s="4269"/>
      <c r="G12" s="4209" t="s">
        <v>3410</v>
      </c>
      <c r="H12" s="4224"/>
      <c r="I12" s="1894"/>
      <c r="J12" s="1895"/>
      <c r="K12" s="1894"/>
      <c r="L12" s="1895"/>
      <c r="M12" s="4227" t="s">
        <v>3411</v>
      </c>
      <c r="N12" s="4228"/>
      <c r="O12" s="4233" t="s">
        <v>3412</v>
      </c>
      <c r="P12" s="4210"/>
      <c r="Q12" s="4210"/>
      <c r="R12" s="4224"/>
      <c r="S12" s="4233" t="s">
        <v>3413</v>
      </c>
      <c r="T12" s="4210"/>
      <c r="U12" s="4210"/>
      <c r="V12" s="4210"/>
      <c r="W12" s="4224"/>
      <c r="X12" s="1896"/>
      <c r="Y12" s="1896"/>
      <c r="Z12" s="1897"/>
      <c r="AA12" s="4236" t="s">
        <v>3414</v>
      </c>
      <c r="AB12" s="4237"/>
      <c r="AC12" s="4237"/>
      <c r="AD12" s="4237"/>
      <c r="AE12" s="4237"/>
      <c r="AF12" s="4237"/>
      <c r="AG12" s="4237"/>
      <c r="AH12" s="4237"/>
      <c r="AI12" s="4237"/>
      <c r="AJ12" s="4237"/>
      <c r="AK12" s="4237"/>
      <c r="AL12" s="4237"/>
      <c r="AM12" s="4237"/>
      <c r="AN12" s="4237"/>
      <c r="AO12" s="4237"/>
      <c r="AP12" s="4237"/>
      <c r="AQ12" s="4237"/>
      <c r="AR12" s="4237"/>
      <c r="AS12" s="4237"/>
      <c r="AT12" s="4237"/>
      <c r="AU12" s="4237"/>
      <c r="AV12" s="4237"/>
      <c r="AW12" s="4237"/>
      <c r="AX12" s="4237"/>
      <c r="AY12" s="4237"/>
      <c r="AZ12" s="4237"/>
      <c r="BA12" s="4237"/>
      <c r="BB12" s="4237"/>
      <c r="BC12" s="4237"/>
      <c r="BD12" s="4237"/>
      <c r="BE12" s="4237"/>
      <c r="BF12" s="4200" t="str">
        <f>IF(BI3="４週","(12)1～4週目の勤務時間数合計","(12)1か月の勤務時間数　合計")</f>
        <v>(12)1～4週目の勤務時間数合計</v>
      </c>
      <c r="BG12" s="4201"/>
      <c r="BH12" s="4206" t="s">
        <v>3415</v>
      </c>
      <c r="BI12" s="4201"/>
      <c r="BJ12" s="4209" t="s">
        <v>3416</v>
      </c>
      <c r="BK12" s="4210"/>
      <c r="BL12" s="4210"/>
      <c r="BM12" s="4210"/>
      <c r="BN12" s="4211"/>
    </row>
    <row r="13" spans="2:71" ht="20.25" customHeight="1" x14ac:dyDescent="0.15">
      <c r="B13" s="4222"/>
      <c r="C13" s="4267"/>
      <c r="D13" s="4270"/>
      <c r="E13" s="4271"/>
      <c r="F13" s="4272"/>
      <c r="G13" s="4212"/>
      <c r="H13" s="4225"/>
      <c r="I13" s="1898"/>
      <c r="J13" s="1899"/>
      <c r="K13" s="1898"/>
      <c r="L13" s="1899"/>
      <c r="M13" s="4229"/>
      <c r="N13" s="4230"/>
      <c r="O13" s="4234"/>
      <c r="P13" s="4213"/>
      <c r="Q13" s="4213"/>
      <c r="R13" s="4225"/>
      <c r="S13" s="4234"/>
      <c r="T13" s="4213"/>
      <c r="U13" s="4213"/>
      <c r="V13" s="4213"/>
      <c r="W13" s="4225"/>
      <c r="X13" s="1900"/>
      <c r="Y13" s="1900"/>
      <c r="Z13" s="1901"/>
      <c r="AA13" s="4218" t="s">
        <v>3289</v>
      </c>
      <c r="AB13" s="4218"/>
      <c r="AC13" s="4218"/>
      <c r="AD13" s="4218"/>
      <c r="AE13" s="4218"/>
      <c r="AF13" s="4218"/>
      <c r="AG13" s="4219"/>
      <c r="AH13" s="4220" t="s">
        <v>3290</v>
      </c>
      <c r="AI13" s="4218"/>
      <c r="AJ13" s="4218"/>
      <c r="AK13" s="4218"/>
      <c r="AL13" s="4218"/>
      <c r="AM13" s="4218"/>
      <c r="AN13" s="4219"/>
      <c r="AO13" s="4220" t="s">
        <v>3291</v>
      </c>
      <c r="AP13" s="4218"/>
      <c r="AQ13" s="4218"/>
      <c r="AR13" s="4218"/>
      <c r="AS13" s="4218"/>
      <c r="AT13" s="4218"/>
      <c r="AU13" s="4219"/>
      <c r="AV13" s="4220" t="s">
        <v>3292</v>
      </c>
      <c r="AW13" s="4218"/>
      <c r="AX13" s="4218"/>
      <c r="AY13" s="4218"/>
      <c r="AZ13" s="4218"/>
      <c r="BA13" s="4218"/>
      <c r="BB13" s="4219"/>
      <c r="BC13" s="4220" t="s">
        <v>3293</v>
      </c>
      <c r="BD13" s="4218"/>
      <c r="BE13" s="4218"/>
      <c r="BF13" s="4202"/>
      <c r="BG13" s="4203"/>
      <c r="BH13" s="4207"/>
      <c r="BI13" s="4203"/>
      <c r="BJ13" s="4212"/>
      <c r="BK13" s="4213"/>
      <c r="BL13" s="4213"/>
      <c r="BM13" s="4213"/>
      <c r="BN13" s="4214"/>
    </row>
    <row r="14" spans="2:71" ht="20.25" customHeight="1" x14ac:dyDescent="0.15">
      <c r="B14" s="4222"/>
      <c r="C14" s="4267"/>
      <c r="D14" s="4270"/>
      <c r="E14" s="4271"/>
      <c r="F14" s="4272"/>
      <c r="G14" s="4212"/>
      <c r="H14" s="4225"/>
      <c r="I14" s="1898"/>
      <c r="J14" s="1899"/>
      <c r="K14" s="1898"/>
      <c r="L14" s="1899"/>
      <c r="M14" s="4229"/>
      <c r="N14" s="4230"/>
      <c r="O14" s="4234"/>
      <c r="P14" s="4213"/>
      <c r="Q14" s="4213"/>
      <c r="R14" s="4225"/>
      <c r="S14" s="4234"/>
      <c r="T14" s="4213"/>
      <c r="U14" s="4213"/>
      <c r="V14" s="4213"/>
      <c r="W14" s="4225"/>
      <c r="X14" s="1900"/>
      <c r="Y14" s="1900"/>
      <c r="Z14" s="1901"/>
      <c r="AA14" s="1902">
        <v>1</v>
      </c>
      <c r="AB14" s="1903">
        <v>2</v>
      </c>
      <c r="AC14" s="1903">
        <v>3</v>
      </c>
      <c r="AD14" s="1903">
        <v>4</v>
      </c>
      <c r="AE14" s="1903">
        <v>5</v>
      </c>
      <c r="AF14" s="1903">
        <v>6</v>
      </c>
      <c r="AG14" s="1904">
        <v>7</v>
      </c>
      <c r="AH14" s="1905">
        <v>8</v>
      </c>
      <c r="AI14" s="1903">
        <v>9</v>
      </c>
      <c r="AJ14" s="1903">
        <v>10</v>
      </c>
      <c r="AK14" s="1903">
        <v>11</v>
      </c>
      <c r="AL14" s="1903">
        <v>12</v>
      </c>
      <c r="AM14" s="1903">
        <v>13</v>
      </c>
      <c r="AN14" s="1904">
        <v>14</v>
      </c>
      <c r="AO14" s="1902">
        <v>15</v>
      </c>
      <c r="AP14" s="1903">
        <v>16</v>
      </c>
      <c r="AQ14" s="1903">
        <v>17</v>
      </c>
      <c r="AR14" s="1903">
        <v>18</v>
      </c>
      <c r="AS14" s="1903">
        <v>19</v>
      </c>
      <c r="AT14" s="1903">
        <v>20</v>
      </c>
      <c r="AU14" s="1904">
        <v>21</v>
      </c>
      <c r="AV14" s="1905">
        <v>22</v>
      </c>
      <c r="AW14" s="1903">
        <v>23</v>
      </c>
      <c r="AX14" s="1903">
        <v>24</v>
      </c>
      <c r="AY14" s="1903">
        <v>25</v>
      </c>
      <c r="AZ14" s="1903">
        <v>26</v>
      </c>
      <c r="BA14" s="1903">
        <v>27</v>
      </c>
      <c r="BB14" s="1904">
        <v>28</v>
      </c>
      <c r="BC14" s="1905" t="str">
        <f>IF($BI$3="実績",IF(DAY(DATE($AJ$2,$AN$2,29))=29,29,""),"")</f>
        <v/>
      </c>
      <c r="BD14" s="1903" t="str">
        <f>IF($BI$3="実績",IF(DAY(DATE($AJ$2,$AN$2,30))=30,30,""),"")</f>
        <v/>
      </c>
      <c r="BE14" s="1904" t="str">
        <f>IF($BI$3="実績",IF(DAY(DATE($AJ$2,$AN$2,31))=31,31,""),"")</f>
        <v/>
      </c>
      <c r="BF14" s="4202"/>
      <c r="BG14" s="4203"/>
      <c r="BH14" s="4207"/>
      <c r="BI14" s="4203"/>
      <c r="BJ14" s="4212"/>
      <c r="BK14" s="4213"/>
      <c r="BL14" s="4213"/>
      <c r="BM14" s="4213"/>
      <c r="BN14" s="4214"/>
    </row>
    <row r="15" spans="2:71" ht="20.25" hidden="1" customHeight="1" x14ac:dyDescent="0.15">
      <c r="B15" s="4222"/>
      <c r="C15" s="4267"/>
      <c r="D15" s="4270"/>
      <c r="E15" s="4271"/>
      <c r="F15" s="4272"/>
      <c r="G15" s="4212"/>
      <c r="H15" s="4225"/>
      <c r="I15" s="1898"/>
      <c r="J15" s="1899"/>
      <c r="K15" s="1898"/>
      <c r="L15" s="1899"/>
      <c r="M15" s="4229"/>
      <c r="N15" s="4230"/>
      <c r="O15" s="4234"/>
      <c r="P15" s="4213"/>
      <c r="Q15" s="4213"/>
      <c r="R15" s="4225"/>
      <c r="S15" s="4234"/>
      <c r="T15" s="4213"/>
      <c r="U15" s="4213"/>
      <c r="V15" s="4213"/>
      <c r="W15" s="4225"/>
      <c r="X15" s="1900"/>
      <c r="Y15" s="1900"/>
      <c r="Z15" s="1901"/>
      <c r="AA15" s="1902">
        <f>WEEKDAY(DATE($AJ$2,$AN$2,1))</f>
        <v>2</v>
      </c>
      <c r="AB15" s="1903">
        <f>WEEKDAY(DATE($AJ$2,$AN$2,2))</f>
        <v>3</v>
      </c>
      <c r="AC15" s="1903">
        <f>WEEKDAY(DATE($AJ$2,$AN$2,3))</f>
        <v>4</v>
      </c>
      <c r="AD15" s="1903">
        <f>WEEKDAY(DATE($AJ$2,$AN$2,4))</f>
        <v>5</v>
      </c>
      <c r="AE15" s="1903">
        <f>WEEKDAY(DATE($AJ$2,$AN$2,5))</f>
        <v>6</v>
      </c>
      <c r="AF15" s="1903">
        <f>WEEKDAY(DATE($AJ$2,$AN$2,6))</f>
        <v>7</v>
      </c>
      <c r="AG15" s="1904">
        <f>WEEKDAY(DATE($AJ$2,$AN$2,7))</f>
        <v>1</v>
      </c>
      <c r="AH15" s="1905">
        <f>WEEKDAY(DATE($AJ$2,$AN$2,8))</f>
        <v>2</v>
      </c>
      <c r="AI15" s="1903">
        <f>WEEKDAY(DATE($AJ$2,$AN$2,9))</f>
        <v>3</v>
      </c>
      <c r="AJ15" s="1903">
        <f>WEEKDAY(DATE($AJ$2,$AN$2,10))</f>
        <v>4</v>
      </c>
      <c r="AK15" s="1903">
        <f>WEEKDAY(DATE($AJ$2,$AN$2,11))</f>
        <v>5</v>
      </c>
      <c r="AL15" s="1903">
        <f>WEEKDAY(DATE($AJ$2,$AN$2,12))</f>
        <v>6</v>
      </c>
      <c r="AM15" s="1903">
        <f>WEEKDAY(DATE($AJ$2,$AN$2,13))</f>
        <v>7</v>
      </c>
      <c r="AN15" s="1904">
        <f>WEEKDAY(DATE($AJ$2,$AN$2,14))</f>
        <v>1</v>
      </c>
      <c r="AO15" s="1905">
        <f>WEEKDAY(DATE($AJ$2,$AN$2,15))</f>
        <v>2</v>
      </c>
      <c r="AP15" s="1903">
        <f>WEEKDAY(DATE($AJ$2,$AN$2,16))</f>
        <v>3</v>
      </c>
      <c r="AQ15" s="1903">
        <f>WEEKDAY(DATE($AJ$2,$AN$2,17))</f>
        <v>4</v>
      </c>
      <c r="AR15" s="1903">
        <f>WEEKDAY(DATE($AJ$2,$AN$2,18))</f>
        <v>5</v>
      </c>
      <c r="AS15" s="1903">
        <f>WEEKDAY(DATE($AJ$2,$AN$2,19))</f>
        <v>6</v>
      </c>
      <c r="AT15" s="1903">
        <f>WEEKDAY(DATE($AJ$2,$AN$2,20))</f>
        <v>7</v>
      </c>
      <c r="AU15" s="1904">
        <f>WEEKDAY(DATE($AJ$2,$AN$2,21))</f>
        <v>1</v>
      </c>
      <c r="AV15" s="1905">
        <f>WEEKDAY(DATE($AJ$2,$AN$2,22))</f>
        <v>2</v>
      </c>
      <c r="AW15" s="1903">
        <f>WEEKDAY(DATE($AJ$2,$AN$2,23))</f>
        <v>3</v>
      </c>
      <c r="AX15" s="1903">
        <f>WEEKDAY(DATE($AJ$2,$AN$2,24))</f>
        <v>4</v>
      </c>
      <c r="AY15" s="1903">
        <f>WEEKDAY(DATE($AJ$2,$AN$2,25))</f>
        <v>5</v>
      </c>
      <c r="AZ15" s="1903">
        <f>WEEKDAY(DATE($AJ$2,$AN$2,26))</f>
        <v>6</v>
      </c>
      <c r="BA15" s="1903">
        <f>WEEKDAY(DATE($AJ$2,$AN$2,27))</f>
        <v>7</v>
      </c>
      <c r="BB15" s="1904">
        <f>WEEKDAY(DATE($AJ$2,$AN$2,28))</f>
        <v>1</v>
      </c>
      <c r="BC15" s="1905">
        <f>IF(BC14=29,WEEKDAY(DATE($AJ$2,$AN$2,29)),0)</f>
        <v>0</v>
      </c>
      <c r="BD15" s="1903">
        <f>IF(BD14=30,WEEKDAY(DATE($AJ$2,$AN$2,30)),0)</f>
        <v>0</v>
      </c>
      <c r="BE15" s="1904">
        <f>IF(BE14=31,WEEKDAY(DATE($AJ$2,$AN$2,31)),0)</f>
        <v>0</v>
      </c>
      <c r="BF15" s="4202"/>
      <c r="BG15" s="4203"/>
      <c r="BH15" s="4207"/>
      <c r="BI15" s="4203"/>
      <c r="BJ15" s="4212"/>
      <c r="BK15" s="4213"/>
      <c r="BL15" s="4213"/>
      <c r="BM15" s="4213"/>
      <c r="BN15" s="4214"/>
    </row>
    <row r="16" spans="2:71" ht="20.25" customHeight="1" thickBot="1" x14ac:dyDescent="0.2">
      <c r="B16" s="4223"/>
      <c r="C16" s="4268"/>
      <c r="D16" s="4273"/>
      <c r="E16" s="4274"/>
      <c r="F16" s="4275"/>
      <c r="G16" s="4215"/>
      <c r="H16" s="4226"/>
      <c r="I16" s="1906"/>
      <c r="J16" s="1907"/>
      <c r="K16" s="1906"/>
      <c r="L16" s="1907"/>
      <c r="M16" s="4231"/>
      <c r="N16" s="4232"/>
      <c r="O16" s="4235"/>
      <c r="P16" s="4216"/>
      <c r="Q16" s="4216"/>
      <c r="R16" s="4226"/>
      <c r="S16" s="4235"/>
      <c r="T16" s="4216"/>
      <c r="U16" s="4216"/>
      <c r="V16" s="4216"/>
      <c r="W16" s="4226"/>
      <c r="X16" s="1908"/>
      <c r="Y16" s="1908"/>
      <c r="Z16" s="1909"/>
      <c r="AA16" s="1910" t="str">
        <f>IF(AA15=1,"日",IF(AA15=2,"月",IF(AA15=3,"火",IF(AA15=4,"水",IF(AA15=5,"木",IF(AA15=6,"金","土"))))))</f>
        <v>月</v>
      </c>
      <c r="AB16" s="1911" t="str">
        <f t="shared" ref="AB16:BB16" si="0">IF(AB15=1,"日",IF(AB15=2,"月",IF(AB15=3,"火",IF(AB15=4,"水",IF(AB15=5,"木",IF(AB15=6,"金","土"))))))</f>
        <v>火</v>
      </c>
      <c r="AC16" s="1911" t="str">
        <f t="shared" si="0"/>
        <v>水</v>
      </c>
      <c r="AD16" s="1911" t="str">
        <f t="shared" si="0"/>
        <v>木</v>
      </c>
      <c r="AE16" s="1911" t="str">
        <f t="shared" si="0"/>
        <v>金</v>
      </c>
      <c r="AF16" s="1911" t="str">
        <f t="shared" si="0"/>
        <v>土</v>
      </c>
      <c r="AG16" s="1912" t="str">
        <f t="shared" si="0"/>
        <v>日</v>
      </c>
      <c r="AH16" s="1913" t="str">
        <f>IF(AH15=1,"日",IF(AH15=2,"月",IF(AH15=3,"火",IF(AH15=4,"水",IF(AH15=5,"木",IF(AH15=6,"金","土"))))))</f>
        <v>月</v>
      </c>
      <c r="AI16" s="1911" t="str">
        <f t="shared" si="0"/>
        <v>火</v>
      </c>
      <c r="AJ16" s="1911" t="str">
        <f t="shared" si="0"/>
        <v>水</v>
      </c>
      <c r="AK16" s="1911" t="str">
        <f t="shared" si="0"/>
        <v>木</v>
      </c>
      <c r="AL16" s="1911" t="str">
        <f t="shared" si="0"/>
        <v>金</v>
      </c>
      <c r="AM16" s="1911" t="str">
        <f t="shared" si="0"/>
        <v>土</v>
      </c>
      <c r="AN16" s="1912" t="str">
        <f t="shared" si="0"/>
        <v>日</v>
      </c>
      <c r="AO16" s="1913" t="str">
        <f>IF(AO15=1,"日",IF(AO15=2,"月",IF(AO15=3,"火",IF(AO15=4,"水",IF(AO15=5,"木",IF(AO15=6,"金","土"))))))</f>
        <v>月</v>
      </c>
      <c r="AP16" s="1911" t="str">
        <f t="shared" si="0"/>
        <v>火</v>
      </c>
      <c r="AQ16" s="1911" t="str">
        <f t="shared" si="0"/>
        <v>水</v>
      </c>
      <c r="AR16" s="1911" t="str">
        <f t="shared" si="0"/>
        <v>木</v>
      </c>
      <c r="AS16" s="1911" t="str">
        <f t="shared" si="0"/>
        <v>金</v>
      </c>
      <c r="AT16" s="1911" t="str">
        <f t="shared" si="0"/>
        <v>土</v>
      </c>
      <c r="AU16" s="1912" t="str">
        <f t="shared" si="0"/>
        <v>日</v>
      </c>
      <c r="AV16" s="1913" t="str">
        <f>IF(AV15=1,"日",IF(AV15=2,"月",IF(AV15=3,"火",IF(AV15=4,"水",IF(AV15=5,"木",IF(AV15=6,"金","土"))))))</f>
        <v>月</v>
      </c>
      <c r="AW16" s="1911" t="str">
        <f t="shared" si="0"/>
        <v>火</v>
      </c>
      <c r="AX16" s="1911" t="str">
        <f t="shared" si="0"/>
        <v>水</v>
      </c>
      <c r="AY16" s="1911" t="str">
        <f t="shared" si="0"/>
        <v>木</v>
      </c>
      <c r="AZ16" s="1911" t="str">
        <f t="shared" si="0"/>
        <v>金</v>
      </c>
      <c r="BA16" s="1911" t="str">
        <f t="shared" si="0"/>
        <v>土</v>
      </c>
      <c r="BB16" s="1912" t="str">
        <f t="shared" si="0"/>
        <v>日</v>
      </c>
      <c r="BC16" s="1911" t="str">
        <f>IF(BC15=1,"日",IF(BC15=2,"月",IF(BC15=3,"火",IF(BC15=4,"水",IF(BC15=5,"木",IF(BC15=6,"金",IF(BC15=0,"","土")))))))</f>
        <v/>
      </c>
      <c r="BD16" s="1911" t="str">
        <f>IF(BD15=1,"日",IF(BD15=2,"月",IF(BD15=3,"火",IF(BD15=4,"水",IF(BD15=5,"木",IF(BD15=6,"金",IF(BD15=0,"","土")))))))</f>
        <v/>
      </c>
      <c r="BE16" s="1911" t="str">
        <f>IF(BE15=1,"日",IF(BE15=2,"月",IF(BE15=3,"火",IF(BE15=4,"水",IF(BE15=5,"木",IF(BE15=6,"金",IF(BE15=0,"","土")))))))</f>
        <v/>
      </c>
      <c r="BF16" s="4204"/>
      <c r="BG16" s="4205"/>
      <c r="BH16" s="4208"/>
      <c r="BI16" s="4205"/>
      <c r="BJ16" s="4215"/>
      <c r="BK16" s="4216"/>
      <c r="BL16" s="4216"/>
      <c r="BM16" s="4216"/>
      <c r="BN16" s="4217"/>
    </row>
    <row r="17" spans="2:66" ht="20.25" customHeight="1" x14ac:dyDescent="0.15">
      <c r="B17" s="4126">
        <f>B15+1</f>
        <v>1</v>
      </c>
      <c r="C17" s="4262"/>
      <c r="D17" s="4263"/>
      <c r="E17" s="4264"/>
      <c r="F17" s="4265"/>
      <c r="G17" s="4189"/>
      <c r="H17" s="4190"/>
      <c r="I17" s="1914"/>
      <c r="J17" s="1915"/>
      <c r="K17" s="1914"/>
      <c r="L17" s="1915"/>
      <c r="M17" s="4191"/>
      <c r="N17" s="4192"/>
      <c r="O17" s="4193"/>
      <c r="P17" s="4194"/>
      <c r="Q17" s="4194"/>
      <c r="R17" s="4190"/>
      <c r="S17" s="4195"/>
      <c r="T17" s="4196"/>
      <c r="U17" s="4196"/>
      <c r="V17" s="4196"/>
      <c r="W17" s="4197"/>
      <c r="X17" s="1916" t="s">
        <v>3298</v>
      </c>
      <c r="Y17" s="1917"/>
      <c r="Z17" s="1918"/>
      <c r="AA17" s="1919"/>
      <c r="AB17" s="1920"/>
      <c r="AC17" s="1920"/>
      <c r="AD17" s="1920"/>
      <c r="AE17" s="1920"/>
      <c r="AF17" s="1920"/>
      <c r="AG17" s="1921"/>
      <c r="AH17" s="1919"/>
      <c r="AI17" s="1920"/>
      <c r="AJ17" s="1920"/>
      <c r="AK17" s="1920"/>
      <c r="AL17" s="1920"/>
      <c r="AM17" s="1920"/>
      <c r="AN17" s="1921"/>
      <c r="AO17" s="1919"/>
      <c r="AP17" s="1920"/>
      <c r="AQ17" s="1920"/>
      <c r="AR17" s="1920"/>
      <c r="AS17" s="1920"/>
      <c r="AT17" s="1920"/>
      <c r="AU17" s="1921"/>
      <c r="AV17" s="1919"/>
      <c r="AW17" s="1920"/>
      <c r="AX17" s="1920"/>
      <c r="AY17" s="1920"/>
      <c r="AZ17" s="1920"/>
      <c r="BA17" s="1920"/>
      <c r="BB17" s="1921"/>
      <c r="BC17" s="1919"/>
      <c r="BD17" s="1920"/>
      <c r="BE17" s="1920"/>
      <c r="BF17" s="4198"/>
      <c r="BG17" s="4199"/>
      <c r="BH17" s="4184"/>
      <c r="BI17" s="4185"/>
      <c r="BJ17" s="4186"/>
      <c r="BK17" s="4187"/>
      <c r="BL17" s="4187"/>
      <c r="BM17" s="4187"/>
      <c r="BN17" s="4188"/>
    </row>
    <row r="18" spans="2:66" ht="20.25" customHeight="1" x14ac:dyDescent="0.15">
      <c r="B18" s="4159"/>
      <c r="C18" s="4260"/>
      <c r="D18" s="4261"/>
      <c r="E18" s="4239"/>
      <c r="F18" s="4256"/>
      <c r="G18" s="4172"/>
      <c r="H18" s="4173"/>
      <c r="I18" s="1922"/>
      <c r="J18" s="1923">
        <f>G17</f>
        <v>0</v>
      </c>
      <c r="K18" s="1922"/>
      <c r="L18" s="1923">
        <f>M17</f>
        <v>0</v>
      </c>
      <c r="M18" s="4174"/>
      <c r="N18" s="4175"/>
      <c r="O18" s="4176"/>
      <c r="P18" s="4177"/>
      <c r="Q18" s="4177"/>
      <c r="R18" s="4173"/>
      <c r="S18" s="4140"/>
      <c r="T18" s="4141"/>
      <c r="U18" s="4141"/>
      <c r="V18" s="4141"/>
      <c r="W18" s="4142"/>
      <c r="X18" s="1924" t="s">
        <v>3505</v>
      </c>
      <c r="Y18" s="1925"/>
      <c r="Z18" s="1926"/>
      <c r="AA18" s="1927" t="str">
        <f>IF(AA17="","",VLOOKUP(AA17,'シフト記号表（従来型・ユニット型共通）'!$C$6:$L$47,10,FALSE))</f>
        <v/>
      </c>
      <c r="AB18" s="1928" t="str">
        <f>IF(AB17="","",VLOOKUP(AB17,'シフト記号表（従来型・ユニット型共通）'!$C$6:$L$47,10,FALSE))</f>
        <v/>
      </c>
      <c r="AC18" s="1928" t="str">
        <f>IF(AC17="","",VLOOKUP(AC17,'シフト記号表（従来型・ユニット型共通）'!$C$6:$L$47,10,FALSE))</f>
        <v/>
      </c>
      <c r="AD18" s="1928" t="str">
        <f>IF(AD17="","",VLOOKUP(AD17,'シフト記号表（従来型・ユニット型共通）'!$C$6:$L$47,10,FALSE))</f>
        <v/>
      </c>
      <c r="AE18" s="1928" t="str">
        <f>IF(AE17="","",VLOOKUP(AE17,'シフト記号表（従来型・ユニット型共通）'!$C$6:$L$47,10,FALSE))</f>
        <v/>
      </c>
      <c r="AF18" s="1928" t="str">
        <f>IF(AF17="","",VLOOKUP(AF17,'シフト記号表（従来型・ユニット型共通）'!$C$6:$L$47,10,FALSE))</f>
        <v/>
      </c>
      <c r="AG18" s="1929" t="str">
        <f>IF(AG17="","",VLOOKUP(AG17,'シフト記号表（従来型・ユニット型共通）'!$C$6:$L$47,10,FALSE))</f>
        <v/>
      </c>
      <c r="AH18" s="1927" t="str">
        <f>IF(AH17="","",VLOOKUP(AH17,'シフト記号表（従来型・ユニット型共通）'!$C$6:$L$47,10,FALSE))</f>
        <v/>
      </c>
      <c r="AI18" s="1928" t="str">
        <f>IF(AI17="","",VLOOKUP(AI17,'シフト記号表（従来型・ユニット型共通）'!$C$6:$L$47,10,FALSE))</f>
        <v/>
      </c>
      <c r="AJ18" s="1928" t="str">
        <f>IF(AJ17="","",VLOOKUP(AJ17,'シフト記号表（従来型・ユニット型共通）'!$C$6:$L$47,10,FALSE))</f>
        <v/>
      </c>
      <c r="AK18" s="1928" t="str">
        <f>IF(AK17="","",VLOOKUP(AK17,'シフト記号表（従来型・ユニット型共通）'!$C$6:$L$47,10,FALSE))</f>
        <v/>
      </c>
      <c r="AL18" s="1928" t="str">
        <f>IF(AL17="","",VLOOKUP(AL17,'シフト記号表（従来型・ユニット型共通）'!$C$6:$L$47,10,FALSE))</f>
        <v/>
      </c>
      <c r="AM18" s="1928" t="str">
        <f>IF(AM17="","",VLOOKUP(AM17,'シフト記号表（従来型・ユニット型共通）'!$C$6:$L$47,10,FALSE))</f>
        <v/>
      </c>
      <c r="AN18" s="1929" t="str">
        <f>IF(AN17="","",VLOOKUP(AN17,'シフト記号表（従来型・ユニット型共通）'!$C$6:$L$47,10,FALSE))</f>
        <v/>
      </c>
      <c r="AO18" s="1927" t="str">
        <f>IF(AO17="","",VLOOKUP(AO17,'シフト記号表（従来型・ユニット型共通）'!$C$6:$L$47,10,FALSE))</f>
        <v/>
      </c>
      <c r="AP18" s="1928" t="str">
        <f>IF(AP17="","",VLOOKUP(AP17,'シフト記号表（従来型・ユニット型共通）'!$C$6:$L$47,10,FALSE))</f>
        <v/>
      </c>
      <c r="AQ18" s="1928" t="str">
        <f>IF(AQ17="","",VLOOKUP(AQ17,'シフト記号表（従来型・ユニット型共通）'!$C$6:$L$47,10,FALSE))</f>
        <v/>
      </c>
      <c r="AR18" s="1928" t="str">
        <f>IF(AR17="","",VLOOKUP(AR17,'シフト記号表（従来型・ユニット型共通）'!$C$6:$L$47,10,FALSE))</f>
        <v/>
      </c>
      <c r="AS18" s="1928" t="str">
        <f>IF(AS17="","",VLOOKUP(AS17,'シフト記号表（従来型・ユニット型共通）'!$C$6:$L$47,10,FALSE))</f>
        <v/>
      </c>
      <c r="AT18" s="1928" t="str">
        <f>IF(AT17="","",VLOOKUP(AT17,'シフト記号表（従来型・ユニット型共通）'!$C$6:$L$47,10,FALSE))</f>
        <v/>
      </c>
      <c r="AU18" s="1929" t="str">
        <f>IF(AU17="","",VLOOKUP(AU17,'シフト記号表（従来型・ユニット型共通）'!$C$6:$L$47,10,FALSE))</f>
        <v/>
      </c>
      <c r="AV18" s="1927" t="str">
        <f>IF(AV17="","",VLOOKUP(AV17,'シフト記号表（従来型・ユニット型共通）'!$C$6:$L$47,10,FALSE))</f>
        <v/>
      </c>
      <c r="AW18" s="1928" t="str">
        <f>IF(AW17="","",VLOOKUP(AW17,'シフト記号表（従来型・ユニット型共通）'!$C$6:$L$47,10,FALSE))</f>
        <v/>
      </c>
      <c r="AX18" s="1928" t="str">
        <f>IF(AX17="","",VLOOKUP(AX17,'シフト記号表（従来型・ユニット型共通）'!$C$6:$L$47,10,FALSE))</f>
        <v/>
      </c>
      <c r="AY18" s="1928" t="str">
        <f>IF(AY17="","",VLOOKUP(AY17,'シフト記号表（従来型・ユニット型共通）'!$C$6:$L$47,10,FALSE))</f>
        <v/>
      </c>
      <c r="AZ18" s="1928" t="str">
        <f>IF(AZ17="","",VLOOKUP(AZ17,'シフト記号表（従来型・ユニット型共通）'!$C$6:$L$47,10,FALSE))</f>
        <v/>
      </c>
      <c r="BA18" s="1928" t="str">
        <f>IF(BA17="","",VLOOKUP(BA17,'シフト記号表（従来型・ユニット型共通）'!$C$6:$L$47,10,FALSE))</f>
        <v/>
      </c>
      <c r="BB18" s="1929" t="str">
        <f>IF(BB17="","",VLOOKUP(BB17,'シフト記号表（従来型・ユニット型共通）'!$C$6:$L$47,10,FALSE))</f>
        <v/>
      </c>
      <c r="BC18" s="1927" t="str">
        <f>IF(BC17="","",VLOOKUP(BC17,'シフト記号表（従来型・ユニット型共通）'!$C$6:$L$47,10,FALSE))</f>
        <v/>
      </c>
      <c r="BD18" s="1928" t="str">
        <f>IF(BD17="","",VLOOKUP(BD17,'シフト記号表（従来型・ユニット型共通）'!$C$6:$L$47,10,FALSE))</f>
        <v/>
      </c>
      <c r="BE18" s="1928" t="str">
        <f>IF(BE17="","",VLOOKUP(BE17,'シフト記号表（従来型・ユニット型共通）'!$C$6:$L$47,10,FALSE))</f>
        <v/>
      </c>
      <c r="BF18" s="4181">
        <f>IF($BI$3="４週",SUM(AA18:BB18),IF($BI$3="暦月",SUM(AA18:BE18),""))</f>
        <v>0</v>
      </c>
      <c r="BG18" s="4182"/>
      <c r="BH18" s="4183">
        <f>IF($BI$3="４週",BF18/4,IF($BI$3="暦月",(BF18/($BI$8/7)),""))</f>
        <v>0</v>
      </c>
      <c r="BI18" s="4182"/>
      <c r="BJ18" s="4178"/>
      <c r="BK18" s="4179"/>
      <c r="BL18" s="4179"/>
      <c r="BM18" s="4179"/>
      <c r="BN18" s="4180"/>
    </row>
    <row r="19" spans="2:66" ht="20.25" customHeight="1" x14ac:dyDescent="0.15">
      <c r="B19" s="4126">
        <f>B17+1</f>
        <v>2</v>
      </c>
      <c r="C19" s="4253"/>
      <c r="D19" s="4255"/>
      <c r="E19" s="4239"/>
      <c r="F19" s="4256"/>
      <c r="G19" s="4128"/>
      <c r="H19" s="4129"/>
      <c r="I19" s="1930"/>
      <c r="J19" s="1931"/>
      <c r="K19" s="1930"/>
      <c r="L19" s="1931"/>
      <c r="M19" s="4132"/>
      <c r="N19" s="4133"/>
      <c r="O19" s="4136"/>
      <c r="P19" s="4137"/>
      <c r="Q19" s="4137"/>
      <c r="R19" s="4129"/>
      <c r="S19" s="4140"/>
      <c r="T19" s="4141"/>
      <c r="U19" s="4141"/>
      <c r="V19" s="4141"/>
      <c r="W19" s="4142"/>
      <c r="X19" s="1932" t="s">
        <v>3298</v>
      </c>
      <c r="Y19" s="1933"/>
      <c r="Z19" s="1934"/>
      <c r="AA19" s="1935"/>
      <c r="AB19" s="1936"/>
      <c r="AC19" s="1936"/>
      <c r="AD19" s="1936"/>
      <c r="AE19" s="1936"/>
      <c r="AF19" s="1936"/>
      <c r="AG19" s="1937"/>
      <c r="AH19" s="1935"/>
      <c r="AI19" s="1936"/>
      <c r="AJ19" s="1936"/>
      <c r="AK19" s="1936"/>
      <c r="AL19" s="1936"/>
      <c r="AM19" s="1936"/>
      <c r="AN19" s="1937"/>
      <c r="AO19" s="1935"/>
      <c r="AP19" s="1936"/>
      <c r="AQ19" s="1936"/>
      <c r="AR19" s="1936"/>
      <c r="AS19" s="1936"/>
      <c r="AT19" s="1936"/>
      <c r="AU19" s="1937"/>
      <c r="AV19" s="1935"/>
      <c r="AW19" s="1936"/>
      <c r="AX19" s="1936"/>
      <c r="AY19" s="1936"/>
      <c r="AZ19" s="1936"/>
      <c r="BA19" s="1936"/>
      <c r="BB19" s="1937"/>
      <c r="BC19" s="1935"/>
      <c r="BD19" s="1936"/>
      <c r="BE19" s="1938"/>
      <c r="BF19" s="4146"/>
      <c r="BG19" s="4147"/>
      <c r="BH19" s="4148"/>
      <c r="BI19" s="4149"/>
      <c r="BJ19" s="4150"/>
      <c r="BK19" s="4151"/>
      <c r="BL19" s="4151"/>
      <c r="BM19" s="4151"/>
      <c r="BN19" s="4152"/>
    </row>
    <row r="20" spans="2:66" ht="20.25" customHeight="1" x14ac:dyDescent="0.15">
      <c r="B20" s="4159"/>
      <c r="C20" s="4260"/>
      <c r="D20" s="4261"/>
      <c r="E20" s="4239"/>
      <c r="F20" s="4256"/>
      <c r="G20" s="4172"/>
      <c r="H20" s="4173"/>
      <c r="I20" s="1922"/>
      <c r="J20" s="1923">
        <f>G19</f>
        <v>0</v>
      </c>
      <c r="K20" s="1922"/>
      <c r="L20" s="1923">
        <f>M19</f>
        <v>0</v>
      </c>
      <c r="M20" s="4174"/>
      <c r="N20" s="4175"/>
      <c r="O20" s="4176"/>
      <c r="P20" s="4177"/>
      <c r="Q20" s="4177"/>
      <c r="R20" s="4173"/>
      <c r="S20" s="4140"/>
      <c r="T20" s="4141"/>
      <c r="U20" s="4141"/>
      <c r="V20" s="4141"/>
      <c r="W20" s="4142"/>
      <c r="X20" s="1924" t="s">
        <v>3505</v>
      </c>
      <c r="Y20" s="1925"/>
      <c r="Z20" s="1926"/>
      <c r="AA20" s="1927" t="str">
        <f>IF(AA19="","",VLOOKUP(AA19,'シフト記号表（従来型・ユニット型共通）'!$C$6:$L$47,10,FALSE))</f>
        <v/>
      </c>
      <c r="AB20" s="1928" t="str">
        <f>IF(AB19="","",VLOOKUP(AB19,'シフト記号表（従来型・ユニット型共通）'!$C$6:$L$47,10,FALSE))</f>
        <v/>
      </c>
      <c r="AC20" s="1928" t="str">
        <f>IF(AC19="","",VLOOKUP(AC19,'シフト記号表（従来型・ユニット型共通）'!$C$6:$L$47,10,FALSE))</f>
        <v/>
      </c>
      <c r="AD20" s="1928" t="str">
        <f>IF(AD19="","",VLOOKUP(AD19,'シフト記号表（従来型・ユニット型共通）'!$C$6:$L$47,10,FALSE))</f>
        <v/>
      </c>
      <c r="AE20" s="1928" t="str">
        <f>IF(AE19="","",VLOOKUP(AE19,'シフト記号表（従来型・ユニット型共通）'!$C$6:$L$47,10,FALSE))</f>
        <v/>
      </c>
      <c r="AF20" s="1928" t="str">
        <f>IF(AF19="","",VLOOKUP(AF19,'シフト記号表（従来型・ユニット型共通）'!$C$6:$L$47,10,FALSE))</f>
        <v/>
      </c>
      <c r="AG20" s="1929" t="str">
        <f>IF(AG19="","",VLOOKUP(AG19,'シフト記号表（従来型・ユニット型共通）'!$C$6:$L$47,10,FALSE))</f>
        <v/>
      </c>
      <c r="AH20" s="1927" t="str">
        <f>IF(AH19="","",VLOOKUP(AH19,'シフト記号表（従来型・ユニット型共通）'!$C$6:$L$47,10,FALSE))</f>
        <v/>
      </c>
      <c r="AI20" s="1928" t="str">
        <f>IF(AI19="","",VLOOKUP(AI19,'シフト記号表（従来型・ユニット型共通）'!$C$6:$L$47,10,FALSE))</f>
        <v/>
      </c>
      <c r="AJ20" s="1928" t="str">
        <f>IF(AJ19="","",VLOOKUP(AJ19,'シフト記号表（従来型・ユニット型共通）'!$C$6:$L$47,10,FALSE))</f>
        <v/>
      </c>
      <c r="AK20" s="1928" t="str">
        <f>IF(AK19="","",VLOOKUP(AK19,'シフト記号表（従来型・ユニット型共通）'!$C$6:$L$47,10,FALSE))</f>
        <v/>
      </c>
      <c r="AL20" s="1928" t="str">
        <f>IF(AL19="","",VLOOKUP(AL19,'シフト記号表（従来型・ユニット型共通）'!$C$6:$L$47,10,FALSE))</f>
        <v/>
      </c>
      <c r="AM20" s="1928" t="str">
        <f>IF(AM19="","",VLOOKUP(AM19,'シフト記号表（従来型・ユニット型共通）'!$C$6:$L$47,10,FALSE))</f>
        <v/>
      </c>
      <c r="AN20" s="1929" t="str">
        <f>IF(AN19="","",VLOOKUP(AN19,'シフト記号表（従来型・ユニット型共通）'!$C$6:$L$47,10,FALSE))</f>
        <v/>
      </c>
      <c r="AO20" s="1927" t="str">
        <f>IF(AO19="","",VLOOKUP(AO19,'シフト記号表（従来型・ユニット型共通）'!$C$6:$L$47,10,FALSE))</f>
        <v/>
      </c>
      <c r="AP20" s="1928" t="str">
        <f>IF(AP19="","",VLOOKUP(AP19,'シフト記号表（従来型・ユニット型共通）'!$C$6:$L$47,10,FALSE))</f>
        <v/>
      </c>
      <c r="AQ20" s="1928" t="str">
        <f>IF(AQ19="","",VLOOKUP(AQ19,'シフト記号表（従来型・ユニット型共通）'!$C$6:$L$47,10,FALSE))</f>
        <v/>
      </c>
      <c r="AR20" s="1928" t="str">
        <f>IF(AR19="","",VLOOKUP(AR19,'シフト記号表（従来型・ユニット型共通）'!$C$6:$L$47,10,FALSE))</f>
        <v/>
      </c>
      <c r="AS20" s="1928" t="str">
        <f>IF(AS19="","",VLOOKUP(AS19,'シフト記号表（従来型・ユニット型共通）'!$C$6:$L$47,10,FALSE))</f>
        <v/>
      </c>
      <c r="AT20" s="1928" t="str">
        <f>IF(AT19="","",VLOOKUP(AT19,'シフト記号表（従来型・ユニット型共通）'!$C$6:$L$47,10,FALSE))</f>
        <v/>
      </c>
      <c r="AU20" s="1929" t="str">
        <f>IF(AU19="","",VLOOKUP(AU19,'シフト記号表（従来型・ユニット型共通）'!$C$6:$L$47,10,FALSE))</f>
        <v/>
      </c>
      <c r="AV20" s="1927" t="str">
        <f>IF(AV19="","",VLOOKUP(AV19,'シフト記号表（従来型・ユニット型共通）'!$C$6:$L$47,10,FALSE))</f>
        <v/>
      </c>
      <c r="AW20" s="1928" t="str">
        <f>IF(AW19="","",VLOOKUP(AW19,'シフト記号表（従来型・ユニット型共通）'!$C$6:$L$47,10,FALSE))</f>
        <v/>
      </c>
      <c r="AX20" s="1928" t="str">
        <f>IF(AX19="","",VLOOKUP(AX19,'シフト記号表（従来型・ユニット型共通）'!$C$6:$L$47,10,FALSE))</f>
        <v/>
      </c>
      <c r="AY20" s="1928" t="str">
        <f>IF(AY19="","",VLOOKUP(AY19,'シフト記号表（従来型・ユニット型共通）'!$C$6:$L$47,10,FALSE))</f>
        <v/>
      </c>
      <c r="AZ20" s="1928" t="str">
        <f>IF(AZ19="","",VLOOKUP(AZ19,'シフト記号表（従来型・ユニット型共通）'!$C$6:$L$47,10,FALSE))</f>
        <v/>
      </c>
      <c r="BA20" s="1928" t="str">
        <f>IF(BA19="","",VLOOKUP(BA19,'シフト記号表（従来型・ユニット型共通）'!$C$6:$L$47,10,FALSE))</f>
        <v/>
      </c>
      <c r="BB20" s="1929" t="str">
        <f>IF(BB19="","",VLOOKUP(BB19,'シフト記号表（従来型・ユニット型共通）'!$C$6:$L$47,10,FALSE))</f>
        <v/>
      </c>
      <c r="BC20" s="1927" t="str">
        <f>IF(BC19="","",VLOOKUP(BC19,'シフト記号表（従来型・ユニット型共通）'!$C$6:$L$47,10,FALSE))</f>
        <v/>
      </c>
      <c r="BD20" s="1928" t="str">
        <f>IF(BD19="","",VLOOKUP(BD19,'シフト記号表（従来型・ユニット型共通）'!$C$6:$L$47,10,FALSE))</f>
        <v/>
      </c>
      <c r="BE20" s="1928" t="str">
        <f>IF(BE19="","",VLOOKUP(BE19,'シフト記号表（従来型・ユニット型共通）'!$C$6:$L$47,10,FALSE))</f>
        <v/>
      </c>
      <c r="BF20" s="4181">
        <f>IF($BI$3="４週",SUM(AA20:BB20),IF($BI$3="暦月",SUM(AA20:BE20),""))</f>
        <v>0</v>
      </c>
      <c r="BG20" s="4182"/>
      <c r="BH20" s="4183">
        <f>IF($BI$3="４週",BF20/4,IF($BI$3="暦月",(BF20/($BI$8/7)),""))</f>
        <v>0</v>
      </c>
      <c r="BI20" s="4182"/>
      <c r="BJ20" s="4178"/>
      <c r="BK20" s="4179"/>
      <c r="BL20" s="4179"/>
      <c r="BM20" s="4179"/>
      <c r="BN20" s="4180"/>
    </row>
    <row r="21" spans="2:66" ht="20.25" customHeight="1" x14ac:dyDescent="0.15">
      <c r="B21" s="4126">
        <f>B19+1</f>
        <v>3</v>
      </c>
      <c r="C21" s="4253"/>
      <c r="D21" s="4255"/>
      <c r="E21" s="4239"/>
      <c r="F21" s="4256"/>
      <c r="G21" s="4128"/>
      <c r="H21" s="4129"/>
      <c r="I21" s="1922"/>
      <c r="J21" s="1923"/>
      <c r="K21" s="1922"/>
      <c r="L21" s="1923"/>
      <c r="M21" s="4132"/>
      <c r="N21" s="4133"/>
      <c r="O21" s="4136"/>
      <c r="P21" s="4137"/>
      <c r="Q21" s="4137"/>
      <c r="R21" s="4129"/>
      <c r="S21" s="4140"/>
      <c r="T21" s="4141"/>
      <c r="U21" s="4141"/>
      <c r="V21" s="4141"/>
      <c r="W21" s="4142"/>
      <c r="X21" s="1932" t="s">
        <v>3298</v>
      </c>
      <c r="Y21" s="1933"/>
      <c r="Z21" s="1934"/>
      <c r="AA21" s="1935"/>
      <c r="AB21" s="1936"/>
      <c r="AC21" s="1936"/>
      <c r="AD21" s="1936"/>
      <c r="AE21" s="1936"/>
      <c r="AF21" s="1936"/>
      <c r="AG21" s="1937"/>
      <c r="AH21" s="1935"/>
      <c r="AI21" s="1936"/>
      <c r="AJ21" s="1936"/>
      <c r="AK21" s="1936"/>
      <c r="AL21" s="1936"/>
      <c r="AM21" s="1936"/>
      <c r="AN21" s="1937"/>
      <c r="AO21" s="1935"/>
      <c r="AP21" s="1936"/>
      <c r="AQ21" s="1936"/>
      <c r="AR21" s="1936"/>
      <c r="AS21" s="1936"/>
      <c r="AT21" s="1936"/>
      <c r="AU21" s="1937"/>
      <c r="AV21" s="1935"/>
      <c r="AW21" s="1936"/>
      <c r="AX21" s="1936"/>
      <c r="AY21" s="1936"/>
      <c r="AZ21" s="1936"/>
      <c r="BA21" s="1936"/>
      <c r="BB21" s="1937"/>
      <c r="BC21" s="1935"/>
      <c r="BD21" s="1936"/>
      <c r="BE21" s="1938"/>
      <c r="BF21" s="4146"/>
      <c r="BG21" s="4147"/>
      <c r="BH21" s="4148"/>
      <c r="BI21" s="4149"/>
      <c r="BJ21" s="4150"/>
      <c r="BK21" s="4151"/>
      <c r="BL21" s="4151"/>
      <c r="BM21" s="4151"/>
      <c r="BN21" s="4152"/>
    </row>
    <row r="22" spans="2:66" ht="20.25" customHeight="1" x14ac:dyDescent="0.15">
      <c r="B22" s="4159"/>
      <c r="C22" s="4260"/>
      <c r="D22" s="4261"/>
      <c r="E22" s="4239"/>
      <c r="F22" s="4256"/>
      <c r="G22" s="4172"/>
      <c r="H22" s="4173"/>
      <c r="I22" s="1922"/>
      <c r="J22" s="1923">
        <f>G21</f>
        <v>0</v>
      </c>
      <c r="K22" s="1922"/>
      <c r="L22" s="1923">
        <f>M21</f>
        <v>0</v>
      </c>
      <c r="M22" s="4174"/>
      <c r="N22" s="4175"/>
      <c r="O22" s="4176"/>
      <c r="P22" s="4177"/>
      <c r="Q22" s="4177"/>
      <c r="R22" s="4173"/>
      <c r="S22" s="4140"/>
      <c r="T22" s="4141"/>
      <c r="U22" s="4141"/>
      <c r="V22" s="4141"/>
      <c r="W22" s="4142"/>
      <c r="X22" s="1924" t="s">
        <v>3505</v>
      </c>
      <c r="Y22" s="1925"/>
      <c r="Z22" s="1926"/>
      <c r="AA22" s="1927" t="str">
        <f>IF(AA21="","",VLOOKUP(AA21,'シフト記号表（従来型・ユニット型共通）'!$C$6:$L$47,10,FALSE))</f>
        <v/>
      </c>
      <c r="AB22" s="1928" t="str">
        <f>IF(AB21="","",VLOOKUP(AB21,'シフト記号表（従来型・ユニット型共通）'!$C$6:$L$47,10,FALSE))</f>
        <v/>
      </c>
      <c r="AC22" s="1928" t="str">
        <f>IF(AC21="","",VLOOKUP(AC21,'シフト記号表（従来型・ユニット型共通）'!$C$6:$L$47,10,FALSE))</f>
        <v/>
      </c>
      <c r="AD22" s="1928" t="str">
        <f>IF(AD21="","",VLOOKUP(AD21,'シフト記号表（従来型・ユニット型共通）'!$C$6:$L$47,10,FALSE))</f>
        <v/>
      </c>
      <c r="AE22" s="1928" t="str">
        <f>IF(AE21="","",VLOOKUP(AE21,'シフト記号表（従来型・ユニット型共通）'!$C$6:$L$47,10,FALSE))</f>
        <v/>
      </c>
      <c r="AF22" s="1928" t="str">
        <f>IF(AF21="","",VLOOKUP(AF21,'シフト記号表（従来型・ユニット型共通）'!$C$6:$L$47,10,FALSE))</f>
        <v/>
      </c>
      <c r="AG22" s="1929" t="str">
        <f>IF(AG21="","",VLOOKUP(AG21,'シフト記号表（従来型・ユニット型共通）'!$C$6:$L$47,10,FALSE))</f>
        <v/>
      </c>
      <c r="AH22" s="1927" t="str">
        <f>IF(AH21="","",VLOOKUP(AH21,'シフト記号表（従来型・ユニット型共通）'!$C$6:$L$47,10,FALSE))</f>
        <v/>
      </c>
      <c r="AI22" s="1928" t="str">
        <f>IF(AI21="","",VLOOKUP(AI21,'シフト記号表（従来型・ユニット型共通）'!$C$6:$L$47,10,FALSE))</f>
        <v/>
      </c>
      <c r="AJ22" s="1928" t="str">
        <f>IF(AJ21="","",VLOOKUP(AJ21,'シフト記号表（従来型・ユニット型共通）'!$C$6:$L$47,10,FALSE))</f>
        <v/>
      </c>
      <c r="AK22" s="1928" t="str">
        <f>IF(AK21="","",VLOOKUP(AK21,'シフト記号表（従来型・ユニット型共通）'!$C$6:$L$47,10,FALSE))</f>
        <v/>
      </c>
      <c r="AL22" s="1928" t="str">
        <f>IF(AL21="","",VLOOKUP(AL21,'シフト記号表（従来型・ユニット型共通）'!$C$6:$L$47,10,FALSE))</f>
        <v/>
      </c>
      <c r="AM22" s="1928" t="str">
        <f>IF(AM21="","",VLOOKUP(AM21,'シフト記号表（従来型・ユニット型共通）'!$C$6:$L$47,10,FALSE))</f>
        <v/>
      </c>
      <c r="AN22" s="1929" t="str">
        <f>IF(AN21="","",VLOOKUP(AN21,'シフト記号表（従来型・ユニット型共通）'!$C$6:$L$47,10,FALSE))</f>
        <v/>
      </c>
      <c r="AO22" s="1927" t="str">
        <f>IF(AO21="","",VLOOKUP(AO21,'シフト記号表（従来型・ユニット型共通）'!$C$6:$L$47,10,FALSE))</f>
        <v/>
      </c>
      <c r="AP22" s="1928" t="str">
        <f>IF(AP21="","",VLOOKUP(AP21,'シフト記号表（従来型・ユニット型共通）'!$C$6:$L$47,10,FALSE))</f>
        <v/>
      </c>
      <c r="AQ22" s="1928" t="str">
        <f>IF(AQ21="","",VLOOKUP(AQ21,'シフト記号表（従来型・ユニット型共通）'!$C$6:$L$47,10,FALSE))</f>
        <v/>
      </c>
      <c r="AR22" s="1928" t="str">
        <f>IF(AR21="","",VLOOKUP(AR21,'シフト記号表（従来型・ユニット型共通）'!$C$6:$L$47,10,FALSE))</f>
        <v/>
      </c>
      <c r="AS22" s="1928" t="str">
        <f>IF(AS21="","",VLOOKUP(AS21,'シフト記号表（従来型・ユニット型共通）'!$C$6:$L$47,10,FALSE))</f>
        <v/>
      </c>
      <c r="AT22" s="1928" t="str">
        <f>IF(AT21="","",VLOOKUP(AT21,'シフト記号表（従来型・ユニット型共通）'!$C$6:$L$47,10,FALSE))</f>
        <v/>
      </c>
      <c r="AU22" s="1929" t="str">
        <f>IF(AU21="","",VLOOKUP(AU21,'シフト記号表（従来型・ユニット型共通）'!$C$6:$L$47,10,FALSE))</f>
        <v/>
      </c>
      <c r="AV22" s="1927" t="str">
        <f>IF(AV21="","",VLOOKUP(AV21,'シフト記号表（従来型・ユニット型共通）'!$C$6:$L$47,10,FALSE))</f>
        <v/>
      </c>
      <c r="AW22" s="1928" t="str">
        <f>IF(AW21="","",VLOOKUP(AW21,'シフト記号表（従来型・ユニット型共通）'!$C$6:$L$47,10,FALSE))</f>
        <v/>
      </c>
      <c r="AX22" s="1928" t="str">
        <f>IF(AX21="","",VLOOKUP(AX21,'シフト記号表（従来型・ユニット型共通）'!$C$6:$L$47,10,FALSE))</f>
        <v/>
      </c>
      <c r="AY22" s="1928" t="str">
        <f>IF(AY21="","",VLOOKUP(AY21,'シフト記号表（従来型・ユニット型共通）'!$C$6:$L$47,10,FALSE))</f>
        <v/>
      </c>
      <c r="AZ22" s="1928" t="str">
        <f>IF(AZ21="","",VLOOKUP(AZ21,'シフト記号表（従来型・ユニット型共通）'!$C$6:$L$47,10,FALSE))</f>
        <v/>
      </c>
      <c r="BA22" s="1928" t="str">
        <f>IF(BA21="","",VLOOKUP(BA21,'シフト記号表（従来型・ユニット型共通）'!$C$6:$L$47,10,FALSE))</f>
        <v/>
      </c>
      <c r="BB22" s="1929" t="str">
        <f>IF(BB21="","",VLOOKUP(BB21,'シフト記号表（従来型・ユニット型共通）'!$C$6:$L$47,10,FALSE))</f>
        <v/>
      </c>
      <c r="BC22" s="1927" t="str">
        <f>IF(BC21="","",VLOOKUP(BC21,'シフト記号表（従来型・ユニット型共通）'!$C$6:$L$47,10,FALSE))</f>
        <v/>
      </c>
      <c r="BD22" s="1928" t="str">
        <f>IF(BD21="","",VLOOKUP(BD21,'シフト記号表（従来型・ユニット型共通）'!$C$6:$L$47,10,FALSE))</f>
        <v/>
      </c>
      <c r="BE22" s="1928" t="str">
        <f>IF(BE21="","",VLOOKUP(BE21,'シフト記号表（従来型・ユニット型共通）'!$C$6:$L$47,10,FALSE))</f>
        <v/>
      </c>
      <c r="BF22" s="4181">
        <f>IF($BI$3="４週",SUM(AA22:BB22),IF($BI$3="暦月",SUM(AA22:BE22),""))</f>
        <v>0</v>
      </c>
      <c r="BG22" s="4182"/>
      <c r="BH22" s="4183">
        <f>IF($BI$3="４週",BF22/4,IF($BI$3="暦月",(BF22/($BI$8/7)),""))</f>
        <v>0</v>
      </c>
      <c r="BI22" s="4182"/>
      <c r="BJ22" s="4178"/>
      <c r="BK22" s="4179"/>
      <c r="BL22" s="4179"/>
      <c r="BM22" s="4179"/>
      <c r="BN22" s="4180"/>
    </row>
    <row r="23" spans="2:66" ht="20.25" customHeight="1" x14ac:dyDescent="0.15">
      <c r="B23" s="4126">
        <f>B21+1</f>
        <v>4</v>
      </c>
      <c r="C23" s="4253"/>
      <c r="D23" s="4255"/>
      <c r="E23" s="4239"/>
      <c r="F23" s="4256"/>
      <c r="G23" s="4128"/>
      <c r="H23" s="4129"/>
      <c r="I23" s="1922"/>
      <c r="J23" s="1923"/>
      <c r="K23" s="1922"/>
      <c r="L23" s="1923"/>
      <c r="M23" s="4132"/>
      <c r="N23" s="4133"/>
      <c r="O23" s="4136"/>
      <c r="P23" s="4137"/>
      <c r="Q23" s="4137"/>
      <c r="R23" s="4129"/>
      <c r="S23" s="4140"/>
      <c r="T23" s="4141"/>
      <c r="U23" s="4141"/>
      <c r="V23" s="4141"/>
      <c r="W23" s="4142"/>
      <c r="X23" s="1932" t="s">
        <v>3298</v>
      </c>
      <c r="Y23" s="1933"/>
      <c r="Z23" s="1934"/>
      <c r="AA23" s="1935"/>
      <c r="AB23" s="1936"/>
      <c r="AC23" s="1936"/>
      <c r="AD23" s="1936"/>
      <c r="AE23" s="1936"/>
      <c r="AF23" s="1936"/>
      <c r="AG23" s="1937"/>
      <c r="AH23" s="1935"/>
      <c r="AI23" s="1936"/>
      <c r="AJ23" s="1936"/>
      <c r="AK23" s="1936"/>
      <c r="AL23" s="1936"/>
      <c r="AM23" s="1936"/>
      <c r="AN23" s="1937"/>
      <c r="AO23" s="1935"/>
      <c r="AP23" s="1936"/>
      <c r="AQ23" s="1936"/>
      <c r="AR23" s="1936"/>
      <c r="AS23" s="1936"/>
      <c r="AT23" s="1936"/>
      <c r="AU23" s="1937"/>
      <c r="AV23" s="1935"/>
      <c r="AW23" s="1936"/>
      <c r="AX23" s="1936"/>
      <c r="AY23" s="1936"/>
      <c r="AZ23" s="1936"/>
      <c r="BA23" s="1936"/>
      <c r="BB23" s="1937"/>
      <c r="BC23" s="1935"/>
      <c r="BD23" s="1936"/>
      <c r="BE23" s="1938"/>
      <c r="BF23" s="4146"/>
      <c r="BG23" s="4147"/>
      <c r="BH23" s="4148"/>
      <c r="BI23" s="4149"/>
      <c r="BJ23" s="4150"/>
      <c r="BK23" s="4151"/>
      <c r="BL23" s="4151"/>
      <c r="BM23" s="4151"/>
      <c r="BN23" s="4152"/>
    </row>
    <row r="24" spans="2:66" ht="20.25" customHeight="1" x14ac:dyDescent="0.15">
      <c r="B24" s="4159"/>
      <c r="C24" s="4260"/>
      <c r="D24" s="4261"/>
      <c r="E24" s="4239"/>
      <c r="F24" s="4256"/>
      <c r="G24" s="4172"/>
      <c r="H24" s="4173"/>
      <c r="I24" s="1922"/>
      <c r="J24" s="1923">
        <f>G23</f>
        <v>0</v>
      </c>
      <c r="K24" s="1922"/>
      <c r="L24" s="1923">
        <f>M23</f>
        <v>0</v>
      </c>
      <c r="M24" s="4174"/>
      <c r="N24" s="4175"/>
      <c r="O24" s="4176"/>
      <c r="P24" s="4177"/>
      <c r="Q24" s="4177"/>
      <c r="R24" s="4173"/>
      <c r="S24" s="4140"/>
      <c r="T24" s="4141"/>
      <c r="U24" s="4141"/>
      <c r="V24" s="4141"/>
      <c r="W24" s="4142"/>
      <c r="X24" s="1924" t="s">
        <v>3505</v>
      </c>
      <c r="Y24" s="1925"/>
      <c r="Z24" s="1926"/>
      <c r="AA24" s="1927" t="str">
        <f>IF(AA23="","",VLOOKUP(AA23,'シフト記号表（従来型・ユニット型共通）'!$C$6:$L$47,10,FALSE))</f>
        <v/>
      </c>
      <c r="AB24" s="1928" t="str">
        <f>IF(AB23="","",VLOOKUP(AB23,'シフト記号表（従来型・ユニット型共通）'!$C$6:$L$47,10,FALSE))</f>
        <v/>
      </c>
      <c r="AC24" s="1928" t="str">
        <f>IF(AC23="","",VLOOKUP(AC23,'シフト記号表（従来型・ユニット型共通）'!$C$6:$L$47,10,FALSE))</f>
        <v/>
      </c>
      <c r="AD24" s="1928" t="str">
        <f>IF(AD23="","",VLOOKUP(AD23,'シフト記号表（従来型・ユニット型共通）'!$C$6:$L$47,10,FALSE))</f>
        <v/>
      </c>
      <c r="AE24" s="1928" t="str">
        <f>IF(AE23="","",VLOOKUP(AE23,'シフト記号表（従来型・ユニット型共通）'!$C$6:$L$47,10,FALSE))</f>
        <v/>
      </c>
      <c r="AF24" s="1928" t="str">
        <f>IF(AF23="","",VLOOKUP(AF23,'シフト記号表（従来型・ユニット型共通）'!$C$6:$L$47,10,FALSE))</f>
        <v/>
      </c>
      <c r="AG24" s="1929" t="str">
        <f>IF(AG23="","",VLOOKUP(AG23,'シフト記号表（従来型・ユニット型共通）'!$C$6:$L$47,10,FALSE))</f>
        <v/>
      </c>
      <c r="AH24" s="1927" t="str">
        <f>IF(AH23="","",VLOOKUP(AH23,'シフト記号表（従来型・ユニット型共通）'!$C$6:$L$47,10,FALSE))</f>
        <v/>
      </c>
      <c r="AI24" s="1928" t="str">
        <f>IF(AI23="","",VLOOKUP(AI23,'シフト記号表（従来型・ユニット型共通）'!$C$6:$L$47,10,FALSE))</f>
        <v/>
      </c>
      <c r="AJ24" s="1928" t="str">
        <f>IF(AJ23="","",VLOOKUP(AJ23,'シフト記号表（従来型・ユニット型共通）'!$C$6:$L$47,10,FALSE))</f>
        <v/>
      </c>
      <c r="AK24" s="1928" t="str">
        <f>IF(AK23="","",VLOOKUP(AK23,'シフト記号表（従来型・ユニット型共通）'!$C$6:$L$47,10,FALSE))</f>
        <v/>
      </c>
      <c r="AL24" s="1928" t="str">
        <f>IF(AL23="","",VLOOKUP(AL23,'シフト記号表（従来型・ユニット型共通）'!$C$6:$L$47,10,FALSE))</f>
        <v/>
      </c>
      <c r="AM24" s="1928" t="str">
        <f>IF(AM23="","",VLOOKUP(AM23,'シフト記号表（従来型・ユニット型共通）'!$C$6:$L$47,10,FALSE))</f>
        <v/>
      </c>
      <c r="AN24" s="1929" t="str">
        <f>IF(AN23="","",VLOOKUP(AN23,'シフト記号表（従来型・ユニット型共通）'!$C$6:$L$47,10,FALSE))</f>
        <v/>
      </c>
      <c r="AO24" s="1927" t="str">
        <f>IF(AO23="","",VLOOKUP(AO23,'シフト記号表（従来型・ユニット型共通）'!$C$6:$L$47,10,FALSE))</f>
        <v/>
      </c>
      <c r="AP24" s="1928" t="str">
        <f>IF(AP23="","",VLOOKUP(AP23,'シフト記号表（従来型・ユニット型共通）'!$C$6:$L$47,10,FALSE))</f>
        <v/>
      </c>
      <c r="AQ24" s="1928" t="str">
        <f>IF(AQ23="","",VLOOKUP(AQ23,'シフト記号表（従来型・ユニット型共通）'!$C$6:$L$47,10,FALSE))</f>
        <v/>
      </c>
      <c r="AR24" s="1928" t="str">
        <f>IF(AR23="","",VLOOKUP(AR23,'シフト記号表（従来型・ユニット型共通）'!$C$6:$L$47,10,FALSE))</f>
        <v/>
      </c>
      <c r="AS24" s="1928" t="str">
        <f>IF(AS23="","",VLOOKUP(AS23,'シフト記号表（従来型・ユニット型共通）'!$C$6:$L$47,10,FALSE))</f>
        <v/>
      </c>
      <c r="AT24" s="1928" t="str">
        <f>IF(AT23="","",VLOOKUP(AT23,'シフト記号表（従来型・ユニット型共通）'!$C$6:$L$47,10,FALSE))</f>
        <v/>
      </c>
      <c r="AU24" s="1929" t="str">
        <f>IF(AU23="","",VLOOKUP(AU23,'シフト記号表（従来型・ユニット型共通）'!$C$6:$L$47,10,FALSE))</f>
        <v/>
      </c>
      <c r="AV24" s="1927" t="str">
        <f>IF(AV23="","",VLOOKUP(AV23,'シフト記号表（従来型・ユニット型共通）'!$C$6:$L$47,10,FALSE))</f>
        <v/>
      </c>
      <c r="AW24" s="1928" t="str">
        <f>IF(AW23="","",VLOOKUP(AW23,'シフト記号表（従来型・ユニット型共通）'!$C$6:$L$47,10,FALSE))</f>
        <v/>
      </c>
      <c r="AX24" s="1928" t="str">
        <f>IF(AX23="","",VLOOKUP(AX23,'シフト記号表（従来型・ユニット型共通）'!$C$6:$L$47,10,FALSE))</f>
        <v/>
      </c>
      <c r="AY24" s="1928" t="str">
        <f>IF(AY23="","",VLOOKUP(AY23,'シフト記号表（従来型・ユニット型共通）'!$C$6:$L$47,10,FALSE))</f>
        <v/>
      </c>
      <c r="AZ24" s="1928" t="str">
        <f>IF(AZ23="","",VLOOKUP(AZ23,'シフト記号表（従来型・ユニット型共通）'!$C$6:$L$47,10,FALSE))</f>
        <v/>
      </c>
      <c r="BA24" s="1928" t="str">
        <f>IF(BA23="","",VLOOKUP(BA23,'シフト記号表（従来型・ユニット型共通）'!$C$6:$L$47,10,FALSE))</f>
        <v/>
      </c>
      <c r="BB24" s="1929" t="str">
        <f>IF(BB23="","",VLOOKUP(BB23,'シフト記号表（従来型・ユニット型共通）'!$C$6:$L$47,10,FALSE))</f>
        <v/>
      </c>
      <c r="BC24" s="1927" t="str">
        <f>IF(BC23="","",VLOOKUP(BC23,'シフト記号表（従来型・ユニット型共通）'!$C$6:$L$47,10,FALSE))</f>
        <v/>
      </c>
      <c r="BD24" s="1928" t="str">
        <f>IF(BD23="","",VLOOKUP(BD23,'シフト記号表（従来型・ユニット型共通）'!$C$6:$L$47,10,FALSE))</f>
        <v/>
      </c>
      <c r="BE24" s="1928" t="str">
        <f>IF(BE23="","",VLOOKUP(BE23,'シフト記号表（従来型・ユニット型共通）'!$C$6:$L$47,10,FALSE))</f>
        <v/>
      </c>
      <c r="BF24" s="4181">
        <f>IF($BI$3="４週",SUM(AA24:BB24),IF($BI$3="暦月",SUM(AA24:BE24),""))</f>
        <v>0</v>
      </c>
      <c r="BG24" s="4182"/>
      <c r="BH24" s="4183">
        <f>IF($BI$3="４週",BF24/4,IF($BI$3="暦月",(BF24/($BI$8/7)),""))</f>
        <v>0</v>
      </c>
      <c r="BI24" s="4182"/>
      <c r="BJ24" s="4178"/>
      <c r="BK24" s="4179"/>
      <c r="BL24" s="4179"/>
      <c r="BM24" s="4179"/>
      <c r="BN24" s="4180"/>
    </row>
    <row r="25" spans="2:66" ht="20.25" customHeight="1" x14ac:dyDescent="0.15">
      <c r="B25" s="4126">
        <f>B23+1</f>
        <v>5</v>
      </c>
      <c r="C25" s="4253"/>
      <c r="D25" s="4255"/>
      <c r="E25" s="4239"/>
      <c r="F25" s="4256"/>
      <c r="G25" s="4128"/>
      <c r="H25" s="4129"/>
      <c r="I25" s="1922"/>
      <c r="J25" s="1923"/>
      <c r="K25" s="1922"/>
      <c r="L25" s="1923"/>
      <c r="M25" s="4132"/>
      <c r="N25" s="4133"/>
      <c r="O25" s="4136"/>
      <c r="P25" s="4137"/>
      <c r="Q25" s="4137"/>
      <c r="R25" s="4129"/>
      <c r="S25" s="4140"/>
      <c r="T25" s="4141"/>
      <c r="U25" s="4141"/>
      <c r="V25" s="4141"/>
      <c r="W25" s="4142"/>
      <c r="X25" s="1932" t="s">
        <v>3298</v>
      </c>
      <c r="Y25" s="1933"/>
      <c r="Z25" s="1934"/>
      <c r="AA25" s="1935"/>
      <c r="AB25" s="1936"/>
      <c r="AC25" s="1936"/>
      <c r="AD25" s="1936"/>
      <c r="AE25" s="1936"/>
      <c r="AF25" s="1936"/>
      <c r="AG25" s="1937"/>
      <c r="AH25" s="1935"/>
      <c r="AI25" s="1936"/>
      <c r="AJ25" s="1936"/>
      <c r="AK25" s="1936"/>
      <c r="AL25" s="1936"/>
      <c r="AM25" s="1936"/>
      <c r="AN25" s="1937"/>
      <c r="AO25" s="1935"/>
      <c r="AP25" s="1936"/>
      <c r="AQ25" s="1936"/>
      <c r="AR25" s="1936"/>
      <c r="AS25" s="1936"/>
      <c r="AT25" s="1936"/>
      <c r="AU25" s="1937"/>
      <c r="AV25" s="1935"/>
      <c r="AW25" s="1936"/>
      <c r="AX25" s="1936"/>
      <c r="AY25" s="1936"/>
      <c r="AZ25" s="1936"/>
      <c r="BA25" s="1936"/>
      <c r="BB25" s="1937"/>
      <c r="BC25" s="1935"/>
      <c r="BD25" s="1936"/>
      <c r="BE25" s="1938"/>
      <c r="BF25" s="4146"/>
      <c r="BG25" s="4147"/>
      <c r="BH25" s="4148"/>
      <c r="BI25" s="4149"/>
      <c r="BJ25" s="4150"/>
      <c r="BK25" s="4151"/>
      <c r="BL25" s="4151"/>
      <c r="BM25" s="4151"/>
      <c r="BN25" s="4152"/>
    </row>
    <row r="26" spans="2:66" ht="20.25" customHeight="1" x14ac:dyDescent="0.15">
      <c r="B26" s="4159"/>
      <c r="C26" s="4260"/>
      <c r="D26" s="4261"/>
      <c r="E26" s="4239"/>
      <c r="F26" s="4256"/>
      <c r="G26" s="4172"/>
      <c r="H26" s="4173"/>
      <c r="I26" s="1922"/>
      <c r="J26" s="1923">
        <f>G25</f>
        <v>0</v>
      </c>
      <c r="K26" s="1922"/>
      <c r="L26" s="1923">
        <f>M25</f>
        <v>0</v>
      </c>
      <c r="M26" s="4174"/>
      <c r="N26" s="4175"/>
      <c r="O26" s="4176"/>
      <c r="P26" s="4177"/>
      <c r="Q26" s="4177"/>
      <c r="R26" s="4173"/>
      <c r="S26" s="4140"/>
      <c r="T26" s="4141"/>
      <c r="U26" s="4141"/>
      <c r="V26" s="4141"/>
      <c r="W26" s="4142"/>
      <c r="X26" s="1939" t="s">
        <v>3505</v>
      </c>
      <c r="Y26" s="1940"/>
      <c r="Z26" s="1941"/>
      <c r="AA26" s="1927" t="str">
        <f>IF(AA25="","",VLOOKUP(AA25,'シフト記号表（従来型・ユニット型共通）'!$C$6:$L$47,10,FALSE))</f>
        <v/>
      </c>
      <c r="AB26" s="1928" t="str">
        <f>IF(AB25="","",VLOOKUP(AB25,'シフト記号表（従来型・ユニット型共通）'!$C$6:$L$47,10,FALSE))</f>
        <v/>
      </c>
      <c r="AC26" s="1928" t="str">
        <f>IF(AC25="","",VLOOKUP(AC25,'シフト記号表（従来型・ユニット型共通）'!$C$6:$L$47,10,FALSE))</f>
        <v/>
      </c>
      <c r="AD26" s="1928" t="str">
        <f>IF(AD25="","",VLOOKUP(AD25,'シフト記号表（従来型・ユニット型共通）'!$C$6:$L$47,10,FALSE))</f>
        <v/>
      </c>
      <c r="AE26" s="1928" t="str">
        <f>IF(AE25="","",VLOOKUP(AE25,'シフト記号表（従来型・ユニット型共通）'!$C$6:$L$47,10,FALSE))</f>
        <v/>
      </c>
      <c r="AF26" s="1928" t="str">
        <f>IF(AF25="","",VLOOKUP(AF25,'シフト記号表（従来型・ユニット型共通）'!$C$6:$L$47,10,FALSE))</f>
        <v/>
      </c>
      <c r="AG26" s="1929" t="str">
        <f>IF(AG25="","",VLOOKUP(AG25,'シフト記号表（従来型・ユニット型共通）'!$C$6:$L$47,10,FALSE))</f>
        <v/>
      </c>
      <c r="AH26" s="1927" t="str">
        <f>IF(AH25="","",VLOOKUP(AH25,'シフト記号表（従来型・ユニット型共通）'!$C$6:$L$47,10,FALSE))</f>
        <v/>
      </c>
      <c r="AI26" s="1928" t="str">
        <f>IF(AI25="","",VLOOKUP(AI25,'シフト記号表（従来型・ユニット型共通）'!$C$6:$L$47,10,FALSE))</f>
        <v/>
      </c>
      <c r="AJ26" s="1928" t="str">
        <f>IF(AJ25="","",VLOOKUP(AJ25,'シフト記号表（従来型・ユニット型共通）'!$C$6:$L$47,10,FALSE))</f>
        <v/>
      </c>
      <c r="AK26" s="1928" t="str">
        <f>IF(AK25="","",VLOOKUP(AK25,'シフト記号表（従来型・ユニット型共通）'!$C$6:$L$47,10,FALSE))</f>
        <v/>
      </c>
      <c r="AL26" s="1928" t="str">
        <f>IF(AL25="","",VLOOKUP(AL25,'シフト記号表（従来型・ユニット型共通）'!$C$6:$L$47,10,FALSE))</f>
        <v/>
      </c>
      <c r="AM26" s="1928" t="str">
        <f>IF(AM25="","",VLOOKUP(AM25,'シフト記号表（従来型・ユニット型共通）'!$C$6:$L$47,10,FALSE))</f>
        <v/>
      </c>
      <c r="AN26" s="1929" t="str">
        <f>IF(AN25="","",VLOOKUP(AN25,'シフト記号表（従来型・ユニット型共通）'!$C$6:$L$47,10,FALSE))</f>
        <v/>
      </c>
      <c r="AO26" s="1927" t="str">
        <f>IF(AO25="","",VLOOKUP(AO25,'シフト記号表（従来型・ユニット型共通）'!$C$6:$L$47,10,FALSE))</f>
        <v/>
      </c>
      <c r="AP26" s="1928" t="str">
        <f>IF(AP25="","",VLOOKUP(AP25,'シフト記号表（従来型・ユニット型共通）'!$C$6:$L$47,10,FALSE))</f>
        <v/>
      </c>
      <c r="AQ26" s="1928" t="str">
        <f>IF(AQ25="","",VLOOKUP(AQ25,'シフト記号表（従来型・ユニット型共通）'!$C$6:$L$47,10,FALSE))</f>
        <v/>
      </c>
      <c r="AR26" s="1928" t="str">
        <f>IF(AR25="","",VLOOKUP(AR25,'シフト記号表（従来型・ユニット型共通）'!$C$6:$L$47,10,FALSE))</f>
        <v/>
      </c>
      <c r="AS26" s="1928" t="str">
        <f>IF(AS25="","",VLOOKUP(AS25,'シフト記号表（従来型・ユニット型共通）'!$C$6:$L$47,10,FALSE))</f>
        <v/>
      </c>
      <c r="AT26" s="1928" t="str">
        <f>IF(AT25="","",VLOOKUP(AT25,'シフト記号表（従来型・ユニット型共通）'!$C$6:$L$47,10,FALSE))</f>
        <v/>
      </c>
      <c r="AU26" s="1929" t="str">
        <f>IF(AU25="","",VLOOKUP(AU25,'シフト記号表（従来型・ユニット型共通）'!$C$6:$L$47,10,FALSE))</f>
        <v/>
      </c>
      <c r="AV26" s="1927" t="str">
        <f>IF(AV25="","",VLOOKUP(AV25,'シフト記号表（従来型・ユニット型共通）'!$C$6:$L$47,10,FALSE))</f>
        <v/>
      </c>
      <c r="AW26" s="1928" t="str">
        <f>IF(AW25="","",VLOOKUP(AW25,'シフト記号表（従来型・ユニット型共通）'!$C$6:$L$47,10,FALSE))</f>
        <v/>
      </c>
      <c r="AX26" s="1928" t="str">
        <f>IF(AX25="","",VLOOKUP(AX25,'シフト記号表（従来型・ユニット型共通）'!$C$6:$L$47,10,FALSE))</f>
        <v/>
      </c>
      <c r="AY26" s="1928" t="str">
        <f>IF(AY25="","",VLOOKUP(AY25,'シフト記号表（従来型・ユニット型共通）'!$C$6:$L$47,10,FALSE))</f>
        <v/>
      </c>
      <c r="AZ26" s="1928" t="str">
        <f>IF(AZ25="","",VLOOKUP(AZ25,'シフト記号表（従来型・ユニット型共通）'!$C$6:$L$47,10,FALSE))</f>
        <v/>
      </c>
      <c r="BA26" s="1928" t="str">
        <f>IF(BA25="","",VLOOKUP(BA25,'シフト記号表（従来型・ユニット型共通）'!$C$6:$L$47,10,FALSE))</f>
        <v/>
      </c>
      <c r="BB26" s="1929" t="str">
        <f>IF(BB25="","",VLOOKUP(BB25,'シフト記号表（従来型・ユニット型共通）'!$C$6:$L$47,10,FALSE))</f>
        <v/>
      </c>
      <c r="BC26" s="1927" t="str">
        <f>IF(BC25="","",VLOOKUP(BC25,'シフト記号表（従来型・ユニット型共通）'!$C$6:$L$47,10,FALSE))</f>
        <v/>
      </c>
      <c r="BD26" s="1928" t="str">
        <f>IF(BD25="","",VLOOKUP(BD25,'シフト記号表（従来型・ユニット型共通）'!$C$6:$L$47,10,FALSE))</f>
        <v/>
      </c>
      <c r="BE26" s="1928" t="str">
        <f>IF(BE25="","",VLOOKUP(BE25,'シフト記号表（従来型・ユニット型共通）'!$C$6:$L$47,10,FALSE))</f>
        <v/>
      </c>
      <c r="BF26" s="4181">
        <f>IF($BI$3="４週",SUM(AA26:BB26),IF($BI$3="暦月",SUM(AA26:BE26),""))</f>
        <v>0</v>
      </c>
      <c r="BG26" s="4182"/>
      <c r="BH26" s="4183">
        <f>IF($BI$3="４週",BF26/4,IF($BI$3="暦月",(BF26/($BI$8/7)),""))</f>
        <v>0</v>
      </c>
      <c r="BI26" s="4182"/>
      <c r="BJ26" s="4178"/>
      <c r="BK26" s="4179"/>
      <c r="BL26" s="4179"/>
      <c r="BM26" s="4179"/>
      <c r="BN26" s="4180"/>
    </row>
    <row r="27" spans="2:66" ht="20.25" customHeight="1" x14ac:dyDescent="0.15">
      <c r="B27" s="4126">
        <f>B25+1</f>
        <v>6</v>
      </c>
      <c r="C27" s="4253"/>
      <c r="D27" s="4255"/>
      <c r="E27" s="4239"/>
      <c r="F27" s="4256"/>
      <c r="G27" s="4128"/>
      <c r="H27" s="4129"/>
      <c r="I27" s="1922"/>
      <c r="J27" s="1923"/>
      <c r="K27" s="1922"/>
      <c r="L27" s="1923"/>
      <c r="M27" s="4132"/>
      <c r="N27" s="4133"/>
      <c r="O27" s="4136"/>
      <c r="P27" s="4137"/>
      <c r="Q27" s="4137"/>
      <c r="R27" s="4129"/>
      <c r="S27" s="4140"/>
      <c r="T27" s="4141"/>
      <c r="U27" s="4141"/>
      <c r="V27" s="4141"/>
      <c r="W27" s="4142"/>
      <c r="X27" s="1942" t="s">
        <v>3298</v>
      </c>
      <c r="Z27" s="1943"/>
      <c r="AA27" s="1935"/>
      <c r="AB27" s="1936"/>
      <c r="AC27" s="1936"/>
      <c r="AD27" s="1936"/>
      <c r="AE27" s="1936"/>
      <c r="AF27" s="1936"/>
      <c r="AG27" s="1937"/>
      <c r="AH27" s="1935"/>
      <c r="AI27" s="1936"/>
      <c r="AJ27" s="1936"/>
      <c r="AK27" s="1936"/>
      <c r="AL27" s="1936"/>
      <c r="AM27" s="1936"/>
      <c r="AN27" s="1937"/>
      <c r="AO27" s="1935"/>
      <c r="AP27" s="1936"/>
      <c r="AQ27" s="1936"/>
      <c r="AR27" s="1936"/>
      <c r="AS27" s="1936"/>
      <c r="AT27" s="1936"/>
      <c r="AU27" s="1937"/>
      <c r="AV27" s="1935"/>
      <c r="AW27" s="1936"/>
      <c r="AX27" s="1936"/>
      <c r="AY27" s="1936"/>
      <c r="AZ27" s="1936"/>
      <c r="BA27" s="1936"/>
      <c r="BB27" s="1937"/>
      <c r="BC27" s="1935"/>
      <c r="BD27" s="1936"/>
      <c r="BE27" s="1938"/>
      <c r="BF27" s="4146"/>
      <c r="BG27" s="4147"/>
      <c r="BH27" s="4148"/>
      <c r="BI27" s="4149"/>
      <c r="BJ27" s="4150"/>
      <c r="BK27" s="4151"/>
      <c r="BL27" s="4151"/>
      <c r="BM27" s="4151"/>
      <c r="BN27" s="4152"/>
    </row>
    <row r="28" spans="2:66" ht="20.25" customHeight="1" x14ac:dyDescent="0.15">
      <c r="B28" s="4159"/>
      <c r="C28" s="4260"/>
      <c r="D28" s="4261"/>
      <c r="E28" s="4239"/>
      <c r="F28" s="4256"/>
      <c r="G28" s="4172"/>
      <c r="H28" s="4173"/>
      <c r="I28" s="1922"/>
      <c r="J28" s="1923">
        <f>G27</f>
        <v>0</v>
      </c>
      <c r="K28" s="1922"/>
      <c r="L28" s="1923">
        <f>M27</f>
        <v>0</v>
      </c>
      <c r="M28" s="4174"/>
      <c r="N28" s="4175"/>
      <c r="O28" s="4176"/>
      <c r="P28" s="4177"/>
      <c r="Q28" s="4177"/>
      <c r="R28" s="4173"/>
      <c r="S28" s="4140"/>
      <c r="T28" s="4141"/>
      <c r="U28" s="4141"/>
      <c r="V28" s="4141"/>
      <c r="W28" s="4142"/>
      <c r="X28" s="1924" t="s">
        <v>3505</v>
      </c>
      <c r="Y28" s="1925"/>
      <c r="Z28" s="1926"/>
      <c r="AA28" s="1927" t="str">
        <f>IF(AA27="","",VLOOKUP(AA27,'シフト記号表（従来型・ユニット型共通）'!$C$6:$L$47,10,FALSE))</f>
        <v/>
      </c>
      <c r="AB28" s="1928" t="str">
        <f>IF(AB27="","",VLOOKUP(AB27,'シフト記号表（従来型・ユニット型共通）'!$C$6:$L$47,10,FALSE))</f>
        <v/>
      </c>
      <c r="AC28" s="1928" t="str">
        <f>IF(AC27="","",VLOOKUP(AC27,'シフト記号表（従来型・ユニット型共通）'!$C$6:$L$47,10,FALSE))</f>
        <v/>
      </c>
      <c r="AD28" s="1928" t="str">
        <f>IF(AD27="","",VLOOKUP(AD27,'シフト記号表（従来型・ユニット型共通）'!$C$6:$L$47,10,FALSE))</f>
        <v/>
      </c>
      <c r="AE28" s="1928" t="str">
        <f>IF(AE27="","",VLOOKUP(AE27,'シフト記号表（従来型・ユニット型共通）'!$C$6:$L$47,10,FALSE))</f>
        <v/>
      </c>
      <c r="AF28" s="1928" t="str">
        <f>IF(AF27="","",VLOOKUP(AF27,'シフト記号表（従来型・ユニット型共通）'!$C$6:$L$47,10,FALSE))</f>
        <v/>
      </c>
      <c r="AG28" s="1929" t="str">
        <f>IF(AG27="","",VLOOKUP(AG27,'シフト記号表（従来型・ユニット型共通）'!$C$6:$L$47,10,FALSE))</f>
        <v/>
      </c>
      <c r="AH28" s="1927" t="str">
        <f>IF(AH27="","",VLOOKUP(AH27,'シフト記号表（従来型・ユニット型共通）'!$C$6:$L$47,10,FALSE))</f>
        <v/>
      </c>
      <c r="AI28" s="1928" t="str">
        <f>IF(AI27="","",VLOOKUP(AI27,'シフト記号表（従来型・ユニット型共通）'!$C$6:$L$47,10,FALSE))</f>
        <v/>
      </c>
      <c r="AJ28" s="1928" t="str">
        <f>IF(AJ27="","",VLOOKUP(AJ27,'シフト記号表（従来型・ユニット型共通）'!$C$6:$L$47,10,FALSE))</f>
        <v/>
      </c>
      <c r="AK28" s="1928" t="str">
        <f>IF(AK27="","",VLOOKUP(AK27,'シフト記号表（従来型・ユニット型共通）'!$C$6:$L$47,10,FALSE))</f>
        <v/>
      </c>
      <c r="AL28" s="1928" t="str">
        <f>IF(AL27="","",VLOOKUP(AL27,'シフト記号表（従来型・ユニット型共通）'!$C$6:$L$47,10,FALSE))</f>
        <v/>
      </c>
      <c r="AM28" s="1928" t="str">
        <f>IF(AM27="","",VLOOKUP(AM27,'シフト記号表（従来型・ユニット型共通）'!$C$6:$L$47,10,FALSE))</f>
        <v/>
      </c>
      <c r="AN28" s="1929" t="str">
        <f>IF(AN27="","",VLOOKUP(AN27,'シフト記号表（従来型・ユニット型共通）'!$C$6:$L$47,10,FALSE))</f>
        <v/>
      </c>
      <c r="AO28" s="1927" t="str">
        <f>IF(AO27="","",VLOOKUP(AO27,'シフト記号表（従来型・ユニット型共通）'!$C$6:$L$47,10,FALSE))</f>
        <v/>
      </c>
      <c r="AP28" s="1928" t="str">
        <f>IF(AP27="","",VLOOKUP(AP27,'シフト記号表（従来型・ユニット型共通）'!$C$6:$L$47,10,FALSE))</f>
        <v/>
      </c>
      <c r="AQ28" s="1928" t="str">
        <f>IF(AQ27="","",VLOOKUP(AQ27,'シフト記号表（従来型・ユニット型共通）'!$C$6:$L$47,10,FALSE))</f>
        <v/>
      </c>
      <c r="AR28" s="1928" t="str">
        <f>IF(AR27="","",VLOOKUP(AR27,'シフト記号表（従来型・ユニット型共通）'!$C$6:$L$47,10,FALSE))</f>
        <v/>
      </c>
      <c r="AS28" s="1928" t="str">
        <f>IF(AS27="","",VLOOKUP(AS27,'シフト記号表（従来型・ユニット型共通）'!$C$6:$L$47,10,FALSE))</f>
        <v/>
      </c>
      <c r="AT28" s="1928" t="str">
        <f>IF(AT27="","",VLOOKUP(AT27,'シフト記号表（従来型・ユニット型共通）'!$C$6:$L$47,10,FALSE))</f>
        <v/>
      </c>
      <c r="AU28" s="1929" t="str">
        <f>IF(AU27="","",VLOOKUP(AU27,'シフト記号表（従来型・ユニット型共通）'!$C$6:$L$47,10,FALSE))</f>
        <v/>
      </c>
      <c r="AV28" s="1927" t="str">
        <f>IF(AV27="","",VLOOKUP(AV27,'シフト記号表（従来型・ユニット型共通）'!$C$6:$L$47,10,FALSE))</f>
        <v/>
      </c>
      <c r="AW28" s="1928" t="str">
        <f>IF(AW27="","",VLOOKUP(AW27,'シフト記号表（従来型・ユニット型共通）'!$C$6:$L$47,10,FALSE))</f>
        <v/>
      </c>
      <c r="AX28" s="1928" t="str">
        <f>IF(AX27="","",VLOOKUP(AX27,'シフト記号表（従来型・ユニット型共通）'!$C$6:$L$47,10,FALSE))</f>
        <v/>
      </c>
      <c r="AY28" s="1928" t="str">
        <f>IF(AY27="","",VLOOKUP(AY27,'シフト記号表（従来型・ユニット型共通）'!$C$6:$L$47,10,FALSE))</f>
        <v/>
      </c>
      <c r="AZ28" s="1928" t="str">
        <f>IF(AZ27="","",VLOOKUP(AZ27,'シフト記号表（従来型・ユニット型共通）'!$C$6:$L$47,10,FALSE))</f>
        <v/>
      </c>
      <c r="BA28" s="1928" t="str">
        <f>IF(BA27="","",VLOOKUP(BA27,'シフト記号表（従来型・ユニット型共通）'!$C$6:$L$47,10,FALSE))</f>
        <v/>
      </c>
      <c r="BB28" s="1929" t="str">
        <f>IF(BB27="","",VLOOKUP(BB27,'シフト記号表（従来型・ユニット型共通）'!$C$6:$L$47,10,FALSE))</f>
        <v/>
      </c>
      <c r="BC28" s="1927" t="str">
        <f>IF(BC27="","",VLOOKUP(BC27,'シフト記号表（従来型・ユニット型共通）'!$C$6:$L$47,10,FALSE))</f>
        <v/>
      </c>
      <c r="BD28" s="1928" t="str">
        <f>IF(BD27="","",VLOOKUP(BD27,'シフト記号表（従来型・ユニット型共通）'!$C$6:$L$47,10,FALSE))</f>
        <v/>
      </c>
      <c r="BE28" s="1928" t="str">
        <f>IF(BE27="","",VLOOKUP(BE27,'シフト記号表（従来型・ユニット型共通）'!$C$6:$L$47,10,FALSE))</f>
        <v/>
      </c>
      <c r="BF28" s="4181">
        <f>IF($BI$3="４週",SUM(AA28:BB28),IF($BI$3="暦月",SUM(AA28:BE28),""))</f>
        <v>0</v>
      </c>
      <c r="BG28" s="4182"/>
      <c r="BH28" s="4183">
        <f>IF($BI$3="４週",BF28/4,IF($BI$3="暦月",(BF28/($BI$8/7)),""))</f>
        <v>0</v>
      </c>
      <c r="BI28" s="4182"/>
      <c r="BJ28" s="4178"/>
      <c r="BK28" s="4179"/>
      <c r="BL28" s="4179"/>
      <c r="BM28" s="4179"/>
      <c r="BN28" s="4180"/>
    </row>
    <row r="29" spans="2:66" ht="20.25" customHeight="1" x14ac:dyDescent="0.15">
      <c r="B29" s="4126">
        <f>B27+1</f>
        <v>7</v>
      </c>
      <c r="C29" s="4253"/>
      <c r="D29" s="4255"/>
      <c r="E29" s="4239"/>
      <c r="F29" s="4256"/>
      <c r="G29" s="4128"/>
      <c r="H29" s="4129"/>
      <c r="I29" s="1922"/>
      <c r="J29" s="1923"/>
      <c r="K29" s="1922"/>
      <c r="L29" s="1923"/>
      <c r="M29" s="4132"/>
      <c r="N29" s="4133"/>
      <c r="O29" s="4136"/>
      <c r="P29" s="4137"/>
      <c r="Q29" s="4137"/>
      <c r="R29" s="4129"/>
      <c r="S29" s="4140"/>
      <c r="T29" s="4141"/>
      <c r="U29" s="4141"/>
      <c r="V29" s="4141"/>
      <c r="W29" s="4142"/>
      <c r="X29" s="1932" t="s">
        <v>3298</v>
      </c>
      <c r="Y29" s="1933"/>
      <c r="Z29" s="1934"/>
      <c r="AA29" s="1935"/>
      <c r="AB29" s="1936"/>
      <c r="AC29" s="1936"/>
      <c r="AD29" s="1936"/>
      <c r="AE29" s="1936"/>
      <c r="AF29" s="1936"/>
      <c r="AG29" s="1937"/>
      <c r="AH29" s="1935"/>
      <c r="AI29" s="1936"/>
      <c r="AJ29" s="1936"/>
      <c r="AK29" s="1936"/>
      <c r="AL29" s="1936"/>
      <c r="AM29" s="1936"/>
      <c r="AN29" s="1937"/>
      <c r="AO29" s="1935"/>
      <c r="AP29" s="1936"/>
      <c r="AQ29" s="1936"/>
      <c r="AR29" s="1936"/>
      <c r="AS29" s="1936"/>
      <c r="AT29" s="1936"/>
      <c r="AU29" s="1937"/>
      <c r="AV29" s="1935"/>
      <c r="AW29" s="1936"/>
      <c r="AX29" s="1936"/>
      <c r="AY29" s="1936"/>
      <c r="AZ29" s="1936"/>
      <c r="BA29" s="1936"/>
      <c r="BB29" s="1937"/>
      <c r="BC29" s="1935"/>
      <c r="BD29" s="1936"/>
      <c r="BE29" s="1938"/>
      <c r="BF29" s="4146"/>
      <c r="BG29" s="4147"/>
      <c r="BH29" s="4148"/>
      <c r="BI29" s="4149"/>
      <c r="BJ29" s="4150"/>
      <c r="BK29" s="4151"/>
      <c r="BL29" s="4151"/>
      <c r="BM29" s="4151"/>
      <c r="BN29" s="4152"/>
    </row>
    <row r="30" spans="2:66" ht="20.25" customHeight="1" x14ac:dyDescent="0.15">
      <c r="B30" s="4159"/>
      <c r="C30" s="4260"/>
      <c r="D30" s="4261"/>
      <c r="E30" s="4239"/>
      <c r="F30" s="4256"/>
      <c r="G30" s="4172"/>
      <c r="H30" s="4173"/>
      <c r="I30" s="1922"/>
      <c r="J30" s="1923">
        <f>G29</f>
        <v>0</v>
      </c>
      <c r="K30" s="1922"/>
      <c r="L30" s="1923">
        <f>M29</f>
        <v>0</v>
      </c>
      <c r="M30" s="4174"/>
      <c r="N30" s="4175"/>
      <c r="O30" s="4176"/>
      <c r="P30" s="4177"/>
      <c r="Q30" s="4177"/>
      <c r="R30" s="4173"/>
      <c r="S30" s="4140"/>
      <c r="T30" s="4141"/>
      <c r="U30" s="4141"/>
      <c r="V30" s="4141"/>
      <c r="W30" s="4142"/>
      <c r="X30" s="1924" t="s">
        <v>3505</v>
      </c>
      <c r="Y30" s="1925"/>
      <c r="Z30" s="1926"/>
      <c r="AA30" s="1927" t="str">
        <f>IF(AA29="","",VLOOKUP(AA29,'シフト記号表（従来型・ユニット型共通）'!$C$6:$L$47,10,FALSE))</f>
        <v/>
      </c>
      <c r="AB30" s="1928" t="str">
        <f>IF(AB29="","",VLOOKUP(AB29,'シフト記号表（従来型・ユニット型共通）'!$C$6:$L$47,10,FALSE))</f>
        <v/>
      </c>
      <c r="AC30" s="1928" t="str">
        <f>IF(AC29="","",VLOOKUP(AC29,'シフト記号表（従来型・ユニット型共通）'!$C$6:$L$47,10,FALSE))</f>
        <v/>
      </c>
      <c r="AD30" s="1928" t="str">
        <f>IF(AD29="","",VLOOKUP(AD29,'シフト記号表（従来型・ユニット型共通）'!$C$6:$L$47,10,FALSE))</f>
        <v/>
      </c>
      <c r="AE30" s="1928" t="str">
        <f>IF(AE29="","",VLOOKUP(AE29,'シフト記号表（従来型・ユニット型共通）'!$C$6:$L$47,10,FALSE))</f>
        <v/>
      </c>
      <c r="AF30" s="1928" t="str">
        <f>IF(AF29="","",VLOOKUP(AF29,'シフト記号表（従来型・ユニット型共通）'!$C$6:$L$47,10,FALSE))</f>
        <v/>
      </c>
      <c r="AG30" s="1929" t="str">
        <f>IF(AG29="","",VLOOKUP(AG29,'シフト記号表（従来型・ユニット型共通）'!$C$6:$L$47,10,FALSE))</f>
        <v/>
      </c>
      <c r="AH30" s="1927" t="str">
        <f>IF(AH29="","",VLOOKUP(AH29,'シフト記号表（従来型・ユニット型共通）'!$C$6:$L$47,10,FALSE))</f>
        <v/>
      </c>
      <c r="AI30" s="1928" t="str">
        <f>IF(AI29="","",VLOOKUP(AI29,'シフト記号表（従来型・ユニット型共通）'!$C$6:$L$47,10,FALSE))</f>
        <v/>
      </c>
      <c r="AJ30" s="1928" t="str">
        <f>IF(AJ29="","",VLOOKUP(AJ29,'シフト記号表（従来型・ユニット型共通）'!$C$6:$L$47,10,FALSE))</f>
        <v/>
      </c>
      <c r="AK30" s="1928" t="str">
        <f>IF(AK29="","",VLOOKUP(AK29,'シフト記号表（従来型・ユニット型共通）'!$C$6:$L$47,10,FALSE))</f>
        <v/>
      </c>
      <c r="AL30" s="1928" t="str">
        <f>IF(AL29="","",VLOOKUP(AL29,'シフト記号表（従来型・ユニット型共通）'!$C$6:$L$47,10,FALSE))</f>
        <v/>
      </c>
      <c r="AM30" s="1928" t="str">
        <f>IF(AM29="","",VLOOKUP(AM29,'シフト記号表（従来型・ユニット型共通）'!$C$6:$L$47,10,FALSE))</f>
        <v/>
      </c>
      <c r="AN30" s="1929" t="str">
        <f>IF(AN29="","",VLOOKUP(AN29,'シフト記号表（従来型・ユニット型共通）'!$C$6:$L$47,10,FALSE))</f>
        <v/>
      </c>
      <c r="AO30" s="1927" t="str">
        <f>IF(AO29="","",VLOOKUP(AO29,'シフト記号表（従来型・ユニット型共通）'!$C$6:$L$47,10,FALSE))</f>
        <v/>
      </c>
      <c r="AP30" s="1928" t="str">
        <f>IF(AP29="","",VLOOKUP(AP29,'シフト記号表（従来型・ユニット型共通）'!$C$6:$L$47,10,FALSE))</f>
        <v/>
      </c>
      <c r="AQ30" s="1928" t="str">
        <f>IF(AQ29="","",VLOOKUP(AQ29,'シフト記号表（従来型・ユニット型共通）'!$C$6:$L$47,10,FALSE))</f>
        <v/>
      </c>
      <c r="AR30" s="1928" t="str">
        <f>IF(AR29="","",VLOOKUP(AR29,'シフト記号表（従来型・ユニット型共通）'!$C$6:$L$47,10,FALSE))</f>
        <v/>
      </c>
      <c r="AS30" s="1928" t="str">
        <f>IF(AS29="","",VLOOKUP(AS29,'シフト記号表（従来型・ユニット型共通）'!$C$6:$L$47,10,FALSE))</f>
        <v/>
      </c>
      <c r="AT30" s="1928" t="str">
        <f>IF(AT29="","",VLOOKUP(AT29,'シフト記号表（従来型・ユニット型共通）'!$C$6:$L$47,10,FALSE))</f>
        <v/>
      </c>
      <c r="AU30" s="1929" t="str">
        <f>IF(AU29="","",VLOOKUP(AU29,'シフト記号表（従来型・ユニット型共通）'!$C$6:$L$47,10,FALSE))</f>
        <v/>
      </c>
      <c r="AV30" s="1927" t="str">
        <f>IF(AV29="","",VLOOKUP(AV29,'シフト記号表（従来型・ユニット型共通）'!$C$6:$L$47,10,FALSE))</f>
        <v/>
      </c>
      <c r="AW30" s="1928" t="str">
        <f>IF(AW29="","",VLOOKUP(AW29,'シフト記号表（従来型・ユニット型共通）'!$C$6:$L$47,10,FALSE))</f>
        <v/>
      </c>
      <c r="AX30" s="1928" t="str">
        <f>IF(AX29="","",VLOOKUP(AX29,'シフト記号表（従来型・ユニット型共通）'!$C$6:$L$47,10,FALSE))</f>
        <v/>
      </c>
      <c r="AY30" s="1928" t="str">
        <f>IF(AY29="","",VLOOKUP(AY29,'シフト記号表（従来型・ユニット型共通）'!$C$6:$L$47,10,FALSE))</f>
        <v/>
      </c>
      <c r="AZ30" s="1928" t="str">
        <f>IF(AZ29="","",VLOOKUP(AZ29,'シフト記号表（従来型・ユニット型共通）'!$C$6:$L$47,10,FALSE))</f>
        <v/>
      </c>
      <c r="BA30" s="1928" t="str">
        <f>IF(BA29="","",VLOOKUP(BA29,'シフト記号表（従来型・ユニット型共通）'!$C$6:$L$47,10,FALSE))</f>
        <v/>
      </c>
      <c r="BB30" s="1929" t="str">
        <f>IF(BB29="","",VLOOKUP(BB29,'シフト記号表（従来型・ユニット型共通）'!$C$6:$L$47,10,FALSE))</f>
        <v/>
      </c>
      <c r="BC30" s="1927" t="str">
        <f>IF(BC29="","",VLOOKUP(BC29,'シフト記号表（従来型・ユニット型共通）'!$C$6:$L$47,10,FALSE))</f>
        <v/>
      </c>
      <c r="BD30" s="1928" t="str">
        <f>IF(BD29="","",VLOOKUP(BD29,'シフト記号表（従来型・ユニット型共通）'!$C$6:$L$47,10,FALSE))</f>
        <v/>
      </c>
      <c r="BE30" s="1928" t="str">
        <f>IF(BE29="","",VLOOKUP(BE29,'シフト記号表（従来型・ユニット型共通）'!$C$6:$L$47,10,FALSE))</f>
        <v/>
      </c>
      <c r="BF30" s="4181">
        <f>IF($BI$3="４週",SUM(AA30:BB30),IF($BI$3="暦月",SUM(AA30:BE30),""))</f>
        <v>0</v>
      </c>
      <c r="BG30" s="4182"/>
      <c r="BH30" s="4183">
        <f>IF($BI$3="４週",BF30/4,IF($BI$3="暦月",(BF30/($BI$8/7)),""))</f>
        <v>0</v>
      </c>
      <c r="BI30" s="4182"/>
      <c r="BJ30" s="4178"/>
      <c r="BK30" s="4179"/>
      <c r="BL30" s="4179"/>
      <c r="BM30" s="4179"/>
      <c r="BN30" s="4180"/>
    </row>
    <row r="31" spans="2:66" ht="20.25" customHeight="1" x14ac:dyDescent="0.15">
      <c r="B31" s="4126">
        <f>B29+1</f>
        <v>8</v>
      </c>
      <c r="C31" s="4253"/>
      <c r="D31" s="4255"/>
      <c r="E31" s="4239"/>
      <c r="F31" s="4256"/>
      <c r="G31" s="4128"/>
      <c r="H31" s="4129"/>
      <c r="I31" s="1922"/>
      <c r="J31" s="1923"/>
      <c r="K31" s="1922"/>
      <c r="L31" s="1923"/>
      <c r="M31" s="4132"/>
      <c r="N31" s="4133"/>
      <c r="O31" s="4136"/>
      <c r="P31" s="4137"/>
      <c r="Q31" s="4137"/>
      <c r="R31" s="4129"/>
      <c r="S31" s="4140"/>
      <c r="T31" s="4141"/>
      <c r="U31" s="4141"/>
      <c r="V31" s="4141"/>
      <c r="W31" s="4142"/>
      <c r="X31" s="1932" t="s">
        <v>3298</v>
      </c>
      <c r="Y31" s="1933"/>
      <c r="Z31" s="1934"/>
      <c r="AA31" s="1935"/>
      <c r="AB31" s="1936"/>
      <c r="AC31" s="1936"/>
      <c r="AD31" s="1936"/>
      <c r="AE31" s="1936"/>
      <c r="AF31" s="1936"/>
      <c r="AG31" s="1937"/>
      <c r="AH31" s="1935"/>
      <c r="AI31" s="1936"/>
      <c r="AJ31" s="1936"/>
      <c r="AK31" s="1936"/>
      <c r="AL31" s="1936"/>
      <c r="AM31" s="1936"/>
      <c r="AN31" s="1937"/>
      <c r="AO31" s="1935"/>
      <c r="AP31" s="1936"/>
      <c r="AQ31" s="1936"/>
      <c r="AR31" s="1936"/>
      <c r="AS31" s="1936"/>
      <c r="AT31" s="1936"/>
      <c r="AU31" s="1937"/>
      <c r="AV31" s="1935"/>
      <c r="AW31" s="1936"/>
      <c r="AX31" s="1936"/>
      <c r="AY31" s="1936"/>
      <c r="AZ31" s="1936"/>
      <c r="BA31" s="1936"/>
      <c r="BB31" s="1937"/>
      <c r="BC31" s="1935"/>
      <c r="BD31" s="1936"/>
      <c r="BE31" s="1938"/>
      <c r="BF31" s="4146"/>
      <c r="BG31" s="4147"/>
      <c r="BH31" s="4148"/>
      <c r="BI31" s="4149"/>
      <c r="BJ31" s="4150"/>
      <c r="BK31" s="4151"/>
      <c r="BL31" s="4151"/>
      <c r="BM31" s="4151"/>
      <c r="BN31" s="4152"/>
    </row>
    <row r="32" spans="2:66" ht="20.25" customHeight="1" x14ac:dyDescent="0.15">
      <c r="B32" s="4159"/>
      <c r="C32" s="4260"/>
      <c r="D32" s="4261"/>
      <c r="E32" s="4239"/>
      <c r="F32" s="4256"/>
      <c r="G32" s="4172"/>
      <c r="H32" s="4173"/>
      <c r="I32" s="1922"/>
      <c r="J32" s="1923">
        <f>G31</f>
        <v>0</v>
      </c>
      <c r="K32" s="1922"/>
      <c r="L32" s="1923">
        <f>M31</f>
        <v>0</v>
      </c>
      <c r="M32" s="4174"/>
      <c r="N32" s="4175"/>
      <c r="O32" s="4176"/>
      <c r="P32" s="4177"/>
      <c r="Q32" s="4177"/>
      <c r="R32" s="4173"/>
      <c r="S32" s="4140"/>
      <c r="T32" s="4141"/>
      <c r="U32" s="4141"/>
      <c r="V32" s="4141"/>
      <c r="W32" s="4142"/>
      <c r="X32" s="1924" t="s">
        <v>3505</v>
      </c>
      <c r="Y32" s="1925"/>
      <c r="Z32" s="1926"/>
      <c r="AA32" s="1927" t="str">
        <f>IF(AA31="","",VLOOKUP(AA31,'シフト記号表（従来型・ユニット型共通）'!$C$6:$L$47,10,FALSE))</f>
        <v/>
      </c>
      <c r="AB32" s="1928" t="str">
        <f>IF(AB31="","",VLOOKUP(AB31,'シフト記号表（従来型・ユニット型共通）'!$C$6:$L$47,10,FALSE))</f>
        <v/>
      </c>
      <c r="AC32" s="1928" t="str">
        <f>IF(AC31="","",VLOOKUP(AC31,'シフト記号表（従来型・ユニット型共通）'!$C$6:$L$47,10,FALSE))</f>
        <v/>
      </c>
      <c r="AD32" s="1928" t="str">
        <f>IF(AD31="","",VLOOKUP(AD31,'シフト記号表（従来型・ユニット型共通）'!$C$6:$L$47,10,FALSE))</f>
        <v/>
      </c>
      <c r="AE32" s="1928" t="str">
        <f>IF(AE31="","",VLOOKUP(AE31,'シフト記号表（従来型・ユニット型共通）'!$C$6:$L$47,10,FALSE))</f>
        <v/>
      </c>
      <c r="AF32" s="1928" t="str">
        <f>IF(AF31="","",VLOOKUP(AF31,'シフト記号表（従来型・ユニット型共通）'!$C$6:$L$47,10,FALSE))</f>
        <v/>
      </c>
      <c r="AG32" s="1929" t="str">
        <f>IF(AG31="","",VLOOKUP(AG31,'シフト記号表（従来型・ユニット型共通）'!$C$6:$L$47,10,FALSE))</f>
        <v/>
      </c>
      <c r="AH32" s="1927" t="str">
        <f>IF(AH31="","",VLOOKUP(AH31,'シフト記号表（従来型・ユニット型共通）'!$C$6:$L$47,10,FALSE))</f>
        <v/>
      </c>
      <c r="AI32" s="1928" t="str">
        <f>IF(AI31="","",VLOOKUP(AI31,'シフト記号表（従来型・ユニット型共通）'!$C$6:$L$47,10,FALSE))</f>
        <v/>
      </c>
      <c r="AJ32" s="1928" t="str">
        <f>IF(AJ31="","",VLOOKUP(AJ31,'シフト記号表（従来型・ユニット型共通）'!$C$6:$L$47,10,FALSE))</f>
        <v/>
      </c>
      <c r="AK32" s="1928" t="str">
        <f>IF(AK31="","",VLOOKUP(AK31,'シフト記号表（従来型・ユニット型共通）'!$C$6:$L$47,10,FALSE))</f>
        <v/>
      </c>
      <c r="AL32" s="1928" t="str">
        <f>IF(AL31="","",VLOOKUP(AL31,'シフト記号表（従来型・ユニット型共通）'!$C$6:$L$47,10,FALSE))</f>
        <v/>
      </c>
      <c r="AM32" s="1928" t="str">
        <f>IF(AM31="","",VLOOKUP(AM31,'シフト記号表（従来型・ユニット型共通）'!$C$6:$L$47,10,FALSE))</f>
        <v/>
      </c>
      <c r="AN32" s="1929" t="str">
        <f>IF(AN31="","",VLOOKUP(AN31,'シフト記号表（従来型・ユニット型共通）'!$C$6:$L$47,10,FALSE))</f>
        <v/>
      </c>
      <c r="AO32" s="1927" t="str">
        <f>IF(AO31="","",VLOOKUP(AO31,'シフト記号表（従来型・ユニット型共通）'!$C$6:$L$47,10,FALSE))</f>
        <v/>
      </c>
      <c r="AP32" s="1928" t="str">
        <f>IF(AP31="","",VLOOKUP(AP31,'シフト記号表（従来型・ユニット型共通）'!$C$6:$L$47,10,FALSE))</f>
        <v/>
      </c>
      <c r="AQ32" s="1928" t="str">
        <f>IF(AQ31="","",VLOOKUP(AQ31,'シフト記号表（従来型・ユニット型共通）'!$C$6:$L$47,10,FALSE))</f>
        <v/>
      </c>
      <c r="AR32" s="1928" t="str">
        <f>IF(AR31="","",VLOOKUP(AR31,'シフト記号表（従来型・ユニット型共通）'!$C$6:$L$47,10,FALSE))</f>
        <v/>
      </c>
      <c r="AS32" s="1928" t="str">
        <f>IF(AS31="","",VLOOKUP(AS31,'シフト記号表（従来型・ユニット型共通）'!$C$6:$L$47,10,FALSE))</f>
        <v/>
      </c>
      <c r="AT32" s="1928" t="str">
        <f>IF(AT31="","",VLOOKUP(AT31,'シフト記号表（従来型・ユニット型共通）'!$C$6:$L$47,10,FALSE))</f>
        <v/>
      </c>
      <c r="AU32" s="1929" t="str">
        <f>IF(AU31="","",VLOOKUP(AU31,'シフト記号表（従来型・ユニット型共通）'!$C$6:$L$47,10,FALSE))</f>
        <v/>
      </c>
      <c r="AV32" s="1927" t="str">
        <f>IF(AV31="","",VLOOKUP(AV31,'シフト記号表（従来型・ユニット型共通）'!$C$6:$L$47,10,FALSE))</f>
        <v/>
      </c>
      <c r="AW32" s="1928" t="str">
        <f>IF(AW31="","",VLOOKUP(AW31,'シフト記号表（従来型・ユニット型共通）'!$C$6:$L$47,10,FALSE))</f>
        <v/>
      </c>
      <c r="AX32" s="1928" t="str">
        <f>IF(AX31="","",VLOOKUP(AX31,'シフト記号表（従来型・ユニット型共通）'!$C$6:$L$47,10,FALSE))</f>
        <v/>
      </c>
      <c r="AY32" s="1928" t="str">
        <f>IF(AY31="","",VLOOKUP(AY31,'シフト記号表（従来型・ユニット型共通）'!$C$6:$L$47,10,FALSE))</f>
        <v/>
      </c>
      <c r="AZ32" s="1928" t="str">
        <f>IF(AZ31="","",VLOOKUP(AZ31,'シフト記号表（従来型・ユニット型共通）'!$C$6:$L$47,10,FALSE))</f>
        <v/>
      </c>
      <c r="BA32" s="1928" t="str">
        <f>IF(BA31="","",VLOOKUP(BA31,'シフト記号表（従来型・ユニット型共通）'!$C$6:$L$47,10,FALSE))</f>
        <v/>
      </c>
      <c r="BB32" s="1929" t="str">
        <f>IF(BB31="","",VLOOKUP(BB31,'シフト記号表（従来型・ユニット型共通）'!$C$6:$L$47,10,FALSE))</f>
        <v/>
      </c>
      <c r="BC32" s="1927" t="str">
        <f>IF(BC31="","",VLOOKUP(BC31,'シフト記号表（従来型・ユニット型共通）'!$C$6:$L$47,10,FALSE))</f>
        <v/>
      </c>
      <c r="BD32" s="1928" t="str">
        <f>IF(BD31="","",VLOOKUP(BD31,'シフト記号表（従来型・ユニット型共通）'!$C$6:$L$47,10,FALSE))</f>
        <v/>
      </c>
      <c r="BE32" s="1928" t="str">
        <f>IF(BE31="","",VLOOKUP(BE31,'シフト記号表（従来型・ユニット型共通）'!$C$6:$L$47,10,FALSE))</f>
        <v/>
      </c>
      <c r="BF32" s="4181">
        <f>IF($BI$3="４週",SUM(AA32:BB32),IF($BI$3="暦月",SUM(AA32:BE32),""))</f>
        <v>0</v>
      </c>
      <c r="BG32" s="4182"/>
      <c r="BH32" s="4183">
        <f>IF($BI$3="４週",BF32/4,IF($BI$3="暦月",(BF32/($BI$8/7)),""))</f>
        <v>0</v>
      </c>
      <c r="BI32" s="4182"/>
      <c r="BJ32" s="4178"/>
      <c r="BK32" s="4179"/>
      <c r="BL32" s="4179"/>
      <c r="BM32" s="4179"/>
      <c r="BN32" s="4180"/>
    </row>
    <row r="33" spans="2:66" ht="20.25" customHeight="1" x14ac:dyDescent="0.15">
      <c r="B33" s="4126">
        <f>B31+1</f>
        <v>9</v>
      </c>
      <c r="C33" s="4253"/>
      <c r="D33" s="4255"/>
      <c r="E33" s="4239"/>
      <c r="F33" s="4256"/>
      <c r="G33" s="4128"/>
      <c r="H33" s="4129"/>
      <c r="I33" s="1922"/>
      <c r="J33" s="1923"/>
      <c r="K33" s="1922"/>
      <c r="L33" s="1923"/>
      <c r="M33" s="4132"/>
      <c r="N33" s="4133"/>
      <c r="O33" s="4136"/>
      <c r="P33" s="4137"/>
      <c r="Q33" s="4137"/>
      <c r="R33" s="4129"/>
      <c r="S33" s="4140"/>
      <c r="T33" s="4141"/>
      <c r="U33" s="4141"/>
      <c r="V33" s="4141"/>
      <c r="W33" s="4142"/>
      <c r="X33" s="1932" t="s">
        <v>3298</v>
      </c>
      <c r="Y33" s="1933"/>
      <c r="Z33" s="1934"/>
      <c r="AA33" s="1935"/>
      <c r="AB33" s="1936"/>
      <c r="AC33" s="1936"/>
      <c r="AD33" s="1936"/>
      <c r="AE33" s="1936"/>
      <c r="AF33" s="1936"/>
      <c r="AG33" s="1937"/>
      <c r="AH33" s="1935"/>
      <c r="AI33" s="1936"/>
      <c r="AJ33" s="1936"/>
      <c r="AK33" s="1936"/>
      <c r="AL33" s="1936"/>
      <c r="AM33" s="1936"/>
      <c r="AN33" s="1937"/>
      <c r="AO33" s="1935"/>
      <c r="AP33" s="1936"/>
      <c r="AQ33" s="1936"/>
      <c r="AR33" s="1936"/>
      <c r="AS33" s="1936"/>
      <c r="AT33" s="1936"/>
      <c r="AU33" s="1937"/>
      <c r="AV33" s="1935"/>
      <c r="AW33" s="1936"/>
      <c r="AX33" s="1936"/>
      <c r="AY33" s="1936"/>
      <c r="AZ33" s="1936"/>
      <c r="BA33" s="1936"/>
      <c r="BB33" s="1937"/>
      <c r="BC33" s="1935"/>
      <c r="BD33" s="1936"/>
      <c r="BE33" s="1938"/>
      <c r="BF33" s="4146"/>
      <c r="BG33" s="4147"/>
      <c r="BH33" s="4148"/>
      <c r="BI33" s="4149"/>
      <c r="BJ33" s="4150"/>
      <c r="BK33" s="4151"/>
      <c r="BL33" s="4151"/>
      <c r="BM33" s="4151"/>
      <c r="BN33" s="4152"/>
    </row>
    <row r="34" spans="2:66" ht="20.25" customHeight="1" x14ac:dyDescent="0.15">
      <c r="B34" s="4159"/>
      <c r="C34" s="4260"/>
      <c r="D34" s="4261"/>
      <c r="E34" s="4239"/>
      <c r="F34" s="4256"/>
      <c r="G34" s="4172"/>
      <c r="H34" s="4173"/>
      <c r="I34" s="1922"/>
      <c r="J34" s="1923">
        <f>G33</f>
        <v>0</v>
      </c>
      <c r="K34" s="1922"/>
      <c r="L34" s="1923">
        <f>M33</f>
        <v>0</v>
      </c>
      <c r="M34" s="4174"/>
      <c r="N34" s="4175"/>
      <c r="O34" s="4176"/>
      <c r="P34" s="4177"/>
      <c r="Q34" s="4177"/>
      <c r="R34" s="4173"/>
      <c r="S34" s="4140"/>
      <c r="T34" s="4141"/>
      <c r="U34" s="4141"/>
      <c r="V34" s="4141"/>
      <c r="W34" s="4142"/>
      <c r="X34" s="1939" t="s">
        <v>3505</v>
      </c>
      <c r="Y34" s="1940"/>
      <c r="Z34" s="1941"/>
      <c r="AA34" s="1927" t="str">
        <f>IF(AA33="","",VLOOKUP(AA33,'シフト記号表（従来型・ユニット型共通）'!$C$6:$L$47,10,FALSE))</f>
        <v/>
      </c>
      <c r="AB34" s="1928" t="str">
        <f>IF(AB33="","",VLOOKUP(AB33,'シフト記号表（従来型・ユニット型共通）'!$C$6:$L$47,10,FALSE))</f>
        <v/>
      </c>
      <c r="AC34" s="1928" t="str">
        <f>IF(AC33="","",VLOOKUP(AC33,'シフト記号表（従来型・ユニット型共通）'!$C$6:$L$47,10,FALSE))</f>
        <v/>
      </c>
      <c r="AD34" s="1928" t="str">
        <f>IF(AD33="","",VLOOKUP(AD33,'シフト記号表（従来型・ユニット型共通）'!$C$6:$L$47,10,FALSE))</f>
        <v/>
      </c>
      <c r="AE34" s="1928" t="str">
        <f>IF(AE33="","",VLOOKUP(AE33,'シフト記号表（従来型・ユニット型共通）'!$C$6:$L$47,10,FALSE))</f>
        <v/>
      </c>
      <c r="AF34" s="1928" t="str">
        <f>IF(AF33="","",VLOOKUP(AF33,'シフト記号表（従来型・ユニット型共通）'!$C$6:$L$47,10,FALSE))</f>
        <v/>
      </c>
      <c r="AG34" s="1929" t="str">
        <f>IF(AG33="","",VLOOKUP(AG33,'シフト記号表（従来型・ユニット型共通）'!$C$6:$L$47,10,FALSE))</f>
        <v/>
      </c>
      <c r="AH34" s="1927" t="str">
        <f>IF(AH33="","",VLOOKUP(AH33,'シフト記号表（従来型・ユニット型共通）'!$C$6:$L$47,10,FALSE))</f>
        <v/>
      </c>
      <c r="AI34" s="1928" t="str">
        <f>IF(AI33="","",VLOOKUP(AI33,'シフト記号表（従来型・ユニット型共通）'!$C$6:$L$47,10,FALSE))</f>
        <v/>
      </c>
      <c r="AJ34" s="1928" t="str">
        <f>IF(AJ33="","",VLOOKUP(AJ33,'シフト記号表（従来型・ユニット型共通）'!$C$6:$L$47,10,FALSE))</f>
        <v/>
      </c>
      <c r="AK34" s="1928" t="str">
        <f>IF(AK33="","",VLOOKUP(AK33,'シフト記号表（従来型・ユニット型共通）'!$C$6:$L$47,10,FALSE))</f>
        <v/>
      </c>
      <c r="AL34" s="1928" t="str">
        <f>IF(AL33="","",VLOOKUP(AL33,'シフト記号表（従来型・ユニット型共通）'!$C$6:$L$47,10,FALSE))</f>
        <v/>
      </c>
      <c r="AM34" s="1928" t="str">
        <f>IF(AM33="","",VLOOKUP(AM33,'シフト記号表（従来型・ユニット型共通）'!$C$6:$L$47,10,FALSE))</f>
        <v/>
      </c>
      <c r="AN34" s="1929" t="str">
        <f>IF(AN33="","",VLOOKUP(AN33,'シフト記号表（従来型・ユニット型共通）'!$C$6:$L$47,10,FALSE))</f>
        <v/>
      </c>
      <c r="AO34" s="1927" t="str">
        <f>IF(AO33="","",VLOOKUP(AO33,'シフト記号表（従来型・ユニット型共通）'!$C$6:$L$47,10,FALSE))</f>
        <v/>
      </c>
      <c r="AP34" s="1928" t="str">
        <f>IF(AP33="","",VLOOKUP(AP33,'シフト記号表（従来型・ユニット型共通）'!$C$6:$L$47,10,FALSE))</f>
        <v/>
      </c>
      <c r="AQ34" s="1928" t="str">
        <f>IF(AQ33="","",VLOOKUP(AQ33,'シフト記号表（従来型・ユニット型共通）'!$C$6:$L$47,10,FALSE))</f>
        <v/>
      </c>
      <c r="AR34" s="1928" t="str">
        <f>IF(AR33="","",VLOOKUP(AR33,'シフト記号表（従来型・ユニット型共通）'!$C$6:$L$47,10,FALSE))</f>
        <v/>
      </c>
      <c r="AS34" s="1928" t="str">
        <f>IF(AS33="","",VLOOKUP(AS33,'シフト記号表（従来型・ユニット型共通）'!$C$6:$L$47,10,FALSE))</f>
        <v/>
      </c>
      <c r="AT34" s="1928" t="str">
        <f>IF(AT33="","",VLOOKUP(AT33,'シフト記号表（従来型・ユニット型共通）'!$C$6:$L$47,10,FALSE))</f>
        <v/>
      </c>
      <c r="AU34" s="1929" t="str">
        <f>IF(AU33="","",VLOOKUP(AU33,'シフト記号表（従来型・ユニット型共通）'!$C$6:$L$47,10,FALSE))</f>
        <v/>
      </c>
      <c r="AV34" s="1927" t="str">
        <f>IF(AV33="","",VLOOKUP(AV33,'シフト記号表（従来型・ユニット型共通）'!$C$6:$L$47,10,FALSE))</f>
        <v/>
      </c>
      <c r="AW34" s="1928" t="str">
        <f>IF(AW33="","",VLOOKUP(AW33,'シフト記号表（従来型・ユニット型共通）'!$C$6:$L$47,10,FALSE))</f>
        <v/>
      </c>
      <c r="AX34" s="1928" t="str">
        <f>IF(AX33="","",VLOOKUP(AX33,'シフト記号表（従来型・ユニット型共通）'!$C$6:$L$47,10,FALSE))</f>
        <v/>
      </c>
      <c r="AY34" s="1928" t="str">
        <f>IF(AY33="","",VLOOKUP(AY33,'シフト記号表（従来型・ユニット型共通）'!$C$6:$L$47,10,FALSE))</f>
        <v/>
      </c>
      <c r="AZ34" s="1928" t="str">
        <f>IF(AZ33="","",VLOOKUP(AZ33,'シフト記号表（従来型・ユニット型共通）'!$C$6:$L$47,10,FALSE))</f>
        <v/>
      </c>
      <c r="BA34" s="1928" t="str">
        <f>IF(BA33="","",VLOOKUP(BA33,'シフト記号表（従来型・ユニット型共通）'!$C$6:$L$47,10,FALSE))</f>
        <v/>
      </c>
      <c r="BB34" s="1929" t="str">
        <f>IF(BB33="","",VLOOKUP(BB33,'シフト記号表（従来型・ユニット型共通）'!$C$6:$L$47,10,FALSE))</f>
        <v/>
      </c>
      <c r="BC34" s="1927" t="str">
        <f>IF(BC33="","",VLOOKUP(BC33,'シフト記号表（従来型・ユニット型共通）'!$C$6:$L$47,10,FALSE))</f>
        <v/>
      </c>
      <c r="BD34" s="1928" t="str">
        <f>IF(BD33="","",VLOOKUP(BD33,'シフト記号表（従来型・ユニット型共通）'!$C$6:$L$47,10,FALSE))</f>
        <v/>
      </c>
      <c r="BE34" s="1928" t="str">
        <f>IF(BE33="","",VLOOKUP(BE33,'シフト記号表（従来型・ユニット型共通）'!$C$6:$L$47,10,FALSE))</f>
        <v/>
      </c>
      <c r="BF34" s="4181">
        <f>IF($BI$3="４週",SUM(AA34:BB34),IF($BI$3="暦月",SUM(AA34:BE34),""))</f>
        <v>0</v>
      </c>
      <c r="BG34" s="4182"/>
      <c r="BH34" s="4183">
        <f>IF($BI$3="４週",BF34/4,IF($BI$3="暦月",(BF34/($BI$8/7)),""))</f>
        <v>0</v>
      </c>
      <c r="BI34" s="4182"/>
      <c r="BJ34" s="4178"/>
      <c r="BK34" s="4179"/>
      <c r="BL34" s="4179"/>
      <c r="BM34" s="4179"/>
      <c r="BN34" s="4180"/>
    </row>
    <row r="35" spans="2:66" ht="20.25" customHeight="1" x14ac:dyDescent="0.15">
      <c r="B35" s="4126">
        <f>B33+1</f>
        <v>10</v>
      </c>
      <c r="C35" s="4253"/>
      <c r="D35" s="4255"/>
      <c r="E35" s="4239"/>
      <c r="F35" s="4256"/>
      <c r="G35" s="4128"/>
      <c r="H35" s="4129"/>
      <c r="I35" s="1922"/>
      <c r="J35" s="1923"/>
      <c r="K35" s="1922"/>
      <c r="L35" s="1923"/>
      <c r="M35" s="4132"/>
      <c r="N35" s="4133"/>
      <c r="O35" s="4136"/>
      <c r="P35" s="4137"/>
      <c r="Q35" s="4137"/>
      <c r="R35" s="4129"/>
      <c r="S35" s="4140"/>
      <c r="T35" s="4141"/>
      <c r="U35" s="4141"/>
      <c r="V35" s="4141"/>
      <c r="W35" s="4142"/>
      <c r="X35" s="1942" t="s">
        <v>3298</v>
      </c>
      <c r="Z35" s="1943"/>
      <c r="AA35" s="1935"/>
      <c r="AB35" s="1936"/>
      <c r="AC35" s="1936"/>
      <c r="AD35" s="1936"/>
      <c r="AE35" s="1936"/>
      <c r="AF35" s="1936"/>
      <c r="AG35" s="1937"/>
      <c r="AH35" s="1935"/>
      <c r="AI35" s="1936"/>
      <c r="AJ35" s="1936"/>
      <c r="AK35" s="1936"/>
      <c r="AL35" s="1936"/>
      <c r="AM35" s="1936"/>
      <c r="AN35" s="1937"/>
      <c r="AO35" s="1935"/>
      <c r="AP35" s="1936"/>
      <c r="AQ35" s="1936"/>
      <c r="AR35" s="1936"/>
      <c r="AS35" s="1936"/>
      <c r="AT35" s="1936"/>
      <c r="AU35" s="1937"/>
      <c r="AV35" s="1935"/>
      <c r="AW35" s="1936"/>
      <c r="AX35" s="1936"/>
      <c r="AY35" s="1936"/>
      <c r="AZ35" s="1936"/>
      <c r="BA35" s="1936"/>
      <c r="BB35" s="1937"/>
      <c r="BC35" s="1935"/>
      <c r="BD35" s="1936"/>
      <c r="BE35" s="1938"/>
      <c r="BF35" s="4146"/>
      <c r="BG35" s="4147"/>
      <c r="BH35" s="4148"/>
      <c r="BI35" s="4149"/>
      <c r="BJ35" s="4150"/>
      <c r="BK35" s="4151"/>
      <c r="BL35" s="4151"/>
      <c r="BM35" s="4151"/>
      <c r="BN35" s="4152"/>
    </row>
    <row r="36" spans="2:66" ht="20.25" customHeight="1" x14ac:dyDescent="0.15">
      <c r="B36" s="4159"/>
      <c r="C36" s="4260"/>
      <c r="D36" s="4261"/>
      <c r="E36" s="4239"/>
      <c r="F36" s="4256"/>
      <c r="G36" s="4172"/>
      <c r="H36" s="4173"/>
      <c r="I36" s="1922"/>
      <c r="J36" s="1923">
        <f>G35</f>
        <v>0</v>
      </c>
      <c r="K36" s="1922"/>
      <c r="L36" s="1923">
        <f>M35</f>
        <v>0</v>
      </c>
      <c r="M36" s="4174"/>
      <c r="N36" s="4175"/>
      <c r="O36" s="4176"/>
      <c r="P36" s="4177"/>
      <c r="Q36" s="4177"/>
      <c r="R36" s="4173"/>
      <c r="S36" s="4140"/>
      <c r="T36" s="4141"/>
      <c r="U36" s="4141"/>
      <c r="V36" s="4141"/>
      <c r="W36" s="4142"/>
      <c r="X36" s="1939" t="s">
        <v>3505</v>
      </c>
      <c r="Y36" s="1940"/>
      <c r="Z36" s="1941"/>
      <c r="AA36" s="1927" t="str">
        <f>IF(AA35="","",VLOOKUP(AA35,'シフト記号表（従来型・ユニット型共通）'!$C$6:$L$47,10,FALSE))</f>
        <v/>
      </c>
      <c r="AB36" s="1928" t="str">
        <f>IF(AB35="","",VLOOKUP(AB35,'シフト記号表（従来型・ユニット型共通）'!$C$6:$L$47,10,FALSE))</f>
        <v/>
      </c>
      <c r="AC36" s="1928" t="str">
        <f>IF(AC35="","",VLOOKUP(AC35,'シフト記号表（従来型・ユニット型共通）'!$C$6:$L$47,10,FALSE))</f>
        <v/>
      </c>
      <c r="AD36" s="1928" t="str">
        <f>IF(AD35="","",VLOOKUP(AD35,'シフト記号表（従来型・ユニット型共通）'!$C$6:$L$47,10,FALSE))</f>
        <v/>
      </c>
      <c r="AE36" s="1928" t="str">
        <f>IF(AE35="","",VLOOKUP(AE35,'シフト記号表（従来型・ユニット型共通）'!$C$6:$L$47,10,FALSE))</f>
        <v/>
      </c>
      <c r="AF36" s="1928" t="str">
        <f>IF(AF35="","",VLOOKUP(AF35,'シフト記号表（従来型・ユニット型共通）'!$C$6:$L$47,10,FALSE))</f>
        <v/>
      </c>
      <c r="AG36" s="1929" t="str">
        <f>IF(AG35="","",VLOOKUP(AG35,'シフト記号表（従来型・ユニット型共通）'!$C$6:$L$47,10,FALSE))</f>
        <v/>
      </c>
      <c r="AH36" s="1927" t="str">
        <f>IF(AH35="","",VLOOKUP(AH35,'シフト記号表（従来型・ユニット型共通）'!$C$6:$L$47,10,FALSE))</f>
        <v/>
      </c>
      <c r="AI36" s="1928" t="str">
        <f>IF(AI35="","",VLOOKUP(AI35,'シフト記号表（従来型・ユニット型共通）'!$C$6:$L$47,10,FALSE))</f>
        <v/>
      </c>
      <c r="AJ36" s="1928" t="str">
        <f>IF(AJ35="","",VLOOKUP(AJ35,'シフト記号表（従来型・ユニット型共通）'!$C$6:$L$47,10,FALSE))</f>
        <v/>
      </c>
      <c r="AK36" s="1928" t="str">
        <f>IF(AK35="","",VLOOKUP(AK35,'シフト記号表（従来型・ユニット型共通）'!$C$6:$L$47,10,FALSE))</f>
        <v/>
      </c>
      <c r="AL36" s="1928" t="str">
        <f>IF(AL35="","",VLOOKUP(AL35,'シフト記号表（従来型・ユニット型共通）'!$C$6:$L$47,10,FALSE))</f>
        <v/>
      </c>
      <c r="AM36" s="1928" t="str">
        <f>IF(AM35="","",VLOOKUP(AM35,'シフト記号表（従来型・ユニット型共通）'!$C$6:$L$47,10,FALSE))</f>
        <v/>
      </c>
      <c r="AN36" s="1929" t="str">
        <f>IF(AN35="","",VLOOKUP(AN35,'シフト記号表（従来型・ユニット型共通）'!$C$6:$L$47,10,FALSE))</f>
        <v/>
      </c>
      <c r="AO36" s="1927" t="str">
        <f>IF(AO35="","",VLOOKUP(AO35,'シフト記号表（従来型・ユニット型共通）'!$C$6:$L$47,10,FALSE))</f>
        <v/>
      </c>
      <c r="AP36" s="1928" t="str">
        <f>IF(AP35="","",VLOOKUP(AP35,'シフト記号表（従来型・ユニット型共通）'!$C$6:$L$47,10,FALSE))</f>
        <v/>
      </c>
      <c r="AQ36" s="1928" t="str">
        <f>IF(AQ35="","",VLOOKUP(AQ35,'シフト記号表（従来型・ユニット型共通）'!$C$6:$L$47,10,FALSE))</f>
        <v/>
      </c>
      <c r="AR36" s="1928" t="str">
        <f>IF(AR35="","",VLOOKUP(AR35,'シフト記号表（従来型・ユニット型共通）'!$C$6:$L$47,10,FALSE))</f>
        <v/>
      </c>
      <c r="AS36" s="1928" t="str">
        <f>IF(AS35="","",VLOOKUP(AS35,'シフト記号表（従来型・ユニット型共通）'!$C$6:$L$47,10,FALSE))</f>
        <v/>
      </c>
      <c r="AT36" s="1928" t="str">
        <f>IF(AT35="","",VLOOKUP(AT35,'シフト記号表（従来型・ユニット型共通）'!$C$6:$L$47,10,FALSE))</f>
        <v/>
      </c>
      <c r="AU36" s="1929" t="str">
        <f>IF(AU35="","",VLOOKUP(AU35,'シフト記号表（従来型・ユニット型共通）'!$C$6:$L$47,10,FALSE))</f>
        <v/>
      </c>
      <c r="AV36" s="1927" t="str">
        <f>IF(AV35="","",VLOOKUP(AV35,'シフト記号表（従来型・ユニット型共通）'!$C$6:$L$47,10,FALSE))</f>
        <v/>
      </c>
      <c r="AW36" s="1928" t="str">
        <f>IF(AW35="","",VLOOKUP(AW35,'シフト記号表（従来型・ユニット型共通）'!$C$6:$L$47,10,FALSE))</f>
        <v/>
      </c>
      <c r="AX36" s="1928" t="str">
        <f>IF(AX35="","",VLOOKUP(AX35,'シフト記号表（従来型・ユニット型共通）'!$C$6:$L$47,10,FALSE))</f>
        <v/>
      </c>
      <c r="AY36" s="1928" t="str">
        <f>IF(AY35="","",VLOOKUP(AY35,'シフト記号表（従来型・ユニット型共通）'!$C$6:$L$47,10,FALSE))</f>
        <v/>
      </c>
      <c r="AZ36" s="1928" t="str">
        <f>IF(AZ35="","",VLOOKUP(AZ35,'シフト記号表（従来型・ユニット型共通）'!$C$6:$L$47,10,FALSE))</f>
        <v/>
      </c>
      <c r="BA36" s="1928" t="str">
        <f>IF(BA35="","",VLOOKUP(BA35,'シフト記号表（従来型・ユニット型共通）'!$C$6:$L$47,10,FALSE))</f>
        <v/>
      </c>
      <c r="BB36" s="1929" t="str">
        <f>IF(BB35="","",VLOOKUP(BB35,'シフト記号表（従来型・ユニット型共通）'!$C$6:$L$47,10,FALSE))</f>
        <v/>
      </c>
      <c r="BC36" s="1927" t="str">
        <f>IF(BC35="","",VLOOKUP(BC35,'シフト記号表（従来型・ユニット型共通）'!$C$6:$L$47,10,FALSE))</f>
        <v/>
      </c>
      <c r="BD36" s="1928" t="str">
        <f>IF(BD35="","",VLOOKUP(BD35,'シフト記号表（従来型・ユニット型共通）'!$C$6:$L$47,10,FALSE))</f>
        <v/>
      </c>
      <c r="BE36" s="1928" t="str">
        <f>IF(BE35="","",VLOOKUP(BE35,'シフト記号表（従来型・ユニット型共通）'!$C$6:$L$47,10,FALSE))</f>
        <v/>
      </c>
      <c r="BF36" s="4181">
        <f>IF($BI$3="４週",SUM(AA36:BB36),IF($BI$3="暦月",SUM(AA36:BE36),""))</f>
        <v>0</v>
      </c>
      <c r="BG36" s="4182"/>
      <c r="BH36" s="4183">
        <f>IF($BI$3="４週",BF36/4,IF($BI$3="暦月",(BF36/($BI$8/7)),""))</f>
        <v>0</v>
      </c>
      <c r="BI36" s="4182"/>
      <c r="BJ36" s="4178"/>
      <c r="BK36" s="4179"/>
      <c r="BL36" s="4179"/>
      <c r="BM36" s="4179"/>
      <c r="BN36" s="4180"/>
    </row>
    <row r="37" spans="2:66" ht="20.25" customHeight="1" x14ac:dyDescent="0.15">
      <c r="B37" s="4126">
        <f>B35+1</f>
        <v>11</v>
      </c>
      <c r="C37" s="4253"/>
      <c r="D37" s="4255"/>
      <c r="E37" s="4239"/>
      <c r="F37" s="4256"/>
      <c r="G37" s="4128"/>
      <c r="H37" s="4129"/>
      <c r="I37" s="1922"/>
      <c r="J37" s="1923"/>
      <c r="K37" s="1922"/>
      <c r="L37" s="1923"/>
      <c r="M37" s="4132"/>
      <c r="N37" s="4133"/>
      <c r="O37" s="4136"/>
      <c r="P37" s="4137"/>
      <c r="Q37" s="4137"/>
      <c r="R37" s="4129"/>
      <c r="S37" s="4140"/>
      <c r="T37" s="4141"/>
      <c r="U37" s="4141"/>
      <c r="V37" s="4141"/>
      <c r="W37" s="4142"/>
      <c r="X37" s="1942" t="s">
        <v>3298</v>
      </c>
      <c r="Z37" s="1943"/>
      <c r="AA37" s="1935"/>
      <c r="AB37" s="1936"/>
      <c r="AC37" s="1936"/>
      <c r="AD37" s="1936"/>
      <c r="AE37" s="1936"/>
      <c r="AF37" s="1936"/>
      <c r="AG37" s="1937"/>
      <c r="AH37" s="1935"/>
      <c r="AI37" s="1936"/>
      <c r="AJ37" s="1936"/>
      <c r="AK37" s="1936"/>
      <c r="AL37" s="1936"/>
      <c r="AM37" s="1936"/>
      <c r="AN37" s="1937"/>
      <c r="AO37" s="1935"/>
      <c r="AP37" s="1936"/>
      <c r="AQ37" s="1936"/>
      <c r="AR37" s="1936"/>
      <c r="AS37" s="1936"/>
      <c r="AT37" s="1936"/>
      <c r="AU37" s="1937"/>
      <c r="AV37" s="1935"/>
      <c r="AW37" s="1936"/>
      <c r="AX37" s="1936"/>
      <c r="AY37" s="1936"/>
      <c r="AZ37" s="1936"/>
      <c r="BA37" s="1936"/>
      <c r="BB37" s="1937"/>
      <c r="BC37" s="1935"/>
      <c r="BD37" s="1936"/>
      <c r="BE37" s="1938"/>
      <c r="BF37" s="4146"/>
      <c r="BG37" s="4147"/>
      <c r="BH37" s="4148"/>
      <c r="BI37" s="4149"/>
      <c r="BJ37" s="4150"/>
      <c r="BK37" s="4151"/>
      <c r="BL37" s="4151"/>
      <c r="BM37" s="4151"/>
      <c r="BN37" s="4152"/>
    </row>
    <row r="38" spans="2:66" ht="20.25" customHeight="1" x14ac:dyDescent="0.15">
      <c r="B38" s="4159"/>
      <c r="C38" s="4260"/>
      <c r="D38" s="4261"/>
      <c r="E38" s="4239"/>
      <c r="F38" s="4256"/>
      <c r="G38" s="4172"/>
      <c r="H38" s="4173"/>
      <c r="I38" s="1922"/>
      <c r="J38" s="1923">
        <f>G37</f>
        <v>0</v>
      </c>
      <c r="K38" s="1922"/>
      <c r="L38" s="1923">
        <f>M37</f>
        <v>0</v>
      </c>
      <c r="M38" s="4174"/>
      <c r="N38" s="4175"/>
      <c r="O38" s="4176"/>
      <c r="P38" s="4177"/>
      <c r="Q38" s="4177"/>
      <c r="R38" s="4173"/>
      <c r="S38" s="4140"/>
      <c r="T38" s="4141"/>
      <c r="U38" s="4141"/>
      <c r="V38" s="4141"/>
      <c r="W38" s="4142"/>
      <c r="X38" s="1939" t="s">
        <v>3505</v>
      </c>
      <c r="Y38" s="1940"/>
      <c r="Z38" s="1941"/>
      <c r="AA38" s="1927" t="str">
        <f>IF(AA37="","",VLOOKUP(AA37,'シフト記号表（従来型・ユニット型共通）'!$C$6:$L$47,10,FALSE))</f>
        <v/>
      </c>
      <c r="AB38" s="1928" t="str">
        <f>IF(AB37="","",VLOOKUP(AB37,'シフト記号表（従来型・ユニット型共通）'!$C$6:$L$47,10,FALSE))</f>
        <v/>
      </c>
      <c r="AC38" s="1928" t="str">
        <f>IF(AC37="","",VLOOKUP(AC37,'シフト記号表（従来型・ユニット型共通）'!$C$6:$L$47,10,FALSE))</f>
        <v/>
      </c>
      <c r="AD38" s="1928" t="str">
        <f>IF(AD37="","",VLOOKUP(AD37,'シフト記号表（従来型・ユニット型共通）'!$C$6:$L$47,10,FALSE))</f>
        <v/>
      </c>
      <c r="AE38" s="1928" t="str">
        <f>IF(AE37="","",VLOOKUP(AE37,'シフト記号表（従来型・ユニット型共通）'!$C$6:$L$47,10,FALSE))</f>
        <v/>
      </c>
      <c r="AF38" s="1928" t="str">
        <f>IF(AF37="","",VLOOKUP(AF37,'シフト記号表（従来型・ユニット型共通）'!$C$6:$L$47,10,FALSE))</f>
        <v/>
      </c>
      <c r="AG38" s="1929" t="str">
        <f>IF(AG37="","",VLOOKUP(AG37,'シフト記号表（従来型・ユニット型共通）'!$C$6:$L$47,10,FALSE))</f>
        <v/>
      </c>
      <c r="AH38" s="1927" t="str">
        <f>IF(AH37="","",VLOOKUP(AH37,'シフト記号表（従来型・ユニット型共通）'!$C$6:$L$47,10,FALSE))</f>
        <v/>
      </c>
      <c r="AI38" s="1928" t="str">
        <f>IF(AI37="","",VLOOKUP(AI37,'シフト記号表（従来型・ユニット型共通）'!$C$6:$L$47,10,FALSE))</f>
        <v/>
      </c>
      <c r="AJ38" s="1928" t="str">
        <f>IF(AJ37="","",VLOOKUP(AJ37,'シフト記号表（従来型・ユニット型共通）'!$C$6:$L$47,10,FALSE))</f>
        <v/>
      </c>
      <c r="AK38" s="1928" t="str">
        <f>IF(AK37="","",VLOOKUP(AK37,'シフト記号表（従来型・ユニット型共通）'!$C$6:$L$47,10,FALSE))</f>
        <v/>
      </c>
      <c r="AL38" s="1928" t="str">
        <f>IF(AL37="","",VLOOKUP(AL37,'シフト記号表（従来型・ユニット型共通）'!$C$6:$L$47,10,FALSE))</f>
        <v/>
      </c>
      <c r="AM38" s="1928" t="str">
        <f>IF(AM37="","",VLOOKUP(AM37,'シフト記号表（従来型・ユニット型共通）'!$C$6:$L$47,10,FALSE))</f>
        <v/>
      </c>
      <c r="AN38" s="1929" t="str">
        <f>IF(AN37="","",VLOOKUP(AN37,'シフト記号表（従来型・ユニット型共通）'!$C$6:$L$47,10,FALSE))</f>
        <v/>
      </c>
      <c r="AO38" s="1927" t="str">
        <f>IF(AO37="","",VLOOKUP(AO37,'シフト記号表（従来型・ユニット型共通）'!$C$6:$L$47,10,FALSE))</f>
        <v/>
      </c>
      <c r="AP38" s="1928" t="str">
        <f>IF(AP37="","",VLOOKUP(AP37,'シフト記号表（従来型・ユニット型共通）'!$C$6:$L$47,10,FALSE))</f>
        <v/>
      </c>
      <c r="AQ38" s="1928" t="str">
        <f>IF(AQ37="","",VLOOKUP(AQ37,'シフト記号表（従来型・ユニット型共通）'!$C$6:$L$47,10,FALSE))</f>
        <v/>
      </c>
      <c r="AR38" s="1928" t="str">
        <f>IF(AR37="","",VLOOKUP(AR37,'シフト記号表（従来型・ユニット型共通）'!$C$6:$L$47,10,FALSE))</f>
        <v/>
      </c>
      <c r="AS38" s="1928" t="str">
        <f>IF(AS37="","",VLOOKUP(AS37,'シフト記号表（従来型・ユニット型共通）'!$C$6:$L$47,10,FALSE))</f>
        <v/>
      </c>
      <c r="AT38" s="1928" t="str">
        <f>IF(AT37="","",VLOOKUP(AT37,'シフト記号表（従来型・ユニット型共通）'!$C$6:$L$47,10,FALSE))</f>
        <v/>
      </c>
      <c r="AU38" s="1929" t="str">
        <f>IF(AU37="","",VLOOKUP(AU37,'シフト記号表（従来型・ユニット型共通）'!$C$6:$L$47,10,FALSE))</f>
        <v/>
      </c>
      <c r="AV38" s="1927" t="str">
        <f>IF(AV37="","",VLOOKUP(AV37,'シフト記号表（従来型・ユニット型共通）'!$C$6:$L$47,10,FALSE))</f>
        <v/>
      </c>
      <c r="AW38" s="1928" t="str">
        <f>IF(AW37="","",VLOOKUP(AW37,'シフト記号表（従来型・ユニット型共通）'!$C$6:$L$47,10,FALSE))</f>
        <v/>
      </c>
      <c r="AX38" s="1928" t="str">
        <f>IF(AX37="","",VLOOKUP(AX37,'シフト記号表（従来型・ユニット型共通）'!$C$6:$L$47,10,FALSE))</f>
        <v/>
      </c>
      <c r="AY38" s="1928" t="str">
        <f>IF(AY37="","",VLOOKUP(AY37,'シフト記号表（従来型・ユニット型共通）'!$C$6:$L$47,10,FALSE))</f>
        <v/>
      </c>
      <c r="AZ38" s="1928" t="str">
        <f>IF(AZ37="","",VLOOKUP(AZ37,'シフト記号表（従来型・ユニット型共通）'!$C$6:$L$47,10,FALSE))</f>
        <v/>
      </c>
      <c r="BA38" s="1928" t="str">
        <f>IF(BA37="","",VLOOKUP(BA37,'シフト記号表（従来型・ユニット型共通）'!$C$6:$L$47,10,FALSE))</f>
        <v/>
      </c>
      <c r="BB38" s="1929" t="str">
        <f>IF(BB37="","",VLOOKUP(BB37,'シフト記号表（従来型・ユニット型共通）'!$C$6:$L$47,10,FALSE))</f>
        <v/>
      </c>
      <c r="BC38" s="1927" t="str">
        <f>IF(BC37="","",VLOOKUP(BC37,'シフト記号表（従来型・ユニット型共通）'!$C$6:$L$47,10,FALSE))</f>
        <v/>
      </c>
      <c r="BD38" s="1928" t="str">
        <f>IF(BD37="","",VLOOKUP(BD37,'シフト記号表（従来型・ユニット型共通）'!$C$6:$L$47,10,FALSE))</f>
        <v/>
      </c>
      <c r="BE38" s="1928" t="str">
        <f>IF(BE37="","",VLOOKUP(BE37,'シフト記号表（従来型・ユニット型共通）'!$C$6:$L$47,10,FALSE))</f>
        <v/>
      </c>
      <c r="BF38" s="4181">
        <f>IF($BI$3="４週",SUM(AA38:BB38),IF($BI$3="暦月",SUM(AA38:BE38),""))</f>
        <v>0</v>
      </c>
      <c r="BG38" s="4182"/>
      <c r="BH38" s="4183">
        <f>IF($BI$3="４週",BF38/4,IF($BI$3="暦月",(BF38/($BI$8/7)),""))</f>
        <v>0</v>
      </c>
      <c r="BI38" s="4182"/>
      <c r="BJ38" s="4178"/>
      <c r="BK38" s="4179"/>
      <c r="BL38" s="4179"/>
      <c r="BM38" s="4179"/>
      <c r="BN38" s="4180"/>
    </row>
    <row r="39" spans="2:66" ht="20.25" customHeight="1" x14ac:dyDescent="0.15">
      <c r="B39" s="4126">
        <f>B37+1</f>
        <v>12</v>
      </c>
      <c r="C39" s="4253"/>
      <c r="D39" s="4255"/>
      <c r="E39" s="4239"/>
      <c r="F39" s="4256"/>
      <c r="G39" s="4128"/>
      <c r="H39" s="4129"/>
      <c r="I39" s="1922"/>
      <c r="J39" s="1923"/>
      <c r="K39" s="1922"/>
      <c r="L39" s="1923"/>
      <c r="M39" s="4132"/>
      <c r="N39" s="4133"/>
      <c r="O39" s="4136"/>
      <c r="P39" s="4137"/>
      <c r="Q39" s="4137"/>
      <c r="R39" s="4129"/>
      <c r="S39" s="4140"/>
      <c r="T39" s="4141"/>
      <c r="U39" s="4141"/>
      <c r="V39" s="4141"/>
      <c r="W39" s="4142"/>
      <c r="X39" s="1942" t="s">
        <v>3298</v>
      </c>
      <c r="Z39" s="1943"/>
      <c r="AA39" s="1935"/>
      <c r="AB39" s="1936"/>
      <c r="AC39" s="1936"/>
      <c r="AD39" s="1936"/>
      <c r="AE39" s="1936"/>
      <c r="AF39" s="1936"/>
      <c r="AG39" s="1937"/>
      <c r="AH39" s="1935"/>
      <c r="AI39" s="1936"/>
      <c r="AJ39" s="1936"/>
      <c r="AK39" s="1936"/>
      <c r="AL39" s="1936"/>
      <c r="AM39" s="1936"/>
      <c r="AN39" s="1937"/>
      <c r="AO39" s="1935"/>
      <c r="AP39" s="1936"/>
      <c r="AQ39" s="1936"/>
      <c r="AR39" s="1936"/>
      <c r="AS39" s="1936"/>
      <c r="AT39" s="1936"/>
      <c r="AU39" s="1937"/>
      <c r="AV39" s="1935"/>
      <c r="AW39" s="1936"/>
      <c r="AX39" s="1936"/>
      <c r="AY39" s="1936"/>
      <c r="AZ39" s="1936"/>
      <c r="BA39" s="1936"/>
      <c r="BB39" s="1937"/>
      <c r="BC39" s="1935"/>
      <c r="BD39" s="1936"/>
      <c r="BE39" s="1938"/>
      <c r="BF39" s="4146"/>
      <c r="BG39" s="4147"/>
      <c r="BH39" s="4148"/>
      <c r="BI39" s="4149"/>
      <c r="BJ39" s="4150"/>
      <c r="BK39" s="4151"/>
      <c r="BL39" s="4151"/>
      <c r="BM39" s="4151"/>
      <c r="BN39" s="4152"/>
    </row>
    <row r="40" spans="2:66" ht="20.25" customHeight="1" x14ac:dyDescent="0.15">
      <c r="B40" s="4159"/>
      <c r="C40" s="4260"/>
      <c r="D40" s="4261"/>
      <c r="E40" s="4239"/>
      <c r="F40" s="4256"/>
      <c r="G40" s="4172"/>
      <c r="H40" s="4173"/>
      <c r="I40" s="1922"/>
      <c r="J40" s="1923">
        <f>G39</f>
        <v>0</v>
      </c>
      <c r="K40" s="1922"/>
      <c r="L40" s="1923">
        <f>M39</f>
        <v>0</v>
      </c>
      <c r="M40" s="4174"/>
      <c r="N40" s="4175"/>
      <c r="O40" s="4176"/>
      <c r="P40" s="4177"/>
      <c r="Q40" s="4177"/>
      <c r="R40" s="4173"/>
      <c r="S40" s="4140"/>
      <c r="T40" s="4141"/>
      <c r="U40" s="4141"/>
      <c r="V40" s="4141"/>
      <c r="W40" s="4142"/>
      <c r="X40" s="1939" t="s">
        <v>3505</v>
      </c>
      <c r="Y40" s="1940"/>
      <c r="Z40" s="1941"/>
      <c r="AA40" s="1927" t="str">
        <f>IF(AA39="","",VLOOKUP(AA39,'シフト記号表（従来型・ユニット型共通）'!$C$6:$L$47,10,FALSE))</f>
        <v/>
      </c>
      <c r="AB40" s="1928" t="str">
        <f>IF(AB39="","",VLOOKUP(AB39,'シフト記号表（従来型・ユニット型共通）'!$C$6:$L$47,10,FALSE))</f>
        <v/>
      </c>
      <c r="AC40" s="1928" t="str">
        <f>IF(AC39="","",VLOOKUP(AC39,'シフト記号表（従来型・ユニット型共通）'!$C$6:$L$47,10,FALSE))</f>
        <v/>
      </c>
      <c r="AD40" s="1928" t="str">
        <f>IF(AD39="","",VLOOKUP(AD39,'シフト記号表（従来型・ユニット型共通）'!$C$6:$L$47,10,FALSE))</f>
        <v/>
      </c>
      <c r="AE40" s="1928" t="str">
        <f>IF(AE39="","",VLOOKUP(AE39,'シフト記号表（従来型・ユニット型共通）'!$C$6:$L$47,10,FALSE))</f>
        <v/>
      </c>
      <c r="AF40" s="1928" t="str">
        <f>IF(AF39="","",VLOOKUP(AF39,'シフト記号表（従来型・ユニット型共通）'!$C$6:$L$47,10,FALSE))</f>
        <v/>
      </c>
      <c r="AG40" s="1929" t="str">
        <f>IF(AG39="","",VLOOKUP(AG39,'シフト記号表（従来型・ユニット型共通）'!$C$6:$L$47,10,FALSE))</f>
        <v/>
      </c>
      <c r="AH40" s="1927" t="str">
        <f>IF(AH39="","",VLOOKUP(AH39,'シフト記号表（従来型・ユニット型共通）'!$C$6:$L$47,10,FALSE))</f>
        <v/>
      </c>
      <c r="AI40" s="1928" t="str">
        <f>IF(AI39="","",VLOOKUP(AI39,'シフト記号表（従来型・ユニット型共通）'!$C$6:$L$47,10,FALSE))</f>
        <v/>
      </c>
      <c r="AJ40" s="1928" t="str">
        <f>IF(AJ39="","",VLOOKUP(AJ39,'シフト記号表（従来型・ユニット型共通）'!$C$6:$L$47,10,FALSE))</f>
        <v/>
      </c>
      <c r="AK40" s="1928" t="str">
        <f>IF(AK39="","",VLOOKUP(AK39,'シフト記号表（従来型・ユニット型共通）'!$C$6:$L$47,10,FALSE))</f>
        <v/>
      </c>
      <c r="AL40" s="1928" t="str">
        <f>IF(AL39="","",VLOOKUP(AL39,'シフト記号表（従来型・ユニット型共通）'!$C$6:$L$47,10,FALSE))</f>
        <v/>
      </c>
      <c r="AM40" s="1928" t="str">
        <f>IF(AM39="","",VLOOKUP(AM39,'シフト記号表（従来型・ユニット型共通）'!$C$6:$L$47,10,FALSE))</f>
        <v/>
      </c>
      <c r="AN40" s="1929" t="str">
        <f>IF(AN39="","",VLOOKUP(AN39,'シフト記号表（従来型・ユニット型共通）'!$C$6:$L$47,10,FALSE))</f>
        <v/>
      </c>
      <c r="AO40" s="1927" t="str">
        <f>IF(AO39="","",VLOOKUP(AO39,'シフト記号表（従来型・ユニット型共通）'!$C$6:$L$47,10,FALSE))</f>
        <v/>
      </c>
      <c r="AP40" s="1928" t="str">
        <f>IF(AP39="","",VLOOKUP(AP39,'シフト記号表（従来型・ユニット型共通）'!$C$6:$L$47,10,FALSE))</f>
        <v/>
      </c>
      <c r="AQ40" s="1928" t="str">
        <f>IF(AQ39="","",VLOOKUP(AQ39,'シフト記号表（従来型・ユニット型共通）'!$C$6:$L$47,10,FALSE))</f>
        <v/>
      </c>
      <c r="AR40" s="1928" t="str">
        <f>IF(AR39="","",VLOOKUP(AR39,'シフト記号表（従来型・ユニット型共通）'!$C$6:$L$47,10,FALSE))</f>
        <v/>
      </c>
      <c r="AS40" s="1928" t="str">
        <f>IF(AS39="","",VLOOKUP(AS39,'シフト記号表（従来型・ユニット型共通）'!$C$6:$L$47,10,FALSE))</f>
        <v/>
      </c>
      <c r="AT40" s="1928" t="str">
        <f>IF(AT39="","",VLOOKUP(AT39,'シフト記号表（従来型・ユニット型共通）'!$C$6:$L$47,10,FALSE))</f>
        <v/>
      </c>
      <c r="AU40" s="1929" t="str">
        <f>IF(AU39="","",VLOOKUP(AU39,'シフト記号表（従来型・ユニット型共通）'!$C$6:$L$47,10,FALSE))</f>
        <v/>
      </c>
      <c r="AV40" s="1927" t="str">
        <f>IF(AV39="","",VLOOKUP(AV39,'シフト記号表（従来型・ユニット型共通）'!$C$6:$L$47,10,FALSE))</f>
        <v/>
      </c>
      <c r="AW40" s="1928" t="str">
        <f>IF(AW39="","",VLOOKUP(AW39,'シフト記号表（従来型・ユニット型共通）'!$C$6:$L$47,10,FALSE))</f>
        <v/>
      </c>
      <c r="AX40" s="1928" t="str">
        <f>IF(AX39="","",VLOOKUP(AX39,'シフト記号表（従来型・ユニット型共通）'!$C$6:$L$47,10,FALSE))</f>
        <v/>
      </c>
      <c r="AY40" s="1928" t="str">
        <f>IF(AY39="","",VLOOKUP(AY39,'シフト記号表（従来型・ユニット型共通）'!$C$6:$L$47,10,FALSE))</f>
        <v/>
      </c>
      <c r="AZ40" s="1928" t="str">
        <f>IF(AZ39="","",VLOOKUP(AZ39,'シフト記号表（従来型・ユニット型共通）'!$C$6:$L$47,10,FALSE))</f>
        <v/>
      </c>
      <c r="BA40" s="1928" t="str">
        <f>IF(BA39="","",VLOOKUP(BA39,'シフト記号表（従来型・ユニット型共通）'!$C$6:$L$47,10,FALSE))</f>
        <v/>
      </c>
      <c r="BB40" s="1929" t="str">
        <f>IF(BB39="","",VLOOKUP(BB39,'シフト記号表（従来型・ユニット型共通）'!$C$6:$L$47,10,FALSE))</f>
        <v/>
      </c>
      <c r="BC40" s="1927" t="str">
        <f>IF(BC39="","",VLOOKUP(BC39,'シフト記号表（従来型・ユニット型共通）'!$C$6:$L$47,10,FALSE))</f>
        <v/>
      </c>
      <c r="BD40" s="1928" t="str">
        <f>IF(BD39="","",VLOOKUP(BD39,'シフト記号表（従来型・ユニット型共通）'!$C$6:$L$47,10,FALSE))</f>
        <v/>
      </c>
      <c r="BE40" s="1928" t="str">
        <f>IF(BE39="","",VLOOKUP(BE39,'シフト記号表（従来型・ユニット型共通）'!$C$6:$L$47,10,FALSE))</f>
        <v/>
      </c>
      <c r="BF40" s="4181">
        <f>IF($BI$3="４週",SUM(AA40:BB40),IF($BI$3="暦月",SUM(AA40:BE40),""))</f>
        <v>0</v>
      </c>
      <c r="BG40" s="4182"/>
      <c r="BH40" s="4183">
        <f>IF($BI$3="４週",BF40/4,IF($BI$3="暦月",(BF40/($BI$8/7)),""))</f>
        <v>0</v>
      </c>
      <c r="BI40" s="4182"/>
      <c r="BJ40" s="4178"/>
      <c r="BK40" s="4179"/>
      <c r="BL40" s="4179"/>
      <c r="BM40" s="4179"/>
      <c r="BN40" s="4180"/>
    </row>
    <row r="41" spans="2:66" ht="20.25" customHeight="1" x14ac:dyDescent="0.15">
      <c r="B41" s="4126">
        <f>B39+1</f>
        <v>13</v>
      </c>
      <c r="C41" s="4253"/>
      <c r="D41" s="4255"/>
      <c r="E41" s="4239"/>
      <c r="F41" s="4256"/>
      <c r="G41" s="4128"/>
      <c r="H41" s="4129"/>
      <c r="I41" s="1922"/>
      <c r="J41" s="1923"/>
      <c r="K41" s="1922"/>
      <c r="L41" s="1923"/>
      <c r="M41" s="4132"/>
      <c r="N41" s="4133"/>
      <c r="O41" s="4136"/>
      <c r="P41" s="4137"/>
      <c r="Q41" s="4137"/>
      <c r="R41" s="4129"/>
      <c r="S41" s="4140"/>
      <c r="T41" s="4141"/>
      <c r="U41" s="4141"/>
      <c r="V41" s="4141"/>
      <c r="W41" s="4142"/>
      <c r="X41" s="1942" t="s">
        <v>3298</v>
      </c>
      <c r="Z41" s="1943"/>
      <c r="AA41" s="1935"/>
      <c r="AB41" s="1936"/>
      <c r="AC41" s="1936"/>
      <c r="AD41" s="1936"/>
      <c r="AE41" s="1936"/>
      <c r="AF41" s="1936"/>
      <c r="AG41" s="1937"/>
      <c r="AH41" s="1935"/>
      <c r="AI41" s="1936"/>
      <c r="AJ41" s="1936"/>
      <c r="AK41" s="1936"/>
      <c r="AL41" s="1936"/>
      <c r="AM41" s="1936"/>
      <c r="AN41" s="1937"/>
      <c r="AO41" s="1935"/>
      <c r="AP41" s="1936"/>
      <c r="AQ41" s="1936"/>
      <c r="AR41" s="1936"/>
      <c r="AS41" s="1936"/>
      <c r="AT41" s="1936"/>
      <c r="AU41" s="1937"/>
      <c r="AV41" s="1935"/>
      <c r="AW41" s="1936"/>
      <c r="AX41" s="1936"/>
      <c r="AY41" s="1936"/>
      <c r="AZ41" s="1936"/>
      <c r="BA41" s="1936"/>
      <c r="BB41" s="1937"/>
      <c r="BC41" s="1935"/>
      <c r="BD41" s="1936"/>
      <c r="BE41" s="1938"/>
      <c r="BF41" s="4146"/>
      <c r="BG41" s="4147"/>
      <c r="BH41" s="4148"/>
      <c r="BI41" s="4149"/>
      <c r="BJ41" s="4150"/>
      <c r="BK41" s="4151"/>
      <c r="BL41" s="4151"/>
      <c r="BM41" s="4151"/>
      <c r="BN41" s="4152"/>
    </row>
    <row r="42" spans="2:66" ht="20.25" customHeight="1" x14ac:dyDescent="0.15">
      <c r="B42" s="4159"/>
      <c r="C42" s="4260"/>
      <c r="D42" s="4261"/>
      <c r="E42" s="4239"/>
      <c r="F42" s="4256"/>
      <c r="G42" s="4172"/>
      <c r="H42" s="4173"/>
      <c r="I42" s="1922"/>
      <c r="J42" s="1923">
        <f>G41</f>
        <v>0</v>
      </c>
      <c r="K42" s="1922"/>
      <c r="L42" s="1923">
        <f>M41</f>
        <v>0</v>
      </c>
      <c r="M42" s="4174"/>
      <c r="N42" s="4175"/>
      <c r="O42" s="4176"/>
      <c r="P42" s="4177"/>
      <c r="Q42" s="4177"/>
      <c r="R42" s="4173"/>
      <c r="S42" s="4140"/>
      <c r="T42" s="4141"/>
      <c r="U42" s="4141"/>
      <c r="V42" s="4141"/>
      <c r="W42" s="4142"/>
      <c r="X42" s="1939" t="s">
        <v>3505</v>
      </c>
      <c r="Y42" s="1940"/>
      <c r="Z42" s="1941"/>
      <c r="AA42" s="1927" t="str">
        <f>IF(AA41="","",VLOOKUP(AA41,'シフト記号表（従来型・ユニット型共通）'!$C$6:$L$47,10,FALSE))</f>
        <v/>
      </c>
      <c r="AB42" s="1928" t="str">
        <f>IF(AB41="","",VLOOKUP(AB41,'シフト記号表（従来型・ユニット型共通）'!$C$6:$L$47,10,FALSE))</f>
        <v/>
      </c>
      <c r="AC42" s="1928" t="str">
        <f>IF(AC41="","",VLOOKUP(AC41,'シフト記号表（従来型・ユニット型共通）'!$C$6:$L$47,10,FALSE))</f>
        <v/>
      </c>
      <c r="AD42" s="1928" t="str">
        <f>IF(AD41="","",VLOOKUP(AD41,'シフト記号表（従来型・ユニット型共通）'!$C$6:$L$47,10,FALSE))</f>
        <v/>
      </c>
      <c r="AE42" s="1928" t="str">
        <f>IF(AE41="","",VLOOKUP(AE41,'シフト記号表（従来型・ユニット型共通）'!$C$6:$L$47,10,FALSE))</f>
        <v/>
      </c>
      <c r="AF42" s="1928" t="str">
        <f>IF(AF41="","",VLOOKUP(AF41,'シフト記号表（従来型・ユニット型共通）'!$C$6:$L$47,10,FALSE))</f>
        <v/>
      </c>
      <c r="AG42" s="1929" t="str">
        <f>IF(AG41="","",VLOOKUP(AG41,'シフト記号表（従来型・ユニット型共通）'!$C$6:$L$47,10,FALSE))</f>
        <v/>
      </c>
      <c r="AH42" s="1927" t="str">
        <f>IF(AH41="","",VLOOKUP(AH41,'シフト記号表（従来型・ユニット型共通）'!$C$6:$L$47,10,FALSE))</f>
        <v/>
      </c>
      <c r="AI42" s="1928" t="str">
        <f>IF(AI41="","",VLOOKUP(AI41,'シフト記号表（従来型・ユニット型共通）'!$C$6:$L$47,10,FALSE))</f>
        <v/>
      </c>
      <c r="AJ42" s="1928" t="str">
        <f>IF(AJ41="","",VLOOKUP(AJ41,'シフト記号表（従来型・ユニット型共通）'!$C$6:$L$47,10,FALSE))</f>
        <v/>
      </c>
      <c r="AK42" s="1928" t="str">
        <f>IF(AK41="","",VLOOKUP(AK41,'シフト記号表（従来型・ユニット型共通）'!$C$6:$L$47,10,FALSE))</f>
        <v/>
      </c>
      <c r="AL42" s="1928" t="str">
        <f>IF(AL41="","",VLOOKUP(AL41,'シフト記号表（従来型・ユニット型共通）'!$C$6:$L$47,10,FALSE))</f>
        <v/>
      </c>
      <c r="AM42" s="1928" t="str">
        <f>IF(AM41="","",VLOOKUP(AM41,'シフト記号表（従来型・ユニット型共通）'!$C$6:$L$47,10,FALSE))</f>
        <v/>
      </c>
      <c r="AN42" s="1929" t="str">
        <f>IF(AN41="","",VLOOKUP(AN41,'シフト記号表（従来型・ユニット型共通）'!$C$6:$L$47,10,FALSE))</f>
        <v/>
      </c>
      <c r="AO42" s="1927" t="str">
        <f>IF(AO41="","",VLOOKUP(AO41,'シフト記号表（従来型・ユニット型共通）'!$C$6:$L$47,10,FALSE))</f>
        <v/>
      </c>
      <c r="AP42" s="1928" t="str">
        <f>IF(AP41="","",VLOOKUP(AP41,'シフト記号表（従来型・ユニット型共通）'!$C$6:$L$47,10,FALSE))</f>
        <v/>
      </c>
      <c r="AQ42" s="1928" t="str">
        <f>IF(AQ41="","",VLOOKUP(AQ41,'シフト記号表（従来型・ユニット型共通）'!$C$6:$L$47,10,FALSE))</f>
        <v/>
      </c>
      <c r="AR42" s="1928" t="str">
        <f>IF(AR41="","",VLOOKUP(AR41,'シフト記号表（従来型・ユニット型共通）'!$C$6:$L$47,10,FALSE))</f>
        <v/>
      </c>
      <c r="AS42" s="1928" t="str">
        <f>IF(AS41="","",VLOOKUP(AS41,'シフト記号表（従来型・ユニット型共通）'!$C$6:$L$47,10,FALSE))</f>
        <v/>
      </c>
      <c r="AT42" s="1928" t="str">
        <f>IF(AT41="","",VLOOKUP(AT41,'シフト記号表（従来型・ユニット型共通）'!$C$6:$L$47,10,FALSE))</f>
        <v/>
      </c>
      <c r="AU42" s="1929" t="str">
        <f>IF(AU41="","",VLOOKUP(AU41,'シフト記号表（従来型・ユニット型共通）'!$C$6:$L$47,10,FALSE))</f>
        <v/>
      </c>
      <c r="AV42" s="1927" t="str">
        <f>IF(AV41="","",VLOOKUP(AV41,'シフト記号表（従来型・ユニット型共通）'!$C$6:$L$47,10,FALSE))</f>
        <v/>
      </c>
      <c r="AW42" s="1928" t="str">
        <f>IF(AW41="","",VLOOKUP(AW41,'シフト記号表（従来型・ユニット型共通）'!$C$6:$L$47,10,FALSE))</f>
        <v/>
      </c>
      <c r="AX42" s="1928" t="str">
        <f>IF(AX41="","",VLOOKUP(AX41,'シフト記号表（従来型・ユニット型共通）'!$C$6:$L$47,10,FALSE))</f>
        <v/>
      </c>
      <c r="AY42" s="1928" t="str">
        <f>IF(AY41="","",VLOOKUP(AY41,'シフト記号表（従来型・ユニット型共通）'!$C$6:$L$47,10,FALSE))</f>
        <v/>
      </c>
      <c r="AZ42" s="1928" t="str">
        <f>IF(AZ41="","",VLOOKUP(AZ41,'シフト記号表（従来型・ユニット型共通）'!$C$6:$L$47,10,FALSE))</f>
        <v/>
      </c>
      <c r="BA42" s="1928" t="str">
        <f>IF(BA41="","",VLOOKUP(BA41,'シフト記号表（従来型・ユニット型共通）'!$C$6:$L$47,10,FALSE))</f>
        <v/>
      </c>
      <c r="BB42" s="1929" t="str">
        <f>IF(BB41="","",VLOOKUP(BB41,'シフト記号表（従来型・ユニット型共通）'!$C$6:$L$47,10,FALSE))</f>
        <v/>
      </c>
      <c r="BC42" s="1927" t="str">
        <f>IF(BC41="","",VLOOKUP(BC41,'シフト記号表（従来型・ユニット型共通）'!$C$6:$L$47,10,FALSE))</f>
        <v/>
      </c>
      <c r="BD42" s="1928" t="str">
        <f>IF(BD41="","",VLOOKUP(BD41,'シフト記号表（従来型・ユニット型共通）'!$C$6:$L$47,10,FALSE))</f>
        <v/>
      </c>
      <c r="BE42" s="1928" t="str">
        <f>IF(BE41="","",VLOOKUP(BE41,'シフト記号表（従来型・ユニット型共通）'!$C$6:$L$47,10,FALSE))</f>
        <v/>
      </c>
      <c r="BF42" s="4181">
        <f>IF($BI$3="４週",SUM(AA42:BB42),IF($BI$3="暦月",SUM(AA42:BE42),""))</f>
        <v>0</v>
      </c>
      <c r="BG42" s="4182"/>
      <c r="BH42" s="4183">
        <f>IF($BI$3="４週",BF42/4,IF($BI$3="暦月",(BF42/($BI$8/7)),""))</f>
        <v>0</v>
      </c>
      <c r="BI42" s="4182"/>
      <c r="BJ42" s="4178"/>
      <c r="BK42" s="4179"/>
      <c r="BL42" s="4179"/>
      <c r="BM42" s="4179"/>
      <c r="BN42" s="4180"/>
    </row>
    <row r="43" spans="2:66" ht="20.25" customHeight="1" x14ac:dyDescent="0.15">
      <c r="B43" s="4126">
        <f>B41+1</f>
        <v>14</v>
      </c>
      <c r="C43" s="4253"/>
      <c r="D43" s="4255"/>
      <c r="E43" s="4239"/>
      <c r="F43" s="4256"/>
      <c r="G43" s="4128"/>
      <c r="H43" s="4129"/>
      <c r="I43" s="1922"/>
      <c r="J43" s="1923"/>
      <c r="K43" s="1922"/>
      <c r="L43" s="1923"/>
      <c r="M43" s="4132"/>
      <c r="N43" s="4133"/>
      <c r="O43" s="4136"/>
      <c r="P43" s="4137"/>
      <c r="Q43" s="4137"/>
      <c r="R43" s="4129"/>
      <c r="S43" s="4140"/>
      <c r="T43" s="4141"/>
      <c r="U43" s="4141"/>
      <c r="V43" s="4141"/>
      <c r="W43" s="4142"/>
      <c r="X43" s="1942" t="s">
        <v>3298</v>
      </c>
      <c r="Z43" s="1943"/>
      <c r="AA43" s="1935"/>
      <c r="AB43" s="1936"/>
      <c r="AC43" s="1936"/>
      <c r="AD43" s="1936"/>
      <c r="AE43" s="1936"/>
      <c r="AF43" s="1936"/>
      <c r="AG43" s="1937"/>
      <c r="AH43" s="1935"/>
      <c r="AI43" s="1936"/>
      <c r="AJ43" s="1936"/>
      <c r="AK43" s="1936"/>
      <c r="AL43" s="1936"/>
      <c r="AM43" s="1936"/>
      <c r="AN43" s="1937"/>
      <c r="AO43" s="1935"/>
      <c r="AP43" s="1936"/>
      <c r="AQ43" s="1936"/>
      <c r="AR43" s="1936"/>
      <c r="AS43" s="1936"/>
      <c r="AT43" s="1936"/>
      <c r="AU43" s="1937"/>
      <c r="AV43" s="1935"/>
      <c r="AW43" s="1936"/>
      <c r="AX43" s="1936"/>
      <c r="AY43" s="1936"/>
      <c r="AZ43" s="1936"/>
      <c r="BA43" s="1936"/>
      <c r="BB43" s="1937"/>
      <c r="BC43" s="1935"/>
      <c r="BD43" s="1936"/>
      <c r="BE43" s="1938"/>
      <c r="BF43" s="4146"/>
      <c r="BG43" s="4147"/>
      <c r="BH43" s="4148"/>
      <c r="BI43" s="4149"/>
      <c r="BJ43" s="4150"/>
      <c r="BK43" s="4151"/>
      <c r="BL43" s="4151"/>
      <c r="BM43" s="4151"/>
      <c r="BN43" s="4152"/>
    </row>
    <row r="44" spans="2:66" ht="20.25" customHeight="1" x14ac:dyDescent="0.15">
      <c r="B44" s="4159"/>
      <c r="C44" s="4260"/>
      <c r="D44" s="4261"/>
      <c r="E44" s="4239"/>
      <c r="F44" s="4256"/>
      <c r="G44" s="4172"/>
      <c r="H44" s="4173"/>
      <c r="I44" s="1922"/>
      <c r="J44" s="1923">
        <f>G43</f>
        <v>0</v>
      </c>
      <c r="K44" s="1922"/>
      <c r="L44" s="1923">
        <f>M43</f>
        <v>0</v>
      </c>
      <c r="M44" s="4174"/>
      <c r="N44" s="4175"/>
      <c r="O44" s="4176"/>
      <c r="P44" s="4177"/>
      <c r="Q44" s="4177"/>
      <c r="R44" s="4173"/>
      <c r="S44" s="4140"/>
      <c r="T44" s="4141"/>
      <c r="U44" s="4141"/>
      <c r="V44" s="4141"/>
      <c r="W44" s="4142"/>
      <c r="X44" s="1939" t="s">
        <v>3505</v>
      </c>
      <c r="Y44" s="1940"/>
      <c r="Z44" s="1941"/>
      <c r="AA44" s="1927" t="str">
        <f>IF(AA43="","",VLOOKUP(AA43,'シフト記号表（従来型・ユニット型共通）'!$C$6:$L$47,10,FALSE))</f>
        <v/>
      </c>
      <c r="AB44" s="1928" t="str">
        <f>IF(AB43="","",VLOOKUP(AB43,'シフト記号表（従来型・ユニット型共通）'!$C$6:$L$47,10,FALSE))</f>
        <v/>
      </c>
      <c r="AC44" s="1928" t="str">
        <f>IF(AC43="","",VLOOKUP(AC43,'シフト記号表（従来型・ユニット型共通）'!$C$6:$L$47,10,FALSE))</f>
        <v/>
      </c>
      <c r="AD44" s="1928" t="str">
        <f>IF(AD43="","",VLOOKUP(AD43,'シフト記号表（従来型・ユニット型共通）'!$C$6:$L$47,10,FALSE))</f>
        <v/>
      </c>
      <c r="AE44" s="1928" t="str">
        <f>IF(AE43="","",VLOOKUP(AE43,'シフト記号表（従来型・ユニット型共通）'!$C$6:$L$47,10,FALSE))</f>
        <v/>
      </c>
      <c r="AF44" s="1928" t="str">
        <f>IF(AF43="","",VLOOKUP(AF43,'シフト記号表（従来型・ユニット型共通）'!$C$6:$L$47,10,FALSE))</f>
        <v/>
      </c>
      <c r="AG44" s="1929" t="str">
        <f>IF(AG43="","",VLOOKUP(AG43,'シフト記号表（従来型・ユニット型共通）'!$C$6:$L$47,10,FALSE))</f>
        <v/>
      </c>
      <c r="AH44" s="1927" t="str">
        <f>IF(AH43="","",VLOOKUP(AH43,'シフト記号表（従来型・ユニット型共通）'!$C$6:$L$47,10,FALSE))</f>
        <v/>
      </c>
      <c r="AI44" s="1928" t="str">
        <f>IF(AI43="","",VLOOKUP(AI43,'シフト記号表（従来型・ユニット型共通）'!$C$6:$L$47,10,FALSE))</f>
        <v/>
      </c>
      <c r="AJ44" s="1928" t="str">
        <f>IF(AJ43="","",VLOOKUP(AJ43,'シフト記号表（従来型・ユニット型共通）'!$C$6:$L$47,10,FALSE))</f>
        <v/>
      </c>
      <c r="AK44" s="1928" t="str">
        <f>IF(AK43="","",VLOOKUP(AK43,'シフト記号表（従来型・ユニット型共通）'!$C$6:$L$47,10,FALSE))</f>
        <v/>
      </c>
      <c r="AL44" s="1928" t="str">
        <f>IF(AL43="","",VLOOKUP(AL43,'シフト記号表（従来型・ユニット型共通）'!$C$6:$L$47,10,FALSE))</f>
        <v/>
      </c>
      <c r="AM44" s="1928" t="str">
        <f>IF(AM43="","",VLOOKUP(AM43,'シフト記号表（従来型・ユニット型共通）'!$C$6:$L$47,10,FALSE))</f>
        <v/>
      </c>
      <c r="AN44" s="1929" t="str">
        <f>IF(AN43="","",VLOOKUP(AN43,'シフト記号表（従来型・ユニット型共通）'!$C$6:$L$47,10,FALSE))</f>
        <v/>
      </c>
      <c r="AO44" s="1927" t="str">
        <f>IF(AO43="","",VLOOKUP(AO43,'シフト記号表（従来型・ユニット型共通）'!$C$6:$L$47,10,FALSE))</f>
        <v/>
      </c>
      <c r="AP44" s="1928" t="str">
        <f>IF(AP43="","",VLOOKUP(AP43,'シフト記号表（従来型・ユニット型共通）'!$C$6:$L$47,10,FALSE))</f>
        <v/>
      </c>
      <c r="AQ44" s="1928" t="str">
        <f>IF(AQ43="","",VLOOKUP(AQ43,'シフト記号表（従来型・ユニット型共通）'!$C$6:$L$47,10,FALSE))</f>
        <v/>
      </c>
      <c r="AR44" s="1928" t="str">
        <f>IF(AR43="","",VLOOKUP(AR43,'シフト記号表（従来型・ユニット型共通）'!$C$6:$L$47,10,FALSE))</f>
        <v/>
      </c>
      <c r="AS44" s="1928" t="str">
        <f>IF(AS43="","",VLOOKUP(AS43,'シフト記号表（従来型・ユニット型共通）'!$C$6:$L$47,10,FALSE))</f>
        <v/>
      </c>
      <c r="AT44" s="1928" t="str">
        <f>IF(AT43="","",VLOOKUP(AT43,'シフト記号表（従来型・ユニット型共通）'!$C$6:$L$47,10,FALSE))</f>
        <v/>
      </c>
      <c r="AU44" s="1929" t="str">
        <f>IF(AU43="","",VLOOKUP(AU43,'シフト記号表（従来型・ユニット型共通）'!$C$6:$L$47,10,FALSE))</f>
        <v/>
      </c>
      <c r="AV44" s="1927" t="str">
        <f>IF(AV43="","",VLOOKUP(AV43,'シフト記号表（従来型・ユニット型共通）'!$C$6:$L$47,10,FALSE))</f>
        <v/>
      </c>
      <c r="AW44" s="1928" t="str">
        <f>IF(AW43="","",VLOOKUP(AW43,'シフト記号表（従来型・ユニット型共通）'!$C$6:$L$47,10,FALSE))</f>
        <v/>
      </c>
      <c r="AX44" s="1928" t="str">
        <f>IF(AX43="","",VLOOKUP(AX43,'シフト記号表（従来型・ユニット型共通）'!$C$6:$L$47,10,FALSE))</f>
        <v/>
      </c>
      <c r="AY44" s="1928" t="str">
        <f>IF(AY43="","",VLOOKUP(AY43,'シフト記号表（従来型・ユニット型共通）'!$C$6:$L$47,10,FALSE))</f>
        <v/>
      </c>
      <c r="AZ44" s="1928" t="str">
        <f>IF(AZ43="","",VLOOKUP(AZ43,'シフト記号表（従来型・ユニット型共通）'!$C$6:$L$47,10,FALSE))</f>
        <v/>
      </c>
      <c r="BA44" s="1928" t="str">
        <f>IF(BA43="","",VLOOKUP(BA43,'シフト記号表（従来型・ユニット型共通）'!$C$6:$L$47,10,FALSE))</f>
        <v/>
      </c>
      <c r="BB44" s="1929" t="str">
        <f>IF(BB43="","",VLOOKUP(BB43,'シフト記号表（従来型・ユニット型共通）'!$C$6:$L$47,10,FALSE))</f>
        <v/>
      </c>
      <c r="BC44" s="1927" t="str">
        <f>IF(BC43="","",VLOOKUP(BC43,'シフト記号表（従来型・ユニット型共通）'!$C$6:$L$47,10,FALSE))</f>
        <v/>
      </c>
      <c r="BD44" s="1928" t="str">
        <f>IF(BD43="","",VLOOKUP(BD43,'シフト記号表（従来型・ユニット型共通）'!$C$6:$L$47,10,FALSE))</f>
        <v/>
      </c>
      <c r="BE44" s="1928" t="str">
        <f>IF(BE43="","",VLOOKUP(BE43,'シフト記号表（従来型・ユニット型共通）'!$C$6:$L$47,10,FALSE))</f>
        <v/>
      </c>
      <c r="BF44" s="4181">
        <f>IF($BI$3="４週",SUM(AA44:BB44),IF($BI$3="暦月",SUM(AA44:BE44),""))</f>
        <v>0</v>
      </c>
      <c r="BG44" s="4182"/>
      <c r="BH44" s="4183">
        <f>IF($BI$3="４週",BF44/4,IF($BI$3="暦月",(BF44/($BI$8/7)),""))</f>
        <v>0</v>
      </c>
      <c r="BI44" s="4182"/>
      <c r="BJ44" s="4178"/>
      <c r="BK44" s="4179"/>
      <c r="BL44" s="4179"/>
      <c r="BM44" s="4179"/>
      <c r="BN44" s="4180"/>
    </row>
    <row r="45" spans="2:66" ht="20.25" customHeight="1" x14ac:dyDescent="0.15">
      <c r="B45" s="4126">
        <f>B43+1</f>
        <v>15</v>
      </c>
      <c r="C45" s="4253"/>
      <c r="D45" s="4255"/>
      <c r="E45" s="4239"/>
      <c r="F45" s="4256"/>
      <c r="G45" s="4128"/>
      <c r="H45" s="4129"/>
      <c r="I45" s="1922"/>
      <c r="J45" s="1923"/>
      <c r="K45" s="1922"/>
      <c r="L45" s="1923"/>
      <c r="M45" s="4132"/>
      <c r="N45" s="4133"/>
      <c r="O45" s="4136"/>
      <c r="P45" s="4137"/>
      <c r="Q45" s="4137"/>
      <c r="R45" s="4129"/>
      <c r="S45" s="4140"/>
      <c r="T45" s="4141"/>
      <c r="U45" s="4141"/>
      <c r="V45" s="4141"/>
      <c r="W45" s="4142"/>
      <c r="X45" s="1942" t="s">
        <v>3298</v>
      </c>
      <c r="Z45" s="1943"/>
      <c r="AA45" s="1935"/>
      <c r="AB45" s="1936"/>
      <c r="AC45" s="1936"/>
      <c r="AD45" s="1936"/>
      <c r="AE45" s="1936"/>
      <c r="AF45" s="1936"/>
      <c r="AG45" s="1937"/>
      <c r="AH45" s="1935"/>
      <c r="AI45" s="1936"/>
      <c r="AJ45" s="1936"/>
      <c r="AK45" s="1936"/>
      <c r="AL45" s="1936"/>
      <c r="AM45" s="1936"/>
      <c r="AN45" s="1937"/>
      <c r="AO45" s="1935"/>
      <c r="AP45" s="1936"/>
      <c r="AQ45" s="1936"/>
      <c r="AR45" s="1936"/>
      <c r="AS45" s="1936"/>
      <c r="AT45" s="1936"/>
      <c r="AU45" s="1937"/>
      <c r="AV45" s="1935"/>
      <c r="AW45" s="1936"/>
      <c r="AX45" s="1936"/>
      <c r="AY45" s="1936"/>
      <c r="AZ45" s="1936"/>
      <c r="BA45" s="1936"/>
      <c r="BB45" s="1937"/>
      <c r="BC45" s="1935"/>
      <c r="BD45" s="1936"/>
      <c r="BE45" s="1938"/>
      <c r="BF45" s="4146"/>
      <c r="BG45" s="4147"/>
      <c r="BH45" s="4148"/>
      <c r="BI45" s="4149"/>
      <c r="BJ45" s="4150"/>
      <c r="BK45" s="4151"/>
      <c r="BL45" s="4151"/>
      <c r="BM45" s="4151"/>
      <c r="BN45" s="4152"/>
    </row>
    <row r="46" spans="2:66" ht="20.25" customHeight="1" x14ac:dyDescent="0.15">
      <c r="B46" s="4159"/>
      <c r="C46" s="4260"/>
      <c r="D46" s="4261"/>
      <c r="E46" s="4239"/>
      <c r="F46" s="4256"/>
      <c r="G46" s="4172"/>
      <c r="H46" s="4173"/>
      <c r="I46" s="1922"/>
      <c r="J46" s="1923">
        <f>G45</f>
        <v>0</v>
      </c>
      <c r="K46" s="1922"/>
      <c r="L46" s="1923">
        <f>M45</f>
        <v>0</v>
      </c>
      <c r="M46" s="4174"/>
      <c r="N46" s="4175"/>
      <c r="O46" s="4176"/>
      <c r="P46" s="4177"/>
      <c r="Q46" s="4177"/>
      <c r="R46" s="4173"/>
      <c r="S46" s="4140"/>
      <c r="T46" s="4141"/>
      <c r="U46" s="4141"/>
      <c r="V46" s="4141"/>
      <c r="W46" s="4142"/>
      <c r="X46" s="1939" t="s">
        <v>3505</v>
      </c>
      <c r="Y46" s="1940"/>
      <c r="Z46" s="1941"/>
      <c r="AA46" s="1927" t="str">
        <f>IF(AA45="","",VLOOKUP(AA45,'シフト記号表（従来型・ユニット型共通）'!$C$6:$L$47,10,FALSE))</f>
        <v/>
      </c>
      <c r="AB46" s="1928" t="str">
        <f>IF(AB45="","",VLOOKUP(AB45,'シフト記号表（従来型・ユニット型共通）'!$C$6:$L$47,10,FALSE))</f>
        <v/>
      </c>
      <c r="AC46" s="1928" t="str">
        <f>IF(AC45="","",VLOOKUP(AC45,'シフト記号表（従来型・ユニット型共通）'!$C$6:$L$47,10,FALSE))</f>
        <v/>
      </c>
      <c r="AD46" s="1928" t="str">
        <f>IF(AD45="","",VLOOKUP(AD45,'シフト記号表（従来型・ユニット型共通）'!$C$6:$L$47,10,FALSE))</f>
        <v/>
      </c>
      <c r="AE46" s="1928" t="str">
        <f>IF(AE45="","",VLOOKUP(AE45,'シフト記号表（従来型・ユニット型共通）'!$C$6:$L$47,10,FALSE))</f>
        <v/>
      </c>
      <c r="AF46" s="1928" t="str">
        <f>IF(AF45="","",VLOOKUP(AF45,'シフト記号表（従来型・ユニット型共通）'!$C$6:$L$47,10,FALSE))</f>
        <v/>
      </c>
      <c r="AG46" s="1929" t="str">
        <f>IF(AG45="","",VLOOKUP(AG45,'シフト記号表（従来型・ユニット型共通）'!$C$6:$L$47,10,FALSE))</f>
        <v/>
      </c>
      <c r="AH46" s="1927" t="str">
        <f>IF(AH45="","",VLOOKUP(AH45,'シフト記号表（従来型・ユニット型共通）'!$C$6:$L$47,10,FALSE))</f>
        <v/>
      </c>
      <c r="AI46" s="1928" t="str">
        <f>IF(AI45="","",VLOOKUP(AI45,'シフト記号表（従来型・ユニット型共通）'!$C$6:$L$47,10,FALSE))</f>
        <v/>
      </c>
      <c r="AJ46" s="1928" t="str">
        <f>IF(AJ45="","",VLOOKUP(AJ45,'シフト記号表（従来型・ユニット型共通）'!$C$6:$L$47,10,FALSE))</f>
        <v/>
      </c>
      <c r="AK46" s="1928" t="str">
        <f>IF(AK45="","",VLOOKUP(AK45,'シフト記号表（従来型・ユニット型共通）'!$C$6:$L$47,10,FALSE))</f>
        <v/>
      </c>
      <c r="AL46" s="1928" t="str">
        <f>IF(AL45="","",VLOOKUP(AL45,'シフト記号表（従来型・ユニット型共通）'!$C$6:$L$47,10,FALSE))</f>
        <v/>
      </c>
      <c r="AM46" s="1928" t="str">
        <f>IF(AM45="","",VLOOKUP(AM45,'シフト記号表（従来型・ユニット型共通）'!$C$6:$L$47,10,FALSE))</f>
        <v/>
      </c>
      <c r="AN46" s="1929" t="str">
        <f>IF(AN45="","",VLOOKUP(AN45,'シフト記号表（従来型・ユニット型共通）'!$C$6:$L$47,10,FALSE))</f>
        <v/>
      </c>
      <c r="AO46" s="1927" t="str">
        <f>IF(AO45="","",VLOOKUP(AO45,'シフト記号表（従来型・ユニット型共通）'!$C$6:$L$47,10,FALSE))</f>
        <v/>
      </c>
      <c r="AP46" s="1928" t="str">
        <f>IF(AP45="","",VLOOKUP(AP45,'シフト記号表（従来型・ユニット型共通）'!$C$6:$L$47,10,FALSE))</f>
        <v/>
      </c>
      <c r="AQ46" s="1928" t="str">
        <f>IF(AQ45="","",VLOOKUP(AQ45,'シフト記号表（従来型・ユニット型共通）'!$C$6:$L$47,10,FALSE))</f>
        <v/>
      </c>
      <c r="AR46" s="1928" t="str">
        <f>IF(AR45="","",VLOOKUP(AR45,'シフト記号表（従来型・ユニット型共通）'!$C$6:$L$47,10,FALSE))</f>
        <v/>
      </c>
      <c r="AS46" s="1928" t="str">
        <f>IF(AS45="","",VLOOKUP(AS45,'シフト記号表（従来型・ユニット型共通）'!$C$6:$L$47,10,FALSE))</f>
        <v/>
      </c>
      <c r="AT46" s="1928" t="str">
        <f>IF(AT45="","",VLOOKUP(AT45,'シフト記号表（従来型・ユニット型共通）'!$C$6:$L$47,10,FALSE))</f>
        <v/>
      </c>
      <c r="AU46" s="1929" t="str">
        <f>IF(AU45="","",VLOOKUP(AU45,'シフト記号表（従来型・ユニット型共通）'!$C$6:$L$47,10,FALSE))</f>
        <v/>
      </c>
      <c r="AV46" s="1927" t="str">
        <f>IF(AV45="","",VLOOKUP(AV45,'シフト記号表（従来型・ユニット型共通）'!$C$6:$L$47,10,FALSE))</f>
        <v/>
      </c>
      <c r="AW46" s="1928" t="str">
        <f>IF(AW45="","",VLOOKUP(AW45,'シフト記号表（従来型・ユニット型共通）'!$C$6:$L$47,10,FALSE))</f>
        <v/>
      </c>
      <c r="AX46" s="1928" t="str">
        <f>IF(AX45="","",VLOOKUP(AX45,'シフト記号表（従来型・ユニット型共通）'!$C$6:$L$47,10,FALSE))</f>
        <v/>
      </c>
      <c r="AY46" s="1928" t="str">
        <f>IF(AY45="","",VLOOKUP(AY45,'シフト記号表（従来型・ユニット型共通）'!$C$6:$L$47,10,FALSE))</f>
        <v/>
      </c>
      <c r="AZ46" s="1928" t="str">
        <f>IF(AZ45="","",VLOOKUP(AZ45,'シフト記号表（従来型・ユニット型共通）'!$C$6:$L$47,10,FALSE))</f>
        <v/>
      </c>
      <c r="BA46" s="1928" t="str">
        <f>IF(BA45="","",VLOOKUP(BA45,'シフト記号表（従来型・ユニット型共通）'!$C$6:$L$47,10,FALSE))</f>
        <v/>
      </c>
      <c r="BB46" s="1929" t="str">
        <f>IF(BB45="","",VLOOKUP(BB45,'シフト記号表（従来型・ユニット型共通）'!$C$6:$L$47,10,FALSE))</f>
        <v/>
      </c>
      <c r="BC46" s="1927" t="str">
        <f>IF(BC45="","",VLOOKUP(BC45,'シフト記号表（従来型・ユニット型共通）'!$C$6:$L$47,10,FALSE))</f>
        <v/>
      </c>
      <c r="BD46" s="1928" t="str">
        <f>IF(BD45="","",VLOOKUP(BD45,'シフト記号表（従来型・ユニット型共通）'!$C$6:$L$47,10,FALSE))</f>
        <v/>
      </c>
      <c r="BE46" s="1928" t="str">
        <f>IF(BE45="","",VLOOKUP(BE45,'シフト記号表（従来型・ユニット型共通）'!$C$6:$L$47,10,FALSE))</f>
        <v/>
      </c>
      <c r="BF46" s="4181">
        <f>IF($BI$3="４週",SUM(AA46:BB46),IF($BI$3="暦月",SUM(AA46:BE46),""))</f>
        <v>0</v>
      </c>
      <c r="BG46" s="4182"/>
      <c r="BH46" s="4183">
        <f>IF($BI$3="４週",BF46/4,IF($BI$3="暦月",(BF46/($BI$8/7)),""))</f>
        <v>0</v>
      </c>
      <c r="BI46" s="4182"/>
      <c r="BJ46" s="4178"/>
      <c r="BK46" s="4179"/>
      <c r="BL46" s="4179"/>
      <c r="BM46" s="4179"/>
      <c r="BN46" s="4180"/>
    </row>
    <row r="47" spans="2:66" ht="20.25" customHeight="1" x14ac:dyDescent="0.15">
      <c r="B47" s="4126">
        <f>B45+1</f>
        <v>16</v>
      </c>
      <c r="C47" s="4253"/>
      <c r="D47" s="4255"/>
      <c r="E47" s="4239"/>
      <c r="F47" s="4256"/>
      <c r="G47" s="4128"/>
      <c r="H47" s="4129"/>
      <c r="I47" s="1922"/>
      <c r="J47" s="1923"/>
      <c r="K47" s="1922"/>
      <c r="L47" s="1923"/>
      <c r="M47" s="4132"/>
      <c r="N47" s="4133"/>
      <c r="O47" s="4136"/>
      <c r="P47" s="4137"/>
      <c r="Q47" s="4137"/>
      <c r="R47" s="4129"/>
      <c r="S47" s="4140"/>
      <c r="T47" s="4141"/>
      <c r="U47" s="4141"/>
      <c r="V47" s="4141"/>
      <c r="W47" s="4142"/>
      <c r="X47" s="1942" t="s">
        <v>3298</v>
      </c>
      <c r="Z47" s="1943"/>
      <c r="AA47" s="1935"/>
      <c r="AB47" s="1936"/>
      <c r="AC47" s="1936"/>
      <c r="AD47" s="1936"/>
      <c r="AE47" s="1936"/>
      <c r="AF47" s="1936"/>
      <c r="AG47" s="1937"/>
      <c r="AH47" s="1935"/>
      <c r="AI47" s="1936"/>
      <c r="AJ47" s="1936"/>
      <c r="AK47" s="1936"/>
      <c r="AL47" s="1936"/>
      <c r="AM47" s="1936"/>
      <c r="AN47" s="1937"/>
      <c r="AO47" s="1935"/>
      <c r="AP47" s="1936"/>
      <c r="AQ47" s="1936"/>
      <c r="AR47" s="1936"/>
      <c r="AS47" s="1936"/>
      <c r="AT47" s="1936"/>
      <c r="AU47" s="1937"/>
      <c r="AV47" s="1935"/>
      <c r="AW47" s="1936"/>
      <c r="AX47" s="1936"/>
      <c r="AY47" s="1936"/>
      <c r="AZ47" s="1936"/>
      <c r="BA47" s="1936"/>
      <c r="BB47" s="1937"/>
      <c r="BC47" s="1935"/>
      <c r="BD47" s="1936"/>
      <c r="BE47" s="1938"/>
      <c r="BF47" s="4146"/>
      <c r="BG47" s="4147"/>
      <c r="BH47" s="4148"/>
      <c r="BI47" s="4149"/>
      <c r="BJ47" s="4150"/>
      <c r="BK47" s="4151"/>
      <c r="BL47" s="4151"/>
      <c r="BM47" s="4151"/>
      <c r="BN47" s="4152"/>
    </row>
    <row r="48" spans="2:66" ht="20.25" customHeight="1" x14ac:dyDescent="0.15">
      <c r="B48" s="4159"/>
      <c r="C48" s="4260"/>
      <c r="D48" s="4261"/>
      <c r="E48" s="4239"/>
      <c r="F48" s="4256"/>
      <c r="G48" s="4172"/>
      <c r="H48" s="4173"/>
      <c r="I48" s="1922"/>
      <c r="J48" s="1923">
        <f>G47</f>
        <v>0</v>
      </c>
      <c r="K48" s="1922"/>
      <c r="L48" s="1923">
        <f>M47</f>
        <v>0</v>
      </c>
      <c r="M48" s="4174"/>
      <c r="N48" s="4175"/>
      <c r="O48" s="4176"/>
      <c r="P48" s="4177"/>
      <c r="Q48" s="4177"/>
      <c r="R48" s="4173"/>
      <c r="S48" s="4140"/>
      <c r="T48" s="4141"/>
      <c r="U48" s="4141"/>
      <c r="V48" s="4141"/>
      <c r="W48" s="4142"/>
      <c r="X48" s="1939" t="s">
        <v>3505</v>
      </c>
      <c r="Y48" s="1940"/>
      <c r="Z48" s="1941"/>
      <c r="AA48" s="1927" t="str">
        <f>IF(AA47="","",VLOOKUP(AA47,'シフト記号表（従来型・ユニット型共通）'!$C$6:$L$47,10,FALSE))</f>
        <v/>
      </c>
      <c r="AB48" s="1928" t="str">
        <f>IF(AB47="","",VLOOKUP(AB47,'シフト記号表（従来型・ユニット型共通）'!$C$6:$L$47,10,FALSE))</f>
        <v/>
      </c>
      <c r="AC48" s="1928" t="str">
        <f>IF(AC47="","",VLOOKUP(AC47,'シフト記号表（従来型・ユニット型共通）'!$C$6:$L$47,10,FALSE))</f>
        <v/>
      </c>
      <c r="AD48" s="1928" t="str">
        <f>IF(AD47="","",VLOOKUP(AD47,'シフト記号表（従来型・ユニット型共通）'!$C$6:$L$47,10,FALSE))</f>
        <v/>
      </c>
      <c r="AE48" s="1928" t="str">
        <f>IF(AE47="","",VLOOKUP(AE47,'シフト記号表（従来型・ユニット型共通）'!$C$6:$L$47,10,FALSE))</f>
        <v/>
      </c>
      <c r="AF48" s="1928" t="str">
        <f>IF(AF47="","",VLOOKUP(AF47,'シフト記号表（従来型・ユニット型共通）'!$C$6:$L$47,10,FALSE))</f>
        <v/>
      </c>
      <c r="AG48" s="1929" t="str">
        <f>IF(AG47="","",VLOOKUP(AG47,'シフト記号表（従来型・ユニット型共通）'!$C$6:$L$47,10,FALSE))</f>
        <v/>
      </c>
      <c r="AH48" s="1927" t="str">
        <f>IF(AH47="","",VLOOKUP(AH47,'シフト記号表（従来型・ユニット型共通）'!$C$6:$L$47,10,FALSE))</f>
        <v/>
      </c>
      <c r="AI48" s="1928" t="str">
        <f>IF(AI47="","",VLOOKUP(AI47,'シフト記号表（従来型・ユニット型共通）'!$C$6:$L$47,10,FALSE))</f>
        <v/>
      </c>
      <c r="AJ48" s="1928" t="str">
        <f>IF(AJ47="","",VLOOKUP(AJ47,'シフト記号表（従来型・ユニット型共通）'!$C$6:$L$47,10,FALSE))</f>
        <v/>
      </c>
      <c r="AK48" s="1928" t="str">
        <f>IF(AK47="","",VLOOKUP(AK47,'シフト記号表（従来型・ユニット型共通）'!$C$6:$L$47,10,FALSE))</f>
        <v/>
      </c>
      <c r="AL48" s="1928" t="str">
        <f>IF(AL47="","",VLOOKUP(AL47,'シフト記号表（従来型・ユニット型共通）'!$C$6:$L$47,10,FALSE))</f>
        <v/>
      </c>
      <c r="AM48" s="1928" t="str">
        <f>IF(AM47="","",VLOOKUP(AM47,'シフト記号表（従来型・ユニット型共通）'!$C$6:$L$47,10,FALSE))</f>
        <v/>
      </c>
      <c r="AN48" s="1929" t="str">
        <f>IF(AN47="","",VLOOKUP(AN47,'シフト記号表（従来型・ユニット型共通）'!$C$6:$L$47,10,FALSE))</f>
        <v/>
      </c>
      <c r="AO48" s="1927" t="str">
        <f>IF(AO47="","",VLOOKUP(AO47,'シフト記号表（従来型・ユニット型共通）'!$C$6:$L$47,10,FALSE))</f>
        <v/>
      </c>
      <c r="AP48" s="1928" t="str">
        <f>IF(AP47="","",VLOOKUP(AP47,'シフト記号表（従来型・ユニット型共通）'!$C$6:$L$47,10,FALSE))</f>
        <v/>
      </c>
      <c r="AQ48" s="1928" t="str">
        <f>IF(AQ47="","",VLOOKUP(AQ47,'シフト記号表（従来型・ユニット型共通）'!$C$6:$L$47,10,FALSE))</f>
        <v/>
      </c>
      <c r="AR48" s="1928" t="str">
        <f>IF(AR47="","",VLOOKUP(AR47,'シフト記号表（従来型・ユニット型共通）'!$C$6:$L$47,10,FALSE))</f>
        <v/>
      </c>
      <c r="AS48" s="1928" t="str">
        <f>IF(AS47="","",VLOOKUP(AS47,'シフト記号表（従来型・ユニット型共通）'!$C$6:$L$47,10,FALSE))</f>
        <v/>
      </c>
      <c r="AT48" s="1928" t="str">
        <f>IF(AT47="","",VLOOKUP(AT47,'シフト記号表（従来型・ユニット型共通）'!$C$6:$L$47,10,FALSE))</f>
        <v/>
      </c>
      <c r="AU48" s="1929" t="str">
        <f>IF(AU47="","",VLOOKUP(AU47,'シフト記号表（従来型・ユニット型共通）'!$C$6:$L$47,10,FALSE))</f>
        <v/>
      </c>
      <c r="AV48" s="1927" t="str">
        <f>IF(AV47="","",VLOOKUP(AV47,'シフト記号表（従来型・ユニット型共通）'!$C$6:$L$47,10,FALSE))</f>
        <v/>
      </c>
      <c r="AW48" s="1928" t="str">
        <f>IF(AW47="","",VLOOKUP(AW47,'シフト記号表（従来型・ユニット型共通）'!$C$6:$L$47,10,FALSE))</f>
        <v/>
      </c>
      <c r="AX48" s="1928" t="str">
        <f>IF(AX47="","",VLOOKUP(AX47,'シフト記号表（従来型・ユニット型共通）'!$C$6:$L$47,10,FALSE))</f>
        <v/>
      </c>
      <c r="AY48" s="1928" t="str">
        <f>IF(AY47="","",VLOOKUP(AY47,'シフト記号表（従来型・ユニット型共通）'!$C$6:$L$47,10,FALSE))</f>
        <v/>
      </c>
      <c r="AZ48" s="1928" t="str">
        <f>IF(AZ47="","",VLOOKUP(AZ47,'シフト記号表（従来型・ユニット型共通）'!$C$6:$L$47,10,FALSE))</f>
        <v/>
      </c>
      <c r="BA48" s="1928" t="str">
        <f>IF(BA47="","",VLOOKUP(BA47,'シフト記号表（従来型・ユニット型共通）'!$C$6:$L$47,10,FALSE))</f>
        <v/>
      </c>
      <c r="BB48" s="1929" t="str">
        <f>IF(BB47="","",VLOOKUP(BB47,'シフト記号表（従来型・ユニット型共通）'!$C$6:$L$47,10,FALSE))</f>
        <v/>
      </c>
      <c r="BC48" s="1927" t="str">
        <f>IF(BC47="","",VLOOKUP(BC47,'シフト記号表（従来型・ユニット型共通）'!$C$6:$L$47,10,FALSE))</f>
        <v/>
      </c>
      <c r="BD48" s="1928" t="str">
        <f>IF(BD47="","",VLOOKUP(BD47,'シフト記号表（従来型・ユニット型共通）'!$C$6:$L$47,10,FALSE))</f>
        <v/>
      </c>
      <c r="BE48" s="1928" t="str">
        <f>IF(BE47="","",VLOOKUP(BE47,'シフト記号表（従来型・ユニット型共通）'!$C$6:$L$47,10,FALSE))</f>
        <v/>
      </c>
      <c r="BF48" s="4181">
        <f>IF($BI$3="４週",SUM(AA48:BB48),IF($BI$3="暦月",SUM(AA48:BE48),""))</f>
        <v>0</v>
      </c>
      <c r="BG48" s="4182"/>
      <c r="BH48" s="4183">
        <f>IF($BI$3="４週",BF48/4,IF($BI$3="暦月",(BF48/($BI$8/7)),""))</f>
        <v>0</v>
      </c>
      <c r="BI48" s="4182"/>
      <c r="BJ48" s="4178"/>
      <c r="BK48" s="4179"/>
      <c r="BL48" s="4179"/>
      <c r="BM48" s="4179"/>
      <c r="BN48" s="4180"/>
    </row>
    <row r="49" spans="2:66" ht="20.25" customHeight="1" x14ac:dyDescent="0.15">
      <c r="B49" s="4126">
        <f>B47+1</f>
        <v>17</v>
      </c>
      <c r="C49" s="4253"/>
      <c r="D49" s="4255"/>
      <c r="E49" s="4239"/>
      <c r="F49" s="4256"/>
      <c r="G49" s="4128"/>
      <c r="H49" s="4129"/>
      <c r="I49" s="1922"/>
      <c r="J49" s="1923"/>
      <c r="K49" s="1922"/>
      <c r="L49" s="1923"/>
      <c r="M49" s="4132"/>
      <c r="N49" s="4133"/>
      <c r="O49" s="4136"/>
      <c r="P49" s="4137"/>
      <c r="Q49" s="4137"/>
      <c r="R49" s="4129"/>
      <c r="S49" s="4140"/>
      <c r="T49" s="4141"/>
      <c r="U49" s="4141"/>
      <c r="V49" s="4141"/>
      <c r="W49" s="4142"/>
      <c r="X49" s="1942" t="s">
        <v>3298</v>
      </c>
      <c r="Z49" s="1943"/>
      <c r="AA49" s="1935"/>
      <c r="AB49" s="1936"/>
      <c r="AC49" s="1936"/>
      <c r="AD49" s="1936"/>
      <c r="AE49" s="1936"/>
      <c r="AF49" s="1936"/>
      <c r="AG49" s="1937"/>
      <c r="AH49" s="1935"/>
      <c r="AI49" s="1936"/>
      <c r="AJ49" s="1936"/>
      <c r="AK49" s="1936"/>
      <c r="AL49" s="1936"/>
      <c r="AM49" s="1936"/>
      <c r="AN49" s="1937"/>
      <c r="AO49" s="1935"/>
      <c r="AP49" s="1936"/>
      <c r="AQ49" s="1936"/>
      <c r="AR49" s="1936"/>
      <c r="AS49" s="1936"/>
      <c r="AT49" s="1936"/>
      <c r="AU49" s="1937"/>
      <c r="AV49" s="1935"/>
      <c r="AW49" s="1936"/>
      <c r="AX49" s="1936"/>
      <c r="AY49" s="1936"/>
      <c r="AZ49" s="1936"/>
      <c r="BA49" s="1936"/>
      <c r="BB49" s="1937"/>
      <c r="BC49" s="1935"/>
      <c r="BD49" s="1936"/>
      <c r="BE49" s="1938"/>
      <c r="BF49" s="4146"/>
      <c r="BG49" s="4147"/>
      <c r="BH49" s="4148"/>
      <c r="BI49" s="4149"/>
      <c r="BJ49" s="4150"/>
      <c r="BK49" s="4151"/>
      <c r="BL49" s="4151"/>
      <c r="BM49" s="4151"/>
      <c r="BN49" s="4152"/>
    </row>
    <row r="50" spans="2:66" ht="20.25" customHeight="1" x14ac:dyDescent="0.15">
      <c r="B50" s="4159"/>
      <c r="C50" s="4260"/>
      <c r="D50" s="4261"/>
      <c r="E50" s="4239"/>
      <c r="F50" s="4256"/>
      <c r="G50" s="4172"/>
      <c r="H50" s="4173"/>
      <c r="I50" s="1922"/>
      <c r="J50" s="1923">
        <f>G49</f>
        <v>0</v>
      </c>
      <c r="K50" s="1922"/>
      <c r="L50" s="1923">
        <f>M49</f>
        <v>0</v>
      </c>
      <c r="M50" s="4174"/>
      <c r="N50" s="4175"/>
      <c r="O50" s="4176"/>
      <c r="P50" s="4177"/>
      <c r="Q50" s="4177"/>
      <c r="R50" s="4173"/>
      <c r="S50" s="4140"/>
      <c r="T50" s="4141"/>
      <c r="U50" s="4141"/>
      <c r="V50" s="4141"/>
      <c r="W50" s="4142"/>
      <c r="X50" s="1939" t="s">
        <v>3505</v>
      </c>
      <c r="Y50" s="1940"/>
      <c r="Z50" s="1941"/>
      <c r="AA50" s="1927" t="str">
        <f>IF(AA49="","",VLOOKUP(AA49,'シフト記号表（従来型・ユニット型共通）'!$C$6:$L$47,10,FALSE))</f>
        <v/>
      </c>
      <c r="AB50" s="1928" t="str">
        <f>IF(AB49="","",VLOOKUP(AB49,'シフト記号表（従来型・ユニット型共通）'!$C$6:$L$47,10,FALSE))</f>
        <v/>
      </c>
      <c r="AC50" s="1928" t="str">
        <f>IF(AC49="","",VLOOKUP(AC49,'シフト記号表（従来型・ユニット型共通）'!$C$6:$L$47,10,FALSE))</f>
        <v/>
      </c>
      <c r="AD50" s="1928" t="str">
        <f>IF(AD49="","",VLOOKUP(AD49,'シフト記号表（従来型・ユニット型共通）'!$C$6:$L$47,10,FALSE))</f>
        <v/>
      </c>
      <c r="AE50" s="1928" t="str">
        <f>IF(AE49="","",VLOOKUP(AE49,'シフト記号表（従来型・ユニット型共通）'!$C$6:$L$47,10,FALSE))</f>
        <v/>
      </c>
      <c r="AF50" s="1928" t="str">
        <f>IF(AF49="","",VLOOKUP(AF49,'シフト記号表（従来型・ユニット型共通）'!$C$6:$L$47,10,FALSE))</f>
        <v/>
      </c>
      <c r="AG50" s="1929" t="str">
        <f>IF(AG49="","",VLOOKUP(AG49,'シフト記号表（従来型・ユニット型共通）'!$C$6:$L$47,10,FALSE))</f>
        <v/>
      </c>
      <c r="AH50" s="1927" t="str">
        <f>IF(AH49="","",VLOOKUP(AH49,'シフト記号表（従来型・ユニット型共通）'!$C$6:$L$47,10,FALSE))</f>
        <v/>
      </c>
      <c r="AI50" s="1928" t="str">
        <f>IF(AI49="","",VLOOKUP(AI49,'シフト記号表（従来型・ユニット型共通）'!$C$6:$L$47,10,FALSE))</f>
        <v/>
      </c>
      <c r="AJ50" s="1928" t="str">
        <f>IF(AJ49="","",VLOOKUP(AJ49,'シフト記号表（従来型・ユニット型共通）'!$C$6:$L$47,10,FALSE))</f>
        <v/>
      </c>
      <c r="AK50" s="1928" t="str">
        <f>IF(AK49="","",VLOOKUP(AK49,'シフト記号表（従来型・ユニット型共通）'!$C$6:$L$47,10,FALSE))</f>
        <v/>
      </c>
      <c r="AL50" s="1928" t="str">
        <f>IF(AL49="","",VLOOKUP(AL49,'シフト記号表（従来型・ユニット型共通）'!$C$6:$L$47,10,FALSE))</f>
        <v/>
      </c>
      <c r="AM50" s="1928" t="str">
        <f>IF(AM49="","",VLOOKUP(AM49,'シフト記号表（従来型・ユニット型共通）'!$C$6:$L$47,10,FALSE))</f>
        <v/>
      </c>
      <c r="AN50" s="1929" t="str">
        <f>IF(AN49="","",VLOOKUP(AN49,'シフト記号表（従来型・ユニット型共通）'!$C$6:$L$47,10,FALSE))</f>
        <v/>
      </c>
      <c r="AO50" s="1927" t="str">
        <f>IF(AO49="","",VLOOKUP(AO49,'シフト記号表（従来型・ユニット型共通）'!$C$6:$L$47,10,FALSE))</f>
        <v/>
      </c>
      <c r="AP50" s="1928" t="str">
        <f>IF(AP49="","",VLOOKUP(AP49,'シフト記号表（従来型・ユニット型共通）'!$C$6:$L$47,10,FALSE))</f>
        <v/>
      </c>
      <c r="AQ50" s="1928" t="str">
        <f>IF(AQ49="","",VLOOKUP(AQ49,'シフト記号表（従来型・ユニット型共通）'!$C$6:$L$47,10,FALSE))</f>
        <v/>
      </c>
      <c r="AR50" s="1928" t="str">
        <f>IF(AR49="","",VLOOKUP(AR49,'シフト記号表（従来型・ユニット型共通）'!$C$6:$L$47,10,FALSE))</f>
        <v/>
      </c>
      <c r="AS50" s="1928" t="str">
        <f>IF(AS49="","",VLOOKUP(AS49,'シフト記号表（従来型・ユニット型共通）'!$C$6:$L$47,10,FALSE))</f>
        <v/>
      </c>
      <c r="AT50" s="1928" t="str">
        <f>IF(AT49="","",VLOOKUP(AT49,'シフト記号表（従来型・ユニット型共通）'!$C$6:$L$47,10,FALSE))</f>
        <v/>
      </c>
      <c r="AU50" s="1929" t="str">
        <f>IF(AU49="","",VLOOKUP(AU49,'シフト記号表（従来型・ユニット型共通）'!$C$6:$L$47,10,FALSE))</f>
        <v/>
      </c>
      <c r="AV50" s="1927" t="str">
        <f>IF(AV49="","",VLOOKUP(AV49,'シフト記号表（従来型・ユニット型共通）'!$C$6:$L$47,10,FALSE))</f>
        <v/>
      </c>
      <c r="AW50" s="1928" t="str">
        <f>IF(AW49="","",VLOOKUP(AW49,'シフト記号表（従来型・ユニット型共通）'!$C$6:$L$47,10,FALSE))</f>
        <v/>
      </c>
      <c r="AX50" s="1928" t="str">
        <f>IF(AX49="","",VLOOKUP(AX49,'シフト記号表（従来型・ユニット型共通）'!$C$6:$L$47,10,FALSE))</f>
        <v/>
      </c>
      <c r="AY50" s="1928" t="str">
        <f>IF(AY49="","",VLOOKUP(AY49,'シフト記号表（従来型・ユニット型共通）'!$C$6:$L$47,10,FALSE))</f>
        <v/>
      </c>
      <c r="AZ50" s="1928" t="str">
        <f>IF(AZ49="","",VLOOKUP(AZ49,'シフト記号表（従来型・ユニット型共通）'!$C$6:$L$47,10,FALSE))</f>
        <v/>
      </c>
      <c r="BA50" s="1928" t="str">
        <f>IF(BA49="","",VLOOKUP(BA49,'シフト記号表（従来型・ユニット型共通）'!$C$6:$L$47,10,FALSE))</f>
        <v/>
      </c>
      <c r="BB50" s="1929" t="str">
        <f>IF(BB49="","",VLOOKUP(BB49,'シフト記号表（従来型・ユニット型共通）'!$C$6:$L$47,10,FALSE))</f>
        <v/>
      </c>
      <c r="BC50" s="1927" t="str">
        <f>IF(BC49="","",VLOOKUP(BC49,'シフト記号表（従来型・ユニット型共通）'!$C$6:$L$47,10,FALSE))</f>
        <v/>
      </c>
      <c r="BD50" s="1928" t="str">
        <f>IF(BD49="","",VLOOKUP(BD49,'シフト記号表（従来型・ユニット型共通）'!$C$6:$L$47,10,FALSE))</f>
        <v/>
      </c>
      <c r="BE50" s="1928" t="str">
        <f>IF(BE49="","",VLOOKUP(BE49,'シフト記号表（従来型・ユニット型共通）'!$C$6:$L$47,10,FALSE))</f>
        <v/>
      </c>
      <c r="BF50" s="4181">
        <f>IF($BI$3="４週",SUM(AA50:BB50),IF($BI$3="暦月",SUM(AA50:BE50),""))</f>
        <v>0</v>
      </c>
      <c r="BG50" s="4182"/>
      <c r="BH50" s="4183">
        <f>IF($BI$3="４週",BF50/4,IF($BI$3="暦月",(BF50/($BI$8/7)),""))</f>
        <v>0</v>
      </c>
      <c r="BI50" s="4182"/>
      <c r="BJ50" s="4178"/>
      <c r="BK50" s="4179"/>
      <c r="BL50" s="4179"/>
      <c r="BM50" s="4179"/>
      <c r="BN50" s="4180"/>
    </row>
    <row r="51" spans="2:66" ht="20.25" customHeight="1" x14ac:dyDescent="0.15">
      <c r="B51" s="4126">
        <f>B49+1</f>
        <v>18</v>
      </c>
      <c r="C51" s="4253"/>
      <c r="D51" s="4255"/>
      <c r="E51" s="4239"/>
      <c r="F51" s="4256"/>
      <c r="G51" s="4128"/>
      <c r="H51" s="4129"/>
      <c r="I51" s="1922"/>
      <c r="J51" s="1923"/>
      <c r="K51" s="1922"/>
      <c r="L51" s="1923"/>
      <c r="M51" s="4132"/>
      <c r="N51" s="4133"/>
      <c r="O51" s="4136"/>
      <c r="P51" s="4137"/>
      <c r="Q51" s="4137"/>
      <c r="R51" s="4129"/>
      <c r="S51" s="4140"/>
      <c r="T51" s="4141"/>
      <c r="U51" s="4141"/>
      <c r="V51" s="4141"/>
      <c r="W51" s="4142"/>
      <c r="X51" s="1942" t="s">
        <v>3298</v>
      </c>
      <c r="Z51" s="1943"/>
      <c r="AA51" s="1935"/>
      <c r="AB51" s="1936"/>
      <c r="AC51" s="1936"/>
      <c r="AD51" s="1936"/>
      <c r="AE51" s="1936"/>
      <c r="AF51" s="1936"/>
      <c r="AG51" s="1937"/>
      <c r="AH51" s="1935"/>
      <c r="AI51" s="1936"/>
      <c r="AJ51" s="1936"/>
      <c r="AK51" s="1936"/>
      <c r="AL51" s="1936"/>
      <c r="AM51" s="1936"/>
      <c r="AN51" s="1937"/>
      <c r="AO51" s="1935"/>
      <c r="AP51" s="1936"/>
      <c r="AQ51" s="1936"/>
      <c r="AR51" s="1936"/>
      <c r="AS51" s="1936"/>
      <c r="AT51" s="1936"/>
      <c r="AU51" s="1937"/>
      <c r="AV51" s="1935"/>
      <c r="AW51" s="1936"/>
      <c r="AX51" s="1936"/>
      <c r="AY51" s="1936"/>
      <c r="AZ51" s="1936"/>
      <c r="BA51" s="1936"/>
      <c r="BB51" s="1937"/>
      <c r="BC51" s="1935"/>
      <c r="BD51" s="1936"/>
      <c r="BE51" s="1938"/>
      <c r="BF51" s="4146"/>
      <c r="BG51" s="4147"/>
      <c r="BH51" s="4148"/>
      <c r="BI51" s="4149"/>
      <c r="BJ51" s="4150"/>
      <c r="BK51" s="4151"/>
      <c r="BL51" s="4151"/>
      <c r="BM51" s="4151"/>
      <c r="BN51" s="4152"/>
    </row>
    <row r="52" spans="2:66" ht="20.25" customHeight="1" x14ac:dyDescent="0.15">
      <c r="B52" s="4159"/>
      <c r="C52" s="4260"/>
      <c r="D52" s="4261"/>
      <c r="E52" s="4239"/>
      <c r="F52" s="4256"/>
      <c r="G52" s="4172"/>
      <c r="H52" s="4173"/>
      <c r="I52" s="1922"/>
      <c r="J52" s="1923">
        <f>G51</f>
        <v>0</v>
      </c>
      <c r="K52" s="1922"/>
      <c r="L52" s="1923">
        <f>M51</f>
        <v>0</v>
      </c>
      <c r="M52" s="4174"/>
      <c r="N52" s="4175"/>
      <c r="O52" s="4176"/>
      <c r="P52" s="4177"/>
      <c r="Q52" s="4177"/>
      <c r="R52" s="4173"/>
      <c r="S52" s="4140"/>
      <c r="T52" s="4141"/>
      <c r="U52" s="4141"/>
      <c r="V52" s="4141"/>
      <c r="W52" s="4142"/>
      <c r="X52" s="1939" t="s">
        <v>3505</v>
      </c>
      <c r="Y52" s="1940"/>
      <c r="Z52" s="1941"/>
      <c r="AA52" s="1927" t="str">
        <f>IF(AA51="","",VLOOKUP(AA51,'シフト記号表（従来型・ユニット型共通）'!$C$6:$L$47,10,FALSE))</f>
        <v/>
      </c>
      <c r="AB52" s="1928" t="str">
        <f>IF(AB51="","",VLOOKUP(AB51,'シフト記号表（従来型・ユニット型共通）'!$C$6:$L$47,10,FALSE))</f>
        <v/>
      </c>
      <c r="AC52" s="1928" t="str">
        <f>IF(AC51="","",VLOOKUP(AC51,'シフト記号表（従来型・ユニット型共通）'!$C$6:$L$47,10,FALSE))</f>
        <v/>
      </c>
      <c r="AD52" s="1928" t="str">
        <f>IF(AD51="","",VLOOKUP(AD51,'シフト記号表（従来型・ユニット型共通）'!$C$6:$L$47,10,FALSE))</f>
        <v/>
      </c>
      <c r="AE52" s="1928" t="str">
        <f>IF(AE51="","",VLOOKUP(AE51,'シフト記号表（従来型・ユニット型共通）'!$C$6:$L$47,10,FALSE))</f>
        <v/>
      </c>
      <c r="AF52" s="1928" t="str">
        <f>IF(AF51="","",VLOOKUP(AF51,'シフト記号表（従来型・ユニット型共通）'!$C$6:$L$47,10,FALSE))</f>
        <v/>
      </c>
      <c r="AG52" s="1929" t="str">
        <f>IF(AG51="","",VLOOKUP(AG51,'シフト記号表（従来型・ユニット型共通）'!$C$6:$L$47,10,FALSE))</f>
        <v/>
      </c>
      <c r="AH52" s="1927" t="str">
        <f>IF(AH51="","",VLOOKUP(AH51,'シフト記号表（従来型・ユニット型共通）'!$C$6:$L$47,10,FALSE))</f>
        <v/>
      </c>
      <c r="AI52" s="1928" t="str">
        <f>IF(AI51="","",VLOOKUP(AI51,'シフト記号表（従来型・ユニット型共通）'!$C$6:$L$47,10,FALSE))</f>
        <v/>
      </c>
      <c r="AJ52" s="1928" t="str">
        <f>IF(AJ51="","",VLOOKUP(AJ51,'シフト記号表（従来型・ユニット型共通）'!$C$6:$L$47,10,FALSE))</f>
        <v/>
      </c>
      <c r="AK52" s="1928" t="str">
        <f>IF(AK51="","",VLOOKUP(AK51,'シフト記号表（従来型・ユニット型共通）'!$C$6:$L$47,10,FALSE))</f>
        <v/>
      </c>
      <c r="AL52" s="1928" t="str">
        <f>IF(AL51="","",VLOOKUP(AL51,'シフト記号表（従来型・ユニット型共通）'!$C$6:$L$47,10,FALSE))</f>
        <v/>
      </c>
      <c r="AM52" s="1928" t="str">
        <f>IF(AM51="","",VLOOKUP(AM51,'シフト記号表（従来型・ユニット型共通）'!$C$6:$L$47,10,FALSE))</f>
        <v/>
      </c>
      <c r="AN52" s="1929" t="str">
        <f>IF(AN51="","",VLOOKUP(AN51,'シフト記号表（従来型・ユニット型共通）'!$C$6:$L$47,10,FALSE))</f>
        <v/>
      </c>
      <c r="AO52" s="1927" t="str">
        <f>IF(AO51="","",VLOOKUP(AO51,'シフト記号表（従来型・ユニット型共通）'!$C$6:$L$47,10,FALSE))</f>
        <v/>
      </c>
      <c r="AP52" s="1928" t="str">
        <f>IF(AP51="","",VLOOKUP(AP51,'シフト記号表（従来型・ユニット型共通）'!$C$6:$L$47,10,FALSE))</f>
        <v/>
      </c>
      <c r="AQ52" s="1928" t="str">
        <f>IF(AQ51="","",VLOOKUP(AQ51,'シフト記号表（従来型・ユニット型共通）'!$C$6:$L$47,10,FALSE))</f>
        <v/>
      </c>
      <c r="AR52" s="1928" t="str">
        <f>IF(AR51="","",VLOOKUP(AR51,'シフト記号表（従来型・ユニット型共通）'!$C$6:$L$47,10,FALSE))</f>
        <v/>
      </c>
      <c r="AS52" s="1928" t="str">
        <f>IF(AS51="","",VLOOKUP(AS51,'シフト記号表（従来型・ユニット型共通）'!$C$6:$L$47,10,FALSE))</f>
        <v/>
      </c>
      <c r="AT52" s="1928" t="str">
        <f>IF(AT51="","",VLOOKUP(AT51,'シフト記号表（従来型・ユニット型共通）'!$C$6:$L$47,10,FALSE))</f>
        <v/>
      </c>
      <c r="AU52" s="1929" t="str">
        <f>IF(AU51="","",VLOOKUP(AU51,'シフト記号表（従来型・ユニット型共通）'!$C$6:$L$47,10,FALSE))</f>
        <v/>
      </c>
      <c r="AV52" s="1927" t="str">
        <f>IF(AV51="","",VLOOKUP(AV51,'シフト記号表（従来型・ユニット型共通）'!$C$6:$L$47,10,FALSE))</f>
        <v/>
      </c>
      <c r="AW52" s="1928" t="str">
        <f>IF(AW51="","",VLOOKUP(AW51,'シフト記号表（従来型・ユニット型共通）'!$C$6:$L$47,10,FALSE))</f>
        <v/>
      </c>
      <c r="AX52" s="1928" t="str">
        <f>IF(AX51="","",VLOOKUP(AX51,'シフト記号表（従来型・ユニット型共通）'!$C$6:$L$47,10,FALSE))</f>
        <v/>
      </c>
      <c r="AY52" s="1928" t="str">
        <f>IF(AY51="","",VLOOKUP(AY51,'シフト記号表（従来型・ユニット型共通）'!$C$6:$L$47,10,FALSE))</f>
        <v/>
      </c>
      <c r="AZ52" s="1928" t="str">
        <f>IF(AZ51="","",VLOOKUP(AZ51,'シフト記号表（従来型・ユニット型共通）'!$C$6:$L$47,10,FALSE))</f>
        <v/>
      </c>
      <c r="BA52" s="1928" t="str">
        <f>IF(BA51="","",VLOOKUP(BA51,'シフト記号表（従来型・ユニット型共通）'!$C$6:$L$47,10,FALSE))</f>
        <v/>
      </c>
      <c r="BB52" s="1929" t="str">
        <f>IF(BB51="","",VLOOKUP(BB51,'シフト記号表（従来型・ユニット型共通）'!$C$6:$L$47,10,FALSE))</f>
        <v/>
      </c>
      <c r="BC52" s="1927" t="str">
        <f>IF(BC51="","",VLOOKUP(BC51,'シフト記号表（従来型・ユニット型共通）'!$C$6:$L$47,10,FALSE))</f>
        <v/>
      </c>
      <c r="BD52" s="1928" t="str">
        <f>IF(BD51="","",VLOOKUP(BD51,'シフト記号表（従来型・ユニット型共通）'!$C$6:$L$47,10,FALSE))</f>
        <v/>
      </c>
      <c r="BE52" s="1928" t="str">
        <f>IF(BE51="","",VLOOKUP(BE51,'シフト記号表（従来型・ユニット型共通）'!$C$6:$L$47,10,FALSE))</f>
        <v/>
      </c>
      <c r="BF52" s="4181">
        <f>IF($BI$3="４週",SUM(AA52:BB52),IF($BI$3="暦月",SUM(AA52:BE52),""))</f>
        <v>0</v>
      </c>
      <c r="BG52" s="4182"/>
      <c r="BH52" s="4183">
        <f>IF($BI$3="４週",BF52/4,IF($BI$3="暦月",(BF52/($BI$8/7)),""))</f>
        <v>0</v>
      </c>
      <c r="BI52" s="4182"/>
      <c r="BJ52" s="4178"/>
      <c r="BK52" s="4179"/>
      <c r="BL52" s="4179"/>
      <c r="BM52" s="4179"/>
      <c r="BN52" s="4180"/>
    </row>
    <row r="53" spans="2:66" ht="20.25" customHeight="1" x14ac:dyDescent="0.15">
      <c r="B53" s="4126">
        <f>B51+1</f>
        <v>19</v>
      </c>
      <c r="C53" s="4253"/>
      <c r="D53" s="4255"/>
      <c r="E53" s="4239"/>
      <c r="F53" s="4256"/>
      <c r="G53" s="4128"/>
      <c r="H53" s="4129"/>
      <c r="I53" s="1930"/>
      <c r="J53" s="1931"/>
      <c r="K53" s="1930"/>
      <c r="L53" s="1931"/>
      <c r="M53" s="4132"/>
      <c r="N53" s="4133"/>
      <c r="O53" s="4136"/>
      <c r="P53" s="4137"/>
      <c r="Q53" s="4137"/>
      <c r="R53" s="4129"/>
      <c r="S53" s="4140"/>
      <c r="T53" s="4141"/>
      <c r="U53" s="4141"/>
      <c r="V53" s="4141"/>
      <c r="W53" s="4142"/>
      <c r="X53" s="1932" t="s">
        <v>3298</v>
      </c>
      <c r="Y53" s="1933"/>
      <c r="Z53" s="1934"/>
      <c r="AA53" s="1935"/>
      <c r="AB53" s="1936"/>
      <c r="AC53" s="1936"/>
      <c r="AD53" s="1936"/>
      <c r="AE53" s="1936"/>
      <c r="AF53" s="1936"/>
      <c r="AG53" s="1937"/>
      <c r="AH53" s="1935"/>
      <c r="AI53" s="1936"/>
      <c r="AJ53" s="1936"/>
      <c r="AK53" s="1936"/>
      <c r="AL53" s="1936"/>
      <c r="AM53" s="1936"/>
      <c r="AN53" s="1937"/>
      <c r="AO53" s="1935"/>
      <c r="AP53" s="1936"/>
      <c r="AQ53" s="1936"/>
      <c r="AR53" s="1936"/>
      <c r="AS53" s="1936"/>
      <c r="AT53" s="1936"/>
      <c r="AU53" s="1937"/>
      <c r="AV53" s="1935"/>
      <c r="AW53" s="1936"/>
      <c r="AX53" s="1936"/>
      <c r="AY53" s="1936"/>
      <c r="AZ53" s="1936"/>
      <c r="BA53" s="1936"/>
      <c r="BB53" s="1937"/>
      <c r="BC53" s="1935"/>
      <c r="BD53" s="1936"/>
      <c r="BE53" s="1938"/>
      <c r="BF53" s="4146"/>
      <c r="BG53" s="4147"/>
      <c r="BH53" s="4148"/>
      <c r="BI53" s="4149"/>
      <c r="BJ53" s="4150"/>
      <c r="BK53" s="4151"/>
      <c r="BL53" s="4151"/>
      <c r="BM53" s="4151"/>
      <c r="BN53" s="4152"/>
    </row>
    <row r="54" spans="2:66" ht="20.25" customHeight="1" x14ac:dyDescent="0.15">
      <c r="B54" s="4159"/>
      <c r="C54" s="4260"/>
      <c r="D54" s="4261"/>
      <c r="E54" s="4239"/>
      <c r="F54" s="4256"/>
      <c r="G54" s="4172"/>
      <c r="H54" s="4173"/>
      <c r="I54" s="1922"/>
      <c r="J54" s="1923">
        <f>G53</f>
        <v>0</v>
      </c>
      <c r="K54" s="1922"/>
      <c r="L54" s="1923">
        <f>M53</f>
        <v>0</v>
      </c>
      <c r="M54" s="4174"/>
      <c r="N54" s="4175"/>
      <c r="O54" s="4176"/>
      <c r="P54" s="4177"/>
      <c r="Q54" s="4177"/>
      <c r="R54" s="4173"/>
      <c r="S54" s="4140"/>
      <c r="T54" s="4141"/>
      <c r="U54" s="4141"/>
      <c r="V54" s="4141"/>
      <c r="W54" s="4142"/>
      <c r="X54" s="1939" t="s">
        <v>3505</v>
      </c>
      <c r="Y54" s="1925"/>
      <c r="Z54" s="1926"/>
      <c r="AA54" s="1927" t="str">
        <f>IF(AA53="","",VLOOKUP(AA53,'シフト記号表（従来型・ユニット型共通）'!$C$6:$L$47,10,FALSE))</f>
        <v/>
      </c>
      <c r="AB54" s="1928" t="str">
        <f>IF(AB53="","",VLOOKUP(AB53,'シフト記号表（従来型・ユニット型共通）'!$C$6:$L$47,10,FALSE))</f>
        <v/>
      </c>
      <c r="AC54" s="1928" t="str">
        <f>IF(AC53="","",VLOOKUP(AC53,'シフト記号表（従来型・ユニット型共通）'!$C$6:$L$47,10,FALSE))</f>
        <v/>
      </c>
      <c r="AD54" s="1928" t="str">
        <f>IF(AD53="","",VLOOKUP(AD53,'シフト記号表（従来型・ユニット型共通）'!$C$6:$L$47,10,FALSE))</f>
        <v/>
      </c>
      <c r="AE54" s="1928" t="str">
        <f>IF(AE53="","",VLOOKUP(AE53,'シフト記号表（従来型・ユニット型共通）'!$C$6:$L$47,10,FALSE))</f>
        <v/>
      </c>
      <c r="AF54" s="1928" t="str">
        <f>IF(AF53="","",VLOOKUP(AF53,'シフト記号表（従来型・ユニット型共通）'!$C$6:$L$47,10,FALSE))</f>
        <v/>
      </c>
      <c r="AG54" s="1929" t="str">
        <f>IF(AG53="","",VLOOKUP(AG53,'シフト記号表（従来型・ユニット型共通）'!$C$6:$L$47,10,FALSE))</f>
        <v/>
      </c>
      <c r="AH54" s="1927" t="str">
        <f>IF(AH53="","",VLOOKUP(AH53,'シフト記号表（従来型・ユニット型共通）'!$C$6:$L$47,10,FALSE))</f>
        <v/>
      </c>
      <c r="AI54" s="1928" t="str">
        <f>IF(AI53="","",VLOOKUP(AI53,'シフト記号表（従来型・ユニット型共通）'!$C$6:$L$47,10,FALSE))</f>
        <v/>
      </c>
      <c r="AJ54" s="1928" t="str">
        <f>IF(AJ53="","",VLOOKUP(AJ53,'シフト記号表（従来型・ユニット型共通）'!$C$6:$L$47,10,FALSE))</f>
        <v/>
      </c>
      <c r="AK54" s="1928" t="str">
        <f>IF(AK53="","",VLOOKUP(AK53,'シフト記号表（従来型・ユニット型共通）'!$C$6:$L$47,10,FALSE))</f>
        <v/>
      </c>
      <c r="AL54" s="1928" t="str">
        <f>IF(AL53="","",VLOOKUP(AL53,'シフト記号表（従来型・ユニット型共通）'!$C$6:$L$47,10,FALSE))</f>
        <v/>
      </c>
      <c r="AM54" s="1928" t="str">
        <f>IF(AM53="","",VLOOKUP(AM53,'シフト記号表（従来型・ユニット型共通）'!$C$6:$L$47,10,FALSE))</f>
        <v/>
      </c>
      <c r="AN54" s="1929" t="str">
        <f>IF(AN53="","",VLOOKUP(AN53,'シフト記号表（従来型・ユニット型共通）'!$C$6:$L$47,10,FALSE))</f>
        <v/>
      </c>
      <c r="AO54" s="1927" t="str">
        <f>IF(AO53="","",VLOOKUP(AO53,'シフト記号表（従来型・ユニット型共通）'!$C$6:$L$47,10,FALSE))</f>
        <v/>
      </c>
      <c r="AP54" s="1928" t="str">
        <f>IF(AP53="","",VLOOKUP(AP53,'シフト記号表（従来型・ユニット型共通）'!$C$6:$L$47,10,FALSE))</f>
        <v/>
      </c>
      <c r="AQ54" s="1928" t="str">
        <f>IF(AQ53="","",VLOOKUP(AQ53,'シフト記号表（従来型・ユニット型共通）'!$C$6:$L$47,10,FALSE))</f>
        <v/>
      </c>
      <c r="AR54" s="1928" t="str">
        <f>IF(AR53="","",VLOOKUP(AR53,'シフト記号表（従来型・ユニット型共通）'!$C$6:$L$47,10,FALSE))</f>
        <v/>
      </c>
      <c r="AS54" s="1928" t="str">
        <f>IF(AS53="","",VLOOKUP(AS53,'シフト記号表（従来型・ユニット型共通）'!$C$6:$L$47,10,FALSE))</f>
        <v/>
      </c>
      <c r="AT54" s="1928" t="str">
        <f>IF(AT53="","",VLOOKUP(AT53,'シフト記号表（従来型・ユニット型共通）'!$C$6:$L$47,10,FALSE))</f>
        <v/>
      </c>
      <c r="AU54" s="1929" t="str">
        <f>IF(AU53="","",VLOOKUP(AU53,'シフト記号表（従来型・ユニット型共通）'!$C$6:$L$47,10,FALSE))</f>
        <v/>
      </c>
      <c r="AV54" s="1927" t="str">
        <f>IF(AV53="","",VLOOKUP(AV53,'シフト記号表（従来型・ユニット型共通）'!$C$6:$L$47,10,FALSE))</f>
        <v/>
      </c>
      <c r="AW54" s="1928" t="str">
        <f>IF(AW53="","",VLOOKUP(AW53,'シフト記号表（従来型・ユニット型共通）'!$C$6:$L$47,10,FALSE))</f>
        <v/>
      </c>
      <c r="AX54" s="1928" t="str">
        <f>IF(AX53="","",VLOOKUP(AX53,'シフト記号表（従来型・ユニット型共通）'!$C$6:$L$47,10,FALSE))</f>
        <v/>
      </c>
      <c r="AY54" s="1928" t="str">
        <f>IF(AY53="","",VLOOKUP(AY53,'シフト記号表（従来型・ユニット型共通）'!$C$6:$L$47,10,FALSE))</f>
        <v/>
      </c>
      <c r="AZ54" s="1928" t="str">
        <f>IF(AZ53="","",VLOOKUP(AZ53,'シフト記号表（従来型・ユニット型共通）'!$C$6:$L$47,10,FALSE))</f>
        <v/>
      </c>
      <c r="BA54" s="1928" t="str">
        <f>IF(BA53="","",VLOOKUP(BA53,'シフト記号表（従来型・ユニット型共通）'!$C$6:$L$47,10,FALSE))</f>
        <v/>
      </c>
      <c r="BB54" s="1929" t="str">
        <f>IF(BB53="","",VLOOKUP(BB53,'シフト記号表（従来型・ユニット型共通）'!$C$6:$L$47,10,FALSE))</f>
        <v/>
      </c>
      <c r="BC54" s="1927" t="str">
        <f>IF(BC53="","",VLOOKUP(BC53,'シフト記号表（従来型・ユニット型共通）'!$C$6:$L$47,10,FALSE))</f>
        <v/>
      </c>
      <c r="BD54" s="1928" t="str">
        <f>IF(BD53="","",VLOOKUP(BD53,'シフト記号表（従来型・ユニット型共通）'!$C$6:$L$47,10,FALSE))</f>
        <v/>
      </c>
      <c r="BE54" s="1928" t="str">
        <f>IF(BE53="","",VLOOKUP(BE53,'シフト記号表（従来型・ユニット型共通）'!$C$6:$L$47,10,FALSE))</f>
        <v/>
      </c>
      <c r="BF54" s="4181">
        <f>IF($BI$3="４週",SUM(AA54:BB54),IF($BI$3="暦月",SUM(AA54:BE54),""))</f>
        <v>0</v>
      </c>
      <c r="BG54" s="4182"/>
      <c r="BH54" s="4183">
        <f>IF($BI$3="４週",BF54/4,IF($BI$3="暦月",(BF54/($BI$8/7)),""))</f>
        <v>0</v>
      </c>
      <c r="BI54" s="4182"/>
      <c r="BJ54" s="4178"/>
      <c r="BK54" s="4179"/>
      <c r="BL54" s="4179"/>
      <c r="BM54" s="4179"/>
      <c r="BN54" s="4180"/>
    </row>
    <row r="55" spans="2:66" ht="20.25" customHeight="1" x14ac:dyDescent="0.15">
      <c r="B55" s="4126">
        <f>B53+1</f>
        <v>20</v>
      </c>
      <c r="C55" s="4253"/>
      <c r="D55" s="4255"/>
      <c r="E55" s="4239"/>
      <c r="F55" s="4256"/>
      <c r="G55" s="4128"/>
      <c r="H55" s="4129"/>
      <c r="I55" s="1930"/>
      <c r="J55" s="1931"/>
      <c r="K55" s="1930"/>
      <c r="L55" s="1931"/>
      <c r="M55" s="4132"/>
      <c r="N55" s="4133"/>
      <c r="O55" s="4136"/>
      <c r="P55" s="4137"/>
      <c r="Q55" s="4137"/>
      <c r="R55" s="4129"/>
      <c r="S55" s="4140"/>
      <c r="T55" s="4141"/>
      <c r="U55" s="4141"/>
      <c r="V55" s="4141"/>
      <c r="W55" s="4142"/>
      <c r="X55" s="1932" t="s">
        <v>3298</v>
      </c>
      <c r="Y55" s="1933"/>
      <c r="Z55" s="1934"/>
      <c r="AA55" s="1935"/>
      <c r="AB55" s="1936"/>
      <c r="AC55" s="1936"/>
      <c r="AD55" s="1936"/>
      <c r="AE55" s="1936"/>
      <c r="AF55" s="1936"/>
      <c r="AG55" s="1937"/>
      <c r="AH55" s="1935"/>
      <c r="AI55" s="1936"/>
      <c r="AJ55" s="1936"/>
      <c r="AK55" s="1936"/>
      <c r="AL55" s="1936"/>
      <c r="AM55" s="1936"/>
      <c r="AN55" s="1937"/>
      <c r="AO55" s="1935"/>
      <c r="AP55" s="1936"/>
      <c r="AQ55" s="1936"/>
      <c r="AR55" s="1936"/>
      <c r="AS55" s="1936"/>
      <c r="AT55" s="1936"/>
      <c r="AU55" s="1937"/>
      <c r="AV55" s="1935"/>
      <c r="AW55" s="1936"/>
      <c r="AX55" s="1936"/>
      <c r="AY55" s="1936"/>
      <c r="AZ55" s="1936"/>
      <c r="BA55" s="1936"/>
      <c r="BB55" s="1937"/>
      <c r="BC55" s="1935"/>
      <c r="BD55" s="1936"/>
      <c r="BE55" s="1938"/>
      <c r="BF55" s="4146"/>
      <c r="BG55" s="4147"/>
      <c r="BH55" s="4148"/>
      <c r="BI55" s="4149"/>
      <c r="BJ55" s="4150"/>
      <c r="BK55" s="4151"/>
      <c r="BL55" s="4151"/>
      <c r="BM55" s="4151"/>
      <c r="BN55" s="4152"/>
    </row>
    <row r="56" spans="2:66" ht="20.25" customHeight="1" x14ac:dyDescent="0.15">
      <c r="B56" s="4159"/>
      <c r="C56" s="4260"/>
      <c r="D56" s="4261"/>
      <c r="E56" s="4239"/>
      <c r="F56" s="4256"/>
      <c r="G56" s="4172"/>
      <c r="H56" s="4173"/>
      <c r="I56" s="1922"/>
      <c r="J56" s="1923">
        <f>G55</f>
        <v>0</v>
      </c>
      <c r="K56" s="1922"/>
      <c r="L56" s="1923">
        <f>M55</f>
        <v>0</v>
      </c>
      <c r="M56" s="4174"/>
      <c r="N56" s="4175"/>
      <c r="O56" s="4176"/>
      <c r="P56" s="4177"/>
      <c r="Q56" s="4177"/>
      <c r="R56" s="4173"/>
      <c r="S56" s="4140"/>
      <c r="T56" s="4141"/>
      <c r="U56" s="4141"/>
      <c r="V56" s="4141"/>
      <c r="W56" s="4142"/>
      <c r="X56" s="1939" t="s">
        <v>3505</v>
      </c>
      <c r="Y56" s="1940"/>
      <c r="Z56" s="1941"/>
      <c r="AA56" s="1927" t="str">
        <f>IF(AA55="","",VLOOKUP(AA55,'シフト記号表（従来型・ユニット型共通）'!$C$6:$L$47,10,FALSE))</f>
        <v/>
      </c>
      <c r="AB56" s="1928" t="str">
        <f>IF(AB55="","",VLOOKUP(AB55,'シフト記号表（従来型・ユニット型共通）'!$C$6:$L$47,10,FALSE))</f>
        <v/>
      </c>
      <c r="AC56" s="1928" t="str">
        <f>IF(AC55="","",VLOOKUP(AC55,'シフト記号表（従来型・ユニット型共通）'!$C$6:$L$47,10,FALSE))</f>
        <v/>
      </c>
      <c r="AD56" s="1928" t="str">
        <f>IF(AD55="","",VLOOKUP(AD55,'シフト記号表（従来型・ユニット型共通）'!$C$6:$L$47,10,FALSE))</f>
        <v/>
      </c>
      <c r="AE56" s="1928" t="str">
        <f>IF(AE55="","",VLOOKUP(AE55,'シフト記号表（従来型・ユニット型共通）'!$C$6:$L$47,10,FALSE))</f>
        <v/>
      </c>
      <c r="AF56" s="1928" t="str">
        <f>IF(AF55="","",VLOOKUP(AF55,'シフト記号表（従来型・ユニット型共通）'!$C$6:$L$47,10,FALSE))</f>
        <v/>
      </c>
      <c r="AG56" s="1929" t="str">
        <f>IF(AG55="","",VLOOKUP(AG55,'シフト記号表（従来型・ユニット型共通）'!$C$6:$L$47,10,FALSE))</f>
        <v/>
      </c>
      <c r="AH56" s="1927" t="str">
        <f>IF(AH55="","",VLOOKUP(AH55,'シフト記号表（従来型・ユニット型共通）'!$C$6:$L$47,10,FALSE))</f>
        <v/>
      </c>
      <c r="AI56" s="1928" t="str">
        <f>IF(AI55="","",VLOOKUP(AI55,'シフト記号表（従来型・ユニット型共通）'!$C$6:$L$47,10,FALSE))</f>
        <v/>
      </c>
      <c r="AJ56" s="1928" t="str">
        <f>IF(AJ55="","",VLOOKUP(AJ55,'シフト記号表（従来型・ユニット型共通）'!$C$6:$L$47,10,FALSE))</f>
        <v/>
      </c>
      <c r="AK56" s="1928" t="str">
        <f>IF(AK55="","",VLOOKUP(AK55,'シフト記号表（従来型・ユニット型共通）'!$C$6:$L$47,10,FALSE))</f>
        <v/>
      </c>
      <c r="AL56" s="1928" t="str">
        <f>IF(AL55="","",VLOOKUP(AL55,'シフト記号表（従来型・ユニット型共通）'!$C$6:$L$47,10,FALSE))</f>
        <v/>
      </c>
      <c r="AM56" s="1928" t="str">
        <f>IF(AM55="","",VLOOKUP(AM55,'シフト記号表（従来型・ユニット型共通）'!$C$6:$L$47,10,FALSE))</f>
        <v/>
      </c>
      <c r="AN56" s="1929" t="str">
        <f>IF(AN55="","",VLOOKUP(AN55,'シフト記号表（従来型・ユニット型共通）'!$C$6:$L$47,10,FALSE))</f>
        <v/>
      </c>
      <c r="AO56" s="1927" t="str">
        <f>IF(AO55="","",VLOOKUP(AO55,'シフト記号表（従来型・ユニット型共通）'!$C$6:$L$47,10,FALSE))</f>
        <v/>
      </c>
      <c r="AP56" s="1928" t="str">
        <f>IF(AP55="","",VLOOKUP(AP55,'シフト記号表（従来型・ユニット型共通）'!$C$6:$L$47,10,FALSE))</f>
        <v/>
      </c>
      <c r="AQ56" s="1928" t="str">
        <f>IF(AQ55="","",VLOOKUP(AQ55,'シフト記号表（従来型・ユニット型共通）'!$C$6:$L$47,10,FALSE))</f>
        <v/>
      </c>
      <c r="AR56" s="1928" t="str">
        <f>IF(AR55="","",VLOOKUP(AR55,'シフト記号表（従来型・ユニット型共通）'!$C$6:$L$47,10,FALSE))</f>
        <v/>
      </c>
      <c r="AS56" s="1928" t="str">
        <f>IF(AS55="","",VLOOKUP(AS55,'シフト記号表（従来型・ユニット型共通）'!$C$6:$L$47,10,FALSE))</f>
        <v/>
      </c>
      <c r="AT56" s="1928" t="str">
        <f>IF(AT55="","",VLOOKUP(AT55,'シフト記号表（従来型・ユニット型共通）'!$C$6:$L$47,10,FALSE))</f>
        <v/>
      </c>
      <c r="AU56" s="1929" t="str">
        <f>IF(AU55="","",VLOOKUP(AU55,'シフト記号表（従来型・ユニット型共通）'!$C$6:$L$47,10,FALSE))</f>
        <v/>
      </c>
      <c r="AV56" s="1927" t="str">
        <f>IF(AV55="","",VLOOKUP(AV55,'シフト記号表（従来型・ユニット型共通）'!$C$6:$L$47,10,FALSE))</f>
        <v/>
      </c>
      <c r="AW56" s="1928" t="str">
        <f>IF(AW55="","",VLOOKUP(AW55,'シフト記号表（従来型・ユニット型共通）'!$C$6:$L$47,10,FALSE))</f>
        <v/>
      </c>
      <c r="AX56" s="1928" t="str">
        <f>IF(AX55="","",VLOOKUP(AX55,'シフト記号表（従来型・ユニット型共通）'!$C$6:$L$47,10,FALSE))</f>
        <v/>
      </c>
      <c r="AY56" s="1928" t="str">
        <f>IF(AY55="","",VLOOKUP(AY55,'シフト記号表（従来型・ユニット型共通）'!$C$6:$L$47,10,FALSE))</f>
        <v/>
      </c>
      <c r="AZ56" s="1928" t="str">
        <f>IF(AZ55="","",VLOOKUP(AZ55,'シフト記号表（従来型・ユニット型共通）'!$C$6:$L$47,10,FALSE))</f>
        <v/>
      </c>
      <c r="BA56" s="1928" t="str">
        <f>IF(BA55="","",VLOOKUP(BA55,'シフト記号表（従来型・ユニット型共通）'!$C$6:$L$47,10,FALSE))</f>
        <v/>
      </c>
      <c r="BB56" s="1929" t="str">
        <f>IF(BB55="","",VLOOKUP(BB55,'シフト記号表（従来型・ユニット型共通）'!$C$6:$L$47,10,FALSE))</f>
        <v/>
      </c>
      <c r="BC56" s="1927" t="str">
        <f>IF(BC55="","",VLOOKUP(BC55,'シフト記号表（従来型・ユニット型共通）'!$C$6:$L$47,10,FALSE))</f>
        <v/>
      </c>
      <c r="BD56" s="1928" t="str">
        <f>IF(BD55="","",VLOOKUP(BD55,'シフト記号表（従来型・ユニット型共通）'!$C$6:$L$47,10,FALSE))</f>
        <v/>
      </c>
      <c r="BE56" s="1928" t="str">
        <f>IF(BE55="","",VLOOKUP(BE55,'シフト記号表（従来型・ユニット型共通）'!$C$6:$L$47,10,FALSE))</f>
        <v/>
      </c>
      <c r="BF56" s="4181">
        <f>IF($BI$3="４週",SUM(AA56:BB56),IF($BI$3="暦月",SUM(AA56:BE56),""))</f>
        <v>0</v>
      </c>
      <c r="BG56" s="4182"/>
      <c r="BH56" s="4183">
        <f>IF($BI$3="４週",BF56/4,IF($BI$3="暦月",(BF56/($BI$8/7)),""))</f>
        <v>0</v>
      </c>
      <c r="BI56" s="4182"/>
      <c r="BJ56" s="4178"/>
      <c r="BK56" s="4179"/>
      <c r="BL56" s="4179"/>
      <c r="BM56" s="4179"/>
      <c r="BN56" s="4180"/>
    </row>
    <row r="57" spans="2:66" ht="20.25" customHeight="1" x14ac:dyDescent="0.15">
      <c r="B57" s="4126">
        <f>B55+1</f>
        <v>21</v>
      </c>
      <c r="C57" s="4253"/>
      <c r="D57" s="4255"/>
      <c r="E57" s="4239"/>
      <c r="F57" s="4256"/>
      <c r="G57" s="4128"/>
      <c r="H57" s="4129"/>
      <c r="I57" s="1922"/>
      <c r="J57" s="1923"/>
      <c r="K57" s="1922"/>
      <c r="L57" s="1923"/>
      <c r="M57" s="4132"/>
      <c r="N57" s="4133"/>
      <c r="O57" s="4136"/>
      <c r="P57" s="4137"/>
      <c r="Q57" s="4137"/>
      <c r="R57" s="4129"/>
      <c r="S57" s="4140"/>
      <c r="T57" s="4141"/>
      <c r="U57" s="4141"/>
      <c r="V57" s="4141"/>
      <c r="W57" s="4142"/>
      <c r="X57" s="1942" t="s">
        <v>3298</v>
      </c>
      <c r="Z57" s="1943"/>
      <c r="AA57" s="1935"/>
      <c r="AB57" s="1936"/>
      <c r="AC57" s="1936"/>
      <c r="AD57" s="1936"/>
      <c r="AE57" s="1936"/>
      <c r="AF57" s="1936"/>
      <c r="AG57" s="1937"/>
      <c r="AH57" s="1935"/>
      <c r="AI57" s="1936"/>
      <c r="AJ57" s="1936"/>
      <c r="AK57" s="1936"/>
      <c r="AL57" s="1936"/>
      <c r="AM57" s="1936"/>
      <c r="AN57" s="1937"/>
      <c r="AO57" s="1935"/>
      <c r="AP57" s="1936"/>
      <c r="AQ57" s="1936"/>
      <c r="AR57" s="1936"/>
      <c r="AS57" s="1936"/>
      <c r="AT57" s="1936"/>
      <c r="AU57" s="1937"/>
      <c r="AV57" s="1935"/>
      <c r="AW57" s="1936"/>
      <c r="AX57" s="1936"/>
      <c r="AY57" s="1936"/>
      <c r="AZ57" s="1936"/>
      <c r="BA57" s="1936"/>
      <c r="BB57" s="1937"/>
      <c r="BC57" s="1935"/>
      <c r="BD57" s="1936"/>
      <c r="BE57" s="1938"/>
      <c r="BF57" s="4146"/>
      <c r="BG57" s="4147"/>
      <c r="BH57" s="4148"/>
      <c r="BI57" s="4149"/>
      <c r="BJ57" s="4150"/>
      <c r="BK57" s="4151"/>
      <c r="BL57" s="4151"/>
      <c r="BM57" s="4151"/>
      <c r="BN57" s="4152"/>
    </row>
    <row r="58" spans="2:66" ht="20.25" customHeight="1" x14ac:dyDescent="0.15">
      <c r="B58" s="4159"/>
      <c r="C58" s="4260"/>
      <c r="D58" s="4261"/>
      <c r="E58" s="4239"/>
      <c r="F58" s="4256"/>
      <c r="G58" s="4172"/>
      <c r="H58" s="4173"/>
      <c r="I58" s="1922"/>
      <c r="J58" s="1923">
        <f>G57</f>
        <v>0</v>
      </c>
      <c r="K58" s="1922"/>
      <c r="L58" s="1923">
        <f>M57</f>
        <v>0</v>
      </c>
      <c r="M58" s="4174"/>
      <c r="N58" s="4175"/>
      <c r="O58" s="4176"/>
      <c r="P58" s="4177"/>
      <c r="Q58" s="4177"/>
      <c r="R58" s="4173"/>
      <c r="S58" s="4140"/>
      <c r="T58" s="4141"/>
      <c r="U58" s="4141"/>
      <c r="V58" s="4141"/>
      <c r="W58" s="4142"/>
      <c r="X58" s="1939" t="s">
        <v>3505</v>
      </c>
      <c r="Y58" s="1940"/>
      <c r="Z58" s="1941"/>
      <c r="AA58" s="1927" t="str">
        <f>IF(AA57="","",VLOOKUP(AA57,'シフト記号表（従来型・ユニット型共通）'!$C$6:$L$47,10,FALSE))</f>
        <v/>
      </c>
      <c r="AB58" s="1928" t="str">
        <f>IF(AB57="","",VLOOKUP(AB57,'シフト記号表（従来型・ユニット型共通）'!$C$6:$L$47,10,FALSE))</f>
        <v/>
      </c>
      <c r="AC58" s="1928" t="str">
        <f>IF(AC57="","",VLOOKUP(AC57,'シフト記号表（従来型・ユニット型共通）'!$C$6:$L$47,10,FALSE))</f>
        <v/>
      </c>
      <c r="AD58" s="1928" t="str">
        <f>IF(AD57="","",VLOOKUP(AD57,'シフト記号表（従来型・ユニット型共通）'!$C$6:$L$47,10,FALSE))</f>
        <v/>
      </c>
      <c r="AE58" s="1928" t="str">
        <f>IF(AE57="","",VLOOKUP(AE57,'シフト記号表（従来型・ユニット型共通）'!$C$6:$L$47,10,FALSE))</f>
        <v/>
      </c>
      <c r="AF58" s="1928" t="str">
        <f>IF(AF57="","",VLOOKUP(AF57,'シフト記号表（従来型・ユニット型共通）'!$C$6:$L$47,10,FALSE))</f>
        <v/>
      </c>
      <c r="AG58" s="1929" t="str">
        <f>IF(AG57="","",VLOOKUP(AG57,'シフト記号表（従来型・ユニット型共通）'!$C$6:$L$47,10,FALSE))</f>
        <v/>
      </c>
      <c r="AH58" s="1927" t="str">
        <f>IF(AH57="","",VLOOKUP(AH57,'シフト記号表（従来型・ユニット型共通）'!$C$6:$L$47,10,FALSE))</f>
        <v/>
      </c>
      <c r="AI58" s="1928" t="str">
        <f>IF(AI57="","",VLOOKUP(AI57,'シフト記号表（従来型・ユニット型共通）'!$C$6:$L$47,10,FALSE))</f>
        <v/>
      </c>
      <c r="AJ58" s="1928" t="str">
        <f>IF(AJ57="","",VLOOKUP(AJ57,'シフト記号表（従来型・ユニット型共通）'!$C$6:$L$47,10,FALSE))</f>
        <v/>
      </c>
      <c r="AK58" s="1928" t="str">
        <f>IF(AK57="","",VLOOKUP(AK57,'シフト記号表（従来型・ユニット型共通）'!$C$6:$L$47,10,FALSE))</f>
        <v/>
      </c>
      <c r="AL58" s="1928" t="str">
        <f>IF(AL57="","",VLOOKUP(AL57,'シフト記号表（従来型・ユニット型共通）'!$C$6:$L$47,10,FALSE))</f>
        <v/>
      </c>
      <c r="AM58" s="1928" t="str">
        <f>IF(AM57="","",VLOOKUP(AM57,'シフト記号表（従来型・ユニット型共通）'!$C$6:$L$47,10,FALSE))</f>
        <v/>
      </c>
      <c r="AN58" s="1929" t="str">
        <f>IF(AN57="","",VLOOKUP(AN57,'シフト記号表（従来型・ユニット型共通）'!$C$6:$L$47,10,FALSE))</f>
        <v/>
      </c>
      <c r="AO58" s="1927" t="str">
        <f>IF(AO57="","",VLOOKUP(AO57,'シフト記号表（従来型・ユニット型共通）'!$C$6:$L$47,10,FALSE))</f>
        <v/>
      </c>
      <c r="AP58" s="1928" t="str">
        <f>IF(AP57="","",VLOOKUP(AP57,'シフト記号表（従来型・ユニット型共通）'!$C$6:$L$47,10,FALSE))</f>
        <v/>
      </c>
      <c r="AQ58" s="1928" t="str">
        <f>IF(AQ57="","",VLOOKUP(AQ57,'シフト記号表（従来型・ユニット型共通）'!$C$6:$L$47,10,FALSE))</f>
        <v/>
      </c>
      <c r="AR58" s="1928" t="str">
        <f>IF(AR57="","",VLOOKUP(AR57,'シフト記号表（従来型・ユニット型共通）'!$C$6:$L$47,10,FALSE))</f>
        <v/>
      </c>
      <c r="AS58" s="1928" t="str">
        <f>IF(AS57="","",VLOOKUP(AS57,'シフト記号表（従来型・ユニット型共通）'!$C$6:$L$47,10,FALSE))</f>
        <v/>
      </c>
      <c r="AT58" s="1928" t="str">
        <f>IF(AT57="","",VLOOKUP(AT57,'シフト記号表（従来型・ユニット型共通）'!$C$6:$L$47,10,FALSE))</f>
        <v/>
      </c>
      <c r="AU58" s="1929" t="str">
        <f>IF(AU57="","",VLOOKUP(AU57,'シフト記号表（従来型・ユニット型共通）'!$C$6:$L$47,10,FALSE))</f>
        <v/>
      </c>
      <c r="AV58" s="1927" t="str">
        <f>IF(AV57="","",VLOOKUP(AV57,'シフト記号表（従来型・ユニット型共通）'!$C$6:$L$47,10,FALSE))</f>
        <v/>
      </c>
      <c r="AW58" s="1928" t="str">
        <f>IF(AW57="","",VLOOKUP(AW57,'シフト記号表（従来型・ユニット型共通）'!$C$6:$L$47,10,FALSE))</f>
        <v/>
      </c>
      <c r="AX58" s="1928" t="str">
        <f>IF(AX57="","",VLOOKUP(AX57,'シフト記号表（従来型・ユニット型共通）'!$C$6:$L$47,10,FALSE))</f>
        <v/>
      </c>
      <c r="AY58" s="1928" t="str">
        <f>IF(AY57="","",VLOOKUP(AY57,'シフト記号表（従来型・ユニット型共通）'!$C$6:$L$47,10,FALSE))</f>
        <v/>
      </c>
      <c r="AZ58" s="1928" t="str">
        <f>IF(AZ57="","",VLOOKUP(AZ57,'シフト記号表（従来型・ユニット型共通）'!$C$6:$L$47,10,FALSE))</f>
        <v/>
      </c>
      <c r="BA58" s="1928" t="str">
        <f>IF(BA57="","",VLOOKUP(BA57,'シフト記号表（従来型・ユニット型共通）'!$C$6:$L$47,10,FALSE))</f>
        <v/>
      </c>
      <c r="BB58" s="1929" t="str">
        <f>IF(BB57="","",VLOOKUP(BB57,'シフト記号表（従来型・ユニット型共通）'!$C$6:$L$47,10,FALSE))</f>
        <v/>
      </c>
      <c r="BC58" s="1927" t="str">
        <f>IF(BC57="","",VLOOKUP(BC57,'シフト記号表（従来型・ユニット型共通）'!$C$6:$L$47,10,FALSE))</f>
        <v/>
      </c>
      <c r="BD58" s="1928" t="str">
        <f>IF(BD57="","",VLOOKUP(BD57,'シフト記号表（従来型・ユニット型共通）'!$C$6:$L$47,10,FALSE))</f>
        <v/>
      </c>
      <c r="BE58" s="1928" t="str">
        <f>IF(BE57="","",VLOOKUP(BE57,'シフト記号表（従来型・ユニット型共通）'!$C$6:$L$47,10,FALSE))</f>
        <v/>
      </c>
      <c r="BF58" s="4181">
        <f>IF($BI$3="４週",SUM(AA58:BB58),IF($BI$3="暦月",SUM(AA58:BE58),""))</f>
        <v>0</v>
      </c>
      <c r="BG58" s="4182"/>
      <c r="BH58" s="4183">
        <f>IF($BI$3="４週",BF58/4,IF($BI$3="暦月",(BF58/($BI$8/7)),""))</f>
        <v>0</v>
      </c>
      <c r="BI58" s="4182"/>
      <c r="BJ58" s="4178"/>
      <c r="BK58" s="4179"/>
      <c r="BL58" s="4179"/>
      <c r="BM58" s="4179"/>
      <c r="BN58" s="4180"/>
    </row>
    <row r="59" spans="2:66" ht="20.25" customHeight="1" x14ac:dyDescent="0.15">
      <c r="B59" s="4126">
        <f>B57+1</f>
        <v>22</v>
      </c>
      <c r="C59" s="4253"/>
      <c r="D59" s="4255"/>
      <c r="E59" s="4239"/>
      <c r="F59" s="4256"/>
      <c r="G59" s="4128"/>
      <c r="H59" s="4129"/>
      <c r="I59" s="1922"/>
      <c r="J59" s="1923"/>
      <c r="K59" s="1922"/>
      <c r="L59" s="1923"/>
      <c r="M59" s="4132"/>
      <c r="N59" s="4133"/>
      <c r="O59" s="4136"/>
      <c r="P59" s="4137"/>
      <c r="Q59" s="4137"/>
      <c r="R59" s="4129"/>
      <c r="S59" s="4140"/>
      <c r="T59" s="4141"/>
      <c r="U59" s="4141"/>
      <c r="V59" s="4141"/>
      <c r="W59" s="4142"/>
      <c r="X59" s="1942" t="s">
        <v>3298</v>
      </c>
      <c r="Z59" s="1943"/>
      <c r="AA59" s="1935"/>
      <c r="AB59" s="1936"/>
      <c r="AC59" s="1936"/>
      <c r="AD59" s="1936"/>
      <c r="AE59" s="1936"/>
      <c r="AF59" s="1936"/>
      <c r="AG59" s="1937"/>
      <c r="AH59" s="1935"/>
      <c r="AI59" s="1936"/>
      <c r="AJ59" s="1936"/>
      <c r="AK59" s="1936"/>
      <c r="AL59" s="1936"/>
      <c r="AM59" s="1936"/>
      <c r="AN59" s="1937"/>
      <c r="AO59" s="1935"/>
      <c r="AP59" s="1936"/>
      <c r="AQ59" s="1936"/>
      <c r="AR59" s="1936"/>
      <c r="AS59" s="1936"/>
      <c r="AT59" s="1936"/>
      <c r="AU59" s="1937"/>
      <c r="AV59" s="1935"/>
      <c r="AW59" s="1936"/>
      <c r="AX59" s="1936"/>
      <c r="AY59" s="1936"/>
      <c r="AZ59" s="1936"/>
      <c r="BA59" s="1936"/>
      <c r="BB59" s="1937"/>
      <c r="BC59" s="1935"/>
      <c r="BD59" s="1936"/>
      <c r="BE59" s="1938"/>
      <c r="BF59" s="4146"/>
      <c r="BG59" s="4147"/>
      <c r="BH59" s="4148"/>
      <c r="BI59" s="4149"/>
      <c r="BJ59" s="4150"/>
      <c r="BK59" s="4151"/>
      <c r="BL59" s="4151"/>
      <c r="BM59" s="4151"/>
      <c r="BN59" s="4152"/>
    </row>
    <row r="60" spans="2:66" ht="20.25" customHeight="1" x14ac:dyDescent="0.15">
      <c r="B60" s="4159"/>
      <c r="C60" s="4260"/>
      <c r="D60" s="4261"/>
      <c r="E60" s="4239"/>
      <c r="F60" s="4256"/>
      <c r="G60" s="4172"/>
      <c r="H60" s="4173"/>
      <c r="I60" s="1922"/>
      <c r="J60" s="1923">
        <f>G59</f>
        <v>0</v>
      </c>
      <c r="K60" s="1922"/>
      <c r="L60" s="1923">
        <f>M59</f>
        <v>0</v>
      </c>
      <c r="M60" s="4174"/>
      <c r="N60" s="4175"/>
      <c r="O60" s="4176"/>
      <c r="P60" s="4177"/>
      <c r="Q60" s="4177"/>
      <c r="R60" s="4173"/>
      <c r="S60" s="4140"/>
      <c r="T60" s="4141"/>
      <c r="U60" s="4141"/>
      <c r="V60" s="4141"/>
      <c r="W60" s="4142"/>
      <c r="X60" s="1939" t="s">
        <v>3505</v>
      </c>
      <c r="Y60" s="1940"/>
      <c r="Z60" s="1941"/>
      <c r="AA60" s="1927" t="str">
        <f>IF(AA59="","",VLOOKUP(AA59,'シフト記号表（従来型・ユニット型共通）'!$C$6:$L$47,10,FALSE))</f>
        <v/>
      </c>
      <c r="AB60" s="1928" t="str">
        <f>IF(AB59="","",VLOOKUP(AB59,'シフト記号表（従来型・ユニット型共通）'!$C$6:$L$47,10,FALSE))</f>
        <v/>
      </c>
      <c r="AC60" s="1928" t="str">
        <f>IF(AC59="","",VLOOKUP(AC59,'シフト記号表（従来型・ユニット型共通）'!$C$6:$L$47,10,FALSE))</f>
        <v/>
      </c>
      <c r="AD60" s="1928" t="str">
        <f>IF(AD59="","",VLOOKUP(AD59,'シフト記号表（従来型・ユニット型共通）'!$C$6:$L$47,10,FALSE))</f>
        <v/>
      </c>
      <c r="AE60" s="1928" t="str">
        <f>IF(AE59="","",VLOOKUP(AE59,'シフト記号表（従来型・ユニット型共通）'!$C$6:$L$47,10,FALSE))</f>
        <v/>
      </c>
      <c r="AF60" s="1928" t="str">
        <f>IF(AF59="","",VLOOKUP(AF59,'シフト記号表（従来型・ユニット型共通）'!$C$6:$L$47,10,FALSE))</f>
        <v/>
      </c>
      <c r="AG60" s="1929" t="str">
        <f>IF(AG59="","",VLOOKUP(AG59,'シフト記号表（従来型・ユニット型共通）'!$C$6:$L$47,10,FALSE))</f>
        <v/>
      </c>
      <c r="AH60" s="1927" t="str">
        <f>IF(AH59="","",VLOOKUP(AH59,'シフト記号表（従来型・ユニット型共通）'!$C$6:$L$47,10,FALSE))</f>
        <v/>
      </c>
      <c r="AI60" s="1928" t="str">
        <f>IF(AI59="","",VLOOKUP(AI59,'シフト記号表（従来型・ユニット型共通）'!$C$6:$L$47,10,FALSE))</f>
        <v/>
      </c>
      <c r="AJ60" s="1928" t="str">
        <f>IF(AJ59="","",VLOOKUP(AJ59,'シフト記号表（従来型・ユニット型共通）'!$C$6:$L$47,10,FALSE))</f>
        <v/>
      </c>
      <c r="AK60" s="1928" t="str">
        <f>IF(AK59="","",VLOOKUP(AK59,'シフト記号表（従来型・ユニット型共通）'!$C$6:$L$47,10,FALSE))</f>
        <v/>
      </c>
      <c r="AL60" s="1928" t="str">
        <f>IF(AL59="","",VLOOKUP(AL59,'シフト記号表（従来型・ユニット型共通）'!$C$6:$L$47,10,FALSE))</f>
        <v/>
      </c>
      <c r="AM60" s="1928" t="str">
        <f>IF(AM59="","",VLOOKUP(AM59,'シフト記号表（従来型・ユニット型共通）'!$C$6:$L$47,10,FALSE))</f>
        <v/>
      </c>
      <c r="AN60" s="1929" t="str">
        <f>IF(AN59="","",VLOOKUP(AN59,'シフト記号表（従来型・ユニット型共通）'!$C$6:$L$47,10,FALSE))</f>
        <v/>
      </c>
      <c r="AO60" s="1927" t="str">
        <f>IF(AO59="","",VLOOKUP(AO59,'シフト記号表（従来型・ユニット型共通）'!$C$6:$L$47,10,FALSE))</f>
        <v/>
      </c>
      <c r="AP60" s="1928" t="str">
        <f>IF(AP59="","",VLOOKUP(AP59,'シフト記号表（従来型・ユニット型共通）'!$C$6:$L$47,10,FALSE))</f>
        <v/>
      </c>
      <c r="AQ60" s="1928" t="str">
        <f>IF(AQ59="","",VLOOKUP(AQ59,'シフト記号表（従来型・ユニット型共通）'!$C$6:$L$47,10,FALSE))</f>
        <v/>
      </c>
      <c r="AR60" s="1928" t="str">
        <f>IF(AR59="","",VLOOKUP(AR59,'シフト記号表（従来型・ユニット型共通）'!$C$6:$L$47,10,FALSE))</f>
        <v/>
      </c>
      <c r="AS60" s="1928" t="str">
        <f>IF(AS59="","",VLOOKUP(AS59,'シフト記号表（従来型・ユニット型共通）'!$C$6:$L$47,10,FALSE))</f>
        <v/>
      </c>
      <c r="AT60" s="1928" t="str">
        <f>IF(AT59="","",VLOOKUP(AT59,'シフト記号表（従来型・ユニット型共通）'!$C$6:$L$47,10,FALSE))</f>
        <v/>
      </c>
      <c r="AU60" s="1929" t="str">
        <f>IF(AU59="","",VLOOKUP(AU59,'シフト記号表（従来型・ユニット型共通）'!$C$6:$L$47,10,FALSE))</f>
        <v/>
      </c>
      <c r="AV60" s="1927" t="str">
        <f>IF(AV59="","",VLOOKUP(AV59,'シフト記号表（従来型・ユニット型共通）'!$C$6:$L$47,10,FALSE))</f>
        <v/>
      </c>
      <c r="AW60" s="1928" t="str">
        <f>IF(AW59="","",VLOOKUP(AW59,'シフト記号表（従来型・ユニット型共通）'!$C$6:$L$47,10,FALSE))</f>
        <v/>
      </c>
      <c r="AX60" s="1928" t="str">
        <f>IF(AX59="","",VLOOKUP(AX59,'シフト記号表（従来型・ユニット型共通）'!$C$6:$L$47,10,FALSE))</f>
        <v/>
      </c>
      <c r="AY60" s="1928" t="str">
        <f>IF(AY59="","",VLOOKUP(AY59,'シフト記号表（従来型・ユニット型共通）'!$C$6:$L$47,10,FALSE))</f>
        <v/>
      </c>
      <c r="AZ60" s="1928" t="str">
        <f>IF(AZ59="","",VLOOKUP(AZ59,'シフト記号表（従来型・ユニット型共通）'!$C$6:$L$47,10,FALSE))</f>
        <v/>
      </c>
      <c r="BA60" s="1928" t="str">
        <f>IF(BA59="","",VLOOKUP(BA59,'シフト記号表（従来型・ユニット型共通）'!$C$6:$L$47,10,FALSE))</f>
        <v/>
      </c>
      <c r="BB60" s="1929" t="str">
        <f>IF(BB59="","",VLOOKUP(BB59,'シフト記号表（従来型・ユニット型共通）'!$C$6:$L$47,10,FALSE))</f>
        <v/>
      </c>
      <c r="BC60" s="1927" t="str">
        <f>IF(BC59="","",VLOOKUP(BC59,'シフト記号表（従来型・ユニット型共通）'!$C$6:$L$47,10,FALSE))</f>
        <v/>
      </c>
      <c r="BD60" s="1928" t="str">
        <f>IF(BD59="","",VLOOKUP(BD59,'シフト記号表（従来型・ユニット型共通）'!$C$6:$L$47,10,FALSE))</f>
        <v/>
      </c>
      <c r="BE60" s="1928" t="str">
        <f>IF(BE59="","",VLOOKUP(BE59,'シフト記号表（従来型・ユニット型共通）'!$C$6:$L$47,10,FALSE))</f>
        <v/>
      </c>
      <c r="BF60" s="4181">
        <f>IF($BI$3="４週",SUM(AA60:BB60),IF($BI$3="暦月",SUM(AA60:BE60),""))</f>
        <v>0</v>
      </c>
      <c r="BG60" s="4182"/>
      <c r="BH60" s="4183">
        <f>IF($BI$3="４週",BF60/4,IF($BI$3="暦月",(BF60/($BI$8/7)),""))</f>
        <v>0</v>
      </c>
      <c r="BI60" s="4182"/>
      <c r="BJ60" s="4178"/>
      <c r="BK60" s="4179"/>
      <c r="BL60" s="4179"/>
      <c r="BM60" s="4179"/>
      <c r="BN60" s="4180"/>
    </row>
    <row r="61" spans="2:66" ht="20.25" customHeight="1" x14ac:dyDescent="0.15">
      <c r="B61" s="4126">
        <f>B59+1</f>
        <v>23</v>
      </c>
      <c r="C61" s="4253"/>
      <c r="D61" s="4255"/>
      <c r="E61" s="4239"/>
      <c r="F61" s="4256"/>
      <c r="G61" s="4128"/>
      <c r="H61" s="4129"/>
      <c r="I61" s="1922"/>
      <c r="J61" s="1923"/>
      <c r="K61" s="1922"/>
      <c r="L61" s="1923"/>
      <c r="M61" s="4132"/>
      <c r="N61" s="4133"/>
      <c r="O61" s="4136"/>
      <c r="P61" s="4137"/>
      <c r="Q61" s="4137"/>
      <c r="R61" s="4129"/>
      <c r="S61" s="4140"/>
      <c r="T61" s="4141"/>
      <c r="U61" s="4141"/>
      <c r="V61" s="4141"/>
      <c r="W61" s="4142"/>
      <c r="X61" s="1942" t="s">
        <v>3298</v>
      </c>
      <c r="Z61" s="1943"/>
      <c r="AA61" s="1935"/>
      <c r="AB61" s="1936"/>
      <c r="AC61" s="1936"/>
      <c r="AD61" s="1936"/>
      <c r="AE61" s="1936"/>
      <c r="AF61" s="1936"/>
      <c r="AG61" s="1937"/>
      <c r="AH61" s="1935"/>
      <c r="AI61" s="1936"/>
      <c r="AJ61" s="1936"/>
      <c r="AK61" s="1936"/>
      <c r="AL61" s="1936"/>
      <c r="AM61" s="1936"/>
      <c r="AN61" s="1937"/>
      <c r="AO61" s="1935"/>
      <c r="AP61" s="1936"/>
      <c r="AQ61" s="1936"/>
      <c r="AR61" s="1936"/>
      <c r="AS61" s="1936"/>
      <c r="AT61" s="1936"/>
      <c r="AU61" s="1937"/>
      <c r="AV61" s="1935"/>
      <c r="AW61" s="1936"/>
      <c r="AX61" s="1936"/>
      <c r="AY61" s="1936"/>
      <c r="AZ61" s="1936"/>
      <c r="BA61" s="1936"/>
      <c r="BB61" s="1937"/>
      <c r="BC61" s="1935"/>
      <c r="BD61" s="1936"/>
      <c r="BE61" s="1938"/>
      <c r="BF61" s="4146"/>
      <c r="BG61" s="4147"/>
      <c r="BH61" s="4148"/>
      <c r="BI61" s="4149"/>
      <c r="BJ61" s="4150"/>
      <c r="BK61" s="4151"/>
      <c r="BL61" s="4151"/>
      <c r="BM61" s="4151"/>
      <c r="BN61" s="4152"/>
    </row>
    <row r="62" spans="2:66" ht="20.25" customHeight="1" x14ac:dyDescent="0.15">
      <c r="B62" s="4159"/>
      <c r="C62" s="4260"/>
      <c r="D62" s="4261"/>
      <c r="E62" s="4239"/>
      <c r="F62" s="4256"/>
      <c r="G62" s="4172"/>
      <c r="H62" s="4173"/>
      <c r="I62" s="1922"/>
      <c r="J62" s="1923">
        <f>G61</f>
        <v>0</v>
      </c>
      <c r="K62" s="1922"/>
      <c r="L62" s="1923">
        <f>M61</f>
        <v>0</v>
      </c>
      <c r="M62" s="4174"/>
      <c r="N62" s="4175"/>
      <c r="O62" s="4176"/>
      <c r="P62" s="4177"/>
      <c r="Q62" s="4177"/>
      <c r="R62" s="4173"/>
      <c r="S62" s="4140"/>
      <c r="T62" s="4141"/>
      <c r="U62" s="4141"/>
      <c r="V62" s="4141"/>
      <c r="W62" s="4142"/>
      <c r="X62" s="1939" t="s">
        <v>3505</v>
      </c>
      <c r="Y62" s="1940"/>
      <c r="Z62" s="1941"/>
      <c r="AA62" s="1927" t="str">
        <f>IF(AA61="","",VLOOKUP(AA61,'シフト記号表（従来型・ユニット型共通）'!$C$6:$L$47,10,FALSE))</f>
        <v/>
      </c>
      <c r="AB62" s="1928" t="str">
        <f>IF(AB61="","",VLOOKUP(AB61,'シフト記号表（従来型・ユニット型共通）'!$C$6:$L$47,10,FALSE))</f>
        <v/>
      </c>
      <c r="AC62" s="1928" t="str">
        <f>IF(AC61="","",VLOOKUP(AC61,'シフト記号表（従来型・ユニット型共通）'!$C$6:$L$47,10,FALSE))</f>
        <v/>
      </c>
      <c r="AD62" s="1928" t="str">
        <f>IF(AD61="","",VLOOKUP(AD61,'シフト記号表（従来型・ユニット型共通）'!$C$6:$L$47,10,FALSE))</f>
        <v/>
      </c>
      <c r="AE62" s="1928" t="str">
        <f>IF(AE61="","",VLOOKUP(AE61,'シフト記号表（従来型・ユニット型共通）'!$C$6:$L$47,10,FALSE))</f>
        <v/>
      </c>
      <c r="AF62" s="1928" t="str">
        <f>IF(AF61="","",VLOOKUP(AF61,'シフト記号表（従来型・ユニット型共通）'!$C$6:$L$47,10,FALSE))</f>
        <v/>
      </c>
      <c r="AG62" s="1929" t="str">
        <f>IF(AG61="","",VLOOKUP(AG61,'シフト記号表（従来型・ユニット型共通）'!$C$6:$L$47,10,FALSE))</f>
        <v/>
      </c>
      <c r="AH62" s="1927" t="str">
        <f>IF(AH61="","",VLOOKUP(AH61,'シフト記号表（従来型・ユニット型共通）'!$C$6:$L$47,10,FALSE))</f>
        <v/>
      </c>
      <c r="AI62" s="1928" t="str">
        <f>IF(AI61="","",VLOOKUP(AI61,'シフト記号表（従来型・ユニット型共通）'!$C$6:$L$47,10,FALSE))</f>
        <v/>
      </c>
      <c r="AJ62" s="1928" t="str">
        <f>IF(AJ61="","",VLOOKUP(AJ61,'シフト記号表（従来型・ユニット型共通）'!$C$6:$L$47,10,FALSE))</f>
        <v/>
      </c>
      <c r="AK62" s="1928" t="str">
        <f>IF(AK61="","",VLOOKUP(AK61,'シフト記号表（従来型・ユニット型共通）'!$C$6:$L$47,10,FALSE))</f>
        <v/>
      </c>
      <c r="AL62" s="1928" t="str">
        <f>IF(AL61="","",VLOOKUP(AL61,'シフト記号表（従来型・ユニット型共通）'!$C$6:$L$47,10,FALSE))</f>
        <v/>
      </c>
      <c r="AM62" s="1928" t="str">
        <f>IF(AM61="","",VLOOKUP(AM61,'シフト記号表（従来型・ユニット型共通）'!$C$6:$L$47,10,FALSE))</f>
        <v/>
      </c>
      <c r="AN62" s="1929" t="str">
        <f>IF(AN61="","",VLOOKUP(AN61,'シフト記号表（従来型・ユニット型共通）'!$C$6:$L$47,10,FALSE))</f>
        <v/>
      </c>
      <c r="AO62" s="1927" t="str">
        <f>IF(AO61="","",VLOOKUP(AO61,'シフト記号表（従来型・ユニット型共通）'!$C$6:$L$47,10,FALSE))</f>
        <v/>
      </c>
      <c r="AP62" s="1928" t="str">
        <f>IF(AP61="","",VLOOKUP(AP61,'シフト記号表（従来型・ユニット型共通）'!$C$6:$L$47,10,FALSE))</f>
        <v/>
      </c>
      <c r="AQ62" s="1928" t="str">
        <f>IF(AQ61="","",VLOOKUP(AQ61,'シフト記号表（従来型・ユニット型共通）'!$C$6:$L$47,10,FALSE))</f>
        <v/>
      </c>
      <c r="AR62" s="1928" t="str">
        <f>IF(AR61="","",VLOOKUP(AR61,'シフト記号表（従来型・ユニット型共通）'!$C$6:$L$47,10,FALSE))</f>
        <v/>
      </c>
      <c r="AS62" s="1928" t="str">
        <f>IF(AS61="","",VLOOKUP(AS61,'シフト記号表（従来型・ユニット型共通）'!$C$6:$L$47,10,FALSE))</f>
        <v/>
      </c>
      <c r="AT62" s="1928" t="str">
        <f>IF(AT61="","",VLOOKUP(AT61,'シフト記号表（従来型・ユニット型共通）'!$C$6:$L$47,10,FALSE))</f>
        <v/>
      </c>
      <c r="AU62" s="1929" t="str">
        <f>IF(AU61="","",VLOOKUP(AU61,'シフト記号表（従来型・ユニット型共通）'!$C$6:$L$47,10,FALSE))</f>
        <v/>
      </c>
      <c r="AV62" s="1927" t="str">
        <f>IF(AV61="","",VLOOKUP(AV61,'シフト記号表（従来型・ユニット型共通）'!$C$6:$L$47,10,FALSE))</f>
        <v/>
      </c>
      <c r="AW62" s="1928" t="str">
        <f>IF(AW61="","",VLOOKUP(AW61,'シフト記号表（従来型・ユニット型共通）'!$C$6:$L$47,10,FALSE))</f>
        <v/>
      </c>
      <c r="AX62" s="1928" t="str">
        <f>IF(AX61="","",VLOOKUP(AX61,'シフト記号表（従来型・ユニット型共通）'!$C$6:$L$47,10,FALSE))</f>
        <v/>
      </c>
      <c r="AY62" s="1928" t="str">
        <f>IF(AY61="","",VLOOKUP(AY61,'シフト記号表（従来型・ユニット型共通）'!$C$6:$L$47,10,FALSE))</f>
        <v/>
      </c>
      <c r="AZ62" s="1928" t="str">
        <f>IF(AZ61="","",VLOOKUP(AZ61,'シフト記号表（従来型・ユニット型共通）'!$C$6:$L$47,10,FALSE))</f>
        <v/>
      </c>
      <c r="BA62" s="1928" t="str">
        <f>IF(BA61="","",VLOOKUP(BA61,'シフト記号表（従来型・ユニット型共通）'!$C$6:$L$47,10,FALSE))</f>
        <v/>
      </c>
      <c r="BB62" s="1929" t="str">
        <f>IF(BB61="","",VLOOKUP(BB61,'シフト記号表（従来型・ユニット型共通）'!$C$6:$L$47,10,FALSE))</f>
        <v/>
      </c>
      <c r="BC62" s="1927" t="str">
        <f>IF(BC61="","",VLOOKUP(BC61,'シフト記号表（従来型・ユニット型共通）'!$C$6:$L$47,10,FALSE))</f>
        <v/>
      </c>
      <c r="BD62" s="1928" t="str">
        <f>IF(BD61="","",VLOOKUP(BD61,'シフト記号表（従来型・ユニット型共通）'!$C$6:$L$47,10,FALSE))</f>
        <v/>
      </c>
      <c r="BE62" s="1928" t="str">
        <f>IF(BE61="","",VLOOKUP(BE61,'シフト記号表（従来型・ユニット型共通）'!$C$6:$L$47,10,FALSE))</f>
        <v/>
      </c>
      <c r="BF62" s="4181">
        <f>IF($BI$3="４週",SUM(AA62:BB62),IF($BI$3="暦月",SUM(AA62:BE62),""))</f>
        <v>0</v>
      </c>
      <c r="BG62" s="4182"/>
      <c r="BH62" s="4183">
        <f>IF($BI$3="４週",BF62/4,IF($BI$3="暦月",(BF62/($BI$8/7)),""))</f>
        <v>0</v>
      </c>
      <c r="BI62" s="4182"/>
      <c r="BJ62" s="4178"/>
      <c r="BK62" s="4179"/>
      <c r="BL62" s="4179"/>
      <c r="BM62" s="4179"/>
      <c r="BN62" s="4180"/>
    </row>
    <row r="63" spans="2:66" ht="20.25" customHeight="1" x14ac:dyDescent="0.15">
      <c r="B63" s="4126">
        <f>B61+1</f>
        <v>24</v>
      </c>
      <c r="C63" s="4253"/>
      <c r="D63" s="4255"/>
      <c r="E63" s="4239"/>
      <c r="F63" s="4256"/>
      <c r="G63" s="4128"/>
      <c r="H63" s="4129"/>
      <c r="I63" s="1922"/>
      <c r="J63" s="1923"/>
      <c r="K63" s="1922"/>
      <c r="L63" s="1923"/>
      <c r="M63" s="4132"/>
      <c r="N63" s="4133"/>
      <c r="O63" s="4136"/>
      <c r="P63" s="4137"/>
      <c r="Q63" s="4137"/>
      <c r="R63" s="4129"/>
      <c r="S63" s="4140"/>
      <c r="T63" s="4141"/>
      <c r="U63" s="4141"/>
      <c r="V63" s="4141"/>
      <c r="W63" s="4142"/>
      <c r="X63" s="1942" t="s">
        <v>3298</v>
      </c>
      <c r="Z63" s="1943"/>
      <c r="AA63" s="1935"/>
      <c r="AB63" s="1936"/>
      <c r="AC63" s="1936"/>
      <c r="AD63" s="1936"/>
      <c r="AE63" s="1936"/>
      <c r="AF63" s="1936"/>
      <c r="AG63" s="1937"/>
      <c r="AH63" s="1935"/>
      <c r="AI63" s="1936"/>
      <c r="AJ63" s="1936"/>
      <c r="AK63" s="1936"/>
      <c r="AL63" s="1936"/>
      <c r="AM63" s="1936"/>
      <c r="AN63" s="1937"/>
      <c r="AO63" s="1935"/>
      <c r="AP63" s="1936"/>
      <c r="AQ63" s="1936"/>
      <c r="AR63" s="1936"/>
      <c r="AS63" s="1936"/>
      <c r="AT63" s="1936"/>
      <c r="AU63" s="1937"/>
      <c r="AV63" s="1935"/>
      <c r="AW63" s="1936"/>
      <c r="AX63" s="1936"/>
      <c r="AY63" s="1936"/>
      <c r="AZ63" s="1936"/>
      <c r="BA63" s="1936"/>
      <c r="BB63" s="1937"/>
      <c r="BC63" s="1935"/>
      <c r="BD63" s="1936"/>
      <c r="BE63" s="1938"/>
      <c r="BF63" s="4146"/>
      <c r="BG63" s="4147"/>
      <c r="BH63" s="4148"/>
      <c r="BI63" s="4149"/>
      <c r="BJ63" s="4150"/>
      <c r="BK63" s="4151"/>
      <c r="BL63" s="4151"/>
      <c r="BM63" s="4151"/>
      <c r="BN63" s="4152"/>
    </row>
    <row r="64" spans="2:66" ht="20.25" customHeight="1" x14ac:dyDescent="0.15">
      <c r="B64" s="4159"/>
      <c r="C64" s="4260"/>
      <c r="D64" s="4261"/>
      <c r="E64" s="4239"/>
      <c r="F64" s="4256"/>
      <c r="G64" s="4172"/>
      <c r="H64" s="4173"/>
      <c r="I64" s="1922"/>
      <c r="J64" s="1923">
        <f>G63</f>
        <v>0</v>
      </c>
      <c r="K64" s="1922"/>
      <c r="L64" s="1923">
        <f>M63</f>
        <v>0</v>
      </c>
      <c r="M64" s="4174"/>
      <c r="N64" s="4175"/>
      <c r="O64" s="4176"/>
      <c r="P64" s="4177"/>
      <c r="Q64" s="4177"/>
      <c r="R64" s="4173"/>
      <c r="S64" s="4140"/>
      <c r="T64" s="4141"/>
      <c r="U64" s="4141"/>
      <c r="V64" s="4141"/>
      <c r="W64" s="4142"/>
      <c r="X64" s="1939" t="s">
        <v>3505</v>
      </c>
      <c r="Y64" s="1940"/>
      <c r="Z64" s="1941"/>
      <c r="AA64" s="1927" t="str">
        <f>IF(AA63="","",VLOOKUP(AA63,'シフト記号表（従来型・ユニット型共通）'!$C$6:$L$47,10,FALSE))</f>
        <v/>
      </c>
      <c r="AB64" s="1928" t="str">
        <f>IF(AB63="","",VLOOKUP(AB63,'シフト記号表（従来型・ユニット型共通）'!$C$6:$L$47,10,FALSE))</f>
        <v/>
      </c>
      <c r="AC64" s="1928" t="str">
        <f>IF(AC63="","",VLOOKUP(AC63,'シフト記号表（従来型・ユニット型共通）'!$C$6:$L$47,10,FALSE))</f>
        <v/>
      </c>
      <c r="AD64" s="1928" t="str">
        <f>IF(AD63="","",VLOOKUP(AD63,'シフト記号表（従来型・ユニット型共通）'!$C$6:$L$47,10,FALSE))</f>
        <v/>
      </c>
      <c r="AE64" s="1928" t="str">
        <f>IF(AE63="","",VLOOKUP(AE63,'シフト記号表（従来型・ユニット型共通）'!$C$6:$L$47,10,FALSE))</f>
        <v/>
      </c>
      <c r="AF64" s="1928" t="str">
        <f>IF(AF63="","",VLOOKUP(AF63,'シフト記号表（従来型・ユニット型共通）'!$C$6:$L$47,10,FALSE))</f>
        <v/>
      </c>
      <c r="AG64" s="1929" t="str">
        <f>IF(AG63="","",VLOOKUP(AG63,'シフト記号表（従来型・ユニット型共通）'!$C$6:$L$47,10,FALSE))</f>
        <v/>
      </c>
      <c r="AH64" s="1927" t="str">
        <f>IF(AH63="","",VLOOKUP(AH63,'シフト記号表（従来型・ユニット型共通）'!$C$6:$L$47,10,FALSE))</f>
        <v/>
      </c>
      <c r="AI64" s="1928" t="str">
        <f>IF(AI63="","",VLOOKUP(AI63,'シフト記号表（従来型・ユニット型共通）'!$C$6:$L$47,10,FALSE))</f>
        <v/>
      </c>
      <c r="AJ64" s="1928" t="str">
        <f>IF(AJ63="","",VLOOKUP(AJ63,'シフト記号表（従来型・ユニット型共通）'!$C$6:$L$47,10,FALSE))</f>
        <v/>
      </c>
      <c r="AK64" s="1928" t="str">
        <f>IF(AK63="","",VLOOKUP(AK63,'シフト記号表（従来型・ユニット型共通）'!$C$6:$L$47,10,FALSE))</f>
        <v/>
      </c>
      <c r="AL64" s="1928" t="str">
        <f>IF(AL63="","",VLOOKUP(AL63,'シフト記号表（従来型・ユニット型共通）'!$C$6:$L$47,10,FALSE))</f>
        <v/>
      </c>
      <c r="AM64" s="1928" t="str">
        <f>IF(AM63="","",VLOOKUP(AM63,'シフト記号表（従来型・ユニット型共通）'!$C$6:$L$47,10,FALSE))</f>
        <v/>
      </c>
      <c r="AN64" s="1929" t="str">
        <f>IF(AN63="","",VLOOKUP(AN63,'シフト記号表（従来型・ユニット型共通）'!$C$6:$L$47,10,FALSE))</f>
        <v/>
      </c>
      <c r="AO64" s="1927" t="str">
        <f>IF(AO63="","",VLOOKUP(AO63,'シフト記号表（従来型・ユニット型共通）'!$C$6:$L$47,10,FALSE))</f>
        <v/>
      </c>
      <c r="AP64" s="1928" t="str">
        <f>IF(AP63="","",VLOOKUP(AP63,'シフト記号表（従来型・ユニット型共通）'!$C$6:$L$47,10,FALSE))</f>
        <v/>
      </c>
      <c r="AQ64" s="1928" t="str">
        <f>IF(AQ63="","",VLOOKUP(AQ63,'シフト記号表（従来型・ユニット型共通）'!$C$6:$L$47,10,FALSE))</f>
        <v/>
      </c>
      <c r="AR64" s="1928" t="str">
        <f>IF(AR63="","",VLOOKUP(AR63,'シフト記号表（従来型・ユニット型共通）'!$C$6:$L$47,10,FALSE))</f>
        <v/>
      </c>
      <c r="AS64" s="1928" t="str">
        <f>IF(AS63="","",VLOOKUP(AS63,'シフト記号表（従来型・ユニット型共通）'!$C$6:$L$47,10,FALSE))</f>
        <v/>
      </c>
      <c r="AT64" s="1928" t="str">
        <f>IF(AT63="","",VLOOKUP(AT63,'シフト記号表（従来型・ユニット型共通）'!$C$6:$L$47,10,FALSE))</f>
        <v/>
      </c>
      <c r="AU64" s="1929" t="str">
        <f>IF(AU63="","",VLOOKUP(AU63,'シフト記号表（従来型・ユニット型共通）'!$C$6:$L$47,10,FALSE))</f>
        <v/>
      </c>
      <c r="AV64" s="1927" t="str">
        <f>IF(AV63="","",VLOOKUP(AV63,'シフト記号表（従来型・ユニット型共通）'!$C$6:$L$47,10,FALSE))</f>
        <v/>
      </c>
      <c r="AW64" s="1928" t="str">
        <f>IF(AW63="","",VLOOKUP(AW63,'シフト記号表（従来型・ユニット型共通）'!$C$6:$L$47,10,FALSE))</f>
        <v/>
      </c>
      <c r="AX64" s="1928" t="str">
        <f>IF(AX63="","",VLOOKUP(AX63,'シフト記号表（従来型・ユニット型共通）'!$C$6:$L$47,10,FALSE))</f>
        <v/>
      </c>
      <c r="AY64" s="1928" t="str">
        <f>IF(AY63="","",VLOOKUP(AY63,'シフト記号表（従来型・ユニット型共通）'!$C$6:$L$47,10,FALSE))</f>
        <v/>
      </c>
      <c r="AZ64" s="1928" t="str">
        <f>IF(AZ63="","",VLOOKUP(AZ63,'シフト記号表（従来型・ユニット型共通）'!$C$6:$L$47,10,FALSE))</f>
        <v/>
      </c>
      <c r="BA64" s="1928" t="str">
        <f>IF(BA63="","",VLOOKUP(BA63,'シフト記号表（従来型・ユニット型共通）'!$C$6:$L$47,10,FALSE))</f>
        <v/>
      </c>
      <c r="BB64" s="1929" t="str">
        <f>IF(BB63="","",VLOOKUP(BB63,'シフト記号表（従来型・ユニット型共通）'!$C$6:$L$47,10,FALSE))</f>
        <v/>
      </c>
      <c r="BC64" s="1927" t="str">
        <f>IF(BC63="","",VLOOKUP(BC63,'シフト記号表（従来型・ユニット型共通）'!$C$6:$L$47,10,FALSE))</f>
        <v/>
      </c>
      <c r="BD64" s="1928" t="str">
        <f>IF(BD63="","",VLOOKUP(BD63,'シフト記号表（従来型・ユニット型共通）'!$C$6:$L$47,10,FALSE))</f>
        <v/>
      </c>
      <c r="BE64" s="1928" t="str">
        <f>IF(BE63="","",VLOOKUP(BE63,'シフト記号表（従来型・ユニット型共通）'!$C$6:$L$47,10,FALSE))</f>
        <v/>
      </c>
      <c r="BF64" s="4181">
        <f>IF($BI$3="４週",SUM(AA64:BB64),IF($BI$3="暦月",SUM(AA64:BE64),""))</f>
        <v>0</v>
      </c>
      <c r="BG64" s="4182"/>
      <c r="BH64" s="4183">
        <f>IF($BI$3="４週",BF64/4,IF($BI$3="暦月",(BF64/($BI$8/7)),""))</f>
        <v>0</v>
      </c>
      <c r="BI64" s="4182"/>
      <c r="BJ64" s="4178"/>
      <c r="BK64" s="4179"/>
      <c r="BL64" s="4179"/>
      <c r="BM64" s="4179"/>
      <c r="BN64" s="4180"/>
    </row>
    <row r="65" spans="2:66" ht="20.25" customHeight="1" x14ac:dyDescent="0.15">
      <c r="B65" s="4126">
        <f>B63+1</f>
        <v>25</v>
      </c>
      <c r="C65" s="4253"/>
      <c r="D65" s="4255"/>
      <c r="E65" s="4239"/>
      <c r="F65" s="4256"/>
      <c r="G65" s="4128"/>
      <c r="H65" s="4129"/>
      <c r="I65" s="1922"/>
      <c r="J65" s="1923"/>
      <c r="K65" s="1922"/>
      <c r="L65" s="1923"/>
      <c r="M65" s="4132"/>
      <c r="N65" s="4133"/>
      <c r="O65" s="4136"/>
      <c r="P65" s="4137"/>
      <c r="Q65" s="4137"/>
      <c r="R65" s="4129"/>
      <c r="S65" s="4140"/>
      <c r="T65" s="4141"/>
      <c r="U65" s="4141"/>
      <c r="V65" s="4141"/>
      <c r="W65" s="4142"/>
      <c r="X65" s="1942" t="s">
        <v>3298</v>
      </c>
      <c r="Z65" s="1943"/>
      <c r="AA65" s="1935"/>
      <c r="AB65" s="1936"/>
      <c r="AC65" s="1936"/>
      <c r="AD65" s="1936"/>
      <c r="AE65" s="1936"/>
      <c r="AF65" s="1936"/>
      <c r="AG65" s="1937"/>
      <c r="AH65" s="1935"/>
      <c r="AI65" s="1936"/>
      <c r="AJ65" s="1936"/>
      <c r="AK65" s="1936"/>
      <c r="AL65" s="1936"/>
      <c r="AM65" s="1936"/>
      <c r="AN65" s="1937"/>
      <c r="AO65" s="1935"/>
      <c r="AP65" s="1936"/>
      <c r="AQ65" s="1936"/>
      <c r="AR65" s="1936"/>
      <c r="AS65" s="1936"/>
      <c r="AT65" s="1936"/>
      <c r="AU65" s="1937"/>
      <c r="AV65" s="1935"/>
      <c r="AW65" s="1936"/>
      <c r="AX65" s="1936"/>
      <c r="AY65" s="1936"/>
      <c r="AZ65" s="1936"/>
      <c r="BA65" s="1936"/>
      <c r="BB65" s="1937"/>
      <c r="BC65" s="1935"/>
      <c r="BD65" s="1936"/>
      <c r="BE65" s="1938"/>
      <c r="BF65" s="4146"/>
      <c r="BG65" s="4147"/>
      <c r="BH65" s="4148"/>
      <c r="BI65" s="4149"/>
      <c r="BJ65" s="4150"/>
      <c r="BK65" s="4151"/>
      <c r="BL65" s="4151"/>
      <c r="BM65" s="4151"/>
      <c r="BN65" s="4152"/>
    </row>
    <row r="66" spans="2:66" ht="20.25" customHeight="1" x14ac:dyDescent="0.15">
      <c r="B66" s="4159"/>
      <c r="C66" s="4260"/>
      <c r="D66" s="4261"/>
      <c r="E66" s="4239"/>
      <c r="F66" s="4256"/>
      <c r="G66" s="4172"/>
      <c r="H66" s="4173"/>
      <c r="I66" s="1922"/>
      <c r="J66" s="1923">
        <f>G65</f>
        <v>0</v>
      </c>
      <c r="K66" s="1922"/>
      <c r="L66" s="1923">
        <f>M65</f>
        <v>0</v>
      </c>
      <c r="M66" s="4174"/>
      <c r="N66" s="4175"/>
      <c r="O66" s="4176"/>
      <c r="P66" s="4177"/>
      <c r="Q66" s="4177"/>
      <c r="R66" s="4173"/>
      <c r="S66" s="4140"/>
      <c r="T66" s="4141"/>
      <c r="U66" s="4141"/>
      <c r="V66" s="4141"/>
      <c r="W66" s="4142"/>
      <c r="X66" s="1939" t="s">
        <v>3505</v>
      </c>
      <c r="Y66" s="1940"/>
      <c r="Z66" s="1941"/>
      <c r="AA66" s="1927" t="str">
        <f>IF(AA65="","",VLOOKUP(AA65,'シフト記号表（従来型・ユニット型共通）'!$C$6:$L$47,10,FALSE))</f>
        <v/>
      </c>
      <c r="AB66" s="1928" t="str">
        <f>IF(AB65="","",VLOOKUP(AB65,'シフト記号表（従来型・ユニット型共通）'!$C$6:$L$47,10,FALSE))</f>
        <v/>
      </c>
      <c r="AC66" s="1928" t="str">
        <f>IF(AC65="","",VLOOKUP(AC65,'シフト記号表（従来型・ユニット型共通）'!$C$6:$L$47,10,FALSE))</f>
        <v/>
      </c>
      <c r="AD66" s="1928" t="str">
        <f>IF(AD65="","",VLOOKUP(AD65,'シフト記号表（従来型・ユニット型共通）'!$C$6:$L$47,10,FALSE))</f>
        <v/>
      </c>
      <c r="AE66" s="1928" t="str">
        <f>IF(AE65="","",VLOOKUP(AE65,'シフト記号表（従来型・ユニット型共通）'!$C$6:$L$47,10,FALSE))</f>
        <v/>
      </c>
      <c r="AF66" s="1928" t="str">
        <f>IF(AF65="","",VLOOKUP(AF65,'シフト記号表（従来型・ユニット型共通）'!$C$6:$L$47,10,FALSE))</f>
        <v/>
      </c>
      <c r="AG66" s="1929" t="str">
        <f>IF(AG65="","",VLOOKUP(AG65,'シフト記号表（従来型・ユニット型共通）'!$C$6:$L$47,10,FALSE))</f>
        <v/>
      </c>
      <c r="AH66" s="1927" t="str">
        <f>IF(AH65="","",VLOOKUP(AH65,'シフト記号表（従来型・ユニット型共通）'!$C$6:$L$47,10,FALSE))</f>
        <v/>
      </c>
      <c r="AI66" s="1928" t="str">
        <f>IF(AI65="","",VLOOKUP(AI65,'シフト記号表（従来型・ユニット型共通）'!$C$6:$L$47,10,FALSE))</f>
        <v/>
      </c>
      <c r="AJ66" s="1928" t="str">
        <f>IF(AJ65="","",VLOOKUP(AJ65,'シフト記号表（従来型・ユニット型共通）'!$C$6:$L$47,10,FALSE))</f>
        <v/>
      </c>
      <c r="AK66" s="1928" t="str">
        <f>IF(AK65="","",VLOOKUP(AK65,'シフト記号表（従来型・ユニット型共通）'!$C$6:$L$47,10,FALSE))</f>
        <v/>
      </c>
      <c r="AL66" s="1928" t="str">
        <f>IF(AL65="","",VLOOKUP(AL65,'シフト記号表（従来型・ユニット型共通）'!$C$6:$L$47,10,FALSE))</f>
        <v/>
      </c>
      <c r="AM66" s="1928" t="str">
        <f>IF(AM65="","",VLOOKUP(AM65,'シフト記号表（従来型・ユニット型共通）'!$C$6:$L$47,10,FALSE))</f>
        <v/>
      </c>
      <c r="AN66" s="1929" t="str">
        <f>IF(AN65="","",VLOOKUP(AN65,'シフト記号表（従来型・ユニット型共通）'!$C$6:$L$47,10,FALSE))</f>
        <v/>
      </c>
      <c r="AO66" s="1927" t="str">
        <f>IF(AO65="","",VLOOKUP(AO65,'シフト記号表（従来型・ユニット型共通）'!$C$6:$L$47,10,FALSE))</f>
        <v/>
      </c>
      <c r="AP66" s="1928" t="str">
        <f>IF(AP65="","",VLOOKUP(AP65,'シフト記号表（従来型・ユニット型共通）'!$C$6:$L$47,10,FALSE))</f>
        <v/>
      </c>
      <c r="AQ66" s="1928" t="str">
        <f>IF(AQ65="","",VLOOKUP(AQ65,'シフト記号表（従来型・ユニット型共通）'!$C$6:$L$47,10,FALSE))</f>
        <v/>
      </c>
      <c r="AR66" s="1928" t="str">
        <f>IF(AR65="","",VLOOKUP(AR65,'シフト記号表（従来型・ユニット型共通）'!$C$6:$L$47,10,FALSE))</f>
        <v/>
      </c>
      <c r="AS66" s="1928" t="str">
        <f>IF(AS65="","",VLOOKUP(AS65,'シフト記号表（従来型・ユニット型共通）'!$C$6:$L$47,10,FALSE))</f>
        <v/>
      </c>
      <c r="AT66" s="1928" t="str">
        <f>IF(AT65="","",VLOOKUP(AT65,'シフト記号表（従来型・ユニット型共通）'!$C$6:$L$47,10,FALSE))</f>
        <v/>
      </c>
      <c r="AU66" s="1929" t="str">
        <f>IF(AU65="","",VLOOKUP(AU65,'シフト記号表（従来型・ユニット型共通）'!$C$6:$L$47,10,FALSE))</f>
        <v/>
      </c>
      <c r="AV66" s="1927" t="str">
        <f>IF(AV65="","",VLOOKUP(AV65,'シフト記号表（従来型・ユニット型共通）'!$C$6:$L$47,10,FALSE))</f>
        <v/>
      </c>
      <c r="AW66" s="1928" t="str">
        <f>IF(AW65="","",VLOOKUP(AW65,'シフト記号表（従来型・ユニット型共通）'!$C$6:$L$47,10,FALSE))</f>
        <v/>
      </c>
      <c r="AX66" s="1928" t="str">
        <f>IF(AX65="","",VLOOKUP(AX65,'シフト記号表（従来型・ユニット型共通）'!$C$6:$L$47,10,FALSE))</f>
        <v/>
      </c>
      <c r="AY66" s="1928" t="str">
        <f>IF(AY65="","",VLOOKUP(AY65,'シフト記号表（従来型・ユニット型共通）'!$C$6:$L$47,10,FALSE))</f>
        <v/>
      </c>
      <c r="AZ66" s="1928" t="str">
        <f>IF(AZ65="","",VLOOKUP(AZ65,'シフト記号表（従来型・ユニット型共通）'!$C$6:$L$47,10,FALSE))</f>
        <v/>
      </c>
      <c r="BA66" s="1928" t="str">
        <f>IF(BA65="","",VLOOKUP(BA65,'シフト記号表（従来型・ユニット型共通）'!$C$6:$L$47,10,FALSE))</f>
        <v/>
      </c>
      <c r="BB66" s="1929" t="str">
        <f>IF(BB65="","",VLOOKUP(BB65,'シフト記号表（従来型・ユニット型共通）'!$C$6:$L$47,10,FALSE))</f>
        <v/>
      </c>
      <c r="BC66" s="1927" t="str">
        <f>IF(BC65="","",VLOOKUP(BC65,'シフト記号表（従来型・ユニット型共通）'!$C$6:$L$47,10,FALSE))</f>
        <v/>
      </c>
      <c r="BD66" s="1928" t="str">
        <f>IF(BD65="","",VLOOKUP(BD65,'シフト記号表（従来型・ユニット型共通）'!$C$6:$L$47,10,FALSE))</f>
        <v/>
      </c>
      <c r="BE66" s="1928" t="str">
        <f>IF(BE65="","",VLOOKUP(BE65,'シフト記号表（従来型・ユニット型共通）'!$C$6:$L$47,10,FALSE))</f>
        <v/>
      </c>
      <c r="BF66" s="4181">
        <f>IF($BI$3="４週",SUM(AA66:BB66),IF($BI$3="暦月",SUM(AA66:BE66),""))</f>
        <v>0</v>
      </c>
      <c r="BG66" s="4182"/>
      <c r="BH66" s="4183">
        <f>IF($BI$3="４週",BF66/4,IF($BI$3="暦月",(BF66/($BI$8/7)),""))</f>
        <v>0</v>
      </c>
      <c r="BI66" s="4182"/>
      <c r="BJ66" s="4178"/>
      <c r="BK66" s="4179"/>
      <c r="BL66" s="4179"/>
      <c r="BM66" s="4179"/>
      <c r="BN66" s="4180"/>
    </row>
    <row r="67" spans="2:66" ht="20.25" customHeight="1" x14ac:dyDescent="0.15">
      <c r="B67" s="4126">
        <f>B65+1</f>
        <v>26</v>
      </c>
      <c r="C67" s="4253"/>
      <c r="D67" s="4255"/>
      <c r="E67" s="4239"/>
      <c r="F67" s="4256"/>
      <c r="G67" s="4128"/>
      <c r="H67" s="4129"/>
      <c r="I67" s="1922"/>
      <c r="J67" s="1923"/>
      <c r="K67" s="1922"/>
      <c r="L67" s="1923"/>
      <c r="M67" s="4132"/>
      <c r="N67" s="4133"/>
      <c r="O67" s="4136"/>
      <c r="P67" s="4137"/>
      <c r="Q67" s="4137"/>
      <c r="R67" s="4129"/>
      <c r="S67" s="4140"/>
      <c r="T67" s="4141"/>
      <c r="U67" s="4141"/>
      <c r="V67" s="4141"/>
      <c r="W67" s="4142"/>
      <c r="X67" s="1942" t="s">
        <v>3298</v>
      </c>
      <c r="Z67" s="1943"/>
      <c r="AA67" s="1935"/>
      <c r="AB67" s="1936"/>
      <c r="AC67" s="1936"/>
      <c r="AD67" s="1936"/>
      <c r="AE67" s="1936"/>
      <c r="AF67" s="1936"/>
      <c r="AG67" s="1937"/>
      <c r="AH67" s="1935"/>
      <c r="AI67" s="1936"/>
      <c r="AJ67" s="1936"/>
      <c r="AK67" s="1936"/>
      <c r="AL67" s="1936"/>
      <c r="AM67" s="1936"/>
      <c r="AN67" s="1937"/>
      <c r="AO67" s="1935"/>
      <c r="AP67" s="1936"/>
      <c r="AQ67" s="1936"/>
      <c r="AR67" s="1936"/>
      <c r="AS67" s="1936"/>
      <c r="AT67" s="1936"/>
      <c r="AU67" s="1937"/>
      <c r="AV67" s="1935"/>
      <c r="AW67" s="1936"/>
      <c r="AX67" s="1936"/>
      <c r="AY67" s="1936"/>
      <c r="AZ67" s="1936"/>
      <c r="BA67" s="1936"/>
      <c r="BB67" s="1937"/>
      <c r="BC67" s="1935"/>
      <c r="BD67" s="1936"/>
      <c r="BE67" s="1938"/>
      <c r="BF67" s="4146"/>
      <c r="BG67" s="4147"/>
      <c r="BH67" s="4148"/>
      <c r="BI67" s="4149"/>
      <c r="BJ67" s="4150"/>
      <c r="BK67" s="4151"/>
      <c r="BL67" s="4151"/>
      <c r="BM67" s="4151"/>
      <c r="BN67" s="4152"/>
    </row>
    <row r="68" spans="2:66" ht="20.25" customHeight="1" x14ac:dyDescent="0.15">
      <c r="B68" s="4159"/>
      <c r="C68" s="4260"/>
      <c r="D68" s="4261"/>
      <c r="E68" s="4239"/>
      <c r="F68" s="4256"/>
      <c r="G68" s="4172"/>
      <c r="H68" s="4173"/>
      <c r="I68" s="1922"/>
      <c r="J68" s="1923">
        <f>G67</f>
        <v>0</v>
      </c>
      <c r="K68" s="1922"/>
      <c r="L68" s="1923">
        <f>M67</f>
        <v>0</v>
      </c>
      <c r="M68" s="4174"/>
      <c r="N68" s="4175"/>
      <c r="O68" s="4176"/>
      <c r="P68" s="4177"/>
      <c r="Q68" s="4177"/>
      <c r="R68" s="4173"/>
      <c r="S68" s="4140"/>
      <c r="T68" s="4141"/>
      <c r="U68" s="4141"/>
      <c r="V68" s="4141"/>
      <c r="W68" s="4142"/>
      <c r="X68" s="1939" t="s">
        <v>3505</v>
      </c>
      <c r="Y68" s="1940"/>
      <c r="Z68" s="1941"/>
      <c r="AA68" s="1927" t="str">
        <f>IF(AA67="","",VLOOKUP(AA67,'シフト記号表（従来型・ユニット型共通）'!$C$6:$L$47,10,FALSE))</f>
        <v/>
      </c>
      <c r="AB68" s="1928" t="str">
        <f>IF(AB67="","",VLOOKUP(AB67,'シフト記号表（従来型・ユニット型共通）'!$C$6:$L$47,10,FALSE))</f>
        <v/>
      </c>
      <c r="AC68" s="1928" t="str">
        <f>IF(AC67="","",VLOOKUP(AC67,'シフト記号表（従来型・ユニット型共通）'!$C$6:$L$47,10,FALSE))</f>
        <v/>
      </c>
      <c r="AD68" s="1928" t="str">
        <f>IF(AD67="","",VLOOKUP(AD67,'シフト記号表（従来型・ユニット型共通）'!$C$6:$L$47,10,FALSE))</f>
        <v/>
      </c>
      <c r="AE68" s="1928" t="str">
        <f>IF(AE67="","",VLOOKUP(AE67,'シフト記号表（従来型・ユニット型共通）'!$C$6:$L$47,10,FALSE))</f>
        <v/>
      </c>
      <c r="AF68" s="1928" t="str">
        <f>IF(AF67="","",VLOOKUP(AF67,'シフト記号表（従来型・ユニット型共通）'!$C$6:$L$47,10,FALSE))</f>
        <v/>
      </c>
      <c r="AG68" s="1929" t="str">
        <f>IF(AG67="","",VLOOKUP(AG67,'シフト記号表（従来型・ユニット型共通）'!$C$6:$L$47,10,FALSE))</f>
        <v/>
      </c>
      <c r="AH68" s="1927" t="str">
        <f>IF(AH67="","",VLOOKUP(AH67,'シフト記号表（従来型・ユニット型共通）'!$C$6:$L$47,10,FALSE))</f>
        <v/>
      </c>
      <c r="AI68" s="1928" t="str">
        <f>IF(AI67="","",VLOOKUP(AI67,'シフト記号表（従来型・ユニット型共通）'!$C$6:$L$47,10,FALSE))</f>
        <v/>
      </c>
      <c r="AJ68" s="1928" t="str">
        <f>IF(AJ67="","",VLOOKUP(AJ67,'シフト記号表（従来型・ユニット型共通）'!$C$6:$L$47,10,FALSE))</f>
        <v/>
      </c>
      <c r="AK68" s="1928" t="str">
        <f>IF(AK67="","",VLOOKUP(AK67,'シフト記号表（従来型・ユニット型共通）'!$C$6:$L$47,10,FALSE))</f>
        <v/>
      </c>
      <c r="AL68" s="1928" t="str">
        <f>IF(AL67="","",VLOOKUP(AL67,'シフト記号表（従来型・ユニット型共通）'!$C$6:$L$47,10,FALSE))</f>
        <v/>
      </c>
      <c r="AM68" s="1928" t="str">
        <f>IF(AM67="","",VLOOKUP(AM67,'シフト記号表（従来型・ユニット型共通）'!$C$6:$L$47,10,FALSE))</f>
        <v/>
      </c>
      <c r="AN68" s="1929" t="str">
        <f>IF(AN67="","",VLOOKUP(AN67,'シフト記号表（従来型・ユニット型共通）'!$C$6:$L$47,10,FALSE))</f>
        <v/>
      </c>
      <c r="AO68" s="1927" t="str">
        <f>IF(AO67="","",VLOOKUP(AO67,'シフト記号表（従来型・ユニット型共通）'!$C$6:$L$47,10,FALSE))</f>
        <v/>
      </c>
      <c r="AP68" s="1928" t="str">
        <f>IF(AP67="","",VLOOKUP(AP67,'シフト記号表（従来型・ユニット型共通）'!$C$6:$L$47,10,FALSE))</f>
        <v/>
      </c>
      <c r="AQ68" s="1928" t="str">
        <f>IF(AQ67="","",VLOOKUP(AQ67,'シフト記号表（従来型・ユニット型共通）'!$C$6:$L$47,10,FALSE))</f>
        <v/>
      </c>
      <c r="AR68" s="1928" t="str">
        <f>IF(AR67="","",VLOOKUP(AR67,'シフト記号表（従来型・ユニット型共通）'!$C$6:$L$47,10,FALSE))</f>
        <v/>
      </c>
      <c r="AS68" s="1928" t="str">
        <f>IF(AS67="","",VLOOKUP(AS67,'シフト記号表（従来型・ユニット型共通）'!$C$6:$L$47,10,FALSE))</f>
        <v/>
      </c>
      <c r="AT68" s="1928" t="str">
        <f>IF(AT67="","",VLOOKUP(AT67,'シフト記号表（従来型・ユニット型共通）'!$C$6:$L$47,10,FALSE))</f>
        <v/>
      </c>
      <c r="AU68" s="1929" t="str">
        <f>IF(AU67="","",VLOOKUP(AU67,'シフト記号表（従来型・ユニット型共通）'!$C$6:$L$47,10,FALSE))</f>
        <v/>
      </c>
      <c r="AV68" s="1927" t="str">
        <f>IF(AV67="","",VLOOKUP(AV67,'シフト記号表（従来型・ユニット型共通）'!$C$6:$L$47,10,FALSE))</f>
        <v/>
      </c>
      <c r="AW68" s="1928" t="str">
        <f>IF(AW67="","",VLOOKUP(AW67,'シフト記号表（従来型・ユニット型共通）'!$C$6:$L$47,10,FALSE))</f>
        <v/>
      </c>
      <c r="AX68" s="1928" t="str">
        <f>IF(AX67="","",VLOOKUP(AX67,'シフト記号表（従来型・ユニット型共通）'!$C$6:$L$47,10,FALSE))</f>
        <v/>
      </c>
      <c r="AY68" s="1928" t="str">
        <f>IF(AY67="","",VLOOKUP(AY67,'シフト記号表（従来型・ユニット型共通）'!$C$6:$L$47,10,FALSE))</f>
        <v/>
      </c>
      <c r="AZ68" s="1928" t="str">
        <f>IF(AZ67="","",VLOOKUP(AZ67,'シフト記号表（従来型・ユニット型共通）'!$C$6:$L$47,10,FALSE))</f>
        <v/>
      </c>
      <c r="BA68" s="1928" t="str">
        <f>IF(BA67="","",VLOOKUP(BA67,'シフト記号表（従来型・ユニット型共通）'!$C$6:$L$47,10,FALSE))</f>
        <v/>
      </c>
      <c r="BB68" s="1929" t="str">
        <f>IF(BB67="","",VLOOKUP(BB67,'シフト記号表（従来型・ユニット型共通）'!$C$6:$L$47,10,FALSE))</f>
        <v/>
      </c>
      <c r="BC68" s="1927" t="str">
        <f>IF(BC67="","",VLOOKUP(BC67,'シフト記号表（従来型・ユニット型共通）'!$C$6:$L$47,10,FALSE))</f>
        <v/>
      </c>
      <c r="BD68" s="1928" t="str">
        <f>IF(BD67="","",VLOOKUP(BD67,'シフト記号表（従来型・ユニット型共通）'!$C$6:$L$47,10,FALSE))</f>
        <v/>
      </c>
      <c r="BE68" s="1928" t="str">
        <f>IF(BE67="","",VLOOKUP(BE67,'シフト記号表（従来型・ユニット型共通）'!$C$6:$L$47,10,FALSE))</f>
        <v/>
      </c>
      <c r="BF68" s="4181">
        <f>IF($BI$3="４週",SUM(AA68:BB68),IF($BI$3="暦月",SUM(AA68:BE68),""))</f>
        <v>0</v>
      </c>
      <c r="BG68" s="4182"/>
      <c r="BH68" s="4183">
        <f>IF($BI$3="４週",BF68/4,IF($BI$3="暦月",(BF68/($BI$8/7)),""))</f>
        <v>0</v>
      </c>
      <c r="BI68" s="4182"/>
      <c r="BJ68" s="4178"/>
      <c r="BK68" s="4179"/>
      <c r="BL68" s="4179"/>
      <c r="BM68" s="4179"/>
      <c r="BN68" s="4180"/>
    </row>
    <row r="69" spans="2:66" ht="20.25" customHeight="1" x14ac:dyDescent="0.15">
      <c r="B69" s="4126">
        <f>B67+1</f>
        <v>27</v>
      </c>
      <c r="C69" s="4253"/>
      <c r="D69" s="4255"/>
      <c r="E69" s="4239"/>
      <c r="F69" s="4256"/>
      <c r="G69" s="4128"/>
      <c r="H69" s="4129"/>
      <c r="I69" s="1922"/>
      <c r="J69" s="1923"/>
      <c r="K69" s="1922"/>
      <c r="L69" s="1923"/>
      <c r="M69" s="4132"/>
      <c r="N69" s="4133"/>
      <c r="O69" s="4136"/>
      <c r="P69" s="4137"/>
      <c r="Q69" s="4137"/>
      <c r="R69" s="4129"/>
      <c r="S69" s="4140"/>
      <c r="T69" s="4141"/>
      <c r="U69" s="4141"/>
      <c r="V69" s="4141"/>
      <c r="W69" s="4142"/>
      <c r="X69" s="1942" t="s">
        <v>3298</v>
      </c>
      <c r="Z69" s="1943"/>
      <c r="AA69" s="1935"/>
      <c r="AB69" s="1936"/>
      <c r="AC69" s="1936"/>
      <c r="AD69" s="1936"/>
      <c r="AE69" s="1936"/>
      <c r="AF69" s="1936"/>
      <c r="AG69" s="1937"/>
      <c r="AH69" s="1935"/>
      <c r="AI69" s="1936"/>
      <c r="AJ69" s="1936"/>
      <c r="AK69" s="1936"/>
      <c r="AL69" s="1936"/>
      <c r="AM69" s="1936"/>
      <c r="AN69" s="1937"/>
      <c r="AO69" s="1935"/>
      <c r="AP69" s="1936"/>
      <c r="AQ69" s="1936"/>
      <c r="AR69" s="1936"/>
      <c r="AS69" s="1936"/>
      <c r="AT69" s="1936"/>
      <c r="AU69" s="1937"/>
      <c r="AV69" s="1935"/>
      <c r="AW69" s="1936"/>
      <c r="AX69" s="1936"/>
      <c r="AY69" s="1936"/>
      <c r="AZ69" s="1936"/>
      <c r="BA69" s="1936"/>
      <c r="BB69" s="1937"/>
      <c r="BC69" s="1935"/>
      <c r="BD69" s="1936"/>
      <c r="BE69" s="1938"/>
      <c r="BF69" s="4146"/>
      <c r="BG69" s="4147"/>
      <c r="BH69" s="4148"/>
      <c r="BI69" s="4149"/>
      <c r="BJ69" s="4150"/>
      <c r="BK69" s="4151"/>
      <c r="BL69" s="4151"/>
      <c r="BM69" s="4151"/>
      <c r="BN69" s="4152"/>
    </row>
    <row r="70" spans="2:66" ht="20.25" customHeight="1" x14ac:dyDescent="0.15">
      <c r="B70" s="4159"/>
      <c r="C70" s="4260"/>
      <c r="D70" s="4261"/>
      <c r="E70" s="4239"/>
      <c r="F70" s="4256"/>
      <c r="G70" s="4172"/>
      <c r="H70" s="4173"/>
      <c r="I70" s="1922"/>
      <c r="J70" s="1923">
        <f>G69</f>
        <v>0</v>
      </c>
      <c r="K70" s="1922"/>
      <c r="L70" s="1923">
        <f>M69</f>
        <v>0</v>
      </c>
      <c r="M70" s="4174"/>
      <c r="N70" s="4175"/>
      <c r="O70" s="4176"/>
      <c r="P70" s="4177"/>
      <c r="Q70" s="4177"/>
      <c r="R70" s="4173"/>
      <c r="S70" s="4140"/>
      <c r="T70" s="4141"/>
      <c r="U70" s="4141"/>
      <c r="V70" s="4141"/>
      <c r="W70" s="4142"/>
      <c r="X70" s="1939" t="s">
        <v>3505</v>
      </c>
      <c r="Y70" s="1940"/>
      <c r="Z70" s="1941"/>
      <c r="AA70" s="1927" t="str">
        <f>IF(AA69="","",VLOOKUP(AA69,'シフト記号表（従来型・ユニット型共通）'!$C$6:$L$47,10,FALSE))</f>
        <v/>
      </c>
      <c r="AB70" s="1928" t="str">
        <f>IF(AB69="","",VLOOKUP(AB69,'シフト記号表（従来型・ユニット型共通）'!$C$6:$L$47,10,FALSE))</f>
        <v/>
      </c>
      <c r="AC70" s="1928" t="str">
        <f>IF(AC69="","",VLOOKUP(AC69,'シフト記号表（従来型・ユニット型共通）'!$C$6:$L$47,10,FALSE))</f>
        <v/>
      </c>
      <c r="AD70" s="1928" t="str">
        <f>IF(AD69="","",VLOOKUP(AD69,'シフト記号表（従来型・ユニット型共通）'!$C$6:$L$47,10,FALSE))</f>
        <v/>
      </c>
      <c r="AE70" s="1928" t="str">
        <f>IF(AE69="","",VLOOKUP(AE69,'シフト記号表（従来型・ユニット型共通）'!$C$6:$L$47,10,FALSE))</f>
        <v/>
      </c>
      <c r="AF70" s="1928" t="str">
        <f>IF(AF69="","",VLOOKUP(AF69,'シフト記号表（従来型・ユニット型共通）'!$C$6:$L$47,10,FALSE))</f>
        <v/>
      </c>
      <c r="AG70" s="1929" t="str">
        <f>IF(AG69="","",VLOOKUP(AG69,'シフト記号表（従来型・ユニット型共通）'!$C$6:$L$47,10,FALSE))</f>
        <v/>
      </c>
      <c r="AH70" s="1927" t="str">
        <f>IF(AH69="","",VLOOKUP(AH69,'シフト記号表（従来型・ユニット型共通）'!$C$6:$L$47,10,FALSE))</f>
        <v/>
      </c>
      <c r="AI70" s="1928" t="str">
        <f>IF(AI69="","",VLOOKUP(AI69,'シフト記号表（従来型・ユニット型共通）'!$C$6:$L$47,10,FALSE))</f>
        <v/>
      </c>
      <c r="AJ70" s="1928" t="str">
        <f>IF(AJ69="","",VLOOKUP(AJ69,'シフト記号表（従来型・ユニット型共通）'!$C$6:$L$47,10,FALSE))</f>
        <v/>
      </c>
      <c r="AK70" s="1928" t="str">
        <f>IF(AK69="","",VLOOKUP(AK69,'シフト記号表（従来型・ユニット型共通）'!$C$6:$L$47,10,FALSE))</f>
        <v/>
      </c>
      <c r="AL70" s="1928" t="str">
        <f>IF(AL69="","",VLOOKUP(AL69,'シフト記号表（従来型・ユニット型共通）'!$C$6:$L$47,10,FALSE))</f>
        <v/>
      </c>
      <c r="AM70" s="1928" t="str">
        <f>IF(AM69="","",VLOOKUP(AM69,'シフト記号表（従来型・ユニット型共通）'!$C$6:$L$47,10,FALSE))</f>
        <v/>
      </c>
      <c r="AN70" s="1929" t="str">
        <f>IF(AN69="","",VLOOKUP(AN69,'シフト記号表（従来型・ユニット型共通）'!$C$6:$L$47,10,FALSE))</f>
        <v/>
      </c>
      <c r="AO70" s="1927" t="str">
        <f>IF(AO69="","",VLOOKUP(AO69,'シフト記号表（従来型・ユニット型共通）'!$C$6:$L$47,10,FALSE))</f>
        <v/>
      </c>
      <c r="AP70" s="1928" t="str">
        <f>IF(AP69="","",VLOOKUP(AP69,'シフト記号表（従来型・ユニット型共通）'!$C$6:$L$47,10,FALSE))</f>
        <v/>
      </c>
      <c r="AQ70" s="1928" t="str">
        <f>IF(AQ69="","",VLOOKUP(AQ69,'シフト記号表（従来型・ユニット型共通）'!$C$6:$L$47,10,FALSE))</f>
        <v/>
      </c>
      <c r="AR70" s="1928" t="str">
        <f>IF(AR69="","",VLOOKUP(AR69,'シフト記号表（従来型・ユニット型共通）'!$C$6:$L$47,10,FALSE))</f>
        <v/>
      </c>
      <c r="AS70" s="1928" t="str">
        <f>IF(AS69="","",VLOOKUP(AS69,'シフト記号表（従来型・ユニット型共通）'!$C$6:$L$47,10,FALSE))</f>
        <v/>
      </c>
      <c r="AT70" s="1928" t="str">
        <f>IF(AT69="","",VLOOKUP(AT69,'シフト記号表（従来型・ユニット型共通）'!$C$6:$L$47,10,FALSE))</f>
        <v/>
      </c>
      <c r="AU70" s="1929" t="str">
        <f>IF(AU69="","",VLOOKUP(AU69,'シフト記号表（従来型・ユニット型共通）'!$C$6:$L$47,10,FALSE))</f>
        <v/>
      </c>
      <c r="AV70" s="1927" t="str">
        <f>IF(AV69="","",VLOOKUP(AV69,'シフト記号表（従来型・ユニット型共通）'!$C$6:$L$47,10,FALSE))</f>
        <v/>
      </c>
      <c r="AW70" s="1928" t="str">
        <f>IF(AW69="","",VLOOKUP(AW69,'シフト記号表（従来型・ユニット型共通）'!$C$6:$L$47,10,FALSE))</f>
        <v/>
      </c>
      <c r="AX70" s="1928" t="str">
        <f>IF(AX69="","",VLOOKUP(AX69,'シフト記号表（従来型・ユニット型共通）'!$C$6:$L$47,10,FALSE))</f>
        <v/>
      </c>
      <c r="AY70" s="1928" t="str">
        <f>IF(AY69="","",VLOOKUP(AY69,'シフト記号表（従来型・ユニット型共通）'!$C$6:$L$47,10,FALSE))</f>
        <v/>
      </c>
      <c r="AZ70" s="1928" t="str">
        <f>IF(AZ69="","",VLOOKUP(AZ69,'シフト記号表（従来型・ユニット型共通）'!$C$6:$L$47,10,FALSE))</f>
        <v/>
      </c>
      <c r="BA70" s="1928" t="str">
        <f>IF(BA69="","",VLOOKUP(BA69,'シフト記号表（従来型・ユニット型共通）'!$C$6:$L$47,10,FALSE))</f>
        <v/>
      </c>
      <c r="BB70" s="1929" t="str">
        <f>IF(BB69="","",VLOOKUP(BB69,'シフト記号表（従来型・ユニット型共通）'!$C$6:$L$47,10,FALSE))</f>
        <v/>
      </c>
      <c r="BC70" s="1927" t="str">
        <f>IF(BC69="","",VLOOKUP(BC69,'シフト記号表（従来型・ユニット型共通）'!$C$6:$L$47,10,FALSE))</f>
        <v/>
      </c>
      <c r="BD70" s="1928" t="str">
        <f>IF(BD69="","",VLOOKUP(BD69,'シフト記号表（従来型・ユニット型共通）'!$C$6:$L$47,10,FALSE))</f>
        <v/>
      </c>
      <c r="BE70" s="1928" t="str">
        <f>IF(BE69="","",VLOOKUP(BE69,'シフト記号表（従来型・ユニット型共通）'!$C$6:$L$47,10,FALSE))</f>
        <v/>
      </c>
      <c r="BF70" s="4181">
        <f>IF($BI$3="４週",SUM(AA70:BB70),IF($BI$3="暦月",SUM(AA70:BE70),""))</f>
        <v>0</v>
      </c>
      <c r="BG70" s="4182"/>
      <c r="BH70" s="4183">
        <f>IF($BI$3="４週",BF70/4,IF($BI$3="暦月",(BF70/($BI$8/7)),""))</f>
        <v>0</v>
      </c>
      <c r="BI70" s="4182"/>
      <c r="BJ70" s="4178"/>
      <c r="BK70" s="4179"/>
      <c r="BL70" s="4179"/>
      <c r="BM70" s="4179"/>
      <c r="BN70" s="4180"/>
    </row>
    <row r="71" spans="2:66" ht="20.25" customHeight="1" x14ac:dyDescent="0.15">
      <c r="B71" s="4126">
        <f>B69+1</f>
        <v>28</v>
      </c>
      <c r="C71" s="4253"/>
      <c r="D71" s="4255"/>
      <c r="E71" s="4239"/>
      <c r="F71" s="4256"/>
      <c r="G71" s="4128"/>
      <c r="H71" s="4129"/>
      <c r="I71" s="1922"/>
      <c r="J71" s="1923"/>
      <c r="K71" s="1922"/>
      <c r="L71" s="1923"/>
      <c r="M71" s="4132"/>
      <c r="N71" s="4133"/>
      <c r="O71" s="4136"/>
      <c r="P71" s="4137"/>
      <c r="Q71" s="4137"/>
      <c r="R71" s="4129"/>
      <c r="S71" s="4140"/>
      <c r="T71" s="4141"/>
      <c r="U71" s="4141"/>
      <c r="V71" s="4141"/>
      <c r="W71" s="4142"/>
      <c r="X71" s="1942" t="s">
        <v>3298</v>
      </c>
      <c r="Z71" s="1943"/>
      <c r="AA71" s="1935"/>
      <c r="AB71" s="1936"/>
      <c r="AC71" s="1936"/>
      <c r="AD71" s="1936"/>
      <c r="AE71" s="1936"/>
      <c r="AF71" s="1936"/>
      <c r="AG71" s="1937"/>
      <c r="AH71" s="1935"/>
      <c r="AI71" s="1936"/>
      <c r="AJ71" s="1936"/>
      <c r="AK71" s="1936"/>
      <c r="AL71" s="1936"/>
      <c r="AM71" s="1936"/>
      <c r="AN71" s="1937"/>
      <c r="AO71" s="1935"/>
      <c r="AP71" s="1936"/>
      <c r="AQ71" s="1936"/>
      <c r="AR71" s="1936"/>
      <c r="AS71" s="1936"/>
      <c r="AT71" s="1936"/>
      <c r="AU71" s="1937"/>
      <c r="AV71" s="1935"/>
      <c r="AW71" s="1936"/>
      <c r="AX71" s="1936"/>
      <c r="AY71" s="1936"/>
      <c r="AZ71" s="1936"/>
      <c r="BA71" s="1936"/>
      <c r="BB71" s="1937"/>
      <c r="BC71" s="1935"/>
      <c r="BD71" s="1936"/>
      <c r="BE71" s="1938"/>
      <c r="BF71" s="4146"/>
      <c r="BG71" s="4147"/>
      <c r="BH71" s="4148"/>
      <c r="BI71" s="4149"/>
      <c r="BJ71" s="4150"/>
      <c r="BK71" s="4151"/>
      <c r="BL71" s="4151"/>
      <c r="BM71" s="4151"/>
      <c r="BN71" s="4152"/>
    </row>
    <row r="72" spans="2:66" ht="20.25" customHeight="1" x14ac:dyDescent="0.15">
      <c r="B72" s="4159"/>
      <c r="C72" s="4260"/>
      <c r="D72" s="4261"/>
      <c r="E72" s="4239"/>
      <c r="F72" s="4256"/>
      <c r="G72" s="4172"/>
      <c r="H72" s="4173"/>
      <c r="I72" s="1922"/>
      <c r="J72" s="1923">
        <f>G71</f>
        <v>0</v>
      </c>
      <c r="K72" s="1922"/>
      <c r="L72" s="1923">
        <f>M71</f>
        <v>0</v>
      </c>
      <c r="M72" s="4174"/>
      <c r="N72" s="4175"/>
      <c r="O72" s="4176"/>
      <c r="P72" s="4177"/>
      <c r="Q72" s="4177"/>
      <c r="R72" s="4173"/>
      <c r="S72" s="4140"/>
      <c r="T72" s="4141"/>
      <c r="U72" s="4141"/>
      <c r="V72" s="4141"/>
      <c r="W72" s="4142"/>
      <c r="X72" s="1939" t="s">
        <v>3505</v>
      </c>
      <c r="Y72" s="1940"/>
      <c r="Z72" s="1941"/>
      <c r="AA72" s="1927" t="str">
        <f>IF(AA71="","",VLOOKUP(AA71,'シフト記号表（従来型・ユニット型共通）'!$C$6:$L$47,10,FALSE))</f>
        <v/>
      </c>
      <c r="AB72" s="1928" t="str">
        <f>IF(AB71="","",VLOOKUP(AB71,'シフト記号表（従来型・ユニット型共通）'!$C$6:$L$47,10,FALSE))</f>
        <v/>
      </c>
      <c r="AC72" s="1928" t="str">
        <f>IF(AC71="","",VLOOKUP(AC71,'シフト記号表（従来型・ユニット型共通）'!$C$6:$L$47,10,FALSE))</f>
        <v/>
      </c>
      <c r="AD72" s="1928" t="str">
        <f>IF(AD71="","",VLOOKUP(AD71,'シフト記号表（従来型・ユニット型共通）'!$C$6:$L$47,10,FALSE))</f>
        <v/>
      </c>
      <c r="AE72" s="1928" t="str">
        <f>IF(AE71="","",VLOOKUP(AE71,'シフト記号表（従来型・ユニット型共通）'!$C$6:$L$47,10,FALSE))</f>
        <v/>
      </c>
      <c r="AF72" s="1928" t="str">
        <f>IF(AF71="","",VLOOKUP(AF71,'シフト記号表（従来型・ユニット型共通）'!$C$6:$L$47,10,FALSE))</f>
        <v/>
      </c>
      <c r="AG72" s="1929" t="str">
        <f>IF(AG71="","",VLOOKUP(AG71,'シフト記号表（従来型・ユニット型共通）'!$C$6:$L$47,10,FALSE))</f>
        <v/>
      </c>
      <c r="AH72" s="1927" t="str">
        <f>IF(AH71="","",VLOOKUP(AH71,'シフト記号表（従来型・ユニット型共通）'!$C$6:$L$47,10,FALSE))</f>
        <v/>
      </c>
      <c r="AI72" s="1928" t="str">
        <f>IF(AI71="","",VLOOKUP(AI71,'シフト記号表（従来型・ユニット型共通）'!$C$6:$L$47,10,FALSE))</f>
        <v/>
      </c>
      <c r="AJ72" s="1928" t="str">
        <f>IF(AJ71="","",VLOOKUP(AJ71,'シフト記号表（従来型・ユニット型共通）'!$C$6:$L$47,10,FALSE))</f>
        <v/>
      </c>
      <c r="AK72" s="1928" t="str">
        <f>IF(AK71="","",VLOOKUP(AK71,'シフト記号表（従来型・ユニット型共通）'!$C$6:$L$47,10,FALSE))</f>
        <v/>
      </c>
      <c r="AL72" s="1928" t="str">
        <f>IF(AL71="","",VLOOKUP(AL71,'シフト記号表（従来型・ユニット型共通）'!$C$6:$L$47,10,FALSE))</f>
        <v/>
      </c>
      <c r="AM72" s="1928" t="str">
        <f>IF(AM71="","",VLOOKUP(AM71,'シフト記号表（従来型・ユニット型共通）'!$C$6:$L$47,10,FALSE))</f>
        <v/>
      </c>
      <c r="AN72" s="1929" t="str">
        <f>IF(AN71="","",VLOOKUP(AN71,'シフト記号表（従来型・ユニット型共通）'!$C$6:$L$47,10,FALSE))</f>
        <v/>
      </c>
      <c r="AO72" s="1927" t="str">
        <f>IF(AO71="","",VLOOKUP(AO71,'シフト記号表（従来型・ユニット型共通）'!$C$6:$L$47,10,FALSE))</f>
        <v/>
      </c>
      <c r="AP72" s="1928" t="str">
        <f>IF(AP71="","",VLOOKUP(AP71,'シフト記号表（従来型・ユニット型共通）'!$C$6:$L$47,10,FALSE))</f>
        <v/>
      </c>
      <c r="AQ72" s="1928" t="str">
        <f>IF(AQ71="","",VLOOKUP(AQ71,'シフト記号表（従来型・ユニット型共通）'!$C$6:$L$47,10,FALSE))</f>
        <v/>
      </c>
      <c r="AR72" s="1928" t="str">
        <f>IF(AR71="","",VLOOKUP(AR71,'シフト記号表（従来型・ユニット型共通）'!$C$6:$L$47,10,FALSE))</f>
        <v/>
      </c>
      <c r="AS72" s="1928" t="str">
        <f>IF(AS71="","",VLOOKUP(AS71,'シフト記号表（従来型・ユニット型共通）'!$C$6:$L$47,10,FALSE))</f>
        <v/>
      </c>
      <c r="AT72" s="1928" t="str">
        <f>IF(AT71="","",VLOOKUP(AT71,'シフト記号表（従来型・ユニット型共通）'!$C$6:$L$47,10,FALSE))</f>
        <v/>
      </c>
      <c r="AU72" s="1929" t="str">
        <f>IF(AU71="","",VLOOKUP(AU71,'シフト記号表（従来型・ユニット型共通）'!$C$6:$L$47,10,FALSE))</f>
        <v/>
      </c>
      <c r="AV72" s="1927" t="str">
        <f>IF(AV71="","",VLOOKUP(AV71,'シフト記号表（従来型・ユニット型共通）'!$C$6:$L$47,10,FALSE))</f>
        <v/>
      </c>
      <c r="AW72" s="1928" t="str">
        <f>IF(AW71="","",VLOOKUP(AW71,'シフト記号表（従来型・ユニット型共通）'!$C$6:$L$47,10,FALSE))</f>
        <v/>
      </c>
      <c r="AX72" s="1928" t="str">
        <f>IF(AX71="","",VLOOKUP(AX71,'シフト記号表（従来型・ユニット型共通）'!$C$6:$L$47,10,FALSE))</f>
        <v/>
      </c>
      <c r="AY72" s="1928" t="str">
        <f>IF(AY71="","",VLOOKUP(AY71,'シフト記号表（従来型・ユニット型共通）'!$C$6:$L$47,10,FALSE))</f>
        <v/>
      </c>
      <c r="AZ72" s="1928" t="str">
        <f>IF(AZ71="","",VLOOKUP(AZ71,'シフト記号表（従来型・ユニット型共通）'!$C$6:$L$47,10,FALSE))</f>
        <v/>
      </c>
      <c r="BA72" s="1928" t="str">
        <f>IF(BA71="","",VLOOKUP(BA71,'シフト記号表（従来型・ユニット型共通）'!$C$6:$L$47,10,FALSE))</f>
        <v/>
      </c>
      <c r="BB72" s="1929" t="str">
        <f>IF(BB71="","",VLOOKUP(BB71,'シフト記号表（従来型・ユニット型共通）'!$C$6:$L$47,10,FALSE))</f>
        <v/>
      </c>
      <c r="BC72" s="1927" t="str">
        <f>IF(BC71="","",VLOOKUP(BC71,'シフト記号表（従来型・ユニット型共通）'!$C$6:$L$47,10,FALSE))</f>
        <v/>
      </c>
      <c r="BD72" s="1928" t="str">
        <f>IF(BD71="","",VLOOKUP(BD71,'シフト記号表（従来型・ユニット型共通）'!$C$6:$L$47,10,FALSE))</f>
        <v/>
      </c>
      <c r="BE72" s="1928" t="str">
        <f>IF(BE71="","",VLOOKUP(BE71,'シフト記号表（従来型・ユニット型共通）'!$C$6:$L$47,10,FALSE))</f>
        <v/>
      </c>
      <c r="BF72" s="4181">
        <f>IF($BI$3="４週",SUM(AA72:BB72),IF($BI$3="暦月",SUM(AA72:BE72),""))</f>
        <v>0</v>
      </c>
      <c r="BG72" s="4182"/>
      <c r="BH72" s="4183">
        <f>IF($BI$3="４週",BF72/4,IF($BI$3="暦月",(BF72/($BI$8/7)),""))</f>
        <v>0</v>
      </c>
      <c r="BI72" s="4182"/>
      <c r="BJ72" s="4178"/>
      <c r="BK72" s="4179"/>
      <c r="BL72" s="4179"/>
      <c r="BM72" s="4179"/>
      <c r="BN72" s="4180"/>
    </row>
    <row r="73" spans="2:66" ht="20.25" customHeight="1" x14ac:dyDescent="0.15">
      <c r="B73" s="4126">
        <f>B71+1</f>
        <v>29</v>
      </c>
      <c r="C73" s="4253"/>
      <c r="D73" s="4255"/>
      <c r="E73" s="4239"/>
      <c r="F73" s="4256"/>
      <c r="G73" s="4128"/>
      <c r="H73" s="4129"/>
      <c r="I73" s="1922"/>
      <c r="J73" s="1923"/>
      <c r="K73" s="1922"/>
      <c r="L73" s="1923"/>
      <c r="M73" s="4132"/>
      <c r="N73" s="4133"/>
      <c r="O73" s="4136"/>
      <c r="P73" s="4137"/>
      <c r="Q73" s="4137"/>
      <c r="R73" s="4129"/>
      <c r="S73" s="4140"/>
      <c r="T73" s="4141"/>
      <c r="U73" s="4141"/>
      <c r="V73" s="4141"/>
      <c r="W73" s="4142"/>
      <c r="X73" s="1942" t="s">
        <v>3298</v>
      </c>
      <c r="Z73" s="1943"/>
      <c r="AA73" s="1935"/>
      <c r="AB73" s="1936"/>
      <c r="AC73" s="1936"/>
      <c r="AD73" s="1936"/>
      <c r="AE73" s="1936"/>
      <c r="AF73" s="1936"/>
      <c r="AG73" s="1937"/>
      <c r="AH73" s="1935"/>
      <c r="AI73" s="1936"/>
      <c r="AJ73" s="1936"/>
      <c r="AK73" s="1936"/>
      <c r="AL73" s="1936"/>
      <c r="AM73" s="1936"/>
      <c r="AN73" s="1937"/>
      <c r="AO73" s="1935"/>
      <c r="AP73" s="1936"/>
      <c r="AQ73" s="1936"/>
      <c r="AR73" s="1936"/>
      <c r="AS73" s="1936"/>
      <c r="AT73" s="1936"/>
      <c r="AU73" s="1937"/>
      <c r="AV73" s="1935"/>
      <c r="AW73" s="1936"/>
      <c r="AX73" s="1936"/>
      <c r="AY73" s="1936"/>
      <c r="AZ73" s="1936"/>
      <c r="BA73" s="1936"/>
      <c r="BB73" s="1937"/>
      <c r="BC73" s="1935"/>
      <c r="BD73" s="1936"/>
      <c r="BE73" s="1938"/>
      <c r="BF73" s="4146"/>
      <c r="BG73" s="4147"/>
      <c r="BH73" s="4148"/>
      <c r="BI73" s="4149"/>
      <c r="BJ73" s="4150"/>
      <c r="BK73" s="4151"/>
      <c r="BL73" s="4151"/>
      <c r="BM73" s="4151"/>
      <c r="BN73" s="4152"/>
    </row>
    <row r="74" spans="2:66" ht="20.25" customHeight="1" x14ac:dyDescent="0.15">
      <c r="B74" s="4159"/>
      <c r="C74" s="4260"/>
      <c r="D74" s="4261"/>
      <c r="E74" s="4239"/>
      <c r="F74" s="4256"/>
      <c r="G74" s="4160"/>
      <c r="H74" s="4161"/>
      <c r="I74" s="1944"/>
      <c r="J74" s="1945">
        <f>G73</f>
        <v>0</v>
      </c>
      <c r="K74" s="1944"/>
      <c r="L74" s="1945">
        <f>M73</f>
        <v>0</v>
      </c>
      <c r="M74" s="4162"/>
      <c r="N74" s="4163"/>
      <c r="O74" s="4164"/>
      <c r="P74" s="4165"/>
      <c r="Q74" s="4165"/>
      <c r="R74" s="4161"/>
      <c r="S74" s="4140"/>
      <c r="T74" s="4141"/>
      <c r="U74" s="4141"/>
      <c r="V74" s="4141"/>
      <c r="W74" s="4142"/>
      <c r="X74" s="1939" t="s">
        <v>3505</v>
      </c>
      <c r="Y74" s="1940"/>
      <c r="Z74" s="1941"/>
      <c r="AA74" s="1927" t="str">
        <f>IF(AA73="","",VLOOKUP(AA73,'シフト記号表（従来型・ユニット型共通）'!$C$6:$L$47,10,FALSE))</f>
        <v/>
      </c>
      <c r="AB74" s="1928" t="str">
        <f>IF(AB73="","",VLOOKUP(AB73,'シフト記号表（従来型・ユニット型共通）'!$C$6:$L$47,10,FALSE))</f>
        <v/>
      </c>
      <c r="AC74" s="1928" t="str">
        <f>IF(AC73="","",VLOOKUP(AC73,'シフト記号表（従来型・ユニット型共通）'!$C$6:$L$47,10,FALSE))</f>
        <v/>
      </c>
      <c r="AD74" s="1928" t="str">
        <f>IF(AD73="","",VLOOKUP(AD73,'シフト記号表（従来型・ユニット型共通）'!$C$6:$L$47,10,FALSE))</f>
        <v/>
      </c>
      <c r="AE74" s="1928" t="str">
        <f>IF(AE73="","",VLOOKUP(AE73,'シフト記号表（従来型・ユニット型共通）'!$C$6:$L$47,10,FALSE))</f>
        <v/>
      </c>
      <c r="AF74" s="1928" t="str">
        <f>IF(AF73="","",VLOOKUP(AF73,'シフト記号表（従来型・ユニット型共通）'!$C$6:$L$47,10,FALSE))</f>
        <v/>
      </c>
      <c r="AG74" s="1929" t="str">
        <f>IF(AG73="","",VLOOKUP(AG73,'シフト記号表（従来型・ユニット型共通）'!$C$6:$L$47,10,FALSE))</f>
        <v/>
      </c>
      <c r="AH74" s="1927" t="str">
        <f>IF(AH73="","",VLOOKUP(AH73,'シフト記号表（従来型・ユニット型共通）'!$C$6:$L$47,10,FALSE))</f>
        <v/>
      </c>
      <c r="AI74" s="1928" t="str">
        <f>IF(AI73="","",VLOOKUP(AI73,'シフト記号表（従来型・ユニット型共通）'!$C$6:$L$47,10,FALSE))</f>
        <v/>
      </c>
      <c r="AJ74" s="1928" t="str">
        <f>IF(AJ73="","",VLOOKUP(AJ73,'シフト記号表（従来型・ユニット型共通）'!$C$6:$L$47,10,FALSE))</f>
        <v/>
      </c>
      <c r="AK74" s="1928" t="str">
        <f>IF(AK73="","",VLOOKUP(AK73,'シフト記号表（従来型・ユニット型共通）'!$C$6:$L$47,10,FALSE))</f>
        <v/>
      </c>
      <c r="AL74" s="1928" t="str">
        <f>IF(AL73="","",VLOOKUP(AL73,'シフト記号表（従来型・ユニット型共通）'!$C$6:$L$47,10,FALSE))</f>
        <v/>
      </c>
      <c r="AM74" s="1928" t="str">
        <f>IF(AM73="","",VLOOKUP(AM73,'シフト記号表（従来型・ユニット型共通）'!$C$6:$L$47,10,FALSE))</f>
        <v/>
      </c>
      <c r="AN74" s="1929" t="str">
        <f>IF(AN73="","",VLOOKUP(AN73,'シフト記号表（従来型・ユニット型共通）'!$C$6:$L$47,10,FALSE))</f>
        <v/>
      </c>
      <c r="AO74" s="1927" t="str">
        <f>IF(AO73="","",VLOOKUP(AO73,'シフト記号表（従来型・ユニット型共通）'!$C$6:$L$47,10,FALSE))</f>
        <v/>
      </c>
      <c r="AP74" s="1928" t="str">
        <f>IF(AP73="","",VLOOKUP(AP73,'シフト記号表（従来型・ユニット型共通）'!$C$6:$L$47,10,FALSE))</f>
        <v/>
      </c>
      <c r="AQ74" s="1928" t="str">
        <f>IF(AQ73="","",VLOOKUP(AQ73,'シフト記号表（従来型・ユニット型共通）'!$C$6:$L$47,10,FALSE))</f>
        <v/>
      </c>
      <c r="AR74" s="1928" t="str">
        <f>IF(AR73="","",VLOOKUP(AR73,'シフト記号表（従来型・ユニット型共通）'!$C$6:$L$47,10,FALSE))</f>
        <v/>
      </c>
      <c r="AS74" s="1928" t="str">
        <f>IF(AS73="","",VLOOKUP(AS73,'シフト記号表（従来型・ユニット型共通）'!$C$6:$L$47,10,FALSE))</f>
        <v/>
      </c>
      <c r="AT74" s="1928" t="str">
        <f>IF(AT73="","",VLOOKUP(AT73,'シフト記号表（従来型・ユニット型共通）'!$C$6:$L$47,10,FALSE))</f>
        <v/>
      </c>
      <c r="AU74" s="1929" t="str">
        <f>IF(AU73="","",VLOOKUP(AU73,'シフト記号表（従来型・ユニット型共通）'!$C$6:$L$47,10,FALSE))</f>
        <v/>
      </c>
      <c r="AV74" s="1927" t="str">
        <f>IF(AV73="","",VLOOKUP(AV73,'シフト記号表（従来型・ユニット型共通）'!$C$6:$L$47,10,FALSE))</f>
        <v/>
      </c>
      <c r="AW74" s="1928" t="str">
        <f>IF(AW73="","",VLOOKUP(AW73,'シフト記号表（従来型・ユニット型共通）'!$C$6:$L$47,10,FALSE))</f>
        <v/>
      </c>
      <c r="AX74" s="1928" t="str">
        <f>IF(AX73="","",VLOOKUP(AX73,'シフト記号表（従来型・ユニット型共通）'!$C$6:$L$47,10,FALSE))</f>
        <v/>
      </c>
      <c r="AY74" s="1928" t="str">
        <f>IF(AY73="","",VLOOKUP(AY73,'シフト記号表（従来型・ユニット型共通）'!$C$6:$L$47,10,FALSE))</f>
        <v/>
      </c>
      <c r="AZ74" s="1928" t="str">
        <f>IF(AZ73="","",VLOOKUP(AZ73,'シフト記号表（従来型・ユニット型共通）'!$C$6:$L$47,10,FALSE))</f>
        <v/>
      </c>
      <c r="BA74" s="1928" t="str">
        <f>IF(BA73="","",VLOOKUP(BA73,'シフト記号表（従来型・ユニット型共通）'!$C$6:$L$47,10,FALSE))</f>
        <v/>
      </c>
      <c r="BB74" s="1929" t="str">
        <f>IF(BB73="","",VLOOKUP(BB73,'シフト記号表（従来型・ユニット型共通）'!$C$6:$L$47,10,FALSE))</f>
        <v/>
      </c>
      <c r="BC74" s="1927" t="str">
        <f>IF(BC73="","",VLOOKUP(BC73,'シフト記号表（従来型・ユニット型共通）'!$C$6:$L$47,10,FALSE))</f>
        <v/>
      </c>
      <c r="BD74" s="1928" t="str">
        <f>IF(BD73="","",VLOOKUP(BD73,'シフト記号表（従来型・ユニット型共通）'!$C$6:$L$47,10,FALSE))</f>
        <v/>
      </c>
      <c r="BE74" s="1928" t="str">
        <f>IF(BE73="","",VLOOKUP(BE73,'シフト記号表（従来型・ユニット型共通）'!$C$6:$L$47,10,FALSE))</f>
        <v/>
      </c>
      <c r="BF74" s="4169">
        <f>IF($BI$3="４週",SUM(AA74:BB74),IF($BI$3="暦月",SUM(AA74:BE74),""))</f>
        <v>0</v>
      </c>
      <c r="BG74" s="4170"/>
      <c r="BH74" s="4171">
        <f>IF($BI$3="４週",BF74/4,IF($BI$3="暦月",(BF74/($BI$8/7)),""))</f>
        <v>0</v>
      </c>
      <c r="BI74" s="4170"/>
      <c r="BJ74" s="4166"/>
      <c r="BK74" s="4167"/>
      <c r="BL74" s="4167"/>
      <c r="BM74" s="4167"/>
      <c r="BN74" s="4168"/>
    </row>
    <row r="75" spans="2:66" ht="20.25" customHeight="1" x14ac:dyDescent="0.15">
      <c r="B75" s="4126">
        <f>B73+1</f>
        <v>30</v>
      </c>
      <c r="C75" s="4253"/>
      <c r="D75" s="4255"/>
      <c r="E75" s="4239"/>
      <c r="F75" s="4256"/>
      <c r="G75" s="4128"/>
      <c r="H75" s="4129"/>
      <c r="I75" s="1922"/>
      <c r="J75" s="1923"/>
      <c r="K75" s="1922"/>
      <c r="L75" s="1923"/>
      <c r="M75" s="4132"/>
      <c r="N75" s="4133"/>
      <c r="O75" s="4136"/>
      <c r="P75" s="4137"/>
      <c r="Q75" s="4137"/>
      <c r="R75" s="4129"/>
      <c r="S75" s="4140"/>
      <c r="T75" s="4141"/>
      <c r="U75" s="4141"/>
      <c r="V75" s="4141"/>
      <c r="W75" s="4142"/>
      <c r="X75" s="1942" t="s">
        <v>3298</v>
      </c>
      <c r="Z75" s="1943"/>
      <c r="AA75" s="1935"/>
      <c r="AB75" s="1936"/>
      <c r="AC75" s="1936"/>
      <c r="AD75" s="1936"/>
      <c r="AE75" s="1936"/>
      <c r="AF75" s="1936"/>
      <c r="AG75" s="1937"/>
      <c r="AH75" s="1935"/>
      <c r="AI75" s="1936"/>
      <c r="AJ75" s="1936"/>
      <c r="AK75" s="1936"/>
      <c r="AL75" s="1936"/>
      <c r="AM75" s="1936"/>
      <c r="AN75" s="1937"/>
      <c r="AO75" s="1935"/>
      <c r="AP75" s="1936"/>
      <c r="AQ75" s="1936"/>
      <c r="AR75" s="1936"/>
      <c r="AS75" s="1936"/>
      <c r="AT75" s="1936"/>
      <c r="AU75" s="1937"/>
      <c r="AV75" s="1935"/>
      <c r="AW75" s="1936"/>
      <c r="AX75" s="1936"/>
      <c r="AY75" s="1936"/>
      <c r="AZ75" s="1936"/>
      <c r="BA75" s="1936"/>
      <c r="BB75" s="1937"/>
      <c r="BC75" s="1935"/>
      <c r="BD75" s="1936"/>
      <c r="BE75" s="1938"/>
      <c r="BF75" s="4146"/>
      <c r="BG75" s="4147"/>
      <c r="BH75" s="4148"/>
      <c r="BI75" s="4149"/>
      <c r="BJ75" s="4150"/>
      <c r="BK75" s="4151"/>
      <c r="BL75" s="4151"/>
      <c r="BM75" s="4151"/>
      <c r="BN75" s="4152"/>
    </row>
    <row r="76" spans="2:66" ht="20.25" customHeight="1" x14ac:dyDescent="0.15">
      <c r="B76" s="4159"/>
      <c r="C76" s="4260"/>
      <c r="D76" s="4261"/>
      <c r="E76" s="4239"/>
      <c r="F76" s="4256"/>
      <c r="G76" s="4160"/>
      <c r="H76" s="4161"/>
      <c r="I76" s="1944"/>
      <c r="J76" s="1945">
        <f>G75</f>
        <v>0</v>
      </c>
      <c r="K76" s="1944"/>
      <c r="L76" s="1945">
        <f>M75</f>
        <v>0</v>
      </c>
      <c r="M76" s="4162"/>
      <c r="N76" s="4163"/>
      <c r="O76" s="4164"/>
      <c r="P76" s="4165"/>
      <c r="Q76" s="4165"/>
      <c r="R76" s="4161"/>
      <c r="S76" s="4140"/>
      <c r="T76" s="4141"/>
      <c r="U76" s="4141"/>
      <c r="V76" s="4141"/>
      <c r="W76" s="4142"/>
      <c r="X76" s="1939" t="s">
        <v>3505</v>
      </c>
      <c r="Y76" s="1940"/>
      <c r="Z76" s="1941"/>
      <c r="AA76" s="1927" t="str">
        <f>IF(AA75="","",VLOOKUP(AA75,'シフト記号表（従来型・ユニット型共通）'!$C$6:$L$47,10,FALSE))</f>
        <v/>
      </c>
      <c r="AB76" s="1928" t="str">
        <f>IF(AB75="","",VLOOKUP(AB75,'シフト記号表（従来型・ユニット型共通）'!$C$6:$L$47,10,FALSE))</f>
        <v/>
      </c>
      <c r="AC76" s="1928" t="str">
        <f>IF(AC75="","",VLOOKUP(AC75,'シフト記号表（従来型・ユニット型共通）'!$C$6:$L$47,10,FALSE))</f>
        <v/>
      </c>
      <c r="AD76" s="1928" t="str">
        <f>IF(AD75="","",VLOOKUP(AD75,'シフト記号表（従来型・ユニット型共通）'!$C$6:$L$47,10,FALSE))</f>
        <v/>
      </c>
      <c r="AE76" s="1928" t="str">
        <f>IF(AE75="","",VLOOKUP(AE75,'シフト記号表（従来型・ユニット型共通）'!$C$6:$L$47,10,FALSE))</f>
        <v/>
      </c>
      <c r="AF76" s="1928" t="str">
        <f>IF(AF75="","",VLOOKUP(AF75,'シフト記号表（従来型・ユニット型共通）'!$C$6:$L$47,10,FALSE))</f>
        <v/>
      </c>
      <c r="AG76" s="1929" t="str">
        <f>IF(AG75="","",VLOOKUP(AG75,'シフト記号表（従来型・ユニット型共通）'!$C$6:$L$47,10,FALSE))</f>
        <v/>
      </c>
      <c r="AH76" s="1927" t="str">
        <f>IF(AH75="","",VLOOKUP(AH75,'シフト記号表（従来型・ユニット型共通）'!$C$6:$L$47,10,FALSE))</f>
        <v/>
      </c>
      <c r="AI76" s="1928" t="str">
        <f>IF(AI75="","",VLOOKUP(AI75,'シフト記号表（従来型・ユニット型共通）'!$C$6:$L$47,10,FALSE))</f>
        <v/>
      </c>
      <c r="AJ76" s="1928" t="str">
        <f>IF(AJ75="","",VLOOKUP(AJ75,'シフト記号表（従来型・ユニット型共通）'!$C$6:$L$47,10,FALSE))</f>
        <v/>
      </c>
      <c r="AK76" s="1928" t="str">
        <f>IF(AK75="","",VLOOKUP(AK75,'シフト記号表（従来型・ユニット型共通）'!$C$6:$L$47,10,FALSE))</f>
        <v/>
      </c>
      <c r="AL76" s="1928" t="str">
        <f>IF(AL75="","",VLOOKUP(AL75,'シフト記号表（従来型・ユニット型共通）'!$C$6:$L$47,10,FALSE))</f>
        <v/>
      </c>
      <c r="AM76" s="1928" t="str">
        <f>IF(AM75="","",VLOOKUP(AM75,'シフト記号表（従来型・ユニット型共通）'!$C$6:$L$47,10,FALSE))</f>
        <v/>
      </c>
      <c r="AN76" s="1929" t="str">
        <f>IF(AN75="","",VLOOKUP(AN75,'シフト記号表（従来型・ユニット型共通）'!$C$6:$L$47,10,FALSE))</f>
        <v/>
      </c>
      <c r="AO76" s="1927" t="str">
        <f>IF(AO75="","",VLOOKUP(AO75,'シフト記号表（従来型・ユニット型共通）'!$C$6:$L$47,10,FALSE))</f>
        <v/>
      </c>
      <c r="AP76" s="1928" t="str">
        <f>IF(AP75="","",VLOOKUP(AP75,'シフト記号表（従来型・ユニット型共通）'!$C$6:$L$47,10,FALSE))</f>
        <v/>
      </c>
      <c r="AQ76" s="1928" t="str">
        <f>IF(AQ75="","",VLOOKUP(AQ75,'シフト記号表（従来型・ユニット型共通）'!$C$6:$L$47,10,FALSE))</f>
        <v/>
      </c>
      <c r="AR76" s="1928" t="str">
        <f>IF(AR75="","",VLOOKUP(AR75,'シフト記号表（従来型・ユニット型共通）'!$C$6:$L$47,10,FALSE))</f>
        <v/>
      </c>
      <c r="AS76" s="1928" t="str">
        <f>IF(AS75="","",VLOOKUP(AS75,'シフト記号表（従来型・ユニット型共通）'!$C$6:$L$47,10,FALSE))</f>
        <v/>
      </c>
      <c r="AT76" s="1928" t="str">
        <f>IF(AT75="","",VLOOKUP(AT75,'シフト記号表（従来型・ユニット型共通）'!$C$6:$L$47,10,FALSE))</f>
        <v/>
      </c>
      <c r="AU76" s="1929" t="str">
        <f>IF(AU75="","",VLOOKUP(AU75,'シフト記号表（従来型・ユニット型共通）'!$C$6:$L$47,10,FALSE))</f>
        <v/>
      </c>
      <c r="AV76" s="1927" t="str">
        <f>IF(AV75="","",VLOOKUP(AV75,'シフト記号表（従来型・ユニット型共通）'!$C$6:$L$47,10,FALSE))</f>
        <v/>
      </c>
      <c r="AW76" s="1928" t="str">
        <f>IF(AW75="","",VLOOKUP(AW75,'シフト記号表（従来型・ユニット型共通）'!$C$6:$L$47,10,FALSE))</f>
        <v/>
      </c>
      <c r="AX76" s="1928" t="str">
        <f>IF(AX75="","",VLOOKUP(AX75,'シフト記号表（従来型・ユニット型共通）'!$C$6:$L$47,10,FALSE))</f>
        <v/>
      </c>
      <c r="AY76" s="1928" t="str">
        <f>IF(AY75="","",VLOOKUP(AY75,'シフト記号表（従来型・ユニット型共通）'!$C$6:$L$47,10,FALSE))</f>
        <v/>
      </c>
      <c r="AZ76" s="1928" t="str">
        <f>IF(AZ75="","",VLOOKUP(AZ75,'シフト記号表（従来型・ユニット型共通）'!$C$6:$L$47,10,FALSE))</f>
        <v/>
      </c>
      <c r="BA76" s="1928" t="str">
        <f>IF(BA75="","",VLOOKUP(BA75,'シフト記号表（従来型・ユニット型共通）'!$C$6:$L$47,10,FALSE))</f>
        <v/>
      </c>
      <c r="BB76" s="1929" t="str">
        <f>IF(BB75="","",VLOOKUP(BB75,'シフト記号表（従来型・ユニット型共通）'!$C$6:$L$47,10,FALSE))</f>
        <v/>
      </c>
      <c r="BC76" s="1927" t="str">
        <f>IF(BC75="","",VLOOKUP(BC75,'シフト記号表（従来型・ユニット型共通）'!$C$6:$L$47,10,FALSE))</f>
        <v/>
      </c>
      <c r="BD76" s="1928" t="str">
        <f>IF(BD75="","",VLOOKUP(BD75,'シフト記号表（従来型・ユニット型共通）'!$C$6:$L$47,10,FALSE))</f>
        <v/>
      </c>
      <c r="BE76" s="1928" t="str">
        <f>IF(BE75="","",VLOOKUP(BE75,'シフト記号表（従来型・ユニット型共通）'!$C$6:$L$47,10,FALSE))</f>
        <v/>
      </c>
      <c r="BF76" s="4169">
        <f>IF($BI$3="４週",SUM(AA76:BB76),IF($BI$3="暦月",SUM(AA76:BE76),""))</f>
        <v>0</v>
      </c>
      <c r="BG76" s="4170"/>
      <c r="BH76" s="4171">
        <f>IF($BI$3="４週",BF76/4,IF($BI$3="暦月",(BF76/($BI$8/7)),""))</f>
        <v>0</v>
      </c>
      <c r="BI76" s="4170"/>
      <c r="BJ76" s="4166"/>
      <c r="BK76" s="4167"/>
      <c r="BL76" s="4167"/>
      <c r="BM76" s="4167"/>
      <c r="BN76" s="4168"/>
    </row>
    <row r="77" spans="2:66" ht="20.25" customHeight="1" x14ac:dyDescent="0.15">
      <c r="B77" s="4126">
        <f>B75+1</f>
        <v>31</v>
      </c>
      <c r="C77" s="4253"/>
      <c r="D77" s="4255"/>
      <c r="E77" s="4239"/>
      <c r="F77" s="4256"/>
      <c r="G77" s="4128"/>
      <c r="H77" s="4129"/>
      <c r="I77" s="1922"/>
      <c r="J77" s="1923"/>
      <c r="K77" s="1922"/>
      <c r="L77" s="1923"/>
      <c r="M77" s="4132"/>
      <c r="N77" s="4133"/>
      <c r="O77" s="4136"/>
      <c r="P77" s="4137"/>
      <c r="Q77" s="4137"/>
      <c r="R77" s="4129"/>
      <c r="S77" s="4140"/>
      <c r="T77" s="4141"/>
      <c r="U77" s="4141"/>
      <c r="V77" s="4141"/>
      <c r="W77" s="4142"/>
      <c r="X77" s="1942" t="s">
        <v>3298</v>
      </c>
      <c r="Z77" s="1943"/>
      <c r="AA77" s="1935"/>
      <c r="AB77" s="1936"/>
      <c r="AC77" s="1936"/>
      <c r="AD77" s="1936"/>
      <c r="AE77" s="1936"/>
      <c r="AF77" s="1936"/>
      <c r="AG77" s="1937"/>
      <c r="AH77" s="1935"/>
      <c r="AI77" s="1936"/>
      <c r="AJ77" s="1936"/>
      <c r="AK77" s="1936"/>
      <c r="AL77" s="1936"/>
      <c r="AM77" s="1936"/>
      <c r="AN77" s="1937"/>
      <c r="AO77" s="1935"/>
      <c r="AP77" s="1936"/>
      <c r="AQ77" s="1936"/>
      <c r="AR77" s="1936"/>
      <c r="AS77" s="1936"/>
      <c r="AT77" s="1936"/>
      <c r="AU77" s="1937"/>
      <c r="AV77" s="1935"/>
      <c r="AW77" s="1936"/>
      <c r="AX77" s="1936"/>
      <c r="AY77" s="1936"/>
      <c r="AZ77" s="1936"/>
      <c r="BA77" s="1936"/>
      <c r="BB77" s="1937"/>
      <c r="BC77" s="1935"/>
      <c r="BD77" s="1936"/>
      <c r="BE77" s="1938"/>
      <c r="BF77" s="4146"/>
      <c r="BG77" s="4147"/>
      <c r="BH77" s="4148"/>
      <c r="BI77" s="4149"/>
      <c r="BJ77" s="4150"/>
      <c r="BK77" s="4151"/>
      <c r="BL77" s="4151"/>
      <c r="BM77" s="4151"/>
      <c r="BN77" s="4152"/>
    </row>
    <row r="78" spans="2:66" ht="20.25" customHeight="1" x14ac:dyDescent="0.15">
      <c r="B78" s="4159"/>
      <c r="C78" s="4260"/>
      <c r="D78" s="4261"/>
      <c r="E78" s="4239"/>
      <c r="F78" s="4256"/>
      <c r="G78" s="4160"/>
      <c r="H78" s="4161"/>
      <c r="I78" s="1944"/>
      <c r="J78" s="1945">
        <f>G77</f>
        <v>0</v>
      </c>
      <c r="K78" s="1944"/>
      <c r="L78" s="1945">
        <f>M77</f>
        <v>0</v>
      </c>
      <c r="M78" s="4162"/>
      <c r="N78" s="4163"/>
      <c r="O78" s="4164"/>
      <c r="P78" s="4165"/>
      <c r="Q78" s="4165"/>
      <c r="R78" s="4161"/>
      <c r="S78" s="4140"/>
      <c r="T78" s="4141"/>
      <c r="U78" s="4141"/>
      <c r="V78" s="4141"/>
      <c r="W78" s="4142"/>
      <c r="X78" s="1939" t="s">
        <v>3505</v>
      </c>
      <c r="Y78" s="1940"/>
      <c r="Z78" s="1941"/>
      <c r="AA78" s="1927" t="str">
        <f>IF(AA77="","",VLOOKUP(AA77,'シフト記号表（従来型・ユニット型共通）'!$C$6:$L$47,10,FALSE))</f>
        <v/>
      </c>
      <c r="AB78" s="1928" t="str">
        <f>IF(AB77="","",VLOOKUP(AB77,'シフト記号表（従来型・ユニット型共通）'!$C$6:$L$47,10,FALSE))</f>
        <v/>
      </c>
      <c r="AC78" s="1928" t="str">
        <f>IF(AC77="","",VLOOKUP(AC77,'シフト記号表（従来型・ユニット型共通）'!$C$6:$L$47,10,FALSE))</f>
        <v/>
      </c>
      <c r="AD78" s="1928" t="str">
        <f>IF(AD77="","",VLOOKUP(AD77,'シフト記号表（従来型・ユニット型共通）'!$C$6:$L$47,10,FALSE))</f>
        <v/>
      </c>
      <c r="AE78" s="1928" t="str">
        <f>IF(AE77="","",VLOOKUP(AE77,'シフト記号表（従来型・ユニット型共通）'!$C$6:$L$47,10,FALSE))</f>
        <v/>
      </c>
      <c r="AF78" s="1928" t="str">
        <f>IF(AF77="","",VLOOKUP(AF77,'シフト記号表（従来型・ユニット型共通）'!$C$6:$L$47,10,FALSE))</f>
        <v/>
      </c>
      <c r="AG78" s="1929" t="str">
        <f>IF(AG77="","",VLOOKUP(AG77,'シフト記号表（従来型・ユニット型共通）'!$C$6:$L$47,10,FALSE))</f>
        <v/>
      </c>
      <c r="AH78" s="1927" t="str">
        <f>IF(AH77="","",VLOOKUP(AH77,'シフト記号表（従来型・ユニット型共通）'!$C$6:$L$47,10,FALSE))</f>
        <v/>
      </c>
      <c r="AI78" s="1928" t="str">
        <f>IF(AI77="","",VLOOKUP(AI77,'シフト記号表（従来型・ユニット型共通）'!$C$6:$L$47,10,FALSE))</f>
        <v/>
      </c>
      <c r="AJ78" s="1928" t="str">
        <f>IF(AJ77="","",VLOOKUP(AJ77,'シフト記号表（従来型・ユニット型共通）'!$C$6:$L$47,10,FALSE))</f>
        <v/>
      </c>
      <c r="AK78" s="1928" t="str">
        <f>IF(AK77="","",VLOOKUP(AK77,'シフト記号表（従来型・ユニット型共通）'!$C$6:$L$47,10,FALSE))</f>
        <v/>
      </c>
      <c r="AL78" s="1928" t="str">
        <f>IF(AL77="","",VLOOKUP(AL77,'シフト記号表（従来型・ユニット型共通）'!$C$6:$L$47,10,FALSE))</f>
        <v/>
      </c>
      <c r="AM78" s="1928" t="str">
        <f>IF(AM77="","",VLOOKUP(AM77,'シフト記号表（従来型・ユニット型共通）'!$C$6:$L$47,10,FALSE))</f>
        <v/>
      </c>
      <c r="AN78" s="1929" t="str">
        <f>IF(AN77="","",VLOOKUP(AN77,'シフト記号表（従来型・ユニット型共通）'!$C$6:$L$47,10,FALSE))</f>
        <v/>
      </c>
      <c r="AO78" s="1927" t="str">
        <f>IF(AO77="","",VLOOKUP(AO77,'シフト記号表（従来型・ユニット型共通）'!$C$6:$L$47,10,FALSE))</f>
        <v/>
      </c>
      <c r="AP78" s="1928" t="str">
        <f>IF(AP77="","",VLOOKUP(AP77,'シフト記号表（従来型・ユニット型共通）'!$C$6:$L$47,10,FALSE))</f>
        <v/>
      </c>
      <c r="AQ78" s="1928" t="str">
        <f>IF(AQ77="","",VLOOKUP(AQ77,'シフト記号表（従来型・ユニット型共通）'!$C$6:$L$47,10,FALSE))</f>
        <v/>
      </c>
      <c r="AR78" s="1928" t="str">
        <f>IF(AR77="","",VLOOKUP(AR77,'シフト記号表（従来型・ユニット型共通）'!$C$6:$L$47,10,FALSE))</f>
        <v/>
      </c>
      <c r="AS78" s="1928" t="str">
        <f>IF(AS77="","",VLOOKUP(AS77,'シフト記号表（従来型・ユニット型共通）'!$C$6:$L$47,10,FALSE))</f>
        <v/>
      </c>
      <c r="AT78" s="1928" t="str">
        <f>IF(AT77="","",VLOOKUP(AT77,'シフト記号表（従来型・ユニット型共通）'!$C$6:$L$47,10,FALSE))</f>
        <v/>
      </c>
      <c r="AU78" s="1929" t="str">
        <f>IF(AU77="","",VLOOKUP(AU77,'シフト記号表（従来型・ユニット型共通）'!$C$6:$L$47,10,FALSE))</f>
        <v/>
      </c>
      <c r="AV78" s="1927" t="str">
        <f>IF(AV77="","",VLOOKUP(AV77,'シフト記号表（従来型・ユニット型共通）'!$C$6:$L$47,10,FALSE))</f>
        <v/>
      </c>
      <c r="AW78" s="1928" t="str">
        <f>IF(AW77="","",VLOOKUP(AW77,'シフト記号表（従来型・ユニット型共通）'!$C$6:$L$47,10,FALSE))</f>
        <v/>
      </c>
      <c r="AX78" s="1928" t="str">
        <f>IF(AX77="","",VLOOKUP(AX77,'シフト記号表（従来型・ユニット型共通）'!$C$6:$L$47,10,FALSE))</f>
        <v/>
      </c>
      <c r="AY78" s="1928" t="str">
        <f>IF(AY77="","",VLOOKUP(AY77,'シフト記号表（従来型・ユニット型共通）'!$C$6:$L$47,10,FALSE))</f>
        <v/>
      </c>
      <c r="AZ78" s="1928" t="str">
        <f>IF(AZ77="","",VLOOKUP(AZ77,'シフト記号表（従来型・ユニット型共通）'!$C$6:$L$47,10,FALSE))</f>
        <v/>
      </c>
      <c r="BA78" s="1928" t="str">
        <f>IF(BA77="","",VLOOKUP(BA77,'シフト記号表（従来型・ユニット型共通）'!$C$6:$L$47,10,FALSE))</f>
        <v/>
      </c>
      <c r="BB78" s="1929" t="str">
        <f>IF(BB77="","",VLOOKUP(BB77,'シフト記号表（従来型・ユニット型共通）'!$C$6:$L$47,10,FALSE))</f>
        <v/>
      </c>
      <c r="BC78" s="1927" t="str">
        <f>IF(BC77="","",VLOOKUP(BC77,'シフト記号表（従来型・ユニット型共通）'!$C$6:$L$47,10,FALSE))</f>
        <v/>
      </c>
      <c r="BD78" s="1928" t="str">
        <f>IF(BD77="","",VLOOKUP(BD77,'シフト記号表（従来型・ユニット型共通）'!$C$6:$L$47,10,FALSE))</f>
        <v/>
      </c>
      <c r="BE78" s="1928" t="str">
        <f>IF(BE77="","",VLOOKUP(BE77,'シフト記号表（従来型・ユニット型共通）'!$C$6:$L$47,10,FALSE))</f>
        <v/>
      </c>
      <c r="BF78" s="4169">
        <f>IF($BI$3="４週",SUM(AA78:BB78),IF($BI$3="暦月",SUM(AA78:BE78),""))</f>
        <v>0</v>
      </c>
      <c r="BG78" s="4170"/>
      <c r="BH78" s="4171">
        <f>IF($BI$3="４週",BF78/4,IF($BI$3="暦月",(BF78/($BI$8/7)),""))</f>
        <v>0</v>
      </c>
      <c r="BI78" s="4170"/>
      <c r="BJ78" s="4166"/>
      <c r="BK78" s="4167"/>
      <c r="BL78" s="4167"/>
      <c r="BM78" s="4167"/>
      <c r="BN78" s="4168"/>
    </row>
    <row r="79" spans="2:66" ht="20.25" customHeight="1" x14ac:dyDescent="0.15">
      <c r="B79" s="4126">
        <f>B77+1</f>
        <v>32</v>
      </c>
      <c r="C79" s="4253"/>
      <c r="D79" s="4255"/>
      <c r="E79" s="4239"/>
      <c r="F79" s="4256"/>
      <c r="G79" s="4128"/>
      <c r="H79" s="4129"/>
      <c r="I79" s="1922"/>
      <c r="J79" s="1923"/>
      <c r="K79" s="1922"/>
      <c r="L79" s="1923"/>
      <c r="M79" s="4132"/>
      <c r="N79" s="4133"/>
      <c r="O79" s="4136"/>
      <c r="P79" s="4137"/>
      <c r="Q79" s="4137"/>
      <c r="R79" s="4129"/>
      <c r="S79" s="4140"/>
      <c r="T79" s="4141"/>
      <c r="U79" s="4141"/>
      <c r="V79" s="4141"/>
      <c r="W79" s="4142"/>
      <c r="X79" s="1942" t="s">
        <v>3298</v>
      </c>
      <c r="Z79" s="1943"/>
      <c r="AA79" s="1935"/>
      <c r="AB79" s="1936"/>
      <c r="AC79" s="1936"/>
      <c r="AD79" s="1936"/>
      <c r="AE79" s="1936"/>
      <c r="AF79" s="1936"/>
      <c r="AG79" s="1937"/>
      <c r="AH79" s="1935"/>
      <c r="AI79" s="1936"/>
      <c r="AJ79" s="1936"/>
      <c r="AK79" s="1936"/>
      <c r="AL79" s="1936"/>
      <c r="AM79" s="1936"/>
      <c r="AN79" s="1937"/>
      <c r="AO79" s="1935"/>
      <c r="AP79" s="1936"/>
      <c r="AQ79" s="1936"/>
      <c r="AR79" s="1936"/>
      <c r="AS79" s="1936"/>
      <c r="AT79" s="1936"/>
      <c r="AU79" s="1937"/>
      <c r="AV79" s="1935"/>
      <c r="AW79" s="1936"/>
      <c r="AX79" s="1936"/>
      <c r="AY79" s="1936"/>
      <c r="AZ79" s="1936"/>
      <c r="BA79" s="1936"/>
      <c r="BB79" s="1937"/>
      <c r="BC79" s="1935"/>
      <c r="BD79" s="1936"/>
      <c r="BE79" s="1938"/>
      <c r="BF79" s="4146"/>
      <c r="BG79" s="4147"/>
      <c r="BH79" s="4148"/>
      <c r="BI79" s="4149"/>
      <c r="BJ79" s="4150"/>
      <c r="BK79" s="4151"/>
      <c r="BL79" s="4151"/>
      <c r="BM79" s="4151"/>
      <c r="BN79" s="4152"/>
    </row>
    <row r="80" spans="2:66" ht="20.25" customHeight="1" x14ac:dyDescent="0.15">
      <c r="B80" s="4159"/>
      <c r="C80" s="4260"/>
      <c r="D80" s="4261"/>
      <c r="E80" s="4239"/>
      <c r="F80" s="4256"/>
      <c r="G80" s="4160"/>
      <c r="H80" s="4161"/>
      <c r="I80" s="1944"/>
      <c r="J80" s="1945">
        <f>G79</f>
        <v>0</v>
      </c>
      <c r="K80" s="1944"/>
      <c r="L80" s="1945">
        <f>M79</f>
        <v>0</v>
      </c>
      <c r="M80" s="4162"/>
      <c r="N80" s="4163"/>
      <c r="O80" s="4164"/>
      <c r="P80" s="4165"/>
      <c r="Q80" s="4165"/>
      <c r="R80" s="4161"/>
      <c r="S80" s="4140"/>
      <c r="T80" s="4141"/>
      <c r="U80" s="4141"/>
      <c r="V80" s="4141"/>
      <c r="W80" s="4142"/>
      <c r="X80" s="1939" t="s">
        <v>3505</v>
      </c>
      <c r="Y80" s="1940"/>
      <c r="Z80" s="1941"/>
      <c r="AA80" s="1927" t="str">
        <f>IF(AA79="","",VLOOKUP(AA79,'シフト記号表（従来型・ユニット型共通）'!$C$6:$L$47,10,FALSE))</f>
        <v/>
      </c>
      <c r="AB80" s="1928" t="str">
        <f>IF(AB79="","",VLOOKUP(AB79,'シフト記号表（従来型・ユニット型共通）'!$C$6:$L$47,10,FALSE))</f>
        <v/>
      </c>
      <c r="AC80" s="1928" t="str">
        <f>IF(AC79="","",VLOOKUP(AC79,'シフト記号表（従来型・ユニット型共通）'!$C$6:$L$47,10,FALSE))</f>
        <v/>
      </c>
      <c r="AD80" s="1928" t="str">
        <f>IF(AD79="","",VLOOKUP(AD79,'シフト記号表（従来型・ユニット型共通）'!$C$6:$L$47,10,FALSE))</f>
        <v/>
      </c>
      <c r="AE80" s="1928" t="str">
        <f>IF(AE79="","",VLOOKUP(AE79,'シフト記号表（従来型・ユニット型共通）'!$C$6:$L$47,10,FALSE))</f>
        <v/>
      </c>
      <c r="AF80" s="1928" t="str">
        <f>IF(AF79="","",VLOOKUP(AF79,'シフト記号表（従来型・ユニット型共通）'!$C$6:$L$47,10,FALSE))</f>
        <v/>
      </c>
      <c r="AG80" s="1929" t="str">
        <f>IF(AG79="","",VLOOKUP(AG79,'シフト記号表（従来型・ユニット型共通）'!$C$6:$L$47,10,FALSE))</f>
        <v/>
      </c>
      <c r="AH80" s="1927" t="str">
        <f>IF(AH79="","",VLOOKUP(AH79,'シフト記号表（従来型・ユニット型共通）'!$C$6:$L$47,10,FALSE))</f>
        <v/>
      </c>
      <c r="AI80" s="1928" t="str">
        <f>IF(AI79="","",VLOOKUP(AI79,'シフト記号表（従来型・ユニット型共通）'!$C$6:$L$47,10,FALSE))</f>
        <v/>
      </c>
      <c r="AJ80" s="1928" t="str">
        <f>IF(AJ79="","",VLOOKUP(AJ79,'シフト記号表（従来型・ユニット型共通）'!$C$6:$L$47,10,FALSE))</f>
        <v/>
      </c>
      <c r="AK80" s="1928" t="str">
        <f>IF(AK79="","",VLOOKUP(AK79,'シフト記号表（従来型・ユニット型共通）'!$C$6:$L$47,10,FALSE))</f>
        <v/>
      </c>
      <c r="AL80" s="1928" t="str">
        <f>IF(AL79="","",VLOOKUP(AL79,'シフト記号表（従来型・ユニット型共通）'!$C$6:$L$47,10,FALSE))</f>
        <v/>
      </c>
      <c r="AM80" s="1928" t="str">
        <f>IF(AM79="","",VLOOKUP(AM79,'シフト記号表（従来型・ユニット型共通）'!$C$6:$L$47,10,FALSE))</f>
        <v/>
      </c>
      <c r="AN80" s="1929" t="str">
        <f>IF(AN79="","",VLOOKUP(AN79,'シフト記号表（従来型・ユニット型共通）'!$C$6:$L$47,10,FALSE))</f>
        <v/>
      </c>
      <c r="AO80" s="1927" t="str">
        <f>IF(AO79="","",VLOOKUP(AO79,'シフト記号表（従来型・ユニット型共通）'!$C$6:$L$47,10,FALSE))</f>
        <v/>
      </c>
      <c r="AP80" s="1928" t="str">
        <f>IF(AP79="","",VLOOKUP(AP79,'シフト記号表（従来型・ユニット型共通）'!$C$6:$L$47,10,FALSE))</f>
        <v/>
      </c>
      <c r="AQ80" s="1928" t="str">
        <f>IF(AQ79="","",VLOOKUP(AQ79,'シフト記号表（従来型・ユニット型共通）'!$C$6:$L$47,10,FALSE))</f>
        <v/>
      </c>
      <c r="AR80" s="1928" t="str">
        <f>IF(AR79="","",VLOOKUP(AR79,'シフト記号表（従来型・ユニット型共通）'!$C$6:$L$47,10,FALSE))</f>
        <v/>
      </c>
      <c r="AS80" s="1928" t="str">
        <f>IF(AS79="","",VLOOKUP(AS79,'シフト記号表（従来型・ユニット型共通）'!$C$6:$L$47,10,FALSE))</f>
        <v/>
      </c>
      <c r="AT80" s="1928" t="str">
        <f>IF(AT79="","",VLOOKUP(AT79,'シフト記号表（従来型・ユニット型共通）'!$C$6:$L$47,10,FALSE))</f>
        <v/>
      </c>
      <c r="AU80" s="1929" t="str">
        <f>IF(AU79="","",VLOOKUP(AU79,'シフト記号表（従来型・ユニット型共通）'!$C$6:$L$47,10,FALSE))</f>
        <v/>
      </c>
      <c r="AV80" s="1927" t="str">
        <f>IF(AV79="","",VLOOKUP(AV79,'シフト記号表（従来型・ユニット型共通）'!$C$6:$L$47,10,FALSE))</f>
        <v/>
      </c>
      <c r="AW80" s="1928" t="str">
        <f>IF(AW79="","",VLOOKUP(AW79,'シフト記号表（従来型・ユニット型共通）'!$C$6:$L$47,10,FALSE))</f>
        <v/>
      </c>
      <c r="AX80" s="1928" t="str">
        <f>IF(AX79="","",VLOOKUP(AX79,'シフト記号表（従来型・ユニット型共通）'!$C$6:$L$47,10,FALSE))</f>
        <v/>
      </c>
      <c r="AY80" s="1928" t="str">
        <f>IF(AY79="","",VLOOKUP(AY79,'シフト記号表（従来型・ユニット型共通）'!$C$6:$L$47,10,FALSE))</f>
        <v/>
      </c>
      <c r="AZ80" s="1928" t="str">
        <f>IF(AZ79="","",VLOOKUP(AZ79,'シフト記号表（従来型・ユニット型共通）'!$C$6:$L$47,10,FALSE))</f>
        <v/>
      </c>
      <c r="BA80" s="1928" t="str">
        <f>IF(BA79="","",VLOOKUP(BA79,'シフト記号表（従来型・ユニット型共通）'!$C$6:$L$47,10,FALSE))</f>
        <v/>
      </c>
      <c r="BB80" s="1929" t="str">
        <f>IF(BB79="","",VLOOKUP(BB79,'シフト記号表（従来型・ユニット型共通）'!$C$6:$L$47,10,FALSE))</f>
        <v/>
      </c>
      <c r="BC80" s="1927" t="str">
        <f>IF(BC79="","",VLOOKUP(BC79,'シフト記号表（従来型・ユニット型共通）'!$C$6:$L$47,10,FALSE))</f>
        <v/>
      </c>
      <c r="BD80" s="1928" t="str">
        <f>IF(BD79="","",VLOOKUP(BD79,'シフト記号表（従来型・ユニット型共通）'!$C$6:$L$47,10,FALSE))</f>
        <v/>
      </c>
      <c r="BE80" s="1928" t="str">
        <f>IF(BE79="","",VLOOKUP(BE79,'シフト記号表（従来型・ユニット型共通）'!$C$6:$L$47,10,FALSE))</f>
        <v/>
      </c>
      <c r="BF80" s="4169">
        <f>IF($BI$3="４週",SUM(AA80:BB80),IF($BI$3="暦月",SUM(AA80:BE80),""))</f>
        <v>0</v>
      </c>
      <c r="BG80" s="4170"/>
      <c r="BH80" s="4171">
        <f>IF($BI$3="４週",BF80/4,IF($BI$3="暦月",(BF80/($BI$8/7)),""))</f>
        <v>0</v>
      </c>
      <c r="BI80" s="4170"/>
      <c r="BJ80" s="4166"/>
      <c r="BK80" s="4167"/>
      <c r="BL80" s="4167"/>
      <c r="BM80" s="4167"/>
      <c r="BN80" s="4168"/>
    </row>
    <row r="81" spans="2:66" ht="20.25" customHeight="1" x14ac:dyDescent="0.15">
      <c r="B81" s="4126">
        <f>B79+1</f>
        <v>33</v>
      </c>
      <c r="C81" s="4253"/>
      <c r="D81" s="4255"/>
      <c r="E81" s="4239"/>
      <c r="F81" s="4256"/>
      <c r="G81" s="4128"/>
      <c r="H81" s="4129"/>
      <c r="I81" s="1922"/>
      <c r="J81" s="1923"/>
      <c r="K81" s="1922"/>
      <c r="L81" s="1923"/>
      <c r="M81" s="4132"/>
      <c r="N81" s="4133"/>
      <c r="O81" s="4136"/>
      <c r="P81" s="4137"/>
      <c r="Q81" s="4137"/>
      <c r="R81" s="4129"/>
      <c r="S81" s="4140"/>
      <c r="T81" s="4141"/>
      <c r="U81" s="4141"/>
      <c r="V81" s="4141"/>
      <c r="W81" s="4142"/>
      <c r="X81" s="1942" t="s">
        <v>3298</v>
      </c>
      <c r="Z81" s="1943"/>
      <c r="AA81" s="1935"/>
      <c r="AB81" s="1936"/>
      <c r="AC81" s="1936"/>
      <c r="AD81" s="1936"/>
      <c r="AE81" s="1936"/>
      <c r="AF81" s="1936"/>
      <c r="AG81" s="1937"/>
      <c r="AH81" s="1935"/>
      <c r="AI81" s="1936"/>
      <c r="AJ81" s="1936"/>
      <c r="AK81" s="1936"/>
      <c r="AL81" s="1936"/>
      <c r="AM81" s="1936"/>
      <c r="AN81" s="1937"/>
      <c r="AO81" s="1935"/>
      <c r="AP81" s="1936"/>
      <c r="AQ81" s="1936"/>
      <c r="AR81" s="1936"/>
      <c r="AS81" s="1936"/>
      <c r="AT81" s="1936"/>
      <c r="AU81" s="1937"/>
      <c r="AV81" s="1935"/>
      <c r="AW81" s="1936"/>
      <c r="AX81" s="1936"/>
      <c r="AY81" s="1936"/>
      <c r="AZ81" s="1936"/>
      <c r="BA81" s="1936"/>
      <c r="BB81" s="1937"/>
      <c r="BC81" s="1935"/>
      <c r="BD81" s="1936"/>
      <c r="BE81" s="1938"/>
      <c r="BF81" s="4146"/>
      <c r="BG81" s="4147"/>
      <c r="BH81" s="4148"/>
      <c r="BI81" s="4149"/>
      <c r="BJ81" s="4150"/>
      <c r="BK81" s="4151"/>
      <c r="BL81" s="4151"/>
      <c r="BM81" s="4151"/>
      <c r="BN81" s="4152"/>
    </row>
    <row r="82" spans="2:66" ht="20.25" customHeight="1" x14ac:dyDescent="0.15">
      <c r="B82" s="4159"/>
      <c r="C82" s="4260"/>
      <c r="D82" s="4261"/>
      <c r="E82" s="4239"/>
      <c r="F82" s="4256"/>
      <c r="G82" s="4160"/>
      <c r="H82" s="4161"/>
      <c r="I82" s="1944"/>
      <c r="J82" s="1945">
        <f>G81</f>
        <v>0</v>
      </c>
      <c r="K82" s="1944"/>
      <c r="L82" s="1945">
        <f>M81</f>
        <v>0</v>
      </c>
      <c r="M82" s="4162"/>
      <c r="N82" s="4163"/>
      <c r="O82" s="4164"/>
      <c r="P82" s="4165"/>
      <c r="Q82" s="4165"/>
      <c r="R82" s="4161"/>
      <c r="S82" s="4140"/>
      <c r="T82" s="4141"/>
      <c r="U82" s="4141"/>
      <c r="V82" s="4141"/>
      <c r="W82" s="4142"/>
      <c r="X82" s="1939" t="s">
        <v>3505</v>
      </c>
      <c r="Y82" s="1940"/>
      <c r="Z82" s="1941"/>
      <c r="AA82" s="1927" t="str">
        <f>IF(AA81="","",VLOOKUP(AA81,'シフト記号表（従来型・ユニット型共通）'!$C$6:$L$47,10,FALSE))</f>
        <v/>
      </c>
      <c r="AB82" s="1928" t="str">
        <f>IF(AB81="","",VLOOKUP(AB81,'シフト記号表（従来型・ユニット型共通）'!$C$6:$L$47,10,FALSE))</f>
        <v/>
      </c>
      <c r="AC82" s="1928" t="str">
        <f>IF(AC81="","",VLOOKUP(AC81,'シフト記号表（従来型・ユニット型共通）'!$C$6:$L$47,10,FALSE))</f>
        <v/>
      </c>
      <c r="AD82" s="1928" t="str">
        <f>IF(AD81="","",VLOOKUP(AD81,'シフト記号表（従来型・ユニット型共通）'!$C$6:$L$47,10,FALSE))</f>
        <v/>
      </c>
      <c r="AE82" s="1928" t="str">
        <f>IF(AE81="","",VLOOKUP(AE81,'シフト記号表（従来型・ユニット型共通）'!$C$6:$L$47,10,FALSE))</f>
        <v/>
      </c>
      <c r="AF82" s="1928" t="str">
        <f>IF(AF81="","",VLOOKUP(AF81,'シフト記号表（従来型・ユニット型共通）'!$C$6:$L$47,10,FALSE))</f>
        <v/>
      </c>
      <c r="AG82" s="1929" t="str">
        <f>IF(AG81="","",VLOOKUP(AG81,'シフト記号表（従来型・ユニット型共通）'!$C$6:$L$47,10,FALSE))</f>
        <v/>
      </c>
      <c r="AH82" s="1927" t="str">
        <f>IF(AH81="","",VLOOKUP(AH81,'シフト記号表（従来型・ユニット型共通）'!$C$6:$L$47,10,FALSE))</f>
        <v/>
      </c>
      <c r="AI82" s="1928" t="str">
        <f>IF(AI81="","",VLOOKUP(AI81,'シフト記号表（従来型・ユニット型共通）'!$C$6:$L$47,10,FALSE))</f>
        <v/>
      </c>
      <c r="AJ82" s="1928" t="str">
        <f>IF(AJ81="","",VLOOKUP(AJ81,'シフト記号表（従来型・ユニット型共通）'!$C$6:$L$47,10,FALSE))</f>
        <v/>
      </c>
      <c r="AK82" s="1928" t="str">
        <f>IF(AK81="","",VLOOKUP(AK81,'シフト記号表（従来型・ユニット型共通）'!$C$6:$L$47,10,FALSE))</f>
        <v/>
      </c>
      <c r="AL82" s="1928" t="str">
        <f>IF(AL81="","",VLOOKUP(AL81,'シフト記号表（従来型・ユニット型共通）'!$C$6:$L$47,10,FALSE))</f>
        <v/>
      </c>
      <c r="AM82" s="1928" t="str">
        <f>IF(AM81="","",VLOOKUP(AM81,'シフト記号表（従来型・ユニット型共通）'!$C$6:$L$47,10,FALSE))</f>
        <v/>
      </c>
      <c r="AN82" s="1929" t="str">
        <f>IF(AN81="","",VLOOKUP(AN81,'シフト記号表（従来型・ユニット型共通）'!$C$6:$L$47,10,FALSE))</f>
        <v/>
      </c>
      <c r="AO82" s="1927" t="str">
        <f>IF(AO81="","",VLOOKUP(AO81,'シフト記号表（従来型・ユニット型共通）'!$C$6:$L$47,10,FALSE))</f>
        <v/>
      </c>
      <c r="AP82" s="1928" t="str">
        <f>IF(AP81="","",VLOOKUP(AP81,'シフト記号表（従来型・ユニット型共通）'!$C$6:$L$47,10,FALSE))</f>
        <v/>
      </c>
      <c r="AQ82" s="1928" t="str">
        <f>IF(AQ81="","",VLOOKUP(AQ81,'シフト記号表（従来型・ユニット型共通）'!$C$6:$L$47,10,FALSE))</f>
        <v/>
      </c>
      <c r="AR82" s="1928" t="str">
        <f>IF(AR81="","",VLOOKUP(AR81,'シフト記号表（従来型・ユニット型共通）'!$C$6:$L$47,10,FALSE))</f>
        <v/>
      </c>
      <c r="AS82" s="1928" t="str">
        <f>IF(AS81="","",VLOOKUP(AS81,'シフト記号表（従来型・ユニット型共通）'!$C$6:$L$47,10,FALSE))</f>
        <v/>
      </c>
      <c r="AT82" s="1928" t="str">
        <f>IF(AT81="","",VLOOKUP(AT81,'シフト記号表（従来型・ユニット型共通）'!$C$6:$L$47,10,FALSE))</f>
        <v/>
      </c>
      <c r="AU82" s="1929" t="str">
        <f>IF(AU81="","",VLOOKUP(AU81,'シフト記号表（従来型・ユニット型共通）'!$C$6:$L$47,10,FALSE))</f>
        <v/>
      </c>
      <c r="AV82" s="1927" t="str">
        <f>IF(AV81="","",VLOOKUP(AV81,'シフト記号表（従来型・ユニット型共通）'!$C$6:$L$47,10,FALSE))</f>
        <v/>
      </c>
      <c r="AW82" s="1928" t="str">
        <f>IF(AW81="","",VLOOKUP(AW81,'シフト記号表（従来型・ユニット型共通）'!$C$6:$L$47,10,FALSE))</f>
        <v/>
      </c>
      <c r="AX82" s="1928" t="str">
        <f>IF(AX81="","",VLOOKUP(AX81,'シフト記号表（従来型・ユニット型共通）'!$C$6:$L$47,10,FALSE))</f>
        <v/>
      </c>
      <c r="AY82" s="1928" t="str">
        <f>IF(AY81="","",VLOOKUP(AY81,'シフト記号表（従来型・ユニット型共通）'!$C$6:$L$47,10,FALSE))</f>
        <v/>
      </c>
      <c r="AZ82" s="1928" t="str">
        <f>IF(AZ81="","",VLOOKUP(AZ81,'シフト記号表（従来型・ユニット型共通）'!$C$6:$L$47,10,FALSE))</f>
        <v/>
      </c>
      <c r="BA82" s="1928" t="str">
        <f>IF(BA81="","",VLOOKUP(BA81,'シフト記号表（従来型・ユニット型共通）'!$C$6:$L$47,10,FALSE))</f>
        <v/>
      </c>
      <c r="BB82" s="1929" t="str">
        <f>IF(BB81="","",VLOOKUP(BB81,'シフト記号表（従来型・ユニット型共通）'!$C$6:$L$47,10,FALSE))</f>
        <v/>
      </c>
      <c r="BC82" s="1927" t="str">
        <f>IF(BC81="","",VLOOKUP(BC81,'シフト記号表（従来型・ユニット型共通）'!$C$6:$L$47,10,FALSE))</f>
        <v/>
      </c>
      <c r="BD82" s="1928" t="str">
        <f>IF(BD81="","",VLOOKUP(BD81,'シフト記号表（従来型・ユニット型共通）'!$C$6:$L$47,10,FALSE))</f>
        <v/>
      </c>
      <c r="BE82" s="1928" t="str">
        <f>IF(BE81="","",VLOOKUP(BE81,'シフト記号表（従来型・ユニット型共通）'!$C$6:$L$47,10,FALSE))</f>
        <v/>
      </c>
      <c r="BF82" s="4169">
        <f>IF($BI$3="４週",SUM(AA82:BB82),IF($BI$3="暦月",SUM(AA82:BE82),""))</f>
        <v>0</v>
      </c>
      <c r="BG82" s="4170"/>
      <c r="BH82" s="4171">
        <f>IF($BI$3="４週",BF82/4,IF($BI$3="暦月",(BF82/($BI$8/7)),""))</f>
        <v>0</v>
      </c>
      <c r="BI82" s="4170"/>
      <c r="BJ82" s="4166"/>
      <c r="BK82" s="4167"/>
      <c r="BL82" s="4167"/>
      <c r="BM82" s="4167"/>
      <c r="BN82" s="4168"/>
    </row>
    <row r="83" spans="2:66" ht="20.25" customHeight="1" x14ac:dyDescent="0.15">
      <c r="B83" s="4126">
        <f>B81+1</f>
        <v>34</v>
      </c>
      <c r="C83" s="4253"/>
      <c r="D83" s="4255"/>
      <c r="E83" s="4239"/>
      <c r="F83" s="4256"/>
      <c r="G83" s="4128"/>
      <c r="H83" s="4129"/>
      <c r="I83" s="1922"/>
      <c r="J83" s="1923"/>
      <c r="K83" s="1922"/>
      <c r="L83" s="1923"/>
      <c r="M83" s="4132"/>
      <c r="N83" s="4133"/>
      <c r="O83" s="4136"/>
      <c r="P83" s="4137"/>
      <c r="Q83" s="4137"/>
      <c r="R83" s="4129"/>
      <c r="S83" s="4140"/>
      <c r="T83" s="4141"/>
      <c r="U83" s="4141"/>
      <c r="V83" s="4141"/>
      <c r="W83" s="4142"/>
      <c r="X83" s="1942" t="s">
        <v>3298</v>
      </c>
      <c r="Z83" s="1943"/>
      <c r="AA83" s="1935"/>
      <c r="AB83" s="1936"/>
      <c r="AC83" s="1936"/>
      <c r="AD83" s="1936"/>
      <c r="AE83" s="1936"/>
      <c r="AF83" s="1936"/>
      <c r="AG83" s="1937"/>
      <c r="AH83" s="1935"/>
      <c r="AI83" s="1936"/>
      <c r="AJ83" s="1936"/>
      <c r="AK83" s="1936"/>
      <c r="AL83" s="1936"/>
      <c r="AM83" s="1936"/>
      <c r="AN83" s="1937"/>
      <c r="AO83" s="1935"/>
      <c r="AP83" s="1936"/>
      <c r="AQ83" s="1936"/>
      <c r="AR83" s="1936"/>
      <c r="AS83" s="1936"/>
      <c r="AT83" s="1936"/>
      <c r="AU83" s="1937"/>
      <c r="AV83" s="1935"/>
      <c r="AW83" s="1936"/>
      <c r="AX83" s="1936"/>
      <c r="AY83" s="1936"/>
      <c r="AZ83" s="1936"/>
      <c r="BA83" s="1936"/>
      <c r="BB83" s="1937"/>
      <c r="BC83" s="1935"/>
      <c r="BD83" s="1936"/>
      <c r="BE83" s="1938"/>
      <c r="BF83" s="4146"/>
      <c r="BG83" s="4147"/>
      <c r="BH83" s="4148"/>
      <c r="BI83" s="4149"/>
      <c r="BJ83" s="4150"/>
      <c r="BK83" s="4151"/>
      <c r="BL83" s="4151"/>
      <c r="BM83" s="4151"/>
      <c r="BN83" s="4152"/>
    </row>
    <row r="84" spans="2:66" ht="20.25" customHeight="1" x14ac:dyDescent="0.15">
      <c r="B84" s="4159"/>
      <c r="C84" s="4260"/>
      <c r="D84" s="4261"/>
      <c r="E84" s="4239"/>
      <c r="F84" s="4256"/>
      <c r="G84" s="4160"/>
      <c r="H84" s="4161"/>
      <c r="I84" s="1944"/>
      <c r="J84" s="1945">
        <f>G83</f>
        <v>0</v>
      </c>
      <c r="K84" s="1944"/>
      <c r="L84" s="1945">
        <f>M83</f>
        <v>0</v>
      </c>
      <c r="M84" s="4162"/>
      <c r="N84" s="4163"/>
      <c r="O84" s="4164"/>
      <c r="P84" s="4165"/>
      <c r="Q84" s="4165"/>
      <c r="R84" s="4161"/>
      <c r="S84" s="4140"/>
      <c r="T84" s="4141"/>
      <c r="U84" s="4141"/>
      <c r="V84" s="4141"/>
      <c r="W84" s="4142"/>
      <c r="X84" s="1939" t="s">
        <v>3505</v>
      </c>
      <c r="Y84" s="1940"/>
      <c r="Z84" s="1941"/>
      <c r="AA84" s="1927" t="str">
        <f>IF(AA83="","",VLOOKUP(AA83,'シフト記号表（従来型・ユニット型共通）'!$C$6:$L$47,10,FALSE))</f>
        <v/>
      </c>
      <c r="AB84" s="1928" t="str">
        <f>IF(AB83="","",VLOOKUP(AB83,'シフト記号表（従来型・ユニット型共通）'!$C$6:$L$47,10,FALSE))</f>
        <v/>
      </c>
      <c r="AC84" s="1928" t="str">
        <f>IF(AC83="","",VLOOKUP(AC83,'シフト記号表（従来型・ユニット型共通）'!$C$6:$L$47,10,FALSE))</f>
        <v/>
      </c>
      <c r="AD84" s="1928" t="str">
        <f>IF(AD83="","",VLOOKUP(AD83,'シフト記号表（従来型・ユニット型共通）'!$C$6:$L$47,10,FALSE))</f>
        <v/>
      </c>
      <c r="AE84" s="1928" t="str">
        <f>IF(AE83="","",VLOOKUP(AE83,'シフト記号表（従来型・ユニット型共通）'!$C$6:$L$47,10,FALSE))</f>
        <v/>
      </c>
      <c r="AF84" s="1928" t="str">
        <f>IF(AF83="","",VLOOKUP(AF83,'シフト記号表（従来型・ユニット型共通）'!$C$6:$L$47,10,FALSE))</f>
        <v/>
      </c>
      <c r="AG84" s="1929" t="str">
        <f>IF(AG83="","",VLOOKUP(AG83,'シフト記号表（従来型・ユニット型共通）'!$C$6:$L$47,10,FALSE))</f>
        <v/>
      </c>
      <c r="AH84" s="1927" t="str">
        <f>IF(AH83="","",VLOOKUP(AH83,'シフト記号表（従来型・ユニット型共通）'!$C$6:$L$47,10,FALSE))</f>
        <v/>
      </c>
      <c r="AI84" s="1928" t="str">
        <f>IF(AI83="","",VLOOKUP(AI83,'シフト記号表（従来型・ユニット型共通）'!$C$6:$L$47,10,FALSE))</f>
        <v/>
      </c>
      <c r="AJ84" s="1928" t="str">
        <f>IF(AJ83="","",VLOOKUP(AJ83,'シフト記号表（従来型・ユニット型共通）'!$C$6:$L$47,10,FALSE))</f>
        <v/>
      </c>
      <c r="AK84" s="1928" t="str">
        <f>IF(AK83="","",VLOOKUP(AK83,'シフト記号表（従来型・ユニット型共通）'!$C$6:$L$47,10,FALSE))</f>
        <v/>
      </c>
      <c r="AL84" s="1928" t="str">
        <f>IF(AL83="","",VLOOKUP(AL83,'シフト記号表（従来型・ユニット型共通）'!$C$6:$L$47,10,FALSE))</f>
        <v/>
      </c>
      <c r="AM84" s="1928" t="str">
        <f>IF(AM83="","",VLOOKUP(AM83,'シフト記号表（従来型・ユニット型共通）'!$C$6:$L$47,10,FALSE))</f>
        <v/>
      </c>
      <c r="AN84" s="1929" t="str">
        <f>IF(AN83="","",VLOOKUP(AN83,'シフト記号表（従来型・ユニット型共通）'!$C$6:$L$47,10,FALSE))</f>
        <v/>
      </c>
      <c r="AO84" s="1927" t="str">
        <f>IF(AO83="","",VLOOKUP(AO83,'シフト記号表（従来型・ユニット型共通）'!$C$6:$L$47,10,FALSE))</f>
        <v/>
      </c>
      <c r="AP84" s="1928" t="str">
        <f>IF(AP83="","",VLOOKUP(AP83,'シフト記号表（従来型・ユニット型共通）'!$C$6:$L$47,10,FALSE))</f>
        <v/>
      </c>
      <c r="AQ84" s="1928" t="str">
        <f>IF(AQ83="","",VLOOKUP(AQ83,'シフト記号表（従来型・ユニット型共通）'!$C$6:$L$47,10,FALSE))</f>
        <v/>
      </c>
      <c r="AR84" s="1928" t="str">
        <f>IF(AR83="","",VLOOKUP(AR83,'シフト記号表（従来型・ユニット型共通）'!$C$6:$L$47,10,FALSE))</f>
        <v/>
      </c>
      <c r="AS84" s="1928" t="str">
        <f>IF(AS83="","",VLOOKUP(AS83,'シフト記号表（従来型・ユニット型共通）'!$C$6:$L$47,10,FALSE))</f>
        <v/>
      </c>
      <c r="AT84" s="1928" t="str">
        <f>IF(AT83="","",VLOOKUP(AT83,'シフト記号表（従来型・ユニット型共通）'!$C$6:$L$47,10,FALSE))</f>
        <v/>
      </c>
      <c r="AU84" s="1929" t="str">
        <f>IF(AU83="","",VLOOKUP(AU83,'シフト記号表（従来型・ユニット型共通）'!$C$6:$L$47,10,FALSE))</f>
        <v/>
      </c>
      <c r="AV84" s="1927" t="str">
        <f>IF(AV83="","",VLOOKUP(AV83,'シフト記号表（従来型・ユニット型共通）'!$C$6:$L$47,10,FALSE))</f>
        <v/>
      </c>
      <c r="AW84" s="1928" t="str">
        <f>IF(AW83="","",VLOOKUP(AW83,'シフト記号表（従来型・ユニット型共通）'!$C$6:$L$47,10,FALSE))</f>
        <v/>
      </c>
      <c r="AX84" s="1928" t="str">
        <f>IF(AX83="","",VLOOKUP(AX83,'シフト記号表（従来型・ユニット型共通）'!$C$6:$L$47,10,FALSE))</f>
        <v/>
      </c>
      <c r="AY84" s="1928" t="str">
        <f>IF(AY83="","",VLOOKUP(AY83,'シフト記号表（従来型・ユニット型共通）'!$C$6:$L$47,10,FALSE))</f>
        <v/>
      </c>
      <c r="AZ84" s="1928" t="str">
        <f>IF(AZ83="","",VLOOKUP(AZ83,'シフト記号表（従来型・ユニット型共通）'!$C$6:$L$47,10,FALSE))</f>
        <v/>
      </c>
      <c r="BA84" s="1928" t="str">
        <f>IF(BA83="","",VLOOKUP(BA83,'シフト記号表（従来型・ユニット型共通）'!$C$6:$L$47,10,FALSE))</f>
        <v/>
      </c>
      <c r="BB84" s="1929" t="str">
        <f>IF(BB83="","",VLOOKUP(BB83,'シフト記号表（従来型・ユニット型共通）'!$C$6:$L$47,10,FALSE))</f>
        <v/>
      </c>
      <c r="BC84" s="1927" t="str">
        <f>IF(BC83="","",VLOOKUP(BC83,'シフト記号表（従来型・ユニット型共通）'!$C$6:$L$47,10,FALSE))</f>
        <v/>
      </c>
      <c r="BD84" s="1928" t="str">
        <f>IF(BD83="","",VLOOKUP(BD83,'シフト記号表（従来型・ユニット型共通）'!$C$6:$L$47,10,FALSE))</f>
        <v/>
      </c>
      <c r="BE84" s="1928" t="str">
        <f>IF(BE83="","",VLOOKUP(BE83,'シフト記号表（従来型・ユニット型共通）'!$C$6:$L$47,10,FALSE))</f>
        <v/>
      </c>
      <c r="BF84" s="4169">
        <f>IF($BI$3="４週",SUM(AA84:BB84),IF($BI$3="暦月",SUM(AA84:BE84),""))</f>
        <v>0</v>
      </c>
      <c r="BG84" s="4170"/>
      <c r="BH84" s="4171">
        <f>IF($BI$3="４週",BF84/4,IF($BI$3="暦月",(BF84/($BI$8/7)),""))</f>
        <v>0</v>
      </c>
      <c r="BI84" s="4170"/>
      <c r="BJ84" s="4166"/>
      <c r="BK84" s="4167"/>
      <c r="BL84" s="4167"/>
      <c r="BM84" s="4167"/>
      <c r="BN84" s="4168"/>
    </row>
    <row r="85" spans="2:66" ht="20.25" customHeight="1" x14ac:dyDescent="0.15">
      <c r="B85" s="4126">
        <f>B83+1</f>
        <v>35</v>
      </c>
      <c r="C85" s="4253"/>
      <c r="D85" s="4255"/>
      <c r="E85" s="4239"/>
      <c r="F85" s="4256"/>
      <c r="G85" s="4128"/>
      <c r="H85" s="4129"/>
      <c r="I85" s="1922"/>
      <c r="J85" s="1923"/>
      <c r="K85" s="1922"/>
      <c r="L85" s="1923"/>
      <c r="M85" s="4132"/>
      <c r="N85" s="4133"/>
      <c r="O85" s="4136"/>
      <c r="P85" s="4137"/>
      <c r="Q85" s="4137"/>
      <c r="R85" s="4129"/>
      <c r="S85" s="4140"/>
      <c r="T85" s="4141"/>
      <c r="U85" s="4141"/>
      <c r="V85" s="4141"/>
      <c r="W85" s="4142"/>
      <c r="X85" s="1942" t="s">
        <v>3298</v>
      </c>
      <c r="Z85" s="1943"/>
      <c r="AA85" s="1935"/>
      <c r="AB85" s="1936"/>
      <c r="AC85" s="1936"/>
      <c r="AD85" s="1936"/>
      <c r="AE85" s="1936"/>
      <c r="AF85" s="1936"/>
      <c r="AG85" s="1937"/>
      <c r="AH85" s="1935"/>
      <c r="AI85" s="1936"/>
      <c r="AJ85" s="1936"/>
      <c r="AK85" s="1936"/>
      <c r="AL85" s="1936"/>
      <c r="AM85" s="1936"/>
      <c r="AN85" s="1937"/>
      <c r="AO85" s="1935"/>
      <c r="AP85" s="1936"/>
      <c r="AQ85" s="1936"/>
      <c r="AR85" s="1936"/>
      <c r="AS85" s="1936"/>
      <c r="AT85" s="1936"/>
      <c r="AU85" s="1937"/>
      <c r="AV85" s="1935"/>
      <c r="AW85" s="1936"/>
      <c r="AX85" s="1936"/>
      <c r="AY85" s="1936"/>
      <c r="AZ85" s="1936"/>
      <c r="BA85" s="1936"/>
      <c r="BB85" s="1937"/>
      <c r="BC85" s="1935"/>
      <c r="BD85" s="1936"/>
      <c r="BE85" s="1938"/>
      <c r="BF85" s="4146"/>
      <c r="BG85" s="4147"/>
      <c r="BH85" s="4148"/>
      <c r="BI85" s="4149"/>
      <c r="BJ85" s="4150"/>
      <c r="BK85" s="4151"/>
      <c r="BL85" s="4151"/>
      <c r="BM85" s="4151"/>
      <c r="BN85" s="4152"/>
    </row>
    <row r="86" spans="2:66" ht="20.25" customHeight="1" x14ac:dyDescent="0.15">
      <c r="B86" s="4159"/>
      <c r="C86" s="4260"/>
      <c r="D86" s="4261"/>
      <c r="E86" s="4239"/>
      <c r="F86" s="4256"/>
      <c r="G86" s="4160"/>
      <c r="H86" s="4161"/>
      <c r="I86" s="1944"/>
      <c r="J86" s="1945">
        <f>G85</f>
        <v>0</v>
      </c>
      <c r="K86" s="1944"/>
      <c r="L86" s="1945">
        <f>M85</f>
        <v>0</v>
      </c>
      <c r="M86" s="4162"/>
      <c r="N86" s="4163"/>
      <c r="O86" s="4164"/>
      <c r="P86" s="4165"/>
      <c r="Q86" s="4165"/>
      <c r="R86" s="4161"/>
      <c r="S86" s="4140"/>
      <c r="T86" s="4141"/>
      <c r="U86" s="4141"/>
      <c r="V86" s="4141"/>
      <c r="W86" s="4142"/>
      <c r="X86" s="1939" t="s">
        <v>3505</v>
      </c>
      <c r="Y86" s="1940"/>
      <c r="Z86" s="1941"/>
      <c r="AA86" s="1927" t="str">
        <f>IF(AA85="","",VLOOKUP(AA85,'シフト記号表（従来型・ユニット型共通）'!$C$6:$L$47,10,FALSE))</f>
        <v/>
      </c>
      <c r="AB86" s="1928" t="str">
        <f>IF(AB85="","",VLOOKUP(AB85,'シフト記号表（従来型・ユニット型共通）'!$C$6:$L$47,10,FALSE))</f>
        <v/>
      </c>
      <c r="AC86" s="1928" t="str">
        <f>IF(AC85="","",VLOOKUP(AC85,'シフト記号表（従来型・ユニット型共通）'!$C$6:$L$47,10,FALSE))</f>
        <v/>
      </c>
      <c r="AD86" s="1928" t="str">
        <f>IF(AD85="","",VLOOKUP(AD85,'シフト記号表（従来型・ユニット型共通）'!$C$6:$L$47,10,FALSE))</f>
        <v/>
      </c>
      <c r="AE86" s="1928" t="str">
        <f>IF(AE85="","",VLOOKUP(AE85,'シフト記号表（従来型・ユニット型共通）'!$C$6:$L$47,10,FALSE))</f>
        <v/>
      </c>
      <c r="AF86" s="1928" t="str">
        <f>IF(AF85="","",VLOOKUP(AF85,'シフト記号表（従来型・ユニット型共通）'!$C$6:$L$47,10,FALSE))</f>
        <v/>
      </c>
      <c r="AG86" s="1929" t="str">
        <f>IF(AG85="","",VLOOKUP(AG85,'シフト記号表（従来型・ユニット型共通）'!$C$6:$L$47,10,FALSE))</f>
        <v/>
      </c>
      <c r="AH86" s="1927" t="str">
        <f>IF(AH85="","",VLOOKUP(AH85,'シフト記号表（従来型・ユニット型共通）'!$C$6:$L$47,10,FALSE))</f>
        <v/>
      </c>
      <c r="AI86" s="1928" t="str">
        <f>IF(AI85="","",VLOOKUP(AI85,'シフト記号表（従来型・ユニット型共通）'!$C$6:$L$47,10,FALSE))</f>
        <v/>
      </c>
      <c r="AJ86" s="1928" t="str">
        <f>IF(AJ85="","",VLOOKUP(AJ85,'シフト記号表（従来型・ユニット型共通）'!$C$6:$L$47,10,FALSE))</f>
        <v/>
      </c>
      <c r="AK86" s="1928" t="str">
        <f>IF(AK85="","",VLOOKUP(AK85,'シフト記号表（従来型・ユニット型共通）'!$C$6:$L$47,10,FALSE))</f>
        <v/>
      </c>
      <c r="AL86" s="1928" t="str">
        <f>IF(AL85="","",VLOOKUP(AL85,'シフト記号表（従来型・ユニット型共通）'!$C$6:$L$47,10,FALSE))</f>
        <v/>
      </c>
      <c r="AM86" s="1928" t="str">
        <f>IF(AM85="","",VLOOKUP(AM85,'シフト記号表（従来型・ユニット型共通）'!$C$6:$L$47,10,FALSE))</f>
        <v/>
      </c>
      <c r="AN86" s="1929" t="str">
        <f>IF(AN85="","",VLOOKUP(AN85,'シフト記号表（従来型・ユニット型共通）'!$C$6:$L$47,10,FALSE))</f>
        <v/>
      </c>
      <c r="AO86" s="1927" t="str">
        <f>IF(AO85="","",VLOOKUP(AO85,'シフト記号表（従来型・ユニット型共通）'!$C$6:$L$47,10,FALSE))</f>
        <v/>
      </c>
      <c r="AP86" s="1928" t="str">
        <f>IF(AP85="","",VLOOKUP(AP85,'シフト記号表（従来型・ユニット型共通）'!$C$6:$L$47,10,FALSE))</f>
        <v/>
      </c>
      <c r="AQ86" s="1928" t="str">
        <f>IF(AQ85="","",VLOOKUP(AQ85,'シフト記号表（従来型・ユニット型共通）'!$C$6:$L$47,10,FALSE))</f>
        <v/>
      </c>
      <c r="AR86" s="1928" t="str">
        <f>IF(AR85="","",VLOOKUP(AR85,'シフト記号表（従来型・ユニット型共通）'!$C$6:$L$47,10,FALSE))</f>
        <v/>
      </c>
      <c r="AS86" s="1928" t="str">
        <f>IF(AS85="","",VLOOKUP(AS85,'シフト記号表（従来型・ユニット型共通）'!$C$6:$L$47,10,FALSE))</f>
        <v/>
      </c>
      <c r="AT86" s="1928" t="str">
        <f>IF(AT85="","",VLOOKUP(AT85,'シフト記号表（従来型・ユニット型共通）'!$C$6:$L$47,10,FALSE))</f>
        <v/>
      </c>
      <c r="AU86" s="1929" t="str">
        <f>IF(AU85="","",VLOOKUP(AU85,'シフト記号表（従来型・ユニット型共通）'!$C$6:$L$47,10,FALSE))</f>
        <v/>
      </c>
      <c r="AV86" s="1927" t="str">
        <f>IF(AV85="","",VLOOKUP(AV85,'シフト記号表（従来型・ユニット型共通）'!$C$6:$L$47,10,FALSE))</f>
        <v/>
      </c>
      <c r="AW86" s="1928" t="str">
        <f>IF(AW85="","",VLOOKUP(AW85,'シフト記号表（従来型・ユニット型共通）'!$C$6:$L$47,10,FALSE))</f>
        <v/>
      </c>
      <c r="AX86" s="1928" t="str">
        <f>IF(AX85="","",VLOOKUP(AX85,'シフト記号表（従来型・ユニット型共通）'!$C$6:$L$47,10,FALSE))</f>
        <v/>
      </c>
      <c r="AY86" s="1928" t="str">
        <f>IF(AY85="","",VLOOKUP(AY85,'シフト記号表（従来型・ユニット型共通）'!$C$6:$L$47,10,FALSE))</f>
        <v/>
      </c>
      <c r="AZ86" s="1928" t="str">
        <f>IF(AZ85="","",VLOOKUP(AZ85,'シフト記号表（従来型・ユニット型共通）'!$C$6:$L$47,10,FALSE))</f>
        <v/>
      </c>
      <c r="BA86" s="1928" t="str">
        <f>IF(BA85="","",VLOOKUP(BA85,'シフト記号表（従来型・ユニット型共通）'!$C$6:$L$47,10,FALSE))</f>
        <v/>
      </c>
      <c r="BB86" s="1929" t="str">
        <f>IF(BB85="","",VLOOKUP(BB85,'シフト記号表（従来型・ユニット型共通）'!$C$6:$L$47,10,FALSE))</f>
        <v/>
      </c>
      <c r="BC86" s="1927" t="str">
        <f>IF(BC85="","",VLOOKUP(BC85,'シフト記号表（従来型・ユニット型共通）'!$C$6:$L$47,10,FALSE))</f>
        <v/>
      </c>
      <c r="BD86" s="1928" t="str">
        <f>IF(BD85="","",VLOOKUP(BD85,'シフト記号表（従来型・ユニット型共通）'!$C$6:$L$47,10,FALSE))</f>
        <v/>
      </c>
      <c r="BE86" s="1928" t="str">
        <f>IF(BE85="","",VLOOKUP(BE85,'シフト記号表（従来型・ユニット型共通）'!$C$6:$L$47,10,FALSE))</f>
        <v/>
      </c>
      <c r="BF86" s="4169">
        <f>IF($BI$3="４週",SUM(AA86:BB86),IF($BI$3="暦月",SUM(AA86:BE86),""))</f>
        <v>0</v>
      </c>
      <c r="BG86" s="4170"/>
      <c r="BH86" s="4171">
        <f>IF($BI$3="４週",BF86/4,IF($BI$3="暦月",(BF86/($BI$8/7)),""))</f>
        <v>0</v>
      </c>
      <c r="BI86" s="4170"/>
      <c r="BJ86" s="4166"/>
      <c r="BK86" s="4167"/>
      <c r="BL86" s="4167"/>
      <c r="BM86" s="4167"/>
      <c r="BN86" s="4168"/>
    </row>
    <row r="87" spans="2:66" ht="20.25" customHeight="1" x14ac:dyDescent="0.15">
      <c r="B87" s="4126">
        <f>B85+1</f>
        <v>36</v>
      </c>
      <c r="C87" s="4253"/>
      <c r="D87" s="4255"/>
      <c r="E87" s="4239"/>
      <c r="F87" s="4256"/>
      <c r="G87" s="4128"/>
      <c r="H87" s="4129"/>
      <c r="I87" s="1922"/>
      <c r="J87" s="1923"/>
      <c r="K87" s="1922"/>
      <c r="L87" s="1923"/>
      <c r="M87" s="4132"/>
      <c r="N87" s="4133"/>
      <c r="O87" s="4136"/>
      <c r="P87" s="4137"/>
      <c r="Q87" s="4137"/>
      <c r="R87" s="4129"/>
      <c r="S87" s="4140"/>
      <c r="T87" s="4141"/>
      <c r="U87" s="4141"/>
      <c r="V87" s="4141"/>
      <c r="W87" s="4142"/>
      <c r="X87" s="1942" t="s">
        <v>3298</v>
      </c>
      <c r="Z87" s="1943"/>
      <c r="AA87" s="1935"/>
      <c r="AB87" s="1936"/>
      <c r="AC87" s="1936"/>
      <c r="AD87" s="1936"/>
      <c r="AE87" s="1936"/>
      <c r="AF87" s="1936"/>
      <c r="AG87" s="1937"/>
      <c r="AH87" s="1935"/>
      <c r="AI87" s="1936"/>
      <c r="AJ87" s="1936"/>
      <c r="AK87" s="1936"/>
      <c r="AL87" s="1936"/>
      <c r="AM87" s="1936"/>
      <c r="AN87" s="1937"/>
      <c r="AO87" s="1935"/>
      <c r="AP87" s="1936"/>
      <c r="AQ87" s="1936"/>
      <c r="AR87" s="1936"/>
      <c r="AS87" s="1936"/>
      <c r="AT87" s="1936"/>
      <c r="AU87" s="1937"/>
      <c r="AV87" s="1935"/>
      <c r="AW87" s="1936"/>
      <c r="AX87" s="1936"/>
      <c r="AY87" s="1936"/>
      <c r="AZ87" s="1936"/>
      <c r="BA87" s="1936"/>
      <c r="BB87" s="1937"/>
      <c r="BC87" s="1935"/>
      <c r="BD87" s="1936"/>
      <c r="BE87" s="1938"/>
      <c r="BF87" s="4146"/>
      <c r="BG87" s="4147"/>
      <c r="BH87" s="4148"/>
      <c r="BI87" s="4149"/>
      <c r="BJ87" s="4150"/>
      <c r="BK87" s="4151"/>
      <c r="BL87" s="4151"/>
      <c r="BM87" s="4151"/>
      <c r="BN87" s="4152"/>
    </row>
    <row r="88" spans="2:66" ht="20.25" customHeight="1" x14ac:dyDescent="0.15">
      <c r="B88" s="4159"/>
      <c r="C88" s="4260"/>
      <c r="D88" s="4261"/>
      <c r="E88" s="4239"/>
      <c r="F88" s="4256"/>
      <c r="G88" s="4160"/>
      <c r="H88" s="4161"/>
      <c r="I88" s="1944"/>
      <c r="J88" s="1945">
        <f>G87</f>
        <v>0</v>
      </c>
      <c r="K88" s="1944"/>
      <c r="L88" s="1945">
        <f>M87</f>
        <v>0</v>
      </c>
      <c r="M88" s="4162"/>
      <c r="N88" s="4163"/>
      <c r="O88" s="4164"/>
      <c r="P88" s="4165"/>
      <c r="Q88" s="4165"/>
      <c r="R88" s="4161"/>
      <c r="S88" s="4140"/>
      <c r="T88" s="4141"/>
      <c r="U88" s="4141"/>
      <c r="V88" s="4141"/>
      <c r="W88" s="4142"/>
      <c r="X88" s="1939" t="s">
        <v>3505</v>
      </c>
      <c r="Y88" s="1940"/>
      <c r="Z88" s="1941"/>
      <c r="AA88" s="1927" t="str">
        <f>IF(AA87="","",VLOOKUP(AA87,'シフト記号表（従来型・ユニット型共通）'!$C$6:$L$47,10,FALSE))</f>
        <v/>
      </c>
      <c r="AB88" s="1928" t="str">
        <f>IF(AB87="","",VLOOKUP(AB87,'シフト記号表（従来型・ユニット型共通）'!$C$6:$L$47,10,FALSE))</f>
        <v/>
      </c>
      <c r="AC88" s="1928" t="str">
        <f>IF(AC87="","",VLOOKUP(AC87,'シフト記号表（従来型・ユニット型共通）'!$C$6:$L$47,10,FALSE))</f>
        <v/>
      </c>
      <c r="AD88" s="1928" t="str">
        <f>IF(AD87="","",VLOOKUP(AD87,'シフト記号表（従来型・ユニット型共通）'!$C$6:$L$47,10,FALSE))</f>
        <v/>
      </c>
      <c r="AE88" s="1928" t="str">
        <f>IF(AE87="","",VLOOKUP(AE87,'シフト記号表（従来型・ユニット型共通）'!$C$6:$L$47,10,FALSE))</f>
        <v/>
      </c>
      <c r="AF88" s="1928" t="str">
        <f>IF(AF87="","",VLOOKUP(AF87,'シフト記号表（従来型・ユニット型共通）'!$C$6:$L$47,10,FALSE))</f>
        <v/>
      </c>
      <c r="AG88" s="1929" t="str">
        <f>IF(AG87="","",VLOOKUP(AG87,'シフト記号表（従来型・ユニット型共通）'!$C$6:$L$47,10,FALSE))</f>
        <v/>
      </c>
      <c r="AH88" s="1927" t="str">
        <f>IF(AH87="","",VLOOKUP(AH87,'シフト記号表（従来型・ユニット型共通）'!$C$6:$L$47,10,FALSE))</f>
        <v/>
      </c>
      <c r="AI88" s="1928" t="str">
        <f>IF(AI87="","",VLOOKUP(AI87,'シフト記号表（従来型・ユニット型共通）'!$C$6:$L$47,10,FALSE))</f>
        <v/>
      </c>
      <c r="AJ88" s="1928" t="str">
        <f>IF(AJ87="","",VLOOKUP(AJ87,'シフト記号表（従来型・ユニット型共通）'!$C$6:$L$47,10,FALSE))</f>
        <v/>
      </c>
      <c r="AK88" s="1928" t="str">
        <f>IF(AK87="","",VLOOKUP(AK87,'シフト記号表（従来型・ユニット型共通）'!$C$6:$L$47,10,FALSE))</f>
        <v/>
      </c>
      <c r="AL88" s="1928" t="str">
        <f>IF(AL87="","",VLOOKUP(AL87,'シフト記号表（従来型・ユニット型共通）'!$C$6:$L$47,10,FALSE))</f>
        <v/>
      </c>
      <c r="AM88" s="1928" t="str">
        <f>IF(AM87="","",VLOOKUP(AM87,'シフト記号表（従来型・ユニット型共通）'!$C$6:$L$47,10,FALSE))</f>
        <v/>
      </c>
      <c r="AN88" s="1929" t="str">
        <f>IF(AN87="","",VLOOKUP(AN87,'シフト記号表（従来型・ユニット型共通）'!$C$6:$L$47,10,FALSE))</f>
        <v/>
      </c>
      <c r="AO88" s="1927" t="str">
        <f>IF(AO87="","",VLOOKUP(AO87,'シフト記号表（従来型・ユニット型共通）'!$C$6:$L$47,10,FALSE))</f>
        <v/>
      </c>
      <c r="AP88" s="1928" t="str">
        <f>IF(AP87="","",VLOOKUP(AP87,'シフト記号表（従来型・ユニット型共通）'!$C$6:$L$47,10,FALSE))</f>
        <v/>
      </c>
      <c r="AQ88" s="1928" t="str">
        <f>IF(AQ87="","",VLOOKUP(AQ87,'シフト記号表（従来型・ユニット型共通）'!$C$6:$L$47,10,FALSE))</f>
        <v/>
      </c>
      <c r="AR88" s="1928" t="str">
        <f>IF(AR87="","",VLOOKUP(AR87,'シフト記号表（従来型・ユニット型共通）'!$C$6:$L$47,10,FALSE))</f>
        <v/>
      </c>
      <c r="AS88" s="1928" t="str">
        <f>IF(AS87="","",VLOOKUP(AS87,'シフト記号表（従来型・ユニット型共通）'!$C$6:$L$47,10,FALSE))</f>
        <v/>
      </c>
      <c r="AT88" s="1928" t="str">
        <f>IF(AT87="","",VLOOKUP(AT87,'シフト記号表（従来型・ユニット型共通）'!$C$6:$L$47,10,FALSE))</f>
        <v/>
      </c>
      <c r="AU88" s="1929" t="str">
        <f>IF(AU87="","",VLOOKUP(AU87,'シフト記号表（従来型・ユニット型共通）'!$C$6:$L$47,10,FALSE))</f>
        <v/>
      </c>
      <c r="AV88" s="1927" t="str">
        <f>IF(AV87="","",VLOOKUP(AV87,'シフト記号表（従来型・ユニット型共通）'!$C$6:$L$47,10,FALSE))</f>
        <v/>
      </c>
      <c r="AW88" s="1928" t="str">
        <f>IF(AW87="","",VLOOKUP(AW87,'シフト記号表（従来型・ユニット型共通）'!$C$6:$L$47,10,FALSE))</f>
        <v/>
      </c>
      <c r="AX88" s="1928" t="str">
        <f>IF(AX87="","",VLOOKUP(AX87,'シフト記号表（従来型・ユニット型共通）'!$C$6:$L$47,10,FALSE))</f>
        <v/>
      </c>
      <c r="AY88" s="1928" t="str">
        <f>IF(AY87="","",VLOOKUP(AY87,'シフト記号表（従来型・ユニット型共通）'!$C$6:$L$47,10,FALSE))</f>
        <v/>
      </c>
      <c r="AZ88" s="1928" t="str">
        <f>IF(AZ87="","",VLOOKUP(AZ87,'シフト記号表（従来型・ユニット型共通）'!$C$6:$L$47,10,FALSE))</f>
        <v/>
      </c>
      <c r="BA88" s="1928" t="str">
        <f>IF(BA87="","",VLOOKUP(BA87,'シフト記号表（従来型・ユニット型共通）'!$C$6:$L$47,10,FALSE))</f>
        <v/>
      </c>
      <c r="BB88" s="1929" t="str">
        <f>IF(BB87="","",VLOOKUP(BB87,'シフト記号表（従来型・ユニット型共通）'!$C$6:$L$47,10,FALSE))</f>
        <v/>
      </c>
      <c r="BC88" s="1927" t="str">
        <f>IF(BC87="","",VLOOKUP(BC87,'シフト記号表（従来型・ユニット型共通）'!$C$6:$L$47,10,FALSE))</f>
        <v/>
      </c>
      <c r="BD88" s="1928" t="str">
        <f>IF(BD87="","",VLOOKUP(BD87,'シフト記号表（従来型・ユニット型共通）'!$C$6:$L$47,10,FALSE))</f>
        <v/>
      </c>
      <c r="BE88" s="1928" t="str">
        <f>IF(BE87="","",VLOOKUP(BE87,'シフト記号表（従来型・ユニット型共通）'!$C$6:$L$47,10,FALSE))</f>
        <v/>
      </c>
      <c r="BF88" s="4169">
        <f>IF($BI$3="４週",SUM(AA88:BB88),IF($BI$3="暦月",SUM(AA88:BE88),""))</f>
        <v>0</v>
      </c>
      <c r="BG88" s="4170"/>
      <c r="BH88" s="4171">
        <f>IF($BI$3="４週",BF88/4,IF($BI$3="暦月",(BF88/($BI$8/7)),""))</f>
        <v>0</v>
      </c>
      <c r="BI88" s="4170"/>
      <c r="BJ88" s="4166"/>
      <c r="BK88" s="4167"/>
      <c r="BL88" s="4167"/>
      <c r="BM88" s="4167"/>
      <c r="BN88" s="4168"/>
    </row>
    <row r="89" spans="2:66" ht="20.25" customHeight="1" x14ac:dyDescent="0.15">
      <c r="B89" s="4126">
        <f>B87+1</f>
        <v>37</v>
      </c>
      <c r="C89" s="4253"/>
      <c r="D89" s="4255"/>
      <c r="E89" s="4239"/>
      <c r="F89" s="4256"/>
      <c r="G89" s="4128"/>
      <c r="H89" s="4129"/>
      <c r="I89" s="1922"/>
      <c r="J89" s="1923"/>
      <c r="K89" s="1922"/>
      <c r="L89" s="1923"/>
      <c r="M89" s="4132"/>
      <c r="N89" s="4133"/>
      <c r="O89" s="4136"/>
      <c r="P89" s="4137"/>
      <c r="Q89" s="4137"/>
      <c r="R89" s="4129"/>
      <c r="S89" s="4140"/>
      <c r="T89" s="4141"/>
      <c r="U89" s="4141"/>
      <c r="V89" s="4141"/>
      <c r="W89" s="4142"/>
      <c r="X89" s="1942" t="s">
        <v>3298</v>
      </c>
      <c r="Z89" s="1943"/>
      <c r="AA89" s="1935"/>
      <c r="AB89" s="1936"/>
      <c r="AC89" s="1936"/>
      <c r="AD89" s="1936"/>
      <c r="AE89" s="1936"/>
      <c r="AF89" s="1936"/>
      <c r="AG89" s="1937"/>
      <c r="AH89" s="1935"/>
      <c r="AI89" s="1936"/>
      <c r="AJ89" s="1936"/>
      <c r="AK89" s="1936"/>
      <c r="AL89" s="1936"/>
      <c r="AM89" s="1936"/>
      <c r="AN89" s="1937"/>
      <c r="AO89" s="1935"/>
      <c r="AP89" s="1936"/>
      <c r="AQ89" s="1936"/>
      <c r="AR89" s="1936"/>
      <c r="AS89" s="1936"/>
      <c r="AT89" s="1936"/>
      <c r="AU89" s="1937"/>
      <c r="AV89" s="1935"/>
      <c r="AW89" s="1936"/>
      <c r="AX89" s="1936"/>
      <c r="AY89" s="1936"/>
      <c r="AZ89" s="1936"/>
      <c r="BA89" s="1936"/>
      <c r="BB89" s="1937"/>
      <c r="BC89" s="1935"/>
      <c r="BD89" s="1936"/>
      <c r="BE89" s="1938"/>
      <c r="BF89" s="4146"/>
      <c r="BG89" s="4147"/>
      <c r="BH89" s="4148"/>
      <c r="BI89" s="4149"/>
      <c r="BJ89" s="4150"/>
      <c r="BK89" s="4151"/>
      <c r="BL89" s="4151"/>
      <c r="BM89" s="4151"/>
      <c r="BN89" s="4152"/>
    </row>
    <row r="90" spans="2:66" ht="20.25" customHeight="1" x14ac:dyDescent="0.15">
      <c r="B90" s="4159"/>
      <c r="C90" s="4260"/>
      <c r="D90" s="4261"/>
      <c r="E90" s="4239"/>
      <c r="F90" s="4256"/>
      <c r="G90" s="4160"/>
      <c r="H90" s="4161"/>
      <c r="I90" s="1944"/>
      <c r="J90" s="1945">
        <f>G89</f>
        <v>0</v>
      </c>
      <c r="K90" s="1944"/>
      <c r="L90" s="1945">
        <f>M89</f>
        <v>0</v>
      </c>
      <c r="M90" s="4162"/>
      <c r="N90" s="4163"/>
      <c r="O90" s="4164"/>
      <c r="P90" s="4165"/>
      <c r="Q90" s="4165"/>
      <c r="R90" s="4161"/>
      <c r="S90" s="4140"/>
      <c r="T90" s="4141"/>
      <c r="U90" s="4141"/>
      <c r="V90" s="4141"/>
      <c r="W90" s="4142"/>
      <c r="X90" s="1939" t="s">
        <v>3505</v>
      </c>
      <c r="Y90" s="1940"/>
      <c r="Z90" s="1941"/>
      <c r="AA90" s="1927" t="str">
        <f>IF(AA89="","",VLOOKUP(AA89,'シフト記号表（従来型・ユニット型共通）'!$C$6:$L$47,10,FALSE))</f>
        <v/>
      </c>
      <c r="AB90" s="1928" t="str">
        <f>IF(AB89="","",VLOOKUP(AB89,'シフト記号表（従来型・ユニット型共通）'!$C$6:$L$47,10,FALSE))</f>
        <v/>
      </c>
      <c r="AC90" s="1928" t="str">
        <f>IF(AC89="","",VLOOKUP(AC89,'シフト記号表（従来型・ユニット型共通）'!$C$6:$L$47,10,FALSE))</f>
        <v/>
      </c>
      <c r="AD90" s="1928" t="str">
        <f>IF(AD89="","",VLOOKUP(AD89,'シフト記号表（従来型・ユニット型共通）'!$C$6:$L$47,10,FALSE))</f>
        <v/>
      </c>
      <c r="AE90" s="1928" t="str">
        <f>IF(AE89="","",VLOOKUP(AE89,'シフト記号表（従来型・ユニット型共通）'!$C$6:$L$47,10,FALSE))</f>
        <v/>
      </c>
      <c r="AF90" s="1928" t="str">
        <f>IF(AF89="","",VLOOKUP(AF89,'シフト記号表（従来型・ユニット型共通）'!$C$6:$L$47,10,FALSE))</f>
        <v/>
      </c>
      <c r="AG90" s="1929" t="str">
        <f>IF(AG89="","",VLOOKUP(AG89,'シフト記号表（従来型・ユニット型共通）'!$C$6:$L$47,10,FALSE))</f>
        <v/>
      </c>
      <c r="AH90" s="1927" t="str">
        <f>IF(AH89="","",VLOOKUP(AH89,'シフト記号表（従来型・ユニット型共通）'!$C$6:$L$47,10,FALSE))</f>
        <v/>
      </c>
      <c r="AI90" s="1928" t="str">
        <f>IF(AI89="","",VLOOKUP(AI89,'シフト記号表（従来型・ユニット型共通）'!$C$6:$L$47,10,FALSE))</f>
        <v/>
      </c>
      <c r="AJ90" s="1928" t="str">
        <f>IF(AJ89="","",VLOOKUP(AJ89,'シフト記号表（従来型・ユニット型共通）'!$C$6:$L$47,10,FALSE))</f>
        <v/>
      </c>
      <c r="AK90" s="1928" t="str">
        <f>IF(AK89="","",VLOOKUP(AK89,'シフト記号表（従来型・ユニット型共通）'!$C$6:$L$47,10,FALSE))</f>
        <v/>
      </c>
      <c r="AL90" s="1928" t="str">
        <f>IF(AL89="","",VLOOKUP(AL89,'シフト記号表（従来型・ユニット型共通）'!$C$6:$L$47,10,FALSE))</f>
        <v/>
      </c>
      <c r="AM90" s="1928" t="str">
        <f>IF(AM89="","",VLOOKUP(AM89,'シフト記号表（従来型・ユニット型共通）'!$C$6:$L$47,10,FALSE))</f>
        <v/>
      </c>
      <c r="AN90" s="1929" t="str">
        <f>IF(AN89="","",VLOOKUP(AN89,'シフト記号表（従来型・ユニット型共通）'!$C$6:$L$47,10,FALSE))</f>
        <v/>
      </c>
      <c r="AO90" s="1927" t="str">
        <f>IF(AO89="","",VLOOKUP(AO89,'シフト記号表（従来型・ユニット型共通）'!$C$6:$L$47,10,FALSE))</f>
        <v/>
      </c>
      <c r="AP90" s="1928" t="str">
        <f>IF(AP89="","",VLOOKUP(AP89,'シフト記号表（従来型・ユニット型共通）'!$C$6:$L$47,10,FALSE))</f>
        <v/>
      </c>
      <c r="AQ90" s="1928" t="str">
        <f>IF(AQ89="","",VLOOKUP(AQ89,'シフト記号表（従来型・ユニット型共通）'!$C$6:$L$47,10,FALSE))</f>
        <v/>
      </c>
      <c r="AR90" s="1928" t="str">
        <f>IF(AR89="","",VLOOKUP(AR89,'シフト記号表（従来型・ユニット型共通）'!$C$6:$L$47,10,FALSE))</f>
        <v/>
      </c>
      <c r="AS90" s="1928" t="str">
        <f>IF(AS89="","",VLOOKUP(AS89,'シフト記号表（従来型・ユニット型共通）'!$C$6:$L$47,10,FALSE))</f>
        <v/>
      </c>
      <c r="AT90" s="1928" t="str">
        <f>IF(AT89="","",VLOOKUP(AT89,'シフト記号表（従来型・ユニット型共通）'!$C$6:$L$47,10,FALSE))</f>
        <v/>
      </c>
      <c r="AU90" s="1929" t="str">
        <f>IF(AU89="","",VLOOKUP(AU89,'シフト記号表（従来型・ユニット型共通）'!$C$6:$L$47,10,FALSE))</f>
        <v/>
      </c>
      <c r="AV90" s="1927" t="str">
        <f>IF(AV89="","",VLOOKUP(AV89,'シフト記号表（従来型・ユニット型共通）'!$C$6:$L$47,10,FALSE))</f>
        <v/>
      </c>
      <c r="AW90" s="1928" t="str">
        <f>IF(AW89="","",VLOOKUP(AW89,'シフト記号表（従来型・ユニット型共通）'!$C$6:$L$47,10,FALSE))</f>
        <v/>
      </c>
      <c r="AX90" s="1928" t="str">
        <f>IF(AX89="","",VLOOKUP(AX89,'シフト記号表（従来型・ユニット型共通）'!$C$6:$L$47,10,FALSE))</f>
        <v/>
      </c>
      <c r="AY90" s="1928" t="str">
        <f>IF(AY89="","",VLOOKUP(AY89,'シフト記号表（従来型・ユニット型共通）'!$C$6:$L$47,10,FALSE))</f>
        <v/>
      </c>
      <c r="AZ90" s="1928" t="str">
        <f>IF(AZ89="","",VLOOKUP(AZ89,'シフト記号表（従来型・ユニット型共通）'!$C$6:$L$47,10,FALSE))</f>
        <v/>
      </c>
      <c r="BA90" s="1928" t="str">
        <f>IF(BA89="","",VLOOKUP(BA89,'シフト記号表（従来型・ユニット型共通）'!$C$6:$L$47,10,FALSE))</f>
        <v/>
      </c>
      <c r="BB90" s="1929" t="str">
        <f>IF(BB89="","",VLOOKUP(BB89,'シフト記号表（従来型・ユニット型共通）'!$C$6:$L$47,10,FALSE))</f>
        <v/>
      </c>
      <c r="BC90" s="1927" t="str">
        <f>IF(BC89="","",VLOOKUP(BC89,'シフト記号表（従来型・ユニット型共通）'!$C$6:$L$47,10,FALSE))</f>
        <v/>
      </c>
      <c r="BD90" s="1928" t="str">
        <f>IF(BD89="","",VLOOKUP(BD89,'シフト記号表（従来型・ユニット型共通）'!$C$6:$L$47,10,FALSE))</f>
        <v/>
      </c>
      <c r="BE90" s="1928" t="str">
        <f>IF(BE89="","",VLOOKUP(BE89,'シフト記号表（従来型・ユニット型共通）'!$C$6:$L$47,10,FALSE))</f>
        <v/>
      </c>
      <c r="BF90" s="4169">
        <f>IF($BI$3="４週",SUM(AA90:BB90),IF($BI$3="暦月",SUM(AA90:BE90),""))</f>
        <v>0</v>
      </c>
      <c r="BG90" s="4170"/>
      <c r="BH90" s="4171">
        <f>IF($BI$3="４週",BF90/4,IF($BI$3="暦月",(BF90/($BI$8/7)),""))</f>
        <v>0</v>
      </c>
      <c r="BI90" s="4170"/>
      <c r="BJ90" s="4166"/>
      <c r="BK90" s="4167"/>
      <c r="BL90" s="4167"/>
      <c r="BM90" s="4167"/>
      <c r="BN90" s="4168"/>
    </row>
    <row r="91" spans="2:66" ht="20.25" customHeight="1" x14ac:dyDescent="0.15">
      <c r="B91" s="4126">
        <f>B89+1</f>
        <v>38</v>
      </c>
      <c r="C91" s="4253"/>
      <c r="D91" s="4255"/>
      <c r="E91" s="4239"/>
      <c r="F91" s="4256"/>
      <c r="G91" s="4128"/>
      <c r="H91" s="4129"/>
      <c r="I91" s="1922"/>
      <c r="J91" s="1923"/>
      <c r="K91" s="1922"/>
      <c r="L91" s="1923"/>
      <c r="M91" s="4132"/>
      <c r="N91" s="4133"/>
      <c r="O91" s="4136"/>
      <c r="P91" s="4137"/>
      <c r="Q91" s="4137"/>
      <c r="R91" s="4129"/>
      <c r="S91" s="4140"/>
      <c r="T91" s="4141"/>
      <c r="U91" s="4141"/>
      <c r="V91" s="4141"/>
      <c r="W91" s="4142"/>
      <c r="X91" s="1942" t="s">
        <v>3298</v>
      </c>
      <c r="Z91" s="1943"/>
      <c r="AA91" s="1935"/>
      <c r="AB91" s="1936"/>
      <c r="AC91" s="1936"/>
      <c r="AD91" s="1936"/>
      <c r="AE91" s="1936"/>
      <c r="AF91" s="1936"/>
      <c r="AG91" s="1937"/>
      <c r="AH91" s="1935"/>
      <c r="AI91" s="1936"/>
      <c r="AJ91" s="1936"/>
      <c r="AK91" s="1936"/>
      <c r="AL91" s="1936"/>
      <c r="AM91" s="1936"/>
      <c r="AN91" s="1937"/>
      <c r="AO91" s="1935"/>
      <c r="AP91" s="1936"/>
      <c r="AQ91" s="1936"/>
      <c r="AR91" s="1936"/>
      <c r="AS91" s="1936"/>
      <c r="AT91" s="1936"/>
      <c r="AU91" s="1937"/>
      <c r="AV91" s="1935"/>
      <c r="AW91" s="1936"/>
      <c r="AX91" s="1936"/>
      <c r="AY91" s="1936"/>
      <c r="AZ91" s="1936"/>
      <c r="BA91" s="1936"/>
      <c r="BB91" s="1937"/>
      <c r="BC91" s="1935"/>
      <c r="BD91" s="1936"/>
      <c r="BE91" s="1938"/>
      <c r="BF91" s="4146"/>
      <c r="BG91" s="4147"/>
      <c r="BH91" s="4148"/>
      <c r="BI91" s="4149"/>
      <c r="BJ91" s="4150"/>
      <c r="BK91" s="4151"/>
      <c r="BL91" s="4151"/>
      <c r="BM91" s="4151"/>
      <c r="BN91" s="4152"/>
    </row>
    <row r="92" spans="2:66" ht="20.25" customHeight="1" x14ac:dyDescent="0.15">
      <c r="B92" s="4159"/>
      <c r="C92" s="4260"/>
      <c r="D92" s="4261"/>
      <c r="E92" s="4239"/>
      <c r="F92" s="4256"/>
      <c r="G92" s="4160"/>
      <c r="H92" s="4161"/>
      <c r="I92" s="1944"/>
      <c r="J92" s="1945">
        <f>G91</f>
        <v>0</v>
      </c>
      <c r="K92" s="1944"/>
      <c r="L92" s="1945">
        <f>M91</f>
        <v>0</v>
      </c>
      <c r="M92" s="4162"/>
      <c r="N92" s="4163"/>
      <c r="O92" s="4164"/>
      <c r="P92" s="4165"/>
      <c r="Q92" s="4165"/>
      <c r="R92" s="4161"/>
      <c r="S92" s="4140"/>
      <c r="T92" s="4141"/>
      <c r="U92" s="4141"/>
      <c r="V92" s="4141"/>
      <c r="W92" s="4142"/>
      <c r="X92" s="1939" t="s">
        <v>3505</v>
      </c>
      <c r="Y92" s="1940"/>
      <c r="Z92" s="1941"/>
      <c r="AA92" s="1927" t="str">
        <f>IF(AA91="","",VLOOKUP(AA91,'シフト記号表（従来型・ユニット型共通）'!$C$6:$L$47,10,FALSE))</f>
        <v/>
      </c>
      <c r="AB92" s="1928" t="str">
        <f>IF(AB91="","",VLOOKUP(AB91,'シフト記号表（従来型・ユニット型共通）'!$C$6:$L$47,10,FALSE))</f>
        <v/>
      </c>
      <c r="AC92" s="1928" t="str">
        <f>IF(AC91="","",VLOOKUP(AC91,'シフト記号表（従来型・ユニット型共通）'!$C$6:$L$47,10,FALSE))</f>
        <v/>
      </c>
      <c r="AD92" s="1928" t="str">
        <f>IF(AD91="","",VLOOKUP(AD91,'シフト記号表（従来型・ユニット型共通）'!$C$6:$L$47,10,FALSE))</f>
        <v/>
      </c>
      <c r="AE92" s="1928" t="str">
        <f>IF(AE91="","",VLOOKUP(AE91,'シフト記号表（従来型・ユニット型共通）'!$C$6:$L$47,10,FALSE))</f>
        <v/>
      </c>
      <c r="AF92" s="1928" t="str">
        <f>IF(AF91="","",VLOOKUP(AF91,'シフト記号表（従来型・ユニット型共通）'!$C$6:$L$47,10,FALSE))</f>
        <v/>
      </c>
      <c r="AG92" s="1929" t="str">
        <f>IF(AG91="","",VLOOKUP(AG91,'シフト記号表（従来型・ユニット型共通）'!$C$6:$L$47,10,FALSE))</f>
        <v/>
      </c>
      <c r="AH92" s="1927" t="str">
        <f>IF(AH91="","",VLOOKUP(AH91,'シフト記号表（従来型・ユニット型共通）'!$C$6:$L$47,10,FALSE))</f>
        <v/>
      </c>
      <c r="AI92" s="1928" t="str">
        <f>IF(AI91="","",VLOOKUP(AI91,'シフト記号表（従来型・ユニット型共通）'!$C$6:$L$47,10,FALSE))</f>
        <v/>
      </c>
      <c r="AJ92" s="1928" t="str">
        <f>IF(AJ91="","",VLOOKUP(AJ91,'シフト記号表（従来型・ユニット型共通）'!$C$6:$L$47,10,FALSE))</f>
        <v/>
      </c>
      <c r="AK92" s="1928" t="str">
        <f>IF(AK91="","",VLOOKUP(AK91,'シフト記号表（従来型・ユニット型共通）'!$C$6:$L$47,10,FALSE))</f>
        <v/>
      </c>
      <c r="AL92" s="1928" t="str">
        <f>IF(AL91="","",VLOOKUP(AL91,'シフト記号表（従来型・ユニット型共通）'!$C$6:$L$47,10,FALSE))</f>
        <v/>
      </c>
      <c r="AM92" s="1928" t="str">
        <f>IF(AM91="","",VLOOKUP(AM91,'シフト記号表（従来型・ユニット型共通）'!$C$6:$L$47,10,FALSE))</f>
        <v/>
      </c>
      <c r="AN92" s="1929" t="str">
        <f>IF(AN91="","",VLOOKUP(AN91,'シフト記号表（従来型・ユニット型共通）'!$C$6:$L$47,10,FALSE))</f>
        <v/>
      </c>
      <c r="AO92" s="1927" t="str">
        <f>IF(AO91="","",VLOOKUP(AO91,'シフト記号表（従来型・ユニット型共通）'!$C$6:$L$47,10,FALSE))</f>
        <v/>
      </c>
      <c r="AP92" s="1928" t="str">
        <f>IF(AP91="","",VLOOKUP(AP91,'シフト記号表（従来型・ユニット型共通）'!$C$6:$L$47,10,FALSE))</f>
        <v/>
      </c>
      <c r="AQ92" s="1928" t="str">
        <f>IF(AQ91="","",VLOOKUP(AQ91,'シフト記号表（従来型・ユニット型共通）'!$C$6:$L$47,10,FALSE))</f>
        <v/>
      </c>
      <c r="AR92" s="1928" t="str">
        <f>IF(AR91="","",VLOOKUP(AR91,'シフト記号表（従来型・ユニット型共通）'!$C$6:$L$47,10,FALSE))</f>
        <v/>
      </c>
      <c r="AS92" s="1928" t="str">
        <f>IF(AS91="","",VLOOKUP(AS91,'シフト記号表（従来型・ユニット型共通）'!$C$6:$L$47,10,FALSE))</f>
        <v/>
      </c>
      <c r="AT92" s="1928" t="str">
        <f>IF(AT91="","",VLOOKUP(AT91,'シフト記号表（従来型・ユニット型共通）'!$C$6:$L$47,10,FALSE))</f>
        <v/>
      </c>
      <c r="AU92" s="1929" t="str">
        <f>IF(AU91="","",VLOOKUP(AU91,'シフト記号表（従来型・ユニット型共通）'!$C$6:$L$47,10,FALSE))</f>
        <v/>
      </c>
      <c r="AV92" s="1927" t="str">
        <f>IF(AV91="","",VLOOKUP(AV91,'シフト記号表（従来型・ユニット型共通）'!$C$6:$L$47,10,FALSE))</f>
        <v/>
      </c>
      <c r="AW92" s="1928" t="str">
        <f>IF(AW91="","",VLOOKUP(AW91,'シフト記号表（従来型・ユニット型共通）'!$C$6:$L$47,10,FALSE))</f>
        <v/>
      </c>
      <c r="AX92" s="1928" t="str">
        <f>IF(AX91="","",VLOOKUP(AX91,'シフト記号表（従来型・ユニット型共通）'!$C$6:$L$47,10,FALSE))</f>
        <v/>
      </c>
      <c r="AY92" s="1928" t="str">
        <f>IF(AY91="","",VLOOKUP(AY91,'シフト記号表（従来型・ユニット型共通）'!$C$6:$L$47,10,FALSE))</f>
        <v/>
      </c>
      <c r="AZ92" s="1928" t="str">
        <f>IF(AZ91="","",VLOOKUP(AZ91,'シフト記号表（従来型・ユニット型共通）'!$C$6:$L$47,10,FALSE))</f>
        <v/>
      </c>
      <c r="BA92" s="1928" t="str">
        <f>IF(BA91="","",VLOOKUP(BA91,'シフト記号表（従来型・ユニット型共通）'!$C$6:$L$47,10,FALSE))</f>
        <v/>
      </c>
      <c r="BB92" s="1929" t="str">
        <f>IF(BB91="","",VLOOKUP(BB91,'シフト記号表（従来型・ユニット型共通）'!$C$6:$L$47,10,FALSE))</f>
        <v/>
      </c>
      <c r="BC92" s="1927" t="str">
        <f>IF(BC91="","",VLOOKUP(BC91,'シフト記号表（従来型・ユニット型共通）'!$C$6:$L$47,10,FALSE))</f>
        <v/>
      </c>
      <c r="BD92" s="1928" t="str">
        <f>IF(BD91="","",VLOOKUP(BD91,'シフト記号表（従来型・ユニット型共通）'!$C$6:$L$47,10,FALSE))</f>
        <v/>
      </c>
      <c r="BE92" s="1928" t="str">
        <f>IF(BE91="","",VLOOKUP(BE91,'シフト記号表（従来型・ユニット型共通）'!$C$6:$L$47,10,FALSE))</f>
        <v/>
      </c>
      <c r="BF92" s="4169">
        <f>IF($BI$3="４週",SUM(AA92:BB92),IF($BI$3="暦月",SUM(AA92:BE92),""))</f>
        <v>0</v>
      </c>
      <c r="BG92" s="4170"/>
      <c r="BH92" s="4171">
        <f>IF($BI$3="４週",BF92/4,IF($BI$3="暦月",(BF92/($BI$8/7)),""))</f>
        <v>0</v>
      </c>
      <c r="BI92" s="4170"/>
      <c r="BJ92" s="4166"/>
      <c r="BK92" s="4167"/>
      <c r="BL92" s="4167"/>
      <c r="BM92" s="4167"/>
      <c r="BN92" s="4168"/>
    </row>
    <row r="93" spans="2:66" ht="20.25" customHeight="1" x14ac:dyDescent="0.15">
      <c r="B93" s="4126">
        <f>B91+1</f>
        <v>39</v>
      </c>
      <c r="C93" s="4253"/>
      <c r="D93" s="4255"/>
      <c r="E93" s="4239"/>
      <c r="F93" s="4256"/>
      <c r="G93" s="4128"/>
      <c r="H93" s="4129"/>
      <c r="I93" s="1922"/>
      <c r="J93" s="1923"/>
      <c r="K93" s="1922"/>
      <c r="L93" s="1923"/>
      <c r="M93" s="4132"/>
      <c r="N93" s="4133"/>
      <c r="O93" s="4136"/>
      <c r="P93" s="4137"/>
      <c r="Q93" s="4137"/>
      <c r="R93" s="4129"/>
      <c r="S93" s="4140"/>
      <c r="T93" s="4141"/>
      <c r="U93" s="4141"/>
      <c r="V93" s="4141"/>
      <c r="W93" s="4142"/>
      <c r="X93" s="1942" t="s">
        <v>3298</v>
      </c>
      <c r="Z93" s="1943"/>
      <c r="AA93" s="1935"/>
      <c r="AB93" s="1936"/>
      <c r="AC93" s="1936"/>
      <c r="AD93" s="1936"/>
      <c r="AE93" s="1936"/>
      <c r="AF93" s="1936"/>
      <c r="AG93" s="1937"/>
      <c r="AH93" s="1935"/>
      <c r="AI93" s="1936"/>
      <c r="AJ93" s="1936"/>
      <c r="AK93" s="1936"/>
      <c r="AL93" s="1936"/>
      <c r="AM93" s="1936"/>
      <c r="AN93" s="1937"/>
      <c r="AO93" s="1935"/>
      <c r="AP93" s="1936"/>
      <c r="AQ93" s="1936"/>
      <c r="AR93" s="1936"/>
      <c r="AS93" s="1936"/>
      <c r="AT93" s="1936"/>
      <c r="AU93" s="1937"/>
      <c r="AV93" s="1935"/>
      <c r="AW93" s="1936"/>
      <c r="AX93" s="1936"/>
      <c r="AY93" s="1936"/>
      <c r="AZ93" s="1936"/>
      <c r="BA93" s="1936"/>
      <c r="BB93" s="1937"/>
      <c r="BC93" s="1935"/>
      <c r="BD93" s="1936"/>
      <c r="BE93" s="1938"/>
      <c r="BF93" s="4146"/>
      <c r="BG93" s="4147"/>
      <c r="BH93" s="4148"/>
      <c r="BI93" s="4149"/>
      <c r="BJ93" s="4150"/>
      <c r="BK93" s="4151"/>
      <c r="BL93" s="4151"/>
      <c r="BM93" s="4151"/>
      <c r="BN93" s="4152"/>
    </row>
    <row r="94" spans="2:66" ht="20.25" customHeight="1" x14ac:dyDescent="0.15">
      <c r="B94" s="4159"/>
      <c r="C94" s="4260"/>
      <c r="D94" s="4261"/>
      <c r="E94" s="4239"/>
      <c r="F94" s="4256"/>
      <c r="G94" s="4160"/>
      <c r="H94" s="4161"/>
      <c r="I94" s="1944"/>
      <c r="J94" s="1945">
        <f>G93</f>
        <v>0</v>
      </c>
      <c r="K94" s="1944"/>
      <c r="L94" s="1945">
        <f>M93</f>
        <v>0</v>
      </c>
      <c r="M94" s="4162"/>
      <c r="N94" s="4163"/>
      <c r="O94" s="4164"/>
      <c r="P94" s="4165"/>
      <c r="Q94" s="4165"/>
      <c r="R94" s="4161"/>
      <c r="S94" s="4140"/>
      <c r="T94" s="4141"/>
      <c r="U94" s="4141"/>
      <c r="V94" s="4141"/>
      <c r="W94" s="4142"/>
      <c r="X94" s="1939" t="s">
        <v>3505</v>
      </c>
      <c r="Y94" s="1940"/>
      <c r="Z94" s="1941"/>
      <c r="AA94" s="1927" t="str">
        <f>IF(AA93="","",VLOOKUP(AA93,'シフト記号表（従来型・ユニット型共通）'!$C$6:$L$47,10,FALSE))</f>
        <v/>
      </c>
      <c r="AB94" s="1928" t="str">
        <f>IF(AB93="","",VLOOKUP(AB93,'シフト記号表（従来型・ユニット型共通）'!$C$6:$L$47,10,FALSE))</f>
        <v/>
      </c>
      <c r="AC94" s="1928" t="str">
        <f>IF(AC93="","",VLOOKUP(AC93,'シフト記号表（従来型・ユニット型共通）'!$C$6:$L$47,10,FALSE))</f>
        <v/>
      </c>
      <c r="AD94" s="1928" t="str">
        <f>IF(AD93="","",VLOOKUP(AD93,'シフト記号表（従来型・ユニット型共通）'!$C$6:$L$47,10,FALSE))</f>
        <v/>
      </c>
      <c r="AE94" s="1928" t="str">
        <f>IF(AE93="","",VLOOKUP(AE93,'シフト記号表（従来型・ユニット型共通）'!$C$6:$L$47,10,FALSE))</f>
        <v/>
      </c>
      <c r="AF94" s="1928" t="str">
        <f>IF(AF93="","",VLOOKUP(AF93,'シフト記号表（従来型・ユニット型共通）'!$C$6:$L$47,10,FALSE))</f>
        <v/>
      </c>
      <c r="AG94" s="1929" t="str">
        <f>IF(AG93="","",VLOOKUP(AG93,'シフト記号表（従来型・ユニット型共通）'!$C$6:$L$47,10,FALSE))</f>
        <v/>
      </c>
      <c r="AH94" s="1927" t="str">
        <f>IF(AH93="","",VLOOKUP(AH93,'シフト記号表（従来型・ユニット型共通）'!$C$6:$L$47,10,FALSE))</f>
        <v/>
      </c>
      <c r="AI94" s="1928" t="str">
        <f>IF(AI93="","",VLOOKUP(AI93,'シフト記号表（従来型・ユニット型共通）'!$C$6:$L$47,10,FALSE))</f>
        <v/>
      </c>
      <c r="AJ94" s="1928" t="str">
        <f>IF(AJ93="","",VLOOKUP(AJ93,'シフト記号表（従来型・ユニット型共通）'!$C$6:$L$47,10,FALSE))</f>
        <v/>
      </c>
      <c r="AK94" s="1928" t="str">
        <f>IF(AK93="","",VLOOKUP(AK93,'シフト記号表（従来型・ユニット型共通）'!$C$6:$L$47,10,FALSE))</f>
        <v/>
      </c>
      <c r="AL94" s="1928" t="str">
        <f>IF(AL93="","",VLOOKUP(AL93,'シフト記号表（従来型・ユニット型共通）'!$C$6:$L$47,10,FALSE))</f>
        <v/>
      </c>
      <c r="AM94" s="1928" t="str">
        <f>IF(AM93="","",VLOOKUP(AM93,'シフト記号表（従来型・ユニット型共通）'!$C$6:$L$47,10,FALSE))</f>
        <v/>
      </c>
      <c r="AN94" s="1929" t="str">
        <f>IF(AN93="","",VLOOKUP(AN93,'シフト記号表（従来型・ユニット型共通）'!$C$6:$L$47,10,FALSE))</f>
        <v/>
      </c>
      <c r="AO94" s="1927" t="str">
        <f>IF(AO93="","",VLOOKUP(AO93,'シフト記号表（従来型・ユニット型共通）'!$C$6:$L$47,10,FALSE))</f>
        <v/>
      </c>
      <c r="AP94" s="1928" t="str">
        <f>IF(AP93="","",VLOOKUP(AP93,'シフト記号表（従来型・ユニット型共通）'!$C$6:$L$47,10,FALSE))</f>
        <v/>
      </c>
      <c r="AQ94" s="1928" t="str">
        <f>IF(AQ93="","",VLOOKUP(AQ93,'シフト記号表（従来型・ユニット型共通）'!$C$6:$L$47,10,FALSE))</f>
        <v/>
      </c>
      <c r="AR94" s="1928" t="str">
        <f>IF(AR93="","",VLOOKUP(AR93,'シフト記号表（従来型・ユニット型共通）'!$C$6:$L$47,10,FALSE))</f>
        <v/>
      </c>
      <c r="AS94" s="1928" t="str">
        <f>IF(AS93="","",VLOOKUP(AS93,'シフト記号表（従来型・ユニット型共通）'!$C$6:$L$47,10,FALSE))</f>
        <v/>
      </c>
      <c r="AT94" s="1928" t="str">
        <f>IF(AT93="","",VLOOKUP(AT93,'シフト記号表（従来型・ユニット型共通）'!$C$6:$L$47,10,FALSE))</f>
        <v/>
      </c>
      <c r="AU94" s="1929" t="str">
        <f>IF(AU93="","",VLOOKUP(AU93,'シフト記号表（従来型・ユニット型共通）'!$C$6:$L$47,10,FALSE))</f>
        <v/>
      </c>
      <c r="AV94" s="1927" t="str">
        <f>IF(AV93="","",VLOOKUP(AV93,'シフト記号表（従来型・ユニット型共通）'!$C$6:$L$47,10,FALSE))</f>
        <v/>
      </c>
      <c r="AW94" s="1928" t="str">
        <f>IF(AW93="","",VLOOKUP(AW93,'シフト記号表（従来型・ユニット型共通）'!$C$6:$L$47,10,FALSE))</f>
        <v/>
      </c>
      <c r="AX94" s="1928" t="str">
        <f>IF(AX93="","",VLOOKUP(AX93,'シフト記号表（従来型・ユニット型共通）'!$C$6:$L$47,10,FALSE))</f>
        <v/>
      </c>
      <c r="AY94" s="1928" t="str">
        <f>IF(AY93="","",VLOOKUP(AY93,'シフト記号表（従来型・ユニット型共通）'!$C$6:$L$47,10,FALSE))</f>
        <v/>
      </c>
      <c r="AZ94" s="1928" t="str">
        <f>IF(AZ93="","",VLOOKUP(AZ93,'シフト記号表（従来型・ユニット型共通）'!$C$6:$L$47,10,FALSE))</f>
        <v/>
      </c>
      <c r="BA94" s="1928" t="str">
        <f>IF(BA93="","",VLOOKUP(BA93,'シフト記号表（従来型・ユニット型共通）'!$C$6:$L$47,10,FALSE))</f>
        <v/>
      </c>
      <c r="BB94" s="1929" t="str">
        <f>IF(BB93="","",VLOOKUP(BB93,'シフト記号表（従来型・ユニット型共通）'!$C$6:$L$47,10,FALSE))</f>
        <v/>
      </c>
      <c r="BC94" s="1927" t="str">
        <f>IF(BC93="","",VLOOKUP(BC93,'シフト記号表（従来型・ユニット型共通）'!$C$6:$L$47,10,FALSE))</f>
        <v/>
      </c>
      <c r="BD94" s="1928" t="str">
        <f>IF(BD93="","",VLOOKUP(BD93,'シフト記号表（従来型・ユニット型共通）'!$C$6:$L$47,10,FALSE))</f>
        <v/>
      </c>
      <c r="BE94" s="1928" t="str">
        <f>IF(BE93="","",VLOOKUP(BE93,'シフト記号表（従来型・ユニット型共通）'!$C$6:$L$47,10,FALSE))</f>
        <v/>
      </c>
      <c r="BF94" s="4169">
        <f>IF($BI$3="４週",SUM(AA94:BB94),IF($BI$3="暦月",SUM(AA94:BE94),""))</f>
        <v>0</v>
      </c>
      <c r="BG94" s="4170"/>
      <c r="BH94" s="4171">
        <f>IF($BI$3="４週",BF94/4,IF($BI$3="暦月",(BF94/($BI$8/7)),""))</f>
        <v>0</v>
      </c>
      <c r="BI94" s="4170"/>
      <c r="BJ94" s="4166"/>
      <c r="BK94" s="4167"/>
      <c r="BL94" s="4167"/>
      <c r="BM94" s="4167"/>
      <c r="BN94" s="4168"/>
    </row>
    <row r="95" spans="2:66" ht="20.25" customHeight="1" x14ac:dyDescent="0.15">
      <c r="B95" s="4126">
        <f>B93+1</f>
        <v>40</v>
      </c>
      <c r="C95" s="4253"/>
      <c r="D95" s="4255"/>
      <c r="E95" s="4239"/>
      <c r="F95" s="4256"/>
      <c r="G95" s="4128"/>
      <c r="H95" s="4129"/>
      <c r="I95" s="1922"/>
      <c r="J95" s="1923"/>
      <c r="K95" s="1922"/>
      <c r="L95" s="1923"/>
      <c r="M95" s="4132"/>
      <c r="N95" s="4133"/>
      <c r="O95" s="4136"/>
      <c r="P95" s="4137"/>
      <c r="Q95" s="4137"/>
      <c r="R95" s="4129"/>
      <c r="S95" s="4140"/>
      <c r="T95" s="4141"/>
      <c r="U95" s="4141"/>
      <c r="V95" s="4141"/>
      <c r="W95" s="4142"/>
      <c r="X95" s="1942" t="s">
        <v>3298</v>
      </c>
      <c r="Z95" s="1943"/>
      <c r="AA95" s="1935"/>
      <c r="AB95" s="1936"/>
      <c r="AC95" s="1936"/>
      <c r="AD95" s="1936"/>
      <c r="AE95" s="1936"/>
      <c r="AF95" s="1936"/>
      <c r="AG95" s="1937"/>
      <c r="AH95" s="1935"/>
      <c r="AI95" s="1936"/>
      <c r="AJ95" s="1936"/>
      <c r="AK95" s="1936"/>
      <c r="AL95" s="1936"/>
      <c r="AM95" s="1936"/>
      <c r="AN95" s="1937"/>
      <c r="AO95" s="1935"/>
      <c r="AP95" s="1936"/>
      <c r="AQ95" s="1936"/>
      <c r="AR95" s="1936"/>
      <c r="AS95" s="1936"/>
      <c r="AT95" s="1936"/>
      <c r="AU95" s="1937"/>
      <c r="AV95" s="1935"/>
      <c r="AW95" s="1936"/>
      <c r="AX95" s="1936"/>
      <c r="AY95" s="1936"/>
      <c r="AZ95" s="1936"/>
      <c r="BA95" s="1936"/>
      <c r="BB95" s="1937"/>
      <c r="BC95" s="1935"/>
      <c r="BD95" s="1936"/>
      <c r="BE95" s="1938"/>
      <c r="BF95" s="4146"/>
      <c r="BG95" s="4147"/>
      <c r="BH95" s="4148"/>
      <c r="BI95" s="4149"/>
      <c r="BJ95" s="4150"/>
      <c r="BK95" s="4151"/>
      <c r="BL95" s="4151"/>
      <c r="BM95" s="4151"/>
      <c r="BN95" s="4152"/>
    </row>
    <row r="96" spans="2:66" ht="20.25" customHeight="1" x14ac:dyDescent="0.15">
      <c r="B96" s="4159"/>
      <c r="C96" s="4260"/>
      <c r="D96" s="4261"/>
      <c r="E96" s="4239"/>
      <c r="F96" s="4256"/>
      <c r="G96" s="4160"/>
      <c r="H96" s="4161"/>
      <c r="I96" s="1944"/>
      <c r="J96" s="1945">
        <f>G95</f>
        <v>0</v>
      </c>
      <c r="K96" s="1944"/>
      <c r="L96" s="1945">
        <f>M95</f>
        <v>0</v>
      </c>
      <c r="M96" s="4162"/>
      <c r="N96" s="4163"/>
      <c r="O96" s="4164"/>
      <c r="P96" s="4165"/>
      <c r="Q96" s="4165"/>
      <c r="R96" s="4161"/>
      <c r="S96" s="4140"/>
      <c r="T96" s="4141"/>
      <c r="U96" s="4141"/>
      <c r="V96" s="4141"/>
      <c r="W96" s="4142"/>
      <c r="X96" s="1939" t="s">
        <v>3505</v>
      </c>
      <c r="Y96" s="1940"/>
      <c r="Z96" s="1941"/>
      <c r="AA96" s="1927" t="str">
        <f>IF(AA95="","",VLOOKUP(AA95,'シフト記号表（従来型・ユニット型共通）'!$C$6:$L$47,10,FALSE))</f>
        <v/>
      </c>
      <c r="AB96" s="1928" t="str">
        <f>IF(AB95="","",VLOOKUP(AB95,'シフト記号表（従来型・ユニット型共通）'!$C$6:$L$47,10,FALSE))</f>
        <v/>
      </c>
      <c r="AC96" s="1928" t="str">
        <f>IF(AC95="","",VLOOKUP(AC95,'シフト記号表（従来型・ユニット型共通）'!$C$6:$L$47,10,FALSE))</f>
        <v/>
      </c>
      <c r="AD96" s="1928" t="str">
        <f>IF(AD95="","",VLOOKUP(AD95,'シフト記号表（従来型・ユニット型共通）'!$C$6:$L$47,10,FALSE))</f>
        <v/>
      </c>
      <c r="AE96" s="1928" t="str">
        <f>IF(AE95="","",VLOOKUP(AE95,'シフト記号表（従来型・ユニット型共通）'!$C$6:$L$47,10,FALSE))</f>
        <v/>
      </c>
      <c r="AF96" s="1928" t="str">
        <f>IF(AF95="","",VLOOKUP(AF95,'シフト記号表（従来型・ユニット型共通）'!$C$6:$L$47,10,FALSE))</f>
        <v/>
      </c>
      <c r="AG96" s="1929" t="str">
        <f>IF(AG95="","",VLOOKUP(AG95,'シフト記号表（従来型・ユニット型共通）'!$C$6:$L$47,10,FALSE))</f>
        <v/>
      </c>
      <c r="AH96" s="1927" t="str">
        <f>IF(AH95="","",VLOOKUP(AH95,'シフト記号表（従来型・ユニット型共通）'!$C$6:$L$47,10,FALSE))</f>
        <v/>
      </c>
      <c r="AI96" s="1928" t="str">
        <f>IF(AI95="","",VLOOKUP(AI95,'シフト記号表（従来型・ユニット型共通）'!$C$6:$L$47,10,FALSE))</f>
        <v/>
      </c>
      <c r="AJ96" s="1928" t="str">
        <f>IF(AJ95="","",VLOOKUP(AJ95,'シフト記号表（従来型・ユニット型共通）'!$C$6:$L$47,10,FALSE))</f>
        <v/>
      </c>
      <c r="AK96" s="1928" t="str">
        <f>IF(AK95="","",VLOOKUP(AK95,'シフト記号表（従来型・ユニット型共通）'!$C$6:$L$47,10,FALSE))</f>
        <v/>
      </c>
      <c r="AL96" s="1928" t="str">
        <f>IF(AL95="","",VLOOKUP(AL95,'シフト記号表（従来型・ユニット型共通）'!$C$6:$L$47,10,FALSE))</f>
        <v/>
      </c>
      <c r="AM96" s="1928" t="str">
        <f>IF(AM95="","",VLOOKUP(AM95,'シフト記号表（従来型・ユニット型共通）'!$C$6:$L$47,10,FALSE))</f>
        <v/>
      </c>
      <c r="AN96" s="1929" t="str">
        <f>IF(AN95="","",VLOOKUP(AN95,'シフト記号表（従来型・ユニット型共通）'!$C$6:$L$47,10,FALSE))</f>
        <v/>
      </c>
      <c r="AO96" s="1927" t="str">
        <f>IF(AO95="","",VLOOKUP(AO95,'シフト記号表（従来型・ユニット型共通）'!$C$6:$L$47,10,FALSE))</f>
        <v/>
      </c>
      <c r="AP96" s="1928" t="str">
        <f>IF(AP95="","",VLOOKUP(AP95,'シフト記号表（従来型・ユニット型共通）'!$C$6:$L$47,10,FALSE))</f>
        <v/>
      </c>
      <c r="AQ96" s="1928" t="str">
        <f>IF(AQ95="","",VLOOKUP(AQ95,'シフト記号表（従来型・ユニット型共通）'!$C$6:$L$47,10,FALSE))</f>
        <v/>
      </c>
      <c r="AR96" s="1928" t="str">
        <f>IF(AR95="","",VLOOKUP(AR95,'シフト記号表（従来型・ユニット型共通）'!$C$6:$L$47,10,FALSE))</f>
        <v/>
      </c>
      <c r="AS96" s="1928" t="str">
        <f>IF(AS95="","",VLOOKUP(AS95,'シフト記号表（従来型・ユニット型共通）'!$C$6:$L$47,10,FALSE))</f>
        <v/>
      </c>
      <c r="AT96" s="1928" t="str">
        <f>IF(AT95="","",VLOOKUP(AT95,'シフト記号表（従来型・ユニット型共通）'!$C$6:$L$47,10,FALSE))</f>
        <v/>
      </c>
      <c r="AU96" s="1929" t="str">
        <f>IF(AU95="","",VLOOKUP(AU95,'シフト記号表（従来型・ユニット型共通）'!$C$6:$L$47,10,FALSE))</f>
        <v/>
      </c>
      <c r="AV96" s="1927" t="str">
        <f>IF(AV95="","",VLOOKUP(AV95,'シフト記号表（従来型・ユニット型共通）'!$C$6:$L$47,10,FALSE))</f>
        <v/>
      </c>
      <c r="AW96" s="1928" t="str">
        <f>IF(AW95="","",VLOOKUP(AW95,'シフト記号表（従来型・ユニット型共通）'!$C$6:$L$47,10,FALSE))</f>
        <v/>
      </c>
      <c r="AX96" s="1928" t="str">
        <f>IF(AX95="","",VLOOKUP(AX95,'シフト記号表（従来型・ユニット型共通）'!$C$6:$L$47,10,FALSE))</f>
        <v/>
      </c>
      <c r="AY96" s="1928" t="str">
        <f>IF(AY95="","",VLOOKUP(AY95,'シフト記号表（従来型・ユニット型共通）'!$C$6:$L$47,10,FALSE))</f>
        <v/>
      </c>
      <c r="AZ96" s="1928" t="str">
        <f>IF(AZ95="","",VLOOKUP(AZ95,'シフト記号表（従来型・ユニット型共通）'!$C$6:$L$47,10,FALSE))</f>
        <v/>
      </c>
      <c r="BA96" s="1928" t="str">
        <f>IF(BA95="","",VLOOKUP(BA95,'シフト記号表（従来型・ユニット型共通）'!$C$6:$L$47,10,FALSE))</f>
        <v/>
      </c>
      <c r="BB96" s="1929" t="str">
        <f>IF(BB95="","",VLOOKUP(BB95,'シフト記号表（従来型・ユニット型共通）'!$C$6:$L$47,10,FALSE))</f>
        <v/>
      </c>
      <c r="BC96" s="1927" t="str">
        <f>IF(BC95="","",VLOOKUP(BC95,'シフト記号表（従来型・ユニット型共通）'!$C$6:$L$47,10,FALSE))</f>
        <v/>
      </c>
      <c r="BD96" s="1928" t="str">
        <f>IF(BD95="","",VLOOKUP(BD95,'シフト記号表（従来型・ユニット型共通）'!$C$6:$L$47,10,FALSE))</f>
        <v/>
      </c>
      <c r="BE96" s="1928" t="str">
        <f>IF(BE95="","",VLOOKUP(BE95,'シフト記号表（従来型・ユニット型共通）'!$C$6:$L$47,10,FALSE))</f>
        <v/>
      </c>
      <c r="BF96" s="4169">
        <f>IF($BI$3="４週",SUM(AA96:BB96),IF($BI$3="暦月",SUM(AA96:BE96),""))</f>
        <v>0</v>
      </c>
      <c r="BG96" s="4170"/>
      <c r="BH96" s="4171">
        <f>IF($BI$3="４週",BF96/4,IF($BI$3="暦月",(BF96/($BI$8/7)),""))</f>
        <v>0</v>
      </c>
      <c r="BI96" s="4170"/>
      <c r="BJ96" s="4166"/>
      <c r="BK96" s="4167"/>
      <c r="BL96" s="4167"/>
      <c r="BM96" s="4167"/>
      <c r="BN96" s="4168"/>
    </row>
    <row r="97" spans="2:66" ht="20.25" customHeight="1" x14ac:dyDescent="0.15">
      <c r="B97" s="4126">
        <f>B95+1</f>
        <v>41</v>
      </c>
      <c r="C97" s="4253"/>
      <c r="D97" s="4255"/>
      <c r="E97" s="4239"/>
      <c r="F97" s="4256"/>
      <c r="G97" s="4128"/>
      <c r="H97" s="4129"/>
      <c r="I97" s="1922"/>
      <c r="J97" s="1923"/>
      <c r="K97" s="1922"/>
      <c r="L97" s="1923"/>
      <c r="M97" s="4132"/>
      <c r="N97" s="4133"/>
      <c r="O97" s="4136"/>
      <c r="P97" s="4137"/>
      <c r="Q97" s="4137"/>
      <c r="R97" s="4129"/>
      <c r="S97" s="4140"/>
      <c r="T97" s="4141"/>
      <c r="U97" s="4141"/>
      <c r="V97" s="4141"/>
      <c r="W97" s="4142"/>
      <c r="X97" s="1942" t="s">
        <v>3298</v>
      </c>
      <c r="Z97" s="1943"/>
      <c r="AA97" s="1935"/>
      <c r="AB97" s="1936"/>
      <c r="AC97" s="1936"/>
      <c r="AD97" s="1936"/>
      <c r="AE97" s="1936"/>
      <c r="AF97" s="1936"/>
      <c r="AG97" s="1937"/>
      <c r="AH97" s="1935"/>
      <c r="AI97" s="1936"/>
      <c r="AJ97" s="1936"/>
      <c r="AK97" s="1936"/>
      <c r="AL97" s="1936"/>
      <c r="AM97" s="1936"/>
      <c r="AN97" s="1937"/>
      <c r="AO97" s="1935"/>
      <c r="AP97" s="1936"/>
      <c r="AQ97" s="1936"/>
      <c r="AR97" s="1936"/>
      <c r="AS97" s="1936"/>
      <c r="AT97" s="1936"/>
      <c r="AU97" s="1937"/>
      <c r="AV97" s="1935"/>
      <c r="AW97" s="1936"/>
      <c r="AX97" s="1936"/>
      <c r="AY97" s="1936"/>
      <c r="AZ97" s="1936"/>
      <c r="BA97" s="1936"/>
      <c r="BB97" s="1937"/>
      <c r="BC97" s="1935"/>
      <c r="BD97" s="1936"/>
      <c r="BE97" s="1938"/>
      <c r="BF97" s="4146"/>
      <c r="BG97" s="4147"/>
      <c r="BH97" s="4148"/>
      <c r="BI97" s="4149"/>
      <c r="BJ97" s="4150"/>
      <c r="BK97" s="4151"/>
      <c r="BL97" s="4151"/>
      <c r="BM97" s="4151"/>
      <c r="BN97" s="4152"/>
    </row>
    <row r="98" spans="2:66" ht="20.25" customHeight="1" x14ac:dyDescent="0.15">
      <c r="B98" s="4159"/>
      <c r="C98" s="4260"/>
      <c r="D98" s="4261"/>
      <c r="E98" s="4239"/>
      <c r="F98" s="4256"/>
      <c r="G98" s="4160"/>
      <c r="H98" s="4161"/>
      <c r="I98" s="1944"/>
      <c r="J98" s="1945">
        <f>G97</f>
        <v>0</v>
      </c>
      <c r="K98" s="1944"/>
      <c r="L98" s="1945">
        <f>M97</f>
        <v>0</v>
      </c>
      <c r="M98" s="4162"/>
      <c r="N98" s="4163"/>
      <c r="O98" s="4164"/>
      <c r="P98" s="4165"/>
      <c r="Q98" s="4165"/>
      <c r="R98" s="4161"/>
      <c r="S98" s="4140"/>
      <c r="T98" s="4141"/>
      <c r="U98" s="4141"/>
      <c r="V98" s="4141"/>
      <c r="W98" s="4142"/>
      <c r="X98" s="1939" t="s">
        <v>3505</v>
      </c>
      <c r="Y98" s="1940"/>
      <c r="Z98" s="1941"/>
      <c r="AA98" s="1927" t="str">
        <f>IF(AA97="","",VLOOKUP(AA97,'シフト記号表（従来型・ユニット型共通）'!$C$6:$L$47,10,FALSE))</f>
        <v/>
      </c>
      <c r="AB98" s="1928" t="str">
        <f>IF(AB97="","",VLOOKUP(AB97,'シフト記号表（従来型・ユニット型共通）'!$C$6:$L$47,10,FALSE))</f>
        <v/>
      </c>
      <c r="AC98" s="1928" t="str">
        <f>IF(AC97="","",VLOOKUP(AC97,'シフト記号表（従来型・ユニット型共通）'!$C$6:$L$47,10,FALSE))</f>
        <v/>
      </c>
      <c r="AD98" s="1928" t="str">
        <f>IF(AD97="","",VLOOKUP(AD97,'シフト記号表（従来型・ユニット型共通）'!$C$6:$L$47,10,FALSE))</f>
        <v/>
      </c>
      <c r="AE98" s="1928" t="str">
        <f>IF(AE97="","",VLOOKUP(AE97,'シフト記号表（従来型・ユニット型共通）'!$C$6:$L$47,10,FALSE))</f>
        <v/>
      </c>
      <c r="AF98" s="1928" t="str">
        <f>IF(AF97="","",VLOOKUP(AF97,'シフト記号表（従来型・ユニット型共通）'!$C$6:$L$47,10,FALSE))</f>
        <v/>
      </c>
      <c r="AG98" s="1929" t="str">
        <f>IF(AG97="","",VLOOKUP(AG97,'シフト記号表（従来型・ユニット型共通）'!$C$6:$L$47,10,FALSE))</f>
        <v/>
      </c>
      <c r="AH98" s="1927" t="str">
        <f>IF(AH97="","",VLOOKUP(AH97,'シフト記号表（従来型・ユニット型共通）'!$C$6:$L$47,10,FALSE))</f>
        <v/>
      </c>
      <c r="AI98" s="1928" t="str">
        <f>IF(AI97="","",VLOOKUP(AI97,'シフト記号表（従来型・ユニット型共通）'!$C$6:$L$47,10,FALSE))</f>
        <v/>
      </c>
      <c r="AJ98" s="1928" t="str">
        <f>IF(AJ97="","",VLOOKUP(AJ97,'シフト記号表（従来型・ユニット型共通）'!$C$6:$L$47,10,FALSE))</f>
        <v/>
      </c>
      <c r="AK98" s="1928" t="str">
        <f>IF(AK97="","",VLOOKUP(AK97,'シフト記号表（従来型・ユニット型共通）'!$C$6:$L$47,10,FALSE))</f>
        <v/>
      </c>
      <c r="AL98" s="1928" t="str">
        <f>IF(AL97="","",VLOOKUP(AL97,'シフト記号表（従来型・ユニット型共通）'!$C$6:$L$47,10,FALSE))</f>
        <v/>
      </c>
      <c r="AM98" s="1928" t="str">
        <f>IF(AM97="","",VLOOKUP(AM97,'シフト記号表（従来型・ユニット型共通）'!$C$6:$L$47,10,FALSE))</f>
        <v/>
      </c>
      <c r="AN98" s="1929" t="str">
        <f>IF(AN97="","",VLOOKUP(AN97,'シフト記号表（従来型・ユニット型共通）'!$C$6:$L$47,10,FALSE))</f>
        <v/>
      </c>
      <c r="AO98" s="1927" t="str">
        <f>IF(AO97="","",VLOOKUP(AO97,'シフト記号表（従来型・ユニット型共通）'!$C$6:$L$47,10,FALSE))</f>
        <v/>
      </c>
      <c r="AP98" s="1928" t="str">
        <f>IF(AP97="","",VLOOKUP(AP97,'シフト記号表（従来型・ユニット型共通）'!$C$6:$L$47,10,FALSE))</f>
        <v/>
      </c>
      <c r="AQ98" s="1928" t="str">
        <f>IF(AQ97="","",VLOOKUP(AQ97,'シフト記号表（従来型・ユニット型共通）'!$C$6:$L$47,10,FALSE))</f>
        <v/>
      </c>
      <c r="AR98" s="1928" t="str">
        <f>IF(AR97="","",VLOOKUP(AR97,'シフト記号表（従来型・ユニット型共通）'!$C$6:$L$47,10,FALSE))</f>
        <v/>
      </c>
      <c r="AS98" s="1928" t="str">
        <f>IF(AS97="","",VLOOKUP(AS97,'シフト記号表（従来型・ユニット型共通）'!$C$6:$L$47,10,FALSE))</f>
        <v/>
      </c>
      <c r="AT98" s="1928" t="str">
        <f>IF(AT97="","",VLOOKUP(AT97,'シフト記号表（従来型・ユニット型共通）'!$C$6:$L$47,10,FALSE))</f>
        <v/>
      </c>
      <c r="AU98" s="1929" t="str">
        <f>IF(AU97="","",VLOOKUP(AU97,'シフト記号表（従来型・ユニット型共通）'!$C$6:$L$47,10,FALSE))</f>
        <v/>
      </c>
      <c r="AV98" s="1927" t="str">
        <f>IF(AV97="","",VLOOKUP(AV97,'シフト記号表（従来型・ユニット型共通）'!$C$6:$L$47,10,FALSE))</f>
        <v/>
      </c>
      <c r="AW98" s="1928" t="str">
        <f>IF(AW97="","",VLOOKUP(AW97,'シフト記号表（従来型・ユニット型共通）'!$C$6:$L$47,10,FALSE))</f>
        <v/>
      </c>
      <c r="AX98" s="1928" t="str">
        <f>IF(AX97="","",VLOOKUP(AX97,'シフト記号表（従来型・ユニット型共通）'!$C$6:$L$47,10,FALSE))</f>
        <v/>
      </c>
      <c r="AY98" s="1928" t="str">
        <f>IF(AY97="","",VLOOKUP(AY97,'シフト記号表（従来型・ユニット型共通）'!$C$6:$L$47,10,FALSE))</f>
        <v/>
      </c>
      <c r="AZ98" s="1928" t="str">
        <f>IF(AZ97="","",VLOOKUP(AZ97,'シフト記号表（従来型・ユニット型共通）'!$C$6:$L$47,10,FALSE))</f>
        <v/>
      </c>
      <c r="BA98" s="1928" t="str">
        <f>IF(BA97="","",VLOOKUP(BA97,'シフト記号表（従来型・ユニット型共通）'!$C$6:$L$47,10,FALSE))</f>
        <v/>
      </c>
      <c r="BB98" s="1929" t="str">
        <f>IF(BB97="","",VLOOKUP(BB97,'シフト記号表（従来型・ユニット型共通）'!$C$6:$L$47,10,FALSE))</f>
        <v/>
      </c>
      <c r="BC98" s="1927" t="str">
        <f>IF(BC97="","",VLOOKUP(BC97,'シフト記号表（従来型・ユニット型共通）'!$C$6:$L$47,10,FALSE))</f>
        <v/>
      </c>
      <c r="BD98" s="1928" t="str">
        <f>IF(BD97="","",VLOOKUP(BD97,'シフト記号表（従来型・ユニット型共通）'!$C$6:$L$47,10,FALSE))</f>
        <v/>
      </c>
      <c r="BE98" s="1928" t="str">
        <f>IF(BE97="","",VLOOKUP(BE97,'シフト記号表（従来型・ユニット型共通）'!$C$6:$L$47,10,FALSE))</f>
        <v/>
      </c>
      <c r="BF98" s="4169">
        <f>IF($BI$3="４週",SUM(AA98:BB98),IF($BI$3="暦月",SUM(AA98:BE98),""))</f>
        <v>0</v>
      </c>
      <c r="BG98" s="4170"/>
      <c r="BH98" s="4171">
        <f>IF($BI$3="４週",BF98/4,IF($BI$3="暦月",(BF98/($BI$8/7)),""))</f>
        <v>0</v>
      </c>
      <c r="BI98" s="4170"/>
      <c r="BJ98" s="4166"/>
      <c r="BK98" s="4167"/>
      <c r="BL98" s="4167"/>
      <c r="BM98" s="4167"/>
      <c r="BN98" s="4168"/>
    </row>
    <row r="99" spans="2:66" ht="20.25" customHeight="1" x14ac:dyDescent="0.15">
      <c r="B99" s="4126">
        <f>B97+1</f>
        <v>42</v>
      </c>
      <c r="C99" s="4253"/>
      <c r="D99" s="4255"/>
      <c r="E99" s="4239"/>
      <c r="F99" s="4256"/>
      <c r="G99" s="4128"/>
      <c r="H99" s="4129"/>
      <c r="I99" s="1922"/>
      <c r="J99" s="1923"/>
      <c r="K99" s="1922"/>
      <c r="L99" s="1923"/>
      <c r="M99" s="4132"/>
      <c r="N99" s="4133"/>
      <c r="O99" s="4136"/>
      <c r="P99" s="4137"/>
      <c r="Q99" s="4137"/>
      <c r="R99" s="4129"/>
      <c r="S99" s="4140"/>
      <c r="T99" s="4141"/>
      <c r="U99" s="4141"/>
      <c r="V99" s="4141"/>
      <c r="W99" s="4142"/>
      <c r="X99" s="1942" t="s">
        <v>3298</v>
      </c>
      <c r="Z99" s="1943"/>
      <c r="AA99" s="1935"/>
      <c r="AB99" s="1936"/>
      <c r="AC99" s="1936"/>
      <c r="AD99" s="1936"/>
      <c r="AE99" s="1936"/>
      <c r="AF99" s="1936"/>
      <c r="AG99" s="1937"/>
      <c r="AH99" s="1935"/>
      <c r="AI99" s="1936"/>
      <c r="AJ99" s="1936"/>
      <c r="AK99" s="1936"/>
      <c r="AL99" s="1936"/>
      <c r="AM99" s="1936"/>
      <c r="AN99" s="1937"/>
      <c r="AO99" s="1935"/>
      <c r="AP99" s="1936"/>
      <c r="AQ99" s="1936"/>
      <c r="AR99" s="1936"/>
      <c r="AS99" s="1936"/>
      <c r="AT99" s="1936"/>
      <c r="AU99" s="1937"/>
      <c r="AV99" s="1935"/>
      <c r="AW99" s="1936"/>
      <c r="AX99" s="1936"/>
      <c r="AY99" s="1936"/>
      <c r="AZ99" s="1936"/>
      <c r="BA99" s="1936"/>
      <c r="BB99" s="1937"/>
      <c r="BC99" s="1935"/>
      <c r="BD99" s="1936"/>
      <c r="BE99" s="1938"/>
      <c r="BF99" s="4146"/>
      <c r="BG99" s="4147"/>
      <c r="BH99" s="4148"/>
      <c r="BI99" s="4149"/>
      <c r="BJ99" s="4150"/>
      <c r="BK99" s="4151"/>
      <c r="BL99" s="4151"/>
      <c r="BM99" s="4151"/>
      <c r="BN99" s="4152"/>
    </row>
    <row r="100" spans="2:66" ht="20.25" customHeight="1" x14ac:dyDescent="0.15">
      <c r="B100" s="4159"/>
      <c r="C100" s="4260"/>
      <c r="D100" s="4261"/>
      <c r="E100" s="4239"/>
      <c r="F100" s="4256"/>
      <c r="G100" s="4160"/>
      <c r="H100" s="4161"/>
      <c r="I100" s="1944"/>
      <c r="J100" s="1945">
        <f>G99</f>
        <v>0</v>
      </c>
      <c r="K100" s="1944"/>
      <c r="L100" s="1945">
        <f>M99</f>
        <v>0</v>
      </c>
      <c r="M100" s="4162"/>
      <c r="N100" s="4163"/>
      <c r="O100" s="4164"/>
      <c r="P100" s="4165"/>
      <c r="Q100" s="4165"/>
      <c r="R100" s="4161"/>
      <c r="S100" s="4140"/>
      <c r="T100" s="4141"/>
      <c r="U100" s="4141"/>
      <c r="V100" s="4141"/>
      <c r="W100" s="4142"/>
      <c r="X100" s="1939" t="s">
        <v>3505</v>
      </c>
      <c r="Y100" s="1940"/>
      <c r="Z100" s="1941"/>
      <c r="AA100" s="1927" t="str">
        <f>IF(AA99="","",VLOOKUP(AA99,'シフト記号表（従来型・ユニット型共通）'!$C$6:$L$47,10,FALSE))</f>
        <v/>
      </c>
      <c r="AB100" s="1928" t="str">
        <f>IF(AB99="","",VLOOKUP(AB99,'シフト記号表（従来型・ユニット型共通）'!$C$6:$L$47,10,FALSE))</f>
        <v/>
      </c>
      <c r="AC100" s="1928" t="str">
        <f>IF(AC99="","",VLOOKUP(AC99,'シフト記号表（従来型・ユニット型共通）'!$C$6:$L$47,10,FALSE))</f>
        <v/>
      </c>
      <c r="AD100" s="1928" t="str">
        <f>IF(AD99="","",VLOOKUP(AD99,'シフト記号表（従来型・ユニット型共通）'!$C$6:$L$47,10,FALSE))</f>
        <v/>
      </c>
      <c r="AE100" s="1928" t="str">
        <f>IF(AE99="","",VLOOKUP(AE99,'シフト記号表（従来型・ユニット型共通）'!$C$6:$L$47,10,FALSE))</f>
        <v/>
      </c>
      <c r="AF100" s="1928" t="str">
        <f>IF(AF99="","",VLOOKUP(AF99,'シフト記号表（従来型・ユニット型共通）'!$C$6:$L$47,10,FALSE))</f>
        <v/>
      </c>
      <c r="AG100" s="1929" t="str">
        <f>IF(AG99="","",VLOOKUP(AG99,'シフト記号表（従来型・ユニット型共通）'!$C$6:$L$47,10,FALSE))</f>
        <v/>
      </c>
      <c r="AH100" s="1927" t="str">
        <f>IF(AH99="","",VLOOKUP(AH99,'シフト記号表（従来型・ユニット型共通）'!$C$6:$L$47,10,FALSE))</f>
        <v/>
      </c>
      <c r="AI100" s="1928" t="str">
        <f>IF(AI99="","",VLOOKUP(AI99,'シフト記号表（従来型・ユニット型共通）'!$C$6:$L$47,10,FALSE))</f>
        <v/>
      </c>
      <c r="AJ100" s="1928" t="str">
        <f>IF(AJ99="","",VLOOKUP(AJ99,'シフト記号表（従来型・ユニット型共通）'!$C$6:$L$47,10,FALSE))</f>
        <v/>
      </c>
      <c r="AK100" s="1928" t="str">
        <f>IF(AK99="","",VLOOKUP(AK99,'シフト記号表（従来型・ユニット型共通）'!$C$6:$L$47,10,FALSE))</f>
        <v/>
      </c>
      <c r="AL100" s="1928" t="str">
        <f>IF(AL99="","",VLOOKUP(AL99,'シフト記号表（従来型・ユニット型共通）'!$C$6:$L$47,10,FALSE))</f>
        <v/>
      </c>
      <c r="AM100" s="1928" t="str">
        <f>IF(AM99="","",VLOOKUP(AM99,'シフト記号表（従来型・ユニット型共通）'!$C$6:$L$47,10,FALSE))</f>
        <v/>
      </c>
      <c r="AN100" s="1929" t="str">
        <f>IF(AN99="","",VLOOKUP(AN99,'シフト記号表（従来型・ユニット型共通）'!$C$6:$L$47,10,FALSE))</f>
        <v/>
      </c>
      <c r="AO100" s="1927" t="str">
        <f>IF(AO99="","",VLOOKUP(AO99,'シフト記号表（従来型・ユニット型共通）'!$C$6:$L$47,10,FALSE))</f>
        <v/>
      </c>
      <c r="AP100" s="1928" t="str">
        <f>IF(AP99="","",VLOOKUP(AP99,'シフト記号表（従来型・ユニット型共通）'!$C$6:$L$47,10,FALSE))</f>
        <v/>
      </c>
      <c r="AQ100" s="1928" t="str">
        <f>IF(AQ99="","",VLOOKUP(AQ99,'シフト記号表（従来型・ユニット型共通）'!$C$6:$L$47,10,FALSE))</f>
        <v/>
      </c>
      <c r="AR100" s="1928" t="str">
        <f>IF(AR99="","",VLOOKUP(AR99,'シフト記号表（従来型・ユニット型共通）'!$C$6:$L$47,10,FALSE))</f>
        <v/>
      </c>
      <c r="AS100" s="1928" t="str">
        <f>IF(AS99="","",VLOOKUP(AS99,'シフト記号表（従来型・ユニット型共通）'!$C$6:$L$47,10,FALSE))</f>
        <v/>
      </c>
      <c r="AT100" s="1928" t="str">
        <f>IF(AT99="","",VLOOKUP(AT99,'シフト記号表（従来型・ユニット型共通）'!$C$6:$L$47,10,FALSE))</f>
        <v/>
      </c>
      <c r="AU100" s="1929" t="str">
        <f>IF(AU99="","",VLOOKUP(AU99,'シフト記号表（従来型・ユニット型共通）'!$C$6:$L$47,10,FALSE))</f>
        <v/>
      </c>
      <c r="AV100" s="1927" t="str">
        <f>IF(AV99="","",VLOOKUP(AV99,'シフト記号表（従来型・ユニット型共通）'!$C$6:$L$47,10,FALSE))</f>
        <v/>
      </c>
      <c r="AW100" s="1928" t="str">
        <f>IF(AW99="","",VLOOKUP(AW99,'シフト記号表（従来型・ユニット型共通）'!$C$6:$L$47,10,FALSE))</f>
        <v/>
      </c>
      <c r="AX100" s="1928" t="str">
        <f>IF(AX99="","",VLOOKUP(AX99,'シフト記号表（従来型・ユニット型共通）'!$C$6:$L$47,10,FALSE))</f>
        <v/>
      </c>
      <c r="AY100" s="1928" t="str">
        <f>IF(AY99="","",VLOOKUP(AY99,'シフト記号表（従来型・ユニット型共通）'!$C$6:$L$47,10,FALSE))</f>
        <v/>
      </c>
      <c r="AZ100" s="1928" t="str">
        <f>IF(AZ99="","",VLOOKUP(AZ99,'シフト記号表（従来型・ユニット型共通）'!$C$6:$L$47,10,FALSE))</f>
        <v/>
      </c>
      <c r="BA100" s="1928" t="str">
        <f>IF(BA99="","",VLOOKUP(BA99,'シフト記号表（従来型・ユニット型共通）'!$C$6:$L$47,10,FALSE))</f>
        <v/>
      </c>
      <c r="BB100" s="1929" t="str">
        <f>IF(BB99="","",VLOOKUP(BB99,'シフト記号表（従来型・ユニット型共通）'!$C$6:$L$47,10,FALSE))</f>
        <v/>
      </c>
      <c r="BC100" s="1927" t="str">
        <f>IF(BC99="","",VLOOKUP(BC99,'シフト記号表（従来型・ユニット型共通）'!$C$6:$L$47,10,FALSE))</f>
        <v/>
      </c>
      <c r="BD100" s="1928" t="str">
        <f>IF(BD99="","",VLOOKUP(BD99,'シフト記号表（従来型・ユニット型共通）'!$C$6:$L$47,10,FALSE))</f>
        <v/>
      </c>
      <c r="BE100" s="1928" t="str">
        <f>IF(BE99="","",VLOOKUP(BE99,'シフト記号表（従来型・ユニット型共通）'!$C$6:$L$47,10,FALSE))</f>
        <v/>
      </c>
      <c r="BF100" s="4169">
        <f>IF($BI$3="４週",SUM(AA100:BB100),IF($BI$3="暦月",SUM(AA100:BE100),""))</f>
        <v>0</v>
      </c>
      <c r="BG100" s="4170"/>
      <c r="BH100" s="4171">
        <f>IF($BI$3="４週",BF100/4,IF($BI$3="暦月",(BF100/($BI$8/7)),""))</f>
        <v>0</v>
      </c>
      <c r="BI100" s="4170"/>
      <c r="BJ100" s="4166"/>
      <c r="BK100" s="4167"/>
      <c r="BL100" s="4167"/>
      <c r="BM100" s="4167"/>
      <c r="BN100" s="4168"/>
    </row>
    <row r="101" spans="2:66" ht="20.25" customHeight="1" x14ac:dyDescent="0.15">
      <c r="B101" s="4126">
        <f>B99+1</f>
        <v>43</v>
      </c>
      <c r="C101" s="4253"/>
      <c r="D101" s="4255"/>
      <c r="E101" s="4239"/>
      <c r="F101" s="4256"/>
      <c r="G101" s="4128"/>
      <c r="H101" s="4129"/>
      <c r="I101" s="1922"/>
      <c r="J101" s="1923"/>
      <c r="K101" s="1922"/>
      <c r="L101" s="1923"/>
      <c r="M101" s="4132"/>
      <c r="N101" s="4133"/>
      <c r="O101" s="4136"/>
      <c r="P101" s="4137"/>
      <c r="Q101" s="4137"/>
      <c r="R101" s="4129"/>
      <c r="S101" s="4140"/>
      <c r="T101" s="4141"/>
      <c r="U101" s="4141"/>
      <c r="V101" s="4141"/>
      <c r="W101" s="4142"/>
      <c r="X101" s="1942" t="s">
        <v>3298</v>
      </c>
      <c r="Z101" s="1943"/>
      <c r="AA101" s="1935"/>
      <c r="AB101" s="1936"/>
      <c r="AC101" s="1936"/>
      <c r="AD101" s="1936"/>
      <c r="AE101" s="1936"/>
      <c r="AF101" s="1936"/>
      <c r="AG101" s="1937"/>
      <c r="AH101" s="1935"/>
      <c r="AI101" s="1936"/>
      <c r="AJ101" s="1936"/>
      <c r="AK101" s="1936"/>
      <c r="AL101" s="1936"/>
      <c r="AM101" s="1936"/>
      <c r="AN101" s="1937"/>
      <c r="AO101" s="1935"/>
      <c r="AP101" s="1936"/>
      <c r="AQ101" s="1936"/>
      <c r="AR101" s="1936"/>
      <c r="AS101" s="1936"/>
      <c r="AT101" s="1936"/>
      <c r="AU101" s="1937"/>
      <c r="AV101" s="1935"/>
      <c r="AW101" s="1936"/>
      <c r="AX101" s="1936"/>
      <c r="AY101" s="1936"/>
      <c r="AZ101" s="1936"/>
      <c r="BA101" s="1936"/>
      <c r="BB101" s="1937"/>
      <c r="BC101" s="1935"/>
      <c r="BD101" s="1936"/>
      <c r="BE101" s="1938"/>
      <c r="BF101" s="4146"/>
      <c r="BG101" s="4147"/>
      <c r="BH101" s="4148"/>
      <c r="BI101" s="4149"/>
      <c r="BJ101" s="4150"/>
      <c r="BK101" s="4151"/>
      <c r="BL101" s="4151"/>
      <c r="BM101" s="4151"/>
      <c r="BN101" s="4152"/>
    </row>
    <row r="102" spans="2:66" ht="20.25" customHeight="1" x14ac:dyDescent="0.15">
      <c r="B102" s="4159"/>
      <c r="C102" s="4260"/>
      <c r="D102" s="4261"/>
      <c r="E102" s="4239"/>
      <c r="F102" s="4256"/>
      <c r="G102" s="4160"/>
      <c r="H102" s="4161"/>
      <c r="I102" s="1944"/>
      <c r="J102" s="1945">
        <f>G101</f>
        <v>0</v>
      </c>
      <c r="K102" s="1944"/>
      <c r="L102" s="1945">
        <f>M101</f>
        <v>0</v>
      </c>
      <c r="M102" s="4162"/>
      <c r="N102" s="4163"/>
      <c r="O102" s="4164"/>
      <c r="P102" s="4165"/>
      <c r="Q102" s="4165"/>
      <c r="R102" s="4161"/>
      <c r="S102" s="4140"/>
      <c r="T102" s="4141"/>
      <c r="U102" s="4141"/>
      <c r="V102" s="4141"/>
      <c r="W102" s="4142"/>
      <c r="X102" s="1939" t="s">
        <v>3505</v>
      </c>
      <c r="Y102" s="1940"/>
      <c r="Z102" s="1941"/>
      <c r="AA102" s="1927" t="str">
        <f>IF(AA101="","",VLOOKUP(AA101,'シフト記号表（従来型・ユニット型共通）'!$C$6:$L$47,10,FALSE))</f>
        <v/>
      </c>
      <c r="AB102" s="1928" t="str">
        <f>IF(AB101="","",VLOOKUP(AB101,'シフト記号表（従来型・ユニット型共通）'!$C$6:$L$47,10,FALSE))</f>
        <v/>
      </c>
      <c r="AC102" s="1928" t="str">
        <f>IF(AC101="","",VLOOKUP(AC101,'シフト記号表（従来型・ユニット型共通）'!$C$6:$L$47,10,FALSE))</f>
        <v/>
      </c>
      <c r="AD102" s="1928" t="str">
        <f>IF(AD101="","",VLOOKUP(AD101,'シフト記号表（従来型・ユニット型共通）'!$C$6:$L$47,10,FALSE))</f>
        <v/>
      </c>
      <c r="AE102" s="1928" t="str">
        <f>IF(AE101="","",VLOOKUP(AE101,'シフト記号表（従来型・ユニット型共通）'!$C$6:$L$47,10,FALSE))</f>
        <v/>
      </c>
      <c r="AF102" s="1928" t="str">
        <f>IF(AF101="","",VLOOKUP(AF101,'シフト記号表（従来型・ユニット型共通）'!$C$6:$L$47,10,FALSE))</f>
        <v/>
      </c>
      <c r="AG102" s="1929" t="str">
        <f>IF(AG101="","",VLOOKUP(AG101,'シフト記号表（従来型・ユニット型共通）'!$C$6:$L$47,10,FALSE))</f>
        <v/>
      </c>
      <c r="AH102" s="1927" t="str">
        <f>IF(AH101="","",VLOOKUP(AH101,'シフト記号表（従来型・ユニット型共通）'!$C$6:$L$47,10,FALSE))</f>
        <v/>
      </c>
      <c r="AI102" s="1928" t="str">
        <f>IF(AI101="","",VLOOKUP(AI101,'シフト記号表（従来型・ユニット型共通）'!$C$6:$L$47,10,FALSE))</f>
        <v/>
      </c>
      <c r="AJ102" s="1928" t="str">
        <f>IF(AJ101="","",VLOOKUP(AJ101,'シフト記号表（従来型・ユニット型共通）'!$C$6:$L$47,10,FALSE))</f>
        <v/>
      </c>
      <c r="AK102" s="1928" t="str">
        <f>IF(AK101="","",VLOOKUP(AK101,'シフト記号表（従来型・ユニット型共通）'!$C$6:$L$47,10,FALSE))</f>
        <v/>
      </c>
      <c r="AL102" s="1928" t="str">
        <f>IF(AL101="","",VLOOKUP(AL101,'シフト記号表（従来型・ユニット型共通）'!$C$6:$L$47,10,FALSE))</f>
        <v/>
      </c>
      <c r="AM102" s="1928" t="str">
        <f>IF(AM101="","",VLOOKUP(AM101,'シフト記号表（従来型・ユニット型共通）'!$C$6:$L$47,10,FALSE))</f>
        <v/>
      </c>
      <c r="AN102" s="1929" t="str">
        <f>IF(AN101="","",VLOOKUP(AN101,'シフト記号表（従来型・ユニット型共通）'!$C$6:$L$47,10,FALSE))</f>
        <v/>
      </c>
      <c r="AO102" s="1927" t="str">
        <f>IF(AO101="","",VLOOKUP(AO101,'シフト記号表（従来型・ユニット型共通）'!$C$6:$L$47,10,FALSE))</f>
        <v/>
      </c>
      <c r="AP102" s="1928" t="str">
        <f>IF(AP101="","",VLOOKUP(AP101,'シフト記号表（従来型・ユニット型共通）'!$C$6:$L$47,10,FALSE))</f>
        <v/>
      </c>
      <c r="AQ102" s="1928" t="str">
        <f>IF(AQ101="","",VLOOKUP(AQ101,'シフト記号表（従来型・ユニット型共通）'!$C$6:$L$47,10,FALSE))</f>
        <v/>
      </c>
      <c r="AR102" s="1928" t="str">
        <f>IF(AR101="","",VLOOKUP(AR101,'シフト記号表（従来型・ユニット型共通）'!$C$6:$L$47,10,FALSE))</f>
        <v/>
      </c>
      <c r="AS102" s="1928" t="str">
        <f>IF(AS101="","",VLOOKUP(AS101,'シフト記号表（従来型・ユニット型共通）'!$C$6:$L$47,10,FALSE))</f>
        <v/>
      </c>
      <c r="AT102" s="1928" t="str">
        <f>IF(AT101="","",VLOOKUP(AT101,'シフト記号表（従来型・ユニット型共通）'!$C$6:$L$47,10,FALSE))</f>
        <v/>
      </c>
      <c r="AU102" s="1929" t="str">
        <f>IF(AU101="","",VLOOKUP(AU101,'シフト記号表（従来型・ユニット型共通）'!$C$6:$L$47,10,FALSE))</f>
        <v/>
      </c>
      <c r="AV102" s="1927" t="str">
        <f>IF(AV101="","",VLOOKUP(AV101,'シフト記号表（従来型・ユニット型共通）'!$C$6:$L$47,10,FALSE))</f>
        <v/>
      </c>
      <c r="AW102" s="1928" t="str">
        <f>IF(AW101="","",VLOOKUP(AW101,'シフト記号表（従来型・ユニット型共通）'!$C$6:$L$47,10,FALSE))</f>
        <v/>
      </c>
      <c r="AX102" s="1928" t="str">
        <f>IF(AX101="","",VLOOKUP(AX101,'シフト記号表（従来型・ユニット型共通）'!$C$6:$L$47,10,FALSE))</f>
        <v/>
      </c>
      <c r="AY102" s="1928" t="str">
        <f>IF(AY101="","",VLOOKUP(AY101,'シフト記号表（従来型・ユニット型共通）'!$C$6:$L$47,10,FALSE))</f>
        <v/>
      </c>
      <c r="AZ102" s="1928" t="str">
        <f>IF(AZ101="","",VLOOKUP(AZ101,'シフト記号表（従来型・ユニット型共通）'!$C$6:$L$47,10,FALSE))</f>
        <v/>
      </c>
      <c r="BA102" s="1928" t="str">
        <f>IF(BA101="","",VLOOKUP(BA101,'シフト記号表（従来型・ユニット型共通）'!$C$6:$L$47,10,FALSE))</f>
        <v/>
      </c>
      <c r="BB102" s="1929" t="str">
        <f>IF(BB101="","",VLOOKUP(BB101,'シフト記号表（従来型・ユニット型共通）'!$C$6:$L$47,10,FALSE))</f>
        <v/>
      </c>
      <c r="BC102" s="1927" t="str">
        <f>IF(BC101="","",VLOOKUP(BC101,'シフト記号表（従来型・ユニット型共通）'!$C$6:$L$47,10,FALSE))</f>
        <v/>
      </c>
      <c r="BD102" s="1928" t="str">
        <f>IF(BD101="","",VLOOKUP(BD101,'シフト記号表（従来型・ユニット型共通）'!$C$6:$L$47,10,FALSE))</f>
        <v/>
      </c>
      <c r="BE102" s="1928" t="str">
        <f>IF(BE101="","",VLOOKUP(BE101,'シフト記号表（従来型・ユニット型共通）'!$C$6:$L$47,10,FALSE))</f>
        <v/>
      </c>
      <c r="BF102" s="4169">
        <f>IF($BI$3="４週",SUM(AA102:BB102),IF($BI$3="暦月",SUM(AA102:BE102),""))</f>
        <v>0</v>
      </c>
      <c r="BG102" s="4170"/>
      <c r="BH102" s="4171">
        <f>IF($BI$3="４週",BF102/4,IF($BI$3="暦月",(BF102/($BI$8/7)),""))</f>
        <v>0</v>
      </c>
      <c r="BI102" s="4170"/>
      <c r="BJ102" s="4166"/>
      <c r="BK102" s="4167"/>
      <c r="BL102" s="4167"/>
      <c r="BM102" s="4167"/>
      <c r="BN102" s="4168"/>
    </row>
    <row r="103" spans="2:66" ht="20.25" customHeight="1" x14ac:dyDescent="0.15">
      <c r="B103" s="4126">
        <f>B101+1</f>
        <v>44</v>
      </c>
      <c r="C103" s="4253"/>
      <c r="D103" s="4255"/>
      <c r="E103" s="4239"/>
      <c r="F103" s="4256"/>
      <c r="G103" s="4128"/>
      <c r="H103" s="4129"/>
      <c r="I103" s="1922"/>
      <c r="J103" s="1923"/>
      <c r="K103" s="1922"/>
      <c r="L103" s="1923"/>
      <c r="M103" s="4132"/>
      <c r="N103" s="4133"/>
      <c r="O103" s="4136"/>
      <c r="P103" s="4137"/>
      <c r="Q103" s="4137"/>
      <c r="R103" s="4129"/>
      <c r="S103" s="4140"/>
      <c r="T103" s="4141"/>
      <c r="U103" s="4141"/>
      <c r="V103" s="4141"/>
      <c r="W103" s="4142"/>
      <c r="X103" s="1942" t="s">
        <v>3298</v>
      </c>
      <c r="Z103" s="1943"/>
      <c r="AA103" s="1935"/>
      <c r="AB103" s="1936"/>
      <c r="AC103" s="1936"/>
      <c r="AD103" s="1936"/>
      <c r="AE103" s="1936"/>
      <c r="AF103" s="1936"/>
      <c r="AG103" s="1937"/>
      <c r="AH103" s="1935"/>
      <c r="AI103" s="1936"/>
      <c r="AJ103" s="1936"/>
      <c r="AK103" s="1936"/>
      <c r="AL103" s="1936"/>
      <c r="AM103" s="1936"/>
      <c r="AN103" s="1937"/>
      <c r="AO103" s="1935"/>
      <c r="AP103" s="1936"/>
      <c r="AQ103" s="1936"/>
      <c r="AR103" s="1936"/>
      <c r="AS103" s="1936"/>
      <c r="AT103" s="1936"/>
      <c r="AU103" s="1937"/>
      <c r="AV103" s="1935"/>
      <c r="AW103" s="1936"/>
      <c r="AX103" s="1936"/>
      <c r="AY103" s="1936"/>
      <c r="AZ103" s="1936"/>
      <c r="BA103" s="1936"/>
      <c r="BB103" s="1937"/>
      <c r="BC103" s="1935"/>
      <c r="BD103" s="1936"/>
      <c r="BE103" s="1938"/>
      <c r="BF103" s="4146"/>
      <c r="BG103" s="4147"/>
      <c r="BH103" s="4148"/>
      <c r="BI103" s="4149"/>
      <c r="BJ103" s="4150"/>
      <c r="BK103" s="4151"/>
      <c r="BL103" s="4151"/>
      <c r="BM103" s="4151"/>
      <c r="BN103" s="4152"/>
    </row>
    <row r="104" spans="2:66" ht="20.25" customHeight="1" x14ac:dyDescent="0.15">
      <c r="B104" s="4159"/>
      <c r="C104" s="4260"/>
      <c r="D104" s="4261"/>
      <c r="E104" s="4239"/>
      <c r="F104" s="4256"/>
      <c r="G104" s="4160"/>
      <c r="H104" s="4161"/>
      <c r="I104" s="1944"/>
      <c r="J104" s="1945">
        <f>G103</f>
        <v>0</v>
      </c>
      <c r="K104" s="1944"/>
      <c r="L104" s="1945">
        <f>M103</f>
        <v>0</v>
      </c>
      <c r="M104" s="4162"/>
      <c r="N104" s="4163"/>
      <c r="O104" s="4164"/>
      <c r="P104" s="4165"/>
      <c r="Q104" s="4165"/>
      <c r="R104" s="4161"/>
      <c r="S104" s="4140"/>
      <c r="T104" s="4141"/>
      <c r="U104" s="4141"/>
      <c r="V104" s="4141"/>
      <c r="W104" s="4142"/>
      <c r="X104" s="1939" t="s">
        <v>3505</v>
      </c>
      <c r="Y104" s="1940"/>
      <c r="Z104" s="1941"/>
      <c r="AA104" s="1927" t="str">
        <f>IF(AA103="","",VLOOKUP(AA103,'シフト記号表（従来型・ユニット型共通）'!$C$6:$L$47,10,FALSE))</f>
        <v/>
      </c>
      <c r="AB104" s="1928" t="str">
        <f>IF(AB103="","",VLOOKUP(AB103,'シフト記号表（従来型・ユニット型共通）'!$C$6:$L$47,10,FALSE))</f>
        <v/>
      </c>
      <c r="AC104" s="1928" t="str">
        <f>IF(AC103="","",VLOOKUP(AC103,'シフト記号表（従来型・ユニット型共通）'!$C$6:$L$47,10,FALSE))</f>
        <v/>
      </c>
      <c r="AD104" s="1928" t="str">
        <f>IF(AD103="","",VLOOKUP(AD103,'シフト記号表（従来型・ユニット型共通）'!$C$6:$L$47,10,FALSE))</f>
        <v/>
      </c>
      <c r="AE104" s="1928" t="str">
        <f>IF(AE103="","",VLOOKUP(AE103,'シフト記号表（従来型・ユニット型共通）'!$C$6:$L$47,10,FALSE))</f>
        <v/>
      </c>
      <c r="AF104" s="1928" t="str">
        <f>IF(AF103="","",VLOOKUP(AF103,'シフト記号表（従来型・ユニット型共通）'!$C$6:$L$47,10,FALSE))</f>
        <v/>
      </c>
      <c r="AG104" s="1929" t="str">
        <f>IF(AG103="","",VLOOKUP(AG103,'シフト記号表（従来型・ユニット型共通）'!$C$6:$L$47,10,FALSE))</f>
        <v/>
      </c>
      <c r="AH104" s="1927" t="str">
        <f>IF(AH103="","",VLOOKUP(AH103,'シフト記号表（従来型・ユニット型共通）'!$C$6:$L$47,10,FALSE))</f>
        <v/>
      </c>
      <c r="AI104" s="1928" t="str">
        <f>IF(AI103="","",VLOOKUP(AI103,'シフト記号表（従来型・ユニット型共通）'!$C$6:$L$47,10,FALSE))</f>
        <v/>
      </c>
      <c r="AJ104" s="1928" t="str">
        <f>IF(AJ103="","",VLOOKUP(AJ103,'シフト記号表（従来型・ユニット型共通）'!$C$6:$L$47,10,FALSE))</f>
        <v/>
      </c>
      <c r="AK104" s="1928" t="str">
        <f>IF(AK103="","",VLOOKUP(AK103,'シフト記号表（従来型・ユニット型共通）'!$C$6:$L$47,10,FALSE))</f>
        <v/>
      </c>
      <c r="AL104" s="1928" t="str">
        <f>IF(AL103="","",VLOOKUP(AL103,'シフト記号表（従来型・ユニット型共通）'!$C$6:$L$47,10,FALSE))</f>
        <v/>
      </c>
      <c r="AM104" s="1928" t="str">
        <f>IF(AM103="","",VLOOKUP(AM103,'シフト記号表（従来型・ユニット型共通）'!$C$6:$L$47,10,FALSE))</f>
        <v/>
      </c>
      <c r="AN104" s="1929" t="str">
        <f>IF(AN103="","",VLOOKUP(AN103,'シフト記号表（従来型・ユニット型共通）'!$C$6:$L$47,10,FALSE))</f>
        <v/>
      </c>
      <c r="AO104" s="1927" t="str">
        <f>IF(AO103="","",VLOOKUP(AO103,'シフト記号表（従来型・ユニット型共通）'!$C$6:$L$47,10,FALSE))</f>
        <v/>
      </c>
      <c r="AP104" s="1928" t="str">
        <f>IF(AP103="","",VLOOKUP(AP103,'シフト記号表（従来型・ユニット型共通）'!$C$6:$L$47,10,FALSE))</f>
        <v/>
      </c>
      <c r="AQ104" s="1928" t="str">
        <f>IF(AQ103="","",VLOOKUP(AQ103,'シフト記号表（従来型・ユニット型共通）'!$C$6:$L$47,10,FALSE))</f>
        <v/>
      </c>
      <c r="AR104" s="1928" t="str">
        <f>IF(AR103="","",VLOOKUP(AR103,'シフト記号表（従来型・ユニット型共通）'!$C$6:$L$47,10,FALSE))</f>
        <v/>
      </c>
      <c r="AS104" s="1928" t="str">
        <f>IF(AS103="","",VLOOKUP(AS103,'シフト記号表（従来型・ユニット型共通）'!$C$6:$L$47,10,FALSE))</f>
        <v/>
      </c>
      <c r="AT104" s="1928" t="str">
        <f>IF(AT103="","",VLOOKUP(AT103,'シフト記号表（従来型・ユニット型共通）'!$C$6:$L$47,10,FALSE))</f>
        <v/>
      </c>
      <c r="AU104" s="1929" t="str">
        <f>IF(AU103="","",VLOOKUP(AU103,'シフト記号表（従来型・ユニット型共通）'!$C$6:$L$47,10,FALSE))</f>
        <v/>
      </c>
      <c r="AV104" s="1927" t="str">
        <f>IF(AV103="","",VLOOKUP(AV103,'シフト記号表（従来型・ユニット型共通）'!$C$6:$L$47,10,FALSE))</f>
        <v/>
      </c>
      <c r="AW104" s="1928" t="str">
        <f>IF(AW103="","",VLOOKUP(AW103,'シフト記号表（従来型・ユニット型共通）'!$C$6:$L$47,10,FALSE))</f>
        <v/>
      </c>
      <c r="AX104" s="1928" t="str">
        <f>IF(AX103="","",VLOOKUP(AX103,'シフト記号表（従来型・ユニット型共通）'!$C$6:$L$47,10,FALSE))</f>
        <v/>
      </c>
      <c r="AY104" s="1928" t="str">
        <f>IF(AY103="","",VLOOKUP(AY103,'シフト記号表（従来型・ユニット型共通）'!$C$6:$L$47,10,FALSE))</f>
        <v/>
      </c>
      <c r="AZ104" s="1928" t="str">
        <f>IF(AZ103="","",VLOOKUP(AZ103,'シフト記号表（従来型・ユニット型共通）'!$C$6:$L$47,10,FALSE))</f>
        <v/>
      </c>
      <c r="BA104" s="1928" t="str">
        <f>IF(BA103="","",VLOOKUP(BA103,'シフト記号表（従来型・ユニット型共通）'!$C$6:$L$47,10,FALSE))</f>
        <v/>
      </c>
      <c r="BB104" s="1929" t="str">
        <f>IF(BB103="","",VLOOKUP(BB103,'シフト記号表（従来型・ユニット型共通）'!$C$6:$L$47,10,FALSE))</f>
        <v/>
      </c>
      <c r="BC104" s="1927" t="str">
        <f>IF(BC103="","",VLOOKUP(BC103,'シフト記号表（従来型・ユニット型共通）'!$C$6:$L$47,10,FALSE))</f>
        <v/>
      </c>
      <c r="BD104" s="1928" t="str">
        <f>IF(BD103="","",VLOOKUP(BD103,'シフト記号表（従来型・ユニット型共通）'!$C$6:$L$47,10,FALSE))</f>
        <v/>
      </c>
      <c r="BE104" s="1928" t="str">
        <f>IF(BE103="","",VLOOKUP(BE103,'シフト記号表（従来型・ユニット型共通）'!$C$6:$L$47,10,FALSE))</f>
        <v/>
      </c>
      <c r="BF104" s="4169">
        <f>IF($BI$3="４週",SUM(AA104:BB104),IF($BI$3="暦月",SUM(AA104:BE104),""))</f>
        <v>0</v>
      </c>
      <c r="BG104" s="4170"/>
      <c r="BH104" s="4171">
        <f>IF($BI$3="４週",BF104/4,IF($BI$3="暦月",(BF104/($BI$8/7)),""))</f>
        <v>0</v>
      </c>
      <c r="BI104" s="4170"/>
      <c r="BJ104" s="4166"/>
      <c r="BK104" s="4167"/>
      <c r="BL104" s="4167"/>
      <c r="BM104" s="4167"/>
      <c r="BN104" s="4168"/>
    </row>
    <row r="105" spans="2:66" ht="20.25" customHeight="1" x14ac:dyDescent="0.15">
      <c r="B105" s="4126">
        <f>B103+1</f>
        <v>45</v>
      </c>
      <c r="C105" s="4253"/>
      <c r="D105" s="4255"/>
      <c r="E105" s="4239"/>
      <c r="F105" s="4256"/>
      <c r="G105" s="4128"/>
      <c r="H105" s="4129"/>
      <c r="I105" s="1922"/>
      <c r="J105" s="1923"/>
      <c r="K105" s="1922"/>
      <c r="L105" s="1923"/>
      <c r="M105" s="4132"/>
      <c r="N105" s="4133"/>
      <c r="O105" s="4136"/>
      <c r="P105" s="4137"/>
      <c r="Q105" s="4137"/>
      <c r="R105" s="4129"/>
      <c r="S105" s="4140"/>
      <c r="T105" s="4141"/>
      <c r="U105" s="4141"/>
      <c r="V105" s="4141"/>
      <c r="W105" s="4142"/>
      <c r="X105" s="1942" t="s">
        <v>3298</v>
      </c>
      <c r="Z105" s="1943"/>
      <c r="AA105" s="1935"/>
      <c r="AB105" s="1936"/>
      <c r="AC105" s="1936"/>
      <c r="AD105" s="1936"/>
      <c r="AE105" s="1936"/>
      <c r="AF105" s="1936"/>
      <c r="AG105" s="1937"/>
      <c r="AH105" s="1935"/>
      <c r="AI105" s="1936"/>
      <c r="AJ105" s="1936"/>
      <c r="AK105" s="1936"/>
      <c r="AL105" s="1936"/>
      <c r="AM105" s="1936"/>
      <c r="AN105" s="1937"/>
      <c r="AO105" s="1935"/>
      <c r="AP105" s="1936"/>
      <c r="AQ105" s="1936"/>
      <c r="AR105" s="1936"/>
      <c r="AS105" s="1936"/>
      <c r="AT105" s="1936"/>
      <c r="AU105" s="1937"/>
      <c r="AV105" s="1935"/>
      <c r="AW105" s="1936"/>
      <c r="AX105" s="1936"/>
      <c r="AY105" s="1936"/>
      <c r="AZ105" s="1936"/>
      <c r="BA105" s="1936"/>
      <c r="BB105" s="1937"/>
      <c r="BC105" s="1935"/>
      <c r="BD105" s="1936"/>
      <c r="BE105" s="1938"/>
      <c r="BF105" s="4146"/>
      <c r="BG105" s="4147"/>
      <c r="BH105" s="4148"/>
      <c r="BI105" s="4149"/>
      <c r="BJ105" s="4150"/>
      <c r="BK105" s="4151"/>
      <c r="BL105" s="4151"/>
      <c r="BM105" s="4151"/>
      <c r="BN105" s="4152"/>
    </row>
    <row r="106" spans="2:66" ht="20.25" customHeight="1" x14ac:dyDescent="0.15">
      <c r="B106" s="4159"/>
      <c r="C106" s="4260"/>
      <c r="D106" s="4261"/>
      <c r="E106" s="4239"/>
      <c r="F106" s="4256"/>
      <c r="G106" s="4160"/>
      <c r="H106" s="4161"/>
      <c r="I106" s="1944"/>
      <c r="J106" s="1945">
        <f>G105</f>
        <v>0</v>
      </c>
      <c r="K106" s="1944"/>
      <c r="L106" s="1945">
        <f>M105</f>
        <v>0</v>
      </c>
      <c r="M106" s="4162"/>
      <c r="N106" s="4163"/>
      <c r="O106" s="4164"/>
      <c r="P106" s="4165"/>
      <c r="Q106" s="4165"/>
      <c r="R106" s="4161"/>
      <c r="S106" s="4140"/>
      <c r="T106" s="4141"/>
      <c r="U106" s="4141"/>
      <c r="V106" s="4141"/>
      <c r="W106" s="4142"/>
      <c r="X106" s="1939" t="s">
        <v>3505</v>
      </c>
      <c r="Y106" s="1940"/>
      <c r="Z106" s="1941"/>
      <c r="AA106" s="1927" t="str">
        <f>IF(AA105="","",VLOOKUP(AA105,'シフト記号表（従来型・ユニット型共通）'!$C$6:$L$47,10,FALSE))</f>
        <v/>
      </c>
      <c r="AB106" s="1928" t="str">
        <f>IF(AB105="","",VLOOKUP(AB105,'シフト記号表（従来型・ユニット型共通）'!$C$6:$L$47,10,FALSE))</f>
        <v/>
      </c>
      <c r="AC106" s="1928" t="str">
        <f>IF(AC105="","",VLOOKUP(AC105,'シフト記号表（従来型・ユニット型共通）'!$C$6:$L$47,10,FALSE))</f>
        <v/>
      </c>
      <c r="AD106" s="1928" t="str">
        <f>IF(AD105="","",VLOOKUP(AD105,'シフト記号表（従来型・ユニット型共通）'!$C$6:$L$47,10,FALSE))</f>
        <v/>
      </c>
      <c r="AE106" s="1928" t="str">
        <f>IF(AE105="","",VLOOKUP(AE105,'シフト記号表（従来型・ユニット型共通）'!$C$6:$L$47,10,FALSE))</f>
        <v/>
      </c>
      <c r="AF106" s="1928" t="str">
        <f>IF(AF105="","",VLOOKUP(AF105,'シフト記号表（従来型・ユニット型共通）'!$C$6:$L$47,10,FALSE))</f>
        <v/>
      </c>
      <c r="AG106" s="1929" t="str">
        <f>IF(AG105="","",VLOOKUP(AG105,'シフト記号表（従来型・ユニット型共通）'!$C$6:$L$47,10,FALSE))</f>
        <v/>
      </c>
      <c r="AH106" s="1927" t="str">
        <f>IF(AH105="","",VLOOKUP(AH105,'シフト記号表（従来型・ユニット型共通）'!$C$6:$L$47,10,FALSE))</f>
        <v/>
      </c>
      <c r="AI106" s="1928" t="str">
        <f>IF(AI105="","",VLOOKUP(AI105,'シフト記号表（従来型・ユニット型共通）'!$C$6:$L$47,10,FALSE))</f>
        <v/>
      </c>
      <c r="AJ106" s="1928" t="str">
        <f>IF(AJ105="","",VLOOKUP(AJ105,'シフト記号表（従来型・ユニット型共通）'!$C$6:$L$47,10,FALSE))</f>
        <v/>
      </c>
      <c r="AK106" s="1928" t="str">
        <f>IF(AK105="","",VLOOKUP(AK105,'シフト記号表（従来型・ユニット型共通）'!$C$6:$L$47,10,FALSE))</f>
        <v/>
      </c>
      <c r="AL106" s="1928" t="str">
        <f>IF(AL105="","",VLOOKUP(AL105,'シフト記号表（従来型・ユニット型共通）'!$C$6:$L$47,10,FALSE))</f>
        <v/>
      </c>
      <c r="AM106" s="1928" t="str">
        <f>IF(AM105="","",VLOOKUP(AM105,'シフト記号表（従来型・ユニット型共通）'!$C$6:$L$47,10,FALSE))</f>
        <v/>
      </c>
      <c r="AN106" s="1929" t="str">
        <f>IF(AN105="","",VLOOKUP(AN105,'シフト記号表（従来型・ユニット型共通）'!$C$6:$L$47,10,FALSE))</f>
        <v/>
      </c>
      <c r="AO106" s="1927" t="str">
        <f>IF(AO105="","",VLOOKUP(AO105,'シフト記号表（従来型・ユニット型共通）'!$C$6:$L$47,10,FALSE))</f>
        <v/>
      </c>
      <c r="AP106" s="1928" t="str">
        <f>IF(AP105="","",VLOOKUP(AP105,'シフト記号表（従来型・ユニット型共通）'!$C$6:$L$47,10,FALSE))</f>
        <v/>
      </c>
      <c r="AQ106" s="1928" t="str">
        <f>IF(AQ105="","",VLOOKUP(AQ105,'シフト記号表（従来型・ユニット型共通）'!$C$6:$L$47,10,FALSE))</f>
        <v/>
      </c>
      <c r="AR106" s="1928" t="str">
        <f>IF(AR105="","",VLOOKUP(AR105,'シフト記号表（従来型・ユニット型共通）'!$C$6:$L$47,10,FALSE))</f>
        <v/>
      </c>
      <c r="AS106" s="1928" t="str">
        <f>IF(AS105="","",VLOOKUP(AS105,'シフト記号表（従来型・ユニット型共通）'!$C$6:$L$47,10,FALSE))</f>
        <v/>
      </c>
      <c r="AT106" s="1928" t="str">
        <f>IF(AT105="","",VLOOKUP(AT105,'シフト記号表（従来型・ユニット型共通）'!$C$6:$L$47,10,FALSE))</f>
        <v/>
      </c>
      <c r="AU106" s="1929" t="str">
        <f>IF(AU105="","",VLOOKUP(AU105,'シフト記号表（従来型・ユニット型共通）'!$C$6:$L$47,10,FALSE))</f>
        <v/>
      </c>
      <c r="AV106" s="1927" t="str">
        <f>IF(AV105="","",VLOOKUP(AV105,'シフト記号表（従来型・ユニット型共通）'!$C$6:$L$47,10,FALSE))</f>
        <v/>
      </c>
      <c r="AW106" s="1928" t="str">
        <f>IF(AW105="","",VLOOKUP(AW105,'シフト記号表（従来型・ユニット型共通）'!$C$6:$L$47,10,FALSE))</f>
        <v/>
      </c>
      <c r="AX106" s="1928" t="str">
        <f>IF(AX105="","",VLOOKUP(AX105,'シフト記号表（従来型・ユニット型共通）'!$C$6:$L$47,10,FALSE))</f>
        <v/>
      </c>
      <c r="AY106" s="1928" t="str">
        <f>IF(AY105="","",VLOOKUP(AY105,'シフト記号表（従来型・ユニット型共通）'!$C$6:$L$47,10,FALSE))</f>
        <v/>
      </c>
      <c r="AZ106" s="1928" t="str">
        <f>IF(AZ105="","",VLOOKUP(AZ105,'シフト記号表（従来型・ユニット型共通）'!$C$6:$L$47,10,FALSE))</f>
        <v/>
      </c>
      <c r="BA106" s="1928" t="str">
        <f>IF(BA105="","",VLOOKUP(BA105,'シフト記号表（従来型・ユニット型共通）'!$C$6:$L$47,10,FALSE))</f>
        <v/>
      </c>
      <c r="BB106" s="1929" t="str">
        <f>IF(BB105="","",VLOOKUP(BB105,'シフト記号表（従来型・ユニット型共通）'!$C$6:$L$47,10,FALSE))</f>
        <v/>
      </c>
      <c r="BC106" s="1927" t="str">
        <f>IF(BC105="","",VLOOKUP(BC105,'シフト記号表（従来型・ユニット型共通）'!$C$6:$L$47,10,FALSE))</f>
        <v/>
      </c>
      <c r="BD106" s="1928" t="str">
        <f>IF(BD105="","",VLOOKUP(BD105,'シフト記号表（従来型・ユニット型共通）'!$C$6:$L$47,10,FALSE))</f>
        <v/>
      </c>
      <c r="BE106" s="1928" t="str">
        <f>IF(BE105="","",VLOOKUP(BE105,'シフト記号表（従来型・ユニット型共通）'!$C$6:$L$47,10,FALSE))</f>
        <v/>
      </c>
      <c r="BF106" s="4169">
        <f>IF($BI$3="４週",SUM(AA106:BB106),IF($BI$3="暦月",SUM(AA106:BE106),""))</f>
        <v>0</v>
      </c>
      <c r="BG106" s="4170"/>
      <c r="BH106" s="4171">
        <f>IF($BI$3="４週",BF106/4,IF($BI$3="暦月",(BF106/($BI$8/7)),""))</f>
        <v>0</v>
      </c>
      <c r="BI106" s="4170"/>
      <c r="BJ106" s="4166"/>
      <c r="BK106" s="4167"/>
      <c r="BL106" s="4167"/>
      <c r="BM106" s="4167"/>
      <c r="BN106" s="4168"/>
    </row>
    <row r="107" spans="2:66" ht="20.25" customHeight="1" x14ac:dyDescent="0.15">
      <c r="B107" s="4126">
        <f>B105+1</f>
        <v>46</v>
      </c>
      <c r="C107" s="4253"/>
      <c r="D107" s="4255"/>
      <c r="E107" s="4239"/>
      <c r="F107" s="4256"/>
      <c r="G107" s="4128"/>
      <c r="H107" s="4129"/>
      <c r="I107" s="1922"/>
      <c r="J107" s="1923"/>
      <c r="K107" s="1922"/>
      <c r="L107" s="1923"/>
      <c r="M107" s="4132"/>
      <c r="N107" s="4133"/>
      <c r="O107" s="4136"/>
      <c r="P107" s="4137"/>
      <c r="Q107" s="4137"/>
      <c r="R107" s="4129"/>
      <c r="S107" s="4140"/>
      <c r="T107" s="4141"/>
      <c r="U107" s="4141"/>
      <c r="V107" s="4141"/>
      <c r="W107" s="4142"/>
      <c r="X107" s="1942" t="s">
        <v>3298</v>
      </c>
      <c r="Z107" s="1943"/>
      <c r="AA107" s="1935"/>
      <c r="AB107" s="1936"/>
      <c r="AC107" s="1936"/>
      <c r="AD107" s="1936"/>
      <c r="AE107" s="1936"/>
      <c r="AF107" s="1936"/>
      <c r="AG107" s="1937"/>
      <c r="AH107" s="1935"/>
      <c r="AI107" s="1936"/>
      <c r="AJ107" s="1936"/>
      <c r="AK107" s="1936"/>
      <c r="AL107" s="1936"/>
      <c r="AM107" s="1936"/>
      <c r="AN107" s="1937"/>
      <c r="AO107" s="1935"/>
      <c r="AP107" s="1936"/>
      <c r="AQ107" s="1936"/>
      <c r="AR107" s="1936"/>
      <c r="AS107" s="1936"/>
      <c r="AT107" s="1936"/>
      <c r="AU107" s="1937"/>
      <c r="AV107" s="1935"/>
      <c r="AW107" s="1936"/>
      <c r="AX107" s="1936"/>
      <c r="AY107" s="1936"/>
      <c r="AZ107" s="1936"/>
      <c r="BA107" s="1936"/>
      <c r="BB107" s="1937"/>
      <c r="BC107" s="1935"/>
      <c r="BD107" s="1936"/>
      <c r="BE107" s="1938"/>
      <c r="BF107" s="4146"/>
      <c r="BG107" s="4147"/>
      <c r="BH107" s="4148"/>
      <c r="BI107" s="4149"/>
      <c r="BJ107" s="4150"/>
      <c r="BK107" s="4151"/>
      <c r="BL107" s="4151"/>
      <c r="BM107" s="4151"/>
      <c r="BN107" s="4152"/>
    </row>
    <row r="108" spans="2:66" ht="20.25" customHeight="1" x14ac:dyDescent="0.15">
      <c r="B108" s="4159"/>
      <c r="C108" s="4260"/>
      <c r="D108" s="4261"/>
      <c r="E108" s="4239"/>
      <c r="F108" s="4256"/>
      <c r="G108" s="4160"/>
      <c r="H108" s="4161"/>
      <c r="I108" s="1944"/>
      <c r="J108" s="1945">
        <f>G107</f>
        <v>0</v>
      </c>
      <c r="K108" s="1944"/>
      <c r="L108" s="1945">
        <f>M107</f>
        <v>0</v>
      </c>
      <c r="M108" s="4162"/>
      <c r="N108" s="4163"/>
      <c r="O108" s="4164"/>
      <c r="P108" s="4165"/>
      <c r="Q108" s="4165"/>
      <c r="R108" s="4161"/>
      <c r="S108" s="4140"/>
      <c r="T108" s="4141"/>
      <c r="U108" s="4141"/>
      <c r="V108" s="4141"/>
      <c r="W108" s="4142"/>
      <c r="X108" s="1939" t="s">
        <v>3505</v>
      </c>
      <c r="Y108" s="1940"/>
      <c r="Z108" s="1941"/>
      <c r="AA108" s="1927" t="str">
        <f>IF(AA107="","",VLOOKUP(AA107,'シフト記号表（従来型・ユニット型共通）'!$C$6:$L$47,10,FALSE))</f>
        <v/>
      </c>
      <c r="AB108" s="1928" t="str">
        <f>IF(AB107="","",VLOOKUP(AB107,'シフト記号表（従来型・ユニット型共通）'!$C$6:$L$47,10,FALSE))</f>
        <v/>
      </c>
      <c r="AC108" s="1928" t="str">
        <f>IF(AC107="","",VLOOKUP(AC107,'シフト記号表（従来型・ユニット型共通）'!$C$6:$L$47,10,FALSE))</f>
        <v/>
      </c>
      <c r="AD108" s="1928" t="str">
        <f>IF(AD107="","",VLOOKUP(AD107,'シフト記号表（従来型・ユニット型共通）'!$C$6:$L$47,10,FALSE))</f>
        <v/>
      </c>
      <c r="AE108" s="1928" t="str">
        <f>IF(AE107="","",VLOOKUP(AE107,'シフト記号表（従来型・ユニット型共通）'!$C$6:$L$47,10,FALSE))</f>
        <v/>
      </c>
      <c r="AF108" s="1928" t="str">
        <f>IF(AF107="","",VLOOKUP(AF107,'シフト記号表（従来型・ユニット型共通）'!$C$6:$L$47,10,FALSE))</f>
        <v/>
      </c>
      <c r="AG108" s="1929" t="str">
        <f>IF(AG107="","",VLOOKUP(AG107,'シフト記号表（従来型・ユニット型共通）'!$C$6:$L$47,10,FALSE))</f>
        <v/>
      </c>
      <c r="AH108" s="1927" t="str">
        <f>IF(AH107="","",VLOOKUP(AH107,'シフト記号表（従来型・ユニット型共通）'!$C$6:$L$47,10,FALSE))</f>
        <v/>
      </c>
      <c r="AI108" s="1928" t="str">
        <f>IF(AI107="","",VLOOKUP(AI107,'シフト記号表（従来型・ユニット型共通）'!$C$6:$L$47,10,FALSE))</f>
        <v/>
      </c>
      <c r="AJ108" s="1928" t="str">
        <f>IF(AJ107="","",VLOOKUP(AJ107,'シフト記号表（従来型・ユニット型共通）'!$C$6:$L$47,10,FALSE))</f>
        <v/>
      </c>
      <c r="AK108" s="1928" t="str">
        <f>IF(AK107="","",VLOOKUP(AK107,'シフト記号表（従来型・ユニット型共通）'!$C$6:$L$47,10,FALSE))</f>
        <v/>
      </c>
      <c r="AL108" s="1928" t="str">
        <f>IF(AL107="","",VLOOKUP(AL107,'シフト記号表（従来型・ユニット型共通）'!$C$6:$L$47,10,FALSE))</f>
        <v/>
      </c>
      <c r="AM108" s="1928" t="str">
        <f>IF(AM107="","",VLOOKUP(AM107,'シフト記号表（従来型・ユニット型共通）'!$C$6:$L$47,10,FALSE))</f>
        <v/>
      </c>
      <c r="AN108" s="1929" t="str">
        <f>IF(AN107="","",VLOOKUP(AN107,'シフト記号表（従来型・ユニット型共通）'!$C$6:$L$47,10,FALSE))</f>
        <v/>
      </c>
      <c r="AO108" s="1927" t="str">
        <f>IF(AO107="","",VLOOKUP(AO107,'シフト記号表（従来型・ユニット型共通）'!$C$6:$L$47,10,FALSE))</f>
        <v/>
      </c>
      <c r="AP108" s="1928" t="str">
        <f>IF(AP107="","",VLOOKUP(AP107,'シフト記号表（従来型・ユニット型共通）'!$C$6:$L$47,10,FALSE))</f>
        <v/>
      </c>
      <c r="AQ108" s="1928" t="str">
        <f>IF(AQ107="","",VLOOKUP(AQ107,'シフト記号表（従来型・ユニット型共通）'!$C$6:$L$47,10,FALSE))</f>
        <v/>
      </c>
      <c r="AR108" s="1928" t="str">
        <f>IF(AR107="","",VLOOKUP(AR107,'シフト記号表（従来型・ユニット型共通）'!$C$6:$L$47,10,FALSE))</f>
        <v/>
      </c>
      <c r="AS108" s="1928" t="str">
        <f>IF(AS107="","",VLOOKUP(AS107,'シフト記号表（従来型・ユニット型共通）'!$C$6:$L$47,10,FALSE))</f>
        <v/>
      </c>
      <c r="AT108" s="1928" t="str">
        <f>IF(AT107="","",VLOOKUP(AT107,'シフト記号表（従来型・ユニット型共通）'!$C$6:$L$47,10,FALSE))</f>
        <v/>
      </c>
      <c r="AU108" s="1929" t="str">
        <f>IF(AU107="","",VLOOKUP(AU107,'シフト記号表（従来型・ユニット型共通）'!$C$6:$L$47,10,FALSE))</f>
        <v/>
      </c>
      <c r="AV108" s="1927" t="str">
        <f>IF(AV107="","",VLOOKUP(AV107,'シフト記号表（従来型・ユニット型共通）'!$C$6:$L$47,10,FALSE))</f>
        <v/>
      </c>
      <c r="AW108" s="1928" t="str">
        <f>IF(AW107="","",VLOOKUP(AW107,'シフト記号表（従来型・ユニット型共通）'!$C$6:$L$47,10,FALSE))</f>
        <v/>
      </c>
      <c r="AX108" s="1928" t="str">
        <f>IF(AX107="","",VLOOKUP(AX107,'シフト記号表（従来型・ユニット型共通）'!$C$6:$L$47,10,FALSE))</f>
        <v/>
      </c>
      <c r="AY108" s="1928" t="str">
        <f>IF(AY107="","",VLOOKUP(AY107,'シフト記号表（従来型・ユニット型共通）'!$C$6:$L$47,10,FALSE))</f>
        <v/>
      </c>
      <c r="AZ108" s="1928" t="str">
        <f>IF(AZ107="","",VLOOKUP(AZ107,'シフト記号表（従来型・ユニット型共通）'!$C$6:$L$47,10,FALSE))</f>
        <v/>
      </c>
      <c r="BA108" s="1928" t="str">
        <f>IF(BA107="","",VLOOKUP(BA107,'シフト記号表（従来型・ユニット型共通）'!$C$6:$L$47,10,FALSE))</f>
        <v/>
      </c>
      <c r="BB108" s="1929" t="str">
        <f>IF(BB107="","",VLOOKUP(BB107,'シフト記号表（従来型・ユニット型共通）'!$C$6:$L$47,10,FALSE))</f>
        <v/>
      </c>
      <c r="BC108" s="1927" t="str">
        <f>IF(BC107="","",VLOOKUP(BC107,'シフト記号表（従来型・ユニット型共通）'!$C$6:$L$47,10,FALSE))</f>
        <v/>
      </c>
      <c r="BD108" s="1928" t="str">
        <f>IF(BD107="","",VLOOKUP(BD107,'シフト記号表（従来型・ユニット型共通）'!$C$6:$L$47,10,FALSE))</f>
        <v/>
      </c>
      <c r="BE108" s="1928" t="str">
        <f>IF(BE107="","",VLOOKUP(BE107,'シフト記号表（従来型・ユニット型共通）'!$C$6:$L$47,10,FALSE))</f>
        <v/>
      </c>
      <c r="BF108" s="4169">
        <f>IF($BI$3="４週",SUM(AA108:BB108),IF($BI$3="暦月",SUM(AA108:BE108),""))</f>
        <v>0</v>
      </c>
      <c r="BG108" s="4170"/>
      <c r="BH108" s="4171">
        <f>IF($BI$3="４週",BF108/4,IF($BI$3="暦月",(BF108/($BI$8/7)),""))</f>
        <v>0</v>
      </c>
      <c r="BI108" s="4170"/>
      <c r="BJ108" s="4166"/>
      <c r="BK108" s="4167"/>
      <c r="BL108" s="4167"/>
      <c r="BM108" s="4167"/>
      <c r="BN108" s="4168"/>
    </row>
    <row r="109" spans="2:66" ht="20.25" customHeight="1" x14ac:dyDescent="0.15">
      <c r="B109" s="4126">
        <f>B107+1</f>
        <v>47</v>
      </c>
      <c r="C109" s="4253"/>
      <c r="D109" s="4255"/>
      <c r="E109" s="4239"/>
      <c r="F109" s="4256"/>
      <c r="G109" s="4128"/>
      <c r="H109" s="4129"/>
      <c r="I109" s="1922"/>
      <c r="J109" s="1923"/>
      <c r="K109" s="1922"/>
      <c r="L109" s="1923"/>
      <c r="M109" s="4132"/>
      <c r="N109" s="4133"/>
      <c r="O109" s="4136"/>
      <c r="P109" s="4137"/>
      <c r="Q109" s="4137"/>
      <c r="R109" s="4129"/>
      <c r="S109" s="4140"/>
      <c r="T109" s="4141"/>
      <c r="U109" s="4141"/>
      <c r="V109" s="4141"/>
      <c r="W109" s="4142"/>
      <c r="X109" s="1942" t="s">
        <v>3298</v>
      </c>
      <c r="Z109" s="1943"/>
      <c r="AA109" s="1935"/>
      <c r="AB109" s="1936"/>
      <c r="AC109" s="1936"/>
      <c r="AD109" s="1936"/>
      <c r="AE109" s="1936"/>
      <c r="AF109" s="1936"/>
      <c r="AG109" s="1937"/>
      <c r="AH109" s="1935"/>
      <c r="AI109" s="1936"/>
      <c r="AJ109" s="1936"/>
      <c r="AK109" s="1936"/>
      <c r="AL109" s="1936"/>
      <c r="AM109" s="1936"/>
      <c r="AN109" s="1937"/>
      <c r="AO109" s="1935"/>
      <c r="AP109" s="1936"/>
      <c r="AQ109" s="1936"/>
      <c r="AR109" s="1936"/>
      <c r="AS109" s="1936"/>
      <c r="AT109" s="1936"/>
      <c r="AU109" s="1937"/>
      <c r="AV109" s="1935"/>
      <c r="AW109" s="1936"/>
      <c r="AX109" s="1936"/>
      <c r="AY109" s="1936"/>
      <c r="AZ109" s="1936"/>
      <c r="BA109" s="1936"/>
      <c r="BB109" s="1937"/>
      <c r="BC109" s="1935"/>
      <c r="BD109" s="1936"/>
      <c r="BE109" s="1938"/>
      <c r="BF109" s="4146"/>
      <c r="BG109" s="4147"/>
      <c r="BH109" s="4148"/>
      <c r="BI109" s="4149"/>
      <c r="BJ109" s="4150"/>
      <c r="BK109" s="4151"/>
      <c r="BL109" s="4151"/>
      <c r="BM109" s="4151"/>
      <c r="BN109" s="4152"/>
    </row>
    <row r="110" spans="2:66" ht="20.25" customHeight="1" x14ac:dyDescent="0.15">
      <c r="B110" s="4159"/>
      <c r="C110" s="4260"/>
      <c r="D110" s="4261"/>
      <c r="E110" s="4239"/>
      <c r="F110" s="4256"/>
      <c r="G110" s="4160"/>
      <c r="H110" s="4161"/>
      <c r="I110" s="1944"/>
      <c r="J110" s="1945">
        <f>G109</f>
        <v>0</v>
      </c>
      <c r="K110" s="1944"/>
      <c r="L110" s="1945">
        <f>M109</f>
        <v>0</v>
      </c>
      <c r="M110" s="4162"/>
      <c r="N110" s="4163"/>
      <c r="O110" s="4164"/>
      <c r="P110" s="4165"/>
      <c r="Q110" s="4165"/>
      <c r="R110" s="4161"/>
      <c r="S110" s="4140"/>
      <c r="T110" s="4141"/>
      <c r="U110" s="4141"/>
      <c r="V110" s="4141"/>
      <c r="W110" s="4142"/>
      <c r="X110" s="1939" t="s">
        <v>3505</v>
      </c>
      <c r="Y110" s="1940"/>
      <c r="Z110" s="1941"/>
      <c r="AA110" s="1927" t="str">
        <f>IF(AA109="","",VLOOKUP(AA109,'シフト記号表（従来型・ユニット型共通）'!$C$6:$L$47,10,FALSE))</f>
        <v/>
      </c>
      <c r="AB110" s="1928" t="str">
        <f>IF(AB109="","",VLOOKUP(AB109,'シフト記号表（従来型・ユニット型共通）'!$C$6:$L$47,10,FALSE))</f>
        <v/>
      </c>
      <c r="AC110" s="1928" t="str">
        <f>IF(AC109="","",VLOOKUP(AC109,'シフト記号表（従来型・ユニット型共通）'!$C$6:$L$47,10,FALSE))</f>
        <v/>
      </c>
      <c r="AD110" s="1928" t="str">
        <f>IF(AD109="","",VLOOKUP(AD109,'シフト記号表（従来型・ユニット型共通）'!$C$6:$L$47,10,FALSE))</f>
        <v/>
      </c>
      <c r="AE110" s="1928" t="str">
        <f>IF(AE109="","",VLOOKUP(AE109,'シフト記号表（従来型・ユニット型共通）'!$C$6:$L$47,10,FALSE))</f>
        <v/>
      </c>
      <c r="AF110" s="1928" t="str">
        <f>IF(AF109="","",VLOOKUP(AF109,'シフト記号表（従来型・ユニット型共通）'!$C$6:$L$47,10,FALSE))</f>
        <v/>
      </c>
      <c r="AG110" s="1929" t="str">
        <f>IF(AG109="","",VLOOKUP(AG109,'シフト記号表（従来型・ユニット型共通）'!$C$6:$L$47,10,FALSE))</f>
        <v/>
      </c>
      <c r="AH110" s="1927" t="str">
        <f>IF(AH109="","",VLOOKUP(AH109,'シフト記号表（従来型・ユニット型共通）'!$C$6:$L$47,10,FALSE))</f>
        <v/>
      </c>
      <c r="AI110" s="1928" t="str">
        <f>IF(AI109="","",VLOOKUP(AI109,'シフト記号表（従来型・ユニット型共通）'!$C$6:$L$47,10,FALSE))</f>
        <v/>
      </c>
      <c r="AJ110" s="1928" t="str">
        <f>IF(AJ109="","",VLOOKUP(AJ109,'シフト記号表（従来型・ユニット型共通）'!$C$6:$L$47,10,FALSE))</f>
        <v/>
      </c>
      <c r="AK110" s="1928" t="str">
        <f>IF(AK109="","",VLOOKUP(AK109,'シフト記号表（従来型・ユニット型共通）'!$C$6:$L$47,10,FALSE))</f>
        <v/>
      </c>
      <c r="AL110" s="1928" t="str">
        <f>IF(AL109="","",VLOOKUP(AL109,'シフト記号表（従来型・ユニット型共通）'!$C$6:$L$47,10,FALSE))</f>
        <v/>
      </c>
      <c r="AM110" s="1928" t="str">
        <f>IF(AM109="","",VLOOKUP(AM109,'シフト記号表（従来型・ユニット型共通）'!$C$6:$L$47,10,FALSE))</f>
        <v/>
      </c>
      <c r="AN110" s="1929" t="str">
        <f>IF(AN109="","",VLOOKUP(AN109,'シフト記号表（従来型・ユニット型共通）'!$C$6:$L$47,10,FALSE))</f>
        <v/>
      </c>
      <c r="AO110" s="1927" t="str">
        <f>IF(AO109="","",VLOOKUP(AO109,'シフト記号表（従来型・ユニット型共通）'!$C$6:$L$47,10,FALSE))</f>
        <v/>
      </c>
      <c r="AP110" s="1928" t="str">
        <f>IF(AP109="","",VLOOKUP(AP109,'シフト記号表（従来型・ユニット型共通）'!$C$6:$L$47,10,FALSE))</f>
        <v/>
      </c>
      <c r="AQ110" s="1928" t="str">
        <f>IF(AQ109="","",VLOOKUP(AQ109,'シフト記号表（従来型・ユニット型共通）'!$C$6:$L$47,10,FALSE))</f>
        <v/>
      </c>
      <c r="AR110" s="1928" t="str">
        <f>IF(AR109="","",VLOOKUP(AR109,'シフト記号表（従来型・ユニット型共通）'!$C$6:$L$47,10,FALSE))</f>
        <v/>
      </c>
      <c r="AS110" s="1928" t="str">
        <f>IF(AS109="","",VLOOKUP(AS109,'シフト記号表（従来型・ユニット型共通）'!$C$6:$L$47,10,FALSE))</f>
        <v/>
      </c>
      <c r="AT110" s="1928" t="str">
        <f>IF(AT109="","",VLOOKUP(AT109,'シフト記号表（従来型・ユニット型共通）'!$C$6:$L$47,10,FALSE))</f>
        <v/>
      </c>
      <c r="AU110" s="1929" t="str">
        <f>IF(AU109="","",VLOOKUP(AU109,'シフト記号表（従来型・ユニット型共通）'!$C$6:$L$47,10,FALSE))</f>
        <v/>
      </c>
      <c r="AV110" s="1927" t="str">
        <f>IF(AV109="","",VLOOKUP(AV109,'シフト記号表（従来型・ユニット型共通）'!$C$6:$L$47,10,FALSE))</f>
        <v/>
      </c>
      <c r="AW110" s="1928" t="str">
        <f>IF(AW109="","",VLOOKUP(AW109,'シフト記号表（従来型・ユニット型共通）'!$C$6:$L$47,10,FALSE))</f>
        <v/>
      </c>
      <c r="AX110" s="1928" t="str">
        <f>IF(AX109="","",VLOOKUP(AX109,'シフト記号表（従来型・ユニット型共通）'!$C$6:$L$47,10,FALSE))</f>
        <v/>
      </c>
      <c r="AY110" s="1928" t="str">
        <f>IF(AY109="","",VLOOKUP(AY109,'シフト記号表（従来型・ユニット型共通）'!$C$6:$L$47,10,FALSE))</f>
        <v/>
      </c>
      <c r="AZ110" s="1928" t="str">
        <f>IF(AZ109="","",VLOOKUP(AZ109,'シフト記号表（従来型・ユニット型共通）'!$C$6:$L$47,10,FALSE))</f>
        <v/>
      </c>
      <c r="BA110" s="1928" t="str">
        <f>IF(BA109="","",VLOOKUP(BA109,'シフト記号表（従来型・ユニット型共通）'!$C$6:$L$47,10,FALSE))</f>
        <v/>
      </c>
      <c r="BB110" s="1929" t="str">
        <f>IF(BB109="","",VLOOKUP(BB109,'シフト記号表（従来型・ユニット型共通）'!$C$6:$L$47,10,FALSE))</f>
        <v/>
      </c>
      <c r="BC110" s="1927" t="str">
        <f>IF(BC109="","",VLOOKUP(BC109,'シフト記号表（従来型・ユニット型共通）'!$C$6:$L$47,10,FALSE))</f>
        <v/>
      </c>
      <c r="BD110" s="1928" t="str">
        <f>IF(BD109="","",VLOOKUP(BD109,'シフト記号表（従来型・ユニット型共通）'!$C$6:$L$47,10,FALSE))</f>
        <v/>
      </c>
      <c r="BE110" s="1928" t="str">
        <f>IF(BE109="","",VLOOKUP(BE109,'シフト記号表（従来型・ユニット型共通）'!$C$6:$L$47,10,FALSE))</f>
        <v/>
      </c>
      <c r="BF110" s="4169">
        <f>IF($BI$3="４週",SUM(AA110:BB110),IF($BI$3="暦月",SUM(AA110:BE110),""))</f>
        <v>0</v>
      </c>
      <c r="BG110" s="4170"/>
      <c r="BH110" s="4171">
        <f>IF($BI$3="４週",BF110/4,IF($BI$3="暦月",(BF110/($BI$8/7)),""))</f>
        <v>0</v>
      </c>
      <c r="BI110" s="4170"/>
      <c r="BJ110" s="4166"/>
      <c r="BK110" s="4167"/>
      <c r="BL110" s="4167"/>
      <c r="BM110" s="4167"/>
      <c r="BN110" s="4168"/>
    </row>
    <row r="111" spans="2:66" ht="20.25" customHeight="1" x14ac:dyDescent="0.15">
      <c r="B111" s="4126">
        <f>B109+1</f>
        <v>48</v>
      </c>
      <c r="C111" s="4253"/>
      <c r="D111" s="4255"/>
      <c r="E111" s="4239"/>
      <c r="F111" s="4256"/>
      <c r="G111" s="4128"/>
      <c r="H111" s="4129"/>
      <c r="I111" s="1922"/>
      <c r="J111" s="1923"/>
      <c r="K111" s="1922"/>
      <c r="L111" s="1923"/>
      <c r="M111" s="4132"/>
      <c r="N111" s="4133"/>
      <c r="O111" s="4136"/>
      <c r="P111" s="4137"/>
      <c r="Q111" s="4137"/>
      <c r="R111" s="4129"/>
      <c r="S111" s="4140"/>
      <c r="T111" s="4141"/>
      <c r="U111" s="4141"/>
      <c r="V111" s="4141"/>
      <c r="W111" s="4142"/>
      <c r="X111" s="1942" t="s">
        <v>3298</v>
      </c>
      <c r="Z111" s="1943"/>
      <c r="AA111" s="1935"/>
      <c r="AB111" s="1936"/>
      <c r="AC111" s="1936"/>
      <c r="AD111" s="1936"/>
      <c r="AE111" s="1936"/>
      <c r="AF111" s="1936"/>
      <c r="AG111" s="1937"/>
      <c r="AH111" s="1935"/>
      <c r="AI111" s="1936"/>
      <c r="AJ111" s="1936"/>
      <c r="AK111" s="1936"/>
      <c r="AL111" s="1936"/>
      <c r="AM111" s="1936"/>
      <c r="AN111" s="1937"/>
      <c r="AO111" s="1935"/>
      <c r="AP111" s="1936"/>
      <c r="AQ111" s="1936"/>
      <c r="AR111" s="1936"/>
      <c r="AS111" s="1936"/>
      <c r="AT111" s="1936"/>
      <c r="AU111" s="1937"/>
      <c r="AV111" s="1935"/>
      <c r="AW111" s="1936"/>
      <c r="AX111" s="1936"/>
      <c r="AY111" s="1936"/>
      <c r="AZ111" s="1936"/>
      <c r="BA111" s="1936"/>
      <c r="BB111" s="1937"/>
      <c r="BC111" s="1935"/>
      <c r="BD111" s="1936"/>
      <c r="BE111" s="1938"/>
      <c r="BF111" s="4146"/>
      <c r="BG111" s="4147"/>
      <c r="BH111" s="4148"/>
      <c r="BI111" s="4149"/>
      <c r="BJ111" s="4150"/>
      <c r="BK111" s="4151"/>
      <c r="BL111" s="4151"/>
      <c r="BM111" s="4151"/>
      <c r="BN111" s="4152"/>
    </row>
    <row r="112" spans="2:66" ht="20.25" customHeight="1" x14ac:dyDescent="0.15">
      <c r="B112" s="4159"/>
      <c r="C112" s="4260"/>
      <c r="D112" s="4261"/>
      <c r="E112" s="4239"/>
      <c r="F112" s="4256"/>
      <c r="G112" s="4160"/>
      <c r="H112" s="4161"/>
      <c r="I112" s="1944"/>
      <c r="J112" s="1945">
        <f>G111</f>
        <v>0</v>
      </c>
      <c r="K112" s="1944"/>
      <c r="L112" s="1945">
        <f>M111</f>
        <v>0</v>
      </c>
      <c r="M112" s="4162"/>
      <c r="N112" s="4163"/>
      <c r="O112" s="4164"/>
      <c r="P112" s="4165"/>
      <c r="Q112" s="4165"/>
      <c r="R112" s="4161"/>
      <c r="S112" s="4140"/>
      <c r="T112" s="4141"/>
      <c r="U112" s="4141"/>
      <c r="V112" s="4141"/>
      <c r="W112" s="4142"/>
      <c r="X112" s="1939" t="s">
        <v>3505</v>
      </c>
      <c r="Y112" s="1940"/>
      <c r="Z112" s="1941"/>
      <c r="AA112" s="1927" t="str">
        <f>IF(AA111="","",VLOOKUP(AA111,'シフト記号表（従来型・ユニット型共通）'!$C$6:$L$47,10,FALSE))</f>
        <v/>
      </c>
      <c r="AB112" s="1928" t="str">
        <f>IF(AB111="","",VLOOKUP(AB111,'シフト記号表（従来型・ユニット型共通）'!$C$6:$L$47,10,FALSE))</f>
        <v/>
      </c>
      <c r="AC112" s="1928" t="str">
        <f>IF(AC111="","",VLOOKUP(AC111,'シフト記号表（従来型・ユニット型共通）'!$C$6:$L$47,10,FALSE))</f>
        <v/>
      </c>
      <c r="AD112" s="1928" t="str">
        <f>IF(AD111="","",VLOOKUP(AD111,'シフト記号表（従来型・ユニット型共通）'!$C$6:$L$47,10,FALSE))</f>
        <v/>
      </c>
      <c r="AE112" s="1928" t="str">
        <f>IF(AE111="","",VLOOKUP(AE111,'シフト記号表（従来型・ユニット型共通）'!$C$6:$L$47,10,FALSE))</f>
        <v/>
      </c>
      <c r="AF112" s="1928" t="str">
        <f>IF(AF111="","",VLOOKUP(AF111,'シフト記号表（従来型・ユニット型共通）'!$C$6:$L$47,10,FALSE))</f>
        <v/>
      </c>
      <c r="AG112" s="1929" t="str">
        <f>IF(AG111="","",VLOOKUP(AG111,'シフト記号表（従来型・ユニット型共通）'!$C$6:$L$47,10,FALSE))</f>
        <v/>
      </c>
      <c r="AH112" s="1927" t="str">
        <f>IF(AH111="","",VLOOKUP(AH111,'シフト記号表（従来型・ユニット型共通）'!$C$6:$L$47,10,FALSE))</f>
        <v/>
      </c>
      <c r="AI112" s="1928" t="str">
        <f>IF(AI111="","",VLOOKUP(AI111,'シフト記号表（従来型・ユニット型共通）'!$C$6:$L$47,10,FALSE))</f>
        <v/>
      </c>
      <c r="AJ112" s="1928" t="str">
        <f>IF(AJ111="","",VLOOKUP(AJ111,'シフト記号表（従来型・ユニット型共通）'!$C$6:$L$47,10,FALSE))</f>
        <v/>
      </c>
      <c r="AK112" s="1928" t="str">
        <f>IF(AK111="","",VLOOKUP(AK111,'シフト記号表（従来型・ユニット型共通）'!$C$6:$L$47,10,FALSE))</f>
        <v/>
      </c>
      <c r="AL112" s="1928" t="str">
        <f>IF(AL111="","",VLOOKUP(AL111,'シフト記号表（従来型・ユニット型共通）'!$C$6:$L$47,10,FALSE))</f>
        <v/>
      </c>
      <c r="AM112" s="1928" t="str">
        <f>IF(AM111="","",VLOOKUP(AM111,'シフト記号表（従来型・ユニット型共通）'!$C$6:$L$47,10,FALSE))</f>
        <v/>
      </c>
      <c r="AN112" s="1929" t="str">
        <f>IF(AN111="","",VLOOKUP(AN111,'シフト記号表（従来型・ユニット型共通）'!$C$6:$L$47,10,FALSE))</f>
        <v/>
      </c>
      <c r="AO112" s="1927" t="str">
        <f>IF(AO111="","",VLOOKUP(AO111,'シフト記号表（従来型・ユニット型共通）'!$C$6:$L$47,10,FALSE))</f>
        <v/>
      </c>
      <c r="AP112" s="1928" t="str">
        <f>IF(AP111="","",VLOOKUP(AP111,'シフト記号表（従来型・ユニット型共通）'!$C$6:$L$47,10,FALSE))</f>
        <v/>
      </c>
      <c r="AQ112" s="1928" t="str">
        <f>IF(AQ111="","",VLOOKUP(AQ111,'シフト記号表（従来型・ユニット型共通）'!$C$6:$L$47,10,FALSE))</f>
        <v/>
      </c>
      <c r="AR112" s="1928" t="str">
        <f>IF(AR111="","",VLOOKUP(AR111,'シフト記号表（従来型・ユニット型共通）'!$C$6:$L$47,10,FALSE))</f>
        <v/>
      </c>
      <c r="AS112" s="1928" t="str">
        <f>IF(AS111="","",VLOOKUP(AS111,'シフト記号表（従来型・ユニット型共通）'!$C$6:$L$47,10,FALSE))</f>
        <v/>
      </c>
      <c r="AT112" s="1928" t="str">
        <f>IF(AT111="","",VLOOKUP(AT111,'シフト記号表（従来型・ユニット型共通）'!$C$6:$L$47,10,FALSE))</f>
        <v/>
      </c>
      <c r="AU112" s="1929" t="str">
        <f>IF(AU111="","",VLOOKUP(AU111,'シフト記号表（従来型・ユニット型共通）'!$C$6:$L$47,10,FALSE))</f>
        <v/>
      </c>
      <c r="AV112" s="1927" t="str">
        <f>IF(AV111="","",VLOOKUP(AV111,'シフト記号表（従来型・ユニット型共通）'!$C$6:$L$47,10,FALSE))</f>
        <v/>
      </c>
      <c r="AW112" s="1928" t="str">
        <f>IF(AW111="","",VLOOKUP(AW111,'シフト記号表（従来型・ユニット型共通）'!$C$6:$L$47,10,FALSE))</f>
        <v/>
      </c>
      <c r="AX112" s="1928" t="str">
        <f>IF(AX111="","",VLOOKUP(AX111,'シフト記号表（従来型・ユニット型共通）'!$C$6:$L$47,10,FALSE))</f>
        <v/>
      </c>
      <c r="AY112" s="1928" t="str">
        <f>IF(AY111="","",VLOOKUP(AY111,'シフト記号表（従来型・ユニット型共通）'!$C$6:$L$47,10,FALSE))</f>
        <v/>
      </c>
      <c r="AZ112" s="1928" t="str">
        <f>IF(AZ111="","",VLOOKUP(AZ111,'シフト記号表（従来型・ユニット型共通）'!$C$6:$L$47,10,FALSE))</f>
        <v/>
      </c>
      <c r="BA112" s="1928" t="str">
        <f>IF(BA111="","",VLOOKUP(BA111,'シフト記号表（従来型・ユニット型共通）'!$C$6:$L$47,10,FALSE))</f>
        <v/>
      </c>
      <c r="BB112" s="1929" t="str">
        <f>IF(BB111="","",VLOOKUP(BB111,'シフト記号表（従来型・ユニット型共通）'!$C$6:$L$47,10,FALSE))</f>
        <v/>
      </c>
      <c r="BC112" s="1927" t="str">
        <f>IF(BC111="","",VLOOKUP(BC111,'シフト記号表（従来型・ユニット型共通）'!$C$6:$L$47,10,FALSE))</f>
        <v/>
      </c>
      <c r="BD112" s="1928" t="str">
        <f>IF(BD111="","",VLOOKUP(BD111,'シフト記号表（従来型・ユニット型共通）'!$C$6:$L$47,10,FALSE))</f>
        <v/>
      </c>
      <c r="BE112" s="1928" t="str">
        <f>IF(BE111="","",VLOOKUP(BE111,'シフト記号表（従来型・ユニット型共通）'!$C$6:$L$47,10,FALSE))</f>
        <v/>
      </c>
      <c r="BF112" s="4169">
        <f>IF($BI$3="４週",SUM(AA112:BB112),IF($BI$3="暦月",SUM(AA112:BE112),""))</f>
        <v>0</v>
      </c>
      <c r="BG112" s="4170"/>
      <c r="BH112" s="4171">
        <f>IF($BI$3="４週",BF112/4,IF($BI$3="暦月",(BF112/($BI$8/7)),""))</f>
        <v>0</v>
      </c>
      <c r="BI112" s="4170"/>
      <c r="BJ112" s="4166"/>
      <c r="BK112" s="4167"/>
      <c r="BL112" s="4167"/>
      <c r="BM112" s="4167"/>
      <c r="BN112" s="4168"/>
    </row>
    <row r="113" spans="2:66" ht="20.25" customHeight="1" x14ac:dyDescent="0.15">
      <c r="B113" s="4126">
        <f>B111+1</f>
        <v>49</v>
      </c>
      <c r="C113" s="4253"/>
      <c r="D113" s="4255"/>
      <c r="E113" s="4239"/>
      <c r="F113" s="4256"/>
      <c r="G113" s="4128"/>
      <c r="H113" s="4129"/>
      <c r="I113" s="1922"/>
      <c r="J113" s="1923"/>
      <c r="K113" s="1922"/>
      <c r="L113" s="1923"/>
      <c r="M113" s="4132"/>
      <c r="N113" s="4133"/>
      <c r="O113" s="4136"/>
      <c r="P113" s="4137"/>
      <c r="Q113" s="4137"/>
      <c r="R113" s="4129"/>
      <c r="S113" s="4140"/>
      <c r="T113" s="4141"/>
      <c r="U113" s="4141"/>
      <c r="V113" s="4141"/>
      <c r="W113" s="4142"/>
      <c r="X113" s="1942" t="s">
        <v>3298</v>
      </c>
      <c r="Z113" s="1943"/>
      <c r="AA113" s="1935"/>
      <c r="AB113" s="1936"/>
      <c r="AC113" s="1936"/>
      <c r="AD113" s="1936"/>
      <c r="AE113" s="1936"/>
      <c r="AF113" s="1936"/>
      <c r="AG113" s="1937"/>
      <c r="AH113" s="1935"/>
      <c r="AI113" s="1936"/>
      <c r="AJ113" s="1936"/>
      <c r="AK113" s="1936"/>
      <c r="AL113" s="1936"/>
      <c r="AM113" s="1936"/>
      <c r="AN113" s="1937"/>
      <c r="AO113" s="1935"/>
      <c r="AP113" s="1936"/>
      <c r="AQ113" s="1936"/>
      <c r="AR113" s="1936"/>
      <c r="AS113" s="1936"/>
      <c r="AT113" s="1936"/>
      <c r="AU113" s="1937"/>
      <c r="AV113" s="1935"/>
      <c r="AW113" s="1936"/>
      <c r="AX113" s="1936"/>
      <c r="AY113" s="1936"/>
      <c r="AZ113" s="1936"/>
      <c r="BA113" s="1936"/>
      <c r="BB113" s="1937"/>
      <c r="BC113" s="1935"/>
      <c r="BD113" s="1936"/>
      <c r="BE113" s="1938"/>
      <c r="BF113" s="4146"/>
      <c r="BG113" s="4147"/>
      <c r="BH113" s="4148"/>
      <c r="BI113" s="4149"/>
      <c r="BJ113" s="4150"/>
      <c r="BK113" s="4151"/>
      <c r="BL113" s="4151"/>
      <c r="BM113" s="4151"/>
      <c r="BN113" s="4152"/>
    </row>
    <row r="114" spans="2:66" ht="20.25" customHeight="1" x14ac:dyDescent="0.15">
      <c r="B114" s="4159"/>
      <c r="C114" s="4260"/>
      <c r="D114" s="4261"/>
      <c r="E114" s="4239"/>
      <c r="F114" s="4256"/>
      <c r="G114" s="4160"/>
      <c r="H114" s="4161"/>
      <c r="I114" s="1944"/>
      <c r="J114" s="1945">
        <f>G113</f>
        <v>0</v>
      </c>
      <c r="K114" s="1944"/>
      <c r="L114" s="1945">
        <f>M113</f>
        <v>0</v>
      </c>
      <c r="M114" s="4162"/>
      <c r="N114" s="4163"/>
      <c r="O114" s="4164"/>
      <c r="P114" s="4165"/>
      <c r="Q114" s="4165"/>
      <c r="R114" s="4161"/>
      <c r="S114" s="4140"/>
      <c r="T114" s="4141"/>
      <c r="U114" s="4141"/>
      <c r="V114" s="4141"/>
      <c r="W114" s="4142"/>
      <c r="X114" s="1939" t="s">
        <v>3505</v>
      </c>
      <c r="Y114" s="1940"/>
      <c r="Z114" s="1941"/>
      <c r="AA114" s="1927" t="str">
        <f>IF(AA113="","",VLOOKUP(AA113,'シフト記号表（従来型・ユニット型共通）'!$C$6:$L$47,10,FALSE))</f>
        <v/>
      </c>
      <c r="AB114" s="1928" t="str">
        <f>IF(AB113="","",VLOOKUP(AB113,'シフト記号表（従来型・ユニット型共通）'!$C$6:$L$47,10,FALSE))</f>
        <v/>
      </c>
      <c r="AC114" s="1928" t="str">
        <f>IF(AC113="","",VLOOKUP(AC113,'シフト記号表（従来型・ユニット型共通）'!$C$6:$L$47,10,FALSE))</f>
        <v/>
      </c>
      <c r="AD114" s="1928" t="str">
        <f>IF(AD113="","",VLOOKUP(AD113,'シフト記号表（従来型・ユニット型共通）'!$C$6:$L$47,10,FALSE))</f>
        <v/>
      </c>
      <c r="AE114" s="1928" t="str">
        <f>IF(AE113="","",VLOOKUP(AE113,'シフト記号表（従来型・ユニット型共通）'!$C$6:$L$47,10,FALSE))</f>
        <v/>
      </c>
      <c r="AF114" s="1928" t="str">
        <f>IF(AF113="","",VLOOKUP(AF113,'シフト記号表（従来型・ユニット型共通）'!$C$6:$L$47,10,FALSE))</f>
        <v/>
      </c>
      <c r="AG114" s="1929" t="str">
        <f>IF(AG113="","",VLOOKUP(AG113,'シフト記号表（従来型・ユニット型共通）'!$C$6:$L$47,10,FALSE))</f>
        <v/>
      </c>
      <c r="AH114" s="1927" t="str">
        <f>IF(AH113="","",VLOOKUP(AH113,'シフト記号表（従来型・ユニット型共通）'!$C$6:$L$47,10,FALSE))</f>
        <v/>
      </c>
      <c r="AI114" s="1928" t="str">
        <f>IF(AI113="","",VLOOKUP(AI113,'シフト記号表（従来型・ユニット型共通）'!$C$6:$L$47,10,FALSE))</f>
        <v/>
      </c>
      <c r="AJ114" s="1928" t="str">
        <f>IF(AJ113="","",VLOOKUP(AJ113,'シフト記号表（従来型・ユニット型共通）'!$C$6:$L$47,10,FALSE))</f>
        <v/>
      </c>
      <c r="AK114" s="1928" t="str">
        <f>IF(AK113="","",VLOOKUP(AK113,'シフト記号表（従来型・ユニット型共通）'!$C$6:$L$47,10,FALSE))</f>
        <v/>
      </c>
      <c r="AL114" s="1928" t="str">
        <f>IF(AL113="","",VLOOKUP(AL113,'シフト記号表（従来型・ユニット型共通）'!$C$6:$L$47,10,FALSE))</f>
        <v/>
      </c>
      <c r="AM114" s="1928" t="str">
        <f>IF(AM113="","",VLOOKUP(AM113,'シフト記号表（従来型・ユニット型共通）'!$C$6:$L$47,10,FALSE))</f>
        <v/>
      </c>
      <c r="AN114" s="1929" t="str">
        <f>IF(AN113="","",VLOOKUP(AN113,'シフト記号表（従来型・ユニット型共通）'!$C$6:$L$47,10,FALSE))</f>
        <v/>
      </c>
      <c r="AO114" s="1927" t="str">
        <f>IF(AO113="","",VLOOKUP(AO113,'シフト記号表（従来型・ユニット型共通）'!$C$6:$L$47,10,FALSE))</f>
        <v/>
      </c>
      <c r="AP114" s="1928" t="str">
        <f>IF(AP113="","",VLOOKUP(AP113,'シフト記号表（従来型・ユニット型共通）'!$C$6:$L$47,10,FALSE))</f>
        <v/>
      </c>
      <c r="AQ114" s="1928" t="str">
        <f>IF(AQ113="","",VLOOKUP(AQ113,'シフト記号表（従来型・ユニット型共通）'!$C$6:$L$47,10,FALSE))</f>
        <v/>
      </c>
      <c r="AR114" s="1928" t="str">
        <f>IF(AR113="","",VLOOKUP(AR113,'シフト記号表（従来型・ユニット型共通）'!$C$6:$L$47,10,FALSE))</f>
        <v/>
      </c>
      <c r="AS114" s="1928" t="str">
        <f>IF(AS113="","",VLOOKUP(AS113,'シフト記号表（従来型・ユニット型共通）'!$C$6:$L$47,10,FALSE))</f>
        <v/>
      </c>
      <c r="AT114" s="1928" t="str">
        <f>IF(AT113="","",VLOOKUP(AT113,'シフト記号表（従来型・ユニット型共通）'!$C$6:$L$47,10,FALSE))</f>
        <v/>
      </c>
      <c r="AU114" s="1929" t="str">
        <f>IF(AU113="","",VLOOKUP(AU113,'シフト記号表（従来型・ユニット型共通）'!$C$6:$L$47,10,FALSE))</f>
        <v/>
      </c>
      <c r="AV114" s="1927" t="str">
        <f>IF(AV113="","",VLOOKUP(AV113,'シフト記号表（従来型・ユニット型共通）'!$C$6:$L$47,10,FALSE))</f>
        <v/>
      </c>
      <c r="AW114" s="1928" t="str">
        <f>IF(AW113="","",VLOOKUP(AW113,'シフト記号表（従来型・ユニット型共通）'!$C$6:$L$47,10,FALSE))</f>
        <v/>
      </c>
      <c r="AX114" s="1928" t="str">
        <f>IF(AX113="","",VLOOKUP(AX113,'シフト記号表（従来型・ユニット型共通）'!$C$6:$L$47,10,FALSE))</f>
        <v/>
      </c>
      <c r="AY114" s="1928" t="str">
        <f>IF(AY113="","",VLOOKUP(AY113,'シフト記号表（従来型・ユニット型共通）'!$C$6:$L$47,10,FALSE))</f>
        <v/>
      </c>
      <c r="AZ114" s="1928" t="str">
        <f>IF(AZ113="","",VLOOKUP(AZ113,'シフト記号表（従来型・ユニット型共通）'!$C$6:$L$47,10,FALSE))</f>
        <v/>
      </c>
      <c r="BA114" s="1928" t="str">
        <f>IF(BA113="","",VLOOKUP(BA113,'シフト記号表（従来型・ユニット型共通）'!$C$6:$L$47,10,FALSE))</f>
        <v/>
      </c>
      <c r="BB114" s="1929" t="str">
        <f>IF(BB113="","",VLOOKUP(BB113,'シフト記号表（従来型・ユニット型共通）'!$C$6:$L$47,10,FALSE))</f>
        <v/>
      </c>
      <c r="BC114" s="1927" t="str">
        <f>IF(BC113="","",VLOOKUP(BC113,'シフト記号表（従来型・ユニット型共通）'!$C$6:$L$47,10,FALSE))</f>
        <v/>
      </c>
      <c r="BD114" s="1928" t="str">
        <f>IF(BD113="","",VLOOKUP(BD113,'シフト記号表（従来型・ユニット型共通）'!$C$6:$L$47,10,FALSE))</f>
        <v/>
      </c>
      <c r="BE114" s="1928" t="str">
        <f>IF(BE113="","",VLOOKUP(BE113,'シフト記号表（従来型・ユニット型共通）'!$C$6:$L$47,10,FALSE))</f>
        <v/>
      </c>
      <c r="BF114" s="4169">
        <f>IF($BI$3="４週",SUM(AA114:BB114),IF($BI$3="暦月",SUM(AA114:BE114),""))</f>
        <v>0</v>
      </c>
      <c r="BG114" s="4170"/>
      <c r="BH114" s="4171">
        <f>IF($BI$3="４週",BF114/4,IF($BI$3="暦月",(BF114/($BI$8/7)),""))</f>
        <v>0</v>
      </c>
      <c r="BI114" s="4170"/>
      <c r="BJ114" s="4166"/>
      <c r="BK114" s="4167"/>
      <c r="BL114" s="4167"/>
      <c r="BM114" s="4167"/>
      <c r="BN114" s="4168"/>
    </row>
    <row r="115" spans="2:66" ht="20.25" customHeight="1" x14ac:dyDescent="0.15">
      <c r="B115" s="4126">
        <f>B113+1</f>
        <v>50</v>
      </c>
      <c r="C115" s="4253"/>
      <c r="D115" s="4255"/>
      <c r="E115" s="4239"/>
      <c r="F115" s="4256"/>
      <c r="G115" s="4128"/>
      <c r="H115" s="4129"/>
      <c r="I115" s="1922"/>
      <c r="J115" s="1923"/>
      <c r="K115" s="1922"/>
      <c r="L115" s="1923"/>
      <c r="M115" s="4132"/>
      <c r="N115" s="4133"/>
      <c r="O115" s="4136"/>
      <c r="P115" s="4137"/>
      <c r="Q115" s="4137"/>
      <c r="R115" s="4129"/>
      <c r="S115" s="4140"/>
      <c r="T115" s="4141"/>
      <c r="U115" s="4141"/>
      <c r="V115" s="4141"/>
      <c r="W115" s="4142"/>
      <c r="X115" s="1942" t="s">
        <v>3298</v>
      </c>
      <c r="Z115" s="1943"/>
      <c r="AA115" s="1935"/>
      <c r="AB115" s="1936"/>
      <c r="AC115" s="1936"/>
      <c r="AD115" s="1936"/>
      <c r="AE115" s="1936"/>
      <c r="AF115" s="1936"/>
      <c r="AG115" s="1937"/>
      <c r="AH115" s="1935"/>
      <c r="AI115" s="1936"/>
      <c r="AJ115" s="1936"/>
      <c r="AK115" s="1936"/>
      <c r="AL115" s="1936"/>
      <c r="AM115" s="1936"/>
      <c r="AN115" s="1937"/>
      <c r="AO115" s="1935"/>
      <c r="AP115" s="1936"/>
      <c r="AQ115" s="1936"/>
      <c r="AR115" s="1936"/>
      <c r="AS115" s="1936"/>
      <c r="AT115" s="1936"/>
      <c r="AU115" s="1937"/>
      <c r="AV115" s="1935"/>
      <c r="AW115" s="1936"/>
      <c r="AX115" s="1936"/>
      <c r="AY115" s="1936"/>
      <c r="AZ115" s="1936"/>
      <c r="BA115" s="1936"/>
      <c r="BB115" s="1937"/>
      <c r="BC115" s="1935"/>
      <c r="BD115" s="1936"/>
      <c r="BE115" s="1938"/>
      <c r="BF115" s="4146"/>
      <c r="BG115" s="4147"/>
      <c r="BH115" s="4148"/>
      <c r="BI115" s="4149"/>
      <c r="BJ115" s="4150"/>
      <c r="BK115" s="4151"/>
      <c r="BL115" s="4151"/>
      <c r="BM115" s="4151"/>
      <c r="BN115" s="4152"/>
    </row>
    <row r="116" spans="2:66" ht="20.25" customHeight="1" x14ac:dyDescent="0.15">
      <c r="B116" s="4159"/>
      <c r="C116" s="4260"/>
      <c r="D116" s="4261"/>
      <c r="E116" s="4239"/>
      <c r="F116" s="4256"/>
      <c r="G116" s="4160"/>
      <c r="H116" s="4161"/>
      <c r="I116" s="1944"/>
      <c r="J116" s="1945">
        <f>G115</f>
        <v>0</v>
      </c>
      <c r="K116" s="1944"/>
      <c r="L116" s="1945">
        <f>M115</f>
        <v>0</v>
      </c>
      <c r="M116" s="4162"/>
      <c r="N116" s="4163"/>
      <c r="O116" s="4164"/>
      <c r="P116" s="4165"/>
      <c r="Q116" s="4165"/>
      <c r="R116" s="4161"/>
      <c r="S116" s="4140"/>
      <c r="T116" s="4141"/>
      <c r="U116" s="4141"/>
      <c r="V116" s="4141"/>
      <c r="W116" s="4142"/>
      <c r="X116" s="1939" t="s">
        <v>3505</v>
      </c>
      <c r="Y116" s="1940"/>
      <c r="Z116" s="1941"/>
      <c r="AA116" s="1927" t="str">
        <f>IF(AA115="","",VLOOKUP(AA115,'シフト記号表（従来型・ユニット型共通）'!$C$6:$L$47,10,FALSE))</f>
        <v/>
      </c>
      <c r="AB116" s="1928" t="str">
        <f>IF(AB115="","",VLOOKUP(AB115,'シフト記号表（従来型・ユニット型共通）'!$C$6:$L$47,10,FALSE))</f>
        <v/>
      </c>
      <c r="AC116" s="1928" t="str">
        <f>IF(AC115="","",VLOOKUP(AC115,'シフト記号表（従来型・ユニット型共通）'!$C$6:$L$47,10,FALSE))</f>
        <v/>
      </c>
      <c r="AD116" s="1928" t="str">
        <f>IF(AD115="","",VLOOKUP(AD115,'シフト記号表（従来型・ユニット型共通）'!$C$6:$L$47,10,FALSE))</f>
        <v/>
      </c>
      <c r="AE116" s="1928" t="str">
        <f>IF(AE115="","",VLOOKUP(AE115,'シフト記号表（従来型・ユニット型共通）'!$C$6:$L$47,10,FALSE))</f>
        <v/>
      </c>
      <c r="AF116" s="1928" t="str">
        <f>IF(AF115="","",VLOOKUP(AF115,'シフト記号表（従来型・ユニット型共通）'!$C$6:$L$47,10,FALSE))</f>
        <v/>
      </c>
      <c r="AG116" s="1929" t="str">
        <f>IF(AG115="","",VLOOKUP(AG115,'シフト記号表（従来型・ユニット型共通）'!$C$6:$L$47,10,FALSE))</f>
        <v/>
      </c>
      <c r="AH116" s="1927" t="str">
        <f>IF(AH115="","",VLOOKUP(AH115,'シフト記号表（従来型・ユニット型共通）'!$C$6:$L$47,10,FALSE))</f>
        <v/>
      </c>
      <c r="AI116" s="1928" t="str">
        <f>IF(AI115="","",VLOOKUP(AI115,'シフト記号表（従来型・ユニット型共通）'!$C$6:$L$47,10,FALSE))</f>
        <v/>
      </c>
      <c r="AJ116" s="1928" t="str">
        <f>IF(AJ115="","",VLOOKUP(AJ115,'シフト記号表（従来型・ユニット型共通）'!$C$6:$L$47,10,FALSE))</f>
        <v/>
      </c>
      <c r="AK116" s="1928" t="str">
        <f>IF(AK115="","",VLOOKUP(AK115,'シフト記号表（従来型・ユニット型共通）'!$C$6:$L$47,10,FALSE))</f>
        <v/>
      </c>
      <c r="AL116" s="1928" t="str">
        <f>IF(AL115="","",VLOOKUP(AL115,'シフト記号表（従来型・ユニット型共通）'!$C$6:$L$47,10,FALSE))</f>
        <v/>
      </c>
      <c r="AM116" s="1928" t="str">
        <f>IF(AM115="","",VLOOKUP(AM115,'シフト記号表（従来型・ユニット型共通）'!$C$6:$L$47,10,FALSE))</f>
        <v/>
      </c>
      <c r="AN116" s="1929" t="str">
        <f>IF(AN115="","",VLOOKUP(AN115,'シフト記号表（従来型・ユニット型共通）'!$C$6:$L$47,10,FALSE))</f>
        <v/>
      </c>
      <c r="AO116" s="1927" t="str">
        <f>IF(AO115="","",VLOOKUP(AO115,'シフト記号表（従来型・ユニット型共通）'!$C$6:$L$47,10,FALSE))</f>
        <v/>
      </c>
      <c r="AP116" s="1928" t="str">
        <f>IF(AP115="","",VLOOKUP(AP115,'シフト記号表（従来型・ユニット型共通）'!$C$6:$L$47,10,FALSE))</f>
        <v/>
      </c>
      <c r="AQ116" s="1928" t="str">
        <f>IF(AQ115="","",VLOOKUP(AQ115,'シフト記号表（従来型・ユニット型共通）'!$C$6:$L$47,10,FALSE))</f>
        <v/>
      </c>
      <c r="AR116" s="1928" t="str">
        <f>IF(AR115="","",VLOOKUP(AR115,'シフト記号表（従来型・ユニット型共通）'!$C$6:$L$47,10,FALSE))</f>
        <v/>
      </c>
      <c r="AS116" s="1928" t="str">
        <f>IF(AS115="","",VLOOKUP(AS115,'シフト記号表（従来型・ユニット型共通）'!$C$6:$L$47,10,FALSE))</f>
        <v/>
      </c>
      <c r="AT116" s="1928" t="str">
        <f>IF(AT115="","",VLOOKUP(AT115,'シフト記号表（従来型・ユニット型共通）'!$C$6:$L$47,10,FALSE))</f>
        <v/>
      </c>
      <c r="AU116" s="1929" t="str">
        <f>IF(AU115="","",VLOOKUP(AU115,'シフト記号表（従来型・ユニット型共通）'!$C$6:$L$47,10,FALSE))</f>
        <v/>
      </c>
      <c r="AV116" s="1927" t="str">
        <f>IF(AV115="","",VLOOKUP(AV115,'シフト記号表（従来型・ユニット型共通）'!$C$6:$L$47,10,FALSE))</f>
        <v/>
      </c>
      <c r="AW116" s="1928" t="str">
        <f>IF(AW115="","",VLOOKUP(AW115,'シフト記号表（従来型・ユニット型共通）'!$C$6:$L$47,10,FALSE))</f>
        <v/>
      </c>
      <c r="AX116" s="1928" t="str">
        <f>IF(AX115="","",VLOOKUP(AX115,'シフト記号表（従来型・ユニット型共通）'!$C$6:$L$47,10,FALSE))</f>
        <v/>
      </c>
      <c r="AY116" s="1928" t="str">
        <f>IF(AY115="","",VLOOKUP(AY115,'シフト記号表（従来型・ユニット型共通）'!$C$6:$L$47,10,FALSE))</f>
        <v/>
      </c>
      <c r="AZ116" s="1928" t="str">
        <f>IF(AZ115="","",VLOOKUP(AZ115,'シフト記号表（従来型・ユニット型共通）'!$C$6:$L$47,10,FALSE))</f>
        <v/>
      </c>
      <c r="BA116" s="1928" t="str">
        <f>IF(BA115="","",VLOOKUP(BA115,'シフト記号表（従来型・ユニット型共通）'!$C$6:$L$47,10,FALSE))</f>
        <v/>
      </c>
      <c r="BB116" s="1929" t="str">
        <f>IF(BB115="","",VLOOKUP(BB115,'シフト記号表（従来型・ユニット型共通）'!$C$6:$L$47,10,FALSE))</f>
        <v/>
      </c>
      <c r="BC116" s="1927" t="str">
        <f>IF(BC115="","",VLOOKUP(BC115,'シフト記号表（従来型・ユニット型共通）'!$C$6:$L$47,10,FALSE))</f>
        <v/>
      </c>
      <c r="BD116" s="1928" t="str">
        <f>IF(BD115="","",VLOOKUP(BD115,'シフト記号表（従来型・ユニット型共通）'!$C$6:$L$47,10,FALSE))</f>
        <v/>
      </c>
      <c r="BE116" s="1928" t="str">
        <f>IF(BE115="","",VLOOKUP(BE115,'シフト記号表（従来型・ユニット型共通）'!$C$6:$L$47,10,FALSE))</f>
        <v/>
      </c>
      <c r="BF116" s="4169">
        <f>IF($BI$3="４週",SUM(AA116:BB116),IF($BI$3="暦月",SUM(AA116:BE116),""))</f>
        <v>0</v>
      </c>
      <c r="BG116" s="4170"/>
      <c r="BH116" s="4171">
        <f>IF($BI$3="４週",BF116/4,IF($BI$3="暦月",(BF116/($BI$8/7)),""))</f>
        <v>0</v>
      </c>
      <c r="BI116" s="4170"/>
      <c r="BJ116" s="4166"/>
      <c r="BK116" s="4167"/>
      <c r="BL116" s="4167"/>
      <c r="BM116" s="4167"/>
      <c r="BN116" s="4168"/>
    </row>
    <row r="117" spans="2:66" ht="20.25" customHeight="1" x14ac:dyDescent="0.15">
      <c r="B117" s="4126">
        <f>B115+1</f>
        <v>51</v>
      </c>
      <c r="C117" s="4253"/>
      <c r="D117" s="4255"/>
      <c r="E117" s="4239"/>
      <c r="F117" s="4256"/>
      <c r="G117" s="4128"/>
      <c r="H117" s="4129"/>
      <c r="I117" s="1922"/>
      <c r="J117" s="1923"/>
      <c r="K117" s="1922"/>
      <c r="L117" s="1923"/>
      <c r="M117" s="4132"/>
      <c r="N117" s="4133"/>
      <c r="O117" s="4136"/>
      <c r="P117" s="4137"/>
      <c r="Q117" s="4137"/>
      <c r="R117" s="4129"/>
      <c r="S117" s="4140"/>
      <c r="T117" s="4141"/>
      <c r="U117" s="4141"/>
      <c r="V117" s="4141"/>
      <c r="W117" s="4142"/>
      <c r="X117" s="1942" t="s">
        <v>3298</v>
      </c>
      <c r="Z117" s="1943"/>
      <c r="AA117" s="1935"/>
      <c r="AB117" s="1936"/>
      <c r="AC117" s="1936"/>
      <c r="AD117" s="1936"/>
      <c r="AE117" s="1936"/>
      <c r="AF117" s="1936"/>
      <c r="AG117" s="1937"/>
      <c r="AH117" s="1935"/>
      <c r="AI117" s="1936"/>
      <c r="AJ117" s="1936"/>
      <c r="AK117" s="1936"/>
      <c r="AL117" s="1936"/>
      <c r="AM117" s="1936"/>
      <c r="AN117" s="1937"/>
      <c r="AO117" s="1935"/>
      <c r="AP117" s="1936"/>
      <c r="AQ117" s="1936"/>
      <c r="AR117" s="1936"/>
      <c r="AS117" s="1936"/>
      <c r="AT117" s="1936"/>
      <c r="AU117" s="1937"/>
      <c r="AV117" s="1935"/>
      <c r="AW117" s="1936"/>
      <c r="AX117" s="1936"/>
      <c r="AY117" s="1936"/>
      <c r="AZ117" s="1936"/>
      <c r="BA117" s="1936"/>
      <c r="BB117" s="1937"/>
      <c r="BC117" s="1935"/>
      <c r="BD117" s="1936"/>
      <c r="BE117" s="1938"/>
      <c r="BF117" s="4146"/>
      <c r="BG117" s="4147"/>
      <c r="BH117" s="4148"/>
      <c r="BI117" s="4149"/>
      <c r="BJ117" s="4150"/>
      <c r="BK117" s="4151"/>
      <c r="BL117" s="4151"/>
      <c r="BM117" s="4151"/>
      <c r="BN117" s="4152"/>
    </row>
    <row r="118" spans="2:66" ht="20.25" customHeight="1" x14ac:dyDescent="0.15">
      <c r="B118" s="4159"/>
      <c r="C118" s="4260"/>
      <c r="D118" s="4261"/>
      <c r="E118" s="4239"/>
      <c r="F118" s="4256"/>
      <c r="G118" s="4160"/>
      <c r="H118" s="4161"/>
      <c r="I118" s="1944"/>
      <c r="J118" s="1945">
        <f>G117</f>
        <v>0</v>
      </c>
      <c r="K118" s="1944"/>
      <c r="L118" s="1945">
        <f>M117</f>
        <v>0</v>
      </c>
      <c r="M118" s="4162"/>
      <c r="N118" s="4163"/>
      <c r="O118" s="4164"/>
      <c r="P118" s="4165"/>
      <c r="Q118" s="4165"/>
      <c r="R118" s="4161"/>
      <c r="S118" s="4140"/>
      <c r="T118" s="4141"/>
      <c r="U118" s="4141"/>
      <c r="V118" s="4141"/>
      <c r="W118" s="4142"/>
      <c r="X118" s="1939" t="s">
        <v>3505</v>
      </c>
      <c r="Y118" s="1940"/>
      <c r="Z118" s="1941"/>
      <c r="AA118" s="1927" t="str">
        <f>IF(AA117="","",VLOOKUP(AA117,'シフト記号表（従来型・ユニット型共通）'!$C$6:$L$47,10,FALSE))</f>
        <v/>
      </c>
      <c r="AB118" s="1928" t="str">
        <f>IF(AB117="","",VLOOKUP(AB117,'シフト記号表（従来型・ユニット型共通）'!$C$6:$L$47,10,FALSE))</f>
        <v/>
      </c>
      <c r="AC118" s="1928" t="str">
        <f>IF(AC117="","",VLOOKUP(AC117,'シフト記号表（従来型・ユニット型共通）'!$C$6:$L$47,10,FALSE))</f>
        <v/>
      </c>
      <c r="AD118" s="1928" t="str">
        <f>IF(AD117="","",VLOOKUP(AD117,'シフト記号表（従来型・ユニット型共通）'!$C$6:$L$47,10,FALSE))</f>
        <v/>
      </c>
      <c r="AE118" s="1928" t="str">
        <f>IF(AE117="","",VLOOKUP(AE117,'シフト記号表（従来型・ユニット型共通）'!$C$6:$L$47,10,FALSE))</f>
        <v/>
      </c>
      <c r="AF118" s="1928" t="str">
        <f>IF(AF117="","",VLOOKUP(AF117,'シフト記号表（従来型・ユニット型共通）'!$C$6:$L$47,10,FALSE))</f>
        <v/>
      </c>
      <c r="AG118" s="1929" t="str">
        <f>IF(AG117="","",VLOOKUP(AG117,'シフト記号表（従来型・ユニット型共通）'!$C$6:$L$47,10,FALSE))</f>
        <v/>
      </c>
      <c r="AH118" s="1927" t="str">
        <f>IF(AH117="","",VLOOKUP(AH117,'シフト記号表（従来型・ユニット型共通）'!$C$6:$L$47,10,FALSE))</f>
        <v/>
      </c>
      <c r="AI118" s="1928" t="str">
        <f>IF(AI117="","",VLOOKUP(AI117,'シフト記号表（従来型・ユニット型共通）'!$C$6:$L$47,10,FALSE))</f>
        <v/>
      </c>
      <c r="AJ118" s="1928" t="str">
        <f>IF(AJ117="","",VLOOKUP(AJ117,'シフト記号表（従来型・ユニット型共通）'!$C$6:$L$47,10,FALSE))</f>
        <v/>
      </c>
      <c r="AK118" s="1928" t="str">
        <f>IF(AK117="","",VLOOKUP(AK117,'シフト記号表（従来型・ユニット型共通）'!$C$6:$L$47,10,FALSE))</f>
        <v/>
      </c>
      <c r="AL118" s="1928" t="str">
        <f>IF(AL117="","",VLOOKUP(AL117,'シフト記号表（従来型・ユニット型共通）'!$C$6:$L$47,10,FALSE))</f>
        <v/>
      </c>
      <c r="AM118" s="1928" t="str">
        <f>IF(AM117="","",VLOOKUP(AM117,'シフト記号表（従来型・ユニット型共通）'!$C$6:$L$47,10,FALSE))</f>
        <v/>
      </c>
      <c r="AN118" s="1929" t="str">
        <f>IF(AN117="","",VLOOKUP(AN117,'シフト記号表（従来型・ユニット型共通）'!$C$6:$L$47,10,FALSE))</f>
        <v/>
      </c>
      <c r="AO118" s="1927" t="str">
        <f>IF(AO117="","",VLOOKUP(AO117,'シフト記号表（従来型・ユニット型共通）'!$C$6:$L$47,10,FALSE))</f>
        <v/>
      </c>
      <c r="AP118" s="1928" t="str">
        <f>IF(AP117="","",VLOOKUP(AP117,'シフト記号表（従来型・ユニット型共通）'!$C$6:$L$47,10,FALSE))</f>
        <v/>
      </c>
      <c r="AQ118" s="1928" t="str">
        <f>IF(AQ117="","",VLOOKUP(AQ117,'シフト記号表（従来型・ユニット型共通）'!$C$6:$L$47,10,FALSE))</f>
        <v/>
      </c>
      <c r="AR118" s="1928" t="str">
        <f>IF(AR117="","",VLOOKUP(AR117,'シフト記号表（従来型・ユニット型共通）'!$C$6:$L$47,10,FALSE))</f>
        <v/>
      </c>
      <c r="AS118" s="1928" t="str">
        <f>IF(AS117="","",VLOOKUP(AS117,'シフト記号表（従来型・ユニット型共通）'!$C$6:$L$47,10,FALSE))</f>
        <v/>
      </c>
      <c r="AT118" s="1928" t="str">
        <f>IF(AT117="","",VLOOKUP(AT117,'シフト記号表（従来型・ユニット型共通）'!$C$6:$L$47,10,FALSE))</f>
        <v/>
      </c>
      <c r="AU118" s="1929" t="str">
        <f>IF(AU117="","",VLOOKUP(AU117,'シフト記号表（従来型・ユニット型共通）'!$C$6:$L$47,10,FALSE))</f>
        <v/>
      </c>
      <c r="AV118" s="1927" t="str">
        <f>IF(AV117="","",VLOOKUP(AV117,'シフト記号表（従来型・ユニット型共通）'!$C$6:$L$47,10,FALSE))</f>
        <v/>
      </c>
      <c r="AW118" s="1928" t="str">
        <f>IF(AW117="","",VLOOKUP(AW117,'シフト記号表（従来型・ユニット型共通）'!$C$6:$L$47,10,FALSE))</f>
        <v/>
      </c>
      <c r="AX118" s="1928" t="str">
        <f>IF(AX117="","",VLOOKUP(AX117,'シフト記号表（従来型・ユニット型共通）'!$C$6:$L$47,10,FALSE))</f>
        <v/>
      </c>
      <c r="AY118" s="1928" t="str">
        <f>IF(AY117="","",VLOOKUP(AY117,'シフト記号表（従来型・ユニット型共通）'!$C$6:$L$47,10,FALSE))</f>
        <v/>
      </c>
      <c r="AZ118" s="1928" t="str">
        <f>IF(AZ117="","",VLOOKUP(AZ117,'シフト記号表（従来型・ユニット型共通）'!$C$6:$L$47,10,FALSE))</f>
        <v/>
      </c>
      <c r="BA118" s="1928" t="str">
        <f>IF(BA117="","",VLOOKUP(BA117,'シフト記号表（従来型・ユニット型共通）'!$C$6:$L$47,10,FALSE))</f>
        <v/>
      </c>
      <c r="BB118" s="1929" t="str">
        <f>IF(BB117="","",VLOOKUP(BB117,'シフト記号表（従来型・ユニット型共通）'!$C$6:$L$47,10,FALSE))</f>
        <v/>
      </c>
      <c r="BC118" s="1927" t="str">
        <f>IF(BC117="","",VLOOKUP(BC117,'シフト記号表（従来型・ユニット型共通）'!$C$6:$L$47,10,FALSE))</f>
        <v/>
      </c>
      <c r="BD118" s="1928" t="str">
        <f>IF(BD117="","",VLOOKUP(BD117,'シフト記号表（従来型・ユニット型共通）'!$C$6:$L$47,10,FALSE))</f>
        <v/>
      </c>
      <c r="BE118" s="1928" t="str">
        <f>IF(BE117="","",VLOOKUP(BE117,'シフト記号表（従来型・ユニット型共通）'!$C$6:$L$47,10,FALSE))</f>
        <v/>
      </c>
      <c r="BF118" s="4169">
        <f>IF($BI$3="４週",SUM(AA118:BB118),IF($BI$3="暦月",SUM(AA118:BE118),""))</f>
        <v>0</v>
      </c>
      <c r="BG118" s="4170"/>
      <c r="BH118" s="4171">
        <f>IF($BI$3="４週",BF118/4,IF($BI$3="暦月",(BF118/($BI$8/7)),""))</f>
        <v>0</v>
      </c>
      <c r="BI118" s="4170"/>
      <c r="BJ118" s="4166"/>
      <c r="BK118" s="4167"/>
      <c r="BL118" s="4167"/>
      <c r="BM118" s="4167"/>
      <c r="BN118" s="4168"/>
    </row>
    <row r="119" spans="2:66" ht="20.25" customHeight="1" x14ac:dyDescent="0.15">
      <c r="B119" s="4126">
        <f>B117+1</f>
        <v>52</v>
      </c>
      <c r="C119" s="4253"/>
      <c r="D119" s="4255"/>
      <c r="E119" s="4239"/>
      <c r="F119" s="4256"/>
      <c r="G119" s="4128"/>
      <c r="H119" s="4129"/>
      <c r="I119" s="1922"/>
      <c r="J119" s="1923"/>
      <c r="K119" s="1922"/>
      <c r="L119" s="1923"/>
      <c r="M119" s="4132"/>
      <c r="N119" s="4133"/>
      <c r="O119" s="4136"/>
      <c r="P119" s="4137"/>
      <c r="Q119" s="4137"/>
      <c r="R119" s="4129"/>
      <c r="S119" s="4140"/>
      <c r="T119" s="4141"/>
      <c r="U119" s="4141"/>
      <c r="V119" s="4141"/>
      <c r="W119" s="4142"/>
      <c r="X119" s="1942" t="s">
        <v>3298</v>
      </c>
      <c r="Z119" s="1943"/>
      <c r="AA119" s="1935"/>
      <c r="AB119" s="1936"/>
      <c r="AC119" s="1936"/>
      <c r="AD119" s="1936"/>
      <c r="AE119" s="1936"/>
      <c r="AF119" s="1936"/>
      <c r="AG119" s="1937"/>
      <c r="AH119" s="1935"/>
      <c r="AI119" s="1936"/>
      <c r="AJ119" s="1936"/>
      <c r="AK119" s="1936"/>
      <c r="AL119" s="1936"/>
      <c r="AM119" s="1936"/>
      <c r="AN119" s="1937"/>
      <c r="AO119" s="1935"/>
      <c r="AP119" s="1936"/>
      <c r="AQ119" s="1936"/>
      <c r="AR119" s="1936"/>
      <c r="AS119" s="1936"/>
      <c r="AT119" s="1936"/>
      <c r="AU119" s="1937"/>
      <c r="AV119" s="1935"/>
      <c r="AW119" s="1936"/>
      <c r="AX119" s="1936"/>
      <c r="AY119" s="1936"/>
      <c r="AZ119" s="1936"/>
      <c r="BA119" s="1936"/>
      <c r="BB119" s="1937"/>
      <c r="BC119" s="1935"/>
      <c r="BD119" s="1936"/>
      <c r="BE119" s="1938"/>
      <c r="BF119" s="4146"/>
      <c r="BG119" s="4147"/>
      <c r="BH119" s="4148"/>
      <c r="BI119" s="4149"/>
      <c r="BJ119" s="4150"/>
      <c r="BK119" s="4151"/>
      <c r="BL119" s="4151"/>
      <c r="BM119" s="4151"/>
      <c r="BN119" s="4152"/>
    </row>
    <row r="120" spans="2:66" ht="20.25" customHeight="1" x14ac:dyDescent="0.15">
      <c r="B120" s="4159"/>
      <c r="C120" s="4260"/>
      <c r="D120" s="4261"/>
      <c r="E120" s="4239"/>
      <c r="F120" s="4256"/>
      <c r="G120" s="4160"/>
      <c r="H120" s="4161"/>
      <c r="I120" s="1944"/>
      <c r="J120" s="1945">
        <f>G119</f>
        <v>0</v>
      </c>
      <c r="K120" s="1944"/>
      <c r="L120" s="1945">
        <f>M119</f>
        <v>0</v>
      </c>
      <c r="M120" s="4162"/>
      <c r="N120" s="4163"/>
      <c r="O120" s="4164"/>
      <c r="P120" s="4165"/>
      <c r="Q120" s="4165"/>
      <c r="R120" s="4161"/>
      <c r="S120" s="4140"/>
      <c r="T120" s="4141"/>
      <c r="U120" s="4141"/>
      <c r="V120" s="4141"/>
      <c r="W120" s="4142"/>
      <c r="X120" s="1939" t="s">
        <v>3505</v>
      </c>
      <c r="Y120" s="1940"/>
      <c r="Z120" s="1941"/>
      <c r="AA120" s="1927" t="str">
        <f>IF(AA119="","",VLOOKUP(AA119,'シフト記号表（従来型・ユニット型共通）'!$C$6:$L$47,10,FALSE))</f>
        <v/>
      </c>
      <c r="AB120" s="1928" t="str">
        <f>IF(AB119="","",VLOOKUP(AB119,'シフト記号表（従来型・ユニット型共通）'!$C$6:$L$47,10,FALSE))</f>
        <v/>
      </c>
      <c r="AC120" s="1928" t="str">
        <f>IF(AC119="","",VLOOKUP(AC119,'シフト記号表（従来型・ユニット型共通）'!$C$6:$L$47,10,FALSE))</f>
        <v/>
      </c>
      <c r="AD120" s="1928" t="str">
        <f>IF(AD119="","",VLOOKUP(AD119,'シフト記号表（従来型・ユニット型共通）'!$C$6:$L$47,10,FALSE))</f>
        <v/>
      </c>
      <c r="AE120" s="1928" t="str">
        <f>IF(AE119="","",VLOOKUP(AE119,'シフト記号表（従来型・ユニット型共通）'!$C$6:$L$47,10,FALSE))</f>
        <v/>
      </c>
      <c r="AF120" s="1928" t="str">
        <f>IF(AF119="","",VLOOKUP(AF119,'シフト記号表（従来型・ユニット型共通）'!$C$6:$L$47,10,FALSE))</f>
        <v/>
      </c>
      <c r="AG120" s="1929" t="str">
        <f>IF(AG119="","",VLOOKUP(AG119,'シフト記号表（従来型・ユニット型共通）'!$C$6:$L$47,10,FALSE))</f>
        <v/>
      </c>
      <c r="AH120" s="1927" t="str">
        <f>IF(AH119="","",VLOOKUP(AH119,'シフト記号表（従来型・ユニット型共通）'!$C$6:$L$47,10,FALSE))</f>
        <v/>
      </c>
      <c r="AI120" s="1928" t="str">
        <f>IF(AI119="","",VLOOKUP(AI119,'シフト記号表（従来型・ユニット型共通）'!$C$6:$L$47,10,FALSE))</f>
        <v/>
      </c>
      <c r="AJ120" s="1928" t="str">
        <f>IF(AJ119="","",VLOOKUP(AJ119,'シフト記号表（従来型・ユニット型共通）'!$C$6:$L$47,10,FALSE))</f>
        <v/>
      </c>
      <c r="AK120" s="1928" t="str">
        <f>IF(AK119="","",VLOOKUP(AK119,'シフト記号表（従来型・ユニット型共通）'!$C$6:$L$47,10,FALSE))</f>
        <v/>
      </c>
      <c r="AL120" s="1928" t="str">
        <f>IF(AL119="","",VLOOKUP(AL119,'シフト記号表（従来型・ユニット型共通）'!$C$6:$L$47,10,FALSE))</f>
        <v/>
      </c>
      <c r="AM120" s="1928" t="str">
        <f>IF(AM119="","",VLOOKUP(AM119,'シフト記号表（従来型・ユニット型共通）'!$C$6:$L$47,10,FALSE))</f>
        <v/>
      </c>
      <c r="AN120" s="1929" t="str">
        <f>IF(AN119="","",VLOOKUP(AN119,'シフト記号表（従来型・ユニット型共通）'!$C$6:$L$47,10,FALSE))</f>
        <v/>
      </c>
      <c r="AO120" s="1927" t="str">
        <f>IF(AO119="","",VLOOKUP(AO119,'シフト記号表（従来型・ユニット型共通）'!$C$6:$L$47,10,FALSE))</f>
        <v/>
      </c>
      <c r="AP120" s="1928" t="str">
        <f>IF(AP119="","",VLOOKUP(AP119,'シフト記号表（従来型・ユニット型共通）'!$C$6:$L$47,10,FALSE))</f>
        <v/>
      </c>
      <c r="AQ120" s="1928" t="str">
        <f>IF(AQ119="","",VLOOKUP(AQ119,'シフト記号表（従来型・ユニット型共通）'!$C$6:$L$47,10,FALSE))</f>
        <v/>
      </c>
      <c r="AR120" s="1928" t="str">
        <f>IF(AR119="","",VLOOKUP(AR119,'シフト記号表（従来型・ユニット型共通）'!$C$6:$L$47,10,FALSE))</f>
        <v/>
      </c>
      <c r="AS120" s="1928" t="str">
        <f>IF(AS119="","",VLOOKUP(AS119,'シフト記号表（従来型・ユニット型共通）'!$C$6:$L$47,10,FALSE))</f>
        <v/>
      </c>
      <c r="AT120" s="1928" t="str">
        <f>IF(AT119="","",VLOOKUP(AT119,'シフト記号表（従来型・ユニット型共通）'!$C$6:$L$47,10,FALSE))</f>
        <v/>
      </c>
      <c r="AU120" s="1929" t="str">
        <f>IF(AU119="","",VLOOKUP(AU119,'シフト記号表（従来型・ユニット型共通）'!$C$6:$L$47,10,FALSE))</f>
        <v/>
      </c>
      <c r="AV120" s="1927" t="str">
        <f>IF(AV119="","",VLOOKUP(AV119,'シフト記号表（従来型・ユニット型共通）'!$C$6:$L$47,10,FALSE))</f>
        <v/>
      </c>
      <c r="AW120" s="1928" t="str">
        <f>IF(AW119="","",VLOOKUP(AW119,'シフト記号表（従来型・ユニット型共通）'!$C$6:$L$47,10,FALSE))</f>
        <v/>
      </c>
      <c r="AX120" s="1928" t="str">
        <f>IF(AX119="","",VLOOKUP(AX119,'シフト記号表（従来型・ユニット型共通）'!$C$6:$L$47,10,FALSE))</f>
        <v/>
      </c>
      <c r="AY120" s="1928" t="str">
        <f>IF(AY119="","",VLOOKUP(AY119,'シフト記号表（従来型・ユニット型共通）'!$C$6:$L$47,10,FALSE))</f>
        <v/>
      </c>
      <c r="AZ120" s="1928" t="str">
        <f>IF(AZ119="","",VLOOKUP(AZ119,'シフト記号表（従来型・ユニット型共通）'!$C$6:$L$47,10,FALSE))</f>
        <v/>
      </c>
      <c r="BA120" s="1928" t="str">
        <f>IF(BA119="","",VLOOKUP(BA119,'シフト記号表（従来型・ユニット型共通）'!$C$6:$L$47,10,FALSE))</f>
        <v/>
      </c>
      <c r="BB120" s="1929" t="str">
        <f>IF(BB119="","",VLOOKUP(BB119,'シフト記号表（従来型・ユニット型共通）'!$C$6:$L$47,10,FALSE))</f>
        <v/>
      </c>
      <c r="BC120" s="1927" t="str">
        <f>IF(BC119="","",VLOOKUP(BC119,'シフト記号表（従来型・ユニット型共通）'!$C$6:$L$47,10,FALSE))</f>
        <v/>
      </c>
      <c r="BD120" s="1928" t="str">
        <f>IF(BD119="","",VLOOKUP(BD119,'シフト記号表（従来型・ユニット型共通）'!$C$6:$L$47,10,FALSE))</f>
        <v/>
      </c>
      <c r="BE120" s="1928" t="str">
        <f>IF(BE119="","",VLOOKUP(BE119,'シフト記号表（従来型・ユニット型共通）'!$C$6:$L$47,10,FALSE))</f>
        <v/>
      </c>
      <c r="BF120" s="4169">
        <f>IF($BI$3="４週",SUM(AA120:BB120),IF($BI$3="暦月",SUM(AA120:BE120),""))</f>
        <v>0</v>
      </c>
      <c r="BG120" s="4170"/>
      <c r="BH120" s="4171">
        <f>IF($BI$3="４週",BF120/4,IF($BI$3="暦月",(BF120/($BI$8/7)),""))</f>
        <v>0</v>
      </c>
      <c r="BI120" s="4170"/>
      <c r="BJ120" s="4166"/>
      <c r="BK120" s="4167"/>
      <c r="BL120" s="4167"/>
      <c r="BM120" s="4167"/>
      <c r="BN120" s="4168"/>
    </row>
    <row r="121" spans="2:66" ht="20.25" customHeight="1" x14ac:dyDescent="0.15">
      <c r="B121" s="4126">
        <f>B119+1</f>
        <v>53</v>
      </c>
      <c r="C121" s="4253"/>
      <c r="D121" s="4255"/>
      <c r="E121" s="4239"/>
      <c r="F121" s="4256"/>
      <c r="G121" s="4128"/>
      <c r="H121" s="4129"/>
      <c r="I121" s="1922"/>
      <c r="J121" s="1923"/>
      <c r="K121" s="1922"/>
      <c r="L121" s="1923"/>
      <c r="M121" s="4132"/>
      <c r="N121" s="4133"/>
      <c r="O121" s="4136"/>
      <c r="P121" s="4137"/>
      <c r="Q121" s="4137"/>
      <c r="R121" s="4129"/>
      <c r="S121" s="4140"/>
      <c r="T121" s="4141"/>
      <c r="U121" s="4141"/>
      <c r="V121" s="4141"/>
      <c r="W121" s="4142"/>
      <c r="X121" s="1942" t="s">
        <v>3298</v>
      </c>
      <c r="Z121" s="1943"/>
      <c r="AA121" s="1935"/>
      <c r="AB121" s="1936"/>
      <c r="AC121" s="1936"/>
      <c r="AD121" s="1936"/>
      <c r="AE121" s="1936"/>
      <c r="AF121" s="1936"/>
      <c r="AG121" s="1937"/>
      <c r="AH121" s="1935"/>
      <c r="AI121" s="1936"/>
      <c r="AJ121" s="1936"/>
      <c r="AK121" s="1936"/>
      <c r="AL121" s="1936"/>
      <c r="AM121" s="1936"/>
      <c r="AN121" s="1937"/>
      <c r="AO121" s="1935"/>
      <c r="AP121" s="1936"/>
      <c r="AQ121" s="1936"/>
      <c r="AR121" s="1936"/>
      <c r="AS121" s="1936"/>
      <c r="AT121" s="1936"/>
      <c r="AU121" s="1937"/>
      <c r="AV121" s="1935"/>
      <c r="AW121" s="1936"/>
      <c r="AX121" s="1936"/>
      <c r="AY121" s="1936"/>
      <c r="AZ121" s="1936"/>
      <c r="BA121" s="1936"/>
      <c r="BB121" s="1937"/>
      <c r="BC121" s="1935"/>
      <c r="BD121" s="1936"/>
      <c r="BE121" s="1938"/>
      <c r="BF121" s="4146"/>
      <c r="BG121" s="4147"/>
      <c r="BH121" s="4148"/>
      <c r="BI121" s="4149"/>
      <c r="BJ121" s="4150"/>
      <c r="BK121" s="4151"/>
      <c r="BL121" s="4151"/>
      <c r="BM121" s="4151"/>
      <c r="BN121" s="4152"/>
    </row>
    <row r="122" spans="2:66" ht="20.25" customHeight="1" x14ac:dyDescent="0.15">
      <c r="B122" s="4159"/>
      <c r="C122" s="4260"/>
      <c r="D122" s="4261"/>
      <c r="E122" s="4239"/>
      <c r="F122" s="4256"/>
      <c r="G122" s="4160"/>
      <c r="H122" s="4161"/>
      <c r="I122" s="1944"/>
      <c r="J122" s="1945">
        <f>G121</f>
        <v>0</v>
      </c>
      <c r="K122" s="1944"/>
      <c r="L122" s="1945">
        <f>M121</f>
        <v>0</v>
      </c>
      <c r="M122" s="4162"/>
      <c r="N122" s="4163"/>
      <c r="O122" s="4164"/>
      <c r="P122" s="4165"/>
      <c r="Q122" s="4165"/>
      <c r="R122" s="4161"/>
      <c r="S122" s="4140"/>
      <c r="T122" s="4141"/>
      <c r="U122" s="4141"/>
      <c r="V122" s="4141"/>
      <c r="W122" s="4142"/>
      <c r="X122" s="1939" t="s">
        <v>3505</v>
      </c>
      <c r="Y122" s="1940"/>
      <c r="Z122" s="1941"/>
      <c r="AA122" s="1927" t="str">
        <f>IF(AA121="","",VLOOKUP(AA121,'シフト記号表（従来型・ユニット型共通）'!$C$6:$L$47,10,FALSE))</f>
        <v/>
      </c>
      <c r="AB122" s="1928" t="str">
        <f>IF(AB121="","",VLOOKUP(AB121,'シフト記号表（従来型・ユニット型共通）'!$C$6:$L$47,10,FALSE))</f>
        <v/>
      </c>
      <c r="AC122" s="1928" t="str">
        <f>IF(AC121="","",VLOOKUP(AC121,'シフト記号表（従来型・ユニット型共通）'!$C$6:$L$47,10,FALSE))</f>
        <v/>
      </c>
      <c r="AD122" s="1928" t="str">
        <f>IF(AD121="","",VLOOKUP(AD121,'シフト記号表（従来型・ユニット型共通）'!$C$6:$L$47,10,FALSE))</f>
        <v/>
      </c>
      <c r="AE122" s="1928" t="str">
        <f>IF(AE121="","",VLOOKUP(AE121,'シフト記号表（従来型・ユニット型共通）'!$C$6:$L$47,10,FALSE))</f>
        <v/>
      </c>
      <c r="AF122" s="1928" t="str">
        <f>IF(AF121="","",VLOOKUP(AF121,'シフト記号表（従来型・ユニット型共通）'!$C$6:$L$47,10,FALSE))</f>
        <v/>
      </c>
      <c r="AG122" s="1929" t="str">
        <f>IF(AG121="","",VLOOKUP(AG121,'シフト記号表（従来型・ユニット型共通）'!$C$6:$L$47,10,FALSE))</f>
        <v/>
      </c>
      <c r="AH122" s="1927" t="str">
        <f>IF(AH121="","",VLOOKUP(AH121,'シフト記号表（従来型・ユニット型共通）'!$C$6:$L$47,10,FALSE))</f>
        <v/>
      </c>
      <c r="AI122" s="1928" t="str">
        <f>IF(AI121="","",VLOOKUP(AI121,'シフト記号表（従来型・ユニット型共通）'!$C$6:$L$47,10,FALSE))</f>
        <v/>
      </c>
      <c r="AJ122" s="1928" t="str">
        <f>IF(AJ121="","",VLOOKUP(AJ121,'シフト記号表（従来型・ユニット型共通）'!$C$6:$L$47,10,FALSE))</f>
        <v/>
      </c>
      <c r="AK122" s="1928" t="str">
        <f>IF(AK121="","",VLOOKUP(AK121,'シフト記号表（従来型・ユニット型共通）'!$C$6:$L$47,10,FALSE))</f>
        <v/>
      </c>
      <c r="AL122" s="1928" t="str">
        <f>IF(AL121="","",VLOOKUP(AL121,'シフト記号表（従来型・ユニット型共通）'!$C$6:$L$47,10,FALSE))</f>
        <v/>
      </c>
      <c r="AM122" s="1928" t="str">
        <f>IF(AM121="","",VLOOKUP(AM121,'シフト記号表（従来型・ユニット型共通）'!$C$6:$L$47,10,FALSE))</f>
        <v/>
      </c>
      <c r="AN122" s="1929" t="str">
        <f>IF(AN121="","",VLOOKUP(AN121,'シフト記号表（従来型・ユニット型共通）'!$C$6:$L$47,10,FALSE))</f>
        <v/>
      </c>
      <c r="AO122" s="1927" t="str">
        <f>IF(AO121="","",VLOOKUP(AO121,'シフト記号表（従来型・ユニット型共通）'!$C$6:$L$47,10,FALSE))</f>
        <v/>
      </c>
      <c r="AP122" s="1928" t="str">
        <f>IF(AP121="","",VLOOKUP(AP121,'シフト記号表（従来型・ユニット型共通）'!$C$6:$L$47,10,FALSE))</f>
        <v/>
      </c>
      <c r="AQ122" s="1928" t="str">
        <f>IF(AQ121="","",VLOOKUP(AQ121,'シフト記号表（従来型・ユニット型共通）'!$C$6:$L$47,10,FALSE))</f>
        <v/>
      </c>
      <c r="AR122" s="1928" t="str">
        <f>IF(AR121="","",VLOOKUP(AR121,'シフト記号表（従来型・ユニット型共通）'!$C$6:$L$47,10,FALSE))</f>
        <v/>
      </c>
      <c r="AS122" s="1928" t="str">
        <f>IF(AS121="","",VLOOKUP(AS121,'シフト記号表（従来型・ユニット型共通）'!$C$6:$L$47,10,FALSE))</f>
        <v/>
      </c>
      <c r="AT122" s="1928" t="str">
        <f>IF(AT121="","",VLOOKUP(AT121,'シフト記号表（従来型・ユニット型共通）'!$C$6:$L$47,10,FALSE))</f>
        <v/>
      </c>
      <c r="AU122" s="1929" t="str">
        <f>IF(AU121="","",VLOOKUP(AU121,'シフト記号表（従来型・ユニット型共通）'!$C$6:$L$47,10,FALSE))</f>
        <v/>
      </c>
      <c r="AV122" s="1927" t="str">
        <f>IF(AV121="","",VLOOKUP(AV121,'シフト記号表（従来型・ユニット型共通）'!$C$6:$L$47,10,FALSE))</f>
        <v/>
      </c>
      <c r="AW122" s="1928" t="str">
        <f>IF(AW121="","",VLOOKUP(AW121,'シフト記号表（従来型・ユニット型共通）'!$C$6:$L$47,10,FALSE))</f>
        <v/>
      </c>
      <c r="AX122" s="1928" t="str">
        <f>IF(AX121="","",VLOOKUP(AX121,'シフト記号表（従来型・ユニット型共通）'!$C$6:$L$47,10,FALSE))</f>
        <v/>
      </c>
      <c r="AY122" s="1928" t="str">
        <f>IF(AY121="","",VLOOKUP(AY121,'シフト記号表（従来型・ユニット型共通）'!$C$6:$L$47,10,FALSE))</f>
        <v/>
      </c>
      <c r="AZ122" s="1928" t="str">
        <f>IF(AZ121="","",VLOOKUP(AZ121,'シフト記号表（従来型・ユニット型共通）'!$C$6:$L$47,10,FALSE))</f>
        <v/>
      </c>
      <c r="BA122" s="1928" t="str">
        <f>IF(BA121="","",VLOOKUP(BA121,'シフト記号表（従来型・ユニット型共通）'!$C$6:$L$47,10,FALSE))</f>
        <v/>
      </c>
      <c r="BB122" s="1929" t="str">
        <f>IF(BB121="","",VLOOKUP(BB121,'シフト記号表（従来型・ユニット型共通）'!$C$6:$L$47,10,FALSE))</f>
        <v/>
      </c>
      <c r="BC122" s="1927" t="str">
        <f>IF(BC121="","",VLOOKUP(BC121,'シフト記号表（従来型・ユニット型共通）'!$C$6:$L$47,10,FALSE))</f>
        <v/>
      </c>
      <c r="BD122" s="1928" t="str">
        <f>IF(BD121="","",VLOOKUP(BD121,'シフト記号表（従来型・ユニット型共通）'!$C$6:$L$47,10,FALSE))</f>
        <v/>
      </c>
      <c r="BE122" s="1928" t="str">
        <f>IF(BE121="","",VLOOKUP(BE121,'シフト記号表（従来型・ユニット型共通）'!$C$6:$L$47,10,FALSE))</f>
        <v/>
      </c>
      <c r="BF122" s="4169">
        <f>IF($BI$3="４週",SUM(AA122:BB122),IF($BI$3="暦月",SUM(AA122:BE122),""))</f>
        <v>0</v>
      </c>
      <c r="BG122" s="4170"/>
      <c r="BH122" s="4171">
        <f>IF($BI$3="４週",BF122/4,IF($BI$3="暦月",(BF122/($BI$8/7)),""))</f>
        <v>0</v>
      </c>
      <c r="BI122" s="4170"/>
      <c r="BJ122" s="4166"/>
      <c r="BK122" s="4167"/>
      <c r="BL122" s="4167"/>
      <c r="BM122" s="4167"/>
      <c r="BN122" s="4168"/>
    </row>
    <row r="123" spans="2:66" ht="20.25" customHeight="1" x14ac:dyDescent="0.15">
      <c r="B123" s="4126">
        <f>B121+1</f>
        <v>54</v>
      </c>
      <c r="C123" s="4253"/>
      <c r="D123" s="4255"/>
      <c r="E123" s="4239"/>
      <c r="F123" s="4256"/>
      <c r="G123" s="4128"/>
      <c r="H123" s="4129"/>
      <c r="I123" s="1922"/>
      <c r="J123" s="1923"/>
      <c r="K123" s="1922"/>
      <c r="L123" s="1923"/>
      <c r="M123" s="4132"/>
      <c r="N123" s="4133"/>
      <c r="O123" s="4136"/>
      <c r="P123" s="4137"/>
      <c r="Q123" s="4137"/>
      <c r="R123" s="4129"/>
      <c r="S123" s="4140"/>
      <c r="T123" s="4141"/>
      <c r="U123" s="4141"/>
      <c r="V123" s="4141"/>
      <c r="W123" s="4142"/>
      <c r="X123" s="1942" t="s">
        <v>3298</v>
      </c>
      <c r="Z123" s="1943"/>
      <c r="AA123" s="1935"/>
      <c r="AB123" s="1936"/>
      <c r="AC123" s="1936"/>
      <c r="AD123" s="1936"/>
      <c r="AE123" s="1936"/>
      <c r="AF123" s="1936"/>
      <c r="AG123" s="1937"/>
      <c r="AH123" s="1935"/>
      <c r="AI123" s="1936"/>
      <c r="AJ123" s="1936"/>
      <c r="AK123" s="1936"/>
      <c r="AL123" s="1936"/>
      <c r="AM123" s="1936"/>
      <c r="AN123" s="1937"/>
      <c r="AO123" s="1935"/>
      <c r="AP123" s="1936"/>
      <c r="AQ123" s="1936"/>
      <c r="AR123" s="1936"/>
      <c r="AS123" s="1936"/>
      <c r="AT123" s="1936"/>
      <c r="AU123" s="1937"/>
      <c r="AV123" s="1935"/>
      <c r="AW123" s="1936"/>
      <c r="AX123" s="1936"/>
      <c r="AY123" s="1936"/>
      <c r="AZ123" s="1936"/>
      <c r="BA123" s="1936"/>
      <c r="BB123" s="1937"/>
      <c r="BC123" s="1935"/>
      <c r="BD123" s="1936"/>
      <c r="BE123" s="1938"/>
      <c r="BF123" s="4146"/>
      <c r="BG123" s="4147"/>
      <c r="BH123" s="4148"/>
      <c r="BI123" s="4149"/>
      <c r="BJ123" s="4150"/>
      <c r="BK123" s="4151"/>
      <c r="BL123" s="4151"/>
      <c r="BM123" s="4151"/>
      <c r="BN123" s="4152"/>
    </row>
    <row r="124" spans="2:66" ht="20.25" customHeight="1" x14ac:dyDescent="0.15">
      <c r="B124" s="4159"/>
      <c r="C124" s="4260"/>
      <c r="D124" s="4261"/>
      <c r="E124" s="4239"/>
      <c r="F124" s="4256"/>
      <c r="G124" s="4160"/>
      <c r="H124" s="4161"/>
      <c r="I124" s="1944"/>
      <c r="J124" s="1945">
        <f>G123</f>
        <v>0</v>
      </c>
      <c r="K124" s="1944"/>
      <c r="L124" s="1945">
        <f>M123</f>
        <v>0</v>
      </c>
      <c r="M124" s="4162"/>
      <c r="N124" s="4163"/>
      <c r="O124" s="4164"/>
      <c r="P124" s="4165"/>
      <c r="Q124" s="4165"/>
      <c r="R124" s="4161"/>
      <c r="S124" s="4140"/>
      <c r="T124" s="4141"/>
      <c r="U124" s="4141"/>
      <c r="V124" s="4141"/>
      <c r="W124" s="4142"/>
      <c r="X124" s="1939" t="s">
        <v>3505</v>
      </c>
      <c r="Y124" s="1940"/>
      <c r="Z124" s="1941"/>
      <c r="AA124" s="1927" t="str">
        <f>IF(AA123="","",VLOOKUP(AA123,'シフト記号表（従来型・ユニット型共通）'!$C$6:$L$47,10,FALSE))</f>
        <v/>
      </c>
      <c r="AB124" s="1928" t="str">
        <f>IF(AB123="","",VLOOKUP(AB123,'シフト記号表（従来型・ユニット型共通）'!$C$6:$L$47,10,FALSE))</f>
        <v/>
      </c>
      <c r="AC124" s="1928" t="str">
        <f>IF(AC123="","",VLOOKUP(AC123,'シフト記号表（従来型・ユニット型共通）'!$C$6:$L$47,10,FALSE))</f>
        <v/>
      </c>
      <c r="AD124" s="1928" t="str">
        <f>IF(AD123="","",VLOOKUP(AD123,'シフト記号表（従来型・ユニット型共通）'!$C$6:$L$47,10,FALSE))</f>
        <v/>
      </c>
      <c r="AE124" s="1928" t="str">
        <f>IF(AE123="","",VLOOKUP(AE123,'シフト記号表（従来型・ユニット型共通）'!$C$6:$L$47,10,FALSE))</f>
        <v/>
      </c>
      <c r="AF124" s="1928" t="str">
        <f>IF(AF123="","",VLOOKUP(AF123,'シフト記号表（従来型・ユニット型共通）'!$C$6:$L$47,10,FALSE))</f>
        <v/>
      </c>
      <c r="AG124" s="1929" t="str">
        <f>IF(AG123="","",VLOOKUP(AG123,'シフト記号表（従来型・ユニット型共通）'!$C$6:$L$47,10,FALSE))</f>
        <v/>
      </c>
      <c r="AH124" s="1927" t="str">
        <f>IF(AH123="","",VLOOKUP(AH123,'シフト記号表（従来型・ユニット型共通）'!$C$6:$L$47,10,FALSE))</f>
        <v/>
      </c>
      <c r="AI124" s="1928" t="str">
        <f>IF(AI123="","",VLOOKUP(AI123,'シフト記号表（従来型・ユニット型共通）'!$C$6:$L$47,10,FALSE))</f>
        <v/>
      </c>
      <c r="AJ124" s="1928" t="str">
        <f>IF(AJ123="","",VLOOKUP(AJ123,'シフト記号表（従来型・ユニット型共通）'!$C$6:$L$47,10,FALSE))</f>
        <v/>
      </c>
      <c r="AK124" s="1928" t="str">
        <f>IF(AK123="","",VLOOKUP(AK123,'シフト記号表（従来型・ユニット型共通）'!$C$6:$L$47,10,FALSE))</f>
        <v/>
      </c>
      <c r="AL124" s="1928" t="str">
        <f>IF(AL123="","",VLOOKUP(AL123,'シフト記号表（従来型・ユニット型共通）'!$C$6:$L$47,10,FALSE))</f>
        <v/>
      </c>
      <c r="AM124" s="1928" t="str">
        <f>IF(AM123="","",VLOOKUP(AM123,'シフト記号表（従来型・ユニット型共通）'!$C$6:$L$47,10,FALSE))</f>
        <v/>
      </c>
      <c r="AN124" s="1929" t="str">
        <f>IF(AN123="","",VLOOKUP(AN123,'シフト記号表（従来型・ユニット型共通）'!$C$6:$L$47,10,FALSE))</f>
        <v/>
      </c>
      <c r="AO124" s="1927" t="str">
        <f>IF(AO123="","",VLOOKUP(AO123,'シフト記号表（従来型・ユニット型共通）'!$C$6:$L$47,10,FALSE))</f>
        <v/>
      </c>
      <c r="AP124" s="1928" t="str">
        <f>IF(AP123="","",VLOOKUP(AP123,'シフト記号表（従来型・ユニット型共通）'!$C$6:$L$47,10,FALSE))</f>
        <v/>
      </c>
      <c r="AQ124" s="1928" t="str">
        <f>IF(AQ123="","",VLOOKUP(AQ123,'シフト記号表（従来型・ユニット型共通）'!$C$6:$L$47,10,FALSE))</f>
        <v/>
      </c>
      <c r="AR124" s="1928" t="str">
        <f>IF(AR123="","",VLOOKUP(AR123,'シフト記号表（従来型・ユニット型共通）'!$C$6:$L$47,10,FALSE))</f>
        <v/>
      </c>
      <c r="AS124" s="1928" t="str">
        <f>IF(AS123="","",VLOOKUP(AS123,'シフト記号表（従来型・ユニット型共通）'!$C$6:$L$47,10,FALSE))</f>
        <v/>
      </c>
      <c r="AT124" s="1928" t="str">
        <f>IF(AT123="","",VLOOKUP(AT123,'シフト記号表（従来型・ユニット型共通）'!$C$6:$L$47,10,FALSE))</f>
        <v/>
      </c>
      <c r="AU124" s="1929" t="str">
        <f>IF(AU123="","",VLOOKUP(AU123,'シフト記号表（従来型・ユニット型共通）'!$C$6:$L$47,10,FALSE))</f>
        <v/>
      </c>
      <c r="AV124" s="1927" t="str">
        <f>IF(AV123="","",VLOOKUP(AV123,'シフト記号表（従来型・ユニット型共通）'!$C$6:$L$47,10,FALSE))</f>
        <v/>
      </c>
      <c r="AW124" s="1928" t="str">
        <f>IF(AW123="","",VLOOKUP(AW123,'シフト記号表（従来型・ユニット型共通）'!$C$6:$L$47,10,FALSE))</f>
        <v/>
      </c>
      <c r="AX124" s="1928" t="str">
        <f>IF(AX123="","",VLOOKUP(AX123,'シフト記号表（従来型・ユニット型共通）'!$C$6:$L$47,10,FALSE))</f>
        <v/>
      </c>
      <c r="AY124" s="1928" t="str">
        <f>IF(AY123="","",VLOOKUP(AY123,'シフト記号表（従来型・ユニット型共通）'!$C$6:$L$47,10,FALSE))</f>
        <v/>
      </c>
      <c r="AZ124" s="1928" t="str">
        <f>IF(AZ123="","",VLOOKUP(AZ123,'シフト記号表（従来型・ユニット型共通）'!$C$6:$L$47,10,FALSE))</f>
        <v/>
      </c>
      <c r="BA124" s="1928" t="str">
        <f>IF(BA123="","",VLOOKUP(BA123,'シフト記号表（従来型・ユニット型共通）'!$C$6:$L$47,10,FALSE))</f>
        <v/>
      </c>
      <c r="BB124" s="1929" t="str">
        <f>IF(BB123="","",VLOOKUP(BB123,'シフト記号表（従来型・ユニット型共通）'!$C$6:$L$47,10,FALSE))</f>
        <v/>
      </c>
      <c r="BC124" s="1927" t="str">
        <f>IF(BC123="","",VLOOKUP(BC123,'シフト記号表（従来型・ユニット型共通）'!$C$6:$L$47,10,FALSE))</f>
        <v/>
      </c>
      <c r="BD124" s="1928" t="str">
        <f>IF(BD123="","",VLOOKUP(BD123,'シフト記号表（従来型・ユニット型共通）'!$C$6:$L$47,10,FALSE))</f>
        <v/>
      </c>
      <c r="BE124" s="1928" t="str">
        <f>IF(BE123="","",VLOOKUP(BE123,'シフト記号表（従来型・ユニット型共通）'!$C$6:$L$47,10,FALSE))</f>
        <v/>
      </c>
      <c r="BF124" s="4169">
        <f>IF($BI$3="４週",SUM(AA124:BB124),IF($BI$3="暦月",SUM(AA124:BE124),""))</f>
        <v>0</v>
      </c>
      <c r="BG124" s="4170"/>
      <c r="BH124" s="4171">
        <f>IF($BI$3="４週",BF124/4,IF($BI$3="暦月",(BF124/($BI$8/7)),""))</f>
        <v>0</v>
      </c>
      <c r="BI124" s="4170"/>
      <c r="BJ124" s="4166"/>
      <c r="BK124" s="4167"/>
      <c r="BL124" s="4167"/>
      <c r="BM124" s="4167"/>
      <c r="BN124" s="4168"/>
    </row>
    <row r="125" spans="2:66" ht="20.25" customHeight="1" x14ac:dyDescent="0.15">
      <c r="B125" s="4126">
        <f>B123+1</f>
        <v>55</v>
      </c>
      <c r="C125" s="4253"/>
      <c r="D125" s="4255"/>
      <c r="E125" s="4239"/>
      <c r="F125" s="4256"/>
      <c r="G125" s="4128"/>
      <c r="H125" s="4129"/>
      <c r="I125" s="1922"/>
      <c r="J125" s="1923"/>
      <c r="K125" s="1922"/>
      <c r="L125" s="1923"/>
      <c r="M125" s="4132"/>
      <c r="N125" s="4133"/>
      <c r="O125" s="4136"/>
      <c r="P125" s="4137"/>
      <c r="Q125" s="4137"/>
      <c r="R125" s="4129"/>
      <c r="S125" s="4140"/>
      <c r="T125" s="4141"/>
      <c r="U125" s="4141"/>
      <c r="V125" s="4141"/>
      <c r="W125" s="4142"/>
      <c r="X125" s="1942" t="s">
        <v>3298</v>
      </c>
      <c r="Z125" s="1943"/>
      <c r="AA125" s="1935"/>
      <c r="AB125" s="1936"/>
      <c r="AC125" s="1936"/>
      <c r="AD125" s="1936"/>
      <c r="AE125" s="1936"/>
      <c r="AF125" s="1936"/>
      <c r="AG125" s="1937"/>
      <c r="AH125" s="1935"/>
      <c r="AI125" s="1936"/>
      <c r="AJ125" s="1936"/>
      <c r="AK125" s="1936"/>
      <c r="AL125" s="1936"/>
      <c r="AM125" s="1936"/>
      <c r="AN125" s="1937"/>
      <c r="AO125" s="1935"/>
      <c r="AP125" s="1936"/>
      <c r="AQ125" s="1936"/>
      <c r="AR125" s="1936"/>
      <c r="AS125" s="1936"/>
      <c r="AT125" s="1936"/>
      <c r="AU125" s="1937"/>
      <c r="AV125" s="1935"/>
      <c r="AW125" s="1936"/>
      <c r="AX125" s="1936"/>
      <c r="AY125" s="1936"/>
      <c r="AZ125" s="1936"/>
      <c r="BA125" s="1936"/>
      <c r="BB125" s="1937"/>
      <c r="BC125" s="1935"/>
      <c r="BD125" s="1936"/>
      <c r="BE125" s="1938"/>
      <c r="BF125" s="4146"/>
      <c r="BG125" s="4147"/>
      <c r="BH125" s="4148"/>
      <c r="BI125" s="4149"/>
      <c r="BJ125" s="4150"/>
      <c r="BK125" s="4151"/>
      <c r="BL125" s="4151"/>
      <c r="BM125" s="4151"/>
      <c r="BN125" s="4152"/>
    </row>
    <row r="126" spans="2:66" ht="20.25" customHeight="1" x14ac:dyDescent="0.15">
      <c r="B126" s="4159"/>
      <c r="C126" s="4260"/>
      <c r="D126" s="4261"/>
      <c r="E126" s="4239"/>
      <c r="F126" s="4256"/>
      <c r="G126" s="4160"/>
      <c r="H126" s="4161"/>
      <c r="I126" s="1944"/>
      <c r="J126" s="1945">
        <f>G125</f>
        <v>0</v>
      </c>
      <c r="K126" s="1944"/>
      <c r="L126" s="1945">
        <f>M125</f>
        <v>0</v>
      </c>
      <c r="M126" s="4162"/>
      <c r="N126" s="4163"/>
      <c r="O126" s="4164"/>
      <c r="P126" s="4165"/>
      <c r="Q126" s="4165"/>
      <c r="R126" s="4161"/>
      <c r="S126" s="4140"/>
      <c r="T126" s="4141"/>
      <c r="U126" s="4141"/>
      <c r="V126" s="4141"/>
      <c r="W126" s="4142"/>
      <c r="X126" s="1939" t="s">
        <v>3505</v>
      </c>
      <c r="Y126" s="1940"/>
      <c r="Z126" s="1941"/>
      <c r="AA126" s="1927" t="str">
        <f>IF(AA125="","",VLOOKUP(AA125,'シフト記号表（従来型・ユニット型共通）'!$C$6:$L$47,10,FALSE))</f>
        <v/>
      </c>
      <c r="AB126" s="1928" t="str">
        <f>IF(AB125="","",VLOOKUP(AB125,'シフト記号表（従来型・ユニット型共通）'!$C$6:$L$47,10,FALSE))</f>
        <v/>
      </c>
      <c r="AC126" s="1928" t="str">
        <f>IF(AC125="","",VLOOKUP(AC125,'シフト記号表（従来型・ユニット型共通）'!$C$6:$L$47,10,FALSE))</f>
        <v/>
      </c>
      <c r="AD126" s="1928" t="str">
        <f>IF(AD125="","",VLOOKUP(AD125,'シフト記号表（従来型・ユニット型共通）'!$C$6:$L$47,10,FALSE))</f>
        <v/>
      </c>
      <c r="AE126" s="1928" t="str">
        <f>IF(AE125="","",VLOOKUP(AE125,'シフト記号表（従来型・ユニット型共通）'!$C$6:$L$47,10,FALSE))</f>
        <v/>
      </c>
      <c r="AF126" s="1928" t="str">
        <f>IF(AF125="","",VLOOKUP(AF125,'シフト記号表（従来型・ユニット型共通）'!$C$6:$L$47,10,FALSE))</f>
        <v/>
      </c>
      <c r="AG126" s="1929" t="str">
        <f>IF(AG125="","",VLOOKUP(AG125,'シフト記号表（従来型・ユニット型共通）'!$C$6:$L$47,10,FALSE))</f>
        <v/>
      </c>
      <c r="AH126" s="1927" t="str">
        <f>IF(AH125="","",VLOOKUP(AH125,'シフト記号表（従来型・ユニット型共通）'!$C$6:$L$47,10,FALSE))</f>
        <v/>
      </c>
      <c r="AI126" s="1928" t="str">
        <f>IF(AI125="","",VLOOKUP(AI125,'シフト記号表（従来型・ユニット型共通）'!$C$6:$L$47,10,FALSE))</f>
        <v/>
      </c>
      <c r="AJ126" s="1928" t="str">
        <f>IF(AJ125="","",VLOOKUP(AJ125,'シフト記号表（従来型・ユニット型共通）'!$C$6:$L$47,10,FALSE))</f>
        <v/>
      </c>
      <c r="AK126" s="1928" t="str">
        <f>IF(AK125="","",VLOOKUP(AK125,'シフト記号表（従来型・ユニット型共通）'!$C$6:$L$47,10,FALSE))</f>
        <v/>
      </c>
      <c r="AL126" s="1928" t="str">
        <f>IF(AL125="","",VLOOKUP(AL125,'シフト記号表（従来型・ユニット型共通）'!$C$6:$L$47,10,FALSE))</f>
        <v/>
      </c>
      <c r="AM126" s="1928" t="str">
        <f>IF(AM125="","",VLOOKUP(AM125,'シフト記号表（従来型・ユニット型共通）'!$C$6:$L$47,10,FALSE))</f>
        <v/>
      </c>
      <c r="AN126" s="1929" t="str">
        <f>IF(AN125="","",VLOOKUP(AN125,'シフト記号表（従来型・ユニット型共通）'!$C$6:$L$47,10,FALSE))</f>
        <v/>
      </c>
      <c r="AO126" s="1927" t="str">
        <f>IF(AO125="","",VLOOKUP(AO125,'シフト記号表（従来型・ユニット型共通）'!$C$6:$L$47,10,FALSE))</f>
        <v/>
      </c>
      <c r="AP126" s="1928" t="str">
        <f>IF(AP125="","",VLOOKUP(AP125,'シフト記号表（従来型・ユニット型共通）'!$C$6:$L$47,10,FALSE))</f>
        <v/>
      </c>
      <c r="AQ126" s="1928" t="str">
        <f>IF(AQ125="","",VLOOKUP(AQ125,'シフト記号表（従来型・ユニット型共通）'!$C$6:$L$47,10,FALSE))</f>
        <v/>
      </c>
      <c r="AR126" s="1928" t="str">
        <f>IF(AR125="","",VLOOKUP(AR125,'シフト記号表（従来型・ユニット型共通）'!$C$6:$L$47,10,FALSE))</f>
        <v/>
      </c>
      <c r="AS126" s="1928" t="str">
        <f>IF(AS125="","",VLOOKUP(AS125,'シフト記号表（従来型・ユニット型共通）'!$C$6:$L$47,10,FALSE))</f>
        <v/>
      </c>
      <c r="AT126" s="1928" t="str">
        <f>IF(AT125="","",VLOOKUP(AT125,'シフト記号表（従来型・ユニット型共通）'!$C$6:$L$47,10,FALSE))</f>
        <v/>
      </c>
      <c r="AU126" s="1929" t="str">
        <f>IF(AU125="","",VLOOKUP(AU125,'シフト記号表（従来型・ユニット型共通）'!$C$6:$L$47,10,FALSE))</f>
        <v/>
      </c>
      <c r="AV126" s="1927" t="str">
        <f>IF(AV125="","",VLOOKUP(AV125,'シフト記号表（従来型・ユニット型共通）'!$C$6:$L$47,10,FALSE))</f>
        <v/>
      </c>
      <c r="AW126" s="1928" t="str">
        <f>IF(AW125="","",VLOOKUP(AW125,'シフト記号表（従来型・ユニット型共通）'!$C$6:$L$47,10,FALSE))</f>
        <v/>
      </c>
      <c r="AX126" s="1928" t="str">
        <f>IF(AX125="","",VLOOKUP(AX125,'シフト記号表（従来型・ユニット型共通）'!$C$6:$L$47,10,FALSE))</f>
        <v/>
      </c>
      <c r="AY126" s="1928" t="str">
        <f>IF(AY125="","",VLOOKUP(AY125,'シフト記号表（従来型・ユニット型共通）'!$C$6:$L$47,10,FALSE))</f>
        <v/>
      </c>
      <c r="AZ126" s="1928" t="str">
        <f>IF(AZ125="","",VLOOKUP(AZ125,'シフト記号表（従来型・ユニット型共通）'!$C$6:$L$47,10,FALSE))</f>
        <v/>
      </c>
      <c r="BA126" s="1928" t="str">
        <f>IF(BA125="","",VLOOKUP(BA125,'シフト記号表（従来型・ユニット型共通）'!$C$6:$L$47,10,FALSE))</f>
        <v/>
      </c>
      <c r="BB126" s="1929" t="str">
        <f>IF(BB125="","",VLOOKUP(BB125,'シフト記号表（従来型・ユニット型共通）'!$C$6:$L$47,10,FALSE))</f>
        <v/>
      </c>
      <c r="BC126" s="1927" t="str">
        <f>IF(BC125="","",VLOOKUP(BC125,'シフト記号表（従来型・ユニット型共通）'!$C$6:$L$47,10,FALSE))</f>
        <v/>
      </c>
      <c r="BD126" s="1928" t="str">
        <f>IF(BD125="","",VLOOKUP(BD125,'シフト記号表（従来型・ユニット型共通）'!$C$6:$L$47,10,FALSE))</f>
        <v/>
      </c>
      <c r="BE126" s="1928" t="str">
        <f>IF(BE125="","",VLOOKUP(BE125,'シフト記号表（従来型・ユニット型共通）'!$C$6:$L$47,10,FALSE))</f>
        <v/>
      </c>
      <c r="BF126" s="4169">
        <f>IF($BI$3="４週",SUM(AA126:BB126),IF($BI$3="暦月",SUM(AA126:BE126),""))</f>
        <v>0</v>
      </c>
      <c r="BG126" s="4170"/>
      <c r="BH126" s="4171">
        <f>IF($BI$3="４週",BF126/4,IF($BI$3="暦月",(BF126/($BI$8/7)),""))</f>
        <v>0</v>
      </c>
      <c r="BI126" s="4170"/>
      <c r="BJ126" s="4166"/>
      <c r="BK126" s="4167"/>
      <c r="BL126" s="4167"/>
      <c r="BM126" s="4167"/>
      <c r="BN126" s="4168"/>
    </row>
    <row r="127" spans="2:66" ht="20.25" customHeight="1" x14ac:dyDescent="0.15">
      <c r="B127" s="4126">
        <f>B125+1</f>
        <v>56</v>
      </c>
      <c r="C127" s="4253"/>
      <c r="D127" s="4255"/>
      <c r="E127" s="4239"/>
      <c r="F127" s="4256"/>
      <c r="G127" s="4128"/>
      <c r="H127" s="4129"/>
      <c r="I127" s="1922"/>
      <c r="J127" s="1923"/>
      <c r="K127" s="1922"/>
      <c r="L127" s="1923"/>
      <c r="M127" s="4132"/>
      <c r="N127" s="4133"/>
      <c r="O127" s="4136"/>
      <c r="P127" s="4137"/>
      <c r="Q127" s="4137"/>
      <c r="R127" s="4129"/>
      <c r="S127" s="4140"/>
      <c r="T127" s="4141"/>
      <c r="U127" s="4141"/>
      <c r="V127" s="4141"/>
      <c r="W127" s="4142"/>
      <c r="X127" s="1942" t="s">
        <v>3298</v>
      </c>
      <c r="Z127" s="1943"/>
      <c r="AA127" s="1935"/>
      <c r="AB127" s="1936"/>
      <c r="AC127" s="1936"/>
      <c r="AD127" s="1936"/>
      <c r="AE127" s="1936"/>
      <c r="AF127" s="1936"/>
      <c r="AG127" s="1937"/>
      <c r="AH127" s="1935"/>
      <c r="AI127" s="1936"/>
      <c r="AJ127" s="1936"/>
      <c r="AK127" s="1936"/>
      <c r="AL127" s="1936"/>
      <c r="AM127" s="1936"/>
      <c r="AN127" s="1937"/>
      <c r="AO127" s="1935"/>
      <c r="AP127" s="1936"/>
      <c r="AQ127" s="1936"/>
      <c r="AR127" s="1936"/>
      <c r="AS127" s="1936"/>
      <c r="AT127" s="1936"/>
      <c r="AU127" s="1937"/>
      <c r="AV127" s="1935"/>
      <c r="AW127" s="1936"/>
      <c r="AX127" s="1936"/>
      <c r="AY127" s="1936"/>
      <c r="AZ127" s="1936"/>
      <c r="BA127" s="1936"/>
      <c r="BB127" s="1937"/>
      <c r="BC127" s="1935"/>
      <c r="BD127" s="1936"/>
      <c r="BE127" s="1938"/>
      <c r="BF127" s="4146"/>
      <c r="BG127" s="4147"/>
      <c r="BH127" s="4148"/>
      <c r="BI127" s="4149"/>
      <c r="BJ127" s="4150"/>
      <c r="BK127" s="4151"/>
      <c r="BL127" s="4151"/>
      <c r="BM127" s="4151"/>
      <c r="BN127" s="4152"/>
    </row>
    <row r="128" spans="2:66" ht="20.25" customHeight="1" x14ac:dyDescent="0.15">
      <c r="B128" s="4159"/>
      <c r="C128" s="4260"/>
      <c r="D128" s="4261"/>
      <c r="E128" s="4239"/>
      <c r="F128" s="4256"/>
      <c r="G128" s="4160"/>
      <c r="H128" s="4161"/>
      <c r="I128" s="1944"/>
      <c r="J128" s="1945">
        <f>G127</f>
        <v>0</v>
      </c>
      <c r="K128" s="1944"/>
      <c r="L128" s="1945">
        <f>M127</f>
        <v>0</v>
      </c>
      <c r="M128" s="4162"/>
      <c r="N128" s="4163"/>
      <c r="O128" s="4164"/>
      <c r="P128" s="4165"/>
      <c r="Q128" s="4165"/>
      <c r="R128" s="4161"/>
      <c r="S128" s="4140"/>
      <c r="T128" s="4141"/>
      <c r="U128" s="4141"/>
      <c r="V128" s="4141"/>
      <c r="W128" s="4142"/>
      <c r="X128" s="1939" t="s">
        <v>3505</v>
      </c>
      <c r="Y128" s="1940"/>
      <c r="Z128" s="1941"/>
      <c r="AA128" s="1927" t="str">
        <f>IF(AA127="","",VLOOKUP(AA127,'シフト記号表（従来型・ユニット型共通）'!$C$6:$L$47,10,FALSE))</f>
        <v/>
      </c>
      <c r="AB128" s="1928" t="str">
        <f>IF(AB127="","",VLOOKUP(AB127,'シフト記号表（従来型・ユニット型共通）'!$C$6:$L$47,10,FALSE))</f>
        <v/>
      </c>
      <c r="AC128" s="1928" t="str">
        <f>IF(AC127="","",VLOOKUP(AC127,'シフト記号表（従来型・ユニット型共通）'!$C$6:$L$47,10,FALSE))</f>
        <v/>
      </c>
      <c r="AD128" s="1928" t="str">
        <f>IF(AD127="","",VLOOKUP(AD127,'シフト記号表（従来型・ユニット型共通）'!$C$6:$L$47,10,FALSE))</f>
        <v/>
      </c>
      <c r="AE128" s="1928" t="str">
        <f>IF(AE127="","",VLOOKUP(AE127,'シフト記号表（従来型・ユニット型共通）'!$C$6:$L$47,10,FALSE))</f>
        <v/>
      </c>
      <c r="AF128" s="1928" t="str">
        <f>IF(AF127="","",VLOOKUP(AF127,'シフト記号表（従来型・ユニット型共通）'!$C$6:$L$47,10,FALSE))</f>
        <v/>
      </c>
      <c r="AG128" s="1929" t="str">
        <f>IF(AG127="","",VLOOKUP(AG127,'シフト記号表（従来型・ユニット型共通）'!$C$6:$L$47,10,FALSE))</f>
        <v/>
      </c>
      <c r="AH128" s="1927" t="str">
        <f>IF(AH127="","",VLOOKUP(AH127,'シフト記号表（従来型・ユニット型共通）'!$C$6:$L$47,10,FALSE))</f>
        <v/>
      </c>
      <c r="AI128" s="1928" t="str">
        <f>IF(AI127="","",VLOOKUP(AI127,'シフト記号表（従来型・ユニット型共通）'!$C$6:$L$47,10,FALSE))</f>
        <v/>
      </c>
      <c r="AJ128" s="1928" t="str">
        <f>IF(AJ127="","",VLOOKUP(AJ127,'シフト記号表（従来型・ユニット型共通）'!$C$6:$L$47,10,FALSE))</f>
        <v/>
      </c>
      <c r="AK128" s="1928" t="str">
        <f>IF(AK127="","",VLOOKUP(AK127,'シフト記号表（従来型・ユニット型共通）'!$C$6:$L$47,10,FALSE))</f>
        <v/>
      </c>
      <c r="AL128" s="1928" t="str">
        <f>IF(AL127="","",VLOOKUP(AL127,'シフト記号表（従来型・ユニット型共通）'!$C$6:$L$47,10,FALSE))</f>
        <v/>
      </c>
      <c r="AM128" s="1928" t="str">
        <f>IF(AM127="","",VLOOKUP(AM127,'シフト記号表（従来型・ユニット型共通）'!$C$6:$L$47,10,FALSE))</f>
        <v/>
      </c>
      <c r="AN128" s="1929" t="str">
        <f>IF(AN127="","",VLOOKUP(AN127,'シフト記号表（従来型・ユニット型共通）'!$C$6:$L$47,10,FALSE))</f>
        <v/>
      </c>
      <c r="AO128" s="1927" t="str">
        <f>IF(AO127="","",VLOOKUP(AO127,'シフト記号表（従来型・ユニット型共通）'!$C$6:$L$47,10,FALSE))</f>
        <v/>
      </c>
      <c r="AP128" s="1928" t="str">
        <f>IF(AP127="","",VLOOKUP(AP127,'シフト記号表（従来型・ユニット型共通）'!$C$6:$L$47,10,FALSE))</f>
        <v/>
      </c>
      <c r="AQ128" s="1928" t="str">
        <f>IF(AQ127="","",VLOOKUP(AQ127,'シフト記号表（従来型・ユニット型共通）'!$C$6:$L$47,10,FALSE))</f>
        <v/>
      </c>
      <c r="AR128" s="1928" t="str">
        <f>IF(AR127="","",VLOOKUP(AR127,'シフト記号表（従来型・ユニット型共通）'!$C$6:$L$47,10,FALSE))</f>
        <v/>
      </c>
      <c r="AS128" s="1928" t="str">
        <f>IF(AS127="","",VLOOKUP(AS127,'シフト記号表（従来型・ユニット型共通）'!$C$6:$L$47,10,FALSE))</f>
        <v/>
      </c>
      <c r="AT128" s="1928" t="str">
        <f>IF(AT127="","",VLOOKUP(AT127,'シフト記号表（従来型・ユニット型共通）'!$C$6:$L$47,10,FALSE))</f>
        <v/>
      </c>
      <c r="AU128" s="1929" t="str">
        <f>IF(AU127="","",VLOOKUP(AU127,'シフト記号表（従来型・ユニット型共通）'!$C$6:$L$47,10,FALSE))</f>
        <v/>
      </c>
      <c r="AV128" s="1927" t="str">
        <f>IF(AV127="","",VLOOKUP(AV127,'シフト記号表（従来型・ユニット型共通）'!$C$6:$L$47,10,FALSE))</f>
        <v/>
      </c>
      <c r="AW128" s="1928" t="str">
        <f>IF(AW127="","",VLOOKUP(AW127,'シフト記号表（従来型・ユニット型共通）'!$C$6:$L$47,10,FALSE))</f>
        <v/>
      </c>
      <c r="AX128" s="1928" t="str">
        <f>IF(AX127="","",VLOOKUP(AX127,'シフト記号表（従来型・ユニット型共通）'!$C$6:$L$47,10,FALSE))</f>
        <v/>
      </c>
      <c r="AY128" s="1928" t="str">
        <f>IF(AY127="","",VLOOKUP(AY127,'シフト記号表（従来型・ユニット型共通）'!$C$6:$L$47,10,FALSE))</f>
        <v/>
      </c>
      <c r="AZ128" s="1928" t="str">
        <f>IF(AZ127="","",VLOOKUP(AZ127,'シフト記号表（従来型・ユニット型共通）'!$C$6:$L$47,10,FALSE))</f>
        <v/>
      </c>
      <c r="BA128" s="1928" t="str">
        <f>IF(BA127="","",VLOOKUP(BA127,'シフト記号表（従来型・ユニット型共通）'!$C$6:$L$47,10,FALSE))</f>
        <v/>
      </c>
      <c r="BB128" s="1929" t="str">
        <f>IF(BB127="","",VLOOKUP(BB127,'シフト記号表（従来型・ユニット型共通）'!$C$6:$L$47,10,FALSE))</f>
        <v/>
      </c>
      <c r="BC128" s="1927" t="str">
        <f>IF(BC127="","",VLOOKUP(BC127,'シフト記号表（従来型・ユニット型共通）'!$C$6:$L$47,10,FALSE))</f>
        <v/>
      </c>
      <c r="BD128" s="1928" t="str">
        <f>IF(BD127="","",VLOOKUP(BD127,'シフト記号表（従来型・ユニット型共通）'!$C$6:$L$47,10,FALSE))</f>
        <v/>
      </c>
      <c r="BE128" s="1928" t="str">
        <f>IF(BE127="","",VLOOKUP(BE127,'シフト記号表（従来型・ユニット型共通）'!$C$6:$L$47,10,FALSE))</f>
        <v/>
      </c>
      <c r="BF128" s="4169">
        <f>IF($BI$3="４週",SUM(AA128:BB128),IF($BI$3="暦月",SUM(AA128:BE128),""))</f>
        <v>0</v>
      </c>
      <c r="BG128" s="4170"/>
      <c r="BH128" s="4171">
        <f>IF($BI$3="４週",BF128/4,IF($BI$3="暦月",(BF128/($BI$8/7)),""))</f>
        <v>0</v>
      </c>
      <c r="BI128" s="4170"/>
      <c r="BJ128" s="4166"/>
      <c r="BK128" s="4167"/>
      <c r="BL128" s="4167"/>
      <c r="BM128" s="4167"/>
      <c r="BN128" s="4168"/>
    </row>
    <row r="129" spans="2:66" ht="20.25" customHeight="1" x14ac:dyDescent="0.15">
      <c r="B129" s="4126">
        <f>B127+1</f>
        <v>57</v>
      </c>
      <c r="C129" s="4253"/>
      <c r="D129" s="4255"/>
      <c r="E129" s="4239"/>
      <c r="F129" s="4256"/>
      <c r="G129" s="4128"/>
      <c r="H129" s="4129"/>
      <c r="I129" s="1922"/>
      <c r="J129" s="1923"/>
      <c r="K129" s="1922"/>
      <c r="L129" s="1923"/>
      <c r="M129" s="4132"/>
      <c r="N129" s="4133"/>
      <c r="O129" s="4136"/>
      <c r="P129" s="4137"/>
      <c r="Q129" s="4137"/>
      <c r="R129" s="4129"/>
      <c r="S129" s="4140"/>
      <c r="T129" s="4141"/>
      <c r="U129" s="4141"/>
      <c r="V129" s="4141"/>
      <c r="W129" s="4142"/>
      <c r="X129" s="1942" t="s">
        <v>3298</v>
      </c>
      <c r="Z129" s="1943"/>
      <c r="AA129" s="1935"/>
      <c r="AB129" s="1936"/>
      <c r="AC129" s="1936"/>
      <c r="AD129" s="1936"/>
      <c r="AE129" s="1936"/>
      <c r="AF129" s="1936"/>
      <c r="AG129" s="1937"/>
      <c r="AH129" s="1935"/>
      <c r="AI129" s="1936"/>
      <c r="AJ129" s="1936"/>
      <c r="AK129" s="1936"/>
      <c r="AL129" s="1936"/>
      <c r="AM129" s="1936"/>
      <c r="AN129" s="1937"/>
      <c r="AO129" s="1935"/>
      <c r="AP129" s="1936"/>
      <c r="AQ129" s="1936"/>
      <c r="AR129" s="1936"/>
      <c r="AS129" s="1936"/>
      <c r="AT129" s="1936"/>
      <c r="AU129" s="1937"/>
      <c r="AV129" s="1935"/>
      <c r="AW129" s="1936"/>
      <c r="AX129" s="1936"/>
      <c r="AY129" s="1936"/>
      <c r="AZ129" s="1936"/>
      <c r="BA129" s="1936"/>
      <c r="BB129" s="1937"/>
      <c r="BC129" s="1935"/>
      <c r="BD129" s="1936"/>
      <c r="BE129" s="1938"/>
      <c r="BF129" s="4146"/>
      <c r="BG129" s="4147"/>
      <c r="BH129" s="4148"/>
      <c r="BI129" s="4149"/>
      <c r="BJ129" s="4150"/>
      <c r="BK129" s="4151"/>
      <c r="BL129" s="4151"/>
      <c r="BM129" s="4151"/>
      <c r="BN129" s="4152"/>
    </row>
    <row r="130" spans="2:66" ht="20.25" customHeight="1" x14ac:dyDescent="0.15">
      <c r="B130" s="4159"/>
      <c r="C130" s="4260"/>
      <c r="D130" s="4261"/>
      <c r="E130" s="4239"/>
      <c r="F130" s="4256"/>
      <c r="G130" s="4160"/>
      <c r="H130" s="4161"/>
      <c r="I130" s="1944"/>
      <c r="J130" s="1945">
        <f>G129</f>
        <v>0</v>
      </c>
      <c r="K130" s="1944"/>
      <c r="L130" s="1945">
        <f>M129</f>
        <v>0</v>
      </c>
      <c r="M130" s="4162"/>
      <c r="N130" s="4163"/>
      <c r="O130" s="4164"/>
      <c r="P130" s="4165"/>
      <c r="Q130" s="4165"/>
      <c r="R130" s="4161"/>
      <c r="S130" s="4140"/>
      <c r="T130" s="4141"/>
      <c r="U130" s="4141"/>
      <c r="V130" s="4141"/>
      <c r="W130" s="4142"/>
      <c r="X130" s="1939" t="s">
        <v>3505</v>
      </c>
      <c r="Y130" s="1940"/>
      <c r="Z130" s="1941"/>
      <c r="AA130" s="1927" t="str">
        <f>IF(AA129="","",VLOOKUP(AA129,'シフト記号表（従来型・ユニット型共通）'!$C$6:$L$47,10,FALSE))</f>
        <v/>
      </c>
      <c r="AB130" s="1928" t="str">
        <f>IF(AB129="","",VLOOKUP(AB129,'シフト記号表（従来型・ユニット型共通）'!$C$6:$L$47,10,FALSE))</f>
        <v/>
      </c>
      <c r="AC130" s="1928" t="str">
        <f>IF(AC129="","",VLOOKUP(AC129,'シフト記号表（従来型・ユニット型共通）'!$C$6:$L$47,10,FALSE))</f>
        <v/>
      </c>
      <c r="AD130" s="1928" t="str">
        <f>IF(AD129="","",VLOOKUP(AD129,'シフト記号表（従来型・ユニット型共通）'!$C$6:$L$47,10,FALSE))</f>
        <v/>
      </c>
      <c r="AE130" s="1928" t="str">
        <f>IF(AE129="","",VLOOKUP(AE129,'シフト記号表（従来型・ユニット型共通）'!$C$6:$L$47,10,FALSE))</f>
        <v/>
      </c>
      <c r="AF130" s="1928" t="str">
        <f>IF(AF129="","",VLOOKUP(AF129,'シフト記号表（従来型・ユニット型共通）'!$C$6:$L$47,10,FALSE))</f>
        <v/>
      </c>
      <c r="AG130" s="1929" t="str">
        <f>IF(AG129="","",VLOOKUP(AG129,'シフト記号表（従来型・ユニット型共通）'!$C$6:$L$47,10,FALSE))</f>
        <v/>
      </c>
      <c r="AH130" s="1927" t="str">
        <f>IF(AH129="","",VLOOKUP(AH129,'シフト記号表（従来型・ユニット型共通）'!$C$6:$L$47,10,FALSE))</f>
        <v/>
      </c>
      <c r="AI130" s="1928" t="str">
        <f>IF(AI129="","",VLOOKUP(AI129,'シフト記号表（従来型・ユニット型共通）'!$C$6:$L$47,10,FALSE))</f>
        <v/>
      </c>
      <c r="AJ130" s="1928" t="str">
        <f>IF(AJ129="","",VLOOKUP(AJ129,'シフト記号表（従来型・ユニット型共通）'!$C$6:$L$47,10,FALSE))</f>
        <v/>
      </c>
      <c r="AK130" s="1928" t="str">
        <f>IF(AK129="","",VLOOKUP(AK129,'シフト記号表（従来型・ユニット型共通）'!$C$6:$L$47,10,FALSE))</f>
        <v/>
      </c>
      <c r="AL130" s="1928" t="str">
        <f>IF(AL129="","",VLOOKUP(AL129,'シフト記号表（従来型・ユニット型共通）'!$C$6:$L$47,10,FALSE))</f>
        <v/>
      </c>
      <c r="AM130" s="1928" t="str">
        <f>IF(AM129="","",VLOOKUP(AM129,'シフト記号表（従来型・ユニット型共通）'!$C$6:$L$47,10,FALSE))</f>
        <v/>
      </c>
      <c r="AN130" s="1929" t="str">
        <f>IF(AN129="","",VLOOKUP(AN129,'シフト記号表（従来型・ユニット型共通）'!$C$6:$L$47,10,FALSE))</f>
        <v/>
      </c>
      <c r="AO130" s="1927" t="str">
        <f>IF(AO129="","",VLOOKUP(AO129,'シフト記号表（従来型・ユニット型共通）'!$C$6:$L$47,10,FALSE))</f>
        <v/>
      </c>
      <c r="AP130" s="1928" t="str">
        <f>IF(AP129="","",VLOOKUP(AP129,'シフト記号表（従来型・ユニット型共通）'!$C$6:$L$47,10,FALSE))</f>
        <v/>
      </c>
      <c r="AQ130" s="1928" t="str">
        <f>IF(AQ129="","",VLOOKUP(AQ129,'シフト記号表（従来型・ユニット型共通）'!$C$6:$L$47,10,FALSE))</f>
        <v/>
      </c>
      <c r="AR130" s="1928" t="str">
        <f>IF(AR129="","",VLOOKUP(AR129,'シフト記号表（従来型・ユニット型共通）'!$C$6:$L$47,10,FALSE))</f>
        <v/>
      </c>
      <c r="AS130" s="1928" t="str">
        <f>IF(AS129="","",VLOOKUP(AS129,'シフト記号表（従来型・ユニット型共通）'!$C$6:$L$47,10,FALSE))</f>
        <v/>
      </c>
      <c r="AT130" s="1928" t="str">
        <f>IF(AT129="","",VLOOKUP(AT129,'シフト記号表（従来型・ユニット型共通）'!$C$6:$L$47,10,FALSE))</f>
        <v/>
      </c>
      <c r="AU130" s="1929" t="str">
        <f>IF(AU129="","",VLOOKUP(AU129,'シフト記号表（従来型・ユニット型共通）'!$C$6:$L$47,10,FALSE))</f>
        <v/>
      </c>
      <c r="AV130" s="1927" t="str">
        <f>IF(AV129="","",VLOOKUP(AV129,'シフト記号表（従来型・ユニット型共通）'!$C$6:$L$47,10,FALSE))</f>
        <v/>
      </c>
      <c r="AW130" s="1928" t="str">
        <f>IF(AW129="","",VLOOKUP(AW129,'シフト記号表（従来型・ユニット型共通）'!$C$6:$L$47,10,FALSE))</f>
        <v/>
      </c>
      <c r="AX130" s="1928" t="str">
        <f>IF(AX129="","",VLOOKUP(AX129,'シフト記号表（従来型・ユニット型共通）'!$C$6:$L$47,10,FALSE))</f>
        <v/>
      </c>
      <c r="AY130" s="1928" t="str">
        <f>IF(AY129="","",VLOOKUP(AY129,'シフト記号表（従来型・ユニット型共通）'!$C$6:$L$47,10,FALSE))</f>
        <v/>
      </c>
      <c r="AZ130" s="1928" t="str">
        <f>IF(AZ129="","",VLOOKUP(AZ129,'シフト記号表（従来型・ユニット型共通）'!$C$6:$L$47,10,FALSE))</f>
        <v/>
      </c>
      <c r="BA130" s="1928" t="str">
        <f>IF(BA129="","",VLOOKUP(BA129,'シフト記号表（従来型・ユニット型共通）'!$C$6:$L$47,10,FALSE))</f>
        <v/>
      </c>
      <c r="BB130" s="1929" t="str">
        <f>IF(BB129="","",VLOOKUP(BB129,'シフト記号表（従来型・ユニット型共通）'!$C$6:$L$47,10,FALSE))</f>
        <v/>
      </c>
      <c r="BC130" s="1927" t="str">
        <f>IF(BC129="","",VLOOKUP(BC129,'シフト記号表（従来型・ユニット型共通）'!$C$6:$L$47,10,FALSE))</f>
        <v/>
      </c>
      <c r="BD130" s="1928" t="str">
        <f>IF(BD129="","",VLOOKUP(BD129,'シフト記号表（従来型・ユニット型共通）'!$C$6:$L$47,10,FALSE))</f>
        <v/>
      </c>
      <c r="BE130" s="1928" t="str">
        <f>IF(BE129="","",VLOOKUP(BE129,'シフト記号表（従来型・ユニット型共通）'!$C$6:$L$47,10,FALSE))</f>
        <v/>
      </c>
      <c r="BF130" s="4169">
        <f>IF($BI$3="４週",SUM(AA130:BB130),IF($BI$3="暦月",SUM(AA130:BE130),""))</f>
        <v>0</v>
      </c>
      <c r="BG130" s="4170"/>
      <c r="BH130" s="4171">
        <f>IF($BI$3="４週",BF130/4,IF($BI$3="暦月",(BF130/($BI$8/7)),""))</f>
        <v>0</v>
      </c>
      <c r="BI130" s="4170"/>
      <c r="BJ130" s="4166"/>
      <c r="BK130" s="4167"/>
      <c r="BL130" s="4167"/>
      <c r="BM130" s="4167"/>
      <c r="BN130" s="4168"/>
    </row>
    <row r="131" spans="2:66" ht="20.25" customHeight="1" x14ac:dyDescent="0.15">
      <c r="B131" s="4126">
        <f>B129+1</f>
        <v>58</v>
      </c>
      <c r="C131" s="4253"/>
      <c r="D131" s="4255"/>
      <c r="E131" s="4239"/>
      <c r="F131" s="4256"/>
      <c r="G131" s="4128"/>
      <c r="H131" s="4129"/>
      <c r="I131" s="1922"/>
      <c r="J131" s="1923"/>
      <c r="K131" s="1922"/>
      <c r="L131" s="1923"/>
      <c r="M131" s="4132"/>
      <c r="N131" s="4133"/>
      <c r="O131" s="4136"/>
      <c r="P131" s="4137"/>
      <c r="Q131" s="4137"/>
      <c r="R131" s="4129"/>
      <c r="S131" s="4140"/>
      <c r="T131" s="4141"/>
      <c r="U131" s="4141"/>
      <c r="V131" s="4141"/>
      <c r="W131" s="4142"/>
      <c r="X131" s="1942" t="s">
        <v>3298</v>
      </c>
      <c r="Z131" s="1943"/>
      <c r="AA131" s="1935"/>
      <c r="AB131" s="1936"/>
      <c r="AC131" s="1936"/>
      <c r="AD131" s="1936"/>
      <c r="AE131" s="1936"/>
      <c r="AF131" s="1936"/>
      <c r="AG131" s="1937"/>
      <c r="AH131" s="1935"/>
      <c r="AI131" s="1936"/>
      <c r="AJ131" s="1936"/>
      <c r="AK131" s="1936"/>
      <c r="AL131" s="1936"/>
      <c r="AM131" s="1936"/>
      <c r="AN131" s="1937"/>
      <c r="AO131" s="1935"/>
      <c r="AP131" s="1936"/>
      <c r="AQ131" s="1936"/>
      <c r="AR131" s="1936"/>
      <c r="AS131" s="1936"/>
      <c r="AT131" s="1936"/>
      <c r="AU131" s="1937"/>
      <c r="AV131" s="1935"/>
      <c r="AW131" s="1936"/>
      <c r="AX131" s="1936"/>
      <c r="AY131" s="1936"/>
      <c r="AZ131" s="1936"/>
      <c r="BA131" s="1936"/>
      <c r="BB131" s="1937"/>
      <c r="BC131" s="1935"/>
      <c r="BD131" s="1936"/>
      <c r="BE131" s="1938"/>
      <c r="BF131" s="4146"/>
      <c r="BG131" s="4147"/>
      <c r="BH131" s="4148"/>
      <c r="BI131" s="4149"/>
      <c r="BJ131" s="4150"/>
      <c r="BK131" s="4151"/>
      <c r="BL131" s="4151"/>
      <c r="BM131" s="4151"/>
      <c r="BN131" s="4152"/>
    </row>
    <row r="132" spans="2:66" ht="20.25" customHeight="1" x14ac:dyDescent="0.15">
      <c r="B132" s="4159"/>
      <c r="C132" s="4260"/>
      <c r="D132" s="4261"/>
      <c r="E132" s="4239"/>
      <c r="F132" s="4256"/>
      <c r="G132" s="4160"/>
      <c r="H132" s="4161"/>
      <c r="I132" s="1944"/>
      <c r="J132" s="1945">
        <f>G131</f>
        <v>0</v>
      </c>
      <c r="K132" s="1944"/>
      <c r="L132" s="1945">
        <f>M131</f>
        <v>0</v>
      </c>
      <c r="M132" s="4162"/>
      <c r="N132" s="4163"/>
      <c r="O132" s="4164"/>
      <c r="P132" s="4165"/>
      <c r="Q132" s="4165"/>
      <c r="R132" s="4161"/>
      <c r="S132" s="4140"/>
      <c r="T132" s="4141"/>
      <c r="U132" s="4141"/>
      <c r="V132" s="4141"/>
      <c r="W132" s="4142"/>
      <c r="X132" s="1939" t="s">
        <v>3505</v>
      </c>
      <c r="Y132" s="1940"/>
      <c r="Z132" s="1941"/>
      <c r="AA132" s="1927" t="str">
        <f>IF(AA131="","",VLOOKUP(AA131,'シフト記号表（従来型・ユニット型共通）'!$C$6:$L$47,10,FALSE))</f>
        <v/>
      </c>
      <c r="AB132" s="1928" t="str">
        <f>IF(AB131="","",VLOOKUP(AB131,'シフト記号表（従来型・ユニット型共通）'!$C$6:$L$47,10,FALSE))</f>
        <v/>
      </c>
      <c r="AC132" s="1928" t="str">
        <f>IF(AC131="","",VLOOKUP(AC131,'シフト記号表（従来型・ユニット型共通）'!$C$6:$L$47,10,FALSE))</f>
        <v/>
      </c>
      <c r="AD132" s="1928" t="str">
        <f>IF(AD131="","",VLOOKUP(AD131,'シフト記号表（従来型・ユニット型共通）'!$C$6:$L$47,10,FALSE))</f>
        <v/>
      </c>
      <c r="AE132" s="1928" t="str">
        <f>IF(AE131="","",VLOOKUP(AE131,'シフト記号表（従来型・ユニット型共通）'!$C$6:$L$47,10,FALSE))</f>
        <v/>
      </c>
      <c r="AF132" s="1928" t="str">
        <f>IF(AF131="","",VLOOKUP(AF131,'シフト記号表（従来型・ユニット型共通）'!$C$6:$L$47,10,FALSE))</f>
        <v/>
      </c>
      <c r="AG132" s="1929" t="str">
        <f>IF(AG131="","",VLOOKUP(AG131,'シフト記号表（従来型・ユニット型共通）'!$C$6:$L$47,10,FALSE))</f>
        <v/>
      </c>
      <c r="AH132" s="1927" t="str">
        <f>IF(AH131="","",VLOOKUP(AH131,'シフト記号表（従来型・ユニット型共通）'!$C$6:$L$47,10,FALSE))</f>
        <v/>
      </c>
      <c r="AI132" s="1928" t="str">
        <f>IF(AI131="","",VLOOKUP(AI131,'シフト記号表（従来型・ユニット型共通）'!$C$6:$L$47,10,FALSE))</f>
        <v/>
      </c>
      <c r="AJ132" s="1928" t="str">
        <f>IF(AJ131="","",VLOOKUP(AJ131,'シフト記号表（従来型・ユニット型共通）'!$C$6:$L$47,10,FALSE))</f>
        <v/>
      </c>
      <c r="AK132" s="1928" t="str">
        <f>IF(AK131="","",VLOOKUP(AK131,'シフト記号表（従来型・ユニット型共通）'!$C$6:$L$47,10,FALSE))</f>
        <v/>
      </c>
      <c r="AL132" s="1928" t="str">
        <f>IF(AL131="","",VLOOKUP(AL131,'シフト記号表（従来型・ユニット型共通）'!$C$6:$L$47,10,FALSE))</f>
        <v/>
      </c>
      <c r="AM132" s="1928" t="str">
        <f>IF(AM131="","",VLOOKUP(AM131,'シフト記号表（従来型・ユニット型共通）'!$C$6:$L$47,10,FALSE))</f>
        <v/>
      </c>
      <c r="AN132" s="1929" t="str">
        <f>IF(AN131="","",VLOOKUP(AN131,'シフト記号表（従来型・ユニット型共通）'!$C$6:$L$47,10,FALSE))</f>
        <v/>
      </c>
      <c r="AO132" s="1927" t="str">
        <f>IF(AO131="","",VLOOKUP(AO131,'シフト記号表（従来型・ユニット型共通）'!$C$6:$L$47,10,FALSE))</f>
        <v/>
      </c>
      <c r="AP132" s="1928" t="str">
        <f>IF(AP131="","",VLOOKUP(AP131,'シフト記号表（従来型・ユニット型共通）'!$C$6:$L$47,10,FALSE))</f>
        <v/>
      </c>
      <c r="AQ132" s="1928" t="str">
        <f>IF(AQ131="","",VLOOKUP(AQ131,'シフト記号表（従来型・ユニット型共通）'!$C$6:$L$47,10,FALSE))</f>
        <v/>
      </c>
      <c r="AR132" s="1928" t="str">
        <f>IF(AR131="","",VLOOKUP(AR131,'シフト記号表（従来型・ユニット型共通）'!$C$6:$L$47,10,FALSE))</f>
        <v/>
      </c>
      <c r="AS132" s="1928" t="str">
        <f>IF(AS131="","",VLOOKUP(AS131,'シフト記号表（従来型・ユニット型共通）'!$C$6:$L$47,10,FALSE))</f>
        <v/>
      </c>
      <c r="AT132" s="1928" t="str">
        <f>IF(AT131="","",VLOOKUP(AT131,'シフト記号表（従来型・ユニット型共通）'!$C$6:$L$47,10,FALSE))</f>
        <v/>
      </c>
      <c r="AU132" s="1929" t="str">
        <f>IF(AU131="","",VLOOKUP(AU131,'シフト記号表（従来型・ユニット型共通）'!$C$6:$L$47,10,FALSE))</f>
        <v/>
      </c>
      <c r="AV132" s="1927" t="str">
        <f>IF(AV131="","",VLOOKUP(AV131,'シフト記号表（従来型・ユニット型共通）'!$C$6:$L$47,10,FALSE))</f>
        <v/>
      </c>
      <c r="AW132" s="1928" t="str">
        <f>IF(AW131="","",VLOOKUP(AW131,'シフト記号表（従来型・ユニット型共通）'!$C$6:$L$47,10,FALSE))</f>
        <v/>
      </c>
      <c r="AX132" s="1928" t="str">
        <f>IF(AX131="","",VLOOKUP(AX131,'シフト記号表（従来型・ユニット型共通）'!$C$6:$L$47,10,FALSE))</f>
        <v/>
      </c>
      <c r="AY132" s="1928" t="str">
        <f>IF(AY131="","",VLOOKUP(AY131,'シフト記号表（従来型・ユニット型共通）'!$C$6:$L$47,10,FALSE))</f>
        <v/>
      </c>
      <c r="AZ132" s="1928" t="str">
        <f>IF(AZ131="","",VLOOKUP(AZ131,'シフト記号表（従来型・ユニット型共通）'!$C$6:$L$47,10,FALSE))</f>
        <v/>
      </c>
      <c r="BA132" s="1928" t="str">
        <f>IF(BA131="","",VLOOKUP(BA131,'シフト記号表（従来型・ユニット型共通）'!$C$6:$L$47,10,FALSE))</f>
        <v/>
      </c>
      <c r="BB132" s="1929" t="str">
        <f>IF(BB131="","",VLOOKUP(BB131,'シフト記号表（従来型・ユニット型共通）'!$C$6:$L$47,10,FALSE))</f>
        <v/>
      </c>
      <c r="BC132" s="1927" t="str">
        <f>IF(BC131="","",VLOOKUP(BC131,'シフト記号表（従来型・ユニット型共通）'!$C$6:$L$47,10,FALSE))</f>
        <v/>
      </c>
      <c r="BD132" s="1928" t="str">
        <f>IF(BD131="","",VLOOKUP(BD131,'シフト記号表（従来型・ユニット型共通）'!$C$6:$L$47,10,FALSE))</f>
        <v/>
      </c>
      <c r="BE132" s="1928" t="str">
        <f>IF(BE131="","",VLOOKUP(BE131,'シフト記号表（従来型・ユニット型共通）'!$C$6:$L$47,10,FALSE))</f>
        <v/>
      </c>
      <c r="BF132" s="4169">
        <f>IF($BI$3="４週",SUM(AA132:BB132),IF($BI$3="暦月",SUM(AA132:BE132),""))</f>
        <v>0</v>
      </c>
      <c r="BG132" s="4170"/>
      <c r="BH132" s="4171">
        <f>IF($BI$3="４週",BF132/4,IF($BI$3="暦月",(BF132/($BI$8/7)),""))</f>
        <v>0</v>
      </c>
      <c r="BI132" s="4170"/>
      <c r="BJ132" s="4166"/>
      <c r="BK132" s="4167"/>
      <c r="BL132" s="4167"/>
      <c r="BM132" s="4167"/>
      <c r="BN132" s="4168"/>
    </row>
    <row r="133" spans="2:66" ht="20.25" customHeight="1" x14ac:dyDescent="0.15">
      <c r="B133" s="4126">
        <f>B131+1</f>
        <v>59</v>
      </c>
      <c r="C133" s="4253"/>
      <c r="D133" s="4255"/>
      <c r="E133" s="4239"/>
      <c r="F133" s="4256"/>
      <c r="G133" s="4128"/>
      <c r="H133" s="4129"/>
      <c r="I133" s="1922"/>
      <c r="J133" s="1923"/>
      <c r="K133" s="1922"/>
      <c r="L133" s="1923"/>
      <c r="M133" s="4132"/>
      <c r="N133" s="4133"/>
      <c r="O133" s="4136"/>
      <c r="P133" s="4137"/>
      <c r="Q133" s="4137"/>
      <c r="R133" s="4129"/>
      <c r="S133" s="4140"/>
      <c r="T133" s="4141"/>
      <c r="U133" s="4141"/>
      <c r="V133" s="4141"/>
      <c r="W133" s="4142"/>
      <c r="X133" s="1942" t="s">
        <v>3298</v>
      </c>
      <c r="Z133" s="1943"/>
      <c r="AA133" s="1935"/>
      <c r="AB133" s="1936"/>
      <c r="AC133" s="1936"/>
      <c r="AD133" s="1936"/>
      <c r="AE133" s="1936"/>
      <c r="AF133" s="1936"/>
      <c r="AG133" s="1937"/>
      <c r="AH133" s="1935"/>
      <c r="AI133" s="1936"/>
      <c r="AJ133" s="1936"/>
      <c r="AK133" s="1936"/>
      <c r="AL133" s="1936"/>
      <c r="AM133" s="1936"/>
      <c r="AN133" s="1937"/>
      <c r="AO133" s="1935"/>
      <c r="AP133" s="1936"/>
      <c r="AQ133" s="1936"/>
      <c r="AR133" s="1936"/>
      <c r="AS133" s="1936"/>
      <c r="AT133" s="1936"/>
      <c r="AU133" s="1937"/>
      <c r="AV133" s="1935"/>
      <c r="AW133" s="1936"/>
      <c r="AX133" s="1936"/>
      <c r="AY133" s="1936"/>
      <c r="AZ133" s="1936"/>
      <c r="BA133" s="1936"/>
      <c r="BB133" s="1937"/>
      <c r="BC133" s="1935"/>
      <c r="BD133" s="1936"/>
      <c r="BE133" s="1938"/>
      <c r="BF133" s="4146"/>
      <c r="BG133" s="4147"/>
      <c r="BH133" s="4148"/>
      <c r="BI133" s="4149"/>
      <c r="BJ133" s="4150"/>
      <c r="BK133" s="4151"/>
      <c r="BL133" s="4151"/>
      <c r="BM133" s="4151"/>
      <c r="BN133" s="4152"/>
    </row>
    <row r="134" spans="2:66" ht="20.25" customHeight="1" x14ac:dyDescent="0.15">
      <c r="B134" s="4159"/>
      <c r="C134" s="4260"/>
      <c r="D134" s="4261"/>
      <c r="E134" s="4239"/>
      <c r="F134" s="4256"/>
      <c r="G134" s="4160"/>
      <c r="H134" s="4161"/>
      <c r="I134" s="1944"/>
      <c r="J134" s="1945">
        <f>G133</f>
        <v>0</v>
      </c>
      <c r="K134" s="1944"/>
      <c r="L134" s="1945">
        <f>M133</f>
        <v>0</v>
      </c>
      <c r="M134" s="4162"/>
      <c r="N134" s="4163"/>
      <c r="O134" s="4164"/>
      <c r="P134" s="4165"/>
      <c r="Q134" s="4165"/>
      <c r="R134" s="4161"/>
      <c r="S134" s="4140"/>
      <c r="T134" s="4141"/>
      <c r="U134" s="4141"/>
      <c r="V134" s="4141"/>
      <c r="W134" s="4142"/>
      <c r="X134" s="1939" t="s">
        <v>3505</v>
      </c>
      <c r="Y134" s="1940"/>
      <c r="Z134" s="1941"/>
      <c r="AA134" s="1927" t="str">
        <f>IF(AA133="","",VLOOKUP(AA133,'シフト記号表（従来型・ユニット型共通）'!$C$6:$L$47,10,FALSE))</f>
        <v/>
      </c>
      <c r="AB134" s="1928" t="str">
        <f>IF(AB133="","",VLOOKUP(AB133,'シフト記号表（従来型・ユニット型共通）'!$C$6:$L$47,10,FALSE))</f>
        <v/>
      </c>
      <c r="AC134" s="1928" t="str">
        <f>IF(AC133="","",VLOOKUP(AC133,'シフト記号表（従来型・ユニット型共通）'!$C$6:$L$47,10,FALSE))</f>
        <v/>
      </c>
      <c r="AD134" s="1928" t="str">
        <f>IF(AD133="","",VLOOKUP(AD133,'シフト記号表（従来型・ユニット型共通）'!$C$6:$L$47,10,FALSE))</f>
        <v/>
      </c>
      <c r="AE134" s="1928" t="str">
        <f>IF(AE133="","",VLOOKUP(AE133,'シフト記号表（従来型・ユニット型共通）'!$C$6:$L$47,10,FALSE))</f>
        <v/>
      </c>
      <c r="AF134" s="1928" t="str">
        <f>IF(AF133="","",VLOOKUP(AF133,'シフト記号表（従来型・ユニット型共通）'!$C$6:$L$47,10,FALSE))</f>
        <v/>
      </c>
      <c r="AG134" s="1929" t="str">
        <f>IF(AG133="","",VLOOKUP(AG133,'シフト記号表（従来型・ユニット型共通）'!$C$6:$L$47,10,FALSE))</f>
        <v/>
      </c>
      <c r="AH134" s="1927" t="str">
        <f>IF(AH133="","",VLOOKUP(AH133,'シフト記号表（従来型・ユニット型共通）'!$C$6:$L$47,10,FALSE))</f>
        <v/>
      </c>
      <c r="AI134" s="1928" t="str">
        <f>IF(AI133="","",VLOOKUP(AI133,'シフト記号表（従来型・ユニット型共通）'!$C$6:$L$47,10,FALSE))</f>
        <v/>
      </c>
      <c r="AJ134" s="1928" t="str">
        <f>IF(AJ133="","",VLOOKUP(AJ133,'シフト記号表（従来型・ユニット型共通）'!$C$6:$L$47,10,FALSE))</f>
        <v/>
      </c>
      <c r="AK134" s="1928" t="str">
        <f>IF(AK133="","",VLOOKUP(AK133,'シフト記号表（従来型・ユニット型共通）'!$C$6:$L$47,10,FALSE))</f>
        <v/>
      </c>
      <c r="AL134" s="1928" t="str">
        <f>IF(AL133="","",VLOOKUP(AL133,'シフト記号表（従来型・ユニット型共通）'!$C$6:$L$47,10,FALSE))</f>
        <v/>
      </c>
      <c r="AM134" s="1928" t="str">
        <f>IF(AM133="","",VLOOKUP(AM133,'シフト記号表（従来型・ユニット型共通）'!$C$6:$L$47,10,FALSE))</f>
        <v/>
      </c>
      <c r="AN134" s="1929" t="str">
        <f>IF(AN133="","",VLOOKUP(AN133,'シフト記号表（従来型・ユニット型共通）'!$C$6:$L$47,10,FALSE))</f>
        <v/>
      </c>
      <c r="AO134" s="1927" t="str">
        <f>IF(AO133="","",VLOOKUP(AO133,'シフト記号表（従来型・ユニット型共通）'!$C$6:$L$47,10,FALSE))</f>
        <v/>
      </c>
      <c r="AP134" s="1928" t="str">
        <f>IF(AP133="","",VLOOKUP(AP133,'シフト記号表（従来型・ユニット型共通）'!$C$6:$L$47,10,FALSE))</f>
        <v/>
      </c>
      <c r="AQ134" s="1928" t="str">
        <f>IF(AQ133="","",VLOOKUP(AQ133,'シフト記号表（従来型・ユニット型共通）'!$C$6:$L$47,10,FALSE))</f>
        <v/>
      </c>
      <c r="AR134" s="1928" t="str">
        <f>IF(AR133="","",VLOOKUP(AR133,'シフト記号表（従来型・ユニット型共通）'!$C$6:$L$47,10,FALSE))</f>
        <v/>
      </c>
      <c r="AS134" s="1928" t="str">
        <f>IF(AS133="","",VLOOKUP(AS133,'シフト記号表（従来型・ユニット型共通）'!$C$6:$L$47,10,FALSE))</f>
        <v/>
      </c>
      <c r="AT134" s="1928" t="str">
        <f>IF(AT133="","",VLOOKUP(AT133,'シフト記号表（従来型・ユニット型共通）'!$C$6:$L$47,10,FALSE))</f>
        <v/>
      </c>
      <c r="AU134" s="1929" t="str">
        <f>IF(AU133="","",VLOOKUP(AU133,'シフト記号表（従来型・ユニット型共通）'!$C$6:$L$47,10,FALSE))</f>
        <v/>
      </c>
      <c r="AV134" s="1927" t="str">
        <f>IF(AV133="","",VLOOKUP(AV133,'シフト記号表（従来型・ユニット型共通）'!$C$6:$L$47,10,FALSE))</f>
        <v/>
      </c>
      <c r="AW134" s="1928" t="str">
        <f>IF(AW133="","",VLOOKUP(AW133,'シフト記号表（従来型・ユニット型共通）'!$C$6:$L$47,10,FALSE))</f>
        <v/>
      </c>
      <c r="AX134" s="1928" t="str">
        <f>IF(AX133="","",VLOOKUP(AX133,'シフト記号表（従来型・ユニット型共通）'!$C$6:$L$47,10,FALSE))</f>
        <v/>
      </c>
      <c r="AY134" s="1928" t="str">
        <f>IF(AY133="","",VLOOKUP(AY133,'シフト記号表（従来型・ユニット型共通）'!$C$6:$L$47,10,FALSE))</f>
        <v/>
      </c>
      <c r="AZ134" s="1928" t="str">
        <f>IF(AZ133="","",VLOOKUP(AZ133,'シフト記号表（従来型・ユニット型共通）'!$C$6:$L$47,10,FALSE))</f>
        <v/>
      </c>
      <c r="BA134" s="1928" t="str">
        <f>IF(BA133="","",VLOOKUP(BA133,'シフト記号表（従来型・ユニット型共通）'!$C$6:$L$47,10,FALSE))</f>
        <v/>
      </c>
      <c r="BB134" s="1929" t="str">
        <f>IF(BB133="","",VLOOKUP(BB133,'シフト記号表（従来型・ユニット型共通）'!$C$6:$L$47,10,FALSE))</f>
        <v/>
      </c>
      <c r="BC134" s="1927" t="str">
        <f>IF(BC133="","",VLOOKUP(BC133,'シフト記号表（従来型・ユニット型共通）'!$C$6:$L$47,10,FALSE))</f>
        <v/>
      </c>
      <c r="BD134" s="1928" t="str">
        <f>IF(BD133="","",VLOOKUP(BD133,'シフト記号表（従来型・ユニット型共通）'!$C$6:$L$47,10,FALSE))</f>
        <v/>
      </c>
      <c r="BE134" s="1928" t="str">
        <f>IF(BE133="","",VLOOKUP(BE133,'シフト記号表（従来型・ユニット型共通）'!$C$6:$L$47,10,FALSE))</f>
        <v/>
      </c>
      <c r="BF134" s="4169">
        <f>IF($BI$3="４週",SUM(AA134:BB134),IF($BI$3="暦月",SUM(AA134:BE134),""))</f>
        <v>0</v>
      </c>
      <c r="BG134" s="4170"/>
      <c r="BH134" s="4171">
        <f>IF($BI$3="４週",BF134/4,IF($BI$3="暦月",(BF134/($BI$8/7)),""))</f>
        <v>0</v>
      </c>
      <c r="BI134" s="4170"/>
      <c r="BJ134" s="4166"/>
      <c r="BK134" s="4167"/>
      <c r="BL134" s="4167"/>
      <c r="BM134" s="4167"/>
      <c r="BN134" s="4168"/>
    </row>
    <row r="135" spans="2:66" ht="20.25" customHeight="1" x14ac:dyDescent="0.15">
      <c r="B135" s="4126">
        <f>B133+1</f>
        <v>60</v>
      </c>
      <c r="C135" s="4253"/>
      <c r="D135" s="4255"/>
      <c r="E135" s="4239"/>
      <c r="F135" s="4256"/>
      <c r="G135" s="4128"/>
      <c r="H135" s="4129"/>
      <c r="I135" s="1922"/>
      <c r="J135" s="1923"/>
      <c r="K135" s="1922"/>
      <c r="L135" s="1923"/>
      <c r="M135" s="4132"/>
      <c r="N135" s="4133"/>
      <c r="O135" s="4136"/>
      <c r="P135" s="4137"/>
      <c r="Q135" s="4137"/>
      <c r="R135" s="4129"/>
      <c r="S135" s="4140"/>
      <c r="T135" s="4141"/>
      <c r="U135" s="4141"/>
      <c r="V135" s="4141"/>
      <c r="W135" s="4142"/>
      <c r="X135" s="1942" t="s">
        <v>3298</v>
      </c>
      <c r="Z135" s="1943"/>
      <c r="AA135" s="1935"/>
      <c r="AB135" s="1936"/>
      <c r="AC135" s="1936"/>
      <c r="AD135" s="1936"/>
      <c r="AE135" s="1936"/>
      <c r="AF135" s="1936"/>
      <c r="AG135" s="1937"/>
      <c r="AH135" s="1935"/>
      <c r="AI135" s="1936"/>
      <c r="AJ135" s="1936"/>
      <c r="AK135" s="1936"/>
      <c r="AL135" s="1936"/>
      <c r="AM135" s="1936"/>
      <c r="AN135" s="1937"/>
      <c r="AO135" s="1935"/>
      <c r="AP135" s="1936"/>
      <c r="AQ135" s="1936"/>
      <c r="AR135" s="1936"/>
      <c r="AS135" s="1936"/>
      <c r="AT135" s="1936"/>
      <c r="AU135" s="1937"/>
      <c r="AV135" s="1935"/>
      <c r="AW135" s="1936"/>
      <c r="AX135" s="1936"/>
      <c r="AY135" s="1936"/>
      <c r="AZ135" s="1936"/>
      <c r="BA135" s="1936"/>
      <c r="BB135" s="1937"/>
      <c r="BC135" s="1935"/>
      <c r="BD135" s="1936"/>
      <c r="BE135" s="1938"/>
      <c r="BF135" s="4146"/>
      <c r="BG135" s="4147"/>
      <c r="BH135" s="4148"/>
      <c r="BI135" s="4149"/>
      <c r="BJ135" s="4150"/>
      <c r="BK135" s="4151"/>
      <c r="BL135" s="4151"/>
      <c r="BM135" s="4151"/>
      <c r="BN135" s="4152"/>
    </row>
    <row r="136" spans="2:66" ht="20.25" customHeight="1" x14ac:dyDescent="0.15">
      <c r="B136" s="4159"/>
      <c r="C136" s="4260"/>
      <c r="D136" s="4261"/>
      <c r="E136" s="4239"/>
      <c r="F136" s="4256"/>
      <c r="G136" s="4160"/>
      <c r="H136" s="4161"/>
      <c r="I136" s="1944"/>
      <c r="J136" s="1945">
        <f>G135</f>
        <v>0</v>
      </c>
      <c r="K136" s="1944"/>
      <c r="L136" s="1945">
        <f>M135</f>
        <v>0</v>
      </c>
      <c r="M136" s="4162"/>
      <c r="N136" s="4163"/>
      <c r="O136" s="4164"/>
      <c r="P136" s="4165"/>
      <c r="Q136" s="4165"/>
      <c r="R136" s="4161"/>
      <c r="S136" s="4140"/>
      <c r="T136" s="4141"/>
      <c r="U136" s="4141"/>
      <c r="V136" s="4141"/>
      <c r="W136" s="4142"/>
      <c r="X136" s="1939" t="s">
        <v>3505</v>
      </c>
      <c r="Y136" s="1940"/>
      <c r="Z136" s="1941"/>
      <c r="AA136" s="1927" t="str">
        <f>IF(AA135="","",VLOOKUP(AA135,'シフト記号表（従来型・ユニット型共通）'!$C$6:$L$47,10,FALSE))</f>
        <v/>
      </c>
      <c r="AB136" s="1928" t="str">
        <f>IF(AB135="","",VLOOKUP(AB135,'シフト記号表（従来型・ユニット型共通）'!$C$6:$L$47,10,FALSE))</f>
        <v/>
      </c>
      <c r="AC136" s="1928" t="str">
        <f>IF(AC135="","",VLOOKUP(AC135,'シフト記号表（従来型・ユニット型共通）'!$C$6:$L$47,10,FALSE))</f>
        <v/>
      </c>
      <c r="AD136" s="1928" t="str">
        <f>IF(AD135="","",VLOOKUP(AD135,'シフト記号表（従来型・ユニット型共通）'!$C$6:$L$47,10,FALSE))</f>
        <v/>
      </c>
      <c r="AE136" s="1928" t="str">
        <f>IF(AE135="","",VLOOKUP(AE135,'シフト記号表（従来型・ユニット型共通）'!$C$6:$L$47,10,FALSE))</f>
        <v/>
      </c>
      <c r="AF136" s="1928" t="str">
        <f>IF(AF135="","",VLOOKUP(AF135,'シフト記号表（従来型・ユニット型共通）'!$C$6:$L$47,10,FALSE))</f>
        <v/>
      </c>
      <c r="AG136" s="1929" t="str">
        <f>IF(AG135="","",VLOOKUP(AG135,'シフト記号表（従来型・ユニット型共通）'!$C$6:$L$47,10,FALSE))</f>
        <v/>
      </c>
      <c r="AH136" s="1927" t="str">
        <f>IF(AH135="","",VLOOKUP(AH135,'シフト記号表（従来型・ユニット型共通）'!$C$6:$L$47,10,FALSE))</f>
        <v/>
      </c>
      <c r="AI136" s="1928" t="str">
        <f>IF(AI135="","",VLOOKUP(AI135,'シフト記号表（従来型・ユニット型共通）'!$C$6:$L$47,10,FALSE))</f>
        <v/>
      </c>
      <c r="AJ136" s="1928" t="str">
        <f>IF(AJ135="","",VLOOKUP(AJ135,'シフト記号表（従来型・ユニット型共通）'!$C$6:$L$47,10,FALSE))</f>
        <v/>
      </c>
      <c r="AK136" s="1928" t="str">
        <f>IF(AK135="","",VLOOKUP(AK135,'シフト記号表（従来型・ユニット型共通）'!$C$6:$L$47,10,FALSE))</f>
        <v/>
      </c>
      <c r="AL136" s="1928" t="str">
        <f>IF(AL135="","",VLOOKUP(AL135,'シフト記号表（従来型・ユニット型共通）'!$C$6:$L$47,10,FALSE))</f>
        <v/>
      </c>
      <c r="AM136" s="1928" t="str">
        <f>IF(AM135="","",VLOOKUP(AM135,'シフト記号表（従来型・ユニット型共通）'!$C$6:$L$47,10,FALSE))</f>
        <v/>
      </c>
      <c r="AN136" s="1929" t="str">
        <f>IF(AN135="","",VLOOKUP(AN135,'シフト記号表（従来型・ユニット型共通）'!$C$6:$L$47,10,FALSE))</f>
        <v/>
      </c>
      <c r="AO136" s="1927" t="str">
        <f>IF(AO135="","",VLOOKUP(AO135,'シフト記号表（従来型・ユニット型共通）'!$C$6:$L$47,10,FALSE))</f>
        <v/>
      </c>
      <c r="AP136" s="1928" t="str">
        <f>IF(AP135="","",VLOOKUP(AP135,'シフト記号表（従来型・ユニット型共通）'!$C$6:$L$47,10,FALSE))</f>
        <v/>
      </c>
      <c r="AQ136" s="1928" t="str">
        <f>IF(AQ135="","",VLOOKUP(AQ135,'シフト記号表（従来型・ユニット型共通）'!$C$6:$L$47,10,FALSE))</f>
        <v/>
      </c>
      <c r="AR136" s="1928" t="str">
        <f>IF(AR135="","",VLOOKUP(AR135,'シフト記号表（従来型・ユニット型共通）'!$C$6:$L$47,10,FALSE))</f>
        <v/>
      </c>
      <c r="AS136" s="1928" t="str">
        <f>IF(AS135="","",VLOOKUP(AS135,'シフト記号表（従来型・ユニット型共通）'!$C$6:$L$47,10,FALSE))</f>
        <v/>
      </c>
      <c r="AT136" s="1928" t="str">
        <f>IF(AT135="","",VLOOKUP(AT135,'シフト記号表（従来型・ユニット型共通）'!$C$6:$L$47,10,FALSE))</f>
        <v/>
      </c>
      <c r="AU136" s="1929" t="str">
        <f>IF(AU135="","",VLOOKUP(AU135,'シフト記号表（従来型・ユニット型共通）'!$C$6:$L$47,10,FALSE))</f>
        <v/>
      </c>
      <c r="AV136" s="1927" t="str">
        <f>IF(AV135="","",VLOOKUP(AV135,'シフト記号表（従来型・ユニット型共通）'!$C$6:$L$47,10,FALSE))</f>
        <v/>
      </c>
      <c r="AW136" s="1928" t="str">
        <f>IF(AW135="","",VLOOKUP(AW135,'シフト記号表（従来型・ユニット型共通）'!$C$6:$L$47,10,FALSE))</f>
        <v/>
      </c>
      <c r="AX136" s="1928" t="str">
        <f>IF(AX135="","",VLOOKUP(AX135,'シフト記号表（従来型・ユニット型共通）'!$C$6:$L$47,10,FALSE))</f>
        <v/>
      </c>
      <c r="AY136" s="1928" t="str">
        <f>IF(AY135="","",VLOOKUP(AY135,'シフト記号表（従来型・ユニット型共通）'!$C$6:$L$47,10,FALSE))</f>
        <v/>
      </c>
      <c r="AZ136" s="1928" t="str">
        <f>IF(AZ135="","",VLOOKUP(AZ135,'シフト記号表（従来型・ユニット型共通）'!$C$6:$L$47,10,FALSE))</f>
        <v/>
      </c>
      <c r="BA136" s="1928" t="str">
        <f>IF(BA135="","",VLOOKUP(BA135,'シフト記号表（従来型・ユニット型共通）'!$C$6:$L$47,10,FALSE))</f>
        <v/>
      </c>
      <c r="BB136" s="1929" t="str">
        <f>IF(BB135="","",VLOOKUP(BB135,'シフト記号表（従来型・ユニット型共通）'!$C$6:$L$47,10,FALSE))</f>
        <v/>
      </c>
      <c r="BC136" s="1927" t="str">
        <f>IF(BC135="","",VLOOKUP(BC135,'シフト記号表（従来型・ユニット型共通）'!$C$6:$L$47,10,FALSE))</f>
        <v/>
      </c>
      <c r="BD136" s="1928" t="str">
        <f>IF(BD135="","",VLOOKUP(BD135,'シフト記号表（従来型・ユニット型共通）'!$C$6:$L$47,10,FALSE))</f>
        <v/>
      </c>
      <c r="BE136" s="1928" t="str">
        <f>IF(BE135="","",VLOOKUP(BE135,'シフト記号表（従来型・ユニット型共通）'!$C$6:$L$47,10,FALSE))</f>
        <v/>
      </c>
      <c r="BF136" s="4169">
        <f>IF($BI$3="４週",SUM(AA136:BB136),IF($BI$3="暦月",SUM(AA136:BE136),""))</f>
        <v>0</v>
      </c>
      <c r="BG136" s="4170"/>
      <c r="BH136" s="4171">
        <f>IF($BI$3="４週",BF136/4,IF($BI$3="暦月",(BF136/($BI$8/7)),""))</f>
        <v>0</v>
      </c>
      <c r="BI136" s="4170"/>
      <c r="BJ136" s="4166"/>
      <c r="BK136" s="4167"/>
      <c r="BL136" s="4167"/>
      <c r="BM136" s="4167"/>
      <c r="BN136" s="4168"/>
    </row>
    <row r="137" spans="2:66" ht="20.25" customHeight="1" x14ac:dyDescent="0.15">
      <c r="B137" s="4126">
        <f>B135+1</f>
        <v>61</v>
      </c>
      <c r="C137" s="4253"/>
      <c r="D137" s="4255"/>
      <c r="E137" s="4239"/>
      <c r="F137" s="4256"/>
      <c r="G137" s="4128"/>
      <c r="H137" s="4129"/>
      <c r="I137" s="1922"/>
      <c r="J137" s="1923"/>
      <c r="K137" s="1922"/>
      <c r="L137" s="1923"/>
      <c r="M137" s="4132"/>
      <c r="N137" s="4133"/>
      <c r="O137" s="4136"/>
      <c r="P137" s="4137"/>
      <c r="Q137" s="4137"/>
      <c r="R137" s="4129"/>
      <c r="S137" s="4140"/>
      <c r="T137" s="4141"/>
      <c r="U137" s="4141"/>
      <c r="V137" s="4141"/>
      <c r="W137" s="4142"/>
      <c r="X137" s="1942" t="s">
        <v>3298</v>
      </c>
      <c r="Z137" s="1943"/>
      <c r="AA137" s="1935"/>
      <c r="AB137" s="1936"/>
      <c r="AC137" s="1936"/>
      <c r="AD137" s="1936"/>
      <c r="AE137" s="1936"/>
      <c r="AF137" s="1936"/>
      <c r="AG137" s="1937"/>
      <c r="AH137" s="1935"/>
      <c r="AI137" s="1936"/>
      <c r="AJ137" s="1936"/>
      <c r="AK137" s="1936"/>
      <c r="AL137" s="1936"/>
      <c r="AM137" s="1936"/>
      <c r="AN137" s="1937"/>
      <c r="AO137" s="1935"/>
      <c r="AP137" s="1936"/>
      <c r="AQ137" s="1936"/>
      <c r="AR137" s="1936"/>
      <c r="AS137" s="1936"/>
      <c r="AT137" s="1936"/>
      <c r="AU137" s="1937"/>
      <c r="AV137" s="1935"/>
      <c r="AW137" s="1936"/>
      <c r="AX137" s="1936"/>
      <c r="AY137" s="1936"/>
      <c r="AZ137" s="1936"/>
      <c r="BA137" s="1936"/>
      <c r="BB137" s="1937"/>
      <c r="BC137" s="1935"/>
      <c r="BD137" s="1936"/>
      <c r="BE137" s="1938"/>
      <c r="BF137" s="4146"/>
      <c r="BG137" s="4147"/>
      <c r="BH137" s="4148"/>
      <c r="BI137" s="4149"/>
      <c r="BJ137" s="4150"/>
      <c r="BK137" s="4151"/>
      <c r="BL137" s="4151"/>
      <c r="BM137" s="4151"/>
      <c r="BN137" s="4152"/>
    </row>
    <row r="138" spans="2:66" ht="20.25" customHeight="1" x14ac:dyDescent="0.15">
      <c r="B138" s="4159"/>
      <c r="C138" s="4260"/>
      <c r="D138" s="4261"/>
      <c r="E138" s="4239"/>
      <c r="F138" s="4256"/>
      <c r="G138" s="4160"/>
      <c r="H138" s="4161"/>
      <c r="I138" s="1944"/>
      <c r="J138" s="1945">
        <f>G137</f>
        <v>0</v>
      </c>
      <c r="K138" s="1944"/>
      <c r="L138" s="1945">
        <f>M137</f>
        <v>0</v>
      </c>
      <c r="M138" s="4162"/>
      <c r="N138" s="4163"/>
      <c r="O138" s="4164"/>
      <c r="P138" s="4165"/>
      <c r="Q138" s="4165"/>
      <c r="R138" s="4161"/>
      <c r="S138" s="4140"/>
      <c r="T138" s="4141"/>
      <c r="U138" s="4141"/>
      <c r="V138" s="4141"/>
      <c r="W138" s="4142"/>
      <c r="X138" s="1939" t="s">
        <v>3505</v>
      </c>
      <c r="Y138" s="1940"/>
      <c r="Z138" s="1941"/>
      <c r="AA138" s="1927" t="str">
        <f>IF(AA137="","",VLOOKUP(AA137,'シフト記号表（従来型・ユニット型共通）'!$C$6:$L$47,10,FALSE))</f>
        <v/>
      </c>
      <c r="AB138" s="1928" t="str">
        <f>IF(AB137="","",VLOOKUP(AB137,'シフト記号表（従来型・ユニット型共通）'!$C$6:$L$47,10,FALSE))</f>
        <v/>
      </c>
      <c r="AC138" s="1928" t="str">
        <f>IF(AC137="","",VLOOKUP(AC137,'シフト記号表（従来型・ユニット型共通）'!$C$6:$L$47,10,FALSE))</f>
        <v/>
      </c>
      <c r="AD138" s="1928" t="str">
        <f>IF(AD137="","",VLOOKUP(AD137,'シフト記号表（従来型・ユニット型共通）'!$C$6:$L$47,10,FALSE))</f>
        <v/>
      </c>
      <c r="AE138" s="1928" t="str">
        <f>IF(AE137="","",VLOOKUP(AE137,'シフト記号表（従来型・ユニット型共通）'!$C$6:$L$47,10,FALSE))</f>
        <v/>
      </c>
      <c r="AF138" s="1928" t="str">
        <f>IF(AF137="","",VLOOKUP(AF137,'シフト記号表（従来型・ユニット型共通）'!$C$6:$L$47,10,FALSE))</f>
        <v/>
      </c>
      <c r="AG138" s="1929" t="str">
        <f>IF(AG137="","",VLOOKUP(AG137,'シフト記号表（従来型・ユニット型共通）'!$C$6:$L$47,10,FALSE))</f>
        <v/>
      </c>
      <c r="AH138" s="1927" t="str">
        <f>IF(AH137="","",VLOOKUP(AH137,'シフト記号表（従来型・ユニット型共通）'!$C$6:$L$47,10,FALSE))</f>
        <v/>
      </c>
      <c r="AI138" s="1928" t="str">
        <f>IF(AI137="","",VLOOKUP(AI137,'シフト記号表（従来型・ユニット型共通）'!$C$6:$L$47,10,FALSE))</f>
        <v/>
      </c>
      <c r="AJ138" s="1928" t="str">
        <f>IF(AJ137="","",VLOOKUP(AJ137,'シフト記号表（従来型・ユニット型共通）'!$C$6:$L$47,10,FALSE))</f>
        <v/>
      </c>
      <c r="AK138" s="1928" t="str">
        <f>IF(AK137="","",VLOOKUP(AK137,'シフト記号表（従来型・ユニット型共通）'!$C$6:$L$47,10,FALSE))</f>
        <v/>
      </c>
      <c r="AL138" s="1928" t="str">
        <f>IF(AL137="","",VLOOKUP(AL137,'シフト記号表（従来型・ユニット型共通）'!$C$6:$L$47,10,FALSE))</f>
        <v/>
      </c>
      <c r="AM138" s="1928" t="str">
        <f>IF(AM137="","",VLOOKUP(AM137,'シフト記号表（従来型・ユニット型共通）'!$C$6:$L$47,10,FALSE))</f>
        <v/>
      </c>
      <c r="AN138" s="1929" t="str">
        <f>IF(AN137="","",VLOOKUP(AN137,'シフト記号表（従来型・ユニット型共通）'!$C$6:$L$47,10,FALSE))</f>
        <v/>
      </c>
      <c r="AO138" s="1927" t="str">
        <f>IF(AO137="","",VLOOKUP(AO137,'シフト記号表（従来型・ユニット型共通）'!$C$6:$L$47,10,FALSE))</f>
        <v/>
      </c>
      <c r="AP138" s="1928" t="str">
        <f>IF(AP137="","",VLOOKUP(AP137,'シフト記号表（従来型・ユニット型共通）'!$C$6:$L$47,10,FALSE))</f>
        <v/>
      </c>
      <c r="AQ138" s="1928" t="str">
        <f>IF(AQ137="","",VLOOKUP(AQ137,'シフト記号表（従来型・ユニット型共通）'!$C$6:$L$47,10,FALSE))</f>
        <v/>
      </c>
      <c r="AR138" s="1928" t="str">
        <f>IF(AR137="","",VLOOKUP(AR137,'シフト記号表（従来型・ユニット型共通）'!$C$6:$L$47,10,FALSE))</f>
        <v/>
      </c>
      <c r="AS138" s="1928" t="str">
        <f>IF(AS137="","",VLOOKUP(AS137,'シフト記号表（従来型・ユニット型共通）'!$C$6:$L$47,10,FALSE))</f>
        <v/>
      </c>
      <c r="AT138" s="1928" t="str">
        <f>IF(AT137="","",VLOOKUP(AT137,'シフト記号表（従来型・ユニット型共通）'!$C$6:$L$47,10,FALSE))</f>
        <v/>
      </c>
      <c r="AU138" s="1929" t="str">
        <f>IF(AU137="","",VLOOKUP(AU137,'シフト記号表（従来型・ユニット型共通）'!$C$6:$L$47,10,FALSE))</f>
        <v/>
      </c>
      <c r="AV138" s="1927" t="str">
        <f>IF(AV137="","",VLOOKUP(AV137,'シフト記号表（従来型・ユニット型共通）'!$C$6:$L$47,10,FALSE))</f>
        <v/>
      </c>
      <c r="AW138" s="1928" t="str">
        <f>IF(AW137="","",VLOOKUP(AW137,'シフト記号表（従来型・ユニット型共通）'!$C$6:$L$47,10,FALSE))</f>
        <v/>
      </c>
      <c r="AX138" s="1928" t="str">
        <f>IF(AX137="","",VLOOKUP(AX137,'シフト記号表（従来型・ユニット型共通）'!$C$6:$L$47,10,FALSE))</f>
        <v/>
      </c>
      <c r="AY138" s="1928" t="str">
        <f>IF(AY137="","",VLOOKUP(AY137,'シフト記号表（従来型・ユニット型共通）'!$C$6:$L$47,10,FALSE))</f>
        <v/>
      </c>
      <c r="AZ138" s="1928" t="str">
        <f>IF(AZ137="","",VLOOKUP(AZ137,'シフト記号表（従来型・ユニット型共通）'!$C$6:$L$47,10,FALSE))</f>
        <v/>
      </c>
      <c r="BA138" s="1928" t="str">
        <f>IF(BA137="","",VLOOKUP(BA137,'シフト記号表（従来型・ユニット型共通）'!$C$6:$L$47,10,FALSE))</f>
        <v/>
      </c>
      <c r="BB138" s="1929" t="str">
        <f>IF(BB137="","",VLOOKUP(BB137,'シフト記号表（従来型・ユニット型共通）'!$C$6:$L$47,10,FALSE))</f>
        <v/>
      </c>
      <c r="BC138" s="1927" t="str">
        <f>IF(BC137="","",VLOOKUP(BC137,'シフト記号表（従来型・ユニット型共通）'!$C$6:$L$47,10,FALSE))</f>
        <v/>
      </c>
      <c r="BD138" s="1928" t="str">
        <f>IF(BD137="","",VLOOKUP(BD137,'シフト記号表（従来型・ユニット型共通）'!$C$6:$L$47,10,FALSE))</f>
        <v/>
      </c>
      <c r="BE138" s="1928" t="str">
        <f>IF(BE137="","",VLOOKUP(BE137,'シフト記号表（従来型・ユニット型共通）'!$C$6:$L$47,10,FALSE))</f>
        <v/>
      </c>
      <c r="BF138" s="4169">
        <f>IF($BI$3="４週",SUM(AA138:BB138),IF($BI$3="暦月",SUM(AA138:BE138),""))</f>
        <v>0</v>
      </c>
      <c r="BG138" s="4170"/>
      <c r="BH138" s="4171">
        <f>IF($BI$3="４週",BF138/4,IF($BI$3="暦月",(BF138/($BI$8/7)),""))</f>
        <v>0</v>
      </c>
      <c r="BI138" s="4170"/>
      <c r="BJ138" s="4166"/>
      <c r="BK138" s="4167"/>
      <c r="BL138" s="4167"/>
      <c r="BM138" s="4167"/>
      <c r="BN138" s="4168"/>
    </row>
    <row r="139" spans="2:66" ht="20.25" customHeight="1" x14ac:dyDescent="0.15">
      <c r="B139" s="4126">
        <f>B137+1</f>
        <v>62</v>
      </c>
      <c r="C139" s="4253"/>
      <c r="D139" s="4255"/>
      <c r="E139" s="4239"/>
      <c r="F139" s="4256"/>
      <c r="G139" s="4128"/>
      <c r="H139" s="4129"/>
      <c r="I139" s="1922"/>
      <c r="J139" s="1923"/>
      <c r="K139" s="1922"/>
      <c r="L139" s="1923"/>
      <c r="M139" s="4132"/>
      <c r="N139" s="4133"/>
      <c r="O139" s="4136"/>
      <c r="P139" s="4137"/>
      <c r="Q139" s="4137"/>
      <c r="R139" s="4129"/>
      <c r="S139" s="4140"/>
      <c r="T139" s="4141"/>
      <c r="U139" s="4141"/>
      <c r="V139" s="4141"/>
      <c r="W139" s="4142"/>
      <c r="X139" s="1942" t="s">
        <v>3298</v>
      </c>
      <c r="Z139" s="1943"/>
      <c r="AA139" s="1935"/>
      <c r="AB139" s="1936"/>
      <c r="AC139" s="1936"/>
      <c r="AD139" s="1936"/>
      <c r="AE139" s="1936"/>
      <c r="AF139" s="1936"/>
      <c r="AG139" s="1937"/>
      <c r="AH139" s="1935"/>
      <c r="AI139" s="1936"/>
      <c r="AJ139" s="1936"/>
      <c r="AK139" s="1936"/>
      <c r="AL139" s="1936"/>
      <c r="AM139" s="1936"/>
      <c r="AN139" s="1937"/>
      <c r="AO139" s="1935"/>
      <c r="AP139" s="1936"/>
      <c r="AQ139" s="1936"/>
      <c r="AR139" s="1936"/>
      <c r="AS139" s="1936"/>
      <c r="AT139" s="1936"/>
      <c r="AU139" s="1937"/>
      <c r="AV139" s="1935"/>
      <c r="AW139" s="1936"/>
      <c r="AX139" s="1936"/>
      <c r="AY139" s="1936"/>
      <c r="AZ139" s="1936"/>
      <c r="BA139" s="1936"/>
      <c r="BB139" s="1937"/>
      <c r="BC139" s="1935"/>
      <c r="BD139" s="1936"/>
      <c r="BE139" s="1938"/>
      <c r="BF139" s="4146"/>
      <c r="BG139" s="4147"/>
      <c r="BH139" s="4148"/>
      <c r="BI139" s="4149"/>
      <c r="BJ139" s="4150"/>
      <c r="BK139" s="4151"/>
      <c r="BL139" s="4151"/>
      <c r="BM139" s="4151"/>
      <c r="BN139" s="4152"/>
    </row>
    <row r="140" spans="2:66" ht="20.25" customHeight="1" x14ac:dyDescent="0.15">
      <c r="B140" s="4159"/>
      <c r="C140" s="4260"/>
      <c r="D140" s="4261"/>
      <c r="E140" s="4239"/>
      <c r="F140" s="4256"/>
      <c r="G140" s="4160"/>
      <c r="H140" s="4161"/>
      <c r="I140" s="1944"/>
      <c r="J140" s="1945">
        <f>G139</f>
        <v>0</v>
      </c>
      <c r="K140" s="1944"/>
      <c r="L140" s="1945">
        <f>M139</f>
        <v>0</v>
      </c>
      <c r="M140" s="4162"/>
      <c r="N140" s="4163"/>
      <c r="O140" s="4164"/>
      <c r="P140" s="4165"/>
      <c r="Q140" s="4165"/>
      <c r="R140" s="4161"/>
      <c r="S140" s="4140"/>
      <c r="T140" s="4141"/>
      <c r="U140" s="4141"/>
      <c r="V140" s="4141"/>
      <c r="W140" s="4142"/>
      <c r="X140" s="1939" t="s">
        <v>3505</v>
      </c>
      <c r="Y140" s="1940"/>
      <c r="Z140" s="1941"/>
      <c r="AA140" s="1927" t="str">
        <f>IF(AA139="","",VLOOKUP(AA139,'シフト記号表（従来型・ユニット型共通）'!$C$6:$L$47,10,FALSE))</f>
        <v/>
      </c>
      <c r="AB140" s="1928" t="str">
        <f>IF(AB139="","",VLOOKUP(AB139,'シフト記号表（従来型・ユニット型共通）'!$C$6:$L$47,10,FALSE))</f>
        <v/>
      </c>
      <c r="AC140" s="1928" t="str">
        <f>IF(AC139="","",VLOOKUP(AC139,'シフト記号表（従来型・ユニット型共通）'!$C$6:$L$47,10,FALSE))</f>
        <v/>
      </c>
      <c r="AD140" s="1928" t="str">
        <f>IF(AD139="","",VLOOKUP(AD139,'シフト記号表（従来型・ユニット型共通）'!$C$6:$L$47,10,FALSE))</f>
        <v/>
      </c>
      <c r="AE140" s="1928" t="str">
        <f>IF(AE139="","",VLOOKUP(AE139,'シフト記号表（従来型・ユニット型共通）'!$C$6:$L$47,10,FALSE))</f>
        <v/>
      </c>
      <c r="AF140" s="1928" t="str">
        <f>IF(AF139="","",VLOOKUP(AF139,'シフト記号表（従来型・ユニット型共通）'!$C$6:$L$47,10,FALSE))</f>
        <v/>
      </c>
      <c r="AG140" s="1929" t="str">
        <f>IF(AG139="","",VLOOKUP(AG139,'シフト記号表（従来型・ユニット型共通）'!$C$6:$L$47,10,FALSE))</f>
        <v/>
      </c>
      <c r="AH140" s="1927" t="str">
        <f>IF(AH139="","",VLOOKUP(AH139,'シフト記号表（従来型・ユニット型共通）'!$C$6:$L$47,10,FALSE))</f>
        <v/>
      </c>
      <c r="AI140" s="1928" t="str">
        <f>IF(AI139="","",VLOOKUP(AI139,'シフト記号表（従来型・ユニット型共通）'!$C$6:$L$47,10,FALSE))</f>
        <v/>
      </c>
      <c r="AJ140" s="1928" t="str">
        <f>IF(AJ139="","",VLOOKUP(AJ139,'シフト記号表（従来型・ユニット型共通）'!$C$6:$L$47,10,FALSE))</f>
        <v/>
      </c>
      <c r="AK140" s="1928" t="str">
        <f>IF(AK139="","",VLOOKUP(AK139,'シフト記号表（従来型・ユニット型共通）'!$C$6:$L$47,10,FALSE))</f>
        <v/>
      </c>
      <c r="AL140" s="1928" t="str">
        <f>IF(AL139="","",VLOOKUP(AL139,'シフト記号表（従来型・ユニット型共通）'!$C$6:$L$47,10,FALSE))</f>
        <v/>
      </c>
      <c r="AM140" s="1928" t="str">
        <f>IF(AM139="","",VLOOKUP(AM139,'シフト記号表（従来型・ユニット型共通）'!$C$6:$L$47,10,FALSE))</f>
        <v/>
      </c>
      <c r="AN140" s="1929" t="str">
        <f>IF(AN139="","",VLOOKUP(AN139,'シフト記号表（従来型・ユニット型共通）'!$C$6:$L$47,10,FALSE))</f>
        <v/>
      </c>
      <c r="AO140" s="1927" t="str">
        <f>IF(AO139="","",VLOOKUP(AO139,'シフト記号表（従来型・ユニット型共通）'!$C$6:$L$47,10,FALSE))</f>
        <v/>
      </c>
      <c r="AP140" s="1928" t="str">
        <f>IF(AP139="","",VLOOKUP(AP139,'シフト記号表（従来型・ユニット型共通）'!$C$6:$L$47,10,FALSE))</f>
        <v/>
      </c>
      <c r="AQ140" s="1928" t="str">
        <f>IF(AQ139="","",VLOOKUP(AQ139,'シフト記号表（従来型・ユニット型共通）'!$C$6:$L$47,10,FALSE))</f>
        <v/>
      </c>
      <c r="AR140" s="1928" t="str">
        <f>IF(AR139="","",VLOOKUP(AR139,'シフト記号表（従来型・ユニット型共通）'!$C$6:$L$47,10,FALSE))</f>
        <v/>
      </c>
      <c r="AS140" s="1928" t="str">
        <f>IF(AS139="","",VLOOKUP(AS139,'シフト記号表（従来型・ユニット型共通）'!$C$6:$L$47,10,FALSE))</f>
        <v/>
      </c>
      <c r="AT140" s="1928" t="str">
        <f>IF(AT139="","",VLOOKUP(AT139,'シフト記号表（従来型・ユニット型共通）'!$C$6:$L$47,10,FALSE))</f>
        <v/>
      </c>
      <c r="AU140" s="1929" t="str">
        <f>IF(AU139="","",VLOOKUP(AU139,'シフト記号表（従来型・ユニット型共通）'!$C$6:$L$47,10,FALSE))</f>
        <v/>
      </c>
      <c r="AV140" s="1927" t="str">
        <f>IF(AV139="","",VLOOKUP(AV139,'シフト記号表（従来型・ユニット型共通）'!$C$6:$L$47,10,FALSE))</f>
        <v/>
      </c>
      <c r="AW140" s="1928" t="str">
        <f>IF(AW139="","",VLOOKUP(AW139,'シフト記号表（従来型・ユニット型共通）'!$C$6:$L$47,10,FALSE))</f>
        <v/>
      </c>
      <c r="AX140" s="1928" t="str">
        <f>IF(AX139="","",VLOOKUP(AX139,'シフト記号表（従来型・ユニット型共通）'!$C$6:$L$47,10,FALSE))</f>
        <v/>
      </c>
      <c r="AY140" s="1928" t="str">
        <f>IF(AY139="","",VLOOKUP(AY139,'シフト記号表（従来型・ユニット型共通）'!$C$6:$L$47,10,FALSE))</f>
        <v/>
      </c>
      <c r="AZ140" s="1928" t="str">
        <f>IF(AZ139="","",VLOOKUP(AZ139,'シフト記号表（従来型・ユニット型共通）'!$C$6:$L$47,10,FALSE))</f>
        <v/>
      </c>
      <c r="BA140" s="1928" t="str">
        <f>IF(BA139="","",VLOOKUP(BA139,'シフト記号表（従来型・ユニット型共通）'!$C$6:$L$47,10,FALSE))</f>
        <v/>
      </c>
      <c r="BB140" s="1929" t="str">
        <f>IF(BB139="","",VLOOKUP(BB139,'シフト記号表（従来型・ユニット型共通）'!$C$6:$L$47,10,FALSE))</f>
        <v/>
      </c>
      <c r="BC140" s="1927" t="str">
        <f>IF(BC139="","",VLOOKUP(BC139,'シフト記号表（従来型・ユニット型共通）'!$C$6:$L$47,10,FALSE))</f>
        <v/>
      </c>
      <c r="BD140" s="1928" t="str">
        <f>IF(BD139="","",VLOOKUP(BD139,'シフト記号表（従来型・ユニット型共通）'!$C$6:$L$47,10,FALSE))</f>
        <v/>
      </c>
      <c r="BE140" s="1928" t="str">
        <f>IF(BE139="","",VLOOKUP(BE139,'シフト記号表（従来型・ユニット型共通）'!$C$6:$L$47,10,FALSE))</f>
        <v/>
      </c>
      <c r="BF140" s="4169">
        <f>IF($BI$3="４週",SUM(AA140:BB140),IF($BI$3="暦月",SUM(AA140:BE140),""))</f>
        <v>0</v>
      </c>
      <c r="BG140" s="4170"/>
      <c r="BH140" s="4171">
        <f>IF($BI$3="４週",BF140/4,IF($BI$3="暦月",(BF140/($BI$8/7)),""))</f>
        <v>0</v>
      </c>
      <c r="BI140" s="4170"/>
      <c r="BJ140" s="4166"/>
      <c r="BK140" s="4167"/>
      <c r="BL140" s="4167"/>
      <c r="BM140" s="4167"/>
      <c r="BN140" s="4168"/>
    </row>
    <row r="141" spans="2:66" ht="20.25" customHeight="1" x14ac:dyDescent="0.15">
      <c r="B141" s="4126">
        <f>B139+1</f>
        <v>63</v>
      </c>
      <c r="C141" s="4253"/>
      <c r="D141" s="4255"/>
      <c r="E141" s="4239"/>
      <c r="F141" s="4256"/>
      <c r="G141" s="4128"/>
      <c r="H141" s="4129"/>
      <c r="I141" s="1922"/>
      <c r="J141" s="1923"/>
      <c r="K141" s="1922"/>
      <c r="L141" s="1923"/>
      <c r="M141" s="4132"/>
      <c r="N141" s="4133"/>
      <c r="O141" s="4136"/>
      <c r="P141" s="4137"/>
      <c r="Q141" s="4137"/>
      <c r="R141" s="4129"/>
      <c r="S141" s="4140"/>
      <c r="T141" s="4141"/>
      <c r="U141" s="4141"/>
      <c r="V141" s="4141"/>
      <c r="W141" s="4142"/>
      <c r="X141" s="1942" t="s">
        <v>3298</v>
      </c>
      <c r="Z141" s="1943"/>
      <c r="AA141" s="1935"/>
      <c r="AB141" s="1936"/>
      <c r="AC141" s="1936"/>
      <c r="AD141" s="1936"/>
      <c r="AE141" s="1936"/>
      <c r="AF141" s="1936"/>
      <c r="AG141" s="1937"/>
      <c r="AH141" s="1935"/>
      <c r="AI141" s="1936"/>
      <c r="AJ141" s="1936"/>
      <c r="AK141" s="1936"/>
      <c r="AL141" s="1936"/>
      <c r="AM141" s="1936"/>
      <c r="AN141" s="1937"/>
      <c r="AO141" s="1935"/>
      <c r="AP141" s="1936"/>
      <c r="AQ141" s="1936"/>
      <c r="AR141" s="1936"/>
      <c r="AS141" s="1936"/>
      <c r="AT141" s="1936"/>
      <c r="AU141" s="1937"/>
      <c r="AV141" s="1935"/>
      <c r="AW141" s="1936"/>
      <c r="AX141" s="1936"/>
      <c r="AY141" s="1936"/>
      <c r="AZ141" s="1936"/>
      <c r="BA141" s="1936"/>
      <c r="BB141" s="1937"/>
      <c r="BC141" s="1935"/>
      <c r="BD141" s="1936"/>
      <c r="BE141" s="1938"/>
      <c r="BF141" s="4146"/>
      <c r="BG141" s="4147"/>
      <c r="BH141" s="4148"/>
      <c r="BI141" s="4149"/>
      <c r="BJ141" s="4150"/>
      <c r="BK141" s="4151"/>
      <c r="BL141" s="4151"/>
      <c r="BM141" s="4151"/>
      <c r="BN141" s="4152"/>
    </row>
    <row r="142" spans="2:66" ht="20.25" customHeight="1" x14ac:dyDescent="0.15">
      <c r="B142" s="4159"/>
      <c r="C142" s="4260"/>
      <c r="D142" s="4261"/>
      <c r="E142" s="4239"/>
      <c r="F142" s="4256"/>
      <c r="G142" s="4160"/>
      <c r="H142" s="4161"/>
      <c r="I142" s="1944"/>
      <c r="J142" s="1945">
        <f>G141</f>
        <v>0</v>
      </c>
      <c r="K142" s="1944"/>
      <c r="L142" s="1945">
        <f>M141</f>
        <v>0</v>
      </c>
      <c r="M142" s="4162"/>
      <c r="N142" s="4163"/>
      <c r="O142" s="4164"/>
      <c r="P142" s="4165"/>
      <c r="Q142" s="4165"/>
      <c r="R142" s="4161"/>
      <c r="S142" s="4140"/>
      <c r="T142" s="4141"/>
      <c r="U142" s="4141"/>
      <c r="V142" s="4141"/>
      <c r="W142" s="4142"/>
      <c r="X142" s="1939" t="s">
        <v>3505</v>
      </c>
      <c r="Y142" s="1940"/>
      <c r="Z142" s="1941"/>
      <c r="AA142" s="1927" t="str">
        <f>IF(AA141="","",VLOOKUP(AA141,'シフト記号表（従来型・ユニット型共通）'!$C$6:$L$47,10,FALSE))</f>
        <v/>
      </c>
      <c r="AB142" s="1928" t="str">
        <f>IF(AB141="","",VLOOKUP(AB141,'シフト記号表（従来型・ユニット型共通）'!$C$6:$L$47,10,FALSE))</f>
        <v/>
      </c>
      <c r="AC142" s="1928" t="str">
        <f>IF(AC141="","",VLOOKUP(AC141,'シフト記号表（従来型・ユニット型共通）'!$C$6:$L$47,10,FALSE))</f>
        <v/>
      </c>
      <c r="AD142" s="1928" t="str">
        <f>IF(AD141="","",VLOOKUP(AD141,'シフト記号表（従来型・ユニット型共通）'!$C$6:$L$47,10,FALSE))</f>
        <v/>
      </c>
      <c r="AE142" s="1928" t="str">
        <f>IF(AE141="","",VLOOKUP(AE141,'シフト記号表（従来型・ユニット型共通）'!$C$6:$L$47,10,FALSE))</f>
        <v/>
      </c>
      <c r="AF142" s="1928" t="str">
        <f>IF(AF141="","",VLOOKUP(AF141,'シフト記号表（従来型・ユニット型共通）'!$C$6:$L$47,10,FALSE))</f>
        <v/>
      </c>
      <c r="AG142" s="1929" t="str">
        <f>IF(AG141="","",VLOOKUP(AG141,'シフト記号表（従来型・ユニット型共通）'!$C$6:$L$47,10,FALSE))</f>
        <v/>
      </c>
      <c r="AH142" s="1927" t="str">
        <f>IF(AH141="","",VLOOKUP(AH141,'シフト記号表（従来型・ユニット型共通）'!$C$6:$L$47,10,FALSE))</f>
        <v/>
      </c>
      <c r="AI142" s="1928" t="str">
        <f>IF(AI141="","",VLOOKUP(AI141,'シフト記号表（従来型・ユニット型共通）'!$C$6:$L$47,10,FALSE))</f>
        <v/>
      </c>
      <c r="AJ142" s="1928" t="str">
        <f>IF(AJ141="","",VLOOKUP(AJ141,'シフト記号表（従来型・ユニット型共通）'!$C$6:$L$47,10,FALSE))</f>
        <v/>
      </c>
      <c r="AK142" s="1928" t="str">
        <f>IF(AK141="","",VLOOKUP(AK141,'シフト記号表（従来型・ユニット型共通）'!$C$6:$L$47,10,FALSE))</f>
        <v/>
      </c>
      <c r="AL142" s="1928" t="str">
        <f>IF(AL141="","",VLOOKUP(AL141,'シフト記号表（従来型・ユニット型共通）'!$C$6:$L$47,10,FALSE))</f>
        <v/>
      </c>
      <c r="AM142" s="1928" t="str">
        <f>IF(AM141="","",VLOOKUP(AM141,'シフト記号表（従来型・ユニット型共通）'!$C$6:$L$47,10,FALSE))</f>
        <v/>
      </c>
      <c r="AN142" s="1929" t="str">
        <f>IF(AN141="","",VLOOKUP(AN141,'シフト記号表（従来型・ユニット型共通）'!$C$6:$L$47,10,FALSE))</f>
        <v/>
      </c>
      <c r="AO142" s="1927" t="str">
        <f>IF(AO141="","",VLOOKUP(AO141,'シフト記号表（従来型・ユニット型共通）'!$C$6:$L$47,10,FALSE))</f>
        <v/>
      </c>
      <c r="AP142" s="1928" t="str">
        <f>IF(AP141="","",VLOOKUP(AP141,'シフト記号表（従来型・ユニット型共通）'!$C$6:$L$47,10,FALSE))</f>
        <v/>
      </c>
      <c r="AQ142" s="1928" t="str">
        <f>IF(AQ141="","",VLOOKUP(AQ141,'シフト記号表（従来型・ユニット型共通）'!$C$6:$L$47,10,FALSE))</f>
        <v/>
      </c>
      <c r="AR142" s="1928" t="str">
        <f>IF(AR141="","",VLOOKUP(AR141,'シフト記号表（従来型・ユニット型共通）'!$C$6:$L$47,10,FALSE))</f>
        <v/>
      </c>
      <c r="AS142" s="1928" t="str">
        <f>IF(AS141="","",VLOOKUP(AS141,'シフト記号表（従来型・ユニット型共通）'!$C$6:$L$47,10,FALSE))</f>
        <v/>
      </c>
      <c r="AT142" s="1928" t="str">
        <f>IF(AT141="","",VLOOKUP(AT141,'シフト記号表（従来型・ユニット型共通）'!$C$6:$L$47,10,FALSE))</f>
        <v/>
      </c>
      <c r="AU142" s="1929" t="str">
        <f>IF(AU141="","",VLOOKUP(AU141,'シフト記号表（従来型・ユニット型共通）'!$C$6:$L$47,10,FALSE))</f>
        <v/>
      </c>
      <c r="AV142" s="1927" t="str">
        <f>IF(AV141="","",VLOOKUP(AV141,'シフト記号表（従来型・ユニット型共通）'!$C$6:$L$47,10,FALSE))</f>
        <v/>
      </c>
      <c r="AW142" s="1928" t="str">
        <f>IF(AW141="","",VLOOKUP(AW141,'シフト記号表（従来型・ユニット型共通）'!$C$6:$L$47,10,FALSE))</f>
        <v/>
      </c>
      <c r="AX142" s="1928" t="str">
        <f>IF(AX141="","",VLOOKUP(AX141,'シフト記号表（従来型・ユニット型共通）'!$C$6:$L$47,10,FALSE))</f>
        <v/>
      </c>
      <c r="AY142" s="1928" t="str">
        <f>IF(AY141="","",VLOOKUP(AY141,'シフト記号表（従来型・ユニット型共通）'!$C$6:$L$47,10,FALSE))</f>
        <v/>
      </c>
      <c r="AZ142" s="1928" t="str">
        <f>IF(AZ141="","",VLOOKUP(AZ141,'シフト記号表（従来型・ユニット型共通）'!$C$6:$L$47,10,FALSE))</f>
        <v/>
      </c>
      <c r="BA142" s="1928" t="str">
        <f>IF(BA141="","",VLOOKUP(BA141,'シフト記号表（従来型・ユニット型共通）'!$C$6:$L$47,10,FALSE))</f>
        <v/>
      </c>
      <c r="BB142" s="1929" t="str">
        <f>IF(BB141="","",VLOOKUP(BB141,'シフト記号表（従来型・ユニット型共通）'!$C$6:$L$47,10,FALSE))</f>
        <v/>
      </c>
      <c r="BC142" s="1927" t="str">
        <f>IF(BC141="","",VLOOKUP(BC141,'シフト記号表（従来型・ユニット型共通）'!$C$6:$L$47,10,FALSE))</f>
        <v/>
      </c>
      <c r="BD142" s="1928" t="str">
        <f>IF(BD141="","",VLOOKUP(BD141,'シフト記号表（従来型・ユニット型共通）'!$C$6:$L$47,10,FALSE))</f>
        <v/>
      </c>
      <c r="BE142" s="1928" t="str">
        <f>IF(BE141="","",VLOOKUP(BE141,'シフト記号表（従来型・ユニット型共通）'!$C$6:$L$47,10,FALSE))</f>
        <v/>
      </c>
      <c r="BF142" s="4169">
        <f>IF($BI$3="４週",SUM(AA142:BB142),IF($BI$3="暦月",SUM(AA142:BE142),""))</f>
        <v>0</v>
      </c>
      <c r="BG142" s="4170"/>
      <c r="BH142" s="4171">
        <f>IF($BI$3="４週",BF142/4,IF($BI$3="暦月",(BF142/($BI$8/7)),""))</f>
        <v>0</v>
      </c>
      <c r="BI142" s="4170"/>
      <c r="BJ142" s="4166"/>
      <c r="BK142" s="4167"/>
      <c r="BL142" s="4167"/>
      <c r="BM142" s="4167"/>
      <c r="BN142" s="4168"/>
    </row>
    <row r="143" spans="2:66" ht="20.25" customHeight="1" x14ac:dyDescent="0.15">
      <c r="B143" s="4126">
        <f>B141+1</f>
        <v>64</v>
      </c>
      <c r="C143" s="4253"/>
      <c r="D143" s="4255"/>
      <c r="E143" s="4239"/>
      <c r="F143" s="4256"/>
      <c r="G143" s="4128"/>
      <c r="H143" s="4129"/>
      <c r="I143" s="1922"/>
      <c r="J143" s="1923"/>
      <c r="K143" s="1922"/>
      <c r="L143" s="1923"/>
      <c r="M143" s="4132"/>
      <c r="N143" s="4133"/>
      <c r="O143" s="4136"/>
      <c r="P143" s="4137"/>
      <c r="Q143" s="4137"/>
      <c r="R143" s="4129"/>
      <c r="S143" s="4140"/>
      <c r="T143" s="4141"/>
      <c r="U143" s="4141"/>
      <c r="V143" s="4141"/>
      <c r="W143" s="4142"/>
      <c r="X143" s="1942" t="s">
        <v>3298</v>
      </c>
      <c r="Z143" s="1943"/>
      <c r="AA143" s="1935"/>
      <c r="AB143" s="1936"/>
      <c r="AC143" s="1936"/>
      <c r="AD143" s="1936"/>
      <c r="AE143" s="1936"/>
      <c r="AF143" s="1936"/>
      <c r="AG143" s="1937"/>
      <c r="AH143" s="1935"/>
      <c r="AI143" s="1936"/>
      <c r="AJ143" s="1936"/>
      <c r="AK143" s="1936"/>
      <c r="AL143" s="1936"/>
      <c r="AM143" s="1936"/>
      <c r="AN143" s="1937"/>
      <c r="AO143" s="1935"/>
      <c r="AP143" s="1936"/>
      <c r="AQ143" s="1936"/>
      <c r="AR143" s="1936"/>
      <c r="AS143" s="1936"/>
      <c r="AT143" s="1936"/>
      <c r="AU143" s="1937"/>
      <c r="AV143" s="1935"/>
      <c r="AW143" s="1936"/>
      <c r="AX143" s="1936"/>
      <c r="AY143" s="1936"/>
      <c r="AZ143" s="1936"/>
      <c r="BA143" s="1936"/>
      <c r="BB143" s="1937"/>
      <c r="BC143" s="1935"/>
      <c r="BD143" s="1936"/>
      <c r="BE143" s="1938"/>
      <c r="BF143" s="4146"/>
      <c r="BG143" s="4147"/>
      <c r="BH143" s="4148"/>
      <c r="BI143" s="4149"/>
      <c r="BJ143" s="4150"/>
      <c r="BK143" s="4151"/>
      <c r="BL143" s="4151"/>
      <c r="BM143" s="4151"/>
      <c r="BN143" s="4152"/>
    </row>
    <row r="144" spans="2:66" ht="20.25" customHeight="1" x14ac:dyDescent="0.15">
      <c r="B144" s="4159"/>
      <c r="C144" s="4260"/>
      <c r="D144" s="4261"/>
      <c r="E144" s="4239"/>
      <c r="F144" s="4256"/>
      <c r="G144" s="4160"/>
      <c r="H144" s="4161"/>
      <c r="I144" s="1944"/>
      <c r="J144" s="1945">
        <f>G143</f>
        <v>0</v>
      </c>
      <c r="K144" s="1944"/>
      <c r="L144" s="1945">
        <f>M143</f>
        <v>0</v>
      </c>
      <c r="M144" s="4162"/>
      <c r="N144" s="4163"/>
      <c r="O144" s="4164"/>
      <c r="P144" s="4165"/>
      <c r="Q144" s="4165"/>
      <c r="R144" s="4161"/>
      <c r="S144" s="4140"/>
      <c r="T144" s="4141"/>
      <c r="U144" s="4141"/>
      <c r="V144" s="4141"/>
      <c r="W144" s="4142"/>
      <c r="X144" s="1939" t="s">
        <v>3505</v>
      </c>
      <c r="Y144" s="1940"/>
      <c r="Z144" s="1941"/>
      <c r="AA144" s="1927" t="str">
        <f>IF(AA143="","",VLOOKUP(AA143,'シフト記号表（従来型・ユニット型共通）'!$C$6:$L$47,10,FALSE))</f>
        <v/>
      </c>
      <c r="AB144" s="1928" t="str">
        <f>IF(AB143="","",VLOOKUP(AB143,'シフト記号表（従来型・ユニット型共通）'!$C$6:$L$47,10,FALSE))</f>
        <v/>
      </c>
      <c r="AC144" s="1928" t="str">
        <f>IF(AC143="","",VLOOKUP(AC143,'シフト記号表（従来型・ユニット型共通）'!$C$6:$L$47,10,FALSE))</f>
        <v/>
      </c>
      <c r="AD144" s="1928" t="str">
        <f>IF(AD143="","",VLOOKUP(AD143,'シフト記号表（従来型・ユニット型共通）'!$C$6:$L$47,10,FALSE))</f>
        <v/>
      </c>
      <c r="AE144" s="1928" t="str">
        <f>IF(AE143="","",VLOOKUP(AE143,'シフト記号表（従来型・ユニット型共通）'!$C$6:$L$47,10,FALSE))</f>
        <v/>
      </c>
      <c r="AF144" s="1928" t="str">
        <f>IF(AF143="","",VLOOKUP(AF143,'シフト記号表（従来型・ユニット型共通）'!$C$6:$L$47,10,FALSE))</f>
        <v/>
      </c>
      <c r="AG144" s="1929" t="str">
        <f>IF(AG143="","",VLOOKUP(AG143,'シフト記号表（従来型・ユニット型共通）'!$C$6:$L$47,10,FALSE))</f>
        <v/>
      </c>
      <c r="AH144" s="1927" t="str">
        <f>IF(AH143="","",VLOOKUP(AH143,'シフト記号表（従来型・ユニット型共通）'!$C$6:$L$47,10,FALSE))</f>
        <v/>
      </c>
      <c r="AI144" s="1928" t="str">
        <f>IF(AI143="","",VLOOKUP(AI143,'シフト記号表（従来型・ユニット型共通）'!$C$6:$L$47,10,FALSE))</f>
        <v/>
      </c>
      <c r="AJ144" s="1928" t="str">
        <f>IF(AJ143="","",VLOOKUP(AJ143,'シフト記号表（従来型・ユニット型共通）'!$C$6:$L$47,10,FALSE))</f>
        <v/>
      </c>
      <c r="AK144" s="1928" t="str">
        <f>IF(AK143="","",VLOOKUP(AK143,'シフト記号表（従来型・ユニット型共通）'!$C$6:$L$47,10,FALSE))</f>
        <v/>
      </c>
      <c r="AL144" s="1928" t="str">
        <f>IF(AL143="","",VLOOKUP(AL143,'シフト記号表（従来型・ユニット型共通）'!$C$6:$L$47,10,FALSE))</f>
        <v/>
      </c>
      <c r="AM144" s="1928" t="str">
        <f>IF(AM143="","",VLOOKUP(AM143,'シフト記号表（従来型・ユニット型共通）'!$C$6:$L$47,10,FALSE))</f>
        <v/>
      </c>
      <c r="AN144" s="1929" t="str">
        <f>IF(AN143="","",VLOOKUP(AN143,'シフト記号表（従来型・ユニット型共通）'!$C$6:$L$47,10,FALSE))</f>
        <v/>
      </c>
      <c r="AO144" s="1927" t="str">
        <f>IF(AO143="","",VLOOKUP(AO143,'シフト記号表（従来型・ユニット型共通）'!$C$6:$L$47,10,FALSE))</f>
        <v/>
      </c>
      <c r="AP144" s="1928" t="str">
        <f>IF(AP143="","",VLOOKUP(AP143,'シフト記号表（従来型・ユニット型共通）'!$C$6:$L$47,10,FALSE))</f>
        <v/>
      </c>
      <c r="AQ144" s="1928" t="str">
        <f>IF(AQ143="","",VLOOKUP(AQ143,'シフト記号表（従来型・ユニット型共通）'!$C$6:$L$47,10,FALSE))</f>
        <v/>
      </c>
      <c r="AR144" s="1928" t="str">
        <f>IF(AR143="","",VLOOKUP(AR143,'シフト記号表（従来型・ユニット型共通）'!$C$6:$L$47,10,FALSE))</f>
        <v/>
      </c>
      <c r="AS144" s="1928" t="str">
        <f>IF(AS143="","",VLOOKUP(AS143,'シフト記号表（従来型・ユニット型共通）'!$C$6:$L$47,10,FALSE))</f>
        <v/>
      </c>
      <c r="AT144" s="1928" t="str">
        <f>IF(AT143="","",VLOOKUP(AT143,'シフト記号表（従来型・ユニット型共通）'!$C$6:$L$47,10,FALSE))</f>
        <v/>
      </c>
      <c r="AU144" s="1929" t="str">
        <f>IF(AU143="","",VLOOKUP(AU143,'シフト記号表（従来型・ユニット型共通）'!$C$6:$L$47,10,FALSE))</f>
        <v/>
      </c>
      <c r="AV144" s="1927" t="str">
        <f>IF(AV143="","",VLOOKUP(AV143,'シフト記号表（従来型・ユニット型共通）'!$C$6:$L$47,10,FALSE))</f>
        <v/>
      </c>
      <c r="AW144" s="1928" t="str">
        <f>IF(AW143="","",VLOOKUP(AW143,'シフト記号表（従来型・ユニット型共通）'!$C$6:$L$47,10,FALSE))</f>
        <v/>
      </c>
      <c r="AX144" s="1928" t="str">
        <f>IF(AX143="","",VLOOKUP(AX143,'シフト記号表（従来型・ユニット型共通）'!$C$6:$L$47,10,FALSE))</f>
        <v/>
      </c>
      <c r="AY144" s="1928" t="str">
        <f>IF(AY143="","",VLOOKUP(AY143,'シフト記号表（従来型・ユニット型共通）'!$C$6:$L$47,10,FALSE))</f>
        <v/>
      </c>
      <c r="AZ144" s="1928" t="str">
        <f>IF(AZ143="","",VLOOKUP(AZ143,'シフト記号表（従来型・ユニット型共通）'!$C$6:$L$47,10,FALSE))</f>
        <v/>
      </c>
      <c r="BA144" s="1928" t="str">
        <f>IF(BA143="","",VLOOKUP(BA143,'シフト記号表（従来型・ユニット型共通）'!$C$6:$L$47,10,FALSE))</f>
        <v/>
      </c>
      <c r="BB144" s="1929" t="str">
        <f>IF(BB143="","",VLOOKUP(BB143,'シフト記号表（従来型・ユニット型共通）'!$C$6:$L$47,10,FALSE))</f>
        <v/>
      </c>
      <c r="BC144" s="1927" t="str">
        <f>IF(BC143="","",VLOOKUP(BC143,'シフト記号表（従来型・ユニット型共通）'!$C$6:$L$47,10,FALSE))</f>
        <v/>
      </c>
      <c r="BD144" s="1928" t="str">
        <f>IF(BD143="","",VLOOKUP(BD143,'シフト記号表（従来型・ユニット型共通）'!$C$6:$L$47,10,FALSE))</f>
        <v/>
      </c>
      <c r="BE144" s="1928" t="str">
        <f>IF(BE143="","",VLOOKUP(BE143,'シフト記号表（従来型・ユニット型共通）'!$C$6:$L$47,10,FALSE))</f>
        <v/>
      </c>
      <c r="BF144" s="4169">
        <f>IF($BI$3="４週",SUM(AA144:BB144),IF($BI$3="暦月",SUM(AA144:BE144),""))</f>
        <v>0</v>
      </c>
      <c r="BG144" s="4170"/>
      <c r="BH144" s="4171">
        <f>IF($BI$3="４週",BF144/4,IF($BI$3="暦月",(BF144/($BI$8/7)),""))</f>
        <v>0</v>
      </c>
      <c r="BI144" s="4170"/>
      <c r="BJ144" s="4166"/>
      <c r="BK144" s="4167"/>
      <c r="BL144" s="4167"/>
      <c r="BM144" s="4167"/>
      <c r="BN144" s="4168"/>
    </row>
    <row r="145" spans="2:66" ht="20.25" customHeight="1" x14ac:dyDescent="0.15">
      <c r="B145" s="4126">
        <f>B143+1</f>
        <v>65</v>
      </c>
      <c r="C145" s="4253"/>
      <c r="D145" s="4255"/>
      <c r="E145" s="4239"/>
      <c r="F145" s="4256"/>
      <c r="G145" s="4128"/>
      <c r="H145" s="4129"/>
      <c r="I145" s="1922"/>
      <c r="J145" s="1923"/>
      <c r="K145" s="1922"/>
      <c r="L145" s="1923"/>
      <c r="M145" s="4132"/>
      <c r="N145" s="4133"/>
      <c r="O145" s="4136"/>
      <c r="P145" s="4137"/>
      <c r="Q145" s="4137"/>
      <c r="R145" s="4129"/>
      <c r="S145" s="4140"/>
      <c r="T145" s="4141"/>
      <c r="U145" s="4141"/>
      <c r="V145" s="4141"/>
      <c r="W145" s="4142"/>
      <c r="X145" s="1942" t="s">
        <v>3298</v>
      </c>
      <c r="Z145" s="1943"/>
      <c r="AA145" s="1935"/>
      <c r="AB145" s="1936"/>
      <c r="AC145" s="1936"/>
      <c r="AD145" s="1936"/>
      <c r="AE145" s="1936"/>
      <c r="AF145" s="1936"/>
      <c r="AG145" s="1937"/>
      <c r="AH145" s="1935"/>
      <c r="AI145" s="1936"/>
      <c r="AJ145" s="1936"/>
      <c r="AK145" s="1936"/>
      <c r="AL145" s="1936"/>
      <c r="AM145" s="1936"/>
      <c r="AN145" s="1937"/>
      <c r="AO145" s="1935"/>
      <c r="AP145" s="1936"/>
      <c r="AQ145" s="1936"/>
      <c r="AR145" s="1936"/>
      <c r="AS145" s="1936"/>
      <c r="AT145" s="1936"/>
      <c r="AU145" s="1937"/>
      <c r="AV145" s="1935"/>
      <c r="AW145" s="1936"/>
      <c r="AX145" s="1936"/>
      <c r="AY145" s="1936"/>
      <c r="AZ145" s="1936"/>
      <c r="BA145" s="1936"/>
      <c r="BB145" s="1937"/>
      <c r="BC145" s="1935"/>
      <c r="BD145" s="1936"/>
      <c r="BE145" s="1938"/>
      <c r="BF145" s="4146"/>
      <c r="BG145" s="4147"/>
      <c r="BH145" s="4148"/>
      <c r="BI145" s="4149"/>
      <c r="BJ145" s="4150"/>
      <c r="BK145" s="4151"/>
      <c r="BL145" s="4151"/>
      <c r="BM145" s="4151"/>
      <c r="BN145" s="4152"/>
    </row>
    <row r="146" spans="2:66" ht="20.25" customHeight="1" x14ac:dyDescent="0.15">
      <c r="B146" s="4159"/>
      <c r="C146" s="4260"/>
      <c r="D146" s="4261"/>
      <c r="E146" s="4239"/>
      <c r="F146" s="4256"/>
      <c r="G146" s="4160"/>
      <c r="H146" s="4161"/>
      <c r="I146" s="1944"/>
      <c r="J146" s="1945">
        <f>G145</f>
        <v>0</v>
      </c>
      <c r="K146" s="1944"/>
      <c r="L146" s="1945">
        <f>M145</f>
        <v>0</v>
      </c>
      <c r="M146" s="4162"/>
      <c r="N146" s="4163"/>
      <c r="O146" s="4164"/>
      <c r="P146" s="4165"/>
      <c r="Q146" s="4165"/>
      <c r="R146" s="4161"/>
      <c r="S146" s="4140"/>
      <c r="T146" s="4141"/>
      <c r="U146" s="4141"/>
      <c r="V146" s="4141"/>
      <c r="W146" s="4142"/>
      <c r="X146" s="1939" t="s">
        <v>3505</v>
      </c>
      <c r="Y146" s="1940"/>
      <c r="Z146" s="1941"/>
      <c r="AA146" s="1927" t="str">
        <f>IF(AA145="","",VLOOKUP(AA145,'シフト記号表（従来型・ユニット型共通）'!$C$6:$L$47,10,FALSE))</f>
        <v/>
      </c>
      <c r="AB146" s="1928" t="str">
        <f>IF(AB145="","",VLOOKUP(AB145,'シフト記号表（従来型・ユニット型共通）'!$C$6:$L$47,10,FALSE))</f>
        <v/>
      </c>
      <c r="AC146" s="1928" t="str">
        <f>IF(AC145="","",VLOOKUP(AC145,'シフト記号表（従来型・ユニット型共通）'!$C$6:$L$47,10,FALSE))</f>
        <v/>
      </c>
      <c r="AD146" s="1928" t="str">
        <f>IF(AD145="","",VLOOKUP(AD145,'シフト記号表（従来型・ユニット型共通）'!$C$6:$L$47,10,FALSE))</f>
        <v/>
      </c>
      <c r="AE146" s="1928" t="str">
        <f>IF(AE145="","",VLOOKUP(AE145,'シフト記号表（従来型・ユニット型共通）'!$C$6:$L$47,10,FALSE))</f>
        <v/>
      </c>
      <c r="AF146" s="1928" t="str">
        <f>IF(AF145="","",VLOOKUP(AF145,'シフト記号表（従来型・ユニット型共通）'!$C$6:$L$47,10,FALSE))</f>
        <v/>
      </c>
      <c r="AG146" s="1929" t="str">
        <f>IF(AG145="","",VLOOKUP(AG145,'シフト記号表（従来型・ユニット型共通）'!$C$6:$L$47,10,FALSE))</f>
        <v/>
      </c>
      <c r="AH146" s="1927" t="str">
        <f>IF(AH145="","",VLOOKUP(AH145,'シフト記号表（従来型・ユニット型共通）'!$C$6:$L$47,10,FALSE))</f>
        <v/>
      </c>
      <c r="AI146" s="1928" t="str">
        <f>IF(AI145="","",VLOOKUP(AI145,'シフト記号表（従来型・ユニット型共通）'!$C$6:$L$47,10,FALSE))</f>
        <v/>
      </c>
      <c r="AJ146" s="1928" t="str">
        <f>IF(AJ145="","",VLOOKUP(AJ145,'シフト記号表（従来型・ユニット型共通）'!$C$6:$L$47,10,FALSE))</f>
        <v/>
      </c>
      <c r="AK146" s="1928" t="str">
        <f>IF(AK145="","",VLOOKUP(AK145,'シフト記号表（従来型・ユニット型共通）'!$C$6:$L$47,10,FALSE))</f>
        <v/>
      </c>
      <c r="AL146" s="1928" t="str">
        <f>IF(AL145="","",VLOOKUP(AL145,'シフト記号表（従来型・ユニット型共通）'!$C$6:$L$47,10,FALSE))</f>
        <v/>
      </c>
      <c r="AM146" s="1928" t="str">
        <f>IF(AM145="","",VLOOKUP(AM145,'シフト記号表（従来型・ユニット型共通）'!$C$6:$L$47,10,FALSE))</f>
        <v/>
      </c>
      <c r="AN146" s="1929" t="str">
        <f>IF(AN145="","",VLOOKUP(AN145,'シフト記号表（従来型・ユニット型共通）'!$C$6:$L$47,10,FALSE))</f>
        <v/>
      </c>
      <c r="AO146" s="1927" t="str">
        <f>IF(AO145="","",VLOOKUP(AO145,'シフト記号表（従来型・ユニット型共通）'!$C$6:$L$47,10,FALSE))</f>
        <v/>
      </c>
      <c r="AP146" s="1928" t="str">
        <f>IF(AP145="","",VLOOKUP(AP145,'シフト記号表（従来型・ユニット型共通）'!$C$6:$L$47,10,FALSE))</f>
        <v/>
      </c>
      <c r="AQ146" s="1928" t="str">
        <f>IF(AQ145="","",VLOOKUP(AQ145,'シフト記号表（従来型・ユニット型共通）'!$C$6:$L$47,10,FALSE))</f>
        <v/>
      </c>
      <c r="AR146" s="1928" t="str">
        <f>IF(AR145="","",VLOOKUP(AR145,'シフト記号表（従来型・ユニット型共通）'!$C$6:$L$47,10,FALSE))</f>
        <v/>
      </c>
      <c r="AS146" s="1928" t="str">
        <f>IF(AS145="","",VLOOKUP(AS145,'シフト記号表（従来型・ユニット型共通）'!$C$6:$L$47,10,FALSE))</f>
        <v/>
      </c>
      <c r="AT146" s="1928" t="str">
        <f>IF(AT145="","",VLOOKUP(AT145,'シフト記号表（従来型・ユニット型共通）'!$C$6:$L$47,10,FALSE))</f>
        <v/>
      </c>
      <c r="AU146" s="1929" t="str">
        <f>IF(AU145="","",VLOOKUP(AU145,'シフト記号表（従来型・ユニット型共通）'!$C$6:$L$47,10,FALSE))</f>
        <v/>
      </c>
      <c r="AV146" s="1927" t="str">
        <f>IF(AV145="","",VLOOKUP(AV145,'シフト記号表（従来型・ユニット型共通）'!$C$6:$L$47,10,FALSE))</f>
        <v/>
      </c>
      <c r="AW146" s="1928" t="str">
        <f>IF(AW145="","",VLOOKUP(AW145,'シフト記号表（従来型・ユニット型共通）'!$C$6:$L$47,10,FALSE))</f>
        <v/>
      </c>
      <c r="AX146" s="1928" t="str">
        <f>IF(AX145="","",VLOOKUP(AX145,'シフト記号表（従来型・ユニット型共通）'!$C$6:$L$47,10,FALSE))</f>
        <v/>
      </c>
      <c r="AY146" s="1928" t="str">
        <f>IF(AY145="","",VLOOKUP(AY145,'シフト記号表（従来型・ユニット型共通）'!$C$6:$L$47,10,FALSE))</f>
        <v/>
      </c>
      <c r="AZ146" s="1928" t="str">
        <f>IF(AZ145="","",VLOOKUP(AZ145,'シフト記号表（従来型・ユニット型共通）'!$C$6:$L$47,10,FALSE))</f>
        <v/>
      </c>
      <c r="BA146" s="1928" t="str">
        <f>IF(BA145="","",VLOOKUP(BA145,'シフト記号表（従来型・ユニット型共通）'!$C$6:$L$47,10,FALSE))</f>
        <v/>
      </c>
      <c r="BB146" s="1929" t="str">
        <f>IF(BB145="","",VLOOKUP(BB145,'シフト記号表（従来型・ユニット型共通）'!$C$6:$L$47,10,FALSE))</f>
        <v/>
      </c>
      <c r="BC146" s="1927" t="str">
        <f>IF(BC145="","",VLOOKUP(BC145,'シフト記号表（従来型・ユニット型共通）'!$C$6:$L$47,10,FALSE))</f>
        <v/>
      </c>
      <c r="BD146" s="1928" t="str">
        <f>IF(BD145="","",VLOOKUP(BD145,'シフト記号表（従来型・ユニット型共通）'!$C$6:$L$47,10,FALSE))</f>
        <v/>
      </c>
      <c r="BE146" s="1928" t="str">
        <f>IF(BE145="","",VLOOKUP(BE145,'シフト記号表（従来型・ユニット型共通）'!$C$6:$L$47,10,FALSE))</f>
        <v/>
      </c>
      <c r="BF146" s="4169">
        <f>IF($BI$3="４週",SUM(AA146:BB146),IF($BI$3="暦月",SUM(AA146:BE146),""))</f>
        <v>0</v>
      </c>
      <c r="BG146" s="4170"/>
      <c r="BH146" s="4171">
        <f>IF($BI$3="４週",BF146/4,IF($BI$3="暦月",(BF146/($BI$8/7)),""))</f>
        <v>0</v>
      </c>
      <c r="BI146" s="4170"/>
      <c r="BJ146" s="4166"/>
      <c r="BK146" s="4167"/>
      <c r="BL146" s="4167"/>
      <c r="BM146" s="4167"/>
      <c r="BN146" s="4168"/>
    </row>
    <row r="147" spans="2:66" ht="20.25" customHeight="1" x14ac:dyDescent="0.15">
      <c r="B147" s="4126">
        <f>B145+1</f>
        <v>66</v>
      </c>
      <c r="C147" s="4253"/>
      <c r="D147" s="4255"/>
      <c r="E147" s="4239"/>
      <c r="F147" s="4256"/>
      <c r="G147" s="4128"/>
      <c r="H147" s="4129"/>
      <c r="I147" s="1922"/>
      <c r="J147" s="1923"/>
      <c r="K147" s="1922"/>
      <c r="L147" s="1923"/>
      <c r="M147" s="4132"/>
      <c r="N147" s="4133"/>
      <c r="O147" s="4136"/>
      <c r="P147" s="4137"/>
      <c r="Q147" s="4137"/>
      <c r="R147" s="4129"/>
      <c r="S147" s="4140"/>
      <c r="T147" s="4141"/>
      <c r="U147" s="4141"/>
      <c r="V147" s="4141"/>
      <c r="W147" s="4142"/>
      <c r="X147" s="1942" t="s">
        <v>3298</v>
      </c>
      <c r="Z147" s="1943"/>
      <c r="AA147" s="1935"/>
      <c r="AB147" s="1936"/>
      <c r="AC147" s="1936"/>
      <c r="AD147" s="1936"/>
      <c r="AE147" s="1936"/>
      <c r="AF147" s="1936"/>
      <c r="AG147" s="1937"/>
      <c r="AH147" s="1935"/>
      <c r="AI147" s="1936"/>
      <c r="AJ147" s="1936"/>
      <c r="AK147" s="1936"/>
      <c r="AL147" s="1936"/>
      <c r="AM147" s="1936"/>
      <c r="AN147" s="1937"/>
      <c r="AO147" s="1935"/>
      <c r="AP147" s="1936"/>
      <c r="AQ147" s="1936"/>
      <c r="AR147" s="1936"/>
      <c r="AS147" s="1936"/>
      <c r="AT147" s="1936"/>
      <c r="AU147" s="1937"/>
      <c r="AV147" s="1935"/>
      <c r="AW147" s="1936"/>
      <c r="AX147" s="1936"/>
      <c r="AY147" s="1936"/>
      <c r="AZ147" s="1936"/>
      <c r="BA147" s="1936"/>
      <c r="BB147" s="1937"/>
      <c r="BC147" s="1935"/>
      <c r="BD147" s="1936"/>
      <c r="BE147" s="1938"/>
      <c r="BF147" s="4146"/>
      <c r="BG147" s="4147"/>
      <c r="BH147" s="4148"/>
      <c r="BI147" s="4149"/>
      <c r="BJ147" s="4150"/>
      <c r="BK147" s="4151"/>
      <c r="BL147" s="4151"/>
      <c r="BM147" s="4151"/>
      <c r="BN147" s="4152"/>
    </row>
    <row r="148" spans="2:66" ht="20.25" customHeight="1" x14ac:dyDescent="0.15">
      <c r="B148" s="4159"/>
      <c r="C148" s="4260"/>
      <c r="D148" s="4261"/>
      <c r="E148" s="4239"/>
      <c r="F148" s="4256"/>
      <c r="G148" s="4160"/>
      <c r="H148" s="4161"/>
      <c r="I148" s="1944"/>
      <c r="J148" s="1945">
        <f>G147</f>
        <v>0</v>
      </c>
      <c r="K148" s="1944"/>
      <c r="L148" s="1945">
        <f>M147</f>
        <v>0</v>
      </c>
      <c r="M148" s="4162"/>
      <c r="N148" s="4163"/>
      <c r="O148" s="4164"/>
      <c r="P148" s="4165"/>
      <c r="Q148" s="4165"/>
      <c r="R148" s="4161"/>
      <c r="S148" s="4140"/>
      <c r="T148" s="4141"/>
      <c r="U148" s="4141"/>
      <c r="V148" s="4141"/>
      <c r="W148" s="4142"/>
      <c r="X148" s="1939" t="s">
        <v>3505</v>
      </c>
      <c r="Y148" s="1940"/>
      <c r="Z148" s="1941"/>
      <c r="AA148" s="1927" t="str">
        <f>IF(AA147="","",VLOOKUP(AA147,'シフト記号表（従来型・ユニット型共通）'!$C$6:$L$47,10,FALSE))</f>
        <v/>
      </c>
      <c r="AB148" s="1928" t="str">
        <f>IF(AB147="","",VLOOKUP(AB147,'シフト記号表（従来型・ユニット型共通）'!$C$6:$L$47,10,FALSE))</f>
        <v/>
      </c>
      <c r="AC148" s="1928" t="str">
        <f>IF(AC147="","",VLOOKUP(AC147,'シフト記号表（従来型・ユニット型共通）'!$C$6:$L$47,10,FALSE))</f>
        <v/>
      </c>
      <c r="AD148" s="1928" t="str">
        <f>IF(AD147="","",VLOOKUP(AD147,'シフト記号表（従来型・ユニット型共通）'!$C$6:$L$47,10,FALSE))</f>
        <v/>
      </c>
      <c r="AE148" s="1928" t="str">
        <f>IF(AE147="","",VLOOKUP(AE147,'シフト記号表（従来型・ユニット型共通）'!$C$6:$L$47,10,FALSE))</f>
        <v/>
      </c>
      <c r="AF148" s="1928" t="str">
        <f>IF(AF147="","",VLOOKUP(AF147,'シフト記号表（従来型・ユニット型共通）'!$C$6:$L$47,10,FALSE))</f>
        <v/>
      </c>
      <c r="AG148" s="1929" t="str">
        <f>IF(AG147="","",VLOOKUP(AG147,'シフト記号表（従来型・ユニット型共通）'!$C$6:$L$47,10,FALSE))</f>
        <v/>
      </c>
      <c r="AH148" s="1927" t="str">
        <f>IF(AH147="","",VLOOKUP(AH147,'シフト記号表（従来型・ユニット型共通）'!$C$6:$L$47,10,FALSE))</f>
        <v/>
      </c>
      <c r="AI148" s="1928" t="str">
        <f>IF(AI147="","",VLOOKUP(AI147,'シフト記号表（従来型・ユニット型共通）'!$C$6:$L$47,10,FALSE))</f>
        <v/>
      </c>
      <c r="AJ148" s="1928" t="str">
        <f>IF(AJ147="","",VLOOKUP(AJ147,'シフト記号表（従来型・ユニット型共通）'!$C$6:$L$47,10,FALSE))</f>
        <v/>
      </c>
      <c r="AK148" s="1928" t="str">
        <f>IF(AK147="","",VLOOKUP(AK147,'シフト記号表（従来型・ユニット型共通）'!$C$6:$L$47,10,FALSE))</f>
        <v/>
      </c>
      <c r="AL148" s="1928" t="str">
        <f>IF(AL147="","",VLOOKUP(AL147,'シフト記号表（従来型・ユニット型共通）'!$C$6:$L$47,10,FALSE))</f>
        <v/>
      </c>
      <c r="AM148" s="1928" t="str">
        <f>IF(AM147="","",VLOOKUP(AM147,'シフト記号表（従来型・ユニット型共通）'!$C$6:$L$47,10,FALSE))</f>
        <v/>
      </c>
      <c r="AN148" s="1929" t="str">
        <f>IF(AN147="","",VLOOKUP(AN147,'シフト記号表（従来型・ユニット型共通）'!$C$6:$L$47,10,FALSE))</f>
        <v/>
      </c>
      <c r="AO148" s="1927" t="str">
        <f>IF(AO147="","",VLOOKUP(AO147,'シフト記号表（従来型・ユニット型共通）'!$C$6:$L$47,10,FALSE))</f>
        <v/>
      </c>
      <c r="AP148" s="1928" t="str">
        <f>IF(AP147="","",VLOOKUP(AP147,'シフト記号表（従来型・ユニット型共通）'!$C$6:$L$47,10,FALSE))</f>
        <v/>
      </c>
      <c r="AQ148" s="1928" t="str">
        <f>IF(AQ147="","",VLOOKUP(AQ147,'シフト記号表（従来型・ユニット型共通）'!$C$6:$L$47,10,FALSE))</f>
        <v/>
      </c>
      <c r="AR148" s="1928" t="str">
        <f>IF(AR147="","",VLOOKUP(AR147,'シフト記号表（従来型・ユニット型共通）'!$C$6:$L$47,10,FALSE))</f>
        <v/>
      </c>
      <c r="AS148" s="1928" t="str">
        <f>IF(AS147="","",VLOOKUP(AS147,'シフト記号表（従来型・ユニット型共通）'!$C$6:$L$47,10,FALSE))</f>
        <v/>
      </c>
      <c r="AT148" s="1928" t="str">
        <f>IF(AT147="","",VLOOKUP(AT147,'シフト記号表（従来型・ユニット型共通）'!$C$6:$L$47,10,FALSE))</f>
        <v/>
      </c>
      <c r="AU148" s="1929" t="str">
        <f>IF(AU147="","",VLOOKUP(AU147,'シフト記号表（従来型・ユニット型共通）'!$C$6:$L$47,10,FALSE))</f>
        <v/>
      </c>
      <c r="AV148" s="1927" t="str">
        <f>IF(AV147="","",VLOOKUP(AV147,'シフト記号表（従来型・ユニット型共通）'!$C$6:$L$47,10,FALSE))</f>
        <v/>
      </c>
      <c r="AW148" s="1928" t="str">
        <f>IF(AW147="","",VLOOKUP(AW147,'シフト記号表（従来型・ユニット型共通）'!$C$6:$L$47,10,FALSE))</f>
        <v/>
      </c>
      <c r="AX148" s="1928" t="str">
        <f>IF(AX147="","",VLOOKUP(AX147,'シフト記号表（従来型・ユニット型共通）'!$C$6:$L$47,10,FALSE))</f>
        <v/>
      </c>
      <c r="AY148" s="1928" t="str">
        <f>IF(AY147="","",VLOOKUP(AY147,'シフト記号表（従来型・ユニット型共通）'!$C$6:$L$47,10,FALSE))</f>
        <v/>
      </c>
      <c r="AZ148" s="1928" t="str">
        <f>IF(AZ147="","",VLOOKUP(AZ147,'シフト記号表（従来型・ユニット型共通）'!$C$6:$L$47,10,FALSE))</f>
        <v/>
      </c>
      <c r="BA148" s="1928" t="str">
        <f>IF(BA147="","",VLOOKUP(BA147,'シフト記号表（従来型・ユニット型共通）'!$C$6:$L$47,10,FALSE))</f>
        <v/>
      </c>
      <c r="BB148" s="1929" t="str">
        <f>IF(BB147="","",VLOOKUP(BB147,'シフト記号表（従来型・ユニット型共通）'!$C$6:$L$47,10,FALSE))</f>
        <v/>
      </c>
      <c r="BC148" s="1927" t="str">
        <f>IF(BC147="","",VLOOKUP(BC147,'シフト記号表（従来型・ユニット型共通）'!$C$6:$L$47,10,FALSE))</f>
        <v/>
      </c>
      <c r="BD148" s="1928" t="str">
        <f>IF(BD147="","",VLOOKUP(BD147,'シフト記号表（従来型・ユニット型共通）'!$C$6:$L$47,10,FALSE))</f>
        <v/>
      </c>
      <c r="BE148" s="1928" t="str">
        <f>IF(BE147="","",VLOOKUP(BE147,'シフト記号表（従来型・ユニット型共通）'!$C$6:$L$47,10,FALSE))</f>
        <v/>
      </c>
      <c r="BF148" s="4169">
        <f>IF($BI$3="４週",SUM(AA148:BB148),IF($BI$3="暦月",SUM(AA148:BE148),""))</f>
        <v>0</v>
      </c>
      <c r="BG148" s="4170"/>
      <c r="BH148" s="4171">
        <f>IF($BI$3="４週",BF148/4,IF($BI$3="暦月",(BF148/($BI$8/7)),""))</f>
        <v>0</v>
      </c>
      <c r="BI148" s="4170"/>
      <c r="BJ148" s="4166"/>
      <c r="BK148" s="4167"/>
      <c r="BL148" s="4167"/>
      <c r="BM148" s="4167"/>
      <c r="BN148" s="4168"/>
    </row>
    <row r="149" spans="2:66" ht="20.25" customHeight="1" x14ac:dyDescent="0.15">
      <c r="B149" s="4126">
        <f>B147+1</f>
        <v>67</v>
      </c>
      <c r="C149" s="4253"/>
      <c r="D149" s="4255"/>
      <c r="E149" s="4239"/>
      <c r="F149" s="4256"/>
      <c r="G149" s="4128"/>
      <c r="H149" s="4129"/>
      <c r="I149" s="1922"/>
      <c r="J149" s="1923"/>
      <c r="K149" s="1922"/>
      <c r="L149" s="1923"/>
      <c r="M149" s="4132"/>
      <c r="N149" s="4133"/>
      <c r="O149" s="4136"/>
      <c r="P149" s="4137"/>
      <c r="Q149" s="4137"/>
      <c r="R149" s="4129"/>
      <c r="S149" s="4140"/>
      <c r="T149" s="4141"/>
      <c r="U149" s="4141"/>
      <c r="V149" s="4141"/>
      <c r="W149" s="4142"/>
      <c r="X149" s="1942" t="s">
        <v>3298</v>
      </c>
      <c r="Z149" s="1943"/>
      <c r="AA149" s="1935"/>
      <c r="AB149" s="1936"/>
      <c r="AC149" s="1936"/>
      <c r="AD149" s="1936"/>
      <c r="AE149" s="1936"/>
      <c r="AF149" s="1936"/>
      <c r="AG149" s="1937"/>
      <c r="AH149" s="1935"/>
      <c r="AI149" s="1936"/>
      <c r="AJ149" s="1936"/>
      <c r="AK149" s="1936"/>
      <c r="AL149" s="1936"/>
      <c r="AM149" s="1936"/>
      <c r="AN149" s="1937"/>
      <c r="AO149" s="1935"/>
      <c r="AP149" s="1936"/>
      <c r="AQ149" s="1936"/>
      <c r="AR149" s="1936"/>
      <c r="AS149" s="1936"/>
      <c r="AT149" s="1936"/>
      <c r="AU149" s="1937"/>
      <c r="AV149" s="1935"/>
      <c r="AW149" s="1936"/>
      <c r="AX149" s="1936"/>
      <c r="AY149" s="1936"/>
      <c r="AZ149" s="1936"/>
      <c r="BA149" s="1936"/>
      <c r="BB149" s="1937"/>
      <c r="BC149" s="1935"/>
      <c r="BD149" s="1936"/>
      <c r="BE149" s="1938"/>
      <c r="BF149" s="4146"/>
      <c r="BG149" s="4147"/>
      <c r="BH149" s="4148"/>
      <c r="BI149" s="4149"/>
      <c r="BJ149" s="4150"/>
      <c r="BK149" s="4151"/>
      <c r="BL149" s="4151"/>
      <c r="BM149" s="4151"/>
      <c r="BN149" s="4152"/>
    </row>
    <row r="150" spans="2:66" ht="20.25" customHeight="1" x14ac:dyDescent="0.15">
      <c r="B150" s="4159"/>
      <c r="C150" s="4260"/>
      <c r="D150" s="4261"/>
      <c r="E150" s="4239"/>
      <c r="F150" s="4256"/>
      <c r="G150" s="4160"/>
      <c r="H150" s="4161"/>
      <c r="I150" s="1944"/>
      <c r="J150" s="1945">
        <f>G149</f>
        <v>0</v>
      </c>
      <c r="K150" s="1944"/>
      <c r="L150" s="1945">
        <f>M149</f>
        <v>0</v>
      </c>
      <c r="M150" s="4162"/>
      <c r="N150" s="4163"/>
      <c r="O150" s="4164"/>
      <c r="P150" s="4165"/>
      <c r="Q150" s="4165"/>
      <c r="R150" s="4161"/>
      <c r="S150" s="4140"/>
      <c r="T150" s="4141"/>
      <c r="U150" s="4141"/>
      <c r="V150" s="4141"/>
      <c r="W150" s="4142"/>
      <c r="X150" s="1939" t="s">
        <v>3505</v>
      </c>
      <c r="Y150" s="1940"/>
      <c r="Z150" s="1941"/>
      <c r="AA150" s="1927" t="str">
        <f>IF(AA149="","",VLOOKUP(AA149,'シフト記号表（従来型・ユニット型共通）'!$C$6:$L$47,10,FALSE))</f>
        <v/>
      </c>
      <c r="AB150" s="1928" t="str">
        <f>IF(AB149="","",VLOOKUP(AB149,'シフト記号表（従来型・ユニット型共通）'!$C$6:$L$47,10,FALSE))</f>
        <v/>
      </c>
      <c r="AC150" s="1928" t="str">
        <f>IF(AC149="","",VLOOKUP(AC149,'シフト記号表（従来型・ユニット型共通）'!$C$6:$L$47,10,FALSE))</f>
        <v/>
      </c>
      <c r="AD150" s="1928" t="str">
        <f>IF(AD149="","",VLOOKUP(AD149,'シフト記号表（従来型・ユニット型共通）'!$C$6:$L$47,10,FALSE))</f>
        <v/>
      </c>
      <c r="AE150" s="1928" t="str">
        <f>IF(AE149="","",VLOOKUP(AE149,'シフト記号表（従来型・ユニット型共通）'!$C$6:$L$47,10,FALSE))</f>
        <v/>
      </c>
      <c r="AF150" s="1928" t="str">
        <f>IF(AF149="","",VLOOKUP(AF149,'シフト記号表（従来型・ユニット型共通）'!$C$6:$L$47,10,FALSE))</f>
        <v/>
      </c>
      <c r="AG150" s="1929" t="str">
        <f>IF(AG149="","",VLOOKUP(AG149,'シフト記号表（従来型・ユニット型共通）'!$C$6:$L$47,10,FALSE))</f>
        <v/>
      </c>
      <c r="AH150" s="1927" t="str">
        <f>IF(AH149="","",VLOOKUP(AH149,'シフト記号表（従来型・ユニット型共通）'!$C$6:$L$47,10,FALSE))</f>
        <v/>
      </c>
      <c r="AI150" s="1928" t="str">
        <f>IF(AI149="","",VLOOKUP(AI149,'シフト記号表（従来型・ユニット型共通）'!$C$6:$L$47,10,FALSE))</f>
        <v/>
      </c>
      <c r="AJ150" s="1928" t="str">
        <f>IF(AJ149="","",VLOOKUP(AJ149,'シフト記号表（従来型・ユニット型共通）'!$C$6:$L$47,10,FALSE))</f>
        <v/>
      </c>
      <c r="AK150" s="1928" t="str">
        <f>IF(AK149="","",VLOOKUP(AK149,'シフト記号表（従来型・ユニット型共通）'!$C$6:$L$47,10,FALSE))</f>
        <v/>
      </c>
      <c r="AL150" s="1928" t="str">
        <f>IF(AL149="","",VLOOKUP(AL149,'シフト記号表（従来型・ユニット型共通）'!$C$6:$L$47,10,FALSE))</f>
        <v/>
      </c>
      <c r="AM150" s="1928" t="str">
        <f>IF(AM149="","",VLOOKUP(AM149,'シフト記号表（従来型・ユニット型共通）'!$C$6:$L$47,10,FALSE))</f>
        <v/>
      </c>
      <c r="AN150" s="1929" t="str">
        <f>IF(AN149="","",VLOOKUP(AN149,'シフト記号表（従来型・ユニット型共通）'!$C$6:$L$47,10,FALSE))</f>
        <v/>
      </c>
      <c r="AO150" s="1927" t="str">
        <f>IF(AO149="","",VLOOKUP(AO149,'シフト記号表（従来型・ユニット型共通）'!$C$6:$L$47,10,FALSE))</f>
        <v/>
      </c>
      <c r="AP150" s="1928" t="str">
        <f>IF(AP149="","",VLOOKUP(AP149,'シフト記号表（従来型・ユニット型共通）'!$C$6:$L$47,10,FALSE))</f>
        <v/>
      </c>
      <c r="AQ150" s="1928" t="str">
        <f>IF(AQ149="","",VLOOKUP(AQ149,'シフト記号表（従来型・ユニット型共通）'!$C$6:$L$47,10,FALSE))</f>
        <v/>
      </c>
      <c r="AR150" s="1928" t="str">
        <f>IF(AR149="","",VLOOKUP(AR149,'シフト記号表（従来型・ユニット型共通）'!$C$6:$L$47,10,FALSE))</f>
        <v/>
      </c>
      <c r="AS150" s="1928" t="str">
        <f>IF(AS149="","",VLOOKUP(AS149,'シフト記号表（従来型・ユニット型共通）'!$C$6:$L$47,10,FALSE))</f>
        <v/>
      </c>
      <c r="AT150" s="1928" t="str">
        <f>IF(AT149="","",VLOOKUP(AT149,'シフト記号表（従来型・ユニット型共通）'!$C$6:$L$47,10,FALSE))</f>
        <v/>
      </c>
      <c r="AU150" s="1929" t="str">
        <f>IF(AU149="","",VLOOKUP(AU149,'シフト記号表（従来型・ユニット型共通）'!$C$6:$L$47,10,FALSE))</f>
        <v/>
      </c>
      <c r="AV150" s="1927" t="str">
        <f>IF(AV149="","",VLOOKUP(AV149,'シフト記号表（従来型・ユニット型共通）'!$C$6:$L$47,10,FALSE))</f>
        <v/>
      </c>
      <c r="AW150" s="1928" t="str">
        <f>IF(AW149="","",VLOOKUP(AW149,'シフト記号表（従来型・ユニット型共通）'!$C$6:$L$47,10,FALSE))</f>
        <v/>
      </c>
      <c r="AX150" s="1928" t="str">
        <f>IF(AX149="","",VLOOKUP(AX149,'シフト記号表（従来型・ユニット型共通）'!$C$6:$L$47,10,FALSE))</f>
        <v/>
      </c>
      <c r="AY150" s="1928" t="str">
        <f>IF(AY149="","",VLOOKUP(AY149,'シフト記号表（従来型・ユニット型共通）'!$C$6:$L$47,10,FALSE))</f>
        <v/>
      </c>
      <c r="AZ150" s="1928" t="str">
        <f>IF(AZ149="","",VLOOKUP(AZ149,'シフト記号表（従来型・ユニット型共通）'!$C$6:$L$47,10,FALSE))</f>
        <v/>
      </c>
      <c r="BA150" s="1928" t="str">
        <f>IF(BA149="","",VLOOKUP(BA149,'シフト記号表（従来型・ユニット型共通）'!$C$6:$L$47,10,FALSE))</f>
        <v/>
      </c>
      <c r="BB150" s="1929" t="str">
        <f>IF(BB149="","",VLOOKUP(BB149,'シフト記号表（従来型・ユニット型共通）'!$C$6:$L$47,10,FALSE))</f>
        <v/>
      </c>
      <c r="BC150" s="1927" t="str">
        <f>IF(BC149="","",VLOOKUP(BC149,'シフト記号表（従来型・ユニット型共通）'!$C$6:$L$47,10,FALSE))</f>
        <v/>
      </c>
      <c r="BD150" s="1928" t="str">
        <f>IF(BD149="","",VLOOKUP(BD149,'シフト記号表（従来型・ユニット型共通）'!$C$6:$L$47,10,FALSE))</f>
        <v/>
      </c>
      <c r="BE150" s="1928" t="str">
        <f>IF(BE149="","",VLOOKUP(BE149,'シフト記号表（従来型・ユニット型共通）'!$C$6:$L$47,10,FALSE))</f>
        <v/>
      </c>
      <c r="BF150" s="4169">
        <f>IF($BI$3="４週",SUM(AA150:BB150),IF($BI$3="暦月",SUM(AA150:BE150),""))</f>
        <v>0</v>
      </c>
      <c r="BG150" s="4170"/>
      <c r="BH150" s="4171">
        <f>IF($BI$3="４週",BF150/4,IF($BI$3="暦月",(BF150/($BI$8/7)),""))</f>
        <v>0</v>
      </c>
      <c r="BI150" s="4170"/>
      <c r="BJ150" s="4166"/>
      <c r="BK150" s="4167"/>
      <c r="BL150" s="4167"/>
      <c r="BM150" s="4167"/>
      <c r="BN150" s="4168"/>
    </row>
    <row r="151" spans="2:66" ht="20.25" customHeight="1" x14ac:dyDescent="0.15">
      <c r="B151" s="4126">
        <f>B149+1</f>
        <v>68</v>
      </c>
      <c r="C151" s="4253"/>
      <c r="D151" s="4255"/>
      <c r="E151" s="4239"/>
      <c r="F151" s="4256"/>
      <c r="G151" s="4128"/>
      <c r="H151" s="4129"/>
      <c r="I151" s="1922"/>
      <c r="J151" s="1923"/>
      <c r="K151" s="1922"/>
      <c r="L151" s="1923"/>
      <c r="M151" s="4132"/>
      <c r="N151" s="4133"/>
      <c r="O151" s="4136"/>
      <c r="P151" s="4137"/>
      <c r="Q151" s="4137"/>
      <c r="R151" s="4129"/>
      <c r="S151" s="4140"/>
      <c r="T151" s="4141"/>
      <c r="U151" s="4141"/>
      <c r="V151" s="4141"/>
      <c r="W151" s="4142"/>
      <c r="X151" s="1942" t="s">
        <v>3298</v>
      </c>
      <c r="Z151" s="1943"/>
      <c r="AA151" s="1935"/>
      <c r="AB151" s="1936"/>
      <c r="AC151" s="1936"/>
      <c r="AD151" s="1936"/>
      <c r="AE151" s="1936"/>
      <c r="AF151" s="1936"/>
      <c r="AG151" s="1937"/>
      <c r="AH151" s="1935"/>
      <c r="AI151" s="1936"/>
      <c r="AJ151" s="1936"/>
      <c r="AK151" s="1936"/>
      <c r="AL151" s="1936"/>
      <c r="AM151" s="1936"/>
      <c r="AN151" s="1937"/>
      <c r="AO151" s="1935"/>
      <c r="AP151" s="1936"/>
      <c r="AQ151" s="1936"/>
      <c r="AR151" s="1936"/>
      <c r="AS151" s="1936"/>
      <c r="AT151" s="1936"/>
      <c r="AU151" s="1937"/>
      <c r="AV151" s="1935"/>
      <c r="AW151" s="1936"/>
      <c r="AX151" s="1936"/>
      <c r="AY151" s="1936"/>
      <c r="AZ151" s="1936"/>
      <c r="BA151" s="1936"/>
      <c r="BB151" s="1937"/>
      <c r="BC151" s="1935"/>
      <c r="BD151" s="1936"/>
      <c r="BE151" s="1938"/>
      <c r="BF151" s="4146"/>
      <c r="BG151" s="4147"/>
      <c r="BH151" s="4148"/>
      <c r="BI151" s="4149"/>
      <c r="BJ151" s="4150"/>
      <c r="BK151" s="4151"/>
      <c r="BL151" s="4151"/>
      <c r="BM151" s="4151"/>
      <c r="BN151" s="4152"/>
    </row>
    <row r="152" spans="2:66" ht="20.25" customHeight="1" x14ac:dyDescent="0.15">
      <c r="B152" s="4159"/>
      <c r="C152" s="4260"/>
      <c r="D152" s="4261"/>
      <c r="E152" s="4239"/>
      <c r="F152" s="4256"/>
      <c r="G152" s="4160"/>
      <c r="H152" s="4161"/>
      <c r="I152" s="1944"/>
      <c r="J152" s="1945">
        <f>G151</f>
        <v>0</v>
      </c>
      <c r="K152" s="1944"/>
      <c r="L152" s="1945">
        <f>M151</f>
        <v>0</v>
      </c>
      <c r="M152" s="4162"/>
      <c r="N152" s="4163"/>
      <c r="O152" s="4164"/>
      <c r="P152" s="4165"/>
      <c r="Q152" s="4165"/>
      <c r="R152" s="4161"/>
      <c r="S152" s="4140"/>
      <c r="T152" s="4141"/>
      <c r="U152" s="4141"/>
      <c r="V152" s="4141"/>
      <c r="W152" s="4142"/>
      <c r="X152" s="1939" t="s">
        <v>3505</v>
      </c>
      <c r="Y152" s="1940"/>
      <c r="Z152" s="1941"/>
      <c r="AA152" s="1927" t="str">
        <f>IF(AA151="","",VLOOKUP(AA151,'シフト記号表（従来型・ユニット型共通）'!$C$6:$L$47,10,FALSE))</f>
        <v/>
      </c>
      <c r="AB152" s="1928" t="str">
        <f>IF(AB151="","",VLOOKUP(AB151,'シフト記号表（従来型・ユニット型共通）'!$C$6:$L$47,10,FALSE))</f>
        <v/>
      </c>
      <c r="AC152" s="1928" t="str">
        <f>IF(AC151="","",VLOOKUP(AC151,'シフト記号表（従来型・ユニット型共通）'!$C$6:$L$47,10,FALSE))</f>
        <v/>
      </c>
      <c r="AD152" s="1928" t="str">
        <f>IF(AD151="","",VLOOKUP(AD151,'シフト記号表（従来型・ユニット型共通）'!$C$6:$L$47,10,FALSE))</f>
        <v/>
      </c>
      <c r="AE152" s="1928" t="str">
        <f>IF(AE151="","",VLOOKUP(AE151,'シフト記号表（従来型・ユニット型共通）'!$C$6:$L$47,10,FALSE))</f>
        <v/>
      </c>
      <c r="AF152" s="1928" t="str">
        <f>IF(AF151="","",VLOOKUP(AF151,'シフト記号表（従来型・ユニット型共通）'!$C$6:$L$47,10,FALSE))</f>
        <v/>
      </c>
      <c r="AG152" s="1929" t="str">
        <f>IF(AG151="","",VLOOKUP(AG151,'シフト記号表（従来型・ユニット型共通）'!$C$6:$L$47,10,FALSE))</f>
        <v/>
      </c>
      <c r="AH152" s="1927" t="str">
        <f>IF(AH151="","",VLOOKUP(AH151,'シフト記号表（従来型・ユニット型共通）'!$C$6:$L$47,10,FALSE))</f>
        <v/>
      </c>
      <c r="AI152" s="1928" t="str">
        <f>IF(AI151="","",VLOOKUP(AI151,'シフト記号表（従来型・ユニット型共通）'!$C$6:$L$47,10,FALSE))</f>
        <v/>
      </c>
      <c r="AJ152" s="1928" t="str">
        <f>IF(AJ151="","",VLOOKUP(AJ151,'シフト記号表（従来型・ユニット型共通）'!$C$6:$L$47,10,FALSE))</f>
        <v/>
      </c>
      <c r="AK152" s="1928" t="str">
        <f>IF(AK151="","",VLOOKUP(AK151,'シフト記号表（従来型・ユニット型共通）'!$C$6:$L$47,10,FALSE))</f>
        <v/>
      </c>
      <c r="AL152" s="1928" t="str">
        <f>IF(AL151="","",VLOOKUP(AL151,'シフト記号表（従来型・ユニット型共通）'!$C$6:$L$47,10,FALSE))</f>
        <v/>
      </c>
      <c r="AM152" s="1928" t="str">
        <f>IF(AM151="","",VLOOKUP(AM151,'シフト記号表（従来型・ユニット型共通）'!$C$6:$L$47,10,FALSE))</f>
        <v/>
      </c>
      <c r="AN152" s="1929" t="str">
        <f>IF(AN151="","",VLOOKUP(AN151,'シフト記号表（従来型・ユニット型共通）'!$C$6:$L$47,10,FALSE))</f>
        <v/>
      </c>
      <c r="AO152" s="1927" t="str">
        <f>IF(AO151="","",VLOOKUP(AO151,'シフト記号表（従来型・ユニット型共通）'!$C$6:$L$47,10,FALSE))</f>
        <v/>
      </c>
      <c r="AP152" s="1928" t="str">
        <f>IF(AP151="","",VLOOKUP(AP151,'シフト記号表（従来型・ユニット型共通）'!$C$6:$L$47,10,FALSE))</f>
        <v/>
      </c>
      <c r="AQ152" s="1928" t="str">
        <f>IF(AQ151="","",VLOOKUP(AQ151,'シフト記号表（従来型・ユニット型共通）'!$C$6:$L$47,10,FALSE))</f>
        <v/>
      </c>
      <c r="AR152" s="1928" t="str">
        <f>IF(AR151="","",VLOOKUP(AR151,'シフト記号表（従来型・ユニット型共通）'!$C$6:$L$47,10,FALSE))</f>
        <v/>
      </c>
      <c r="AS152" s="1928" t="str">
        <f>IF(AS151="","",VLOOKUP(AS151,'シフト記号表（従来型・ユニット型共通）'!$C$6:$L$47,10,FALSE))</f>
        <v/>
      </c>
      <c r="AT152" s="1928" t="str">
        <f>IF(AT151="","",VLOOKUP(AT151,'シフト記号表（従来型・ユニット型共通）'!$C$6:$L$47,10,FALSE))</f>
        <v/>
      </c>
      <c r="AU152" s="1929" t="str">
        <f>IF(AU151="","",VLOOKUP(AU151,'シフト記号表（従来型・ユニット型共通）'!$C$6:$L$47,10,FALSE))</f>
        <v/>
      </c>
      <c r="AV152" s="1927" t="str">
        <f>IF(AV151="","",VLOOKUP(AV151,'シフト記号表（従来型・ユニット型共通）'!$C$6:$L$47,10,FALSE))</f>
        <v/>
      </c>
      <c r="AW152" s="1928" t="str">
        <f>IF(AW151="","",VLOOKUP(AW151,'シフト記号表（従来型・ユニット型共通）'!$C$6:$L$47,10,FALSE))</f>
        <v/>
      </c>
      <c r="AX152" s="1928" t="str">
        <f>IF(AX151="","",VLOOKUP(AX151,'シフト記号表（従来型・ユニット型共通）'!$C$6:$L$47,10,FALSE))</f>
        <v/>
      </c>
      <c r="AY152" s="1928" t="str">
        <f>IF(AY151="","",VLOOKUP(AY151,'シフト記号表（従来型・ユニット型共通）'!$C$6:$L$47,10,FALSE))</f>
        <v/>
      </c>
      <c r="AZ152" s="1928" t="str">
        <f>IF(AZ151="","",VLOOKUP(AZ151,'シフト記号表（従来型・ユニット型共通）'!$C$6:$L$47,10,FALSE))</f>
        <v/>
      </c>
      <c r="BA152" s="1928" t="str">
        <f>IF(BA151="","",VLOOKUP(BA151,'シフト記号表（従来型・ユニット型共通）'!$C$6:$L$47,10,FALSE))</f>
        <v/>
      </c>
      <c r="BB152" s="1929" t="str">
        <f>IF(BB151="","",VLOOKUP(BB151,'シフト記号表（従来型・ユニット型共通）'!$C$6:$L$47,10,FALSE))</f>
        <v/>
      </c>
      <c r="BC152" s="1927" t="str">
        <f>IF(BC151="","",VLOOKUP(BC151,'シフト記号表（従来型・ユニット型共通）'!$C$6:$L$47,10,FALSE))</f>
        <v/>
      </c>
      <c r="BD152" s="1928" t="str">
        <f>IF(BD151="","",VLOOKUP(BD151,'シフト記号表（従来型・ユニット型共通）'!$C$6:$L$47,10,FALSE))</f>
        <v/>
      </c>
      <c r="BE152" s="1928" t="str">
        <f>IF(BE151="","",VLOOKUP(BE151,'シフト記号表（従来型・ユニット型共通）'!$C$6:$L$47,10,FALSE))</f>
        <v/>
      </c>
      <c r="BF152" s="4169">
        <f>IF($BI$3="４週",SUM(AA152:BB152),IF($BI$3="暦月",SUM(AA152:BE152),""))</f>
        <v>0</v>
      </c>
      <c r="BG152" s="4170"/>
      <c r="BH152" s="4171">
        <f>IF($BI$3="４週",BF152/4,IF($BI$3="暦月",(BF152/($BI$8/7)),""))</f>
        <v>0</v>
      </c>
      <c r="BI152" s="4170"/>
      <c r="BJ152" s="4166"/>
      <c r="BK152" s="4167"/>
      <c r="BL152" s="4167"/>
      <c r="BM152" s="4167"/>
      <c r="BN152" s="4168"/>
    </row>
    <row r="153" spans="2:66" ht="20.25" customHeight="1" x14ac:dyDescent="0.15">
      <c r="B153" s="4126">
        <f>B151+1</f>
        <v>69</v>
      </c>
      <c r="C153" s="4253"/>
      <c r="D153" s="4255"/>
      <c r="E153" s="4239"/>
      <c r="F153" s="4256"/>
      <c r="G153" s="4128"/>
      <c r="H153" s="4129"/>
      <c r="I153" s="1922"/>
      <c r="J153" s="1923"/>
      <c r="K153" s="1922"/>
      <c r="L153" s="1923"/>
      <c r="M153" s="4132"/>
      <c r="N153" s="4133"/>
      <c r="O153" s="4136"/>
      <c r="P153" s="4137"/>
      <c r="Q153" s="4137"/>
      <c r="R153" s="4129"/>
      <c r="S153" s="4140"/>
      <c r="T153" s="4141"/>
      <c r="U153" s="4141"/>
      <c r="V153" s="4141"/>
      <c r="W153" s="4142"/>
      <c r="X153" s="1942" t="s">
        <v>3298</v>
      </c>
      <c r="Z153" s="1943"/>
      <c r="AA153" s="1935"/>
      <c r="AB153" s="1936"/>
      <c r="AC153" s="1936"/>
      <c r="AD153" s="1936"/>
      <c r="AE153" s="1936"/>
      <c r="AF153" s="1936"/>
      <c r="AG153" s="1937"/>
      <c r="AH153" s="1935"/>
      <c r="AI153" s="1936"/>
      <c r="AJ153" s="1936"/>
      <c r="AK153" s="1936"/>
      <c r="AL153" s="1936"/>
      <c r="AM153" s="1936"/>
      <c r="AN153" s="1937"/>
      <c r="AO153" s="1935"/>
      <c r="AP153" s="1936"/>
      <c r="AQ153" s="1936"/>
      <c r="AR153" s="1936"/>
      <c r="AS153" s="1936"/>
      <c r="AT153" s="1936"/>
      <c r="AU153" s="1937"/>
      <c r="AV153" s="1935"/>
      <c r="AW153" s="1936"/>
      <c r="AX153" s="1936"/>
      <c r="AY153" s="1936"/>
      <c r="AZ153" s="1936"/>
      <c r="BA153" s="1936"/>
      <c r="BB153" s="1937"/>
      <c r="BC153" s="1935"/>
      <c r="BD153" s="1936"/>
      <c r="BE153" s="1938"/>
      <c r="BF153" s="4146"/>
      <c r="BG153" s="4147"/>
      <c r="BH153" s="4148"/>
      <c r="BI153" s="4149"/>
      <c r="BJ153" s="4150"/>
      <c r="BK153" s="4151"/>
      <c r="BL153" s="4151"/>
      <c r="BM153" s="4151"/>
      <c r="BN153" s="4152"/>
    </row>
    <row r="154" spans="2:66" ht="20.25" customHeight="1" x14ac:dyDescent="0.15">
      <c r="B154" s="4159"/>
      <c r="C154" s="4260"/>
      <c r="D154" s="4261"/>
      <c r="E154" s="4239"/>
      <c r="F154" s="4256"/>
      <c r="G154" s="4160"/>
      <c r="H154" s="4161"/>
      <c r="I154" s="1944"/>
      <c r="J154" s="1945">
        <f>G153</f>
        <v>0</v>
      </c>
      <c r="K154" s="1944"/>
      <c r="L154" s="1945">
        <f>M153</f>
        <v>0</v>
      </c>
      <c r="M154" s="4162"/>
      <c r="N154" s="4163"/>
      <c r="O154" s="4164"/>
      <c r="P154" s="4165"/>
      <c r="Q154" s="4165"/>
      <c r="R154" s="4161"/>
      <c r="S154" s="4140"/>
      <c r="T154" s="4141"/>
      <c r="U154" s="4141"/>
      <c r="V154" s="4141"/>
      <c r="W154" s="4142"/>
      <c r="X154" s="1939" t="s">
        <v>3505</v>
      </c>
      <c r="Y154" s="1940"/>
      <c r="Z154" s="1941"/>
      <c r="AA154" s="1927" t="str">
        <f>IF(AA153="","",VLOOKUP(AA153,'シフト記号表（従来型・ユニット型共通）'!$C$6:$L$47,10,FALSE))</f>
        <v/>
      </c>
      <c r="AB154" s="1928" t="str">
        <f>IF(AB153="","",VLOOKUP(AB153,'シフト記号表（従来型・ユニット型共通）'!$C$6:$L$47,10,FALSE))</f>
        <v/>
      </c>
      <c r="AC154" s="1928" t="str">
        <f>IF(AC153="","",VLOOKUP(AC153,'シフト記号表（従来型・ユニット型共通）'!$C$6:$L$47,10,FALSE))</f>
        <v/>
      </c>
      <c r="AD154" s="1928" t="str">
        <f>IF(AD153="","",VLOOKUP(AD153,'シフト記号表（従来型・ユニット型共通）'!$C$6:$L$47,10,FALSE))</f>
        <v/>
      </c>
      <c r="AE154" s="1928" t="str">
        <f>IF(AE153="","",VLOOKUP(AE153,'シフト記号表（従来型・ユニット型共通）'!$C$6:$L$47,10,FALSE))</f>
        <v/>
      </c>
      <c r="AF154" s="1928" t="str">
        <f>IF(AF153="","",VLOOKUP(AF153,'シフト記号表（従来型・ユニット型共通）'!$C$6:$L$47,10,FALSE))</f>
        <v/>
      </c>
      <c r="AG154" s="1929" t="str">
        <f>IF(AG153="","",VLOOKUP(AG153,'シフト記号表（従来型・ユニット型共通）'!$C$6:$L$47,10,FALSE))</f>
        <v/>
      </c>
      <c r="AH154" s="1927" t="str">
        <f>IF(AH153="","",VLOOKUP(AH153,'シフト記号表（従来型・ユニット型共通）'!$C$6:$L$47,10,FALSE))</f>
        <v/>
      </c>
      <c r="AI154" s="1928" t="str">
        <f>IF(AI153="","",VLOOKUP(AI153,'シフト記号表（従来型・ユニット型共通）'!$C$6:$L$47,10,FALSE))</f>
        <v/>
      </c>
      <c r="AJ154" s="1928" t="str">
        <f>IF(AJ153="","",VLOOKUP(AJ153,'シフト記号表（従来型・ユニット型共通）'!$C$6:$L$47,10,FALSE))</f>
        <v/>
      </c>
      <c r="AK154" s="1928" t="str">
        <f>IF(AK153="","",VLOOKUP(AK153,'シフト記号表（従来型・ユニット型共通）'!$C$6:$L$47,10,FALSE))</f>
        <v/>
      </c>
      <c r="AL154" s="1928" t="str">
        <f>IF(AL153="","",VLOOKUP(AL153,'シフト記号表（従来型・ユニット型共通）'!$C$6:$L$47,10,FALSE))</f>
        <v/>
      </c>
      <c r="AM154" s="1928" t="str">
        <f>IF(AM153="","",VLOOKUP(AM153,'シフト記号表（従来型・ユニット型共通）'!$C$6:$L$47,10,FALSE))</f>
        <v/>
      </c>
      <c r="AN154" s="1929" t="str">
        <f>IF(AN153="","",VLOOKUP(AN153,'シフト記号表（従来型・ユニット型共通）'!$C$6:$L$47,10,FALSE))</f>
        <v/>
      </c>
      <c r="AO154" s="1927" t="str">
        <f>IF(AO153="","",VLOOKUP(AO153,'シフト記号表（従来型・ユニット型共通）'!$C$6:$L$47,10,FALSE))</f>
        <v/>
      </c>
      <c r="AP154" s="1928" t="str">
        <f>IF(AP153="","",VLOOKUP(AP153,'シフト記号表（従来型・ユニット型共通）'!$C$6:$L$47,10,FALSE))</f>
        <v/>
      </c>
      <c r="AQ154" s="1928" t="str">
        <f>IF(AQ153="","",VLOOKUP(AQ153,'シフト記号表（従来型・ユニット型共通）'!$C$6:$L$47,10,FALSE))</f>
        <v/>
      </c>
      <c r="AR154" s="1928" t="str">
        <f>IF(AR153="","",VLOOKUP(AR153,'シフト記号表（従来型・ユニット型共通）'!$C$6:$L$47,10,FALSE))</f>
        <v/>
      </c>
      <c r="AS154" s="1928" t="str">
        <f>IF(AS153="","",VLOOKUP(AS153,'シフト記号表（従来型・ユニット型共通）'!$C$6:$L$47,10,FALSE))</f>
        <v/>
      </c>
      <c r="AT154" s="1928" t="str">
        <f>IF(AT153="","",VLOOKUP(AT153,'シフト記号表（従来型・ユニット型共通）'!$C$6:$L$47,10,FALSE))</f>
        <v/>
      </c>
      <c r="AU154" s="1929" t="str">
        <f>IF(AU153="","",VLOOKUP(AU153,'シフト記号表（従来型・ユニット型共通）'!$C$6:$L$47,10,FALSE))</f>
        <v/>
      </c>
      <c r="AV154" s="1927" t="str">
        <f>IF(AV153="","",VLOOKUP(AV153,'シフト記号表（従来型・ユニット型共通）'!$C$6:$L$47,10,FALSE))</f>
        <v/>
      </c>
      <c r="AW154" s="1928" t="str">
        <f>IF(AW153="","",VLOOKUP(AW153,'シフト記号表（従来型・ユニット型共通）'!$C$6:$L$47,10,FALSE))</f>
        <v/>
      </c>
      <c r="AX154" s="1928" t="str">
        <f>IF(AX153="","",VLOOKUP(AX153,'シフト記号表（従来型・ユニット型共通）'!$C$6:$L$47,10,FALSE))</f>
        <v/>
      </c>
      <c r="AY154" s="1928" t="str">
        <f>IF(AY153="","",VLOOKUP(AY153,'シフト記号表（従来型・ユニット型共通）'!$C$6:$L$47,10,FALSE))</f>
        <v/>
      </c>
      <c r="AZ154" s="1928" t="str">
        <f>IF(AZ153="","",VLOOKUP(AZ153,'シフト記号表（従来型・ユニット型共通）'!$C$6:$L$47,10,FALSE))</f>
        <v/>
      </c>
      <c r="BA154" s="1928" t="str">
        <f>IF(BA153="","",VLOOKUP(BA153,'シフト記号表（従来型・ユニット型共通）'!$C$6:$L$47,10,FALSE))</f>
        <v/>
      </c>
      <c r="BB154" s="1929" t="str">
        <f>IF(BB153="","",VLOOKUP(BB153,'シフト記号表（従来型・ユニット型共通）'!$C$6:$L$47,10,FALSE))</f>
        <v/>
      </c>
      <c r="BC154" s="1927" t="str">
        <f>IF(BC153="","",VLOOKUP(BC153,'シフト記号表（従来型・ユニット型共通）'!$C$6:$L$47,10,FALSE))</f>
        <v/>
      </c>
      <c r="BD154" s="1928" t="str">
        <f>IF(BD153="","",VLOOKUP(BD153,'シフト記号表（従来型・ユニット型共通）'!$C$6:$L$47,10,FALSE))</f>
        <v/>
      </c>
      <c r="BE154" s="1928" t="str">
        <f>IF(BE153="","",VLOOKUP(BE153,'シフト記号表（従来型・ユニット型共通）'!$C$6:$L$47,10,FALSE))</f>
        <v/>
      </c>
      <c r="BF154" s="4169">
        <f>IF($BI$3="４週",SUM(AA154:BB154),IF($BI$3="暦月",SUM(AA154:BE154),""))</f>
        <v>0</v>
      </c>
      <c r="BG154" s="4170"/>
      <c r="BH154" s="4171">
        <f>IF($BI$3="４週",BF154/4,IF($BI$3="暦月",(BF154/($BI$8/7)),""))</f>
        <v>0</v>
      </c>
      <c r="BI154" s="4170"/>
      <c r="BJ154" s="4166"/>
      <c r="BK154" s="4167"/>
      <c r="BL154" s="4167"/>
      <c r="BM154" s="4167"/>
      <c r="BN154" s="4168"/>
    </row>
    <row r="155" spans="2:66" ht="20.25" customHeight="1" x14ac:dyDescent="0.15">
      <c r="B155" s="4126">
        <f>B153+1</f>
        <v>70</v>
      </c>
      <c r="C155" s="4253"/>
      <c r="D155" s="4255"/>
      <c r="E155" s="4239"/>
      <c r="F155" s="4256"/>
      <c r="G155" s="4128"/>
      <c r="H155" s="4129"/>
      <c r="I155" s="1922"/>
      <c r="J155" s="1923"/>
      <c r="K155" s="1922"/>
      <c r="L155" s="1923"/>
      <c r="M155" s="4132"/>
      <c r="N155" s="4133"/>
      <c r="O155" s="4136"/>
      <c r="P155" s="4137"/>
      <c r="Q155" s="4137"/>
      <c r="R155" s="4129"/>
      <c r="S155" s="4140"/>
      <c r="T155" s="4141"/>
      <c r="U155" s="4141"/>
      <c r="V155" s="4141"/>
      <c r="W155" s="4142"/>
      <c r="X155" s="1942" t="s">
        <v>3298</v>
      </c>
      <c r="Z155" s="1943"/>
      <c r="AA155" s="1935"/>
      <c r="AB155" s="1936"/>
      <c r="AC155" s="1936"/>
      <c r="AD155" s="1936"/>
      <c r="AE155" s="1936"/>
      <c r="AF155" s="1936"/>
      <c r="AG155" s="1937"/>
      <c r="AH155" s="1935"/>
      <c r="AI155" s="1936"/>
      <c r="AJ155" s="1936"/>
      <c r="AK155" s="1936"/>
      <c r="AL155" s="1936"/>
      <c r="AM155" s="1936"/>
      <c r="AN155" s="1937"/>
      <c r="AO155" s="1935"/>
      <c r="AP155" s="1936"/>
      <c r="AQ155" s="1936"/>
      <c r="AR155" s="1936"/>
      <c r="AS155" s="1936"/>
      <c r="AT155" s="1936"/>
      <c r="AU155" s="1937"/>
      <c r="AV155" s="1935"/>
      <c r="AW155" s="1936"/>
      <c r="AX155" s="1936"/>
      <c r="AY155" s="1936"/>
      <c r="AZ155" s="1936"/>
      <c r="BA155" s="1936"/>
      <c r="BB155" s="1937"/>
      <c r="BC155" s="1935"/>
      <c r="BD155" s="1936"/>
      <c r="BE155" s="1938"/>
      <c r="BF155" s="4146"/>
      <c r="BG155" s="4147"/>
      <c r="BH155" s="4148"/>
      <c r="BI155" s="4149"/>
      <c r="BJ155" s="4150"/>
      <c r="BK155" s="4151"/>
      <c r="BL155" s="4151"/>
      <c r="BM155" s="4151"/>
      <c r="BN155" s="4152"/>
    </row>
    <row r="156" spans="2:66" ht="20.25" customHeight="1" x14ac:dyDescent="0.15">
      <c r="B156" s="4159"/>
      <c r="C156" s="4260"/>
      <c r="D156" s="4261"/>
      <c r="E156" s="4239"/>
      <c r="F156" s="4256"/>
      <c r="G156" s="4160"/>
      <c r="H156" s="4161"/>
      <c r="I156" s="1944"/>
      <c r="J156" s="1945">
        <f>G155</f>
        <v>0</v>
      </c>
      <c r="K156" s="1944"/>
      <c r="L156" s="1945">
        <f>M155</f>
        <v>0</v>
      </c>
      <c r="M156" s="4162"/>
      <c r="N156" s="4163"/>
      <c r="O156" s="4164"/>
      <c r="P156" s="4165"/>
      <c r="Q156" s="4165"/>
      <c r="R156" s="4161"/>
      <c r="S156" s="4140"/>
      <c r="T156" s="4141"/>
      <c r="U156" s="4141"/>
      <c r="V156" s="4141"/>
      <c r="W156" s="4142"/>
      <c r="X156" s="1939" t="s">
        <v>3505</v>
      </c>
      <c r="Y156" s="1940"/>
      <c r="Z156" s="1941"/>
      <c r="AA156" s="1927" t="str">
        <f>IF(AA155="","",VLOOKUP(AA155,'シフト記号表（従来型・ユニット型共通）'!$C$6:$L$47,10,FALSE))</f>
        <v/>
      </c>
      <c r="AB156" s="1928" t="str">
        <f>IF(AB155="","",VLOOKUP(AB155,'シフト記号表（従来型・ユニット型共通）'!$C$6:$L$47,10,FALSE))</f>
        <v/>
      </c>
      <c r="AC156" s="1928" t="str">
        <f>IF(AC155="","",VLOOKUP(AC155,'シフト記号表（従来型・ユニット型共通）'!$C$6:$L$47,10,FALSE))</f>
        <v/>
      </c>
      <c r="AD156" s="1928" t="str">
        <f>IF(AD155="","",VLOOKUP(AD155,'シフト記号表（従来型・ユニット型共通）'!$C$6:$L$47,10,FALSE))</f>
        <v/>
      </c>
      <c r="AE156" s="1928" t="str">
        <f>IF(AE155="","",VLOOKUP(AE155,'シフト記号表（従来型・ユニット型共通）'!$C$6:$L$47,10,FALSE))</f>
        <v/>
      </c>
      <c r="AF156" s="1928" t="str">
        <f>IF(AF155="","",VLOOKUP(AF155,'シフト記号表（従来型・ユニット型共通）'!$C$6:$L$47,10,FALSE))</f>
        <v/>
      </c>
      <c r="AG156" s="1929" t="str">
        <f>IF(AG155="","",VLOOKUP(AG155,'シフト記号表（従来型・ユニット型共通）'!$C$6:$L$47,10,FALSE))</f>
        <v/>
      </c>
      <c r="AH156" s="1927" t="str">
        <f>IF(AH155="","",VLOOKUP(AH155,'シフト記号表（従来型・ユニット型共通）'!$C$6:$L$47,10,FALSE))</f>
        <v/>
      </c>
      <c r="AI156" s="1928" t="str">
        <f>IF(AI155="","",VLOOKUP(AI155,'シフト記号表（従来型・ユニット型共通）'!$C$6:$L$47,10,FALSE))</f>
        <v/>
      </c>
      <c r="AJ156" s="1928" t="str">
        <f>IF(AJ155="","",VLOOKUP(AJ155,'シフト記号表（従来型・ユニット型共通）'!$C$6:$L$47,10,FALSE))</f>
        <v/>
      </c>
      <c r="AK156" s="1928" t="str">
        <f>IF(AK155="","",VLOOKUP(AK155,'シフト記号表（従来型・ユニット型共通）'!$C$6:$L$47,10,FALSE))</f>
        <v/>
      </c>
      <c r="AL156" s="1928" t="str">
        <f>IF(AL155="","",VLOOKUP(AL155,'シフト記号表（従来型・ユニット型共通）'!$C$6:$L$47,10,FALSE))</f>
        <v/>
      </c>
      <c r="AM156" s="1928" t="str">
        <f>IF(AM155="","",VLOOKUP(AM155,'シフト記号表（従来型・ユニット型共通）'!$C$6:$L$47,10,FALSE))</f>
        <v/>
      </c>
      <c r="AN156" s="1929" t="str">
        <f>IF(AN155="","",VLOOKUP(AN155,'シフト記号表（従来型・ユニット型共通）'!$C$6:$L$47,10,FALSE))</f>
        <v/>
      </c>
      <c r="AO156" s="1927" t="str">
        <f>IF(AO155="","",VLOOKUP(AO155,'シフト記号表（従来型・ユニット型共通）'!$C$6:$L$47,10,FALSE))</f>
        <v/>
      </c>
      <c r="AP156" s="1928" t="str">
        <f>IF(AP155="","",VLOOKUP(AP155,'シフト記号表（従来型・ユニット型共通）'!$C$6:$L$47,10,FALSE))</f>
        <v/>
      </c>
      <c r="AQ156" s="1928" t="str">
        <f>IF(AQ155="","",VLOOKUP(AQ155,'シフト記号表（従来型・ユニット型共通）'!$C$6:$L$47,10,FALSE))</f>
        <v/>
      </c>
      <c r="AR156" s="1928" t="str">
        <f>IF(AR155="","",VLOOKUP(AR155,'シフト記号表（従来型・ユニット型共通）'!$C$6:$L$47,10,FALSE))</f>
        <v/>
      </c>
      <c r="AS156" s="1928" t="str">
        <f>IF(AS155="","",VLOOKUP(AS155,'シフト記号表（従来型・ユニット型共通）'!$C$6:$L$47,10,FALSE))</f>
        <v/>
      </c>
      <c r="AT156" s="1928" t="str">
        <f>IF(AT155="","",VLOOKUP(AT155,'シフト記号表（従来型・ユニット型共通）'!$C$6:$L$47,10,FALSE))</f>
        <v/>
      </c>
      <c r="AU156" s="1929" t="str">
        <f>IF(AU155="","",VLOOKUP(AU155,'シフト記号表（従来型・ユニット型共通）'!$C$6:$L$47,10,FALSE))</f>
        <v/>
      </c>
      <c r="AV156" s="1927" t="str">
        <f>IF(AV155="","",VLOOKUP(AV155,'シフト記号表（従来型・ユニット型共通）'!$C$6:$L$47,10,FALSE))</f>
        <v/>
      </c>
      <c r="AW156" s="1928" t="str">
        <f>IF(AW155="","",VLOOKUP(AW155,'シフト記号表（従来型・ユニット型共通）'!$C$6:$L$47,10,FALSE))</f>
        <v/>
      </c>
      <c r="AX156" s="1928" t="str">
        <f>IF(AX155="","",VLOOKUP(AX155,'シフト記号表（従来型・ユニット型共通）'!$C$6:$L$47,10,FALSE))</f>
        <v/>
      </c>
      <c r="AY156" s="1928" t="str">
        <f>IF(AY155="","",VLOOKUP(AY155,'シフト記号表（従来型・ユニット型共通）'!$C$6:$L$47,10,FALSE))</f>
        <v/>
      </c>
      <c r="AZ156" s="1928" t="str">
        <f>IF(AZ155="","",VLOOKUP(AZ155,'シフト記号表（従来型・ユニット型共通）'!$C$6:$L$47,10,FALSE))</f>
        <v/>
      </c>
      <c r="BA156" s="1928" t="str">
        <f>IF(BA155="","",VLOOKUP(BA155,'シフト記号表（従来型・ユニット型共通）'!$C$6:$L$47,10,FALSE))</f>
        <v/>
      </c>
      <c r="BB156" s="1929" t="str">
        <f>IF(BB155="","",VLOOKUP(BB155,'シフト記号表（従来型・ユニット型共通）'!$C$6:$L$47,10,FALSE))</f>
        <v/>
      </c>
      <c r="BC156" s="1927" t="str">
        <f>IF(BC155="","",VLOOKUP(BC155,'シフト記号表（従来型・ユニット型共通）'!$C$6:$L$47,10,FALSE))</f>
        <v/>
      </c>
      <c r="BD156" s="1928" t="str">
        <f>IF(BD155="","",VLOOKUP(BD155,'シフト記号表（従来型・ユニット型共通）'!$C$6:$L$47,10,FALSE))</f>
        <v/>
      </c>
      <c r="BE156" s="1928" t="str">
        <f>IF(BE155="","",VLOOKUP(BE155,'シフト記号表（従来型・ユニット型共通）'!$C$6:$L$47,10,FALSE))</f>
        <v/>
      </c>
      <c r="BF156" s="4169">
        <f>IF($BI$3="４週",SUM(AA156:BB156),IF($BI$3="暦月",SUM(AA156:BE156),""))</f>
        <v>0</v>
      </c>
      <c r="BG156" s="4170"/>
      <c r="BH156" s="4171">
        <f>IF($BI$3="４週",BF156/4,IF($BI$3="暦月",(BF156/($BI$8/7)),""))</f>
        <v>0</v>
      </c>
      <c r="BI156" s="4170"/>
      <c r="BJ156" s="4166"/>
      <c r="BK156" s="4167"/>
      <c r="BL156" s="4167"/>
      <c r="BM156" s="4167"/>
      <c r="BN156" s="4168"/>
    </row>
    <row r="157" spans="2:66" ht="20.25" customHeight="1" x14ac:dyDescent="0.15">
      <c r="B157" s="4126">
        <f>B155+1</f>
        <v>71</v>
      </c>
      <c r="C157" s="4253"/>
      <c r="D157" s="4255"/>
      <c r="E157" s="4239"/>
      <c r="F157" s="4256"/>
      <c r="G157" s="4128"/>
      <c r="H157" s="4129"/>
      <c r="I157" s="1922"/>
      <c r="J157" s="1923"/>
      <c r="K157" s="1922"/>
      <c r="L157" s="1923"/>
      <c r="M157" s="4132"/>
      <c r="N157" s="4133"/>
      <c r="O157" s="4136"/>
      <c r="P157" s="4137"/>
      <c r="Q157" s="4137"/>
      <c r="R157" s="4129"/>
      <c r="S157" s="4140"/>
      <c r="T157" s="4141"/>
      <c r="U157" s="4141"/>
      <c r="V157" s="4141"/>
      <c r="W157" s="4142"/>
      <c r="X157" s="1942" t="s">
        <v>3298</v>
      </c>
      <c r="Z157" s="1943"/>
      <c r="AA157" s="1935"/>
      <c r="AB157" s="1936"/>
      <c r="AC157" s="1936"/>
      <c r="AD157" s="1936"/>
      <c r="AE157" s="1936"/>
      <c r="AF157" s="1936"/>
      <c r="AG157" s="1937"/>
      <c r="AH157" s="1935"/>
      <c r="AI157" s="1936"/>
      <c r="AJ157" s="1936"/>
      <c r="AK157" s="1936"/>
      <c r="AL157" s="1936"/>
      <c r="AM157" s="1936"/>
      <c r="AN157" s="1937"/>
      <c r="AO157" s="1935"/>
      <c r="AP157" s="1936"/>
      <c r="AQ157" s="1936"/>
      <c r="AR157" s="1936"/>
      <c r="AS157" s="1936"/>
      <c r="AT157" s="1936"/>
      <c r="AU157" s="1937"/>
      <c r="AV157" s="1935"/>
      <c r="AW157" s="1936"/>
      <c r="AX157" s="1936"/>
      <c r="AY157" s="1936"/>
      <c r="AZ157" s="1936"/>
      <c r="BA157" s="1936"/>
      <c r="BB157" s="1937"/>
      <c r="BC157" s="1935"/>
      <c r="BD157" s="1936"/>
      <c r="BE157" s="1938"/>
      <c r="BF157" s="4146"/>
      <c r="BG157" s="4147"/>
      <c r="BH157" s="4148"/>
      <c r="BI157" s="4149"/>
      <c r="BJ157" s="4150"/>
      <c r="BK157" s="4151"/>
      <c r="BL157" s="4151"/>
      <c r="BM157" s="4151"/>
      <c r="BN157" s="4152"/>
    </row>
    <row r="158" spans="2:66" ht="20.25" customHeight="1" x14ac:dyDescent="0.15">
      <c r="B158" s="4159"/>
      <c r="C158" s="4260"/>
      <c r="D158" s="4261"/>
      <c r="E158" s="4239"/>
      <c r="F158" s="4256"/>
      <c r="G158" s="4160"/>
      <c r="H158" s="4161"/>
      <c r="I158" s="1944"/>
      <c r="J158" s="1945">
        <f>G157</f>
        <v>0</v>
      </c>
      <c r="K158" s="1944"/>
      <c r="L158" s="1945">
        <f>M157</f>
        <v>0</v>
      </c>
      <c r="M158" s="4162"/>
      <c r="N158" s="4163"/>
      <c r="O158" s="4164"/>
      <c r="P158" s="4165"/>
      <c r="Q158" s="4165"/>
      <c r="R158" s="4161"/>
      <c r="S158" s="4140"/>
      <c r="T158" s="4141"/>
      <c r="U158" s="4141"/>
      <c r="V158" s="4141"/>
      <c r="W158" s="4142"/>
      <c r="X158" s="1939" t="s">
        <v>3505</v>
      </c>
      <c r="Y158" s="1940"/>
      <c r="Z158" s="1941"/>
      <c r="AA158" s="1927" t="str">
        <f>IF(AA157="","",VLOOKUP(AA157,'シフト記号表（従来型・ユニット型共通）'!$C$6:$L$47,10,FALSE))</f>
        <v/>
      </c>
      <c r="AB158" s="1928" t="str">
        <f>IF(AB157="","",VLOOKUP(AB157,'シフト記号表（従来型・ユニット型共通）'!$C$6:$L$47,10,FALSE))</f>
        <v/>
      </c>
      <c r="AC158" s="1928" t="str">
        <f>IF(AC157="","",VLOOKUP(AC157,'シフト記号表（従来型・ユニット型共通）'!$C$6:$L$47,10,FALSE))</f>
        <v/>
      </c>
      <c r="AD158" s="1928" t="str">
        <f>IF(AD157="","",VLOOKUP(AD157,'シフト記号表（従来型・ユニット型共通）'!$C$6:$L$47,10,FALSE))</f>
        <v/>
      </c>
      <c r="AE158" s="1928" t="str">
        <f>IF(AE157="","",VLOOKUP(AE157,'シフト記号表（従来型・ユニット型共通）'!$C$6:$L$47,10,FALSE))</f>
        <v/>
      </c>
      <c r="AF158" s="1928" t="str">
        <f>IF(AF157="","",VLOOKUP(AF157,'シフト記号表（従来型・ユニット型共通）'!$C$6:$L$47,10,FALSE))</f>
        <v/>
      </c>
      <c r="AG158" s="1929" t="str">
        <f>IF(AG157="","",VLOOKUP(AG157,'シフト記号表（従来型・ユニット型共通）'!$C$6:$L$47,10,FALSE))</f>
        <v/>
      </c>
      <c r="AH158" s="1927" t="str">
        <f>IF(AH157="","",VLOOKUP(AH157,'シフト記号表（従来型・ユニット型共通）'!$C$6:$L$47,10,FALSE))</f>
        <v/>
      </c>
      <c r="AI158" s="1928" t="str">
        <f>IF(AI157="","",VLOOKUP(AI157,'シフト記号表（従来型・ユニット型共通）'!$C$6:$L$47,10,FALSE))</f>
        <v/>
      </c>
      <c r="AJ158" s="1928" t="str">
        <f>IF(AJ157="","",VLOOKUP(AJ157,'シフト記号表（従来型・ユニット型共通）'!$C$6:$L$47,10,FALSE))</f>
        <v/>
      </c>
      <c r="AK158" s="1928" t="str">
        <f>IF(AK157="","",VLOOKUP(AK157,'シフト記号表（従来型・ユニット型共通）'!$C$6:$L$47,10,FALSE))</f>
        <v/>
      </c>
      <c r="AL158" s="1928" t="str">
        <f>IF(AL157="","",VLOOKUP(AL157,'シフト記号表（従来型・ユニット型共通）'!$C$6:$L$47,10,FALSE))</f>
        <v/>
      </c>
      <c r="AM158" s="1928" t="str">
        <f>IF(AM157="","",VLOOKUP(AM157,'シフト記号表（従来型・ユニット型共通）'!$C$6:$L$47,10,FALSE))</f>
        <v/>
      </c>
      <c r="AN158" s="1929" t="str">
        <f>IF(AN157="","",VLOOKUP(AN157,'シフト記号表（従来型・ユニット型共通）'!$C$6:$L$47,10,FALSE))</f>
        <v/>
      </c>
      <c r="AO158" s="1927" t="str">
        <f>IF(AO157="","",VLOOKUP(AO157,'シフト記号表（従来型・ユニット型共通）'!$C$6:$L$47,10,FALSE))</f>
        <v/>
      </c>
      <c r="AP158" s="1928" t="str">
        <f>IF(AP157="","",VLOOKUP(AP157,'シフト記号表（従来型・ユニット型共通）'!$C$6:$L$47,10,FALSE))</f>
        <v/>
      </c>
      <c r="AQ158" s="1928" t="str">
        <f>IF(AQ157="","",VLOOKUP(AQ157,'シフト記号表（従来型・ユニット型共通）'!$C$6:$L$47,10,FALSE))</f>
        <v/>
      </c>
      <c r="AR158" s="1928" t="str">
        <f>IF(AR157="","",VLOOKUP(AR157,'シフト記号表（従来型・ユニット型共通）'!$C$6:$L$47,10,FALSE))</f>
        <v/>
      </c>
      <c r="AS158" s="1928" t="str">
        <f>IF(AS157="","",VLOOKUP(AS157,'シフト記号表（従来型・ユニット型共通）'!$C$6:$L$47,10,FALSE))</f>
        <v/>
      </c>
      <c r="AT158" s="1928" t="str">
        <f>IF(AT157="","",VLOOKUP(AT157,'シフト記号表（従来型・ユニット型共通）'!$C$6:$L$47,10,FALSE))</f>
        <v/>
      </c>
      <c r="AU158" s="1929" t="str">
        <f>IF(AU157="","",VLOOKUP(AU157,'シフト記号表（従来型・ユニット型共通）'!$C$6:$L$47,10,FALSE))</f>
        <v/>
      </c>
      <c r="AV158" s="1927" t="str">
        <f>IF(AV157="","",VLOOKUP(AV157,'シフト記号表（従来型・ユニット型共通）'!$C$6:$L$47,10,FALSE))</f>
        <v/>
      </c>
      <c r="AW158" s="1928" t="str">
        <f>IF(AW157="","",VLOOKUP(AW157,'シフト記号表（従来型・ユニット型共通）'!$C$6:$L$47,10,FALSE))</f>
        <v/>
      </c>
      <c r="AX158" s="1928" t="str">
        <f>IF(AX157="","",VLOOKUP(AX157,'シフト記号表（従来型・ユニット型共通）'!$C$6:$L$47,10,FALSE))</f>
        <v/>
      </c>
      <c r="AY158" s="1928" t="str">
        <f>IF(AY157="","",VLOOKUP(AY157,'シフト記号表（従来型・ユニット型共通）'!$C$6:$L$47,10,FALSE))</f>
        <v/>
      </c>
      <c r="AZ158" s="1928" t="str">
        <f>IF(AZ157="","",VLOOKUP(AZ157,'シフト記号表（従来型・ユニット型共通）'!$C$6:$L$47,10,FALSE))</f>
        <v/>
      </c>
      <c r="BA158" s="1928" t="str">
        <f>IF(BA157="","",VLOOKUP(BA157,'シフト記号表（従来型・ユニット型共通）'!$C$6:$L$47,10,FALSE))</f>
        <v/>
      </c>
      <c r="BB158" s="1929" t="str">
        <f>IF(BB157="","",VLOOKUP(BB157,'シフト記号表（従来型・ユニット型共通）'!$C$6:$L$47,10,FALSE))</f>
        <v/>
      </c>
      <c r="BC158" s="1927" t="str">
        <f>IF(BC157="","",VLOOKUP(BC157,'シフト記号表（従来型・ユニット型共通）'!$C$6:$L$47,10,FALSE))</f>
        <v/>
      </c>
      <c r="BD158" s="1928" t="str">
        <f>IF(BD157="","",VLOOKUP(BD157,'シフト記号表（従来型・ユニット型共通）'!$C$6:$L$47,10,FALSE))</f>
        <v/>
      </c>
      <c r="BE158" s="1928" t="str">
        <f>IF(BE157="","",VLOOKUP(BE157,'シフト記号表（従来型・ユニット型共通）'!$C$6:$L$47,10,FALSE))</f>
        <v/>
      </c>
      <c r="BF158" s="4169">
        <f>IF($BI$3="４週",SUM(AA158:BB158),IF($BI$3="暦月",SUM(AA158:BE158),""))</f>
        <v>0</v>
      </c>
      <c r="BG158" s="4170"/>
      <c r="BH158" s="4171">
        <f>IF($BI$3="４週",BF158/4,IF($BI$3="暦月",(BF158/($BI$8/7)),""))</f>
        <v>0</v>
      </c>
      <c r="BI158" s="4170"/>
      <c r="BJ158" s="4166"/>
      <c r="BK158" s="4167"/>
      <c r="BL158" s="4167"/>
      <c r="BM158" s="4167"/>
      <c r="BN158" s="4168"/>
    </row>
    <row r="159" spans="2:66" ht="20.25" customHeight="1" x14ac:dyDescent="0.15">
      <c r="B159" s="4126">
        <f>B157+1</f>
        <v>72</v>
      </c>
      <c r="C159" s="4253"/>
      <c r="D159" s="4255"/>
      <c r="E159" s="4239"/>
      <c r="F159" s="4256"/>
      <c r="G159" s="4128"/>
      <c r="H159" s="4129"/>
      <c r="I159" s="1922"/>
      <c r="J159" s="1923"/>
      <c r="K159" s="1922"/>
      <c r="L159" s="1923"/>
      <c r="M159" s="4132"/>
      <c r="N159" s="4133"/>
      <c r="O159" s="4136"/>
      <c r="P159" s="4137"/>
      <c r="Q159" s="4137"/>
      <c r="R159" s="4129"/>
      <c r="S159" s="4140"/>
      <c r="T159" s="4141"/>
      <c r="U159" s="4141"/>
      <c r="V159" s="4141"/>
      <c r="W159" s="4142"/>
      <c r="X159" s="1942" t="s">
        <v>3298</v>
      </c>
      <c r="Z159" s="1943"/>
      <c r="AA159" s="1935"/>
      <c r="AB159" s="1936"/>
      <c r="AC159" s="1936"/>
      <c r="AD159" s="1936"/>
      <c r="AE159" s="1936"/>
      <c r="AF159" s="1936"/>
      <c r="AG159" s="1937"/>
      <c r="AH159" s="1935"/>
      <c r="AI159" s="1936"/>
      <c r="AJ159" s="1936"/>
      <c r="AK159" s="1936"/>
      <c r="AL159" s="1936"/>
      <c r="AM159" s="1936"/>
      <c r="AN159" s="1937"/>
      <c r="AO159" s="1935"/>
      <c r="AP159" s="1936"/>
      <c r="AQ159" s="1936"/>
      <c r="AR159" s="1936"/>
      <c r="AS159" s="1936"/>
      <c r="AT159" s="1936"/>
      <c r="AU159" s="1937"/>
      <c r="AV159" s="1935"/>
      <c r="AW159" s="1936"/>
      <c r="AX159" s="1936"/>
      <c r="AY159" s="1936"/>
      <c r="AZ159" s="1936"/>
      <c r="BA159" s="1936"/>
      <c r="BB159" s="1937"/>
      <c r="BC159" s="1935"/>
      <c r="BD159" s="1936"/>
      <c r="BE159" s="1938"/>
      <c r="BF159" s="4146"/>
      <c r="BG159" s="4147"/>
      <c r="BH159" s="4148"/>
      <c r="BI159" s="4149"/>
      <c r="BJ159" s="4150"/>
      <c r="BK159" s="4151"/>
      <c r="BL159" s="4151"/>
      <c r="BM159" s="4151"/>
      <c r="BN159" s="4152"/>
    </row>
    <row r="160" spans="2:66" ht="20.25" customHeight="1" x14ac:dyDescent="0.15">
      <c r="B160" s="4159"/>
      <c r="C160" s="4260"/>
      <c r="D160" s="4261"/>
      <c r="E160" s="4239"/>
      <c r="F160" s="4256"/>
      <c r="G160" s="4160"/>
      <c r="H160" s="4161"/>
      <c r="I160" s="1944"/>
      <c r="J160" s="1945">
        <f>G159</f>
        <v>0</v>
      </c>
      <c r="K160" s="1944"/>
      <c r="L160" s="1945">
        <f>M159</f>
        <v>0</v>
      </c>
      <c r="M160" s="4162"/>
      <c r="N160" s="4163"/>
      <c r="O160" s="4164"/>
      <c r="P160" s="4165"/>
      <c r="Q160" s="4165"/>
      <c r="R160" s="4161"/>
      <c r="S160" s="4140"/>
      <c r="T160" s="4141"/>
      <c r="U160" s="4141"/>
      <c r="V160" s="4141"/>
      <c r="W160" s="4142"/>
      <c r="X160" s="1939" t="s">
        <v>3505</v>
      </c>
      <c r="Y160" s="1940"/>
      <c r="Z160" s="1941"/>
      <c r="AA160" s="1927" t="str">
        <f>IF(AA159="","",VLOOKUP(AA159,'シフト記号表（従来型・ユニット型共通）'!$C$6:$L$47,10,FALSE))</f>
        <v/>
      </c>
      <c r="AB160" s="1928" t="str">
        <f>IF(AB159="","",VLOOKUP(AB159,'シフト記号表（従来型・ユニット型共通）'!$C$6:$L$47,10,FALSE))</f>
        <v/>
      </c>
      <c r="AC160" s="1928" t="str">
        <f>IF(AC159="","",VLOOKUP(AC159,'シフト記号表（従来型・ユニット型共通）'!$C$6:$L$47,10,FALSE))</f>
        <v/>
      </c>
      <c r="AD160" s="1928" t="str">
        <f>IF(AD159="","",VLOOKUP(AD159,'シフト記号表（従来型・ユニット型共通）'!$C$6:$L$47,10,FALSE))</f>
        <v/>
      </c>
      <c r="AE160" s="1928" t="str">
        <f>IF(AE159="","",VLOOKUP(AE159,'シフト記号表（従来型・ユニット型共通）'!$C$6:$L$47,10,FALSE))</f>
        <v/>
      </c>
      <c r="AF160" s="1928" t="str">
        <f>IF(AF159="","",VLOOKUP(AF159,'シフト記号表（従来型・ユニット型共通）'!$C$6:$L$47,10,FALSE))</f>
        <v/>
      </c>
      <c r="AG160" s="1929" t="str">
        <f>IF(AG159="","",VLOOKUP(AG159,'シフト記号表（従来型・ユニット型共通）'!$C$6:$L$47,10,FALSE))</f>
        <v/>
      </c>
      <c r="AH160" s="1927" t="str">
        <f>IF(AH159="","",VLOOKUP(AH159,'シフト記号表（従来型・ユニット型共通）'!$C$6:$L$47,10,FALSE))</f>
        <v/>
      </c>
      <c r="AI160" s="1928" t="str">
        <f>IF(AI159="","",VLOOKUP(AI159,'シフト記号表（従来型・ユニット型共通）'!$C$6:$L$47,10,FALSE))</f>
        <v/>
      </c>
      <c r="AJ160" s="1928" t="str">
        <f>IF(AJ159="","",VLOOKUP(AJ159,'シフト記号表（従来型・ユニット型共通）'!$C$6:$L$47,10,FALSE))</f>
        <v/>
      </c>
      <c r="AK160" s="1928" t="str">
        <f>IF(AK159="","",VLOOKUP(AK159,'シフト記号表（従来型・ユニット型共通）'!$C$6:$L$47,10,FALSE))</f>
        <v/>
      </c>
      <c r="AL160" s="1928" t="str">
        <f>IF(AL159="","",VLOOKUP(AL159,'シフト記号表（従来型・ユニット型共通）'!$C$6:$L$47,10,FALSE))</f>
        <v/>
      </c>
      <c r="AM160" s="1928" t="str">
        <f>IF(AM159="","",VLOOKUP(AM159,'シフト記号表（従来型・ユニット型共通）'!$C$6:$L$47,10,FALSE))</f>
        <v/>
      </c>
      <c r="AN160" s="1929" t="str">
        <f>IF(AN159="","",VLOOKUP(AN159,'シフト記号表（従来型・ユニット型共通）'!$C$6:$L$47,10,FALSE))</f>
        <v/>
      </c>
      <c r="AO160" s="1927" t="str">
        <f>IF(AO159="","",VLOOKUP(AO159,'シフト記号表（従来型・ユニット型共通）'!$C$6:$L$47,10,FALSE))</f>
        <v/>
      </c>
      <c r="AP160" s="1928" t="str">
        <f>IF(AP159="","",VLOOKUP(AP159,'シフト記号表（従来型・ユニット型共通）'!$C$6:$L$47,10,FALSE))</f>
        <v/>
      </c>
      <c r="AQ160" s="1928" t="str">
        <f>IF(AQ159="","",VLOOKUP(AQ159,'シフト記号表（従来型・ユニット型共通）'!$C$6:$L$47,10,FALSE))</f>
        <v/>
      </c>
      <c r="AR160" s="1928" t="str">
        <f>IF(AR159="","",VLOOKUP(AR159,'シフト記号表（従来型・ユニット型共通）'!$C$6:$L$47,10,FALSE))</f>
        <v/>
      </c>
      <c r="AS160" s="1928" t="str">
        <f>IF(AS159="","",VLOOKUP(AS159,'シフト記号表（従来型・ユニット型共通）'!$C$6:$L$47,10,FALSE))</f>
        <v/>
      </c>
      <c r="AT160" s="1928" t="str">
        <f>IF(AT159="","",VLOOKUP(AT159,'シフト記号表（従来型・ユニット型共通）'!$C$6:$L$47,10,FALSE))</f>
        <v/>
      </c>
      <c r="AU160" s="1929" t="str">
        <f>IF(AU159="","",VLOOKUP(AU159,'シフト記号表（従来型・ユニット型共通）'!$C$6:$L$47,10,FALSE))</f>
        <v/>
      </c>
      <c r="AV160" s="1927" t="str">
        <f>IF(AV159="","",VLOOKUP(AV159,'シフト記号表（従来型・ユニット型共通）'!$C$6:$L$47,10,FALSE))</f>
        <v/>
      </c>
      <c r="AW160" s="1928" t="str">
        <f>IF(AW159="","",VLOOKUP(AW159,'シフト記号表（従来型・ユニット型共通）'!$C$6:$L$47,10,FALSE))</f>
        <v/>
      </c>
      <c r="AX160" s="1928" t="str">
        <f>IF(AX159="","",VLOOKUP(AX159,'シフト記号表（従来型・ユニット型共通）'!$C$6:$L$47,10,FALSE))</f>
        <v/>
      </c>
      <c r="AY160" s="1928" t="str">
        <f>IF(AY159="","",VLOOKUP(AY159,'シフト記号表（従来型・ユニット型共通）'!$C$6:$L$47,10,FALSE))</f>
        <v/>
      </c>
      <c r="AZ160" s="1928" t="str">
        <f>IF(AZ159="","",VLOOKUP(AZ159,'シフト記号表（従来型・ユニット型共通）'!$C$6:$L$47,10,FALSE))</f>
        <v/>
      </c>
      <c r="BA160" s="1928" t="str">
        <f>IF(BA159="","",VLOOKUP(BA159,'シフト記号表（従来型・ユニット型共通）'!$C$6:$L$47,10,FALSE))</f>
        <v/>
      </c>
      <c r="BB160" s="1929" t="str">
        <f>IF(BB159="","",VLOOKUP(BB159,'シフト記号表（従来型・ユニット型共通）'!$C$6:$L$47,10,FALSE))</f>
        <v/>
      </c>
      <c r="BC160" s="1927" t="str">
        <f>IF(BC159="","",VLOOKUP(BC159,'シフト記号表（従来型・ユニット型共通）'!$C$6:$L$47,10,FALSE))</f>
        <v/>
      </c>
      <c r="BD160" s="1928" t="str">
        <f>IF(BD159="","",VLOOKUP(BD159,'シフト記号表（従来型・ユニット型共通）'!$C$6:$L$47,10,FALSE))</f>
        <v/>
      </c>
      <c r="BE160" s="1928" t="str">
        <f>IF(BE159="","",VLOOKUP(BE159,'シフト記号表（従来型・ユニット型共通）'!$C$6:$L$47,10,FALSE))</f>
        <v/>
      </c>
      <c r="BF160" s="4169">
        <f>IF($BI$3="４週",SUM(AA160:BB160),IF($BI$3="暦月",SUM(AA160:BE160),""))</f>
        <v>0</v>
      </c>
      <c r="BG160" s="4170"/>
      <c r="BH160" s="4171">
        <f>IF($BI$3="４週",BF160/4,IF($BI$3="暦月",(BF160/($BI$8/7)),""))</f>
        <v>0</v>
      </c>
      <c r="BI160" s="4170"/>
      <c r="BJ160" s="4166"/>
      <c r="BK160" s="4167"/>
      <c r="BL160" s="4167"/>
      <c r="BM160" s="4167"/>
      <c r="BN160" s="4168"/>
    </row>
    <row r="161" spans="2:66" ht="20.25" customHeight="1" x14ac:dyDescent="0.15">
      <c r="B161" s="4126">
        <f>B159+1</f>
        <v>73</v>
      </c>
      <c r="C161" s="4253"/>
      <c r="D161" s="4255"/>
      <c r="E161" s="4239"/>
      <c r="F161" s="4256"/>
      <c r="G161" s="4128"/>
      <c r="H161" s="4129"/>
      <c r="I161" s="1922"/>
      <c r="J161" s="1923"/>
      <c r="K161" s="1922"/>
      <c r="L161" s="1923"/>
      <c r="M161" s="4132"/>
      <c r="N161" s="4133"/>
      <c r="O161" s="4136"/>
      <c r="P161" s="4137"/>
      <c r="Q161" s="4137"/>
      <c r="R161" s="4129"/>
      <c r="S161" s="4140"/>
      <c r="T161" s="4141"/>
      <c r="U161" s="4141"/>
      <c r="V161" s="4141"/>
      <c r="W161" s="4142"/>
      <c r="X161" s="1942" t="s">
        <v>3298</v>
      </c>
      <c r="Z161" s="1943"/>
      <c r="AA161" s="1935"/>
      <c r="AB161" s="1936"/>
      <c r="AC161" s="1936"/>
      <c r="AD161" s="1936"/>
      <c r="AE161" s="1936"/>
      <c r="AF161" s="1936"/>
      <c r="AG161" s="1937"/>
      <c r="AH161" s="1935"/>
      <c r="AI161" s="1936"/>
      <c r="AJ161" s="1936"/>
      <c r="AK161" s="1936"/>
      <c r="AL161" s="1936"/>
      <c r="AM161" s="1936"/>
      <c r="AN161" s="1937"/>
      <c r="AO161" s="1935"/>
      <c r="AP161" s="1936"/>
      <c r="AQ161" s="1936"/>
      <c r="AR161" s="1936"/>
      <c r="AS161" s="1936"/>
      <c r="AT161" s="1936"/>
      <c r="AU161" s="1937"/>
      <c r="AV161" s="1935"/>
      <c r="AW161" s="1936"/>
      <c r="AX161" s="1936"/>
      <c r="AY161" s="1936"/>
      <c r="AZ161" s="1936"/>
      <c r="BA161" s="1936"/>
      <c r="BB161" s="1937"/>
      <c r="BC161" s="1935"/>
      <c r="BD161" s="1936"/>
      <c r="BE161" s="1938"/>
      <c r="BF161" s="4146"/>
      <c r="BG161" s="4147"/>
      <c r="BH161" s="4148"/>
      <c r="BI161" s="4149"/>
      <c r="BJ161" s="4150"/>
      <c r="BK161" s="4151"/>
      <c r="BL161" s="4151"/>
      <c r="BM161" s="4151"/>
      <c r="BN161" s="4152"/>
    </row>
    <row r="162" spans="2:66" ht="20.25" customHeight="1" x14ac:dyDescent="0.15">
      <c r="B162" s="4159"/>
      <c r="C162" s="4260"/>
      <c r="D162" s="4261"/>
      <c r="E162" s="4239"/>
      <c r="F162" s="4256"/>
      <c r="G162" s="4160"/>
      <c r="H162" s="4161"/>
      <c r="I162" s="1944"/>
      <c r="J162" s="1945">
        <f>G161</f>
        <v>0</v>
      </c>
      <c r="K162" s="1944"/>
      <c r="L162" s="1945">
        <f>M161</f>
        <v>0</v>
      </c>
      <c r="M162" s="4162"/>
      <c r="N162" s="4163"/>
      <c r="O162" s="4164"/>
      <c r="P162" s="4165"/>
      <c r="Q162" s="4165"/>
      <c r="R162" s="4161"/>
      <c r="S162" s="4140"/>
      <c r="T162" s="4141"/>
      <c r="U162" s="4141"/>
      <c r="V162" s="4141"/>
      <c r="W162" s="4142"/>
      <c r="X162" s="1939" t="s">
        <v>3505</v>
      </c>
      <c r="Y162" s="1940"/>
      <c r="Z162" s="1941"/>
      <c r="AA162" s="1927" t="str">
        <f>IF(AA161="","",VLOOKUP(AA161,'シフト記号表（従来型・ユニット型共通）'!$C$6:$L$47,10,FALSE))</f>
        <v/>
      </c>
      <c r="AB162" s="1928" t="str">
        <f>IF(AB161="","",VLOOKUP(AB161,'シフト記号表（従来型・ユニット型共通）'!$C$6:$L$47,10,FALSE))</f>
        <v/>
      </c>
      <c r="AC162" s="1928" t="str">
        <f>IF(AC161="","",VLOOKUP(AC161,'シフト記号表（従来型・ユニット型共通）'!$C$6:$L$47,10,FALSE))</f>
        <v/>
      </c>
      <c r="AD162" s="1928" t="str">
        <f>IF(AD161="","",VLOOKUP(AD161,'シフト記号表（従来型・ユニット型共通）'!$C$6:$L$47,10,FALSE))</f>
        <v/>
      </c>
      <c r="AE162" s="1928" t="str">
        <f>IF(AE161="","",VLOOKUP(AE161,'シフト記号表（従来型・ユニット型共通）'!$C$6:$L$47,10,FALSE))</f>
        <v/>
      </c>
      <c r="AF162" s="1928" t="str">
        <f>IF(AF161="","",VLOOKUP(AF161,'シフト記号表（従来型・ユニット型共通）'!$C$6:$L$47,10,FALSE))</f>
        <v/>
      </c>
      <c r="AG162" s="1929" t="str">
        <f>IF(AG161="","",VLOOKUP(AG161,'シフト記号表（従来型・ユニット型共通）'!$C$6:$L$47,10,FALSE))</f>
        <v/>
      </c>
      <c r="AH162" s="1927" t="str">
        <f>IF(AH161="","",VLOOKUP(AH161,'シフト記号表（従来型・ユニット型共通）'!$C$6:$L$47,10,FALSE))</f>
        <v/>
      </c>
      <c r="AI162" s="1928" t="str">
        <f>IF(AI161="","",VLOOKUP(AI161,'シフト記号表（従来型・ユニット型共通）'!$C$6:$L$47,10,FALSE))</f>
        <v/>
      </c>
      <c r="AJ162" s="1928" t="str">
        <f>IF(AJ161="","",VLOOKUP(AJ161,'シフト記号表（従来型・ユニット型共通）'!$C$6:$L$47,10,FALSE))</f>
        <v/>
      </c>
      <c r="AK162" s="1928" t="str">
        <f>IF(AK161="","",VLOOKUP(AK161,'シフト記号表（従来型・ユニット型共通）'!$C$6:$L$47,10,FALSE))</f>
        <v/>
      </c>
      <c r="AL162" s="1928" t="str">
        <f>IF(AL161="","",VLOOKUP(AL161,'シフト記号表（従来型・ユニット型共通）'!$C$6:$L$47,10,FALSE))</f>
        <v/>
      </c>
      <c r="AM162" s="1928" t="str">
        <f>IF(AM161="","",VLOOKUP(AM161,'シフト記号表（従来型・ユニット型共通）'!$C$6:$L$47,10,FALSE))</f>
        <v/>
      </c>
      <c r="AN162" s="1929" t="str">
        <f>IF(AN161="","",VLOOKUP(AN161,'シフト記号表（従来型・ユニット型共通）'!$C$6:$L$47,10,FALSE))</f>
        <v/>
      </c>
      <c r="AO162" s="1927" t="str">
        <f>IF(AO161="","",VLOOKUP(AO161,'シフト記号表（従来型・ユニット型共通）'!$C$6:$L$47,10,FALSE))</f>
        <v/>
      </c>
      <c r="AP162" s="1928" t="str">
        <f>IF(AP161="","",VLOOKUP(AP161,'シフト記号表（従来型・ユニット型共通）'!$C$6:$L$47,10,FALSE))</f>
        <v/>
      </c>
      <c r="AQ162" s="1928" t="str">
        <f>IF(AQ161="","",VLOOKUP(AQ161,'シフト記号表（従来型・ユニット型共通）'!$C$6:$L$47,10,FALSE))</f>
        <v/>
      </c>
      <c r="AR162" s="1928" t="str">
        <f>IF(AR161="","",VLOOKUP(AR161,'シフト記号表（従来型・ユニット型共通）'!$C$6:$L$47,10,FALSE))</f>
        <v/>
      </c>
      <c r="AS162" s="1928" t="str">
        <f>IF(AS161="","",VLOOKUP(AS161,'シフト記号表（従来型・ユニット型共通）'!$C$6:$L$47,10,FALSE))</f>
        <v/>
      </c>
      <c r="AT162" s="1928" t="str">
        <f>IF(AT161="","",VLOOKUP(AT161,'シフト記号表（従来型・ユニット型共通）'!$C$6:$L$47,10,FALSE))</f>
        <v/>
      </c>
      <c r="AU162" s="1929" t="str">
        <f>IF(AU161="","",VLOOKUP(AU161,'シフト記号表（従来型・ユニット型共通）'!$C$6:$L$47,10,FALSE))</f>
        <v/>
      </c>
      <c r="AV162" s="1927" t="str">
        <f>IF(AV161="","",VLOOKUP(AV161,'シフト記号表（従来型・ユニット型共通）'!$C$6:$L$47,10,FALSE))</f>
        <v/>
      </c>
      <c r="AW162" s="1928" t="str">
        <f>IF(AW161="","",VLOOKUP(AW161,'シフト記号表（従来型・ユニット型共通）'!$C$6:$L$47,10,FALSE))</f>
        <v/>
      </c>
      <c r="AX162" s="1928" t="str">
        <f>IF(AX161="","",VLOOKUP(AX161,'シフト記号表（従来型・ユニット型共通）'!$C$6:$L$47,10,FALSE))</f>
        <v/>
      </c>
      <c r="AY162" s="1928" t="str">
        <f>IF(AY161="","",VLOOKUP(AY161,'シフト記号表（従来型・ユニット型共通）'!$C$6:$L$47,10,FALSE))</f>
        <v/>
      </c>
      <c r="AZ162" s="1928" t="str">
        <f>IF(AZ161="","",VLOOKUP(AZ161,'シフト記号表（従来型・ユニット型共通）'!$C$6:$L$47,10,FALSE))</f>
        <v/>
      </c>
      <c r="BA162" s="1928" t="str">
        <f>IF(BA161="","",VLOOKUP(BA161,'シフト記号表（従来型・ユニット型共通）'!$C$6:$L$47,10,FALSE))</f>
        <v/>
      </c>
      <c r="BB162" s="1929" t="str">
        <f>IF(BB161="","",VLOOKUP(BB161,'シフト記号表（従来型・ユニット型共通）'!$C$6:$L$47,10,FALSE))</f>
        <v/>
      </c>
      <c r="BC162" s="1927" t="str">
        <f>IF(BC161="","",VLOOKUP(BC161,'シフト記号表（従来型・ユニット型共通）'!$C$6:$L$47,10,FALSE))</f>
        <v/>
      </c>
      <c r="BD162" s="1928" t="str">
        <f>IF(BD161="","",VLOOKUP(BD161,'シフト記号表（従来型・ユニット型共通）'!$C$6:$L$47,10,FALSE))</f>
        <v/>
      </c>
      <c r="BE162" s="1928" t="str">
        <f>IF(BE161="","",VLOOKUP(BE161,'シフト記号表（従来型・ユニット型共通）'!$C$6:$L$47,10,FALSE))</f>
        <v/>
      </c>
      <c r="BF162" s="4169">
        <f>IF($BI$3="４週",SUM(AA162:BB162),IF($BI$3="暦月",SUM(AA162:BE162),""))</f>
        <v>0</v>
      </c>
      <c r="BG162" s="4170"/>
      <c r="BH162" s="4171">
        <f>IF($BI$3="４週",BF162/4,IF($BI$3="暦月",(BF162/($BI$8/7)),""))</f>
        <v>0</v>
      </c>
      <c r="BI162" s="4170"/>
      <c r="BJ162" s="4166"/>
      <c r="BK162" s="4167"/>
      <c r="BL162" s="4167"/>
      <c r="BM162" s="4167"/>
      <c r="BN162" s="4168"/>
    </row>
    <row r="163" spans="2:66" ht="20.25" customHeight="1" x14ac:dyDescent="0.15">
      <c r="B163" s="4126">
        <f>B161+1</f>
        <v>74</v>
      </c>
      <c r="C163" s="4253"/>
      <c r="D163" s="4255"/>
      <c r="E163" s="4239"/>
      <c r="F163" s="4256"/>
      <c r="G163" s="4128"/>
      <c r="H163" s="4129"/>
      <c r="I163" s="1922"/>
      <c r="J163" s="1923"/>
      <c r="K163" s="1922"/>
      <c r="L163" s="1923"/>
      <c r="M163" s="4132"/>
      <c r="N163" s="4133"/>
      <c r="O163" s="4136"/>
      <c r="P163" s="4137"/>
      <c r="Q163" s="4137"/>
      <c r="R163" s="4129"/>
      <c r="S163" s="4140"/>
      <c r="T163" s="4141"/>
      <c r="U163" s="4141"/>
      <c r="V163" s="4141"/>
      <c r="W163" s="4142"/>
      <c r="X163" s="1942" t="s">
        <v>3298</v>
      </c>
      <c r="Z163" s="1943"/>
      <c r="AA163" s="1935"/>
      <c r="AB163" s="1936"/>
      <c r="AC163" s="1936"/>
      <c r="AD163" s="1936"/>
      <c r="AE163" s="1936"/>
      <c r="AF163" s="1936"/>
      <c r="AG163" s="1937"/>
      <c r="AH163" s="1935"/>
      <c r="AI163" s="1936"/>
      <c r="AJ163" s="1936"/>
      <c r="AK163" s="1936"/>
      <c r="AL163" s="1936"/>
      <c r="AM163" s="1936"/>
      <c r="AN163" s="1937"/>
      <c r="AO163" s="1935"/>
      <c r="AP163" s="1936"/>
      <c r="AQ163" s="1936"/>
      <c r="AR163" s="1936"/>
      <c r="AS163" s="1936"/>
      <c r="AT163" s="1936"/>
      <c r="AU163" s="1937"/>
      <c r="AV163" s="1935"/>
      <c r="AW163" s="1936"/>
      <c r="AX163" s="1936"/>
      <c r="AY163" s="1936"/>
      <c r="AZ163" s="1936"/>
      <c r="BA163" s="1936"/>
      <c r="BB163" s="1937"/>
      <c r="BC163" s="1935"/>
      <c r="BD163" s="1936"/>
      <c r="BE163" s="1938"/>
      <c r="BF163" s="4146"/>
      <c r="BG163" s="4147"/>
      <c r="BH163" s="4148"/>
      <c r="BI163" s="4149"/>
      <c r="BJ163" s="4150"/>
      <c r="BK163" s="4151"/>
      <c r="BL163" s="4151"/>
      <c r="BM163" s="4151"/>
      <c r="BN163" s="4152"/>
    </row>
    <row r="164" spans="2:66" ht="20.25" customHeight="1" x14ac:dyDescent="0.15">
      <c r="B164" s="4159"/>
      <c r="C164" s="4260"/>
      <c r="D164" s="4261"/>
      <c r="E164" s="4239"/>
      <c r="F164" s="4256"/>
      <c r="G164" s="4160"/>
      <c r="H164" s="4161"/>
      <c r="I164" s="1944"/>
      <c r="J164" s="1945">
        <f>G163</f>
        <v>0</v>
      </c>
      <c r="K164" s="1944"/>
      <c r="L164" s="1945">
        <f>M163</f>
        <v>0</v>
      </c>
      <c r="M164" s="4162"/>
      <c r="N164" s="4163"/>
      <c r="O164" s="4164"/>
      <c r="P164" s="4165"/>
      <c r="Q164" s="4165"/>
      <c r="R164" s="4161"/>
      <c r="S164" s="4140"/>
      <c r="T164" s="4141"/>
      <c r="U164" s="4141"/>
      <c r="V164" s="4141"/>
      <c r="W164" s="4142"/>
      <c r="X164" s="1939" t="s">
        <v>3505</v>
      </c>
      <c r="Y164" s="1940"/>
      <c r="Z164" s="1941"/>
      <c r="AA164" s="1927" t="str">
        <f>IF(AA163="","",VLOOKUP(AA163,'シフト記号表（従来型・ユニット型共通）'!$C$6:$L$47,10,FALSE))</f>
        <v/>
      </c>
      <c r="AB164" s="1928" t="str">
        <f>IF(AB163="","",VLOOKUP(AB163,'シフト記号表（従来型・ユニット型共通）'!$C$6:$L$47,10,FALSE))</f>
        <v/>
      </c>
      <c r="AC164" s="1928" t="str">
        <f>IF(AC163="","",VLOOKUP(AC163,'シフト記号表（従来型・ユニット型共通）'!$C$6:$L$47,10,FALSE))</f>
        <v/>
      </c>
      <c r="AD164" s="1928" t="str">
        <f>IF(AD163="","",VLOOKUP(AD163,'シフト記号表（従来型・ユニット型共通）'!$C$6:$L$47,10,FALSE))</f>
        <v/>
      </c>
      <c r="AE164" s="1928" t="str">
        <f>IF(AE163="","",VLOOKUP(AE163,'シフト記号表（従来型・ユニット型共通）'!$C$6:$L$47,10,FALSE))</f>
        <v/>
      </c>
      <c r="AF164" s="1928" t="str">
        <f>IF(AF163="","",VLOOKUP(AF163,'シフト記号表（従来型・ユニット型共通）'!$C$6:$L$47,10,FALSE))</f>
        <v/>
      </c>
      <c r="AG164" s="1929" t="str">
        <f>IF(AG163="","",VLOOKUP(AG163,'シフト記号表（従来型・ユニット型共通）'!$C$6:$L$47,10,FALSE))</f>
        <v/>
      </c>
      <c r="AH164" s="1927" t="str">
        <f>IF(AH163="","",VLOOKUP(AH163,'シフト記号表（従来型・ユニット型共通）'!$C$6:$L$47,10,FALSE))</f>
        <v/>
      </c>
      <c r="AI164" s="1928" t="str">
        <f>IF(AI163="","",VLOOKUP(AI163,'シフト記号表（従来型・ユニット型共通）'!$C$6:$L$47,10,FALSE))</f>
        <v/>
      </c>
      <c r="AJ164" s="1928" t="str">
        <f>IF(AJ163="","",VLOOKUP(AJ163,'シフト記号表（従来型・ユニット型共通）'!$C$6:$L$47,10,FALSE))</f>
        <v/>
      </c>
      <c r="AK164" s="1928" t="str">
        <f>IF(AK163="","",VLOOKUP(AK163,'シフト記号表（従来型・ユニット型共通）'!$C$6:$L$47,10,FALSE))</f>
        <v/>
      </c>
      <c r="AL164" s="1928" t="str">
        <f>IF(AL163="","",VLOOKUP(AL163,'シフト記号表（従来型・ユニット型共通）'!$C$6:$L$47,10,FALSE))</f>
        <v/>
      </c>
      <c r="AM164" s="1928" t="str">
        <f>IF(AM163="","",VLOOKUP(AM163,'シフト記号表（従来型・ユニット型共通）'!$C$6:$L$47,10,FALSE))</f>
        <v/>
      </c>
      <c r="AN164" s="1929" t="str">
        <f>IF(AN163="","",VLOOKUP(AN163,'シフト記号表（従来型・ユニット型共通）'!$C$6:$L$47,10,FALSE))</f>
        <v/>
      </c>
      <c r="AO164" s="1927" t="str">
        <f>IF(AO163="","",VLOOKUP(AO163,'シフト記号表（従来型・ユニット型共通）'!$C$6:$L$47,10,FALSE))</f>
        <v/>
      </c>
      <c r="AP164" s="1928" t="str">
        <f>IF(AP163="","",VLOOKUP(AP163,'シフト記号表（従来型・ユニット型共通）'!$C$6:$L$47,10,FALSE))</f>
        <v/>
      </c>
      <c r="AQ164" s="1928" t="str">
        <f>IF(AQ163="","",VLOOKUP(AQ163,'シフト記号表（従来型・ユニット型共通）'!$C$6:$L$47,10,FALSE))</f>
        <v/>
      </c>
      <c r="AR164" s="1928" t="str">
        <f>IF(AR163="","",VLOOKUP(AR163,'シフト記号表（従来型・ユニット型共通）'!$C$6:$L$47,10,FALSE))</f>
        <v/>
      </c>
      <c r="AS164" s="1928" t="str">
        <f>IF(AS163="","",VLOOKUP(AS163,'シフト記号表（従来型・ユニット型共通）'!$C$6:$L$47,10,FALSE))</f>
        <v/>
      </c>
      <c r="AT164" s="1928" t="str">
        <f>IF(AT163="","",VLOOKUP(AT163,'シフト記号表（従来型・ユニット型共通）'!$C$6:$L$47,10,FALSE))</f>
        <v/>
      </c>
      <c r="AU164" s="1929" t="str">
        <f>IF(AU163="","",VLOOKUP(AU163,'シフト記号表（従来型・ユニット型共通）'!$C$6:$L$47,10,FALSE))</f>
        <v/>
      </c>
      <c r="AV164" s="1927" t="str">
        <f>IF(AV163="","",VLOOKUP(AV163,'シフト記号表（従来型・ユニット型共通）'!$C$6:$L$47,10,FALSE))</f>
        <v/>
      </c>
      <c r="AW164" s="1928" t="str">
        <f>IF(AW163="","",VLOOKUP(AW163,'シフト記号表（従来型・ユニット型共通）'!$C$6:$L$47,10,FALSE))</f>
        <v/>
      </c>
      <c r="AX164" s="1928" t="str">
        <f>IF(AX163="","",VLOOKUP(AX163,'シフト記号表（従来型・ユニット型共通）'!$C$6:$L$47,10,FALSE))</f>
        <v/>
      </c>
      <c r="AY164" s="1928" t="str">
        <f>IF(AY163="","",VLOOKUP(AY163,'シフト記号表（従来型・ユニット型共通）'!$C$6:$L$47,10,FALSE))</f>
        <v/>
      </c>
      <c r="AZ164" s="1928" t="str">
        <f>IF(AZ163="","",VLOOKUP(AZ163,'シフト記号表（従来型・ユニット型共通）'!$C$6:$L$47,10,FALSE))</f>
        <v/>
      </c>
      <c r="BA164" s="1928" t="str">
        <f>IF(BA163="","",VLOOKUP(BA163,'シフト記号表（従来型・ユニット型共通）'!$C$6:$L$47,10,FALSE))</f>
        <v/>
      </c>
      <c r="BB164" s="1929" t="str">
        <f>IF(BB163="","",VLOOKUP(BB163,'シフト記号表（従来型・ユニット型共通）'!$C$6:$L$47,10,FALSE))</f>
        <v/>
      </c>
      <c r="BC164" s="1927" t="str">
        <f>IF(BC163="","",VLOOKUP(BC163,'シフト記号表（従来型・ユニット型共通）'!$C$6:$L$47,10,FALSE))</f>
        <v/>
      </c>
      <c r="BD164" s="1928" t="str">
        <f>IF(BD163="","",VLOOKUP(BD163,'シフト記号表（従来型・ユニット型共通）'!$C$6:$L$47,10,FALSE))</f>
        <v/>
      </c>
      <c r="BE164" s="1928" t="str">
        <f>IF(BE163="","",VLOOKUP(BE163,'シフト記号表（従来型・ユニット型共通）'!$C$6:$L$47,10,FALSE))</f>
        <v/>
      </c>
      <c r="BF164" s="4169">
        <f>IF($BI$3="４週",SUM(AA164:BB164),IF($BI$3="暦月",SUM(AA164:BE164),""))</f>
        <v>0</v>
      </c>
      <c r="BG164" s="4170"/>
      <c r="BH164" s="4171">
        <f>IF($BI$3="４週",BF164/4,IF($BI$3="暦月",(BF164/($BI$8/7)),""))</f>
        <v>0</v>
      </c>
      <c r="BI164" s="4170"/>
      <c r="BJ164" s="4166"/>
      <c r="BK164" s="4167"/>
      <c r="BL164" s="4167"/>
      <c r="BM164" s="4167"/>
      <c r="BN164" s="4168"/>
    </row>
    <row r="165" spans="2:66" ht="20.25" customHeight="1" x14ac:dyDescent="0.15">
      <c r="B165" s="4126">
        <f>B163+1</f>
        <v>75</v>
      </c>
      <c r="C165" s="4253"/>
      <c r="D165" s="4255"/>
      <c r="E165" s="4239"/>
      <c r="F165" s="4256"/>
      <c r="G165" s="4128"/>
      <c r="H165" s="4129"/>
      <c r="I165" s="1922"/>
      <c r="J165" s="1923"/>
      <c r="K165" s="1922"/>
      <c r="L165" s="1923"/>
      <c r="M165" s="4132"/>
      <c r="N165" s="4133"/>
      <c r="O165" s="4136"/>
      <c r="P165" s="4137"/>
      <c r="Q165" s="4137"/>
      <c r="R165" s="4129"/>
      <c r="S165" s="4140"/>
      <c r="T165" s="4141"/>
      <c r="U165" s="4141"/>
      <c r="V165" s="4141"/>
      <c r="W165" s="4142"/>
      <c r="X165" s="1942" t="s">
        <v>3298</v>
      </c>
      <c r="Z165" s="1943"/>
      <c r="AA165" s="1935"/>
      <c r="AB165" s="1936"/>
      <c r="AC165" s="1936"/>
      <c r="AD165" s="1936"/>
      <c r="AE165" s="1936"/>
      <c r="AF165" s="1936"/>
      <c r="AG165" s="1937"/>
      <c r="AH165" s="1935"/>
      <c r="AI165" s="1936"/>
      <c r="AJ165" s="1936"/>
      <c r="AK165" s="1936"/>
      <c r="AL165" s="1936"/>
      <c r="AM165" s="1936"/>
      <c r="AN165" s="1937"/>
      <c r="AO165" s="1935"/>
      <c r="AP165" s="1936"/>
      <c r="AQ165" s="1936"/>
      <c r="AR165" s="1936"/>
      <c r="AS165" s="1936"/>
      <c r="AT165" s="1936"/>
      <c r="AU165" s="1937"/>
      <c r="AV165" s="1935"/>
      <c r="AW165" s="1936"/>
      <c r="AX165" s="1936"/>
      <c r="AY165" s="1936"/>
      <c r="AZ165" s="1936"/>
      <c r="BA165" s="1936"/>
      <c r="BB165" s="1937"/>
      <c r="BC165" s="1935"/>
      <c r="BD165" s="1936"/>
      <c r="BE165" s="1938"/>
      <c r="BF165" s="4146"/>
      <c r="BG165" s="4147"/>
      <c r="BH165" s="4148"/>
      <c r="BI165" s="4149"/>
      <c r="BJ165" s="4150"/>
      <c r="BK165" s="4151"/>
      <c r="BL165" s="4151"/>
      <c r="BM165" s="4151"/>
      <c r="BN165" s="4152"/>
    </row>
    <row r="166" spans="2:66" ht="20.25" customHeight="1" x14ac:dyDescent="0.15">
      <c r="B166" s="4159"/>
      <c r="C166" s="4260"/>
      <c r="D166" s="4261"/>
      <c r="E166" s="4239"/>
      <c r="F166" s="4256"/>
      <c r="G166" s="4160"/>
      <c r="H166" s="4161"/>
      <c r="I166" s="1944"/>
      <c r="J166" s="1945">
        <f>G165</f>
        <v>0</v>
      </c>
      <c r="K166" s="1944"/>
      <c r="L166" s="1945">
        <f>M165</f>
        <v>0</v>
      </c>
      <c r="M166" s="4162"/>
      <c r="N166" s="4163"/>
      <c r="O166" s="4164"/>
      <c r="P166" s="4165"/>
      <c r="Q166" s="4165"/>
      <c r="R166" s="4161"/>
      <c r="S166" s="4140"/>
      <c r="T166" s="4141"/>
      <c r="U166" s="4141"/>
      <c r="V166" s="4141"/>
      <c r="W166" s="4142"/>
      <c r="X166" s="1939" t="s">
        <v>3505</v>
      </c>
      <c r="Y166" s="1940"/>
      <c r="Z166" s="1941"/>
      <c r="AA166" s="1927" t="str">
        <f>IF(AA165="","",VLOOKUP(AA165,'シフト記号表（従来型・ユニット型共通）'!$C$6:$L$47,10,FALSE))</f>
        <v/>
      </c>
      <c r="AB166" s="1928" t="str">
        <f>IF(AB165="","",VLOOKUP(AB165,'シフト記号表（従来型・ユニット型共通）'!$C$6:$L$47,10,FALSE))</f>
        <v/>
      </c>
      <c r="AC166" s="1928" t="str">
        <f>IF(AC165="","",VLOOKUP(AC165,'シフト記号表（従来型・ユニット型共通）'!$C$6:$L$47,10,FALSE))</f>
        <v/>
      </c>
      <c r="AD166" s="1928" t="str">
        <f>IF(AD165="","",VLOOKUP(AD165,'シフト記号表（従来型・ユニット型共通）'!$C$6:$L$47,10,FALSE))</f>
        <v/>
      </c>
      <c r="AE166" s="1928" t="str">
        <f>IF(AE165="","",VLOOKUP(AE165,'シフト記号表（従来型・ユニット型共通）'!$C$6:$L$47,10,FALSE))</f>
        <v/>
      </c>
      <c r="AF166" s="1928" t="str">
        <f>IF(AF165="","",VLOOKUP(AF165,'シフト記号表（従来型・ユニット型共通）'!$C$6:$L$47,10,FALSE))</f>
        <v/>
      </c>
      <c r="AG166" s="1929" t="str">
        <f>IF(AG165="","",VLOOKUP(AG165,'シフト記号表（従来型・ユニット型共通）'!$C$6:$L$47,10,FALSE))</f>
        <v/>
      </c>
      <c r="AH166" s="1927" t="str">
        <f>IF(AH165="","",VLOOKUP(AH165,'シフト記号表（従来型・ユニット型共通）'!$C$6:$L$47,10,FALSE))</f>
        <v/>
      </c>
      <c r="AI166" s="1928" t="str">
        <f>IF(AI165="","",VLOOKUP(AI165,'シフト記号表（従来型・ユニット型共通）'!$C$6:$L$47,10,FALSE))</f>
        <v/>
      </c>
      <c r="AJ166" s="1928" t="str">
        <f>IF(AJ165="","",VLOOKUP(AJ165,'シフト記号表（従来型・ユニット型共通）'!$C$6:$L$47,10,FALSE))</f>
        <v/>
      </c>
      <c r="AK166" s="1928" t="str">
        <f>IF(AK165="","",VLOOKUP(AK165,'シフト記号表（従来型・ユニット型共通）'!$C$6:$L$47,10,FALSE))</f>
        <v/>
      </c>
      <c r="AL166" s="1928" t="str">
        <f>IF(AL165="","",VLOOKUP(AL165,'シフト記号表（従来型・ユニット型共通）'!$C$6:$L$47,10,FALSE))</f>
        <v/>
      </c>
      <c r="AM166" s="1928" t="str">
        <f>IF(AM165="","",VLOOKUP(AM165,'シフト記号表（従来型・ユニット型共通）'!$C$6:$L$47,10,FALSE))</f>
        <v/>
      </c>
      <c r="AN166" s="1929" t="str">
        <f>IF(AN165="","",VLOOKUP(AN165,'シフト記号表（従来型・ユニット型共通）'!$C$6:$L$47,10,FALSE))</f>
        <v/>
      </c>
      <c r="AO166" s="1927" t="str">
        <f>IF(AO165="","",VLOOKUP(AO165,'シフト記号表（従来型・ユニット型共通）'!$C$6:$L$47,10,FALSE))</f>
        <v/>
      </c>
      <c r="AP166" s="1928" t="str">
        <f>IF(AP165="","",VLOOKUP(AP165,'シフト記号表（従来型・ユニット型共通）'!$C$6:$L$47,10,FALSE))</f>
        <v/>
      </c>
      <c r="AQ166" s="1928" t="str">
        <f>IF(AQ165="","",VLOOKUP(AQ165,'シフト記号表（従来型・ユニット型共通）'!$C$6:$L$47,10,FALSE))</f>
        <v/>
      </c>
      <c r="AR166" s="1928" t="str">
        <f>IF(AR165="","",VLOOKUP(AR165,'シフト記号表（従来型・ユニット型共通）'!$C$6:$L$47,10,FALSE))</f>
        <v/>
      </c>
      <c r="AS166" s="1928" t="str">
        <f>IF(AS165="","",VLOOKUP(AS165,'シフト記号表（従来型・ユニット型共通）'!$C$6:$L$47,10,FALSE))</f>
        <v/>
      </c>
      <c r="AT166" s="1928" t="str">
        <f>IF(AT165="","",VLOOKUP(AT165,'シフト記号表（従来型・ユニット型共通）'!$C$6:$L$47,10,FALSE))</f>
        <v/>
      </c>
      <c r="AU166" s="1929" t="str">
        <f>IF(AU165="","",VLOOKUP(AU165,'シフト記号表（従来型・ユニット型共通）'!$C$6:$L$47,10,FALSE))</f>
        <v/>
      </c>
      <c r="AV166" s="1927" t="str">
        <f>IF(AV165="","",VLOOKUP(AV165,'シフト記号表（従来型・ユニット型共通）'!$C$6:$L$47,10,FALSE))</f>
        <v/>
      </c>
      <c r="AW166" s="1928" t="str">
        <f>IF(AW165="","",VLOOKUP(AW165,'シフト記号表（従来型・ユニット型共通）'!$C$6:$L$47,10,FALSE))</f>
        <v/>
      </c>
      <c r="AX166" s="1928" t="str">
        <f>IF(AX165="","",VLOOKUP(AX165,'シフト記号表（従来型・ユニット型共通）'!$C$6:$L$47,10,FALSE))</f>
        <v/>
      </c>
      <c r="AY166" s="1928" t="str">
        <f>IF(AY165="","",VLOOKUP(AY165,'シフト記号表（従来型・ユニット型共通）'!$C$6:$L$47,10,FALSE))</f>
        <v/>
      </c>
      <c r="AZ166" s="1928" t="str">
        <f>IF(AZ165="","",VLOOKUP(AZ165,'シフト記号表（従来型・ユニット型共通）'!$C$6:$L$47,10,FALSE))</f>
        <v/>
      </c>
      <c r="BA166" s="1928" t="str">
        <f>IF(BA165="","",VLOOKUP(BA165,'シフト記号表（従来型・ユニット型共通）'!$C$6:$L$47,10,FALSE))</f>
        <v/>
      </c>
      <c r="BB166" s="1929" t="str">
        <f>IF(BB165="","",VLOOKUP(BB165,'シフト記号表（従来型・ユニット型共通）'!$C$6:$L$47,10,FALSE))</f>
        <v/>
      </c>
      <c r="BC166" s="1927" t="str">
        <f>IF(BC165="","",VLOOKUP(BC165,'シフト記号表（従来型・ユニット型共通）'!$C$6:$L$47,10,FALSE))</f>
        <v/>
      </c>
      <c r="BD166" s="1928" t="str">
        <f>IF(BD165="","",VLOOKUP(BD165,'シフト記号表（従来型・ユニット型共通）'!$C$6:$L$47,10,FALSE))</f>
        <v/>
      </c>
      <c r="BE166" s="1928" t="str">
        <f>IF(BE165="","",VLOOKUP(BE165,'シフト記号表（従来型・ユニット型共通）'!$C$6:$L$47,10,FALSE))</f>
        <v/>
      </c>
      <c r="BF166" s="4169">
        <f>IF($BI$3="４週",SUM(AA166:BB166),IF($BI$3="暦月",SUM(AA166:BE166),""))</f>
        <v>0</v>
      </c>
      <c r="BG166" s="4170"/>
      <c r="BH166" s="4171">
        <f>IF($BI$3="４週",BF166/4,IF($BI$3="暦月",(BF166/($BI$8/7)),""))</f>
        <v>0</v>
      </c>
      <c r="BI166" s="4170"/>
      <c r="BJ166" s="4166"/>
      <c r="BK166" s="4167"/>
      <c r="BL166" s="4167"/>
      <c r="BM166" s="4167"/>
      <c r="BN166" s="4168"/>
    </row>
    <row r="167" spans="2:66" ht="20.25" customHeight="1" x14ac:dyDescent="0.15">
      <c r="B167" s="4126">
        <f>B165+1</f>
        <v>76</v>
      </c>
      <c r="C167" s="4253"/>
      <c r="D167" s="4255"/>
      <c r="E167" s="4239"/>
      <c r="F167" s="4256"/>
      <c r="G167" s="4128"/>
      <c r="H167" s="4129"/>
      <c r="I167" s="1922"/>
      <c r="J167" s="1923"/>
      <c r="K167" s="1922"/>
      <c r="L167" s="1923"/>
      <c r="M167" s="4132"/>
      <c r="N167" s="4133"/>
      <c r="O167" s="4136"/>
      <c r="P167" s="4137"/>
      <c r="Q167" s="4137"/>
      <c r="R167" s="4129"/>
      <c r="S167" s="4140"/>
      <c r="T167" s="4141"/>
      <c r="U167" s="4141"/>
      <c r="V167" s="4141"/>
      <c r="W167" s="4142"/>
      <c r="X167" s="1942" t="s">
        <v>3298</v>
      </c>
      <c r="Z167" s="1943"/>
      <c r="AA167" s="1935"/>
      <c r="AB167" s="1936"/>
      <c r="AC167" s="1936"/>
      <c r="AD167" s="1936"/>
      <c r="AE167" s="1936"/>
      <c r="AF167" s="1936"/>
      <c r="AG167" s="1937"/>
      <c r="AH167" s="1935"/>
      <c r="AI167" s="1936"/>
      <c r="AJ167" s="1936"/>
      <c r="AK167" s="1936"/>
      <c r="AL167" s="1936"/>
      <c r="AM167" s="1936"/>
      <c r="AN167" s="1937"/>
      <c r="AO167" s="1935"/>
      <c r="AP167" s="1936"/>
      <c r="AQ167" s="1936"/>
      <c r="AR167" s="1936"/>
      <c r="AS167" s="1936"/>
      <c r="AT167" s="1936"/>
      <c r="AU167" s="1937"/>
      <c r="AV167" s="1935"/>
      <c r="AW167" s="1936"/>
      <c r="AX167" s="1936"/>
      <c r="AY167" s="1936"/>
      <c r="AZ167" s="1936"/>
      <c r="BA167" s="1936"/>
      <c r="BB167" s="1937"/>
      <c r="BC167" s="1935"/>
      <c r="BD167" s="1936"/>
      <c r="BE167" s="1938"/>
      <c r="BF167" s="4146"/>
      <c r="BG167" s="4147"/>
      <c r="BH167" s="4148"/>
      <c r="BI167" s="4149"/>
      <c r="BJ167" s="4150"/>
      <c r="BK167" s="4151"/>
      <c r="BL167" s="4151"/>
      <c r="BM167" s="4151"/>
      <c r="BN167" s="4152"/>
    </row>
    <row r="168" spans="2:66" ht="20.25" customHeight="1" x14ac:dyDescent="0.15">
      <c r="B168" s="4159"/>
      <c r="C168" s="4260"/>
      <c r="D168" s="4261"/>
      <c r="E168" s="4239"/>
      <c r="F168" s="4256"/>
      <c r="G168" s="4160"/>
      <c r="H168" s="4161"/>
      <c r="I168" s="1944"/>
      <c r="J168" s="1945">
        <f>G167</f>
        <v>0</v>
      </c>
      <c r="K168" s="1944"/>
      <c r="L168" s="1945">
        <f>M167</f>
        <v>0</v>
      </c>
      <c r="M168" s="4162"/>
      <c r="N168" s="4163"/>
      <c r="O168" s="4164"/>
      <c r="P168" s="4165"/>
      <c r="Q168" s="4165"/>
      <c r="R168" s="4161"/>
      <c r="S168" s="4140"/>
      <c r="T168" s="4141"/>
      <c r="U168" s="4141"/>
      <c r="V168" s="4141"/>
      <c r="W168" s="4142"/>
      <c r="X168" s="1939" t="s">
        <v>3505</v>
      </c>
      <c r="Y168" s="1940"/>
      <c r="Z168" s="1941"/>
      <c r="AA168" s="1927" t="str">
        <f>IF(AA167="","",VLOOKUP(AA167,'シフト記号表（従来型・ユニット型共通）'!$C$6:$L$47,10,FALSE))</f>
        <v/>
      </c>
      <c r="AB168" s="1928" t="str">
        <f>IF(AB167="","",VLOOKUP(AB167,'シフト記号表（従来型・ユニット型共通）'!$C$6:$L$47,10,FALSE))</f>
        <v/>
      </c>
      <c r="AC168" s="1928" t="str">
        <f>IF(AC167="","",VLOOKUP(AC167,'シフト記号表（従来型・ユニット型共通）'!$C$6:$L$47,10,FALSE))</f>
        <v/>
      </c>
      <c r="AD168" s="1928" t="str">
        <f>IF(AD167="","",VLOOKUP(AD167,'シフト記号表（従来型・ユニット型共通）'!$C$6:$L$47,10,FALSE))</f>
        <v/>
      </c>
      <c r="AE168" s="1928" t="str">
        <f>IF(AE167="","",VLOOKUP(AE167,'シフト記号表（従来型・ユニット型共通）'!$C$6:$L$47,10,FALSE))</f>
        <v/>
      </c>
      <c r="AF168" s="1928" t="str">
        <f>IF(AF167="","",VLOOKUP(AF167,'シフト記号表（従来型・ユニット型共通）'!$C$6:$L$47,10,FALSE))</f>
        <v/>
      </c>
      <c r="AG168" s="1929" t="str">
        <f>IF(AG167="","",VLOOKUP(AG167,'シフト記号表（従来型・ユニット型共通）'!$C$6:$L$47,10,FALSE))</f>
        <v/>
      </c>
      <c r="AH168" s="1927" t="str">
        <f>IF(AH167="","",VLOOKUP(AH167,'シフト記号表（従来型・ユニット型共通）'!$C$6:$L$47,10,FALSE))</f>
        <v/>
      </c>
      <c r="AI168" s="1928" t="str">
        <f>IF(AI167="","",VLOOKUP(AI167,'シフト記号表（従来型・ユニット型共通）'!$C$6:$L$47,10,FALSE))</f>
        <v/>
      </c>
      <c r="AJ168" s="1928" t="str">
        <f>IF(AJ167="","",VLOOKUP(AJ167,'シフト記号表（従来型・ユニット型共通）'!$C$6:$L$47,10,FALSE))</f>
        <v/>
      </c>
      <c r="AK168" s="1928" t="str">
        <f>IF(AK167="","",VLOOKUP(AK167,'シフト記号表（従来型・ユニット型共通）'!$C$6:$L$47,10,FALSE))</f>
        <v/>
      </c>
      <c r="AL168" s="1928" t="str">
        <f>IF(AL167="","",VLOOKUP(AL167,'シフト記号表（従来型・ユニット型共通）'!$C$6:$L$47,10,FALSE))</f>
        <v/>
      </c>
      <c r="AM168" s="1928" t="str">
        <f>IF(AM167="","",VLOOKUP(AM167,'シフト記号表（従来型・ユニット型共通）'!$C$6:$L$47,10,FALSE))</f>
        <v/>
      </c>
      <c r="AN168" s="1929" t="str">
        <f>IF(AN167="","",VLOOKUP(AN167,'シフト記号表（従来型・ユニット型共通）'!$C$6:$L$47,10,FALSE))</f>
        <v/>
      </c>
      <c r="AO168" s="1927" t="str">
        <f>IF(AO167="","",VLOOKUP(AO167,'シフト記号表（従来型・ユニット型共通）'!$C$6:$L$47,10,FALSE))</f>
        <v/>
      </c>
      <c r="AP168" s="1928" t="str">
        <f>IF(AP167="","",VLOOKUP(AP167,'シフト記号表（従来型・ユニット型共通）'!$C$6:$L$47,10,FALSE))</f>
        <v/>
      </c>
      <c r="AQ168" s="1928" t="str">
        <f>IF(AQ167="","",VLOOKUP(AQ167,'シフト記号表（従来型・ユニット型共通）'!$C$6:$L$47,10,FALSE))</f>
        <v/>
      </c>
      <c r="AR168" s="1928" t="str">
        <f>IF(AR167="","",VLOOKUP(AR167,'シフト記号表（従来型・ユニット型共通）'!$C$6:$L$47,10,FALSE))</f>
        <v/>
      </c>
      <c r="AS168" s="1928" t="str">
        <f>IF(AS167="","",VLOOKUP(AS167,'シフト記号表（従来型・ユニット型共通）'!$C$6:$L$47,10,FALSE))</f>
        <v/>
      </c>
      <c r="AT168" s="1928" t="str">
        <f>IF(AT167="","",VLOOKUP(AT167,'シフト記号表（従来型・ユニット型共通）'!$C$6:$L$47,10,FALSE))</f>
        <v/>
      </c>
      <c r="AU168" s="1929" t="str">
        <f>IF(AU167="","",VLOOKUP(AU167,'シフト記号表（従来型・ユニット型共通）'!$C$6:$L$47,10,FALSE))</f>
        <v/>
      </c>
      <c r="AV168" s="1927" t="str">
        <f>IF(AV167="","",VLOOKUP(AV167,'シフト記号表（従来型・ユニット型共通）'!$C$6:$L$47,10,FALSE))</f>
        <v/>
      </c>
      <c r="AW168" s="1928" t="str">
        <f>IF(AW167="","",VLOOKUP(AW167,'シフト記号表（従来型・ユニット型共通）'!$C$6:$L$47,10,FALSE))</f>
        <v/>
      </c>
      <c r="AX168" s="1928" t="str">
        <f>IF(AX167="","",VLOOKUP(AX167,'シフト記号表（従来型・ユニット型共通）'!$C$6:$L$47,10,FALSE))</f>
        <v/>
      </c>
      <c r="AY168" s="1928" t="str">
        <f>IF(AY167="","",VLOOKUP(AY167,'シフト記号表（従来型・ユニット型共通）'!$C$6:$L$47,10,FALSE))</f>
        <v/>
      </c>
      <c r="AZ168" s="1928" t="str">
        <f>IF(AZ167="","",VLOOKUP(AZ167,'シフト記号表（従来型・ユニット型共通）'!$C$6:$L$47,10,FALSE))</f>
        <v/>
      </c>
      <c r="BA168" s="1928" t="str">
        <f>IF(BA167="","",VLOOKUP(BA167,'シフト記号表（従来型・ユニット型共通）'!$C$6:$L$47,10,FALSE))</f>
        <v/>
      </c>
      <c r="BB168" s="1929" t="str">
        <f>IF(BB167="","",VLOOKUP(BB167,'シフト記号表（従来型・ユニット型共通）'!$C$6:$L$47,10,FALSE))</f>
        <v/>
      </c>
      <c r="BC168" s="1927" t="str">
        <f>IF(BC167="","",VLOOKUP(BC167,'シフト記号表（従来型・ユニット型共通）'!$C$6:$L$47,10,FALSE))</f>
        <v/>
      </c>
      <c r="BD168" s="1928" t="str">
        <f>IF(BD167="","",VLOOKUP(BD167,'シフト記号表（従来型・ユニット型共通）'!$C$6:$L$47,10,FALSE))</f>
        <v/>
      </c>
      <c r="BE168" s="1928" t="str">
        <f>IF(BE167="","",VLOOKUP(BE167,'シフト記号表（従来型・ユニット型共通）'!$C$6:$L$47,10,FALSE))</f>
        <v/>
      </c>
      <c r="BF168" s="4169">
        <f>IF($BI$3="４週",SUM(AA168:BB168),IF($BI$3="暦月",SUM(AA168:BE168),""))</f>
        <v>0</v>
      </c>
      <c r="BG168" s="4170"/>
      <c r="BH168" s="4171">
        <f>IF($BI$3="４週",BF168/4,IF($BI$3="暦月",(BF168/($BI$8/7)),""))</f>
        <v>0</v>
      </c>
      <c r="BI168" s="4170"/>
      <c r="BJ168" s="4166"/>
      <c r="BK168" s="4167"/>
      <c r="BL168" s="4167"/>
      <c r="BM168" s="4167"/>
      <c r="BN168" s="4168"/>
    </row>
    <row r="169" spans="2:66" ht="20.25" customHeight="1" x14ac:dyDescent="0.15">
      <c r="B169" s="4126">
        <f>B167+1</f>
        <v>77</v>
      </c>
      <c r="C169" s="4253"/>
      <c r="D169" s="4255"/>
      <c r="E169" s="4239"/>
      <c r="F169" s="4256"/>
      <c r="G169" s="4128"/>
      <c r="H169" s="4129"/>
      <c r="I169" s="1922"/>
      <c r="J169" s="1923"/>
      <c r="K169" s="1922"/>
      <c r="L169" s="1923"/>
      <c r="M169" s="4132"/>
      <c r="N169" s="4133"/>
      <c r="O169" s="4136"/>
      <c r="P169" s="4137"/>
      <c r="Q169" s="4137"/>
      <c r="R169" s="4129"/>
      <c r="S169" s="4140"/>
      <c r="T169" s="4141"/>
      <c r="U169" s="4141"/>
      <c r="V169" s="4141"/>
      <c r="W169" s="4142"/>
      <c r="X169" s="1942" t="s">
        <v>3298</v>
      </c>
      <c r="Z169" s="1943"/>
      <c r="AA169" s="1935"/>
      <c r="AB169" s="1936"/>
      <c r="AC169" s="1936"/>
      <c r="AD169" s="1936"/>
      <c r="AE169" s="1936"/>
      <c r="AF169" s="1936"/>
      <c r="AG169" s="1937"/>
      <c r="AH169" s="1935"/>
      <c r="AI169" s="1936"/>
      <c r="AJ169" s="1936"/>
      <c r="AK169" s="1936"/>
      <c r="AL169" s="1936"/>
      <c r="AM169" s="1936"/>
      <c r="AN169" s="1937"/>
      <c r="AO169" s="1935"/>
      <c r="AP169" s="1936"/>
      <c r="AQ169" s="1936"/>
      <c r="AR169" s="1936"/>
      <c r="AS169" s="1936"/>
      <c r="AT169" s="1936"/>
      <c r="AU169" s="1937"/>
      <c r="AV169" s="1935"/>
      <c r="AW169" s="1936"/>
      <c r="AX169" s="1936"/>
      <c r="AY169" s="1936"/>
      <c r="AZ169" s="1936"/>
      <c r="BA169" s="1936"/>
      <c r="BB169" s="1937"/>
      <c r="BC169" s="1935"/>
      <c r="BD169" s="1936"/>
      <c r="BE169" s="1938"/>
      <c r="BF169" s="4146"/>
      <c r="BG169" s="4147"/>
      <c r="BH169" s="4148"/>
      <c r="BI169" s="4149"/>
      <c r="BJ169" s="4150"/>
      <c r="BK169" s="4151"/>
      <c r="BL169" s="4151"/>
      <c r="BM169" s="4151"/>
      <c r="BN169" s="4152"/>
    </row>
    <row r="170" spans="2:66" ht="20.25" customHeight="1" x14ac:dyDescent="0.15">
      <c r="B170" s="4159"/>
      <c r="C170" s="4260"/>
      <c r="D170" s="4261"/>
      <c r="E170" s="4239"/>
      <c r="F170" s="4256"/>
      <c r="G170" s="4160"/>
      <c r="H170" s="4161"/>
      <c r="I170" s="1944"/>
      <c r="J170" s="1945">
        <f>G169</f>
        <v>0</v>
      </c>
      <c r="K170" s="1944"/>
      <c r="L170" s="1945">
        <f>M169</f>
        <v>0</v>
      </c>
      <c r="M170" s="4162"/>
      <c r="N170" s="4163"/>
      <c r="O170" s="4164"/>
      <c r="P170" s="4165"/>
      <c r="Q170" s="4165"/>
      <c r="R170" s="4161"/>
      <c r="S170" s="4140"/>
      <c r="T170" s="4141"/>
      <c r="U170" s="4141"/>
      <c r="V170" s="4141"/>
      <c r="W170" s="4142"/>
      <c r="X170" s="1939" t="s">
        <v>3505</v>
      </c>
      <c r="Y170" s="1940"/>
      <c r="Z170" s="1941"/>
      <c r="AA170" s="1927" t="str">
        <f>IF(AA169="","",VLOOKUP(AA169,'シフト記号表（従来型・ユニット型共通）'!$C$6:$L$47,10,FALSE))</f>
        <v/>
      </c>
      <c r="AB170" s="1928" t="str">
        <f>IF(AB169="","",VLOOKUP(AB169,'シフト記号表（従来型・ユニット型共通）'!$C$6:$L$47,10,FALSE))</f>
        <v/>
      </c>
      <c r="AC170" s="1928" t="str">
        <f>IF(AC169="","",VLOOKUP(AC169,'シフト記号表（従来型・ユニット型共通）'!$C$6:$L$47,10,FALSE))</f>
        <v/>
      </c>
      <c r="AD170" s="1928" t="str">
        <f>IF(AD169="","",VLOOKUP(AD169,'シフト記号表（従来型・ユニット型共通）'!$C$6:$L$47,10,FALSE))</f>
        <v/>
      </c>
      <c r="AE170" s="1928" t="str">
        <f>IF(AE169="","",VLOOKUP(AE169,'シフト記号表（従来型・ユニット型共通）'!$C$6:$L$47,10,FALSE))</f>
        <v/>
      </c>
      <c r="AF170" s="1928" t="str">
        <f>IF(AF169="","",VLOOKUP(AF169,'シフト記号表（従来型・ユニット型共通）'!$C$6:$L$47,10,FALSE))</f>
        <v/>
      </c>
      <c r="AG170" s="1929" t="str">
        <f>IF(AG169="","",VLOOKUP(AG169,'シフト記号表（従来型・ユニット型共通）'!$C$6:$L$47,10,FALSE))</f>
        <v/>
      </c>
      <c r="AH170" s="1927" t="str">
        <f>IF(AH169="","",VLOOKUP(AH169,'シフト記号表（従来型・ユニット型共通）'!$C$6:$L$47,10,FALSE))</f>
        <v/>
      </c>
      <c r="AI170" s="1928" t="str">
        <f>IF(AI169="","",VLOOKUP(AI169,'シフト記号表（従来型・ユニット型共通）'!$C$6:$L$47,10,FALSE))</f>
        <v/>
      </c>
      <c r="AJ170" s="1928" t="str">
        <f>IF(AJ169="","",VLOOKUP(AJ169,'シフト記号表（従来型・ユニット型共通）'!$C$6:$L$47,10,FALSE))</f>
        <v/>
      </c>
      <c r="AK170" s="1928" t="str">
        <f>IF(AK169="","",VLOOKUP(AK169,'シフト記号表（従来型・ユニット型共通）'!$C$6:$L$47,10,FALSE))</f>
        <v/>
      </c>
      <c r="AL170" s="1928" t="str">
        <f>IF(AL169="","",VLOOKUP(AL169,'シフト記号表（従来型・ユニット型共通）'!$C$6:$L$47,10,FALSE))</f>
        <v/>
      </c>
      <c r="AM170" s="1928" t="str">
        <f>IF(AM169="","",VLOOKUP(AM169,'シフト記号表（従来型・ユニット型共通）'!$C$6:$L$47,10,FALSE))</f>
        <v/>
      </c>
      <c r="AN170" s="1929" t="str">
        <f>IF(AN169="","",VLOOKUP(AN169,'シフト記号表（従来型・ユニット型共通）'!$C$6:$L$47,10,FALSE))</f>
        <v/>
      </c>
      <c r="AO170" s="1927" t="str">
        <f>IF(AO169="","",VLOOKUP(AO169,'シフト記号表（従来型・ユニット型共通）'!$C$6:$L$47,10,FALSE))</f>
        <v/>
      </c>
      <c r="AP170" s="1928" t="str">
        <f>IF(AP169="","",VLOOKUP(AP169,'シフト記号表（従来型・ユニット型共通）'!$C$6:$L$47,10,FALSE))</f>
        <v/>
      </c>
      <c r="AQ170" s="1928" t="str">
        <f>IF(AQ169="","",VLOOKUP(AQ169,'シフト記号表（従来型・ユニット型共通）'!$C$6:$L$47,10,FALSE))</f>
        <v/>
      </c>
      <c r="AR170" s="1928" t="str">
        <f>IF(AR169="","",VLOOKUP(AR169,'シフト記号表（従来型・ユニット型共通）'!$C$6:$L$47,10,FALSE))</f>
        <v/>
      </c>
      <c r="AS170" s="1928" t="str">
        <f>IF(AS169="","",VLOOKUP(AS169,'シフト記号表（従来型・ユニット型共通）'!$C$6:$L$47,10,FALSE))</f>
        <v/>
      </c>
      <c r="AT170" s="1928" t="str">
        <f>IF(AT169="","",VLOOKUP(AT169,'シフト記号表（従来型・ユニット型共通）'!$C$6:$L$47,10,FALSE))</f>
        <v/>
      </c>
      <c r="AU170" s="1929" t="str">
        <f>IF(AU169="","",VLOOKUP(AU169,'シフト記号表（従来型・ユニット型共通）'!$C$6:$L$47,10,FALSE))</f>
        <v/>
      </c>
      <c r="AV170" s="1927" t="str">
        <f>IF(AV169="","",VLOOKUP(AV169,'シフト記号表（従来型・ユニット型共通）'!$C$6:$L$47,10,FALSE))</f>
        <v/>
      </c>
      <c r="AW170" s="1928" t="str">
        <f>IF(AW169="","",VLOOKUP(AW169,'シフト記号表（従来型・ユニット型共通）'!$C$6:$L$47,10,FALSE))</f>
        <v/>
      </c>
      <c r="AX170" s="1928" t="str">
        <f>IF(AX169="","",VLOOKUP(AX169,'シフト記号表（従来型・ユニット型共通）'!$C$6:$L$47,10,FALSE))</f>
        <v/>
      </c>
      <c r="AY170" s="1928" t="str">
        <f>IF(AY169="","",VLOOKUP(AY169,'シフト記号表（従来型・ユニット型共通）'!$C$6:$L$47,10,FALSE))</f>
        <v/>
      </c>
      <c r="AZ170" s="1928" t="str">
        <f>IF(AZ169="","",VLOOKUP(AZ169,'シフト記号表（従来型・ユニット型共通）'!$C$6:$L$47,10,FALSE))</f>
        <v/>
      </c>
      <c r="BA170" s="1928" t="str">
        <f>IF(BA169="","",VLOOKUP(BA169,'シフト記号表（従来型・ユニット型共通）'!$C$6:$L$47,10,FALSE))</f>
        <v/>
      </c>
      <c r="BB170" s="1929" t="str">
        <f>IF(BB169="","",VLOOKUP(BB169,'シフト記号表（従来型・ユニット型共通）'!$C$6:$L$47,10,FALSE))</f>
        <v/>
      </c>
      <c r="BC170" s="1927" t="str">
        <f>IF(BC169="","",VLOOKUP(BC169,'シフト記号表（従来型・ユニット型共通）'!$C$6:$L$47,10,FALSE))</f>
        <v/>
      </c>
      <c r="BD170" s="1928" t="str">
        <f>IF(BD169="","",VLOOKUP(BD169,'シフト記号表（従来型・ユニット型共通）'!$C$6:$L$47,10,FALSE))</f>
        <v/>
      </c>
      <c r="BE170" s="1928" t="str">
        <f>IF(BE169="","",VLOOKUP(BE169,'シフト記号表（従来型・ユニット型共通）'!$C$6:$L$47,10,FALSE))</f>
        <v/>
      </c>
      <c r="BF170" s="4169">
        <f>IF($BI$3="４週",SUM(AA170:BB170),IF($BI$3="暦月",SUM(AA170:BE170),""))</f>
        <v>0</v>
      </c>
      <c r="BG170" s="4170"/>
      <c r="BH170" s="4171">
        <f>IF($BI$3="４週",BF170/4,IF($BI$3="暦月",(BF170/($BI$8/7)),""))</f>
        <v>0</v>
      </c>
      <c r="BI170" s="4170"/>
      <c r="BJ170" s="4166"/>
      <c r="BK170" s="4167"/>
      <c r="BL170" s="4167"/>
      <c r="BM170" s="4167"/>
      <c r="BN170" s="4168"/>
    </row>
    <row r="171" spans="2:66" ht="20.25" customHeight="1" x14ac:dyDescent="0.15">
      <c r="B171" s="4126">
        <f>B169+1</f>
        <v>78</v>
      </c>
      <c r="C171" s="4253"/>
      <c r="D171" s="4255"/>
      <c r="E171" s="4239"/>
      <c r="F171" s="4256"/>
      <c r="G171" s="4128"/>
      <c r="H171" s="4129"/>
      <c r="I171" s="1922"/>
      <c r="J171" s="1923"/>
      <c r="K171" s="1922"/>
      <c r="L171" s="1923"/>
      <c r="M171" s="4132"/>
      <c r="N171" s="4133"/>
      <c r="O171" s="4136"/>
      <c r="P171" s="4137"/>
      <c r="Q171" s="4137"/>
      <c r="R171" s="4129"/>
      <c r="S171" s="4140"/>
      <c r="T171" s="4141"/>
      <c r="U171" s="4141"/>
      <c r="V171" s="4141"/>
      <c r="W171" s="4142"/>
      <c r="X171" s="1942" t="s">
        <v>3298</v>
      </c>
      <c r="Z171" s="1943"/>
      <c r="AA171" s="1935"/>
      <c r="AB171" s="1936"/>
      <c r="AC171" s="1936"/>
      <c r="AD171" s="1936"/>
      <c r="AE171" s="1936"/>
      <c r="AF171" s="1936"/>
      <c r="AG171" s="1937"/>
      <c r="AH171" s="1935"/>
      <c r="AI171" s="1936"/>
      <c r="AJ171" s="1936"/>
      <c r="AK171" s="1936"/>
      <c r="AL171" s="1936"/>
      <c r="AM171" s="1936"/>
      <c r="AN171" s="1937"/>
      <c r="AO171" s="1935"/>
      <c r="AP171" s="1936"/>
      <c r="AQ171" s="1936"/>
      <c r="AR171" s="1936"/>
      <c r="AS171" s="1936"/>
      <c r="AT171" s="1936"/>
      <c r="AU171" s="1937"/>
      <c r="AV171" s="1935"/>
      <c r="AW171" s="1936"/>
      <c r="AX171" s="1936"/>
      <c r="AY171" s="1936"/>
      <c r="AZ171" s="1936"/>
      <c r="BA171" s="1936"/>
      <c r="BB171" s="1937"/>
      <c r="BC171" s="1935"/>
      <c r="BD171" s="1936"/>
      <c r="BE171" s="1938"/>
      <c r="BF171" s="4146"/>
      <c r="BG171" s="4147"/>
      <c r="BH171" s="4148"/>
      <c r="BI171" s="4149"/>
      <c r="BJ171" s="4150"/>
      <c r="BK171" s="4151"/>
      <c r="BL171" s="4151"/>
      <c r="BM171" s="4151"/>
      <c r="BN171" s="4152"/>
    </row>
    <row r="172" spans="2:66" ht="20.25" customHeight="1" x14ac:dyDescent="0.15">
      <c r="B172" s="4159"/>
      <c r="C172" s="4260"/>
      <c r="D172" s="4261"/>
      <c r="E172" s="4239"/>
      <c r="F172" s="4256"/>
      <c r="G172" s="4160"/>
      <c r="H172" s="4161"/>
      <c r="I172" s="1944"/>
      <c r="J172" s="1945">
        <f>G171</f>
        <v>0</v>
      </c>
      <c r="K172" s="1944"/>
      <c r="L172" s="1945">
        <f>M171</f>
        <v>0</v>
      </c>
      <c r="M172" s="4162"/>
      <c r="N172" s="4163"/>
      <c r="O172" s="4164"/>
      <c r="P172" s="4165"/>
      <c r="Q172" s="4165"/>
      <c r="R172" s="4161"/>
      <c r="S172" s="4140"/>
      <c r="T172" s="4141"/>
      <c r="U172" s="4141"/>
      <c r="V172" s="4141"/>
      <c r="W172" s="4142"/>
      <c r="X172" s="1939" t="s">
        <v>3505</v>
      </c>
      <c r="Y172" s="1940"/>
      <c r="Z172" s="1941"/>
      <c r="AA172" s="1927" t="str">
        <f>IF(AA171="","",VLOOKUP(AA171,'シフト記号表（従来型・ユニット型共通）'!$C$6:$L$47,10,FALSE))</f>
        <v/>
      </c>
      <c r="AB172" s="1928" t="str">
        <f>IF(AB171="","",VLOOKUP(AB171,'シフト記号表（従来型・ユニット型共通）'!$C$6:$L$47,10,FALSE))</f>
        <v/>
      </c>
      <c r="AC172" s="1928" t="str">
        <f>IF(AC171="","",VLOOKUP(AC171,'シフト記号表（従来型・ユニット型共通）'!$C$6:$L$47,10,FALSE))</f>
        <v/>
      </c>
      <c r="AD172" s="1928" t="str">
        <f>IF(AD171="","",VLOOKUP(AD171,'シフト記号表（従来型・ユニット型共通）'!$C$6:$L$47,10,FALSE))</f>
        <v/>
      </c>
      <c r="AE172" s="1928" t="str">
        <f>IF(AE171="","",VLOOKUP(AE171,'シフト記号表（従来型・ユニット型共通）'!$C$6:$L$47,10,FALSE))</f>
        <v/>
      </c>
      <c r="AF172" s="1928" t="str">
        <f>IF(AF171="","",VLOOKUP(AF171,'シフト記号表（従来型・ユニット型共通）'!$C$6:$L$47,10,FALSE))</f>
        <v/>
      </c>
      <c r="AG172" s="1929" t="str">
        <f>IF(AG171="","",VLOOKUP(AG171,'シフト記号表（従来型・ユニット型共通）'!$C$6:$L$47,10,FALSE))</f>
        <v/>
      </c>
      <c r="AH172" s="1927" t="str">
        <f>IF(AH171="","",VLOOKUP(AH171,'シフト記号表（従来型・ユニット型共通）'!$C$6:$L$47,10,FALSE))</f>
        <v/>
      </c>
      <c r="AI172" s="1928" t="str">
        <f>IF(AI171="","",VLOOKUP(AI171,'シフト記号表（従来型・ユニット型共通）'!$C$6:$L$47,10,FALSE))</f>
        <v/>
      </c>
      <c r="AJ172" s="1928" t="str">
        <f>IF(AJ171="","",VLOOKUP(AJ171,'シフト記号表（従来型・ユニット型共通）'!$C$6:$L$47,10,FALSE))</f>
        <v/>
      </c>
      <c r="AK172" s="1928" t="str">
        <f>IF(AK171="","",VLOOKUP(AK171,'シフト記号表（従来型・ユニット型共通）'!$C$6:$L$47,10,FALSE))</f>
        <v/>
      </c>
      <c r="AL172" s="1928" t="str">
        <f>IF(AL171="","",VLOOKUP(AL171,'シフト記号表（従来型・ユニット型共通）'!$C$6:$L$47,10,FALSE))</f>
        <v/>
      </c>
      <c r="AM172" s="1928" t="str">
        <f>IF(AM171="","",VLOOKUP(AM171,'シフト記号表（従来型・ユニット型共通）'!$C$6:$L$47,10,FALSE))</f>
        <v/>
      </c>
      <c r="AN172" s="1929" t="str">
        <f>IF(AN171="","",VLOOKUP(AN171,'シフト記号表（従来型・ユニット型共通）'!$C$6:$L$47,10,FALSE))</f>
        <v/>
      </c>
      <c r="AO172" s="1927" t="str">
        <f>IF(AO171="","",VLOOKUP(AO171,'シフト記号表（従来型・ユニット型共通）'!$C$6:$L$47,10,FALSE))</f>
        <v/>
      </c>
      <c r="AP172" s="1928" t="str">
        <f>IF(AP171="","",VLOOKUP(AP171,'シフト記号表（従来型・ユニット型共通）'!$C$6:$L$47,10,FALSE))</f>
        <v/>
      </c>
      <c r="AQ172" s="1928" t="str">
        <f>IF(AQ171="","",VLOOKUP(AQ171,'シフト記号表（従来型・ユニット型共通）'!$C$6:$L$47,10,FALSE))</f>
        <v/>
      </c>
      <c r="AR172" s="1928" t="str">
        <f>IF(AR171="","",VLOOKUP(AR171,'シフト記号表（従来型・ユニット型共通）'!$C$6:$L$47,10,FALSE))</f>
        <v/>
      </c>
      <c r="AS172" s="1928" t="str">
        <f>IF(AS171="","",VLOOKUP(AS171,'シフト記号表（従来型・ユニット型共通）'!$C$6:$L$47,10,FALSE))</f>
        <v/>
      </c>
      <c r="AT172" s="1928" t="str">
        <f>IF(AT171="","",VLOOKUP(AT171,'シフト記号表（従来型・ユニット型共通）'!$C$6:$L$47,10,FALSE))</f>
        <v/>
      </c>
      <c r="AU172" s="1929" t="str">
        <f>IF(AU171="","",VLOOKUP(AU171,'シフト記号表（従来型・ユニット型共通）'!$C$6:$L$47,10,FALSE))</f>
        <v/>
      </c>
      <c r="AV172" s="1927" t="str">
        <f>IF(AV171="","",VLOOKUP(AV171,'シフト記号表（従来型・ユニット型共通）'!$C$6:$L$47,10,FALSE))</f>
        <v/>
      </c>
      <c r="AW172" s="1928" t="str">
        <f>IF(AW171="","",VLOOKUP(AW171,'シフト記号表（従来型・ユニット型共通）'!$C$6:$L$47,10,FALSE))</f>
        <v/>
      </c>
      <c r="AX172" s="1928" t="str">
        <f>IF(AX171="","",VLOOKUP(AX171,'シフト記号表（従来型・ユニット型共通）'!$C$6:$L$47,10,FALSE))</f>
        <v/>
      </c>
      <c r="AY172" s="1928" t="str">
        <f>IF(AY171="","",VLOOKUP(AY171,'シフト記号表（従来型・ユニット型共通）'!$C$6:$L$47,10,FALSE))</f>
        <v/>
      </c>
      <c r="AZ172" s="1928" t="str">
        <f>IF(AZ171="","",VLOOKUP(AZ171,'シフト記号表（従来型・ユニット型共通）'!$C$6:$L$47,10,FALSE))</f>
        <v/>
      </c>
      <c r="BA172" s="1928" t="str">
        <f>IF(BA171="","",VLOOKUP(BA171,'シフト記号表（従来型・ユニット型共通）'!$C$6:$L$47,10,FALSE))</f>
        <v/>
      </c>
      <c r="BB172" s="1929" t="str">
        <f>IF(BB171="","",VLOOKUP(BB171,'シフト記号表（従来型・ユニット型共通）'!$C$6:$L$47,10,FALSE))</f>
        <v/>
      </c>
      <c r="BC172" s="1927" t="str">
        <f>IF(BC171="","",VLOOKUP(BC171,'シフト記号表（従来型・ユニット型共通）'!$C$6:$L$47,10,FALSE))</f>
        <v/>
      </c>
      <c r="BD172" s="1928" t="str">
        <f>IF(BD171="","",VLOOKUP(BD171,'シフト記号表（従来型・ユニット型共通）'!$C$6:$L$47,10,FALSE))</f>
        <v/>
      </c>
      <c r="BE172" s="1928" t="str">
        <f>IF(BE171="","",VLOOKUP(BE171,'シフト記号表（従来型・ユニット型共通）'!$C$6:$L$47,10,FALSE))</f>
        <v/>
      </c>
      <c r="BF172" s="4169">
        <f>IF($BI$3="４週",SUM(AA172:BB172),IF($BI$3="暦月",SUM(AA172:BE172),""))</f>
        <v>0</v>
      </c>
      <c r="BG172" s="4170"/>
      <c r="BH172" s="4171">
        <f>IF($BI$3="４週",BF172/4,IF($BI$3="暦月",(BF172/($BI$8/7)),""))</f>
        <v>0</v>
      </c>
      <c r="BI172" s="4170"/>
      <c r="BJ172" s="4166"/>
      <c r="BK172" s="4167"/>
      <c r="BL172" s="4167"/>
      <c r="BM172" s="4167"/>
      <c r="BN172" s="4168"/>
    </row>
    <row r="173" spans="2:66" ht="20.25" customHeight="1" x14ac:dyDescent="0.15">
      <c r="B173" s="4126">
        <f>B171+1</f>
        <v>79</v>
      </c>
      <c r="C173" s="4253"/>
      <c r="D173" s="4255"/>
      <c r="E173" s="4239"/>
      <c r="F173" s="4256"/>
      <c r="G173" s="4128"/>
      <c r="H173" s="4129"/>
      <c r="I173" s="1922"/>
      <c r="J173" s="1923"/>
      <c r="K173" s="1922"/>
      <c r="L173" s="1923"/>
      <c r="M173" s="4132"/>
      <c r="N173" s="4133"/>
      <c r="O173" s="4136"/>
      <c r="P173" s="4137"/>
      <c r="Q173" s="4137"/>
      <c r="R173" s="4129"/>
      <c r="S173" s="4140"/>
      <c r="T173" s="4141"/>
      <c r="U173" s="4141"/>
      <c r="V173" s="4141"/>
      <c r="W173" s="4142"/>
      <c r="X173" s="1942" t="s">
        <v>3298</v>
      </c>
      <c r="Z173" s="1943"/>
      <c r="AA173" s="1935"/>
      <c r="AB173" s="1936"/>
      <c r="AC173" s="1936"/>
      <c r="AD173" s="1936"/>
      <c r="AE173" s="1936"/>
      <c r="AF173" s="1936"/>
      <c r="AG173" s="1937"/>
      <c r="AH173" s="1935"/>
      <c r="AI173" s="1936"/>
      <c r="AJ173" s="1936"/>
      <c r="AK173" s="1936"/>
      <c r="AL173" s="1936"/>
      <c r="AM173" s="1936"/>
      <c r="AN173" s="1937"/>
      <c r="AO173" s="1935"/>
      <c r="AP173" s="1936"/>
      <c r="AQ173" s="1936"/>
      <c r="AR173" s="1936"/>
      <c r="AS173" s="1936"/>
      <c r="AT173" s="1936"/>
      <c r="AU173" s="1937"/>
      <c r="AV173" s="1935"/>
      <c r="AW173" s="1936"/>
      <c r="AX173" s="1936"/>
      <c r="AY173" s="1936"/>
      <c r="AZ173" s="1936"/>
      <c r="BA173" s="1936"/>
      <c r="BB173" s="1937"/>
      <c r="BC173" s="1935"/>
      <c r="BD173" s="1936"/>
      <c r="BE173" s="1938"/>
      <c r="BF173" s="4146"/>
      <c r="BG173" s="4147"/>
      <c r="BH173" s="4148"/>
      <c r="BI173" s="4149"/>
      <c r="BJ173" s="4150"/>
      <c r="BK173" s="4151"/>
      <c r="BL173" s="4151"/>
      <c r="BM173" s="4151"/>
      <c r="BN173" s="4152"/>
    </row>
    <row r="174" spans="2:66" ht="20.25" customHeight="1" x14ac:dyDescent="0.15">
      <c r="B174" s="4159"/>
      <c r="C174" s="4260"/>
      <c r="D174" s="4261"/>
      <c r="E174" s="4239"/>
      <c r="F174" s="4256"/>
      <c r="G174" s="4160"/>
      <c r="H174" s="4161"/>
      <c r="I174" s="1944"/>
      <c r="J174" s="1945">
        <f>G173</f>
        <v>0</v>
      </c>
      <c r="K174" s="1944"/>
      <c r="L174" s="1945">
        <f>M173</f>
        <v>0</v>
      </c>
      <c r="M174" s="4162"/>
      <c r="N174" s="4163"/>
      <c r="O174" s="4164"/>
      <c r="P174" s="4165"/>
      <c r="Q174" s="4165"/>
      <c r="R174" s="4161"/>
      <c r="S174" s="4140"/>
      <c r="T174" s="4141"/>
      <c r="U174" s="4141"/>
      <c r="V174" s="4141"/>
      <c r="W174" s="4142"/>
      <c r="X174" s="1939" t="s">
        <v>3505</v>
      </c>
      <c r="Y174" s="1940"/>
      <c r="Z174" s="1941"/>
      <c r="AA174" s="1927" t="str">
        <f>IF(AA173="","",VLOOKUP(AA173,'シフト記号表（従来型・ユニット型共通）'!$C$6:$L$47,10,FALSE))</f>
        <v/>
      </c>
      <c r="AB174" s="1928" t="str">
        <f>IF(AB173="","",VLOOKUP(AB173,'シフト記号表（従来型・ユニット型共通）'!$C$6:$L$47,10,FALSE))</f>
        <v/>
      </c>
      <c r="AC174" s="1928" t="str">
        <f>IF(AC173="","",VLOOKUP(AC173,'シフト記号表（従来型・ユニット型共通）'!$C$6:$L$47,10,FALSE))</f>
        <v/>
      </c>
      <c r="AD174" s="1928" t="str">
        <f>IF(AD173="","",VLOOKUP(AD173,'シフト記号表（従来型・ユニット型共通）'!$C$6:$L$47,10,FALSE))</f>
        <v/>
      </c>
      <c r="AE174" s="1928" t="str">
        <f>IF(AE173="","",VLOOKUP(AE173,'シフト記号表（従来型・ユニット型共通）'!$C$6:$L$47,10,FALSE))</f>
        <v/>
      </c>
      <c r="AF174" s="1928" t="str">
        <f>IF(AF173="","",VLOOKUP(AF173,'シフト記号表（従来型・ユニット型共通）'!$C$6:$L$47,10,FALSE))</f>
        <v/>
      </c>
      <c r="AG174" s="1929" t="str">
        <f>IF(AG173="","",VLOOKUP(AG173,'シフト記号表（従来型・ユニット型共通）'!$C$6:$L$47,10,FALSE))</f>
        <v/>
      </c>
      <c r="AH174" s="1927" t="str">
        <f>IF(AH173="","",VLOOKUP(AH173,'シフト記号表（従来型・ユニット型共通）'!$C$6:$L$47,10,FALSE))</f>
        <v/>
      </c>
      <c r="AI174" s="1928" t="str">
        <f>IF(AI173="","",VLOOKUP(AI173,'シフト記号表（従来型・ユニット型共通）'!$C$6:$L$47,10,FALSE))</f>
        <v/>
      </c>
      <c r="AJ174" s="1928" t="str">
        <f>IF(AJ173="","",VLOOKUP(AJ173,'シフト記号表（従来型・ユニット型共通）'!$C$6:$L$47,10,FALSE))</f>
        <v/>
      </c>
      <c r="AK174" s="1928" t="str">
        <f>IF(AK173="","",VLOOKUP(AK173,'シフト記号表（従来型・ユニット型共通）'!$C$6:$L$47,10,FALSE))</f>
        <v/>
      </c>
      <c r="AL174" s="1928" t="str">
        <f>IF(AL173="","",VLOOKUP(AL173,'シフト記号表（従来型・ユニット型共通）'!$C$6:$L$47,10,FALSE))</f>
        <v/>
      </c>
      <c r="AM174" s="1928" t="str">
        <f>IF(AM173="","",VLOOKUP(AM173,'シフト記号表（従来型・ユニット型共通）'!$C$6:$L$47,10,FALSE))</f>
        <v/>
      </c>
      <c r="AN174" s="1929" t="str">
        <f>IF(AN173="","",VLOOKUP(AN173,'シフト記号表（従来型・ユニット型共通）'!$C$6:$L$47,10,FALSE))</f>
        <v/>
      </c>
      <c r="AO174" s="1927" t="str">
        <f>IF(AO173="","",VLOOKUP(AO173,'シフト記号表（従来型・ユニット型共通）'!$C$6:$L$47,10,FALSE))</f>
        <v/>
      </c>
      <c r="AP174" s="1928" t="str">
        <f>IF(AP173="","",VLOOKUP(AP173,'シフト記号表（従来型・ユニット型共通）'!$C$6:$L$47,10,FALSE))</f>
        <v/>
      </c>
      <c r="AQ174" s="1928" t="str">
        <f>IF(AQ173="","",VLOOKUP(AQ173,'シフト記号表（従来型・ユニット型共通）'!$C$6:$L$47,10,FALSE))</f>
        <v/>
      </c>
      <c r="AR174" s="1928" t="str">
        <f>IF(AR173="","",VLOOKUP(AR173,'シフト記号表（従来型・ユニット型共通）'!$C$6:$L$47,10,FALSE))</f>
        <v/>
      </c>
      <c r="AS174" s="1928" t="str">
        <f>IF(AS173="","",VLOOKUP(AS173,'シフト記号表（従来型・ユニット型共通）'!$C$6:$L$47,10,FALSE))</f>
        <v/>
      </c>
      <c r="AT174" s="1928" t="str">
        <f>IF(AT173="","",VLOOKUP(AT173,'シフト記号表（従来型・ユニット型共通）'!$C$6:$L$47,10,FALSE))</f>
        <v/>
      </c>
      <c r="AU174" s="1929" t="str">
        <f>IF(AU173="","",VLOOKUP(AU173,'シフト記号表（従来型・ユニット型共通）'!$C$6:$L$47,10,FALSE))</f>
        <v/>
      </c>
      <c r="AV174" s="1927" t="str">
        <f>IF(AV173="","",VLOOKUP(AV173,'シフト記号表（従来型・ユニット型共通）'!$C$6:$L$47,10,FALSE))</f>
        <v/>
      </c>
      <c r="AW174" s="1928" t="str">
        <f>IF(AW173="","",VLOOKUP(AW173,'シフト記号表（従来型・ユニット型共通）'!$C$6:$L$47,10,FALSE))</f>
        <v/>
      </c>
      <c r="AX174" s="1928" t="str">
        <f>IF(AX173="","",VLOOKUP(AX173,'シフト記号表（従来型・ユニット型共通）'!$C$6:$L$47,10,FALSE))</f>
        <v/>
      </c>
      <c r="AY174" s="1928" t="str">
        <f>IF(AY173="","",VLOOKUP(AY173,'シフト記号表（従来型・ユニット型共通）'!$C$6:$L$47,10,FALSE))</f>
        <v/>
      </c>
      <c r="AZ174" s="1928" t="str">
        <f>IF(AZ173="","",VLOOKUP(AZ173,'シフト記号表（従来型・ユニット型共通）'!$C$6:$L$47,10,FALSE))</f>
        <v/>
      </c>
      <c r="BA174" s="1928" t="str">
        <f>IF(BA173="","",VLOOKUP(BA173,'シフト記号表（従来型・ユニット型共通）'!$C$6:$L$47,10,FALSE))</f>
        <v/>
      </c>
      <c r="BB174" s="1929" t="str">
        <f>IF(BB173="","",VLOOKUP(BB173,'シフト記号表（従来型・ユニット型共通）'!$C$6:$L$47,10,FALSE))</f>
        <v/>
      </c>
      <c r="BC174" s="1927" t="str">
        <f>IF(BC173="","",VLOOKUP(BC173,'シフト記号表（従来型・ユニット型共通）'!$C$6:$L$47,10,FALSE))</f>
        <v/>
      </c>
      <c r="BD174" s="1928" t="str">
        <f>IF(BD173="","",VLOOKUP(BD173,'シフト記号表（従来型・ユニット型共通）'!$C$6:$L$47,10,FALSE))</f>
        <v/>
      </c>
      <c r="BE174" s="1928" t="str">
        <f>IF(BE173="","",VLOOKUP(BE173,'シフト記号表（従来型・ユニット型共通）'!$C$6:$L$47,10,FALSE))</f>
        <v/>
      </c>
      <c r="BF174" s="4169">
        <f>IF($BI$3="４週",SUM(AA174:BB174),IF($BI$3="暦月",SUM(AA174:BE174),""))</f>
        <v>0</v>
      </c>
      <c r="BG174" s="4170"/>
      <c r="BH174" s="4171">
        <f>IF($BI$3="４週",BF174/4,IF($BI$3="暦月",(BF174/($BI$8/7)),""))</f>
        <v>0</v>
      </c>
      <c r="BI174" s="4170"/>
      <c r="BJ174" s="4166"/>
      <c r="BK174" s="4167"/>
      <c r="BL174" s="4167"/>
      <c r="BM174" s="4167"/>
      <c r="BN174" s="4168"/>
    </row>
    <row r="175" spans="2:66" ht="20.25" customHeight="1" x14ac:dyDescent="0.15">
      <c r="B175" s="4126">
        <f>B173+1</f>
        <v>80</v>
      </c>
      <c r="C175" s="4253"/>
      <c r="D175" s="4255"/>
      <c r="E175" s="4239"/>
      <c r="F175" s="4256"/>
      <c r="G175" s="4128"/>
      <c r="H175" s="4129"/>
      <c r="I175" s="1922"/>
      <c r="J175" s="1923"/>
      <c r="K175" s="1922"/>
      <c r="L175" s="1923"/>
      <c r="M175" s="4132"/>
      <c r="N175" s="4133"/>
      <c r="O175" s="4136"/>
      <c r="P175" s="4137"/>
      <c r="Q175" s="4137"/>
      <c r="R175" s="4129"/>
      <c r="S175" s="4140"/>
      <c r="T175" s="4141"/>
      <c r="U175" s="4141"/>
      <c r="V175" s="4141"/>
      <c r="W175" s="4142"/>
      <c r="X175" s="1942" t="s">
        <v>3298</v>
      </c>
      <c r="Z175" s="1943"/>
      <c r="AA175" s="1935"/>
      <c r="AB175" s="1936"/>
      <c r="AC175" s="1936"/>
      <c r="AD175" s="1936"/>
      <c r="AE175" s="1936"/>
      <c r="AF175" s="1936"/>
      <c r="AG175" s="1937"/>
      <c r="AH175" s="1935"/>
      <c r="AI175" s="1936"/>
      <c r="AJ175" s="1936"/>
      <c r="AK175" s="1936"/>
      <c r="AL175" s="1936"/>
      <c r="AM175" s="1936"/>
      <c r="AN175" s="1937"/>
      <c r="AO175" s="1935"/>
      <c r="AP175" s="1936"/>
      <c r="AQ175" s="1936"/>
      <c r="AR175" s="1936"/>
      <c r="AS175" s="1936"/>
      <c r="AT175" s="1936"/>
      <c r="AU175" s="1937"/>
      <c r="AV175" s="1935"/>
      <c r="AW175" s="1936"/>
      <c r="AX175" s="1936"/>
      <c r="AY175" s="1936"/>
      <c r="AZ175" s="1936"/>
      <c r="BA175" s="1936"/>
      <c r="BB175" s="1937"/>
      <c r="BC175" s="1935"/>
      <c r="BD175" s="1936"/>
      <c r="BE175" s="1938"/>
      <c r="BF175" s="4146"/>
      <c r="BG175" s="4147"/>
      <c r="BH175" s="4148"/>
      <c r="BI175" s="4149"/>
      <c r="BJ175" s="4150"/>
      <c r="BK175" s="4151"/>
      <c r="BL175" s="4151"/>
      <c r="BM175" s="4151"/>
      <c r="BN175" s="4152"/>
    </row>
    <row r="176" spans="2:66" ht="20.25" customHeight="1" x14ac:dyDescent="0.15">
      <c r="B176" s="4159"/>
      <c r="C176" s="4260"/>
      <c r="D176" s="4261"/>
      <c r="E176" s="4239"/>
      <c r="F176" s="4256"/>
      <c r="G176" s="4160"/>
      <c r="H176" s="4161"/>
      <c r="I176" s="1944"/>
      <c r="J176" s="1945">
        <f>G175</f>
        <v>0</v>
      </c>
      <c r="K176" s="1944"/>
      <c r="L176" s="1945">
        <f>M175</f>
        <v>0</v>
      </c>
      <c r="M176" s="4162"/>
      <c r="N176" s="4163"/>
      <c r="O176" s="4164"/>
      <c r="P176" s="4165"/>
      <c r="Q176" s="4165"/>
      <c r="R176" s="4161"/>
      <c r="S176" s="4140"/>
      <c r="T176" s="4141"/>
      <c r="U176" s="4141"/>
      <c r="V176" s="4141"/>
      <c r="W176" s="4142"/>
      <c r="X176" s="1939" t="s">
        <v>3505</v>
      </c>
      <c r="Y176" s="1940"/>
      <c r="Z176" s="1941"/>
      <c r="AA176" s="1927" t="str">
        <f>IF(AA175="","",VLOOKUP(AA175,'シフト記号表（従来型・ユニット型共通）'!$C$6:$L$47,10,FALSE))</f>
        <v/>
      </c>
      <c r="AB176" s="1928" t="str">
        <f>IF(AB175="","",VLOOKUP(AB175,'シフト記号表（従来型・ユニット型共通）'!$C$6:$L$47,10,FALSE))</f>
        <v/>
      </c>
      <c r="AC176" s="1928" t="str">
        <f>IF(AC175="","",VLOOKUP(AC175,'シフト記号表（従来型・ユニット型共通）'!$C$6:$L$47,10,FALSE))</f>
        <v/>
      </c>
      <c r="AD176" s="1928" t="str">
        <f>IF(AD175="","",VLOOKUP(AD175,'シフト記号表（従来型・ユニット型共通）'!$C$6:$L$47,10,FALSE))</f>
        <v/>
      </c>
      <c r="AE176" s="1928" t="str">
        <f>IF(AE175="","",VLOOKUP(AE175,'シフト記号表（従来型・ユニット型共通）'!$C$6:$L$47,10,FALSE))</f>
        <v/>
      </c>
      <c r="AF176" s="1928" t="str">
        <f>IF(AF175="","",VLOOKUP(AF175,'シフト記号表（従来型・ユニット型共通）'!$C$6:$L$47,10,FALSE))</f>
        <v/>
      </c>
      <c r="AG176" s="1929" t="str">
        <f>IF(AG175="","",VLOOKUP(AG175,'シフト記号表（従来型・ユニット型共通）'!$C$6:$L$47,10,FALSE))</f>
        <v/>
      </c>
      <c r="AH176" s="1927" t="str">
        <f>IF(AH175="","",VLOOKUP(AH175,'シフト記号表（従来型・ユニット型共通）'!$C$6:$L$47,10,FALSE))</f>
        <v/>
      </c>
      <c r="AI176" s="1928" t="str">
        <f>IF(AI175="","",VLOOKUP(AI175,'シフト記号表（従来型・ユニット型共通）'!$C$6:$L$47,10,FALSE))</f>
        <v/>
      </c>
      <c r="AJ176" s="1928" t="str">
        <f>IF(AJ175="","",VLOOKUP(AJ175,'シフト記号表（従来型・ユニット型共通）'!$C$6:$L$47,10,FALSE))</f>
        <v/>
      </c>
      <c r="AK176" s="1928" t="str">
        <f>IF(AK175="","",VLOOKUP(AK175,'シフト記号表（従来型・ユニット型共通）'!$C$6:$L$47,10,FALSE))</f>
        <v/>
      </c>
      <c r="AL176" s="1928" t="str">
        <f>IF(AL175="","",VLOOKUP(AL175,'シフト記号表（従来型・ユニット型共通）'!$C$6:$L$47,10,FALSE))</f>
        <v/>
      </c>
      <c r="AM176" s="1928" t="str">
        <f>IF(AM175="","",VLOOKUP(AM175,'シフト記号表（従来型・ユニット型共通）'!$C$6:$L$47,10,FALSE))</f>
        <v/>
      </c>
      <c r="AN176" s="1929" t="str">
        <f>IF(AN175="","",VLOOKUP(AN175,'シフト記号表（従来型・ユニット型共通）'!$C$6:$L$47,10,FALSE))</f>
        <v/>
      </c>
      <c r="AO176" s="1927" t="str">
        <f>IF(AO175="","",VLOOKUP(AO175,'シフト記号表（従来型・ユニット型共通）'!$C$6:$L$47,10,FALSE))</f>
        <v/>
      </c>
      <c r="AP176" s="1928" t="str">
        <f>IF(AP175="","",VLOOKUP(AP175,'シフト記号表（従来型・ユニット型共通）'!$C$6:$L$47,10,FALSE))</f>
        <v/>
      </c>
      <c r="AQ176" s="1928" t="str">
        <f>IF(AQ175="","",VLOOKUP(AQ175,'シフト記号表（従来型・ユニット型共通）'!$C$6:$L$47,10,FALSE))</f>
        <v/>
      </c>
      <c r="AR176" s="1928" t="str">
        <f>IF(AR175="","",VLOOKUP(AR175,'シフト記号表（従来型・ユニット型共通）'!$C$6:$L$47,10,FALSE))</f>
        <v/>
      </c>
      <c r="AS176" s="1928" t="str">
        <f>IF(AS175="","",VLOOKUP(AS175,'シフト記号表（従来型・ユニット型共通）'!$C$6:$L$47,10,FALSE))</f>
        <v/>
      </c>
      <c r="AT176" s="1928" t="str">
        <f>IF(AT175="","",VLOOKUP(AT175,'シフト記号表（従来型・ユニット型共通）'!$C$6:$L$47,10,FALSE))</f>
        <v/>
      </c>
      <c r="AU176" s="1929" t="str">
        <f>IF(AU175="","",VLOOKUP(AU175,'シフト記号表（従来型・ユニット型共通）'!$C$6:$L$47,10,FALSE))</f>
        <v/>
      </c>
      <c r="AV176" s="1927" t="str">
        <f>IF(AV175="","",VLOOKUP(AV175,'シフト記号表（従来型・ユニット型共通）'!$C$6:$L$47,10,FALSE))</f>
        <v/>
      </c>
      <c r="AW176" s="1928" t="str">
        <f>IF(AW175="","",VLOOKUP(AW175,'シフト記号表（従来型・ユニット型共通）'!$C$6:$L$47,10,FALSE))</f>
        <v/>
      </c>
      <c r="AX176" s="1928" t="str">
        <f>IF(AX175="","",VLOOKUP(AX175,'シフト記号表（従来型・ユニット型共通）'!$C$6:$L$47,10,FALSE))</f>
        <v/>
      </c>
      <c r="AY176" s="1928" t="str">
        <f>IF(AY175="","",VLOOKUP(AY175,'シフト記号表（従来型・ユニット型共通）'!$C$6:$L$47,10,FALSE))</f>
        <v/>
      </c>
      <c r="AZ176" s="1928" t="str">
        <f>IF(AZ175="","",VLOOKUP(AZ175,'シフト記号表（従来型・ユニット型共通）'!$C$6:$L$47,10,FALSE))</f>
        <v/>
      </c>
      <c r="BA176" s="1928" t="str">
        <f>IF(BA175="","",VLOOKUP(BA175,'シフト記号表（従来型・ユニット型共通）'!$C$6:$L$47,10,FALSE))</f>
        <v/>
      </c>
      <c r="BB176" s="1929" t="str">
        <f>IF(BB175="","",VLOOKUP(BB175,'シフト記号表（従来型・ユニット型共通）'!$C$6:$L$47,10,FALSE))</f>
        <v/>
      </c>
      <c r="BC176" s="1927" t="str">
        <f>IF(BC175="","",VLOOKUP(BC175,'シフト記号表（従来型・ユニット型共通）'!$C$6:$L$47,10,FALSE))</f>
        <v/>
      </c>
      <c r="BD176" s="1928" t="str">
        <f>IF(BD175="","",VLOOKUP(BD175,'シフト記号表（従来型・ユニット型共通）'!$C$6:$L$47,10,FALSE))</f>
        <v/>
      </c>
      <c r="BE176" s="1928" t="str">
        <f>IF(BE175="","",VLOOKUP(BE175,'シフト記号表（従来型・ユニット型共通）'!$C$6:$L$47,10,FALSE))</f>
        <v/>
      </c>
      <c r="BF176" s="4169">
        <f>IF($BI$3="４週",SUM(AA176:BB176),IF($BI$3="暦月",SUM(AA176:BE176),""))</f>
        <v>0</v>
      </c>
      <c r="BG176" s="4170"/>
      <c r="BH176" s="4171">
        <f>IF($BI$3="４週",BF176/4,IF($BI$3="暦月",(BF176/($BI$8/7)),""))</f>
        <v>0</v>
      </c>
      <c r="BI176" s="4170"/>
      <c r="BJ176" s="4166"/>
      <c r="BK176" s="4167"/>
      <c r="BL176" s="4167"/>
      <c r="BM176" s="4167"/>
      <c r="BN176" s="4168"/>
    </row>
    <row r="177" spans="2:66" ht="20.25" customHeight="1" x14ac:dyDescent="0.15">
      <c r="B177" s="4126">
        <f>B175+1</f>
        <v>81</v>
      </c>
      <c r="C177" s="4253"/>
      <c r="D177" s="4255"/>
      <c r="E177" s="4239"/>
      <c r="F177" s="4256"/>
      <c r="G177" s="4128"/>
      <c r="H177" s="4129"/>
      <c r="I177" s="1922"/>
      <c r="J177" s="1923"/>
      <c r="K177" s="1922"/>
      <c r="L177" s="1923"/>
      <c r="M177" s="4132"/>
      <c r="N177" s="4133"/>
      <c r="O177" s="4136"/>
      <c r="P177" s="4137"/>
      <c r="Q177" s="4137"/>
      <c r="R177" s="4129"/>
      <c r="S177" s="4140"/>
      <c r="T177" s="4141"/>
      <c r="U177" s="4141"/>
      <c r="V177" s="4141"/>
      <c r="W177" s="4142"/>
      <c r="X177" s="1942" t="s">
        <v>3298</v>
      </c>
      <c r="Z177" s="1943"/>
      <c r="AA177" s="1935"/>
      <c r="AB177" s="1936"/>
      <c r="AC177" s="1936"/>
      <c r="AD177" s="1936"/>
      <c r="AE177" s="1936"/>
      <c r="AF177" s="1936"/>
      <c r="AG177" s="1937"/>
      <c r="AH177" s="1935"/>
      <c r="AI177" s="1936"/>
      <c r="AJ177" s="1936"/>
      <c r="AK177" s="1936"/>
      <c r="AL177" s="1936"/>
      <c r="AM177" s="1936"/>
      <c r="AN177" s="1937"/>
      <c r="AO177" s="1935"/>
      <c r="AP177" s="1936"/>
      <c r="AQ177" s="1936"/>
      <c r="AR177" s="1936"/>
      <c r="AS177" s="1936"/>
      <c r="AT177" s="1936"/>
      <c r="AU177" s="1937"/>
      <c r="AV177" s="1935"/>
      <c r="AW177" s="1936"/>
      <c r="AX177" s="1936"/>
      <c r="AY177" s="1936"/>
      <c r="AZ177" s="1936"/>
      <c r="BA177" s="1936"/>
      <c r="BB177" s="1937"/>
      <c r="BC177" s="1935"/>
      <c r="BD177" s="1936"/>
      <c r="BE177" s="1938"/>
      <c r="BF177" s="4146"/>
      <c r="BG177" s="4147"/>
      <c r="BH177" s="4148"/>
      <c r="BI177" s="4149"/>
      <c r="BJ177" s="4150"/>
      <c r="BK177" s="4151"/>
      <c r="BL177" s="4151"/>
      <c r="BM177" s="4151"/>
      <c r="BN177" s="4152"/>
    </row>
    <row r="178" spans="2:66" ht="20.25" customHeight="1" x14ac:dyDescent="0.15">
      <c r="B178" s="4159"/>
      <c r="C178" s="4260"/>
      <c r="D178" s="4261"/>
      <c r="E178" s="4239"/>
      <c r="F178" s="4256"/>
      <c r="G178" s="4160"/>
      <c r="H178" s="4161"/>
      <c r="I178" s="1944"/>
      <c r="J178" s="1945">
        <f>G177</f>
        <v>0</v>
      </c>
      <c r="K178" s="1944"/>
      <c r="L178" s="1945">
        <f>M177</f>
        <v>0</v>
      </c>
      <c r="M178" s="4162"/>
      <c r="N178" s="4163"/>
      <c r="O178" s="4164"/>
      <c r="P178" s="4165"/>
      <c r="Q178" s="4165"/>
      <c r="R178" s="4161"/>
      <c r="S178" s="4140"/>
      <c r="T178" s="4141"/>
      <c r="U178" s="4141"/>
      <c r="V178" s="4141"/>
      <c r="W178" s="4142"/>
      <c r="X178" s="1939" t="s">
        <v>3505</v>
      </c>
      <c r="Y178" s="1940"/>
      <c r="Z178" s="1941"/>
      <c r="AA178" s="1927" t="str">
        <f>IF(AA177="","",VLOOKUP(AA177,'シフト記号表（従来型・ユニット型共通）'!$C$6:$L$47,10,FALSE))</f>
        <v/>
      </c>
      <c r="AB178" s="1928" t="str">
        <f>IF(AB177="","",VLOOKUP(AB177,'シフト記号表（従来型・ユニット型共通）'!$C$6:$L$47,10,FALSE))</f>
        <v/>
      </c>
      <c r="AC178" s="1928" t="str">
        <f>IF(AC177="","",VLOOKUP(AC177,'シフト記号表（従来型・ユニット型共通）'!$C$6:$L$47,10,FALSE))</f>
        <v/>
      </c>
      <c r="AD178" s="1928" t="str">
        <f>IF(AD177="","",VLOOKUP(AD177,'シフト記号表（従来型・ユニット型共通）'!$C$6:$L$47,10,FALSE))</f>
        <v/>
      </c>
      <c r="AE178" s="1928" t="str">
        <f>IF(AE177="","",VLOOKUP(AE177,'シフト記号表（従来型・ユニット型共通）'!$C$6:$L$47,10,FALSE))</f>
        <v/>
      </c>
      <c r="AF178" s="1928" t="str">
        <f>IF(AF177="","",VLOOKUP(AF177,'シフト記号表（従来型・ユニット型共通）'!$C$6:$L$47,10,FALSE))</f>
        <v/>
      </c>
      <c r="AG178" s="1929" t="str">
        <f>IF(AG177="","",VLOOKUP(AG177,'シフト記号表（従来型・ユニット型共通）'!$C$6:$L$47,10,FALSE))</f>
        <v/>
      </c>
      <c r="AH178" s="1927" t="str">
        <f>IF(AH177="","",VLOOKUP(AH177,'シフト記号表（従来型・ユニット型共通）'!$C$6:$L$47,10,FALSE))</f>
        <v/>
      </c>
      <c r="AI178" s="1928" t="str">
        <f>IF(AI177="","",VLOOKUP(AI177,'シフト記号表（従来型・ユニット型共通）'!$C$6:$L$47,10,FALSE))</f>
        <v/>
      </c>
      <c r="AJ178" s="1928" t="str">
        <f>IF(AJ177="","",VLOOKUP(AJ177,'シフト記号表（従来型・ユニット型共通）'!$C$6:$L$47,10,FALSE))</f>
        <v/>
      </c>
      <c r="AK178" s="1928" t="str">
        <f>IF(AK177="","",VLOOKUP(AK177,'シフト記号表（従来型・ユニット型共通）'!$C$6:$L$47,10,FALSE))</f>
        <v/>
      </c>
      <c r="AL178" s="1928" t="str">
        <f>IF(AL177="","",VLOOKUP(AL177,'シフト記号表（従来型・ユニット型共通）'!$C$6:$L$47,10,FALSE))</f>
        <v/>
      </c>
      <c r="AM178" s="1928" t="str">
        <f>IF(AM177="","",VLOOKUP(AM177,'シフト記号表（従来型・ユニット型共通）'!$C$6:$L$47,10,FALSE))</f>
        <v/>
      </c>
      <c r="AN178" s="1929" t="str">
        <f>IF(AN177="","",VLOOKUP(AN177,'シフト記号表（従来型・ユニット型共通）'!$C$6:$L$47,10,FALSE))</f>
        <v/>
      </c>
      <c r="AO178" s="1927" t="str">
        <f>IF(AO177="","",VLOOKUP(AO177,'シフト記号表（従来型・ユニット型共通）'!$C$6:$L$47,10,FALSE))</f>
        <v/>
      </c>
      <c r="AP178" s="1928" t="str">
        <f>IF(AP177="","",VLOOKUP(AP177,'シフト記号表（従来型・ユニット型共通）'!$C$6:$L$47,10,FALSE))</f>
        <v/>
      </c>
      <c r="AQ178" s="1928" t="str">
        <f>IF(AQ177="","",VLOOKUP(AQ177,'シフト記号表（従来型・ユニット型共通）'!$C$6:$L$47,10,FALSE))</f>
        <v/>
      </c>
      <c r="AR178" s="1928" t="str">
        <f>IF(AR177="","",VLOOKUP(AR177,'シフト記号表（従来型・ユニット型共通）'!$C$6:$L$47,10,FALSE))</f>
        <v/>
      </c>
      <c r="AS178" s="1928" t="str">
        <f>IF(AS177="","",VLOOKUP(AS177,'シフト記号表（従来型・ユニット型共通）'!$C$6:$L$47,10,FALSE))</f>
        <v/>
      </c>
      <c r="AT178" s="1928" t="str">
        <f>IF(AT177="","",VLOOKUP(AT177,'シフト記号表（従来型・ユニット型共通）'!$C$6:$L$47,10,FALSE))</f>
        <v/>
      </c>
      <c r="AU178" s="1929" t="str">
        <f>IF(AU177="","",VLOOKUP(AU177,'シフト記号表（従来型・ユニット型共通）'!$C$6:$L$47,10,FALSE))</f>
        <v/>
      </c>
      <c r="AV178" s="1927" t="str">
        <f>IF(AV177="","",VLOOKUP(AV177,'シフト記号表（従来型・ユニット型共通）'!$C$6:$L$47,10,FALSE))</f>
        <v/>
      </c>
      <c r="AW178" s="1928" t="str">
        <f>IF(AW177="","",VLOOKUP(AW177,'シフト記号表（従来型・ユニット型共通）'!$C$6:$L$47,10,FALSE))</f>
        <v/>
      </c>
      <c r="AX178" s="1928" t="str">
        <f>IF(AX177="","",VLOOKUP(AX177,'シフト記号表（従来型・ユニット型共通）'!$C$6:$L$47,10,FALSE))</f>
        <v/>
      </c>
      <c r="AY178" s="1928" t="str">
        <f>IF(AY177="","",VLOOKUP(AY177,'シフト記号表（従来型・ユニット型共通）'!$C$6:$L$47,10,FALSE))</f>
        <v/>
      </c>
      <c r="AZ178" s="1928" t="str">
        <f>IF(AZ177="","",VLOOKUP(AZ177,'シフト記号表（従来型・ユニット型共通）'!$C$6:$L$47,10,FALSE))</f>
        <v/>
      </c>
      <c r="BA178" s="1928" t="str">
        <f>IF(BA177="","",VLOOKUP(BA177,'シフト記号表（従来型・ユニット型共通）'!$C$6:$L$47,10,FALSE))</f>
        <v/>
      </c>
      <c r="BB178" s="1929" t="str">
        <f>IF(BB177="","",VLOOKUP(BB177,'シフト記号表（従来型・ユニット型共通）'!$C$6:$L$47,10,FALSE))</f>
        <v/>
      </c>
      <c r="BC178" s="1927" t="str">
        <f>IF(BC177="","",VLOOKUP(BC177,'シフト記号表（従来型・ユニット型共通）'!$C$6:$L$47,10,FALSE))</f>
        <v/>
      </c>
      <c r="BD178" s="1928" t="str">
        <f>IF(BD177="","",VLOOKUP(BD177,'シフト記号表（従来型・ユニット型共通）'!$C$6:$L$47,10,FALSE))</f>
        <v/>
      </c>
      <c r="BE178" s="1928" t="str">
        <f>IF(BE177="","",VLOOKUP(BE177,'シフト記号表（従来型・ユニット型共通）'!$C$6:$L$47,10,FALSE))</f>
        <v/>
      </c>
      <c r="BF178" s="4169">
        <f>IF($BI$3="４週",SUM(AA178:BB178),IF($BI$3="暦月",SUM(AA178:BE178),""))</f>
        <v>0</v>
      </c>
      <c r="BG178" s="4170"/>
      <c r="BH178" s="4171">
        <f>IF($BI$3="４週",BF178/4,IF($BI$3="暦月",(BF178/($BI$8/7)),""))</f>
        <v>0</v>
      </c>
      <c r="BI178" s="4170"/>
      <c r="BJ178" s="4166"/>
      <c r="BK178" s="4167"/>
      <c r="BL178" s="4167"/>
      <c r="BM178" s="4167"/>
      <c r="BN178" s="4168"/>
    </row>
    <row r="179" spans="2:66" ht="20.25" customHeight="1" x14ac:dyDescent="0.15">
      <c r="B179" s="4126">
        <f>B177+1</f>
        <v>82</v>
      </c>
      <c r="C179" s="4253"/>
      <c r="D179" s="4255"/>
      <c r="E179" s="4239"/>
      <c r="F179" s="4256"/>
      <c r="G179" s="4128"/>
      <c r="H179" s="4129"/>
      <c r="I179" s="1922"/>
      <c r="J179" s="1923"/>
      <c r="K179" s="1922"/>
      <c r="L179" s="1923"/>
      <c r="M179" s="4132"/>
      <c r="N179" s="4133"/>
      <c r="O179" s="4136"/>
      <c r="P179" s="4137"/>
      <c r="Q179" s="4137"/>
      <c r="R179" s="4129"/>
      <c r="S179" s="4140"/>
      <c r="T179" s="4141"/>
      <c r="U179" s="4141"/>
      <c r="V179" s="4141"/>
      <c r="W179" s="4142"/>
      <c r="X179" s="1942" t="s">
        <v>3298</v>
      </c>
      <c r="Z179" s="1943"/>
      <c r="AA179" s="1935"/>
      <c r="AB179" s="1936"/>
      <c r="AC179" s="1936"/>
      <c r="AD179" s="1936"/>
      <c r="AE179" s="1936"/>
      <c r="AF179" s="1936"/>
      <c r="AG179" s="1937"/>
      <c r="AH179" s="1935"/>
      <c r="AI179" s="1936"/>
      <c r="AJ179" s="1936"/>
      <c r="AK179" s="1936"/>
      <c r="AL179" s="1936"/>
      <c r="AM179" s="1936"/>
      <c r="AN179" s="1937"/>
      <c r="AO179" s="1935"/>
      <c r="AP179" s="1936"/>
      <c r="AQ179" s="1936"/>
      <c r="AR179" s="1936"/>
      <c r="AS179" s="1936"/>
      <c r="AT179" s="1936"/>
      <c r="AU179" s="1937"/>
      <c r="AV179" s="1935"/>
      <c r="AW179" s="1936"/>
      <c r="AX179" s="1936"/>
      <c r="AY179" s="1936"/>
      <c r="AZ179" s="1936"/>
      <c r="BA179" s="1936"/>
      <c r="BB179" s="1937"/>
      <c r="BC179" s="1935"/>
      <c r="BD179" s="1936"/>
      <c r="BE179" s="1938"/>
      <c r="BF179" s="4146"/>
      <c r="BG179" s="4147"/>
      <c r="BH179" s="4148"/>
      <c r="BI179" s="4149"/>
      <c r="BJ179" s="4150"/>
      <c r="BK179" s="4151"/>
      <c r="BL179" s="4151"/>
      <c r="BM179" s="4151"/>
      <c r="BN179" s="4152"/>
    </row>
    <row r="180" spans="2:66" ht="20.25" customHeight="1" x14ac:dyDescent="0.15">
      <c r="B180" s="4159"/>
      <c r="C180" s="4260"/>
      <c r="D180" s="4261"/>
      <c r="E180" s="4239"/>
      <c r="F180" s="4256"/>
      <c r="G180" s="4160"/>
      <c r="H180" s="4161"/>
      <c r="I180" s="1944"/>
      <c r="J180" s="1945">
        <f>G179</f>
        <v>0</v>
      </c>
      <c r="K180" s="1944"/>
      <c r="L180" s="1945">
        <f>M179</f>
        <v>0</v>
      </c>
      <c r="M180" s="4162"/>
      <c r="N180" s="4163"/>
      <c r="O180" s="4164"/>
      <c r="P180" s="4165"/>
      <c r="Q180" s="4165"/>
      <c r="R180" s="4161"/>
      <c r="S180" s="4140"/>
      <c r="T180" s="4141"/>
      <c r="U180" s="4141"/>
      <c r="V180" s="4141"/>
      <c r="W180" s="4142"/>
      <c r="X180" s="1939" t="s">
        <v>3505</v>
      </c>
      <c r="Y180" s="1940"/>
      <c r="Z180" s="1941"/>
      <c r="AA180" s="1927" t="str">
        <f>IF(AA179="","",VLOOKUP(AA179,'シフト記号表（従来型・ユニット型共通）'!$C$6:$L$47,10,FALSE))</f>
        <v/>
      </c>
      <c r="AB180" s="1928" t="str">
        <f>IF(AB179="","",VLOOKUP(AB179,'シフト記号表（従来型・ユニット型共通）'!$C$6:$L$47,10,FALSE))</f>
        <v/>
      </c>
      <c r="AC180" s="1928" t="str">
        <f>IF(AC179="","",VLOOKUP(AC179,'シフト記号表（従来型・ユニット型共通）'!$C$6:$L$47,10,FALSE))</f>
        <v/>
      </c>
      <c r="AD180" s="1928" t="str">
        <f>IF(AD179="","",VLOOKUP(AD179,'シフト記号表（従来型・ユニット型共通）'!$C$6:$L$47,10,FALSE))</f>
        <v/>
      </c>
      <c r="AE180" s="1928" t="str">
        <f>IF(AE179="","",VLOOKUP(AE179,'シフト記号表（従来型・ユニット型共通）'!$C$6:$L$47,10,FALSE))</f>
        <v/>
      </c>
      <c r="AF180" s="1928" t="str">
        <f>IF(AF179="","",VLOOKUP(AF179,'シフト記号表（従来型・ユニット型共通）'!$C$6:$L$47,10,FALSE))</f>
        <v/>
      </c>
      <c r="AG180" s="1929" t="str">
        <f>IF(AG179="","",VLOOKUP(AG179,'シフト記号表（従来型・ユニット型共通）'!$C$6:$L$47,10,FALSE))</f>
        <v/>
      </c>
      <c r="AH180" s="1927" t="str">
        <f>IF(AH179="","",VLOOKUP(AH179,'シフト記号表（従来型・ユニット型共通）'!$C$6:$L$47,10,FALSE))</f>
        <v/>
      </c>
      <c r="AI180" s="1928" t="str">
        <f>IF(AI179="","",VLOOKUP(AI179,'シフト記号表（従来型・ユニット型共通）'!$C$6:$L$47,10,FALSE))</f>
        <v/>
      </c>
      <c r="AJ180" s="1928" t="str">
        <f>IF(AJ179="","",VLOOKUP(AJ179,'シフト記号表（従来型・ユニット型共通）'!$C$6:$L$47,10,FALSE))</f>
        <v/>
      </c>
      <c r="AK180" s="1928" t="str">
        <f>IF(AK179="","",VLOOKUP(AK179,'シフト記号表（従来型・ユニット型共通）'!$C$6:$L$47,10,FALSE))</f>
        <v/>
      </c>
      <c r="AL180" s="1928" t="str">
        <f>IF(AL179="","",VLOOKUP(AL179,'シフト記号表（従来型・ユニット型共通）'!$C$6:$L$47,10,FALSE))</f>
        <v/>
      </c>
      <c r="AM180" s="1928" t="str">
        <f>IF(AM179="","",VLOOKUP(AM179,'シフト記号表（従来型・ユニット型共通）'!$C$6:$L$47,10,FALSE))</f>
        <v/>
      </c>
      <c r="AN180" s="1929" t="str">
        <f>IF(AN179="","",VLOOKUP(AN179,'シフト記号表（従来型・ユニット型共通）'!$C$6:$L$47,10,FALSE))</f>
        <v/>
      </c>
      <c r="AO180" s="1927" t="str">
        <f>IF(AO179="","",VLOOKUP(AO179,'シフト記号表（従来型・ユニット型共通）'!$C$6:$L$47,10,FALSE))</f>
        <v/>
      </c>
      <c r="AP180" s="1928" t="str">
        <f>IF(AP179="","",VLOOKUP(AP179,'シフト記号表（従来型・ユニット型共通）'!$C$6:$L$47,10,FALSE))</f>
        <v/>
      </c>
      <c r="AQ180" s="1928" t="str">
        <f>IF(AQ179="","",VLOOKUP(AQ179,'シフト記号表（従来型・ユニット型共通）'!$C$6:$L$47,10,FALSE))</f>
        <v/>
      </c>
      <c r="AR180" s="1928" t="str">
        <f>IF(AR179="","",VLOOKUP(AR179,'シフト記号表（従来型・ユニット型共通）'!$C$6:$L$47,10,FALSE))</f>
        <v/>
      </c>
      <c r="AS180" s="1928" t="str">
        <f>IF(AS179="","",VLOOKUP(AS179,'シフト記号表（従来型・ユニット型共通）'!$C$6:$L$47,10,FALSE))</f>
        <v/>
      </c>
      <c r="AT180" s="1928" t="str">
        <f>IF(AT179="","",VLOOKUP(AT179,'シフト記号表（従来型・ユニット型共通）'!$C$6:$L$47,10,FALSE))</f>
        <v/>
      </c>
      <c r="AU180" s="1929" t="str">
        <f>IF(AU179="","",VLOOKUP(AU179,'シフト記号表（従来型・ユニット型共通）'!$C$6:$L$47,10,FALSE))</f>
        <v/>
      </c>
      <c r="AV180" s="1927" t="str">
        <f>IF(AV179="","",VLOOKUP(AV179,'シフト記号表（従来型・ユニット型共通）'!$C$6:$L$47,10,FALSE))</f>
        <v/>
      </c>
      <c r="AW180" s="1928" t="str">
        <f>IF(AW179="","",VLOOKUP(AW179,'シフト記号表（従来型・ユニット型共通）'!$C$6:$L$47,10,FALSE))</f>
        <v/>
      </c>
      <c r="AX180" s="1928" t="str">
        <f>IF(AX179="","",VLOOKUP(AX179,'シフト記号表（従来型・ユニット型共通）'!$C$6:$L$47,10,FALSE))</f>
        <v/>
      </c>
      <c r="AY180" s="1928" t="str">
        <f>IF(AY179="","",VLOOKUP(AY179,'シフト記号表（従来型・ユニット型共通）'!$C$6:$L$47,10,FALSE))</f>
        <v/>
      </c>
      <c r="AZ180" s="1928" t="str">
        <f>IF(AZ179="","",VLOOKUP(AZ179,'シフト記号表（従来型・ユニット型共通）'!$C$6:$L$47,10,FALSE))</f>
        <v/>
      </c>
      <c r="BA180" s="1928" t="str">
        <f>IF(BA179="","",VLOOKUP(BA179,'シフト記号表（従来型・ユニット型共通）'!$C$6:$L$47,10,FALSE))</f>
        <v/>
      </c>
      <c r="BB180" s="1929" t="str">
        <f>IF(BB179="","",VLOOKUP(BB179,'シフト記号表（従来型・ユニット型共通）'!$C$6:$L$47,10,FALSE))</f>
        <v/>
      </c>
      <c r="BC180" s="1927" t="str">
        <f>IF(BC179="","",VLOOKUP(BC179,'シフト記号表（従来型・ユニット型共通）'!$C$6:$L$47,10,FALSE))</f>
        <v/>
      </c>
      <c r="BD180" s="1928" t="str">
        <f>IF(BD179="","",VLOOKUP(BD179,'シフト記号表（従来型・ユニット型共通）'!$C$6:$L$47,10,FALSE))</f>
        <v/>
      </c>
      <c r="BE180" s="1928" t="str">
        <f>IF(BE179="","",VLOOKUP(BE179,'シフト記号表（従来型・ユニット型共通）'!$C$6:$L$47,10,FALSE))</f>
        <v/>
      </c>
      <c r="BF180" s="4169">
        <f>IF($BI$3="４週",SUM(AA180:BB180),IF($BI$3="暦月",SUM(AA180:BE180),""))</f>
        <v>0</v>
      </c>
      <c r="BG180" s="4170"/>
      <c r="BH180" s="4171">
        <f>IF($BI$3="４週",BF180/4,IF($BI$3="暦月",(BF180/($BI$8/7)),""))</f>
        <v>0</v>
      </c>
      <c r="BI180" s="4170"/>
      <c r="BJ180" s="4166"/>
      <c r="BK180" s="4167"/>
      <c r="BL180" s="4167"/>
      <c r="BM180" s="4167"/>
      <c r="BN180" s="4168"/>
    </row>
    <row r="181" spans="2:66" ht="20.25" customHeight="1" x14ac:dyDescent="0.15">
      <c r="B181" s="4126">
        <f>B179+1</f>
        <v>83</v>
      </c>
      <c r="C181" s="4253"/>
      <c r="D181" s="4255"/>
      <c r="E181" s="4239"/>
      <c r="F181" s="4256"/>
      <c r="G181" s="4128"/>
      <c r="H181" s="4129"/>
      <c r="I181" s="1922"/>
      <c r="J181" s="1923"/>
      <c r="K181" s="1922"/>
      <c r="L181" s="1923"/>
      <c r="M181" s="4132"/>
      <c r="N181" s="4133"/>
      <c r="O181" s="4136"/>
      <c r="P181" s="4137"/>
      <c r="Q181" s="4137"/>
      <c r="R181" s="4129"/>
      <c r="S181" s="4140"/>
      <c r="T181" s="4141"/>
      <c r="U181" s="4141"/>
      <c r="V181" s="4141"/>
      <c r="W181" s="4142"/>
      <c r="X181" s="1942" t="s">
        <v>3298</v>
      </c>
      <c r="Z181" s="1943"/>
      <c r="AA181" s="1935"/>
      <c r="AB181" s="1936"/>
      <c r="AC181" s="1936"/>
      <c r="AD181" s="1936"/>
      <c r="AE181" s="1936"/>
      <c r="AF181" s="1936"/>
      <c r="AG181" s="1937"/>
      <c r="AH181" s="1935"/>
      <c r="AI181" s="1936"/>
      <c r="AJ181" s="1936"/>
      <c r="AK181" s="1936"/>
      <c r="AL181" s="1936"/>
      <c r="AM181" s="1936"/>
      <c r="AN181" s="1937"/>
      <c r="AO181" s="1935"/>
      <c r="AP181" s="1936"/>
      <c r="AQ181" s="1936"/>
      <c r="AR181" s="1936"/>
      <c r="AS181" s="1936"/>
      <c r="AT181" s="1936"/>
      <c r="AU181" s="1937"/>
      <c r="AV181" s="1935"/>
      <c r="AW181" s="1936"/>
      <c r="AX181" s="1936"/>
      <c r="AY181" s="1936"/>
      <c r="AZ181" s="1936"/>
      <c r="BA181" s="1936"/>
      <c r="BB181" s="1937"/>
      <c r="BC181" s="1935"/>
      <c r="BD181" s="1936"/>
      <c r="BE181" s="1938"/>
      <c r="BF181" s="4146"/>
      <c r="BG181" s="4147"/>
      <c r="BH181" s="4148"/>
      <c r="BI181" s="4149"/>
      <c r="BJ181" s="4150"/>
      <c r="BK181" s="4151"/>
      <c r="BL181" s="4151"/>
      <c r="BM181" s="4151"/>
      <c r="BN181" s="4152"/>
    </row>
    <row r="182" spans="2:66" ht="20.25" customHeight="1" x14ac:dyDescent="0.15">
      <c r="B182" s="4159"/>
      <c r="C182" s="4260"/>
      <c r="D182" s="4261"/>
      <c r="E182" s="4239"/>
      <c r="F182" s="4256"/>
      <c r="G182" s="4160"/>
      <c r="H182" s="4161"/>
      <c r="I182" s="1944"/>
      <c r="J182" s="1945">
        <f>G181</f>
        <v>0</v>
      </c>
      <c r="K182" s="1944"/>
      <c r="L182" s="1945">
        <f>M181</f>
        <v>0</v>
      </c>
      <c r="M182" s="4162"/>
      <c r="N182" s="4163"/>
      <c r="O182" s="4164"/>
      <c r="P182" s="4165"/>
      <c r="Q182" s="4165"/>
      <c r="R182" s="4161"/>
      <c r="S182" s="4140"/>
      <c r="T182" s="4141"/>
      <c r="U182" s="4141"/>
      <c r="V182" s="4141"/>
      <c r="W182" s="4142"/>
      <c r="X182" s="1939" t="s">
        <v>3505</v>
      </c>
      <c r="Y182" s="1940"/>
      <c r="Z182" s="1941"/>
      <c r="AA182" s="1927" t="str">
        <f>IF(AA181="","",VLOOKUP(AA181,'シフト記号表（従来型・ユニット型共通）'!$C$6:$L$47,10,FALSE))</f>
        <v/>
      </c>
      <c r="AB182" s="1928" t="str">
        <f>IF(AB181="","",VLOOKUP(AB181,'シフト記号表（従来型・ユニット型共通）'!$C$6:$L$47,10,FALSE))</f>
        <v/>
      </c>
      <c r="AC182" s="1928" t="str">
        <f>IF(AC181="","",VLOOKUP(AC181,'シフト記号表（従来型・ユニット型共通）'!$C$6:$L$47,10,FALSE))</f>
        <v/>
      </c>
      <c r="AD182" s="1928" t="str">
        <f>IF(AD181="","",VLOOKUP(AD181,'シフト記号表（従来型・ユニット型共通）'!$C$6:$L$47,10,FALSE))</f>
        <v/>
      </c>
      <c r="AE182" s="1928" t="str">
        <f>IF(AE181="","",VLOOKUP(AE181,'シフト記号表（従来型・ユニット型共通）'!$C$6:$L$47,10,FALSE))</f>
        <v/>
      </c>
      <c r="AF182" s="1928" t="str">
        <f>IF(AF181="","",VLOOKUP(AF181,'シフト記号表（従来型・ユニット型共通）'!$C$6:$L$47,10,FALSE))</f>
        <v/>
      </c>
      <c r="AG182" s="1929" t="str">
        <f>IF(AG181="","",VLOOKUP(AG181,'シフト記号表（従来型・ユニット型共通）'!$C$6:$L$47,10,FALSE))</f>
        <v/>
      </c>
      <c r="AH182" s="1927" t="str">
        <f>IF(AH181="","",VLOOKUP(AH181,'シフト記号表（従来型・ユニット型共通）'!$C$6:$L$47,10,FALSE))</f>
        <v/>
      </c>
      <c r="AI182" s="1928" t="str">
        <f>IF(AI181="","",VLOOKUP(AI181,'シフト記号表（従来型・ユニット型共通）'!$C$6:$L$47,10,FALSE))</f>
        <v/>
      </c>
      <c r="AJ182" s="1928" t="str">
        <f>IF(AJ181="","",VLOOKUP(AJ181,'シフト記号表（従来型・ユニット型共通）'!$C$6:$L$47,10,FALSE))</f>
        <v/>
      </c>
      <c r="AK182" s="1928" t="str">
        <f>IF(AK181="","",VLOOKUP(AK181,'シフト記号表（従来型・ユニット型共通）'!$C$6:$L$47,10,FALSE))</f>
        <v/>
      </c>
      <c r="AL182" s="1928" t="str">
        <f>IF(AL181="","",VLOOKUP(AL181,'シフト記号表（従来型・ユニット型共通）'!$C$6:$L$47,10,FALSE))</f>
        <v/>
      </c>
      <c r="AM182" s="1928" t="str">
        <f>IF(AM181="","",VLOOKUP(AM181,'シフト記号表（従来型・ユニット型共通）'!$C$6:$L$47,10,FALSE))</f>
        <v/>
      </c>
      <c r="AN182" s="1929" t="str">
        <f>IF(AN181="","",VLOOKUP(AN181,'シフト記号表（従来型・ユニット型共通）'!$C$6:$L$47,10,FALSE))</f>
        <v/>
      </c>
      <c r="AO182" s="1927" t="str">
        <f>IF(AO181="","",VLOOKUP(AO181,'シフト記号表（従来型・ユニット型共通）'!$C$6:$L$47,10,FALSE))</f>
        <v/>
      </c>
      <c r="AP182" s="1928" t="str">
        <f>IF(AP181="","",VLOOKUP(AP181,'シフト記号表（従来型・ユニット型共通）'!$C$6:$L$47,10,FALSE))</f>
        <v/>
      </c>
      <c r="AQ182" s="1928" t="str">
        <f>IF(AQ181="","",VLOOKUP(AQ181,'シフト記号表（従来型・ユニット型共通）'!$C$6:$L$47,10,FALSE))</f>
        <v/>
      </c>
      <c r="AR182" s="1928" t="str">
        <f>IF(AR181="","",VLOOKUP(AR181,'シフト記号表（従来型・ユニット型共通）'!$C$6:$L$47,10,FALSE))</f>
        <v/>
      </c>
      <c r="AS182" s="1928" t="str">
        <f>IF(AS181="","",VLOOKUP(AS181,'シフト記号表（従来型・ユニット型共通）'!$C$6:$L$47,10,FALSE))</f>
        <v/>
      </c>
      <c r="AT182" s="1928" t="str">
        <f>IF(AT181="","",VLOOKUP(AT181,'シフト記号表（従来型・ユニット型共通）'!$C$6:$L$47,10,FALSE))</f>
        <v/>
      </c>
      <c r="AU182" s="1929" t="str">
        <f>IF(AU181="","",VLOOKUP(AU181,'シフト記号表（従来型・ユニット型共通）'!$C$6:$L$47,10,FALSE))</f>
        <v/>
      </c>
      <c r="AV182" s="1927" t="str">
        <f>IF(AV181="","",VLOOKUP(AV181,'シフト記号表（従来型・ユニット型共通）'!$C$6:$L$47,10,FALSE))</f>
        <v/>
      </c>
      <c r="AW182" s="1928" t="str">
        <f>IF(AW181="","",VLOOKUP(AW181,'シフト記号表（従来型・ユニット型共通）'!$C$6:$L$47,10,FALSE))</f>
        <v/>
      </c>
      <c r="AX182" s="1928" t="str">
        <f>IF(AX181="","",VLOOKUP(AX181,'シフト記号表（従来型・ユニット型共通）'!$C$6:$L$47,10,FALSE))</f>
        <v/>
      </c>
      <c r="AY182" s="1928" t="str">
        <f>IF(AY181="","",VLOOKUP(AY181,'シフト記号表（従来型・ユニット型共通）'!$C$6:$L$47,10,FALSE))</f>
        <v/>
      </c>
      <c r="AZ182" s="1928" t="str">
        <f>IF(AZ181="","",VLOOKUP(AZ181,'シフト記号表（従来型・ユニット型共通）'!$C$6:$L$47,10,FALSE))</f>
        <v/>
      </c>
      <c r="BA182" s="1928" t="str">
        <f>IF(BA181="","",VLOOKUP(BA181,'シフト記号表（従来型・ユニット型共通）'!$C$6:$L$47,10,FALSE))</f>
        <v/>
      </c>
      <c r="BB182" s="1929" t="str">
        <f>IF(BB181="","",VLOOKUP(BB181,'シフト記号表（従来型・ユニット型共通）'!$C$6:$L$47,10,FALSE))</f>
        <v/>
      </c>
      <c r="BC182" s="1927" t="str">
        <f>IF(BC181="","",VLOOKUP(BC181,'シフト記号表（従来型・ユニット型共通）'!$C$6:$L$47,10,FALSE))</f>
        <v/>
      </c>
      <c r="BD182" s="1928" t="str">
        <f>IF(BD181="","",VLOOKUP(BD181,'シフト記号表（従来型・ユニット型共通）'!$C$6:$L$47,10,FALSE))</f>
        <v/>
      </c>
      <c r="BE182" s="1928" t="str">
        <f>IF(BE181="","",VLOOKUP(BE181,'シフト記号表（従来型・ユニット型共通）'!$C$6:$L$47,10,FALSE))</f>
        <v/>
      </c>
      <c r="BF182" s="4169">
        <f>IF($BI$3="４週",SUM(AA182:BB182),IF($BI$3="暦月",SUM(AA182:BE182),""))</f>
        <v>0</v>
      </c>
      <c r="BG182" s="4170"/>
      <c r="BH182" s="4171">
        <f>IF($BI$3="４週",BF182/4,IF($BI$3="暦月",(BF182/($BI$8/7)),""))</f>
        <v>0</v>
      </c>
      <c r="BI182" s="4170"/>
      <c r="BJ182" s="4166"/>
      <c r="BK182" s="4167"/>
      <c r="BL182" s="4167"/>
      <c r="BM182" s="4167"/>
      <c r="BN182" s="4168"/>
    </row>
    <row r="183" spans="2:66" ht="20.25" customHeight="1" x14ac:dyDescent="0.15">
      <c r="B183" s="4126">
        <f>B181+1</f>
        <v>84</v>
      </c>
      <c r="C183" s="4253"/>
      <c r="D183" s="4255"/>
      <c r="E183" s="4239"/>
      <c r="F183" s="4256"/>
      <c r="G183" s="4128"/>
      <c r="H183" s="4129"/>
      <c r="I183" s="1922"/>
      <c r="J183" s="1923"/>
      <c r="K183" s="1922"/>
      <c r="L183" s="1923"/>
      <c r="M183" s="4132"/>
      <c r="N183" s="4133"/>
      <c r="O183" s="4136"/>
      <c r="P183" s="4137"/>
      <c r="Q183" s="4137"/>
      <c r="R183" s="4129"/>
      <c r="S183" s="4140"/>
      <c r="T183" s="4141"/>
      <c r="U183" s="4141"/>
      <c r="V183" s="4141"/>
      <c r="W183" s="4142"/>
      <c r="X183" s="1942" t="s">
        <v>3298</v>
      </c>
      <c r="Z183" s="1943"/>
      <c r="AA183" s="1935"/>
      <c r="AB183" s="1936"/>
      <c r="AC183" s="1936"/>
      <c r="AD183" s="1936"/>
      <c r="AE183" s="1936"/>
      <c r="AF183" s="1936"/>
      <c r="AG183" s="1937"/>
      <c r="AH183" s="1935"/>
      <c r="AI183" s="1936"/>
      <c r="AJ183" s="1936"/>
      <c r="AK183" s="1936"/>
      <c r="AL183" s="1936"/>
      <c r="AM183" s="1936"/>
      <c r="AN183" s="1937"/>
      <c r="AO183" s="1935"/>
      <c r="AP183" s="1936"/>
      <c r="AQ183" s="1936"/>
      <c r="AR183" s="1936"/>
      <c r="AS183" s="1936"/>
      <c r="AT183" s="1936"/>
      <c r="AU183" s="1937"/>
      <c r="AV183" s="1935"/>
      <c r="AW183" s="1936"/>
      <c r="AX183" s="1936"/>
      <c r="AY183" s="1936"/>
      <c r="AZ183" s="1936"/>
      <c r="BA183" s="1936"/>
      <c r="BB183" s="1937"/>
      <c r="BC183" s="1935"/>
      <c r="BD183" s="1936"/>
      <c r="BE183" s="1938"/>
      <c r="BF183" s="4146"/>
      <c r="BG183" s="4147"/>
      <c r="BH183" s="4148"/>
      <c r="BI183" s="4149"/>
      <c r="BJ183" s="4150"/>
      <c r="BK183" s="4151"/>
      <c r="BL183" s="4151"/>
      <c r="BM183" s="4151"/>
      <c r="BN183" s="4152"/>
    </row>
    <row r="184" spans="2:66" ht="20.25" customHeight="1" x14ac:dyDescent="0.15">
      <c r="B184" s="4159"/>
      <c r="C184" s="4260"/>
      <c r="D184" s="4261"/>
      <c r="E184" s="4239"/>
      <c r="F184" s="4256"/>
      <c r="G184" s="4160"/>
      <c r="H184" s="4161"/>
      <c r="I184" s="1944"/>
      <c r="J184" s="1945">
        <f>G183</f>
        <v>0</v>
      </c>
      <c r="K184" s="1944"/>
      <c r="L184" s="1945">
        <f>M183</f>
        <v>0</v>
      </c>
      <c r="M184" s="4162"/>
      <c r="N184" s="4163"/>
      <c r="O184" s="4164"/>
      <c r="P184" s="4165"/>
      <c r="Q184" s="4165"/>
      <c r="R184" s="4161"/>
      <c r="S184" s="4140"/>
      <c r="T184" s="4141"/>
      <c r="U184" s="4141"/>
      <c r="V184" s="4141"/>
      <c r="W184" s="4142"/>
      <c r="X184" s="1939" t="s">
        <v>3505</v>
      </c>
      <c r="Y184" s="1940"/>
      <c r="Z184" s="1941"/>
      <c r="AA184" s="1927" t="str">
        <f>IF(AA183="","",VLOOKUP(AA183,'シフト記号表（従来型・ユニット型共通）'!$C$6:$L$47,10,FALSE))</f>
        <v/>
      </c>
      <c r="AB184" s="1928" t="str">
        <f>IF(AB183="","",VLOOKUP(AB183,'シフト記号表（従来型・ユニット型共通）'!$C$6:$L$47,10,FALSE))</f>
        <v/>
      </c>
      <c r="AC184" s="1928" t="str">
        <f>IF(AC183="","",VLOOKUP(AC183,'シフト記号表（従来型・ユニット型共通）'!$C$6:$L$47,10,FALSE))</f>
        <v/>
      </c>
      <c r="AD184" s="1928" t="str">
        <f>IF(AD183="","",VLOOKUP(AD183,'シフト記号表（従来型・ユニット型共通）'!$C$6:$L$47,10,FALSE))</f>
        <v/>
      </c>
      <c r="AE184" s="1928" t="str">
        <f>IF(AE183="","",VLOOKUP(AE183,'シフト記号表（従来型・ユニット型共通）'!$C$6:$L$47,10,FALSE))</f>
        <v/>
      </c>
      <c r="AF184" s="1928" t="str">
        <f>IF(AF183="","",VLOOKUP(AF183,'シフト記号表（従来型・ユニット型共通）'!$C$6:$L$47,10,FALSE))</f>
        <v/>
      </c>
      <c r="AG184" s="1929" t="str">
        <f>IF(AG183="","",VLOOKUP(AG183,'シフト記号表（従来型・ユニット型共通）'!$C$6:$L$47,10,FALSE))</f>
        <v/>
      </c>
      <c r="AH184" s="1927" t="str">
        <f>IF(AH183="","",VLOOKUP(AH183,'シフト記号表（従来型・ユニット型共通）'!$C$6:$L$47,10,FALSE))</f>
        <v/>
      </c>
      <c r="AI184" s="1928" t="str">
        <f>IF(AI183="","",VLOOKUP(AI183,'シフト記号表（従来型・ユニット型共通）'!$C$6:$L$47,10,FALSE))</f>
        <v/>
      </c>
      <c r="AJ184" s="1928" t="str">
        <f>IF(AJ183="","",VLOOKUP(AJ183,'シフト記号表（従来型・ユニット型共通）'!$C$6:$L$47,10,FALSE))</f>
        <v/>
      </c>
      <c r="AK184" s="1928" t="str">
        <f>IF(AK183="","",VLOOKUP(AK183,'シフト記号表（従来型・ユニット型共通）'!$C$6:$L$47,10,FALSE))</f>
        <v/>
      </c>
      <c r="AL184" s="1928" t="str">
        <f>IF(AL183="","",VLOOKUP(AL183,'シフト記号表（従来型・ユニット型共通）'!$C$6:$L$47,10,FALSE))</f>
        <v/>
      </c>
      <c r="AM184" s="1928" t="str">
        <f>IF(AM183="","",VLOOKUP(AM183,'シフト記号表（従来型・ユニット型共通）'!$C$6:$L$47,10,FALSE))</f>
        <v/>
      </c>
      <c r="AN184" s="1929" t="str">
        <f>IF(AN183="","",VLOOKUP(AN183,'シフト記号表（従来型・ユニット型共通）'!$C$6:$L$47,10,FALSE))</f>
        <v/>
      </c>
      <c r="AO184" s="1927" t="str">
        <f>IF(AO183="","",VLOOKUP(AO183,'シフト記号表（従来型・ユニット型共通）'!$C$6:$L$47,10,FALSE))</f>
        <v/>
      </c>
      <c r="AP184" s="1928" t="str">
        <f>IF(AP183="","",VLOOKUP(AP183,'シフト記号表（従来型・ユニット型共通）'!$C$6:$L$47,10,FALSE))</f>
        <v/>
      </c>
      <c r="AQ184" s="1928" t="str">
        <f>IF(AQ183="","",VLOOKUP(AQ183,'シフト記号表（従来型・ユニット型共通）'!$C$6:$L$47,10,FALSE))</f>
        <v/>
      </c>
      <c r="AR184" s="1928" t="str">
        <f>IF(AR183="","",VLOOKUP(AR183,'シフト記号表（従来型・ユニット型共通）'!$C$6:$L$47,10,FALSE))</f>
        <v/>
      </c>
      <c r="AS184" s="1928" t="str">
        <f>IF(AS183="","",VLOOKUP(AS183,'シフト記号表（従来型・ユニット型共通）'!$C$6:$L$47,10,FALSE))</f>
        <v/>
      </c>
      <c r="AT184" s="1928" t="str">
        <f>IF(AT183="","",VLOOKUP(AT183,'シフト記号表（従来型・ユニット型共通）'!$C$6:$L$47,10,FALSE))</f>
        <v/>
      </c>
      <c r="AU184" s="1929" t="str">
        <f>IF(AU183="","",VLOOKUP(AU183,'シフト記号表（従来型・ユニット型共通）'!$C$6:$L$47,10,FALSE))</f>
        <v/>
      </c>
      <c r="AV184" s="1927" t="str">
        <f>IF(AV183="","",VLOOKUP(AV183,'シフト記号表（従来型・ユニット型共通）'!$C$6:$L$47,10,FALSE))</f>
        <v/>
      </c>
      <c r="AW184" s="1928" t="str">
        <f>IF(AW183="","",VLOOKUP(AW183,'シフト記号表（従来型・ユニット型共通）'!$C$6:$L$47,10,FALSE))</f>
        <v/>
      </c>
      <c r="AX184" s="1928" t="str">
        <f>IF(AX183="","",VLOOKUP(AX183,'シフト記号表（従来型・ユニット型共通）'!$C$6:$L$47,10,FALSE))</f>
        <v/>
      </c>
      <c r="AY184" s="1928" t="str">
        <f>IF(AY183="","",VLOOKUP(AY183,'シフト記号表（従来型・ユニット型共通）'!$C$6:$L$47,10,FALSE))</f>
        <v/>
      </c>
      <c r="AZ184" s="1928" t="str">
        <f>IF(AZ183="","",VLOOKUP(AZ183,'シフト記号表（従来型・ユニット型共通）'!$C$6:$L$47,10,FALSE))</f>
        <v/>
      </c>
      <c r="BA184" s="1928" t="str">
        <f>IF(BA183="","",VLOOKUP(BA183,'シフト記号表（従来型・ユニット型共通）'!$C$6:$L$47,10,FALSE))</f>
        <v/>
      </c>
      <c r="BB184" s="1929" t="str">
        <f>IF(BB183="","",VLOOKUP(BB183,'シフト記号表（従来型・ユニット型共通）'!$C$6:$L$47,10,FALSE))</f>
        <v/>
      </c>
      <c r="BC184" s="1927" t="str">
        <f>IF(BC183="","",VLOOKUP(BC183,'シフト記号表（従来型・ユニット型共通）'!$C$6:$L$47,10,FALSE))</f>
        <v/>
      </c>
      <c r="BD184" s="1928" t="str">
        <f>IF(BD183="","",VLOOKUP(BD183,'シフト記号表（従来型・ユニット型共通）'!$C$6:$L$47,10,FALSE))</f>
        <v/>
      </c>
      <c r="BE184" s="1928" t="str">
        <f>IF(BE183="","",VLOOKUP(BE183,'シフト記号表（従来型・ユニット型共通）'!$C$6:$L$47,10,FALSE))</f>
        <v/>
      </c>
      <c r="BF184" s="4169">
        <f>IF($BI$3="４週",SUM(AA184:BB184),IF($BI$3="暦月",SUM(AA184:BE184),""))</f>
        <v>0</v>
      </c>
      <c r="BG184" s="4170"/>
      <c r="BH184" s="4171">
        <f>IF($BI$3="４週",BF184/4,IF($BI$3="暦月",(BF184/($BI$8/7)),""))</f>
        <v>0</v>
      </c>
      <c r="BI184" s="4170"/>
      <c r="BJ184" s="4166"/>
      <c r="BK184" s="4167"/>
      <c r="BL184" s="4167"/>
      <c r="BM184" s="4167"/>
      <c r="BN184" s="4168"/>
    </row>
    <row r="185" spans="2:66" ht="20.25" customHeight="1" x14ac:dyDescent="0.15">
      <c r="B185" s="4126">
        <f>B183+1</f>
        <v>85</v>
      </c>
      <c r="C185" s="4253"/>
      <c r="D185" s="4255"/>
      <c r="E185" s="4239"/>
      <c r="F185" s="4256"/>
      <c r="G185" s="4128"/>
      <c r="H185" s="4129"/>
      <c r="I185" s="1922"/>
      <c r="J185" s="1923"/>
      <c r="K185" s="1922"/>
      <c r="L185" s="1923"/>
      <c r="M185" s="4132"/>
      <c r="N185" s="4133"/>
      <c r="O185" s="4136"/>
      <c r="P185" s="4137"/>
      <c r="Q185" s="4137"/>
      <c r="R185" s="4129"/>
      <c r="S185" s="4140"/>
      <c r="T185" s="4141"/>
      <c r="U185" s="4141"/>
      <c r="V185" s="4141"/>
      <c r="W185" s="4142"/>
      <c r="X185" s="1942" t="s">
        <v>3298</v>
      </c>
      <c r="Z185" s="1943"/>
      <c r="AA185" s="1935"/>
      <c r="AB185" s="1936"/>
      <c r="AC185" s="1936"/>
      <c r="AD185" s="1936"/>
      <c r="AE185" s="1936"/>
      <c r="AF185" s="1936"/>
      <c r="AG185" s="1937"/>
      <c r="AH185" s="1935"/>
      <c r="AI185" s="1936"/>
      <c r="AJ185" s="1936"/>
      <c r="AK185" s="1936"/>
      <c r="AL185" s="1936"/>
      <c r="AM185" s="1936"/>
      <c r="AN185" s="1937"/>
      <c r="AO185" s="1935"/>
      <c r="AP185" s="1936"/>
      <c r="AQ185" s="1936"/>
      <c r="AR185" s="1936"/>
      <c r="AS185" s="1936"/>
      <c r="AT185" s="1936"/>
      <c r="AU185" s="1937"/>
      <c r="AV185" s="1935"/>
      <c r="AW185" s="1936"/>
      <c r="AX185" s="1936"/>
      <c r="AY185" s="1936"/>
      <c r="AZ185" s="1936"/>
      <c r="BA185" s="1936"/>
      <c r="BB185" s="1937"/>
      <c r="BC185" s="1935"/>
      <c r="BD185" s="1936"/>
      <c r="BE185" s="1938"/>
      <c r="BF185" s="4146"/>
      <c r="BG185" s="4147"/>
      <c r="BH185" s="4148"/>
      <c r="BI185" s="4149"/>
      <c r="BJ185" s="4150"/>
      <c r="BK185" s="4151"/>
      <c r="BL185" s="4151"/>
      <c r="BM185" s="4151"/>
      <c r="BN185" s="4152"/>
    </row>
    <row r="186" spans="2:66" ht="20.25" customHeight="1" x14ac:dyDescent="0.15">
      <c r="B186" s="4159"/>
      <c r="C186" s="4260"/>
      <c r="D186" s="4261"/>
      <c r="E186" s="4239"/>
      <c r="F186" s="4256"/>
      <c r="G186" s="4160"/>
      <c r="H186" s="4161"/>
      <c r="I186" s="1944"/>
      <c r="J186" s="1945">
        <f>G185</f>
        <v>0</v>
      </c>
      <c r="K186" s="1944"/>
      <c r="L186" s="1945">
        <f>M185</f>
        <v>0</v>
      </c>
      <c r="M186" s="4162"/>
      <c r="N186" s="4163"/>
      <c r="O186" s="4164"/>
      <c r="P186" s="4165"/>
      <c r="Q186" s="4165"/>
      <c r="R186" s="4161"/>
      <c r="S186" s="4140"/>
      <c r="T186" s="4141"/>
      <c r="U186" s="4141"/>
      <c r="V186" s="4141"/>
      <c r="W186" s="4142"/>
      <c r="X186" s="1939" t="s">
        <v>3505</v>
      </c>
      <c r="Y186" s="1940"/>
      <c r="Z186" s="1941"/>
      <c r="AA186" s="1927" t="str">
        <f>IF(AA185="","",VLOOKUP(AA185,'シフト記号表（従来型・ユニット型共通）'!$C$6:$L$47,10,FALSE))</f>
        <v/>
      </c>
      <c r="AB186" s="1928" t="str">
        <f>IF(AB185="","",VLOOKUP(AB185,'シフト記号表（従来型・ユニット型共通）'!$C$6:$L$47,10,FALSE))</f>
        <v/>
      </c>
      <c r="AC186" s="1928" t="str">
        <f>IF(AC185="","",VLOOKUP(AC185,'シフト記号表（従来型・ユニット型共通）'!$C$6:$L$47,10,FALSE))</f>
        <v/>
      </c>
      <c r="AD186" s="1928" t="str">
        <f>IF(AD185="","",VLOOKUP(AD185,'シフト記号表（従来型・ユニット型共通）'!$C$6:$L$47,10,FALSE))</f>
        <v/>
      </c>
      <c r="AE186" s="1928" t="str">
        <f>IF(AE185="","",VLOOKUP(AE185,'シフト記号表（従来型・ユニット型共通）'!$C$6:$L$47,10,FALSE))</f>
        <v/>
      </c>
      <c r="AF186" s="1928" t="str">
        <f>IF(AF185="","",VLOOKUP(AF185,'シフト記号表（従来型・ユニット型共通）'!$C$6:$L$47,10,FALSE))</f>
        <v/>
      </c>
      <c r="AG186" s="1929" t="str">
        <f>IF(AG185="","",VLOOKUP(AG185,'シフト記号表（従来型・ユニット型共通）'!$C$6:$L$47,10,FALSE))</f>
        <v/>
      </c>
      <c r="AH186" s="1927" t="str">
        <f>IF(AH185="","",VLOOKUP(AH185,'シフト記号表（従来型・ユニット型共通）'!$C$6:$L$47,10,FALSE))</f>
        <v/>
      </c>
      <c r="AI186" s="1928" t="str">
        <f>IF(AI185="","",VLOOKUP(AI185,'シフト記号表（従来型・ユニット型共通）'!$C$6:$L$47,10,FALSE))</f>
        <v/>
      </c>
      <c r="AJ186" s="1928" t="str">
        <f>IF(AJ185="","",VLOOKUP(AJ185,'シフト記号表（従来型・ユニット型共通）'!$C$6:$L$47,10,FALSE))</f>
        <v/>
      </c>
      <c r="AK186" s="1928" t="str">
        <f>IF(AK185="","",VLOOKUP(AK185,'シフト記号表（従来型・ユニット型共通）'!$C$6:$L$47,10,FALSE))</f>
        <v/>
      </c>
      <c r="AL186" s="1928" t="str">
        <f>IF(AL185="","",VLOOKUP(AL185,'シフト記号表（従来型・ユニット型共通）'!$C$6:$L$47,10,FALSE))</f>
        <v/>
      </c>
      <c r="AM186" s="1928" t="str">
        <f>IF(AM185="","",VLOOKUP(AM185,'シフト記号表（従来型・ユニット型共通）'!$C$6:$L$47,10,FALSE))</f>
        <v/>
      </c>
      <c r="AN186" s="1929" t="str">
        <f>IF(AN185="","",VLOOKUP(AN185,'シフト記号表（従来型・ユニット型共通）'!$C$6:$L$47,10,FALSE))</f>
        <v/>
      </c>
      <c r="AO186" s="1927" t="str">
        <f>IF(AO185="","",VLOOKUP(AO185,'シフト記号表（従来型・ユニット型共通）'!$C$6:$L$47,10,FALSE))</f>
        <v/>
      </c>
      <c r="AP186" s="1928" t="str">
        <f>IF(AP185="","",VLOOKUP(AP185,'シフト記号表（従来型・ユニット型共通）'!$C$6:$L$47,10,FALSE))</f>
        <v/>
      </c>
      <c r="AQ186" s="1928" t="str">
        <f>IF(AQ185="","",VLOOKUP(AQ185,'シフト記号表（従来型・ユニット型共通）'!$C$6:$L$47,10,FALSE))</f>
        <v/>
      </c>
      <c r="AR186" s="1928" t="str">
        <f>IF(AR185="","",VLOOKUP(AR185,'シフト記号表（従来型・ユニット型共通）'!$C$6:$L$47,10,FALSE))</f>
        <v/>
      </c>
      <c r="AS186" s="1928" t="str">
        <f>IF(AS185="","",VLOOKUP(AS185,'シフト記号表（従来型・ユニット型共通）'!$C$6:$L$47,10,FALSE))</f>
        <v/>
      </c>
      <c r="AT186" s="1928" t="str">
        <f>IF(AT185="","",VLOOKUP(AT185,'シフト記号表（従来型・ユニット型共通）'!$C$6:$L$47,10,FALSE))</f>
        <v/>
      </c>
      <c r="AU186" s="1929" t="str">
        <f>IF(AU185="","",VLOOKUP(AU185,'シフト記号表（従来型・ユニット型共通）'!$C$6:$L$47,10,FALSE))</f>
        <v/>
      </c>
      <c r="AV186" s="1927" t="str">
        <f>IF(AV185="","",VLOOKUP(AV185,'シフト記号表（従来型・ユニット型共通）'!$C$6:$L$47,10,FALSE))</f>
        <v/>
      </c>
      <c r="AW186" s="1928" t="str">
        <f>IF(AW185="","",VLOOKUP(AW185,'シフト記号表（従来型・ユニット型共通）'!$C$6:$L$47,10,FALSE))</f>
        <v/>
      </c>
      <c r="AX186" s="1928" t="str">
        <f>IF(AX185="","",VLOOKUP(AX185,'シフト記号表（従来型・ユニット型共通）'!$C$6:$L$47,10,FALSE))</f>
        <v/>
      </c>
      <c r="AY186" s="1928" t="str">
        <f>IF(AY185="","",VLOOKUP(AY185,'シフト記号表（従来型・ユニット型共通）'!$C$6:$L$47,10,FALSE))</f>
        <v/>
      </c>
      <c r="AZ186" s="1928" t="str">
        <f>IF(AZ185="","",VLOOKUP(AZ185,'シフト記号表（従来型・ユニット型共通）'!$C$6:$L$47,10,FALSE))</f>
        <v/>
      </c>
      <c r="BA186" s="1928" t="str">
        <f>IF(BA185="","",VLOOKUP(BA185,'シフト記号表（従来型・ユニット型共通）'!$C$6:$L$47,10,FALSE))</f>
        <v/>
      </c>
      <c r="BB186" s="1929" t="str">
        <f>IF(BB185="","",VLOOKUP(BB185,'シフト記号表（従来型・ユニット型共通）'!$C$6:$L$47,10,FALSE))</f>
        <v/>
      </c>
      <c r="BC186" s="1927" t="str">
        <f>IF(BC185="","",VLOOKUP(BC185,'シフト記号表（従来型・ユニット型共通）'!$C$6:$L$47,10,FALSE))</f>
        <v/>
      </c>
      <c r="BD186" s="1928" t="str">
        <f>IF(BD185="","",VLOOKUP(BD185,'シフト記号表（従来型・ユニット型共通）'!$C$6:$L$47,10,FALSE))</f>
        <v/>
      </c>
      <c r="BE186" s="1928" t="str">
        <f>IF(BE185="","",VLOOKUP(BE185,'シフト記号表（従来型・ユニット型共通）'!$C$6:$L$47,10,FALSE))</f>
        <v/>
      </c>
      <c r="BF186" s="4169">
        <f>IF($BI$3="４週",SUM(AA186:BB186),IF($BI$3="暦月",SUM(AA186:BE186),""))</f>
        <v>0</v>
      </c>
      <c r="BG186" s="4170"/>
      <c r="BH186" s="4171">
        <f>IF($BI$3="４週",BF186/4,IF($BI$3="暦月",(BF186/($BI$8/7)),""))</f>
        <v>0</v>
      </c>
      <c r="BI186" s="4170"/>
      <c r="BJ186" s="4166"/>
      <c r="BK186" s="4167"/>
      <c r="BL186" s="4167"/>
      <c r="BM186" s="4167"/>
      <c r="BN186" s="4168"/>
    </row>
    <row r="187" spans="2:66" ht="20.25" customHeight="1" x14ac:dyDescent="0.15">
      <c r="B187" s="4126">
        <f>B185+1</f>
        <v>86</v>
      </c>
      <c r="C187" s="4253"/>
      <c r="D187" s="4255"/>
      <c r="E187" s="4239"/>
      <c r="F187" s="4256"/>
      <c r="G187" s="4128"/>
      <c r="H187" s="4129"/>
      <c r="I187" s="1922"/>
      <c r="J187" s="1923"/>
      <c r="K187" s="1922"/>
      <c r="L187" s="1923"/>
      <c r="M187" s="4132"/>
      <c r="N187" s="4133"/>
      <c r="O187" s="4136"/>
      <c r="P187" s="4137"/>
      <c r="Q187" s="4137"/>
      <c r="R187" s="4129"/>
      <c r="S187" s="4140"/>
      <c r="T187" s="4141"/>
      <c r="U187" s="4141"/>
      <c r="V187" s="4141"/>
      <c r="W187" s="4142"/>
      <c r="X187" s="1942" t="s">
        <v>3298</v>
      </c>
      <c r="Z187" s="1943"/>
      <c r="AA187" s="1935"/>
      <c r="AB187" s="1936"/>
      <c r="AC187" s="1936"/>
      <c r="AD187" s="1936"/>
      <c r="AE187" s="1936"/>
      <c r="AF187" s="1936"/>
      <c r="AG187" s="1937"/>
      <c r="AH187" s="1935"/>
      <c r="AI187" s="1936"/>
      <c r="AJ187" s="1936"/>
      <c r="AK187" s="1936"/>
      <c r="AL187" s="1936"/>
      <c r="AM187" s="1936"/>
      <c r="AN187" s="1937"/>
      <c r="AO187" s="1935"/>
      <c r="AP187" s="1936"/>
      <c r="AQ187" s="1936"/>
      <c r="AR187" s="1936"/>
      <c r="AS187" s="1936"/>
      <c r="AT187" s="1936"/>
      <c r="AU187" s="1937"/>
      <c r="AV187" s="1935"/>
      <c r="AW187" s="1936"/>
      <c r="AX187" s="1936"/>
      <c r="AY187" s="1936"/>
      <c r="AZ187" s="1936"/>
      <c r="BA187" s="1936"/>
      <c r="BB187" s="1937"/>
      <c r="BC187" s="1935"/>
      <c r="BD187" s="1936"/>
      <c r="BE187" s="1938"/>
      <c r="BF187" s="4146"/>
      <c r="BG187" s="4147"/>
      <c r="BH187" s="4148"/>
      <c r="BI187" s="4149"/>
      <c r="BJ187" s="4150"/>
      <c r="BK187" s="4151"/>
      <c r="BL187" s="4151"/>
      <c r="BM187" s="4151"/>
      <c r="BN187" s="4152"/>
    </row>
    <row r="188" spans="2:66" ht="20.25" customHeight="1" x14ac:dyDescent="0.15">
      <c r="B188" s="4159"/>
      <c r="C188" s="4260"/>
      <c r="D188" s="4261"/>
      <c r="E188" s="4239"/>
      <c r="F188" s="4256"/>
      <c r="G188" s="4160"/>
      <c r="H188" s="4161"/>
      <c r="I188" s="1944"/>
      <c r="J188" s="1945">
        <f>G187</f>
        <v>0</v>
      </c>
      <c r="K188" s="1944"/>
      <c r="L188" s="1945">
        <f>M187</f>
        <v>0</v>
      </c>
      <c r="M188" s="4162"/>
      <c r="N188" s="4163"/>
      <c r="O188" s="4164"/>
      <c r="P188" s="4165"/>
      <c r="Q188" s="4165"/>
      <c r="R188" s="4161"/>
      <c r="S188" s="4140"/>
      <c r="T188" s="4141"/>
      <c r="U188" s="4141"/>
      <c r="V188" s="4141"/>
      <c r="W188" s="4142"/>
      <c r="X188" s="1939" t="s">
        <v>3505</v>
      </c>
      <c r="Y188" s="1940"/>
      <c r="Z188" s="1941"/>
      <c r="AA188" s="1927" t="str">
        <f>IF(AA187="","",VLOOKUP(AA187,'シフト記号表（従来型・ユニット型共通）'!$C$6:$L$47,10,FALSE))</f>
        <v/>
      </c>
      <c r="AB188" s="1928" t="str">
        <f>IF(AB187="","",VLOOKUP(AB187,'シフト記号表（従来型・ユニット型共通）'!$C$6:$L$47,10,FALSE))</f>
        <v/>
      </c>
      <c r="AC188" s="1928" t="str">
        <f>IF(AC187="","",VLOOKUP(AC187,'シフト記号表（従来型・ユニット型共通）'!$C$6:$L$47,10,FALSE))</f>
        <v/>
      </c>
      <c r="AD188" s="1928" t="str">
        <f>IF(AD187="","",VLOOKUP(AD187,'シフト記号表（従来型・ユニット型共通）'!$C$6:$L$47,10,FALSE))</f>
        <v/>
      </c>
      <c r="AE188" s="1928" t="str">
        <f>IF(AE187="","",VLOOKUP(AE187,'シフト記号表（従来型・ユニット型共通）'!$C$6:$L$47,10,FALSE))</f>
        <v/>
      </c>
      <c r="AF188" s="1928" t="str">
        <f>IF(AF187="","",VLOOKUP(AF187,'シフト記号表（従来型・ユニット型共通）'!$C$6:$L$47,10,FALSE))</f>
        <v/>
      </c>
      <c r="AG188" s="1929" t="str">
        <f>IF(AG187="","",VLOOKUP(AG187,'シフト記号表（従来型・ユニット型共通）'!$C$6:$L$47,10,FALSE))</f>
        <v/>
      </c>
      <c r="AH188" s="1927" t="str">
        <f>IF(AH187="","",VLOOKUP(AH187,'シフト記号表（従来型・ユニット型共通）'!$C$6:$L$47,10,FALSE))</f>
        <v/>
      </c>
      <c r="AI188" s="1928" t="str">
        <f>IF(AI187="","",VLOOKUP(AI187,'シフト記号表（従来型・ユニット型共通）'!$C$6:$L$47,10,FALSE))</f>
        <v/>
      </c>
      <c r="AJ188" s="1928" t="str">
        <f>IF(AJ187="","",VLOOKUP(AJ187,'シフト記号表（従来型・ユニット型共通）'!$C$6:$L$47,10,FALSE))</f>
        <v/>
      </c>
      <c r="AK188" s="1928" t="str">
        <f>IF(AK187="","",VLOOKUP(AK187,'シフト記号表（従来型・ユニット型共通）'!$C$6:$L$47,10,FALSE))</f>
        <v/>
      </c>
      <c r="AL188" s="1928" t="str">
        <f>IF(AL187="","",VLOOKUP(AL187,'シフト記号表（従来型・ユニット型共通）'!$C$6:$L$47,10,FALSE))</f>
        <v/>
      </c>
      <c r="AM188" s="1928" t="str">
        <f>IF(AM187="","",VLOOKUP(AM187,'シフト記号表（従来型・ユニット型共通）'!$C$6:$L$47,10,FALSE))</f>
        <v/>
      </c>
      <c r="AN188" s="1929" t="str">
        <f>IF(AN187="","",VLOOKUP(AN187,'シフト記号表（従来型・ユニット型共通）'!$C$6:$L$47,10,FALSE))</f>
        <v/>
      </c>
      <c r="AO188" s="1927" t="str">
        <f>IF(AO187="","",VLOOKUP(AO187,'シフト記号表（従来型・ユニット型共通）'!$C$6:$L$47,10,FALSE))</f>
        <v/>
      </c>
      <c r="AP188" s="1928" t="str">
        <f>IF(AP187="","",VLOOKUP(AP187,'シフト記号表（従来型・ユニット型共通）'!$C$6:$L$47,10,FALSE))</f>
        <v/>
      </c>
      <c r="AQ188" s="1928" t="str">
        <f>IF(AQ187="","",VLOOKUP(AQ187,'シフト記号表（従来型・ユニット型共通）'!$C$6:$L$47,10,FALSE))</f>
        <v/>
      </c>
      <c r="AR188" s="1928" t="str">
        <f>IF(AR187="","",VLOOKUP(AR187,'シフト記号表（従来型・ユニット型共通）'!$C$6:$L$47,10,FALSE))</f>
        <v/>
      </c>
      <c r="AS188" s="1928" t="str">
        <f>IF(AS187="","",VLOOKUP(AS187,'シフト記号表（従来型・ユニット型共通）'!$C$6:$L$47,10,FALSE))</f>
        <v/>
      </c>
      <c r="AT188" s="1928" t="str">
        <f>IF(AT187="","",VLOOKUP(AT187,'シフト記号表（従来型・ユニット型共通）'!$C$6:$L$47,10,FALSE))</f>
        <v/>
      </c>
      <c r="AU188" s="1929" t="str">
        <f>IF(AU187="","",VLOOKUP(AU187,'シフト記号表（従来型・ユニット型共通）'!$C$6:$L$47,10,FALSE))</f>
        <v/>
      </c>
      <c r="AV188" s="1927" t="str">
        <f>IF(AV187="","",VLOOKUP(AV187,'シフト記号表（従来型・ユニット型共通）'!$C$6:$L$47,10,FALSE))</f>
        <v/>
      </c>
      <c r="AW188" s="1928" t="str">
        <f>IF(AW187="","",VLOOKUP(AW187,'シフト記号表（従来型・ユニット型共通）'!$C$6:$L$47,10,FALSE))</f>
        <v/>
      </c>
      <c r="AX188" s="1928" t="str">
        <f>IF(AX187="","",VLOOKUP(AX187,'シフト記号表（従来型・ユニット型共通）'!$C$6:$L$47,10,FALSE))</f>
        <v/>
      </c>
      <c r="AY188" s="1928" t="str">
        <f>IF(AY187="","",VLOOKUP(AY187,'シフト記号表（従来型・ユニット型共通）'!$C$6:$L$47,10,FALSE))</f>
        <v/>
      </c>
      <c r="AZ188" s="1928" t="str">
        <f>IF(AZ187="","",VLOOKUP(AZ187,'シフト記号表（従来型・ユニット型共通）'!$C$6:$L$47,10,FALSE))</f>
        <v/>
      </c>
      <c r="BA188" s="1928" t="str">
        <f>IF(BA187="","",VLOOKUP(BA187,'シフト記号表（従来型・ユニット型共通）'!$C$6:$L$47,10,FALSE))</f>
        <v/>
      </c>
      <c r="BB188" s="1929" t="str">
        <f>IF(BB187="","",VLOOKUP(BB187,'シフト記号表（従来型・ユニット型共通）'!$C$6:$L$47,10,FALSE))</f>
        <v/>
      </c>
      <c r="BC188" s="1927" t="str">
        <f>IF(BC187="","",VLOOKUP(BC187,'シフト記号表（従来型・ユニット型共通）'!$C$6:$L$47,10,FALSE))</f>
        <v/>
      </c>
      <c r="BD188" s="1928" t="str">
        <f>IF(BD187="","",VLOOKUP(BD187,'シフト記号表（従来型・ユニット型共通）'!$C$6:$L$47,10,FALSE))</f>
        <v/>
      </c>
      <c r="BE188" s="1928" t="str">
        <f>IF(BE187="","",VLOOKUP(BE187,'シフト記号表（従来型・ユニット型共通）'!$C$6:$L$47,10,FALSE))</f>
        <v/>
      </c>
      <c r="BF188" s="4169">
        <f>IF($BI$3="４週",SUM(AA188:BB188),IF($BI$3="暦月",SUM(AA188:BE188),""))</f>
        <v>0</v>
      </c>
      <c r="BG188" s="4170"/>
      <c r="BH188" s="4171">
        <f>IF($BI$3="４週",BF188/4,IF($BI$3="暦月",(BF188/($BI$8/7)),""))</f>
        <v>0</v>
      </c>
      <c r="BI188" s="4170"/>
      <c r="BJ188" s="4166"/>
      <c r="BK188" s="4167"/>
      <c r="BL188" s="4167"/>
      <c r="BM188" s="4167"/>
      <c r="BN188" s="4168"/>
    </row>
    <row r="189" spans="2:66" ht="20.25" customHeight="1" x14ac:dyDescent="0.15">
      <c r="B189" s="4126">
        <f>B187+1</f>
        <v>87</v>
      </c>
      <c r="C189" s="4253"/>
      <c r="D189" s="4255"/>
      <c r="E189" s="4239"/>
      <c r="F189" s="4256"/>
      <c r="G189" s="4128"/>
      <c r="H189" s="4129"/>
      <c r="I189" s="1922"/>
      <c r="J189" s="1923"/>
      <c r="K189" s="1922"/>
      <c r="L189" s="1923"/>
      <c r="M189" s="4132"/>
      <c r="N189" s="4133"/>
      <c r="O189" s="4136"/>
      <c r="P189" s="4137"/>
      <c r="Q189" s="4137"/>
      <c r="R189" s="4129"/>
      <c r="S189" s="4140"/>
      <c r="T189" s="4141"/>
      <c r="U189" s="4141"/>
      <c r="V189" s="4141"/>
      <c r="W189" s="4142"/>
      <c r="X189" s="1942" t="s">
        <v>3298</v>
      </c>
      <c r="Z189" s="1943"/>
      <c r="AA189" s="1935"/>
      <c r="AB189" s="1936"/>
      <c r="AC189" s="1936"/>
      <c r="AD189" s="1936"/>
      <c r="AE189" s="1936"/>
      <c r="AF189" s="1936"/>
      <c r="AG189" s="1937"/>
      <c r="AH189" s="1935"/>
      <c r="AI189" s="1936"/>
      <c r="AJ189" s="1936"/>
      <c r="AK189" s="1936"/>
      <c r="AL189" s="1936"/>
      <c r="AM189" s="1936"/>
      <c r="AN189" s="1937"/>
      <c r="AO189" s="1935"/>
      <c r="AP189" s="1936"/>
      <c r="AQ189" s="1936"/>
      <c r="AR189" s="1936"/>
      <c r="AS189" s="1936"/>
      <c r="AT189" s="1936"/>
      <c r="AU189" s="1937"/>
      <c r="AV189" s="1935"/>
      <c r="AW189" s="1936"/>
      <c r="AX189" s="1936"/>
      <c r="AY189" s="1936"/>
      <c r="AZ189" s="1936"/>
      <c r="BA189" s="1936"/>
      <c r="BB189" s="1937"/>
      <c r="BC189" s="1935"/>
      <c r="BD189" s="1936"/>
      <c r="BE189" s="1938"/>
      <c r="BF189" s="4146"/>
      <c r="BG189" s="4147"/>
      <c r="BH189" s="4148"/>
      <c r="BI189" s="4149"/>
      <c r="BJ189" s="4150"/>
      <c r="BK189" s="4151"/>
      <c r="BL189" s="4151"/>
      <c r="BM189" s="4151"/>
      <c r="BN189" s="4152"/>
    </row>
    <row r="190" spans="2:66" ht="20.25" customHeight="1" x14ac:dyDescent="0.15">
      <c r="B190" s="4159"/>
      <c r="C190" s="4260"/>
      <c r="D190" s="4261"/>
      <c r="E190" s="4239"/>
      <c r="F190" s="4256"/>
      <c r="G190" s="4160"/>
      <c r="H190" s="4161"/>
      <c r="I190" s="1944"/>
      <c r="J190" s="1945">
        <f>G189</f>
        <v>0</v>
      </c>
      <c r="K190" s="1944"/>
      <c r="L190" s="1945">
        <f>M189</f>
        <v>0</v>
      </c>
      <c r="M190" s="4162"/>
      <c r="N190" s="4163"/>
      <c r="O190" s="4164"/>
      <c r="P190" s="4165"/>
      <c r="Q190" s="4165"/>
      <c r="R190" s="4161"/>
      <c r="S190" s="4140"/>
      <c r="T190" s="4141"/>
      <c r="U190" s="4141"/>
      <c r="V190" s="4141"/>
      <c r="W190" s="4142"/>
      <c r="X190" s="1939" t="s">
        <v>3505</v>
      </c>
      <c r="Y190" s="1940"/>
      <c r="Z190" s="1941"/>
      <c r="AA190" s="1927" t="str">
        <f>IF(AA189="","",VLOOKUP(AA189,'シフト記号表（従来型・ユニット型共通）'!$C$6:$L$47,10,FALSE))</f>
        <v/>
      </c>
      <c r="AB190" s="1928" t="str">
        <f>IF(AB189="","",VLOOKUP(AB189,'シフト記号表（従来型・ユニット型共通）'!$C$6:$L$47,10,FALSE))</f>
        <v/>
      </c>
      <c r="AC190" s="1928" t="str">
        <f>IF(AC189="","",VLOOKUP(AC189,'シフト記号表（従来型・ユニット型共通）'!$C$6:$L$47,10,FALSE))</f>
        <v/>
      </c>
      <c r="AD190" s="1928" t="str">
        <f>IF(AD189="","",VLOOKUP(AD189,'シフト記号表（従来型・ユニット型共通）'!$C$6:$L$47,10,FALSE))</f>
        <v/>
      </c>
      <c r="AE190" s="1928" t="str">
        <f>IF(AE189="","",VLOOKUP(AE189,'シフト記号表（従来型・ユニット型共通）'!$C$6:$L$47,10,FALSE))</f>
        <v/>
      </c>
      <c r="AF190" s="1928" t="str">
        <f>IF(AF189="","",VLOOKUP(AF189,'シフト記号表（従来型・ユニット型共通）'!$C$6:$L$47,10,FALSE))</f>
        <v/>
      </c>
      <c r="AG190" s="1929" t="str">
        <f>IF(AG189="","",VLOOKUP(AG189,'シフト記号表（従来型・ユニット型共通）'!$C$6:$L$47,10,FALSE))</f>
        <v/>
      </c>
      <c r="AH190" s="1927" t="str">
        <f>IF(AH189="","",VLOOKUP(AH189,'シフト記号表（従来型・ユニット型共通）'!$C$6:$L$47,10,FALSE))</f>
        <v/>
      </c>
      <c r="AI190" s="1928" t="str">
        <f>IF(AI189="","",VLOOKUP(AI189,'シフト記号表（従来型・ユニット型共通）'!$C$6:$L$47,10,FALSE))</f>
        <v/>
      </c>
      <c r="AJ190" s="1928" t="str">
        <f>IF(AJ189="","",VLOOKUP(AJ189,'シフト記号表（従来型・ユニット型共通）'!$C$6:$L$47,10,FALSE))</f>
        <v/>
      </c>
      <c r="AK190" s="1928" t="str">
        <f>IF(AK189="","",VLOOKUP(AK189,'シフト記号表（従来型・ユニット型共通）'!$C$6:$L$47,10,FALSE))</f>
        <v/>
      </c>
      <c r="AL190" s="1928" t="str">
        <f>IF(AL189="","",VLOOKUP(AL189,'シフト記号表（従来型・ユニット型共通）'!$C$6:$L$47,10,FALSE))</f>
        <v/>
      </c>
      <c r="AM190" s="1928" t="str">
        <f>IF(AM189="","",VLOOKUP(AM189,'シフト記号表（従来型・ユニット型共通）'!$C$6:$L$47,10,FALSE))</f>
        <v/>
      </c>
      <c r="AN190" s="1929" t="str">
        <f>IF(AN189="","",VLOOKUP(AN189,'シフト記号表（従来型・ユニット型共通）'!$C$6:$L$47,10,FALSE))</f>
        <v/>
      </c>
      <c r="AO190" s="1927" t="str">
        <f>IF(AO189="","",VLOOKUP(AO189,'シフト記号表（従来型・ユニット型共通）'!$C$6:$L$47,10,FALSE))</f>
        <v/>
      </c>
      <c r="AP190" s="1928" t="str">
        <f>IF(AP189="","",VLOOKUP(AP189,'シフト記号表（従来型・ユニット型共通）'!$C$6:$L$47,10,FALSE))</f>
        <v/>
      </c>
      <c r="AQ190" s="1928" t="str">
        <f>IF(AQ189="","",VLOOKUP(AQ189,'シフト記号表（従来型・ユニット型共通）'!$C$6:$L$47,10,FALSE))</f>
        <v/>
      </c>
      <c r="AR190" s="1928" t="str">
        <f>IF(AR189="","",VLOOKUP(AR189,'シフト記号表（従来型・ユニット型共通）'!$C$6:$L$47,10,FALSE))</f>
        <v/>
      </c>
      <c r="AS190" s="1928" t="str">
        <f>IF(AS189="","",VLOOKUP(AS189,'シフト記号表（従来型・ユニット型共通）'!$C$6:$L$47,10,FALSE))</f>
        <v/>
      </c>
      <c r="AT190" s="1928" t="str">
        <f>IF(AT189="","",VLOOKUP(AT189,'シフト記号表（従来型・ユニット型共通）'!$C$6:$L$47,10,FALSE))</f>
        <v/>
      </c>
      <c r="AU190" s="1929" t="str">
        <f>IF(AU189="","",VLOOKUP(AU189,'シフト記号表（従来型・ユニット型共通）'!$C$6:$L$47,10,FALSE))</f>
        <v/>
      </c>
      <c r="AV190" s="1927" t="str">
        <f>IF(AV189="","",VLOOKUP(AV189,'シフト記号表（従来型・ユニット型共通）'!$C$6:$L$47,10,FALSE))</f>
        <v/>
      </c>
      <c r="AW190" s="1928" t="str">
        <f>IF(AW189="","",VLOOKUP(AW189,'シフト記号表（従来型・ユニット型共通）'!$C$6:$L$47,10,FALSE))</f>
        <v/>
      </c>
      <c r="AX190" s="1928" t="str">
        <f>IF(AX189="","",VLOOKUP(AX189,'シフト記号表（従来型・ユニット型共通）'!$C$6:$L$47,10,FALSE))</f>
        <v/>
      </c>
      <c r="AY190" s="1928" t="str">
        <f>IF(AY189="","",VLOOKUP(AY189,'シフト記号表（従来型・ユニット型共通）'!$C$6:$L$47,10,FALSE))</f>
        <v/>
      </c>
      <c r="AZ190" s="1928" t="str">
        <f>IF(AZ189="","",VLOOKUP(AZ189,'シフト記号表（従来型・ユニット型共通）'!$C$6:$L$47,10,FALSE))</f>
        <v/>
      </c>
      <c r="BA190" s="1928" t="str">
        <f>IF(BA189="","",VLOOKUP(BA189,'シフト記号表（従来型・ユニット型共通）'!$C$6:$L$47,10,FALSE))</f>
        <v/>
      </c>
      <c r="BB190" s="1929" t="str">
        <f>IF(BB189="","",VLOOKUP(BB189,'シフト記号表（従来型・ユニット型共通）'!$C$6:$L$47,10,FALSE))</f>
        <v/>
      </c>
      <c r="BC190" s="1927" t="str">
        <f>IF(BC189="","",VLOOKUP(BC189,'シフト記号表（従来型・ユニット型共通）'!$C$6:$L$47,10,FALSE))</f>
        <v/>
      </c>
      <c r="BD190" s="1928" t="str">
        <f>IF(BD189="","",VLOOKUP(BD189,'シフト記号表（従来型・ユニット型共通）'!$C$6:$L$47,10,FALSE))</f>
        <v/>
      </c>
      <c r="BE190" s="1928" t="str">
        <f>IF(BE189="","",VLOOKUP(BE189,'シフト記号表（従来型・ユニット型共通）'!$C$6:$L$47,10,FALSE))</f>
        <v/>
      </c>
      <c r="BF190" s="4169">
        <f>IF($BI$3="４週",SUM(AA190:BB190),IF($BI$3="暦月",SUM(AA190:BE190),""))</f>
        <v>0</v>
      </c>
      <c r="BG190" s="4170"/>
      <c r="BH190" s="4171">
        <f>IF($BI$3="４週",BF190/4,IF($BI$3="暦月",(BF190/($BI$8/7)),""))</f>
        <v>0</v>
      </c>
      <c r="BI190" s="4170"/>
      <c r="BJ190" s="4166"/>
      <c r="BK190" s="4167"/>
      <c r="BL190" s="4167"/>
      <c r="BM190" s="4167"/>
      <c r="BN190" s="4168"/>
    </row>
    <row r="191" spans="2:66" ht="20.25" customHeight="1" x14ac:dyDescent="0.15">
      <c r="B191" s="4126">
        <f>B189+1</f>
        <v>88</v>
      </c>
      <c r="C191" s="4253"/>
      <c r="D191" s="4255"/>
      <c r="E191" s="4239"/>
      <c r="F191" s="4256"/>
      <c r="G191" s="4128"/>
      <c r="H191" s="4129"/>
      <c r="I191" s="1922"/>
      <c r="J191" s="1923"/>
      <c r="K191" s="1922"/>
      <c r="L191" s="1923"/>
      <c r="M191" s="4132"/>
      <c r="N191" s="4133"/>
      <c r="O191" s="4136"/>
      <c r="P191" s="4137"/>
      <c r="Q191" s="4137"/>
      <c r="R191" s="4129"/>
      <c r="S191" s="4140"/>
      <c r="T191" s="4141"/>
      <c r="U191" s="4141"/>
      <c r="V191" s="4141"/>
      <c r="W191" s="4142"/>
      <c r="X191" s="1942" t="s">
        <v>3298</v>
      </c>
      <c r="Z191" s="1943"/>
      <c r="AA191" s="1935"/>
      <c r="AB191" s="1936"/>
      <c r="AC191" s="1936"/>
      <c r="AD191" s="1936"/>
      <c r="AE191" s="1936"/>
      <c r="AF191" s="1936"/>
      <c r="AG191" s="1937"/>
      <c r="AH191" s="1935"/>
      <c r="AI191" s="1936"/>
      <c r="AJ191" s="1936"/>
      <c r="AK191" s="1936"/>
      <c r="AL191" s="1936"/>
      <c r="AM191" s="1936"/>
      <c r="AN191" s="1937"/>
      <c r="AO191" s="1935"/>
      <c r="AP191" s="1936"/>
      <c r="AQ191" s="1936"/>
      <c r="AR191" s="1936"/>
      <c r="AS191" s="1936"/>
      <c r="AT191" s="1936"/>
      <c r="AU191" s="1937"/>
      <c r="AV191" s="1935"/>
      <c r="AW191" s="1936"/>
      <c r="AX191" s="1936"/>
      <c r="AY191" s="1936"/>
      <c r="AZ191" s="1936"/>
      <c r="BA191" s="1936"/>
      <c r="BB191" s="1937"/>
      <c r="BC191" s="1935"/>
      <c r="BD191" s="1936"/>
      <c r="BE191" s="1938"/>
      <c r="BF191" s="4146"/>
      <c r="BG191" s="4147"/>
      <c r="BH191" s="4148"/>
      <c r="BI191" s="4149"/>
      <c r="BJ191" s="4150"/>
      <c r="BK191" s="4151"/>
      <c r="BL191" s="4151"/>
      <c r="BM191" s="4151"/>
      <c r="BN191" s="4152"/>
    </row>
    <row r="192" spans="2:66" ht="20.25" customHeight="1" x14ac:dyDescent="0.15">
      <c r="B192" s="4159"/>
      <c r="C192" s="4260"/>
      <c r="D192" s="4261"/>
      <c r="E192" s="4239"/>
      <c r="F192" s="4256"/>
      <c r="G192" s="4160"/>
      <c r="H192" s="4161"/>
      <c r="I192" s="1944"/>
      <c r="J192" s="1945">
        <f>G191</f>
        <v>0</v>
      </c>
      <c r="K192" s="1944"/>
      <c r="L192" s="1945">
        <f>M191</f>
        <v>0</v>
      </c>
      <c r="M192" s="4162"/>
      <c r="N192" s="4163"/>
      <c r="O192" s="4164"/>
      <c r="P192" s="4165"/>
      <c r="Q192" s="4165"/>
      <c r="R192" s="4161"/>
      <c r="S192" s="4140"/>
      <c r="T192" s="4141"/>
      <c r="U192" s="4141"/>
      <c r="V192" s="4141"/>
      <c r="W192" s="4142"/>
      <c r="X192" s="1939" t="s">
        <v>3505</v>
      </c>
      <c r="Y192" s="1940"/>
      <c r="Z192" s="1941"/>
      <c r="AA192" s="1927" t="str">
        <f>IF(AA191="","",VLOOKUP(AA191,'シフト記号表（従来型・ユニット型共通）'!$C$6:$L$47,10,FALSE))</f>
        <v/>
      </c>
      <c r="AB192" s="1928" t="str">
        <f>IF(AB191="","",VLOOKUP(AB191,'シフト記号表（従来型・ユニット型共通）'!$C$6:$L$47,10,FALSE))</f>
        <v/>
      </c>
      <c r="AC192" s="1928" t="str">
        <f>IF(AC191="","",VLOOKUP(AC191,'シフト記号表（従来型・ユニット型共通）'!$C$6:$L$47,10,FALSE))</f>
        <v/>
      </c>
      <c r="AD192" s="1928" t="str">
        <f>IF(AD191="","",VLOOKUP(AD191,'シフト記号表（従来型・ユニット型共通）'!$C$6:$L$47,10,FALSE))</f>
        <v/>
      </c>
      <c r="AE192" s="1928" t="str">
        <f>IF(AE191="","",VLOOKUP(AE191,'シフト記号表（従来型・ユニット型共通）'!$C$6:$L$47,10,FALSE))</f>
        <v/>
      </c>
      <c r="AF192" s="1928" t="str">
        <f>IF(AF191="","",VLOOKUP(AF191,'シフト記号表（従来型・ユニット型共通）'!$C$6:$L$47,10,FALSE))</f>
        <v/>
      </c>
      <c r="AG192" s="1929" t="str">
        <f>IF(AG191="","",VLOOKUP(AG191,'シフト記号表（従来型・ユニット型共通）'!$C$6:$L$47,10,FALSE))</f>
        <v/>
      </c>
      <c r="AH192" s="1927" t="str">
        <f>IF(AH191="","",VLOOKUP(AH191,'シフト記号表（従来型・ユニット型共通）'!$C$6:$L$47,10,FALSE))</f>
        <v/>
      </c>
      <c r="AI192" s="1928" t="str">
        <f>IF(AI191="","",VLOOKUP(AI191,'シフト記号表（従来型・ユニット型共通）'!$C$6:$L$47,10,FALSE))</f>
        <v/>
      </c>
      <c r="AJ192" s="1928" t="str">
        <f>IF(AJ191="","",VLOOKUP(AJ191,'シフト記号表（従来型・ユニット型共通）'!$C$6:$L$47,10,FALSE))</f>
        <v/>
      </c>
      <c r="AK192" s="1928" t="str">
        <f>IF(AK191="","",VLOOKUP(AK191,'シフト記号表（従来型・ユニット型共通）'!$C$6:$L$47,10,FALSE))</f>
        <v/>
      </c>
      <c r="AL192" s="1928" t="str">
        <f>IF(AL191="","",VLOOKUP(AL191,'シフト記号表（従来型・ユニット型共通）'!$C$6:$L$47,10,FALSE))</f>
        <v/>
      </c>
      <c r="AM192" s="1928" t="str">
        <f>IF(AM191="","",VLOOKUP(AM191,'シフト記号表（従来型・ユニット型共通）'!$C$6:$L$47,10,FALSE))</f>
        <v/>
      </c>
      <c r="AN192" s="1929" t="str">
        <f>IF(AN191="","",VLOOKUP(AN191,'シフト記号表（従来型・ユニット型共通）'!$C$6:$L$47,10,FALSE))</f>
        <v/>
      </c>
      <c r="AO192" s="1927" t="str">
        <f>IF(AO191="","",VLOOKUP(AO191,'シフト記号表（従来型・ユニット型共通）'!$C$6:$L$47,10,FALSE))</f>
        <v/>
      </c>
      <c r="AP192" s="1928" t="str">
        <f>IF(AP191="","",VLOOKUP(AP191,'シフト記号表（従来型・ユニット型共通）'!$C$6:$L$47,10,FALSE))</f>
        <v/>
      </c>
      <c r="AQ192" s="1928" t="str">
        <f>IF(AQ191="","",VLOOKUP(AQ191,'シフト記号表（従来型・ユニット型共通）'!$C$6:$L$47,10,FALSE))</f>
        <v/>
      </c>
      <c r="AR192" s="1928" t="str">
        <f>IF(AR191="","",VLOOKUP(AR191,'シフト記号表（従来型・ユニット型共通）'!$C$6:$L$47,10,FALSE))</f>
        <v/>
      </c>
      <c r="AS192" s="1928" t="str">
        <f>IF(AS191="","",VLOOKUP(AS191,'シフト記号表（従来型・ユニット型共通）'!$C$6:$L$47,10,FALSE))</f>
        <v/>
      </c>
      <c r="AT192" s="1928" t="str">
        <f>IF(AT191="","",VLOOKUP(AT191,'シフト記号表（従来型・ユニット型共通）'!$C$6:$L$47,10,FALSE))</f>
        <v/>
      </c>
      <c r="AU192" s="1929" t="str">
        <f>IF(AU191="","",VLOOKUP(AU191,'シフト記号表（従来型・ユニット型共通）'!$C$6:$L$47,10,FALSE))</f>
        <v/>
      </c>
      <c r="AV192" s="1927" t="str">
        <f>IF(AV191="","",VLOOKUP(AV191,'シフト記号表（従来型・ユニット型共通）'!$C$6:$L$47,10,FALSE))</f>
        <v/>
      </c>
      <c r="AW192" s="1928" t="str">
        <f>IF(AW191="","",VLOOKUP(AW191,'シフト記号表（従来型・ユニット型共通）'!$C$6:$L$47,10,FALSE))</f>
        <v/>
      </c>
      <c r="AX192" s="1928" t="str">
        <f>IF(AX191="","",VLOOKUP(AX191,'シフト記号表（従来型・ユニット型共通）'!$C$6:$L$47,10,FALSE))</f>
        <v/>
      </c>
      <c r="AY192" s="1928" t="str">
        <f>IF(AY191="","",VLOOKUP(AY191,'シフト記号表（従来型・ユニット型共通）'!$C$6:$L$47,10,FALSE))</f>
        <v/>
      </c>
      <c r="AZ192" s="1928" t="str">
        <f>IF(AZ191="","",VLOOKUP(AZ191,'シフト記号表（従来型・ユニット型共通）'!$C$6:$L$47,10,FALSE))</f>
        <v/>
      </c>
      <c r="BA192" s="1928" t="str">
        <f>IF(BA191="","",VLOOKUP(BA191,'シフト記号表（従来型・ユニット型共通）'!$C$6:$L$47,10,FALSE))</f>
        <v/>
      </c>
      <c r="BB192" s="1929" t="str">
        <f>IF(BB191="","",VLOOKUP(BB191,'シフト記号表（従来型・ユニット型共通）'!$C$6:$L$47,10,FALSE))</f>
        <v/>
      </c>
      <c r="BC192" s="1927" t="str">
        <f>IF(BC191="","",VLOOKUP(BC191,'シフト記号表（従来型・ユニット型共通）'!$C$6:$L$47,10,FALSE))</f>
        <v/>
      </c>
      <c r="BD192" s="1928" t="str">
        <f>IF(BD191="","",VLOOKUP(BD191,'シフト記号表（従来型・ユニット型共通）'!$C$6:$L$47,10,FALSE))</f>
        <v/>
      </c>
      <c r="BE192" s="1928" t="str">
        <f>IF(BE191="","",VLOOKUP(BE191,'シフト記号表（従来型・ユニット型共通）'!$C$6:$L$47,10,FALSE))</f>
        <v/>
      </c>
      <c r="BF192" s="4169">
        <f>IF($BI$3="４週",SUM(AA192:BB192),IF($BI$3="暦月",SUM(AA192:BE192),""))</f>
        <v>0</v>
      </c>
      <c r="BG192" s="4170"/>
      <c r="BH192" s="4171">
        <f>IF($BI$3="４週",BF192/4,IF($BI$3="暦月",(BF192/($BI$8/7)),""))</f>
        <v>0</v>
      </c>
      <c r="BI192" s="4170"/>
      <c r="BJ192" s="4166"/>
      <c r="BK192" s="4167"/>
      <c r="BL192" s="4167"/>
      <c r="BM192" s="4167"/>
      <c r="BN192" s="4168"/>
    </row>
    <row r="193" spans="2:66" ht="20.25" customHeight="1" x14ac:dyDescent="0.15">
      <c r="B193" s="4126">
        <f>B191+1</f>
        <v>89</v>
      </c>
      <c r="C193" s="4253"/>
      <c r="D193" s="4255"/>
      <c r="E193" s="4239"/>
      <c r="F193" s="4256"/>
      <c r="G193" s="4128"/>
      <c r="H193" s="4129"/>
      <c r="I193" s="1922"/>
      <c r="J193" s="1923"/>
      <c r="K193" s="1922"/>
      <c r="L193" s="1923"/>
      <c r="M193" s="4132"/>
      <c r="N193" s="4133"/>
      <c r="O193" s="4136"/>
      <c r="P193" s="4137"/>
      <c r="Q193" s="4137"/>
      <c r="R193" s="4129"/>
      <c r="S193" s="4140"/>
      <c r="T193" s="4141"/>
      <c r="U193" s="4141"/>
      <c r="V193" s="4141"/>
      <c r="W193" s="4142"/>
      <c r="X193" s="1942" t="s">
        <v>3298</v>
      </c>
      <c r="Z193" s="1943"/>
      <c r="AA193" s="1935"/>
      <c r="AB193" s="1936"/>
      <c r="AC193" s="1936"/>
      <c r="AD193" s="1936"/>
      <c r="AE193" s="1936"/>
      <c r="AF193" s="1936"/>
      <c r="AG193" s="1937"/>
      <c r="AH193" s="1935"/>
      <c r="AI193" s="1936"/>
      <c r="AJ193" s="1936"/>
      <c r="AK193" s="1936"/>
      <c r="AL193" s="1936"/>
      <c r="AM193" s="1936"/>
      <c r="AN193" s="1937"/>
      <c r="AO193" s="1935"/>
      <c r="AP193" s="1936"/>
      <c r="AQ193" s="1936"/>
      <c r="AR193" s="1936"/>
      <c r="AS193" s="1936"/>
      <c r="AT193" s="1936"/>
      <c r="AU193" s="1937"/>
      <c r="AV193" s="1935"/>
      <c r="AW193" s="1936"/>
      <c r="AX193" s="1936"/>
      <c r="AY193" s="1936"/>
      <c r="AZ193" s="1936"/>
      <c r="BA193" s="1936"/>
      <c r="BB193" s="1937"/>
      <c r="BC193" s="1935"/>
      <c r="BD193" s="1936"/>
      <c r="BE193" s="1938"/>
      <c r="BF193" s="4146"/>
      <c r="BG193" s="4147"/>
      <c r="BH193" s="4148"/>
      <c r="BI193" s="4149"/>
      <c r="BJ193" s="4150"/>
      <c r="BK193" s="4151"/>
      <c r="BL193" s="4151"/>
      <c r="BM193" s="4151"/>
      <c r="BN193" s="4152"/>
    </row>
    <row r="194" spans="2:66" ht="20.25" customHeight="1" x14ac:dyDescent="0.15">
      <c r="B194" s="4159"/>
      <c r="C194" s="4260"/>
      <c r="D194" s="4261"/>
      <c r="E194" s="4239"/>
      <c r="F194" s="4256"/>
      <c r="G194" s="4160"/>
      <c r="H194" s="4161"/>
      <c r="I194" s="1944"/>
      <c r="J194" s="1945">
        <f>G193</f>
        <v>0</v>
      </c>
      <c r="K194" s="1944"/>
      <c r="L194" s="1945">
        <f>M193</f>
        <v>0</v>
      </c>
      <c r="M194" s="4162"/>
      <c r="N194" s="4163"/>
      <c r="O194" s="4164"/>
      <c r="P194" s="4165"/>
      <c r="Q194" s="4165"/>
      <c r="R194" s="4161"/>
      <c r="S194" s="4140"/>
      <c r="T194" s="4141"/>
      <c r="U194" s="4141"/>
      <c r="V194" s="4141"/>
      <c r="W194" s="4142"/>
      <c r="X194" s="1939" t="s">
        <v>3505</v>
      </c>
      <c r="Y194" s="1940"/>
      <c r="Z194" s="1941"/>
      <c r="AA194" s="1927" t="str">
        <f>IF(AA193="","",VLOOKUP(AA193,'シフト記号表（従来型・ユニット型共通）'!$C$6:$L$47,10,FALSE))</f>
        <v/>
      </c>
      <c r="AB194" s="1928" t="str">
        <f>IF(AB193="","",VLOOKUP(AB193,'シフト記号表（従来型・ユニット型共通）'!$C$6:$L$47,10,FALSE))</f>
        <v/>
      </c>
      <c r="AC194" s="1928" t="str">
        <f>IF(AC193="","",VLOOKUP(AC193,'シフト記号表（従来型・ユニット型共通）'!$C$6:$L$47,10,FALSE))</f>
        <v/>
      </c>
      <c r="AD194" s="1928" t="str">
        <f>IF(AD193="","",VLOOKUP(AD193,'シフト記号表（従来型・ユニット型共通）'!$C$6:$L$47,10,FALSE))</f>
        <v/>
      </c>
      <c r="AE194" s="1928" t="str">
        <f>IF(AE193="","",VLOOKUP(AE193,'シフト記号表（従来型・ユニット型共通）'!$C$6:$L$47,10,FALSE))</f>
        <v/>
      </c>
      <c r="AF194" s="1928" t="str">
        <f>IF(AF193="","",VLOOKUP(AF193,'シフト記号表（従来型・ユニット型共通）'!$C$6:$L$47,10,FALSE))</f>
        <v/>
      </c>
      <c r="AG194" s="1929" t="str">
        <f>IF(AG193="","",VLOOKUP(AG193,'シフト記号表（従来型・ユニット型共通）'!$C$6:$L$47,10,FALSE))</f>
        <v/>
      </c>
      <c r="AH194" s="1927" t="str">
        <f>IF(AH193="","",VLOOKUP(AH193,'シフト記号表（従来型・ユニット型共通）'!$C$6:$L$47,10,FALSE))</f>
        <v/>
      </c>
      <c r="AI194" s="1928" t="str">
        <f>IF(AI193="","",VLOOKUP(AI193,'シフト記号表（従来型・ユニット型共通）'!$C$6:$L$47,10,FALSE))</f>
        <v/>
      </c>
      <c r="AJ194" s="1928" t="str">
        <f>IF(AJ193="","",VLOOKUP(AJ193,'シフト記号表（従来型・ユニット型共通）'!$C$6:$L$47,10,FALSE))</f>
        <v/>
      </c>
      <c r="AK194" s="1928" t="str">
        <f>IF(AK193="","",VLOOKUP(AK193,'シフト記号表（従来型・ユニット型共通）'!$C$6:$L$47,10,FALSE))</f>
        <v/>
      </c>
      <c r="AL194" s="1928" t="str">
        <f>IF(AL193="","",VLOOKUP(AL193,'シフト記号表（従来型・ユニット型共通）'!$C$6:$L$47,10,FALSE))</f>
        <v/>
      </c>
      <c r="AM194" s="1928" t="str">
        <f>IF(AM193="","",VLOOKUP(AM193,'シフト記号表（従来型・ユニット型共通）'!$C$6:$L$47,10,FALSE))</f>
        <v/>
      </c>
      <c r="AN194" s="1929" t="str">
        <f>IF(AN193="","",VLOOKUP(AN193,'シフト記号表（従来型・ユニット型共通）'!$C$6:$L$47,10,FALSE))</f>
        <v/>
      </c>
      <c r="AO194" s="1927" t="str">
        <f>IF(AO193="","",VLOOKUP(AO193,'シフト記号表（従来型・ユニット型共通）'!$C$6:$L$47,10,FALSE))</f>
        <v/>
      </c>
      <c r="AP194" s="1928" t="str">
        <f>IF(AP193="","",VLOOKUP(AP193,'シフト記号表（従来型・ユニット型共通）'!$C$6:$L$47,10,FALSE))</f>
        <v/>
      </c>
      <c r="AQ194" s="1928" t="str">
        <f>IF(AQ193="","",VLOOKUP(AQ193,'シフト記号表（従来型・ユニット型共通）'!$C$6:$L$47,10,FALSE))</f>
        <v/>
      </c>
      <c r="AR194" s="1928" t="str">
        <f>IF(AR193="","",VLOOKUP(AR193,'シフト記号表（従来型・ユニット型共通）'!$C$6:$L$47,10,FALSE))</f>
        <v/>
      </c>
      <c r="AS194" s="1928" t="str">
        <f>IF(AS193="","",VLOOKUP(AS193,'シフト記号表（従来型・ユニット型共通）'!$C$6:$L$47,10,FALSE))</f>
        <v/>
      </c>
      <c r="AT194" s="1928" t="str">
        <f>IF(AT193="","",VLOOKUP(AT193,'シフト記号表（従来型・ユニット型共通）'!$C$6:$L$47,10,FALSE))</f>
        <v/>
      </c>
      <c r="AU194" s="1929" t="str">
        <f>IF(AU193="","",VLOOKUP(AU193,'シフト記号表（従来型・ユニット型共通）'!$C$6:$L$47,10,FALSE))</f>
        <v/>
      </c>
      <c r="AV194" s="1927" t="str">
        <f>IF(AV193="","",VLOOKUP(AV193,'シフト記号表（従来型・ユニット型共通）'!$C$6:$L$47,10,FALSE))</f>
        <v/>
      </c>
      <c r="AW194" s="1928" t="str">
        <f>IF(AW193="","",VLOOKUP(AW193,'シフト記号表（従来型・ユニット型共通）'!$C$6:$L$47,10,FALSE))</f>
        <v/>
      </c>
      <c r="AX194" s="1928" t="str">
        <f>IF(AX193="","",VLOOKUP(AX193,'シフト記号表（従来型・ユニット型共通）'!$C$6:$L$47,10,FALSE))</f>
        <v/>
      </c>
      <c r="AY194" s="1928" t="str">
        <f>IF(AY193="","",VLOOKUP(AY193,'シフト記号表（従来型・ユニット型共通）'!$C$6:$L$47,10,FALSE))</f>
        <v/>
      </c>
      <c r="AZ194" s="1928" t="str">
        <f>IF(AZ193="","",VLOOKUP(AZ193,'シフト記号表（従来型・ユニット型共通）'!$C$6:$L$47,10,FALSE))</f>
        <v/>
      </c>
      <c r="BA194" s="1928" t="str">
        <f>IF(BA193="","",VLOOKUP(BA193,'シフト記号表（従来型・ユニット型共通）'!$C$6:$L$47,10,FALSE))</f>
        <v/>
      </c>
      <c r="BB194" s="1929" t="str">
        <f>IF(BB193="","",VLOOKUP(BB193,'シフト記号表（従来型・ユニット型共通）'!$C$6:$L$47,10,FALSE))</f>
        <v/>
      </c>
      <c r="BC194" s="1927" t="str">
        <f>IF(BC193="","",VLOOKUP(BC193,'シフト記号表（従来型・ユニット型共通）'!$C$6:$L$47,10,FALSE))</f>
        <v/>
      </c>
      <c r="BD194" s="1928" t="str">
        <f>IF(BD193="","",VLOOKUP(BD193,'シフト記号表（従来型・ユニット型共通）'!$C$6:$L$47,10,FALSE))</f>
        <v/>
      </c>
      <c r="BE194" s="1928" t="str">
        <f>IF(BE193="","",VLOOKUP(BE193,'シフト記号表（従来型・ユニット型共通）'!$C$6:$L$47,10,FALSE))</f>
        <v/>
      </c>
      <c r="BF194" s="4169">
        <f>IF($BI$3="４週",SUM(AA194:BB194),IF($BI$3="暦月",SUM(AA194:BE194),""))</f>
        <v>0</v>
      </c>
      <c r="BG194" s="4170"/>
      <c r="BH194" s="4171">
        <f>IF($BI$3="４週",BF194/4,IF($BI$3="暦月",(BF194/($BI$8/7)),""))</f>
        <v>0</v>
      </c>
      <c r="BI194" s="4170"/>
      <c r="BJ194" s="4166"/>
      <c r="BK194" s="4167"/>
      <c r="BL194" s="4167"/>
      <c r="BM194" s="4167"/>
      <c r="BN194" s="4168"/>
    </row>
    <row r="195" spans="2:66" ht="20.25" customHeight="1" x14ac:dyDescent="0.15">
      <c r="B195" s="4126">
        <f>B193+1</f>
        <v>90</v>
      </c>
      <c r="C195" s="4253"/>
      <c r="D195" s="4255"/>
      <c r="E195" s="4239"/>
      <c r="F195" s="4256"/>
      <c r="G195" s="4128"/>
      <c r="H195" s="4129"/>
      <c r="I195" s="1922"/>
      <c r="J195" s="1923"/>
      <c r="K195" s="1922"/>
      <c r="L195" s="1923"/>
      <c r="M195" s="4132"/>
      <c r="N195" s="4133"/>
      <c r="O195" s="4136"/>
      <c r="P195" s="4137"/>
      <c r="Q195" s="4137"/>
      <c r="R195" s="4129"/>
      <c r="S195" s="4140"/>
      <c r="T195" s="4141"/>
      <c r="U195" s="4141"/>
      <c r="V195" s="4141"/>
      <c r="W195" s="4142"/>
      <c r="X195" s="1942" t="s">
        <v>3298</v>
      </c>
      <c r="Z195" s="1943"/>
      <c r="AA195" s="1935"/>
      <c r="AB195" s="1936"/>
      <c r="AC195" s="1936"/>
      <c r="AD195" s="1936"/>
      <c r="AE195" s="1936"/>
      <c r="AF195" s="1936"/>
      <c r="AG195" s="1937"/>
      <c r="AH195" s="1935"/>
      <c r="AI195" s="1936"/>
      <c r="AJ195" s="1936"/>
      <c r="AK195" s="1936"/>
      <c r="AL195" s="1936"/>
      <c r="AM195" s="1936"/>
      <c r="AN195" s="1937"/>
      <c r="AO195" s="1935"/>
      <c r="AP195" s="1936"/>
      <c r="AQ195" s="1936"/>
      <c r="AR195" s="1936"/>
      <c r="AS195" s="1936"/>
      <c r="AT195" s="1936"/>
      <c r="AU195" s="1937"/>
      <c r="AV195" s="1935"/>
      <c r="AW195" s="1936"/>
      <c r="AX195" s="1936"/>
      <c r="AY195" s="1936"/>
      <c r="AZ195" s="1936"/>
      <c r="BA195" s="1936"/>
      <c r="BB195" s="1937"/>
      <c r="BC195" s="1935"/>
      <c r="BD195" s="1936"/>
      <c r="BE195" s="1938"/>
      <c r="BF195" s="4146"/>
      <c r="BG195" s="4147"/>
      <c r="BH195" s="4148"/>
      <c r="BI195" s="4149"/>
      <c r="BJ195" s="4150"/>
      <c r="BK195" s="4151"/>
      <c r="BL195" s="4151"/>
      <c r="BM195" s="4151"/>
      <c r="BN195" s="4152"/>
    </row>
    <row r="196" spans="2:66" ht="20.25" customHeight="1" x14ac:dyDescent="0.15">
      <c r="B196" s="4159"/>
      <c r="C196" s="4260"/>
      <c r="D196" s="4261"/>
      <c r="E196" s="4239"/>
      <c r="F196" s="4256"/>
      <c r="G196" s="4160"/>
      <c r="H196" s="4161"/>
      <c r="I196" s="1944"/>
      <c r="J196" s="1945">
        <f>G195</f>
        <v>0</v>
      </c>
      <c r="K196" s="1944"/>
      <c r="L196" s="1945">
        <f>M195</f>
        <v>0</v>
      </c>
      <c r="M196" s="4162"/>
      <c r="N196" s="4163"/>
      <c r="O196" s="4164"/>
      <c r="P196" s="4165"/>
      <c r="Q196" s="4165"/>
      <c r="R196" s="4161"/>
      <c r="S196" s="4140"/>
      <c r="T196" s="4141"/>
      <c r="U196" s="4141"/>
      <c r="V196" s="4141"/>
      <c r="W196" s="4142"/>
      <c r="X196" s="1939" t="s">
        <v>3505</v>
      </c>
      <c r="Y196" s="1940"/>
      <c r="Z196" s="1941"/>
      <c r="AA196" s="1927" t="str">
        <f>IF(AA195="","",VLOOKUP(AA195,'シフト記号表（従来型・ユニット型共通）'!$C$6:$L$47,10,FALSE))</f>
        <v/>
      </c>
      <c r="AB196" s="1928" t="str">
        <f>IF(AB195="","",VLOOKUP(AB195,'シフト記号表（従来型・ユニット型共通）'!$C$6:$L$47,10,FALSE))</f>
        <v/>
      </c>
      <c r="AC196" s="1928" t="str">
        <f>IF(AC195="","",VLOOKUP(AC195,'シフト記号表（従来型・ユニット型共通）'!$C$6:$L$47,10,FALSE))</f>
        <v/>
      </c>
      <c r="AD196" s="1928" t="str">
        <f>IF(AD195="","",VLOOKUP(AD195,'シフト記号表（従来型・ユニット型共通）'!$C$6:$L$47,10,FALSE))</f>
        <v/>
      </c>
      <c r="AE196" s="1928" t="str">
        <f>IF(AE195="","",VLOOKUP(AE195,'シフト記号表（従来型・ユニット型共通）'!$C$6:$L$47,10,FALSE))</f>
        <v/>
      </c>
      <c r="AF196" s="1928" t="str">
        <f>IF(AF195="","",VLOOKUP(AF195,'シフト記号表（従来型・ユニット型共通）'!$C$6:$L$47,10,FALSE))</f>
        <v/>
      </c>
      <c r="AG196" s="1929" t="str">
        <f>IF(AG195="","",VLOOKUP(AG195,'シフト記号表（従来型・ユニット型共通）'!$C$6:$L$47,10,FALSE))</f>
        <v/>
      </c>
      <c r="AH196" s="1927" t="str">
        <f>IF(AH195="","",VLOOKUP(AH195,'シフト記号表（従来型・ユニット型共通）'!$C$6:$L$47,10,FALSE))</f>
        <v/>
      </c>
      <c r="AI196" s="1928" t="str">
        <f>IF(AI195="","",VLOOKUP(AI195,'シフト記号表（従来型・ユニット型共通）'!$C$6:$L$47,10,FALSE))</f>
        <v/>
      </c>
      <c r="AJ196" s="1928" t="str">
        <f>IF(AJ195="","",VLOOKUP(AJ195,'シフト記号表（従来型・ユニット型共通）'!$C$6:$L$47,10,FALSE))</f>
        <v/>
      </c>
      <c r="AK196" s="1928" t="str">
        <f>IF(AK195="","",VLOOKUP(AK195,'シフト記号表（従来型・ユニット型共通）'!$C$6:$L$47,10,FALSE))</f>
        <v/>
      </c>
      <c r="AL196" s="1928" t="str">
        <f>IF(AL195="","",VLOOKUP(AL195,'シフト記号表（従来型・ユニット型共通）'!$C$6:$L$47,10,FALSE))</f>
        <v/>
      </c>
      <c r="AM196" s="1928" t="str">
        <f>IF(AM195="","",VLOOKUP(AM195,'シフト記号表（従来型・ユニット型共通）'!$C$6:$L$47,10,FALSE))</f>
        <v/>
      </c>
      <c r="AN196" s="1929" t="str">
        <f>IF(AN195="","",VLOOKUP(AN195,'シフト記号表（従来型・ユニット型共通）'!$C$6:$L$47,10,FALSE))</f>
        <v/>
      </c>
      <c r="AO196" s="1927" t="str">
        <f>IF(AO195="","",VLOOKUP(AO195,'シフト記号表（従来型・ユニット型共通）'!$C$6:$L$47,10,FALSE))</f>
        <v/>
      </c>
      <c r="AP196" s="1928" t="str">
        <f>IF(AP195="","",VLOOKUP(AP195,'シフト記号表（従来型・ユニット型共通）'!$C$6:$L$47,10,FALSE))</f>
        <v/>
      </c>
      <c r="AQ196" s="1928" t="str">
        <f>IF(AQ195="","",VLOOKUP(AQ195,'シフト記号表（従来型・ユニット型共通）'!$C$6:$L$47,10,FALSE))</f>
        <v/>
      </c>
      <c r="AR196" s="1928" t="str">
        <f>IF(AR195="","",VLOOKUP(AR195,'シフト記号表（従来型・ユニット型共通）'!$C$6:$L$47,10,FALSE))</f>
        <v/>
      </c>
      <c r="AS196" s="1928" t="str">
        <f>IF(AS195="","",VLOOKUP(AS195,'シフト記号表（従来型・ユニット型共通）'!$C$6:$L$47,10,FALSE))</f>
        <v/>
      </c>
      <c r="AT196" s="1928" t="str">
        <f>IF(AT195="","",VLOOKUP(AT195,'シフト記号表（従来型・ユニット型共通）'!$C$6:$L$47,10,FALSE))</f>
        <v/>
      </c>
      <c r="AU196" s="1929" t="str">
        <f>IF(AU195="","",VLOOKUP(AU195,'シフト記号表（従来型・ユニット型共通）'!$C$6:$L$47,10,FALSE))</f>
        <v/>
      </c>
      <c r="AV196" s="1927" t="str">
        <f>IF(AV195="","",VLOOKUP(AV195,'シフト記号表（従来型・ユニット型共通）'!$C$6:$L$47,10,FALSE))</f>
        <v/>
      </c>
      <c r="AW196" s="1928" t="str">
        <f>IF(AW195="","",VLOOKUP(AW195,'シフト記号表（従来型・ユニット型共通）'!$C$6:$L$47,10,FALSE))</f>
        <v/>
      </c>
      <c r="AX196" s="1928" t="str">
        <f>IF(AX195="","",VLOOKUP(AX195,'シフト記号表（従来型・ユニット型共通）'!$C$6:$L$47,10,FALSE))</f>
        <v/>
      </c>
      <c r="AY196" s="1928" t="str">
        <f>IF(AY195="","",VLOOKUP(AY195,'シフト記号表（従来型・ユニット型共通）'!$C$6:$L$47,10,FALSE))</f>
        <v/>
      </c>
      <c r="AZ196" s="1928" t="str">
        <f>IF(AZ195="","",VLOOKUP(AZ195,'シフト記号表（従来型・ユニット型共通）'!$C$6:$L$47,10,FALSE))</f>
        <v/>
      </c>
      <c r="BA196" s="1928" t="str">
        <f>IF(BA195="","",VLOOKUP(BA195,'シフト記号表（従来型・ユニット型共通）'!$C$6:$L$47,10,FALSE))</f>
        <v/>
      </c>
      <c r="BB196" s="1929" t="str">
        <f>IF(BB195="","",VLOOKUP(BB195,'シフト記号表（従来型・ユニット型共通）'!$C$6:$L$47,10,FALSE))</f>
        <v/>
      </c>
      <c r="BC196" s="1927" t="str">
        <f>IF(BC195="","",VLOOKUP(BC195,'シフト記号表（従来型・ユニット型共通）'!$C$6:$L$47,10,FALSE))</f>
        <v/>
      </c>
      <c r="BD196" s="1928" t="str">
        <f>IF(BD195="","",VLOOKUP(BD195,'シフト記号表（従来型・ユニット型共通）'!$C$6:$L$47,10,FALSE))</f>
        <v/>
      </c>
      <c r="BE196" s="1928" t="str">
        <f>IF(BE195="","",VLOOKUP(BE195,'シフト記号表（従来型・ユニット型共通）'!$C$6:$L$47,10,FALSE))</f>
        <v/>
      </c>
      <c r="BF196" s="4169">
        <f>IF($BI$3="４週",SUM(AA196:BB196),IF($BI$3="暦月",SUM(AA196:BE196),""))</f>
        <v>0</v>
      </c>
      <c r="BG196" s="4170"/>
      <c r="BH196" s="4171">
        <f>IF($BI$3="４週",BF196/4,IF($BI$3="暦月",(BF196/($BI$8/7)),""))</f>
        <v>0</v>
      </c>
      <c r="BI196" s="4170"/>
      <c r="BJ196" s="4166"/>
      <c r="BK196" s="4167"/>
      <c r="BL196" s="4167"/>
      <c r="BM196" s="4167"/>
      <c r="BN196" s="4168"/>
    </row>
    <row r="197" spans="2:66" ht="20.25" customHeight="1" x14ac:dyDescent="0.15">
      <c r="B197" s="4126">
        <f>B195+1</f>
        <v>91</v>
      </c>
      <c r="C197" s="4253"/>
      <c r="D197" s="4255"/>
      <c r="E197" s="4239"/>
      <c r="F197" s="4256"/>
      <c r="G197" s="4128"/>
      <c r="H197" s="4129"/>
      <c r="I197" s="1922"/>
      <c r="J197" s="1923"/>
      <c r="K197" s="1922"/>
      <c r="L197" s="1923"/>
      <c r="M197" s="4132"/>
      <c r="N197" s="4133"/>
      <c r="O197" s="4136"/>
      <c r="P197" s="4137"/>
      <c r="Q197" s="4137"/>
      <c r="R197" s="4129"/>
      <c r="S197" s="4140"/>
      <c r="T197" s="4141"/>
      <c r="U197" s="4141"/>
      <c r="V197" s="4141"/>
      <c r="W197" s="4142"/>
      <c r="X197" s="1942" t="s">
        <v>3298</v>
      </c>
      <c r="Z197" s="1943"/>
      <c r="AA197" s="1935"/>
      <c r="AB197" s="1936"/>
      <c r="AC197" s="1936"/>
      <c r="AD197" s="1936"/>
      <c r="AE197" s="1936"/>
      <c r="AF197" s="1936"/>
      <c r="AG197" s="1937"/>
      <c r="AH197" s="1935"/>
      <c r="AI197" s="1936"/>
      <c r="AJ197" s="1936"/>
      <c r="AK197" s="1936"/>
      <c r="AL197" s="1936"/>
      <c r="AM197" s="1936"/>
      <c r="AN197" s="1937"/>
      <c r="AO197" s="1935"/>
      <c r="AP197" s="1936"/>
      <c r="AQ197" s="1936"/>
      <c r="AR197" s="1936"/>
      <c r="AS197" s="1936"/>
      <c r="AT197" s="1936"/>
      <c r="AU197" s="1937"/>
      <c r="AV197" s="1935"/>
      <c r="AW197" s="1936"/>
      <c r="AX197" s="1936"/>
      <c r="AY197" s="1936"/>
      <c r="AZ197" s="1936"/>
      <c r="BA197" s="1936"/>
      <c r="BB197" s="1937"/>
      <c r="BC197" s="1935"/>
      <c r="BD197" s="1936"/>
      <c r="BE197" s="1938"/>
      <c r="BF197" s="4146"/>
      <c r="BG197" s="4147"/>
      <c r="BH197" s="4148"/>
      <c r="BI197" s="4149"/>
      <c r="BJ197" s="4150"/>
      <c r="BK197" s="4151"/>
      <c r="BL197" s="4151"/>
      <c r="BM197" s="4151"/>
      <c r="BN197" s="4152"/>
    </row>
    <row r="198" spans="2:66" ht="20.25" customHeight="1" x14ac:dyDescent="0.15">
      <c r="B198" s="4159"/>
      <c r="C198" s="4260"/>
      <c r="D198" s="4261"/>
      <c r="E198" s="4239"/>
      <c r="F198" s="4256"/>
      <c r="G198" s="4160"/>
      <c r="H198" s="4161"/>
      <c r="I198" s="1944"/>
      <c r="J198" s="1945">
        <f>G197</f>
        <v>0</v>
      </c>
      <c r="K198" s="1944"/>
      <c r="L198" s="1945">
        <f>M197</f>
        <v>0</v>
      </c>
      <c r="M198" s="4162"/>
      <c r="N198" s="4163"/>
      <c r="O198" s="4164"/>
      <c r="P198" s="4165"/>
      <c r="Q198" s="4165"/>
      <c r="R198" s="4161"/>
      <c r="S198" s="4140"/>
      <c r="T198" s="4141"/>
      <c r="U198" s="4141"/>
      <c r="V198" s="4141"/>
      <c r="W198" s="4142"/>
      <c r="X198" s="1939" t="s">
        <v>3505</v>
      </c>
      <c r="Y198" s="1940"/>
      <c r="Z198" s="1941"/>
      <c r="AA198" s="1927" t="str">
        <f>IF(AA197="","",VLOOKUP(AA197,'シフト記号表（従来型・ユニット型共通）'!$C$6:$L$47,10,FALSE))</f>
        <v/>
      </c>
      <c r="AB198" s="1928" t="str">
        <f>IF(AB197="","",VLOOKUP(AB197,'シフト記号表（従来型・ユニット型共通）'!$C$6:$L$47,10,FALSE))</f>
        <v/>
      </c>
      <c r="AC198" s="1928" t="str">
        <f>IF(AC197="","",VLOOKUP(AC197,'シフト記号表（従来型・ユニット型共通）'!$C$6:$L$47,10,FALSE))</f>
        <v/>
      </c>
      <c r="AD198" s="1928" t="str">
        <f>IF(AD197="","",VLOOKUP(AD197,'シフト記号表（従来型・ユニット型共通）'!$C$6:$L$47,10,FALSE))</f>
        <v/>
      </c>
      <c r="AE198" s="1928" t="str">
        <f>IF(AE197="","",VLOOKUP(AE197,'シフト記号表（従来型・ユニット型共通）'!$C$6:$L$47,10,FALSE))</f>
        <v/>
      </c>
      <c r="AF198" s="1928" t="str">
        <f>IF(AF197="","",VLOOKUP(AF197,'シフト記号表（従来型・ユニット型共通）'!$C$6:$L$47,10,FALSE))</f>
        <v/>
      </c>
      <c r="AG198" s="1929" t="str">
        <f>IF(AG197="","",VLOOKUP(AG197,'シフト記号表（従来型・ユニット型共通）'!$C$6:$L$47,10,FALSE))</f>
        <v/>
      </c>
      <c r="AH198" s="1927" t="str">
        <f>IF(AH197="","",VLOOKUP(AH197,'シフト記号表（従来型・ユニット型共通）'!$C$6:$L$47,10,FALSE))</f>
        <v/>
      </c>
      <c r="AI198" s="1928" t="str">
        <f>IF(AI197="","",VLOOKUP(AI197,'シフト記号表（従来型・ユニット型共通）'!$C$6:$L$47,10,FALSE))</f>
        <v/>
      </c>
      <c r="AJ198" s="1928" t="str">
        <f>IF(AJ197="","",VLOOKUP(AJ197,'シフト記号表（従来型・ユニット型共通）'!$C$6:$L$47,10,FALSE))</f>
        <v/>
      </c>
      <c r="AK198" s="1928" t="str">
        <f>IF(AK197="","",VLOOKUP(AK197,'シフト記号表（従来型・ユニット型共通）'!$C$6:$L$47,10,FALSE))</f>
        <v/>
      </c>
      <c r="AL198" s="1928" t="str">
        <f>IF(AL197="","",VLOOKUP(AL197,'シフト記号表（従来型・ユニット型共通）'!$C$6:$L$47,10,FALSE))</f>
        <v/>
      </c>
      <c r="AM198" s="1928" t="str">
        <f>IF(AM197="","",VLOOKUP(AM197,'シフト記号表（従来型・ユニット型共通）'!$C$6:$L$47,10,FALSE))</f>
        <v/>
      </c>
      <c r="AN198" s="1929" t="str">
        <f>IF(AN197="","",VLOOKUP(AN197,'シフト記号表（従来型・ユニット型共通）'!$C$6:$L$47,10,FALSE))</f>
        <v/>
      </c>
      <c r="AO198" s="1927" t="str">
        <f>IF(AO197="","",VLOOKUP(AO197,'シフト記号表（従来型・ユニット型共通）'!$C$6:$L$47,10,FALSE))</f>
        <v/>
      </c>
      <c r="AP198" s="1928" t="str">
        <f>IF(AP197="","",VLOOKUP(AP197,'シフト記号表（従来型・ユニット型共通）'!$C$6:$L$47,10,FALSE))</f>
        <v/>
      </c>
      <c r="AQ198" s="1928" t="str">
        <f>IF(AQ197="","",VLOOKUP(AQ197,'シフト記号表（従来型・ユニット型共通）'!$C$6:$L$47,10,FALSE))</f>
        <v/>
      </c>
      <c r="AR198" s="1928" t="str">
        <f>IF(AR197="","",VLOOKUP(AR197,'シフト記号表（従来型・ユニット型共通）'!$C$6:$L$47,10,FALSE))</f>
        <v/>
      </c>
      <c r="AS198" s="1928" t="str">
        <f>IF(AS197="","",VLOOKUP(AS197,'シフト記号表（従来型・ユニット型共通）'!$C$6:$L$47,10,FALSE))</f>
        <v/>
      </c>
      <c r="AT198" s="1928" t="str">
        <f>IF(AT197="","",VLOOKUP(AT197,'シフト記号表（従来型・ユニット型共通）'!$C$6:$L$47,10,FALSE))</f>
        <v/>
      </c>
      <c r="AU198" s="1929" t="str">
        <f>IF(AU197="","",VLOOKUP(AU197,'シフト記号表（従来型・ユニット型共通）'!$C$6:$L$47,10,FALSE))</f>
        <v/>
      </c>
      <c r="AV198" s="1927" t="str">
        <f>IF(AV197="","",VLOOKUP(AV197,'シフト記号表（従来型・ユニット型共通）'!$C$6:$L$47,10,FALSE))</f>
        <v/>
      </c>
      <c r="AW198" s="1928" t="str">
        <f>IF(AW197="","",VLOOKUP(AW197,'シフト記号表（従来型・ユニット型共通）'!$C$6:$L$47,10,FALSE))</f>
        <v/>
      </c>
      <c r="AX198" s="1928" t="str">
        <f>IF(AX197="","",VLOOKUP(AX197,'シフト記号表（従来型・ユニット型共通）'!$C$6:$L$47,10,FALSE))</f>
        <v/>
      </c>
      <c r="AY198" s="1928" t="str">
        <f>IF(AY197="","",VLOOKUP(AY197,'シフト記号表（従来型・ユニット型共通）'!$C$6:$L$47,10,FALSE))</f>
        <v/>
      </c>
      <c r="AZ198" s="1928" t="str">
        <f>IF(AZ197="","",VLOOKUP(AZ197,'シフト記号表（従来型・ユニット型共通）'!$C$6:$L$47,10,FALSE))</f>
        <v/>
      </c>
      <c r="BA198" s="1928" t="str">
        <f>IF(BA197="","",VLOOKUP(BA197,'シフト記号表（従来型・ユニット型共通）'!$C$6:$L$47,10,FALSE))</f>
        <v/>
      </c>
      <c r="BB198" s="1929" t="str">
        <f>IF(BB197="","",VLOOKUP(BB197,'シフト記号表（従来型・ユニット型共通）'!$C$6:$L$47,10,FALSE))</f>
        <v/>
      </c>
      <c r="BC198" s="1927" t="str">
        <f>IF(BC197="","",VLOOKUP(BC197,'シフト記号表（従来型・ユニット型共通）'!$C$6:$L$47,10,FALSE))</f>
        <v/>
      </c>
      <c r="BD198" s="1928" t="str">
        <f>IF(BD197="","",VLOOKUP(BD197,'シフト記号表（従来型・ユニット型共通）'!$C$6:$L$47,10,FALSE))</f>
        <v/>
      </c>
      <c r="BE198" s="1928" t="str">
        <f>IF(BE197="","",VLOOKUP(BE197,'シフト記号表（従来型・ユニット型共通）'!$C$6:$L$47,10,FALSE))</f>
        <v/>
      </c>
      <c r="BF198" s="4169">
        <f>IF($BI$3="４週",SUM(AA198:BB198),IF($BI$3="暦月",SUM(AA198:BE198),""))</f>
        <v>0</v>
      </c>
      <c r="BG198" s="4170"/>
      <c r="BH198" s="4171">
        <f>IF($BI$3="４週",BF198/4,IF($BI$3="暦月",(BF198/($BI$8/7)),""))</f>
        <v>0</v>
      </c>
      <c r="BI198" s="4170"/>
      <c r="BJ198" s="4166"/>
      <c r="BK198" s="4167"/>
      <c r="BL198" s="4167"/>
      <c r="BM198" s="4167"/>
      <c r="BN198" s="4168"/>
    </row>
    <row r="199" spans="2:66" ht="20.25" customHeight="1" x14ac:dyDescent="0.15">
      <c r="B199" s="4126">
        <f>B197+1</f>
        <v>92</v>
      </c>
      <c r="C199" s="4253"/>
      <c r="D199" s="4255"/>
      <c r="E199" s="4239"/>
      <c r="F199" s="4256"/>
      <c r="G199" s="4128"/>
      <c r="H199" s="4129"/>
      <c r="I199" s="1922"/>
      <c r="J199" s="1923"/>
      <c r="K199" s="1922"/>
      <c r="L199" s="1923"/>
      <c r="M199" s="4132"/>
      <c r="N199" s="4133"/>
      <c r="O199" s="4136"/>
      <c r="P199" s="4137"/>
      <c r="Q199" s="4137"/>
      <c r="R199" s="4129"/>
      <c r="S199" s="4140"/>
      <c r="T199" s="4141"/>
      <c r="U199" s="4141"/>
      <c r="V199" s="4141"/>
      <c r="W199" s="4142"/>
      <c r="X199" s="1942" t="s">
        <v>3298</v>
      </c>
      <c r="Z199" s="1943"/>
      <c r="AA199" s="1935"/>
      <c r="AB199" s="1936"/>
      <c r="AC199" s="1936"/>
      <c r="AD199" s="1936"/>
      <c r="AE199" s="1936"/>
      <c r="AF199" s="1936"/>
      <c r="AG199" s="1937"/>
      <c r="AH199" s="1935"/>
      <c r="AI199" s="1936"/>
      <c r="AJ199" s="1936"/>
      <c r="AK199" s="1936"/>
      <c r="AL199" s="1936"/>
      <c r="AM199" s="1936"/>
      <c r="AN199" s="1937"/>
      <c r="AO199" s="1935"/>
      <c r="AP199" s="1936"/>
      <c r="AQ199" s="1936"/>
      <c r="AR199" s="1936"/>
      <c r="AS199" s="1936"/>
      <c r="AT199" s="1936"/>
      <c r="AU199" s="1937"/>
      <c r="AV199" s="1935"/>
      <c r="AW199" s="1936"/>
      <c r="AX199" s="1936"/>
      <c r="AY199" s="1936"/>
      <c r="AZ199" s="1936"/>
      <c r="BA199" s="1936"/>
      <c r="BB199" s="1937"/>
      <c r="BC199" s="1935"/>
      <c r="BD199" s="1936"/>
      <c r="BE199" s="1938"/>
      <c r="BF199" s="4146"/>
      <c r="BG199" s="4147"/>
      <c r="BH199" s="4148"/>
      <c r="BI199" s="4149"/>
      <c r="BJ199" s="4150"/>
      <c r="BK199" s="4151"/>
      <c r="BL199" s="4151"/>
      <c r="BM199" s="4151"/>
      <c r="BN199" s="4152"/>
    </row>
    <row r="200" spans="2:66" ht="20.25" customHeight="1" x14ac:dyDescent="0.15">
      <c r="B200" s="4159"/>
      <c r="C200" s="4260"/>
      <c r="D200" s="4261"/>
      <c r="E200" s="4239"/>
      <c r="F200" s="4256"/>
      <c r="G200" s="4160"/>
      <c r="H200" s="4161"/>
      <c r="I200" s="1944"/>
      <c r="J200" s="1945">
        <f>G199</f>
        <v>0</v>
      </c>
      <c r="K200" s="1944"/>
      <c r="L200" s="1945">
        <f>M199</f>
        <v>0</v>
      </c>
      <c r="M200" s="4162"/>
      <c r="N200" s="4163"/>
      <c r="O200" s="4164"/>
      <c r="P200" s="4165"/>
      <c r="Q200" s="4165"/>
      <c r="R200" s="4161"/>
      <c r="S200" s="4140"/>
      <c r="T200" s="4141"/>
      <c r="U200" s="4141"/>
      <c r="V200" s="4141"/>
      <c r="W200" s="4142"/>
      <c r="X200" s="1939" t="s">
        <v>3505</v>
      </c>
      <c r="Y200" s="1940"/>
      <c r="Z200" s="1941"/>
      <c r="AA200" s="1927" t="str">
        <f>IF(AA199="","",VLOOKUP(AA199,'シフト記号表（従来型・ユニット型共通）'!$C$6:$L$47,10,FALSE))</f>
        <v/>
      </c>
      <c r="AB200" s="1928" t="str">
        <f>IF(AB199="","",VLOOKUP(AB199,'シフト記号表（従来型・ユニット型共通）'!$C$6:$L$47,10,FALSE))</f>
        <v/>
      </c>
      <c r="AC200" s="1928" t="str">
        <f>IF(AC199="","",VLOOKUP(AC199,'シフト記号表（従来型・ユニット型共通）'!$C$6:$L$47,10,FALSE))</f>
        <v/>
      </c>
      <c r="AD200" s="1928" t="str">
        <f>IF(AD199="","",VLOOKUP(AD199,'シフト記号表（従来型・ユニット型共通）'!$C$6:$L$47,10,FALSE))</f>
        <v/>
      </c>
      <c r="AE200" s="1928" t="str">
        <f>IF(AE199="","",VLOOKUP(AE199,'シフト記号表（従来型・ユニット型共通）'!$C$6:$L$47,10,FALSE))</f>
        <v/>
      </c>
      <c r="AF200" s="1928" t="str">
        <f>IF(AF199="","",VLOOKUP(AF199,'シフト記号表（従来型・ユニット型共通）'!$C$6:$L$47,10,FALSE))</f>
        <v/>
      </c>
      <c r="AG200" s="1929" t="str">
        <f>IF(AG199="","",VLOOKUP(AG199,'シフト記号表（従来型・ユニット型共通）'!$C$6:$L$47,10,FALSE))</f>
        <v/>
      </c>
      <c r="AH200" s="1927" t="str">
        <f>IF(AH199="","",VLOOKUP(AH199,'シフト記号表（従来型・ユニット型共通）'!$C$6:$L$47,10,FALSE))</f>
        <v/>
      </c>
      <c r="AI200" s="1928" t="str">
        <f>IF(AI199="","",VLOOKUP(AI199,'シフト記号表（従来型・ユニット型共通）'!$C$6:$L$47,10,FALSE))</f>
        <v/>
      </c>
      <c r="AJ200" s="1928" t="str">
        <f>IF(AJ199="","",VLOOKUP(AJ199,'シフト記号表（従来型・ユニット型共通）'!$C$6:$L$47,10,FALSE))</f>
        <v/>
      </c>
      <c r="AK200" s="1928" t="str">
        <f>IF(AK199="","",VLOOKUP(AK199,'シフト記号表（従来型・ユニット型共通）'!$C$6:$L$47,10,FALSE))</f>
        <v/>
      </c>
      <c r="AL200" s="1928" t="str">
        <f>IF(AL199="","",VLOOKUP(AL199,'シフト記号表（従来型・ユニット型共通）'!$C$6:$L$47,10,FALSE))</f>
        <v/>
      </c>
      <c r="AM200" s="1928" t="str">
        <f>IF(AM199="","",VLOOKUP(AM199,'シフト記号表（従来型・ユニット型共通）'!$C$6:$L$47,10,FALSE))</f>
        <v/>
      </c>
      <c r="AN200" s="1929" t="str">
        <f>IF(AN199="","",VLOOKUP(AN199,'シフト記号表（従来型・ユニット型共通）'!$C$6:$L$47,10,FALSE))</f>
        <v/>
      </c>
      <c r="AO200" s="1927" t="str">
        <f>IF(AO199="","",VLOOKUP(AO199,'シフト記号表（従来型・ユニット型共通）'!$C$6:$L$47,10,FALSE))</f>
        <v/>
      </c>
      <c r="AP200" s="1928" t="str">
        <f>IF(AP199="","",VLOOKUP(AP199,'シフト記号表（従来型・ユニット型共通）'!$C$6:$L$47,10,FALSE))</f>
        <v/>
      </c>
      <c r="AQ200" s="1928" t="str">
        <f>IF(AQ199="","",VLOOKUP(AQ199,'シフト記号表（従来型・ユニット型共通）'!$C$6:$L$47,10,FALSE))</f>
        <v/>
      </c>
      <c r="AR200" s="1928" t="str">
        <f>IF(AR199="","",VLOOKUP(AR199,'シフト記号表（従来型・ユニット型共通）'!$C$6:$L$47,10,FALSE))</f>
        <v/>
      </c>
      <c r="AS200" s="1928" t="str">
        <f>IF(AS199="","",VLOOKUP(AS199,'シフト記号表（従来型・ユニット型共通）'!$C$6:$L$47,10,FALSE))</f>
        <v/>
      </c>
      <c r="AT200" s="1928" t="str">
        <f>IF(AT199="","",VLOOKUP(AT199,'シフト記号表（従来型・ユニット型共通）'!$C$6:$L$47,10,FALSE))</f>
        <v/>
      </c>
      <c r="AU200" s="1929" t="str">
        <f>IF(AU199="","",VLOOKUP(AU199,'シフト記号表（従来型・ユニット型共通）'!$C$6:$L$47,10,FALSE))</f>
        <v/>
      </c>
      <c r="AV200" s="1927" t="str">
        <f>IF(AV199="","",VLOOKUP(AV199,'シフト記号表（従来型・ユニット型共通）'!$C$6:$L$47,10,FALSE))</f>
        <v/>
      </c>
      <c r="AW200" s="1928" t="str">
        <f>IF(AW199="","",VLOOKUP(AW199,'シフト記号表（従来型・ユニット型共通）'!$C$6:$L$47,10,FALSE))</f>
        <v/>
      </c>
      <c r="AX200" s="1928" t="str">
        <f>IF(AX199="","",VLOOKUP(AX199,'シフト記号表（従来型・ユニット型共通）'!$C$6:$L$47,10,FALSE))</f>
        <v/>
      </c>
      <c r="AY200" s="1928" t="str">
        <f>IF(AY199="","",VLOOKUP(AY199,'シフト記号表（従来型・ユニット型共通）'!$C$6:$L$47,10,FALSE))</f>
        <v/>
      </c>
      <c r="AZ200" s="1928" t="str">
        <f>IF(AZ199="","",VLOOKUP(AZ199,'シフト記号表（従来型・ユニット型共通）'!$C$6:$L$47,10,FALSE))</f>
        <v/>
      </c>
      <c r="BA200" s="1928" t="str">
        <f>IF(BA199="","",VLOOKUP(BA199,'シフト記号表（従来型・ユニット型共通）'!$C$6:$L$47,10,FALSE))</f>
        <v/>
      </c>
      <c r="BB200" s="1929" t="str">
        <f>IF(BB199="","",VLOOKUP(BB199,'シフト記号表（従来型・ユニット型共通）'!$C$6:$L$47,10,FALSE))</f>
        <v/>
      </c>
      <c r="BC200" s="1927" t="str">
        <f>IF(BC199="","",VLOOKUP(BC199,'シフト記号表（従来型・ユニット型共通）'!$C$6:$L$47,10,FALSE))</f>
        <v/>
      </c>
      <c r="BD200" s="1928" t="str">
        <f>IF(BD199="","",VLOOKUP(BD199,'シフト記号表（従来型・ユニット型共通）'!$C$6:$L$47,10,FALSE))</f>
        <v/>
      </c>
      <c r="BE200" s="1928" t="str">
        <f>IF(BE199="","",VLOOKUP(BE199,'シフト記号表（従来型・ユニット型共通）'!$C$6:$L$47,10,FALSE))</f>
        <v/>
      </c>
      <c r="BF200" s="4169">
        <f>IF($BI$3="４週",SUM(AA200:BB200),IF($BI$3="暦月",SUM(AA200:BE200),""))</f>
        <v>0</v>
      </c>
      <c r="BG200" s="4170"/>
      <c r="BH200" s="4171">
        <f>IF($BI$3="４週",BF200/4,IF($BI$3="暦月",(BF200/($BI$8/7)),""))</f>
        <v>0</v>
      </c>
      <c r="BI200" s="4170"/>
      <c r="BJ200" s="4166"/>
      <c r="BK200" s="4167"/>
      <c r="BL200" s="4167"/>
      <c r="BM200" s="4167"/>
      <c r="BN200" s="4168"/>
    </row>
    <row r="201" spans="2:66" ht="20.25" customHeight="1" x14ac:dyDescent="0.15">
      <c r="B201" s="4126">
        <f>B199+1</f>
        <v>93</v>
      </c>
      <c r="C201" s="4253"/>
      <c r="D201" s="4255"/>
      <c r="E201" s="4239"/>
      <c r="F201" s="4256"/>
      <c r="G201" s="4128"/>
      <c r="H201" s="4129"/>
      <c r="I201" s="1922"/>
      <c r="J201" s="1923"/>
      <c r="K201" s="1922"/>
      <c r="L201" s="1923"/>
      <c r="M201" s="4132"/>
      <c r="N201" s="4133"/>
      <c r="O201" s="4136"/>
      <c r="P201" s="4137"/>
      <c r="Q201" s="4137"/>
      <c r="R201" s="4129"/>
      <c r="S201" s="4140"/>
      <c r="T201" s="4141"/>
      <c r="U201" s="4141"/>
      <c r="V201" s="4141"/>
      <c r="W201" s="4142"/>
      <c r="X201" s="1942" t="s">
        <v>3298</v>
      </c>
      <c r="Z201" s="1943"/>
      <c r="AA201" s="1935"/>
      <c r="AB201" s="1936"/>
      <c r="AC201" s="1936"/>
      <c r="AD201" s="1936"/>
      <c r="AE201" s="1936"/>
      <c r="AF201" s="1936"/>
      <c r="AG201" s="1937"/>
      <c r="AH201" s="1935"/>
      <c r="AI201" s="1936"/>
      <c r="AJ201" s="1936"/>
      <c r="AK201" s="1936"/>
      <c r="AL201" s="1936"/>
      <c r="AM201" s="1936"/>
      <c r="AN201" s="1937"/>
      <c r="AO201" s="1935"/>
      <c r="AP201" s="1936"/>
      <c r="AQ201" s="1936"/>
      <c r="AR201" s="1936"/>
      <c r="AS201" s="1936"/>
      <c r="AT201" s="1936"/>
      <c r="AU201" s="1937"/>
      <c r="AV201" s="1935"/>
      <c r="AW201" s="1936"/>
      <c r="AX201" s="1936"/>
      <c r="AY201" s="1936"/>
      <c r="AZ201" s="1936"/>
      <c r="BA201" s="1936"/>
      <c r="BB201" s="1937"/>
      <c r="BC201" s="1935"/>
      <c r="BD201" s="1936"/>
      <c r="BE201" s="1938"/>
      <c r="BF201" s="4146"/>
      <c r="BG201" s="4147"/>
      <c r="BH201" s="4148"/>
      <c r="BI201" s="4149"/>
      <c r="BJ201" s="4150"/>
      <c r="BK201" s="4151"/>
      <c r="BL201" s="4151"/>
      <c r="BM201" s="4151"/>
      <c r="BN201" s="4152"/>
    </row>
    <row r="202" spans="2:66" ht="20.25" customHeight="1" x14ac:dyDescent="0.15">
      <c r="B202" s="4159"/>
      <c r="C202" s="4260"/>
      <c r="D202" s="4261"/>
      <c r="E202" s="4239"/>
      <c r="F202" s="4256"/>
      <c r="G202" s="4160"/>
      <c r="H202" s="4161"/>
      <c r="I202" s="1944"/>
      <c r="J202" s="1945">
        <f>G201</f>
        <v>0</v>
      </c>
      <c r="K202" s="1944"/>
      <c r="L202" s="1945">
        <f>M201</f>
        <v>0</v>
      </c>
      <c r="M202" s="4162"/>
      <c r="N202" s="4163"/>
      <c r="O202" s="4164"/>
      <c r="P202" s="4165"/>
      <c r="Q202" s="4165"/>
      <c r="R202" s="4161"/>
      <c r="S202" s="4140"/>
      <c r="T202" s="4141"/>
      <c r="U202" s="4141"/>
      <c r="V202" s="4141"/>
      <c r="W202" s="4142"/>
      <c r="X202" s="1939" t="s">
        <v>3505</v>
      </c>
      <c r="Y202" s="1940"/>
      <c r="Z202" s="1941"/>
      <c r="AA202" s="1927" t="str">
        <f>IF(AA201="","",VLOOKUP(AA201,'シフト記号表（従来型・ユニット型共通）'!$C$6:$L$47,10,FALSE))</f>
        <v/>
      </c>
      <c r="AB202" s="1928" t="str">
        <f>IF(AB201="","",VLOOKUP(AB201,'シフト記号表（従来型・ユニット型共通）'!$C$6:$L$47,10,FALSE))</f>
        <v/>
      </c>
      <c r="AC202" s="1928" t="str">
        <f>IF(AC201="","",VLOOKUP(AC201,'シフト記号表（従来型・ユニット型共通）'!$C$6:$L$47,10,FALSE))</f>
        <v/>
      </c>
      <c r="AD202" s="1928" t="str">
        <f>IF(AD201="","",VLOOKUP(AD201,'シフト記号表（従来型・ユニット型共通）'!$C$6:$L$47,10,FALSE))</f>
        <v/>
      </c>
      <c r="AE202" s="1928" t="str">
        <f>IF(AE201="","",VLOOKUP(AE201,'シフト記号表（従来型・ユニット型共通）'!$C$6:$L$47,10,FALSE))</f>
        <v/>
      </c>
      <c r="AF202" s="1928" t="str">
        <f>IF(AF201="","",VLOOKUP(AF201,'シフト記号表（従来型・ユニット型共通）'!$C$6:$L$47,10,FALSE))</f>
        <v/>
      </c>
      <c r="AG202" s="1929" t="str">
        <f>IF(AG201="","",VLOOKUP(AG201,'シフト記号表（従来型・ユニット型共通）'!$C$6:$L$47,10,FALSE))</f>
        <v/>
      </c>
      <c r="AH202" s="1927" t="str">
        <f>IF(AH201="","",VLOOKUP(AH201,'シフト記号表（従来型・ユニット型共通）'!$C$6:$L$47,10,FALSE))</f>
        <v/>
      </c>
      <c r="AI202" s="1928" t="str">
        <f>IF(AI201="","",VLOOKUP(AI201,'シフト記号表（従来型・ユニット型共通）'!$C$6:$L$47,10,FALSE))</f>
        <v/>
      </c>
      <c r="AJ202" s="1928" t="str">
        <f>IF(AJ201="","",VLOOKUP(AJ201,'シフト記号表（従来型・ユニット型共通）'!$C$6:$L$47,10,FALSE))</f>
        <v/>
      </c>
      <c r="AK202" s="1928" t="str">
        <f>IF(AK201="","",VLOOKUP(AK201,'シフト記号表（従来型・ユニット型共通）'!$C$6:$L$47,10,FALSE))</f>
        <v/>
      </c>
      <c r="AL202" s="1928" t="str">
        <f>IF(AL201="","",VLOOKUP(AL201,'シフト記号表（従来型・ユニット型共通）'!$C$6:$L$47,10,FALSE))</f>
        <v/>
      </c>
      <c r="AM202" s="1928" t="str">
        <f>IF(AM201="","",VLOOKUP(AM201,'シフト記号表（従来型・ユニット型共通）'!$C$6:$L$47,10,FALSE))</f>
        <v/>
      </c>
      <c r="AN202" s="1929" t="str">
        <f>IF(AN201="","",VLOOKUP(AN201,'シフト記号表（従来型・ユニット型共通）'!$C$6:$L$47,10,FALSE))</f>
        <v/>
      </c>
      <c r="AO202" s="1927" t="str">
        <f>IF(AO201="","",VLOOKUP(AO201,'シフト記号表（従来型・ユニット型共通）'!$C$6:$L$47,10,FALSE))</f>
        <v/>
      </c>
      <c r="AP202" s="1928" t="str">
        <f>IF(AP201="","",VLOOKUP(AP201,'シフト記号表（従来型・ユニット型共通）'!$C$6:$L$47,10,FALSE))</f>
        <v/>
      </c>
      <c r="AQ202" s="1928" t="str">
        <f>IF(AQ201="","",VLOOKUP(AQ201,'シフト記号表（従来型・ユニット型共通）'!$C$6:$L$47,10,FALSE))</f>
        <v/>
      </c>
      <c r="AR202" s="1928" t="str">
        <f>IF(AR201="","",VLOOKUP(AR201,'シフト記号表（従来型・ユニット型共通）'!$C$6:$L$47,10,FALSE))</f>
        <v/>
      </c>
      <c r="AS202" s="1928" t="str">
        <f>IF(AS201="","",VLOOKUP(AS201,'シフト記号表（従来型・ユニット型共通）'!$C$6:$L$47,10,FALSE))</f>
        <v/>
      </c>
      <c r="AT202" s="1928" t="str">
        <f>IF(AT201="","",VLOOKUP(AT201,'シフト記号表（従来型・ユニット型共通）'!$C$6:$L$47,10,FALSE))</f>
        <v/>
      </c>
      <c r="AU202" s="1929" t="str">
        <f>IF(AU201="","",VLOOKUP(AU201,'シフト記号表（従来型・ユニット型共通）'!$C$6:$L$47,10,FALSE))</f>
        <v/>
      </c>
      <c r="AV202" s="1927" t="str">
        <f>IF(AV201="","",VLOOKUP(AV201,'シフト記号表（従来型・ユニット型共通）'!$C$6:$L$47,10,FALSE))</f>
        <v/>
      </c>
      <c r="AW202" s="1928" t="str">
        <f>IF(AW201="","",VLOOKUP(AW201,'シフト記号表（従来型・ユニット型共通）'!$C$6:$L$47,10,FALSE))</f>
        <v/>
      </c>
      <c r="AX202" s="1928" t="str">
        <f>IF(AX201="","",VLOOKUP(AX201,'シフト記号表（従来型・ユニット型共通）'!$C$6:$L$47,10,FALSE))</f>
        <v/>
      </c>
      <c r="AY202" s="1928" t="str">
        <f>IF(AY201="","",VLOOKUP(AY201,'シフト記号表（従来型・ユニット型共通）'!$C$6:$L$47,10,FALSE))</f>
        <v/>
      </c>
      <c r="AZ202" s="1928" t="str">
        <f>IF(AZ201="","",VLOOKUP(AZ201,'シフト記号表（従来型・ユニット型共通）'!$C$6:$L$47,10,FALSE))</f>
        <v/>
      </c>
      <c r="BA202" s="1928" t="str">
        <f>IF(BA201="","",VLOOKUP(BA201,'シフト記号表（従来型・ユニット型共通）'!$C$6:$L$47,10,FALSE))</f>
        <v/>
      </c>
      <c r="BB202" s="1929" t="str">
        <f>IF(BB201="","",VLOOKUP(BB201,'シフト記号表（従来型・ユニット型共通）'!$C$6:$L$47,10,FALSE))</f>
        <v/>
      </c>
      <c r="BC202" s="1927" t="str">
        <f>IF(BC201="","",VLOOKUP(BC201,'シフト記号表（従来型・ユニット型共通）'!$C$6:$L$47,10,FALSE))</f>
        <v/>
      </c>
      <c r="BD202" s="1928" t="str">
        <f>IF(BD201="","",VLOOKUP(BD201,'シフト記号表（従来型・ユニット型共通）'!$C$6:$L$47,10,FALSE))</f>
        <v/>
      </c>
      <c r="BE202" s="1928" t="str">
        <f>IF(BE201="","",VLOOKUP(BE201,'シフト記号表（従来型・ユニット型共通）'!$C$6:$L$47,10,FALSE))</f>
        <v/>
      </c>
      <c r="BF202" s="4169">
        <f>IF($BI$3="４週",SUM(AA202:BB202),IF($BI$3="暦月",SUM(AA202:BE202),""))</f>
        <v>0</v>
      </c>
      <c r="BG202" s="4170"/>
      <c r="BH202" s="4171">
        <f>IF($BI$3="４週",BF202/4,IF($BI$3="暦月",(BF202/($BI$8/7)),""))</f>
        <v>0</v>
      </c>
      <c r="BI202" s="4170"/>
      <c r="BJ202" s="4166"/>
      <c r="BK202" s="4167"/>
      <c r="BL202" s="4167"/>
      <c r="BM202" s="4167"/>
      <c r="BN202" s="4168"/>
    </row>
    <row r="203" spans="2:66" ht="20.25" customHeight="1" x14ac:dyDescent="0.15">
      <c r="B203" s="4126">
        <f>B201+1</f>
        <v>94</v>
      </c>
      <c r="C203" s="4253"/>
      <c r="D203" s="4255"/>
      <c r="E203" s="4239"/>
      <c r="F203" s="4256"/>
      <c r="G203" s="4128"/>
      <c r="H203" s="4129"/>
      <c r="I203" s="1922"/>
      <c r="J203" s="1923"/>
      <c r="K203" s="1922"/>
      <c r="L203" s="1923"/>
      <c r="M203" s="4132"/>
      <c r="N203" s="4133"/>
      <c r="O203" s="4136"/>
      <c r="P203" s="4137"/>
      <c r="Q203" s="4137"/>
      <c r="R203" s="4129"/>
      <c r="S203" s="4140"/>
      <c r="T203" s="4141"/>
      <c r="U203" s="4141"/>
      <c r="V203" s="4141"/>
      <c r="W203" s="4142"/>
      <c r="X203" s="1942" t="s">
        <v>3298</v>
      </c>
      <c r="Z203" s="1943"/>
      <c r="AA203" s="1935"/>
      <c r="AB203" s="1936"/>
      <c r="AC203" s="1936"/>
      <c r="AD203" s="1936"/>
      <c r="AE203" s="1936"/>
      <c r="AF203" s="1936"/>
      <c r="AG203" s="1937"/>
      <c r="AH203" s="1935"/>
      <c r="AI203" s="1936"/>
      <c r="AJ203" s="1936"/>
      <c r="AK203" s="1936"/>
      <c r="AL203" s="1936"/>
      <c r="AM203" s="1936"/>
      <c r="AN203" s="1937"/>
      <c r="AO203" s="1935"/>
      <c r="AP203" s="1936"/>
      <c r="AQ203" s="1936"/>
      <c r="AR203" s="1936"/>
      <c r="AS203" s="1936"/>
      <c r="AT203" s="1936"/>
      <c r="AU203" s="1937"/>
      <c r="AV203" s="1935"/>
      <c r="AW203" s="1936"/>
      <c r="AX203" s="1936"/>
      <c r="AY203" s="1936"/>
      <c r="AZ203" s="1936"/>
      <c r="BA203" s="1936"/>
      <c r="BB203" s="1937"/>
      <c r="BC203" s="1935"/>
      <c r="BD203" s="1936"/>
      <c r="BE203" s="1938"/>
      <c r="BF203" s="4146"/>
      <c r="BG203" s="4147"/>
      <c r="BH203" s="4148"/>
      <c r="BI203" s="4149"/>
      <c r="BJ203" s="4150"/>
      <c r="BK203" s="4151"/>
      <c r="BL203" s="4151"/>
      <c r="BM203" s="4151"/>
      <c r="BN203" s="4152"/>
    </row>
    <row r="204" spans="2:66" ht="20.25" customHeight="1" x14ac:dyDescent="0.15">
      <c r="B204" s="4159"/>
      <c r="C204" s="4260"/>
      <c r="D204" s="4261"/>
      <c r="E204" s="4239"/>
      <c r="F204" s="4256"/>
      <c r="G204" s="4160"/>
      <c r="H204" s="4161"/>
      <c r="I204" s="1944"/>
      <c r="J204" s="1945">
        <f>G203</f>
        <v>0</v>
      </c>
      <c r="K204" s="1944"/>
      <c r="L204" s="1945">
        <f>M203</f>
        <v>0</v>
      </c>
      <c r="M204" s="4162"/>
      <c r="N204" s="4163"/>
      <c r="O204" s="4164"/>
      <c r="P204" s="4165"/>
      <c r="Q204" s="4165"/>
      <c r="R204" s="4161"/>
      <c r="S204" s="4140"/>
      <c r="T204" s="4141"/>
      <c r="U204" s="4141"/>
      <c r="V204" s="4141"/>
      <c r="W204" s="4142"/>
      <c r="X204" s="1939" t="s">
        <v>3505</v>
      </c>
      <c r="Y204" s="1940"/>
      <c r="Z204" s="1941"/>
      <c r="AA204" s="1927" t="str">
        <f>IF(AA203="","",VLOOKUP(AA203,'シフト記号表（従来型・ユニット型共通）'!$C$6:$L$47,10,FALSE))</f>
        <v/>
      </c>
      <c r="AB204" s="1928" t="str">
        <f>IF(AB203="","",VLOOKUP(AB203,'シフト記号表（従来型・ユニット型共通）'!$C$6:$L$47,10,FALSE))</f>
        <v/>
      </c>
      <c r="AC204" s="1928" t="str">
        <f>IF(AC203="","",VLOOKUP(AC203,'シフト記号表（従来型・ユニット型共通）'!$C$6:$L$47,10,FALSE))</f>
        <v/>
      </c>
      <c r="AD204" s="1928" t="str">
        <f>IF(AD203="","",VLOOKUP(AD203,'シフト記号表（従来型・ユニット型共通）'!$C$6:$L$47,10,FALSE))</f>
        <v/>
      </c>
      <c r="AE204" s="1928" t="str">
        <f>IF(AE203="","",VLOOKUP(AE203,'シフト記号表（従来型・ユニット型共通）'!$C$6:$L$47,10,FALSE))</f>
        <v/>
      </c>
      <c r="AF204" s="1928" t="str">
        <f>IF(AF203="","",VLOOKUP(AF203,'シフト記号表（従来型・ユニット型共通）'!$C$6:$L$47,10,FALSE))</f>
        <v/>
      </c>
      <c r="AG204" s="1929" t="str">
        <f>IF(AG203="","",VLOOKUP(AG203,'シフト記号表（従来型・ユニット型共通）'!$C$6:$L$47,10,FALSE))</f>
        <v/>
      </c>
      <c r="AH204" s="1927" t="str">
        <f>IF(AH203="","",VLOOKUP(AH203,'シフト記号表（従来型・ユニット型共通）'!$C$6:$L$47,10,FALSE))</f>
        <v/>
      </c>
      <c r="AI204" s="1928" t="str">
        <f>IF(AI203="","",VLOOKUP(AI203,'シフト記号表（従来型・ユニット型共通）'!$C$6:$L$47,10,FALSE))</f>
        <v/>
      </c>
      <c r="AJ204" s="1928" t="str">
        <f>IF(AJ203="","",VLOOKUP(AJ203,'シフト記号表（従来型・ユニット型共通）'!$C$6:$L$47,10,FALSE))</f>
        <v/>
      </c>
      <c r="AK204" s="1928" t="str">
        <f>IF(AK203="","",VLOOKUP(AK203,'シフト記号表（従来型・ユニット型共通）'!$C$6:$L$47,10,FALSE))</f>
        <v/>
      </c>
      <c r="AL204" s="1928" t="str">
        <f>IF(AL203="","",VLOOKUP(AL203,'シフト記号表（従来型・ユニット型共通）'!$C$6:$L$47,10,FALSE))</f>
        <v/>
      </c>
      <c r="AM204" s="1928" t="str">
        <f>IF(AM203="","",VLOOKUP(AM203,'シフト記号表（従来型・ユニット型共通）'!$C$6:$L$47,10,FALSE))</f>
        <v/>
      </c>
      <c r="AN204" s="1929" t="str">
        <f>IF(AN203="","",VLOOKUP(AN203,'シフト記号表（従来型・ユニット型共通）'!$C$6:$L$47,10,FALSE))</f>
        <v/>
      </c>
      <c r="AO204" s="1927" t="str">
        <f>IF(AO203="","",VLOOKUP(AO203,'シフト記号表（従来型・ユニット型共通）'!$C$6:$L$47,10,FALSE))</f>
        <v/>
      </c>
      <c r="AP204" s="1928" t="str">
        <f>IF(AP203="","",VLOOKUP(AP203,'シフト記号表（従来型・ユニット型共通）'!$C$6:$L$47,10,FALSE))</f>
        <v/>
      </c>
      <c r="AQ204" s="1928" t="str">
        <f>IF(AQ203="","",VLOOKUP(AQ203,'シフト記号表（従来型・ユニット型共通）'!$C$6:$L$47,10,FALSE))</f>
        <v/>
      </c>
      <c r="AR204" s="1928" t="str">
        <f>IF(AR203="","",VLOOKUP(AR203,'シフト記号表（従来型・ユニット型共通）'!$C$6:$L$47,10,FALSE))</f>
        <v/>
      </c>
      <c r="AS204" s="1928" t="str">
        <f>IF(AS203="","",VLOOKUP(AS203,'シフト記号表（従来型・ユニット型共通）'!$C$6:$L$47,10,FALSE))</f>
        <v/>
      </c>
      <c r="AT204" s="1928" t="str">
        <f>IF(AT203="","",VLOOKUP(AT203,'シフト記号表（従来型・ユニット型共通）'!$C$6:$L$47,10,FALSE))</f>
        <v/>
      </c>
      <c r="AU204" s="1929" t="str">
        <f>IF(AU203="","",VLOOKUP(AU203,'シフト記号表（従来型・ユニット型共通）'!$C$6:$L$47,10,FALSE))</f>
        <v/>
      </c>
      <c r="AV204" s="1927" t="str">
        <f>IF(AV203="","",VLOOKUP(AV203,'シフト記号表（従来型・ユニット型共通）'!$C$6:$L$47,10,FALSE))</f>
        <v/>
      </c>
      <c r="AW204" s="1928" t="str">
        <f>IF(AW203="","",VLOOKUP(AW203,'シフト記号表（従来型・ユニット型共通）'!$C$6:$L$47,10,FALSE))</f>
        <v/>
      </c>
      <c r="AX204" s="1928" t="str">
        <f>IF(AX203="","",VLOOKUP(AX203,'シフト記号表（従来型・ユニット型共通）'!$C$6:$L$47,10,FALSE))</f>
        <v/>
      </c>
      <c r="AY204" s="1928" t="str">
        <f>IF(AY203="","",VLOOKUP(AY203,'シフト記号表（従来型・ユニット型共通）'!$C$6:$L$47,10,FALSE))</f>
        <v/>
      </c>
      <c r="AZ204" s="1928" t="str">
        <f>IF(AZ203="","",VLOOKUP(AZ203,'シフト記号表（従来型・ユニット型共通）'!$C$6:$L$47,10,FALSE))</f>
        <v/>
      </c>
      <c r="BA204" s="1928" t="str">
        <f>IF(BA203="","",VLOOKUP(BA203,'シフト記号表（従来型・ユニット型共通）'!$C$6:$L$47,10,FALSE))</f>
        <v/>
      </c>
      <c r="BB204" s="1929" t="str">
        <f>IF(BB203="","",VLOOKUP(BB203,'シフト記号表（従来型・ユニット型共通）'!$C$6:$L$47,10,FALSE))</f>
        <v/>
      </c>
      <c r="BC204" s="1927" t="str">
        <f>IF(BC203="","",VLOOKUP(BC203,'シフト記号表（従来型・ユニット型共通）'!$C$6:$L$47,10,FALSE))</f>
        <v/>
      </c>
      <c r="BD204" s="1928" t="str">
        <f>IF(BD203="","",VLOOKUP(BD203,'シフト記号表（従来型・ユニット型共通）'!$C$6:$L$47,10,FALSE))</f>
        <v/>
      </c>
      <c r="BE204" s="1928" t="str">
        <f>IF(BE203="","",VLOOKUP(BE203,'シフト記号表（従来型・ユニット型共通）'!$C$6:$L$47,10,FALSE))</f>
        <v/>
      </c>
      <c r="BF204" s="4169">
        <f>IF($BI$3="４週",SUM(AA204:BB204),IF($BI$3="暦月",SUM(AA204:BE204),""))</f>
        <v>0</v>
      </c>
      <c r="BG204" s="4170"/>
      <c r="BH204" s="4171">
        <f>IF($BI$3="４週",BF204/4,IF($BI$3="暦月",(BF204/($BI$8/7)),""))</f>
        <v>0</v>
      </c>
      <c r="BI204" s="4170"/>
      <c r="BJ204" s="4166"/>
      <c r="BK204" s="4167"/>
      <c r="BL204" s="4167"/>
      <c r="BM204" s="4167"/>
      <c r="BN204" s="4168"/>
    </row>
    <row r="205" spans="2:66" ht="20.25" customHeight="1" x14ac:dyDescent="0.15">
      <c r="B205" s="4126">
        <f>B203+1</f>
        <v>95</v>
      </c>
      <c r="C205" s="4253"/>
      <c r="D205" s="4255"/>
      <c r="E205" s="4239"/>
      <c r="F205" s="4256"/>
      <c r="G205" s="4128"/>
      <c r="H205" s="4129"/>
      <c r="I205" s="1922"/>
      <c r="J205" s="1923"/>
      <c r="K205" s="1922"/>
      <c r="L205" s="1923"/>
      <c r="M205" s="4132"/>
      <c r="N205" s="4133"/>
      <c r="O205" s="4136"/>
      <c r="P205" s="4137"/>
      <c r="Q205" s="4137"/>
      <c r="R205" s="4129"/>
      <c r="S205" s="4140"/>
      <c r="T205" s="4141"/>
      <c r="U205" s="4141"/>
      <c r="V205" s="4141"/>
      <c r="W205" s="4142"/>
      <c r="X205" s="1942" t="s">
        <v>3298</v>
      </c>
      <c r="Z205" s="1943"/>
      <c r="AA205" s="1935"/>
      <c r="AB205" s="1936"/>
      <c r="AC205" s="1936"/>
      <c r="AD205" s="1936"/>
      <c r="AE205" s="1936"/>
      <c r="AF205" s="1936"/>
      <c r="AG205" s="1937"/>
      <c r="AH205" s="1935"/>
      <c r="AI205" s="1936"/>
      <c r="AJ205" s="1936"/>
      <c r="AK205" s="1936"/>
      <c r="AL205" s="1936"/>
      <c r="AM205" s="1936"/>
      <c r="AN205" s="1937"/>
      <c r="AO205" s="1935"/>
      <c r="AP205" s="1936"/>
      <c r="AQ205" s="1936"/>
      <c r="AR205" s="1936"/>
      <c r="AS205" s="1936"/>
      <c r="AT205" s="1936"/>
      <c r="AU205" s="1937"/>
      <c r="AV205" s="1935"/>
      <c r="AW205" s="1936"/>
      <c r="AX205" s="1936"/>
      <c r="AY205" s="1936"/>
      <c r="AZ205" s="1936"/>
      <c r="BA205" s="1936"/>
      <c r="BB205" s="1937"/>
      <c r="BC205" s="1935"/>
      <c r="BD205" s="1936"/>
      <c r="BE205" s="1938"/>
      <c r="BF205" s="4146"/>
      <c r="BG205" s="4147"/>
      <c r="BH205" s="4148"/>
      <c r="BI205" s="4149"/>
      <c r="BJ205" s="4150"/>
      <c r="BK205" s="4151"/>
      <c r="BL205" s="4151"/>
      <c r="BM205" s="4151"/>
      <c r="BN205" s="4152"/>
    </row>
    <row r="206" spans="2:66" ht="20.25" customHeight="1" x14ac:dyDescent="0.15">
      <c r="B206" s="4159"/>
      <c r="C206" s="4260"/>
      <c r="D206" s="4261"/>
      <c r="E206" s="4239"/>
      <c r="F206" s="4256"/>
      <c r="G206" s="4160"/>
      <c r="H206" s="4161"/>
      <c r="I206" s="1944"/>
      <c r="J206" s="1945">
        <f>G205</f>
        <v>0</v>
      </c>
      <c r="K206" s="1944"/>
      <c r="L206" s="1945">
        <f>M205</f>
        <v>0</v>
      </c>
      <c r="M206" s="4162"/>
      <c r="N206" s="4163"/>
      <c r="O206" s="4164"/>
      <c r="P206" s="4165"/>
      <c r="Q206" s="4165"/>
      <c r="R206" s="4161"/>
      <c r="S206" s="4140"/>
      <c r="T206" s="4141"/>
      <c r="U206" s="4141"/>
      <c r="V206" s="4141"/>
      <c r="W206" s="4142"/>
      <c r="X206" s="1939" t="s">
        <v>3505</v>
      </c>
      <c r="Y206" s="1940"/>
      <c r="Z206" s="1941"/>
      <c r="AA206" s="1927" t="str">
        <f>IF(AA205="","",VLOOKUP(AA205,'シフト記号表（従来型・ユニット型共通）'!$C$6:$L$47,10,FALSE))</f>
        <v/>
      </c>
      <c r="AB206" s="1928" t="str">
        <f>IF(AB205="","",VLOOKUP(AB205,'シフト記号表（従来型・ユニット型共通）'!$C$6:$L$47,10,FALSE))</f>
        <v/>
      </c>
      <c r="AC206" s="1928" t="str">
        <f>IF(AC205="","",VLOOKUP(AC205,'シフト記号表（従来型・ユニット型共通）'!$C$6:$L$47,10,FALSE))</f>
        <v/>
      </c>
      <c r="AD206" s="1928" t="str">
        <f>IF(AD205="","",VLOOKUP(AD205,'シフト記号表（従来型・ユニット型共通）'!$C$6:$L$47,10,FALSE))</f>
        <v/>
      </c>
      <c r="AE206" s="1928" t="str">
        <f>IF(AE205="","",VLOOKUP(AE205,'シフト記号表（従来型・ユニット型共通）'!$C$6:$L$47,10,FALSE))</f>
        <v/>
      </c>
      <c r="AF206" s="1928" t="str">
        <f>IF(AF205="","",VLOOKUP(AF205,'シフト記号表（従来型・ユニット型共通）'!$C$6:$L$47,10,FALSE))</f>
        <v/>
      </c>
      <c r="AG206" s="1929" t="str">
        <f>IF(AG205="","",VLOOKUP(AG205,'シフト記号表（従来型・ユニット型共通）'!$C$6:$L$47,10,FALSE))</f>
        <v/>
      </c>
      <c r="AH206" s="1927" t="str">
        <f>IF(AH205="","",VLOOKUP(AH205,'シフト記号表（従来型・ユニット型共通）'!$C$6:$L$47,10,FALSE))</f>
        <v/>
      </c>
      <c r="AI206" s="1928" t="str">
        <f>IF(AI205="","",VLOOKUP(AI205,'シフト記号表（従来型・ユニット型共通）'!$C$6:$L$47,10,FALSE))</f>
        <v/>
      </c>
      <c r="AJ206" s="1928" t="str">
        <f>IF(AJ205="","",VLOOKUP(AJ205,'シフト記号表（従来型・ユニット型共通）'!$C$6:$L$47,10,FALSE))</f>
        <v/>
      </c>
      <c r="AK206" s="1928" t="str">
        <f>IF(AK205="","",VLOOKUP(AK205,'シフト記号表（従来型・ユニット型共通）'!$C$6:$L$47,10,FALSE))</f>
        <v/>
      </c>
      <c r="AL206" s="1928" t="str">
        <f>IF(AL205="","",VLOOKUP(AL205,'シフト記号表（従来型・ユニット型共通）'!$C$6:$L$47,10,FALSE))</f>
        <v/>
      </c>
      <c r="AM206" s="1928" t="str">
        <f>IF(AM205="","",VLOOKUP(AM205,'シフト記号表（従来型・ユニット型共通）'!$C$6:$L$47,10,FALSE))</f>
        <v/>
      </c>
      <c r="AN206" s="1929" t="str">
        <f>IF(AN205="","",VLOOKUP(AN205,'シフト記号表（従来型・ユニット型共通）'!$C$6:$L$47,10,FALSE))</f>
        <v/>
      </c>
      <c r="AO206" s="1927" t="str">
        <f>IF(AO205="","",VLOOKUP(AO205,'シフト記号表（従来型・ユニット型共通）'!$C$6:$L$47,10,FALSE))</f>
        <v/>
      </c>
      <c r="AP206" s="1928" t="str">
        <f>IF(AP205="","",VLOOKUP(AP205,'シフト記号表（従来型・ユニット型共通）'!$C$6:$L$47,10,FALSE))</f>
        <v/>
      </c>
      <c r="AQ206" s="1928" t="str">
        <f>IF(AQ205="","",VLOOKUP(AQ205,'シフト記号表（従来型・ユニット型共通）'!$C$6:$L$47,10,FALSE))</f>
        <v/>
      </c>
      <c r="AR206" s="1928" t="str">
        <f>IF(AR205="","",VLOOKUP(AR205,'シフト記号表（従来型・ユニット型共通）'!$C$6:$L$47,10,FALSE))</f>
        <v/>
      </c>
      <c r="AS206" s="1928" t="str">
        <f>IF(AS205="","",VLOOKUP(AS205,'シフト記号表（従来型・ユニット型共通）'!$C$6:$L$47,10,FALSE))</f>
        <v/>
      </c>
      <c r="AT206" s="1928" t="str">
        <f>IF(AT205="","",VLOOKUP(AT205,'シフト記号表（従来型・ユニット型共通）'!$C$6:$L$47,10,FALSE))</f>
        <v/>
      </c>
      <c r="AU206" s="1929" t="str">
        <f>IF(AU205="","",VLOOKUP(AU205,'シフト記号表（従来型・ユニット型共通）'!$C$6:$L$47,10,FALSE))</f>
        <v/>
      </c>
      <c r="AV206" s="1927" t="str">
        <f>IF(AV205="","",VLOOKUP(AV205,'シフト記号表（従来型・ユニット型共通）'!$C$6:$L$47,10,FALSE))</f>
        <v/>
      </c>
      <c r="AW206" s="1928" t="str">
        <f>IF(AW205="","",VLOOKUP(AW205,'シフト記号表（従来型・ユニット型共通）'!$C$6:$L$47,10,FALSE))</f>
        <v/>
      </c>
      <c r="AX206" s="1928" t="str">
        <f>IF(AX205="","",VLOOKUP(AX205,'シフト記号表（従来型・ユニット型共通）'!$C$6:$L$47,10,FALSE))</f>
        <v/>
      </c>
      <c r="AY206" s="1928" t="str">
        <f>IF(AY205="","",VLOOKUP(AY205,'シフト記号表（従来型・ユニット型共通）'!$C$6:$L$47,10,FALSE))</f>
        <v/>
      </c>
      <c r="AZ206" s="1928" t="str">
        <f>IF(AZ205="","",VLOOKUP(AZ205,'シフト記号表（従来型・ユニット型共通）'!$C$6:$L$47,10,FALSE))</f>
        <v/>
      </c>
      <c r="BA206" s="1928" t="str">
        <f>IF(BA205="","",VLOOKUP(BA205,'シフト記号表（従来型・ユニット型共通）'!$C$6:$L$47,10,FALSE))</f>
        <v/>
      </c>
      <c r="BB206" s="1929" t="str">
        <f>IF(BB205="","",VLOOKUP(BB205,'シフト記号表（従来型・ユニット型共通）'!$C$6:$L$47,10,FALSE))</f>
        <v/>
      </c>
      <c r="BC206" s="1927" t="str">
        <f>IF(BC205="","",VLOOKUP(BC205,'シフト記号表（従来型・ユニット型共通）'!$C$6:$L$47,10,FALSE))</f>
        <v/>
      </c>
      <c r="BD206" s="1928" t="str">
        <f>IF(BD205="","",VLOOKUP(BD205,'シフト記号表（従来型・ユニット型共通）'!$C$6:$L$47,10,FALSE))</f>
        <v/>
      </c>
      <c r="BE206" s="1928" t="str">
        <f>IF(BE205="","",VLOOKUP(BE205,'シフト記号表（従来型・ユニット型共通）'!$C$6:$L$47,10,FALSE))</f>
        <v/>
      </c>
      <c r="BF206" s="4169">
        <f>IF($BI$3="４週",SUM(AA206:BB206),IF($BI$3="暦月",SUM(AA206:BE206),""))</f>
        <v>0</v>
      </c>
      <c r="BG206" s="4170"/>
      <c r="BH206" s="4171">
        <f>IF($BI$3="４週",BF206/4,IF($BI$3="暦月",(BF206/($BI$8/7)),""))</f>
        <v>0</v>
      </c>
      <c r="BI206" s="4170"/>
      <c r="BJ206" s="4166"/>
      <c r="BK206" s="4167"/>
      <c r="BL206" s="4167"/>
      <c r="BM206" s="4167"/>
      <c r="BN206" s="4168"/>
    </row>
    <row r="207" spans="2:66" ht="20.25" customHeight="1" x14ac:dyDescent="0.15">
      <c r="B207" s="4126">
        <f>B205+1</f>
        <v>96</v>
      </c>
      <c r="C207" s="4253"/>
      <c r="D207" s="4255"/>
      <c r="E207" s="4239"/>
      <c r="F207" s="4256"/>
      <c r="G207" s="4128"/>
      <c r="H207" s="4129"/>
      <c r="I207" s="1922"/>
      <c r="J207" s="1923"/>
      <c r="K207" s="1922"/>
      <c r="L207" s="1923"/>
      <c r="M207" s="4132"/>
      <c r="N207" s="4133"/>
      <c r="O207" s="4136"/>
      <c r="P207" s="4137"/>
      <c r="Q207" s="4137"/>
      <c r="R207" s="4129"/>
      <c r="S207" s="4140"/>
      <c r="T207" s="4141"/>
      <c r="U207" s="4141"/>
      <c r="V207" s="4141"/>
      <c r="W207" s="4142"/>
      <c r="X207" s="1942" t="s">
        <v>3298</v>
      </c>
      <c r="Z207" s="1943"/>
      <c r="AA207" s="1935"/>
      <c r="AB207" s="1936"/>
      <c r="AC207" s="1936"/>
      <c r="AD207" s="1936"/>
      <c r="AE207" s="1936"/>
      <c r="AF207" s="1936"/>
      <c r="AG207" s="1937"/>
      <c r="AH207" s="1935"/>
      <c r="AI207" s="1936"/>
      <c r="AJ207" s="1936"/>
      <c r="AK207" s="1936"/>
      <c r="AL207" s="1936"/>
      <c r="AM207" s="1936"/>
      <c r="AN207" s="1937"/>
      <c r="AO207" s="1935"/>
      <c r="AP207" s="1936"/>
      <c r="AQ207" s="1936"/>
      <c r="AR207" s="1936"/>
      <c r="AS207" s="1936"/>
      <c r="AT207" s="1936"/>
      <c r="AU207" s="1937"/>
      <c r="AV207" s="1935"/>
      <c r="AW207" s="1936"/>
      <c r="AX207" s="1936"/>
      <c r="AY207" s="1936"/>
      <c r="AZ207" s="1936"/>
      <c r="BA207" s="1936"/>
      <c r="BB207" s="1937"/>
      <c r="BC207" s="1935"/>
      <c r="BD207" s="1936"/>
      <c r="BE207" s="1938"/>
      <c r="BF207" s="4146"/>
      <c r="BG207" s="4147"/>
      <c r="BH207" s="4148"/>
      <c r="BI207" s="4149"/>
      <c r="BJ207" s="4150"/>
      <c r="BK207" s="4151"/>
      <c r="BL207" s="4151"/>
      <c r="BM207" s="4151"/>
      <c r="BN207" s="4152"/>
    </row>
    <row r="208" spans="2:66" ht="20.25" customHeight="1" x14ac:dyDescent="0.15">
      <c r="B208" s="4159"/>
      <c r="C208" s="4260"/>
      <c r="D208" s="4261"/>
      <c r="E208" s="4239"/>
      <c r="F208" s="4256"/>
      <c r="G208" s="4160"/>
      <c r="H208" s="4161"/>
      <c r="I208" s="1944"/>
      <c r="J208" s="1945">
        <f>G207</f>
        <v>0</v>
      </c>
      <c r="K208" s="1944"/>
      <c r="L208" s="1945">
        <f>M207</f>
        <v>0</v>
      </c>
      <c r="M208" s="4162"/>
      <c r="N208" s="4163"/>
      <c r="O208" s="4164"/>
      <c r="P208" s="4165"/>
      <c r="Q208" s="4165"/>
      <c r="R208" s="4161"/>
      <c r="S208" s="4140"/>
      <c r="T208" s="4141"/>
      <c r="U208" s="4141"/>
      <c r="V208" s="4141"/>
      <c r="W208" s="4142"/>
      <c r="X208" s="1939" t="s">
        <v>3505</v>
      </c>
      <c r="Y208" s="1940"/>
      <c r="Z208" s="1941"/>
      <c r="AA208" s="1927" t="str">
        <f>IF(AA207="","",VLOOKUP(AA207,'シフト記号表（従来型・ユニット型共通）'!$C$6:$L$47,10,FALSE))</f>
        <v/>
      </c>
      <c r="AB208" s="1928" t="str">
        <f>IF(AB207="","",VLOOKUP(AB207,'シフト記号表（従来型・ユニット型共通）'!$C$6:$L$47,10,FALSE))</f>
        <v/>
      </c>
      <c r="AC208" s="1928" t="str">
        <f>IF(AC207="","",VLOOKUP(AC207,'シフト記号表（従来型・ユニット型共通）'!$C$6:$L$47,10,FALSE))</f>
        <v/>
      </c>
      <c r="AD208" s="1928" t="str">
        <f>IF(AD207="","",VLOOKUP(AD207,'シフト記号表（従来型・ユニット型共通）'!$C$6:$L$47,10,FALSE))</f>
        <v/>
      </c>
      <c r="AE208" s="1928" t="str">
        <f>IF(AE207="","",VLOOKUP(AE207,'シフト記号表（従来型・ユニット型共通）'!$C$6:$L$47,10,FALSE))</f>
        <v/>
      </c>
      <c r="AF208" s="1928" t="str">
        <f>IF(AF207="","",VLOOKUP(AF207,'シフト記号表（従来型・ユニット型共通）'!$C$6:$L$47,10,FALSE))</f>
        <v/>
      </c>
      <c r="AG208" s="1929" t="str">
        <f>IF(AG207="","",VLOOKUP(AG207,'シフト記号表（従来型・ユニット型共通）'!$C$6:$L$47,10,FALSE))</f>
        <v/>
      </c>
      <c r="AH208" s="1927" t="str">
        <f>IF(AH207="","",VLOOKUP(AH207,'シフト記号表（従来型・ユニット型共通）'!$C$6:$L$47,10,FALSE))</f>
        <v/>
      </c>
      <c r="AI208" s="1928" t="str">
        <f>IF(AI207="","",VLOOKUP(AI207,'シフト記号表（従来型・ユニット型共通）'!$C$6:$L$47,10,FALSE))</f>
        <v/>
      </c>
      <c r="AJ208" s="1928" t="str">
        <f>IF(AJ207="","",VLOOKUP(AJ207,'シフト記号表（従来型・ユニット型共通）'!$C$6:$L$47,10,FALSE))</f>
        <v/>
      </c>
      <c r="AK208" s="1928" t="str">
        <f>IF(AK207="","",VLOOKUP(AK207,'シフト記号表（従来型・ユニット型共通）'!$C$6:$L$47,10,FALSE))</f>
        <v/>
      </c>
      <c r="AL208" s="1928" t="str">
        <f>IF(AL207="","",VLOOKUP(AL207,'シフト記号表（従来型・ユニット型共通）'!$C$6:$L$47,10,FALSE))</f>
        <v/>
      </c>
      <c r="AM208" s="1928" t="str">
        <f>IF(AM207="","",VLOOKUP(AM207,'シフト記号表（従来型・ユニット型共通）'!$C$6:$L$47,10,FALSE))</f>
        <v/>
      </c>
      <c r="AN208" s="1929" t="str">
        <f>IF(AN207="","",VLOOKUP(AN207,'シフト記号表（従来型・ユニット型共通）'!$C$6:$L$47,10,FALSE))</f>
        <v/>
      </c>
      <c r="AO208" s="1927" t="str">
        <f>IF(AO207="","",VLOOKUP(AO207,'シフト記号表（従来型・ユニット型共通）'!$C$6:$L$47,10,FALSE))</f>
        <v/>
      </c>
      <c r="AP208" s="1928" t="str">
        <f>IF(AP207="","",VLOOKUP(AP207,'シフト記号表（従来型・ユニット型共通）'!$C$6:$L$47,10,FALSE))</f>
        <v/>
      </c>
      <c r="AQ208" s="1928" t="str">
        <f>IF(AQ207="","",VLOOKUP(AQ207,'シフト記号表（従来型・ユニット型共通）'!$C$6:$L$47,10,FALSE))</f>
        <v/>
      </c>
      <c r="AR208" s="1928" t="str">
        <f>IF(AR207="","",VLOOKUP(AR207,'シフト記号表（従来型・ユニット型共通）'!$C$6:$L$47,10,FALSE))</f>
        <v/>
      </c>
      <c r="AS208" s="1928" t="str">
        <f>IF(AS207="","",VLOOKUP(AS207,'シフト記号表（従来型・ユニット型共通）'!$C$6:$L$47,10,FALSE))</f>
        <v/>
      </c>
      <c r="AT208" s="1928" t="str">
        <f>IF(AT207="","",VLOOKUP(AT207,'シフト記号表（従来型・ユニット型共通）'!$C$6:$L$47,10,FALSE))</f>
        <v/>
      </c>
      <c r="AU208" s="1929" t="str">
        <f>IF(AU207="","",VLOOKUP(AU207,'シフト記号表（従来型・ユニット型共通）'!$C$6:$L$47,10,FALSE))</f>
        <v/>
      </c>
      <c r="AV208" s="1927" t="str">
        <f>IF(AV207="","",VLOOKUP(AV207,'シフト記号表（従来型・ユニット型共通）'!$C$6:$L$47,10,FALSE))</f>
        <v/>
      </c>
      <c r="AW208" s="1928" t="str">
        <f>IF(AW207="","",VLOOKUP(AW207,'シフト記号表（従来型・ユニット型共通）'!$C$6:$L$47,10,FALSE))</f>
        <v/>
      </c>
      <c r="AX208" s="1928" t="str">
        <f>IF(AX207="","",VLOOKUP(AX207,'シフト記号表（従来型・ユニット型共通）'!$C$6:$L$47,10,FALSE))</f>
        <v/>
      </c>
      <c r="AY208" s="1928" t="str">
        <f>IF(AY207="","",VLOOKUP(AY207,'シフト記号表（従来型・ユニット型共通）'!$C$6:$L$47,10,FALSE))</f>
        <v/>
      </c>
      <c r="AZ208" s="1928" t="str">
        <f>IF(AZ207="","",VLOOKUP(AZ207,'シフト記号表（従来型・ユニット型共通）'!$C$6:$L$47,10,FALSE))</f>
        <v/>
      </c>
      <c r="BA208" s="1928" t="str">
        <f>IF(BA207="","",VLOOKUP(BA207,'シフト記号表（従来型・ユニット型共通）'!$C$6:$L$47,10,FALSE))</f>
        <v/>
      </c>
      <c r="BB208" s="1929" t="str">
        <f>IF(BB207="","",VLOOKUP(BB207,'シフト記号表（従来型・ユニット型共通）'!$C$6:$L$47,10,FALSE))</f>
        <v/>
      </c>
      <c r="BC208" s="1927" t="str">
        <f>IF(BC207="","",VLOOKUP(BC207,'シフト記号表（従来型・ユニット型共通）'!$C$6:$L$47,10,FALSE))</f>
        <v/>
      </c>
      <c r="BD208" s="1928" t="str">
        <f>IF(BD207="","",VLOOKUP(BD207,'シフト記号表（従来型・ユニット型共通）'!$C$6:$L$47,10,FALSE))</f>
        <v/>
      </c>
      <c r="BE208" s="1928" t="str">
        <f>IF(BE207="","",VLOOKUP(BE207,'シフト記号表（従来型・ユニット型共通）'!$C$6:$L$47,10,FALSE))</f>
        <v/>
      </c>
      <c r="BF208" s="4169">
        <f>IF($BI$3="４週",SUM(AA208:BB208),IF($BI$3="暦月",SUM(AA208:BE208),""))</f>
        <v>0</v>
      </c>
      <c r="BG208" s="4170"/>
      <c r="BH208" s="4171">
        <f>IF($BI$3="４週",BF208/4,IF($BI$3="暦月",(BF208/($BI$8/7)),""))</f>
        <v>0</v>
      </c>
      <c r="BI208" s="4170"/>
      <c r="BJ208" s="4166"/>
      <c r="BK208" s="4167"/>
      <c r="BL208" s="4167"/>
      <c r="BM208" s="4167"/>
      <c r="BN208" s="4168"/>
    </row>
    <row r="209" spans="2:66" ht="20.25" customHeight="1" x14ac:dyDescent="0.15">
      <c r="B209" s="4126">
        <f>B207+1</f>
        <v>97</v>
      </c>
      <c r="C209" s="4253"/>
      <c r="D209" s="4255"/>
      <c r="E209" s="4239"/>
      <c r="F209" s="4256"/>
      <c r="G209" s="4128"/>
      <c r="H209" s="4129"/>
      <c r="I209" s="1922"/>
      <c r="J209" s="1923"/>
      <c r="K209" s="1922"/>
      <c r="L209" s="1923"/>
      <c r="M209" s="4132"/>
      <c r="N209" s="4133"/>
      <c r="O209" s="4136"/>
      <c r="P209" s="4137"/>
      <c r="Q209" s="4137"/>
      <c r="R209" s="4129"/>
      <c r="S209" s="4140"/>
      <c r="T209" s="4141"/>
      <c r="U209" s="4141"/>
      <c r="V209" s="4141"/>
      <c r="W209" s="4142"/>
      <c r="X209" s="1942" t="s">
        <v>3298</v>
      </c>
      <c r="Z209" s="1943"/>
      <c r="AA209" s="1935"/>
      <c r="AB209" s="1936"/>
      <c r="AC209" s="1936"/>
      <c r="AD209" s="1936"/>
      <c r="AE209" s="1936"/>
      <c r="AF209" s="1936"/>
      <c r="AG209" s="1937"/>
      <c r="AH209" s="1935"/>
      <c r="AI209" s="1936"/>
      <c r="AJ209" s="1936"/>
      <c r="AK209" s="1936"/>
      <c r="AL209" s="1936"/>
      <c r="AM209" s="1936"/>
      <c r="AN209" s="1937"/>
      <c r="AO209" s="1935"/>
      <c r="AP209" s="1936"/>
      <c r="AQ209" s="1936"/>
      <c r="AR209" s="1936"/>
      <c r="AS209" s="1936"/>
      <c r="AT209" s="1936"/>
      <c r="AU209" s="1937"/>
      <c r="AV209" s="1935"/>
      <c r="AW209" s="1936"/>
      <c r="AX209" s="1936"/>
      <c r="AY209" s="1936"/>
      <c r="AZ209" s="1936"/>
      <c r="BA209" s="1936"/>
      <c r="BB209" s="1937"/>
      <c r="BC209" s="1935"/>
      <c r="BD209" s="1936"/>
      <c r="BE209" s="1938"/>
      <c r="BF209" s="4146"/>
      <c r="BG209" s="4147"/>
      <c r="BH209" s="4148"/>
      <c r="BI209" s="4149"/>
      <c r="BJ209" s="4150"/>
      <c r="BK209" s="4151"/>
      <c r="BL209" s="4151"/>
      <c r="BM209" s="4151"/>
      <c r="BN209" s="4152"/>
    </row>
    <row r="210" spans="2:66" ht="20.25" customHeight="1" x14ac:dyDescent="0.15">
      <c r="B210" s="4159"/>
      <c r="C210" s="4260"/>
      <c r="D210" s="4261"/>
      <c r="E210" s="4239"/>
      <c r="F210" s="4256"/>
      <c r="G210" s="4160"/>
      <c r="H210" s="4161"/>
      <c r="I210" s="1944"/>
      <c r="J210" s="1945">
        <f>G209</f>
        <v>0</v>
      </c>
      <c r="K210" s="1944"/>
      <c r="L210" s="1945">
        <f>M209</f>
        <v>0</v>
      </c>
      <c r="M210" s="4162"/>
      <c r="N210" s="4163"/>
      <c r="O210" s="4164"/>
      <c r="P210" s="4165"/>
      <c r="Q210" s="4165"/>
      <c r="R210" s="4161"/>
      <c r="S210" s="4140"/>
      <c r="T210" s="4141"/>
      <c r="U210" s="4141"/>
      <c r="V210" s="4141"/>
      <c r="W210" s="4142"/>
      <c r="X210" s="1939" t="s">
        <v>3505</v>
      </c>
      <c r="Y210" s="1940"/>
      <c r="Z210" s="1941"/>
      <c r="AA210" s="1927" t="str">
        <f>IF(AA209="","",VLOOKUP(AA209,'シフト記号表（従来型・ユニット型共通）'!$C$6:$L$47,10,FALSE))</f>
        <v/>
      </c>
      <c r="AB210" s="1928" t="str">
        <f>IF(AB209="","",VLOOKUP(AB209,'シフト記号表（従来型・ユニット型共通）'!$C$6:$L$47,10,FALSE))</f>
        <v/>
      </c>
      <c r="AC210" s="1928" t="str">
        <f>IF(AC209="","",VLOOKUP(AC209,'シフト記号表（従来型・ユニット型共通）'!$C$6:$L$47,10,FALSE))</f>
        <v/>
      </c>
      <c r="AD210" s="1928" t="str">
        <f>IF(AD209="","",VLOOKUP(AD209,'シフト記号表（従来型・ユニット型共通）'!$C$6:$L$47,10,FALSE))</f>
        <v/>
      </c>
      <c r="AE210" s="1928" t="str">
        <f>IF(AE209="","",VLOOKUP(AE209,'シフト記号表（従来型・ユニット型共通）'!$C$6:$L$47,10,FALSE))</f>
        <v/>
      </c>
      <c r="AF210" s="1928" t="str">
        <f>IF(AF209="","",VLOOKUP(AF209,'シフト記号表（従来型・ユニット型共通）'!$C$6:$L$47,10,FALSE))</f>
        <v/>
      </c>
      <c r="AG210" s="1929" t="str">
        <f>IF(AG209="","",VLOOKUP(AG209,'シフト記号表（従来型・ユニット型共通）'!$C$6:$L$47,10,FALSE))</f>
        <v/>
      </c>
      <c r="AH210" s="1927" t="str">
        <f>IF(AH209="","",VLOOKUP(AH209,'シフト記号表（従来型・ユニット型共通）'!$C$6:$L$47,10,FALSE))</f>
        <v/>
      </c>
      <c r="AI210" s="1928" t="str">
        <f>IF(AI209="","",VLOOKUP(AI209,'シフト記号表（従来型・ユニット型共通）'!$C$6:$L$47,10,FALSE))</f>
        <v/>
      </c>
      <c r="AJ210" s="1928" t="str">
        <f>IF(AJ209="","",VLOOKUP(AJ209,'シフト記号表（従来型・ユニット型共通）'!$C$6:$L$47,10,FALSE))</f>
        <v/>
      </c>
      <c r="AK210" s="1928" t="str">
        <f>IF(AK209="","",VLOOKUP(AK209,'シフト記号表（従来型・ユニット型共通）'!$C$6:$L$47,10,FALSE))</f>
        <v/>
      </c>
      <c r="AL210" s="1928" t="str">
        <f>IF(AL209="","",VLOOKUP(AL209,'シフト記号表（従来型・ユニット型共通）'!$C$6:$L$47,10,FALSE))</f>
        <v/>
      </c>
      <c r="AM210" s="1928" t="str">
        <f>IF(AM209="","",VLOOKUP(AM209,'シフト記号表（従来型・ユニット型共通）'!$C$6:$L$47,10,FALSE))</f>
        <v/>
      </c>
      <c r="AN210" s="1929" t="str">
        <f>IF(AN209="","",VLOOKUP(AN209,'シフト記号表（従来型・ユニット型共通）'!$C$6:$L$47,10,FALSE))</f>
        <v/>
      </c>
      <c r="AO210" s="1927" t="str">
        <f>IF(AO209="","",VLOOKUP(AO209,'シフト記号表（従来型・ユニット型共通）'!$C$6:$L$47,10,FALSE))</f>
        <v/>
      </c>
      <c r="AP210" s="1928" t="str">
        <f>IF(AP209="","",VLOOKUP(AP209,'シフト記号表（従来型・ユニット型共通）'!$C$6:$L$47,10,FALSE))</f>
        <v/>
      </c>
      <c r="AQ210" s="1928" t="str">
        <f>IF(AQ209="","",VLOOKUP(AQ209,'シフト記号表（従来型・ユニット型共通）'!$C$6:$L$47,10,FALSE))</f>
        <v/>
      </c>
      <c r="AR210" s="1928" t="str">
        <f>IF(AR209="","",VLOOKUP(AR209,'シフト記号表（従来型・ユニット型共通）'!$C$6:$L$47,10,FALSE))</f>
        <v/>
      </c>
      <c r="AS210" s="1928" t="str">
        <f>IF(AS209="","",VLOOKUP(AS209,'シフト記号表（従来型・ユニット型共通）'!$C$6:$L$47,10,FALSE))</f>
        <v/>
      </c>
      <c r="AT210" s="1928" t="str">
        <f>IF(AT209="","",VLOOKUP(AT209,'シフト記号表（従来型・ユニット型共通）'!$C$6:$L$47,10,FALSE))</f>
        <v/>
      </c>
      <c r="AU210" s="1929" t="str">
        <f>IF(AU209="","",VLOOKUP(AU209,'シフト記号表（従来型・ユニット型共通）'!$C$6:$L$47,10,FALSE))</f>
        <v/>
      </c>
      <c r="AV210" s="1927" t="str">
        <f>IF(AV209="","",VLOOKUP(AV209,'シフト記号表（従来型・ユニット型共通）'!$C$6:$L$47,10,FALSE))</f>
        <v/>
      </c>
      <c r="AW210" s="1928" t="str">
        <f>IF(AW209="","",VLOOKUP(AW209,'シフト記号表（従来型・ユニット型共通）'!$C$6:$L$47,10,FALSE))</f>
        <v/>
      </c>
      <c r="AX210" s="1928" t="str">
        <f>IF(AX209="","",VLOOKUP(AX209,'シフト記号表（従来型・ユニット型共通）'!$C$6:$L$47,10,FALSE))</f>
        <v/>
      </c>
      <c r="AY210" s="1928" t="str">
        <f>IF(AY209="","",VLOOKUP(AY209,'シフト記号表（従来型・ユニット型共通）'!$C$6:$L$47,10,FALSE))</f>
        <v/>
      </c>
      <c r="AZ210" s="1928" t="str">
        <f>IF(AZ209="","",VLOOKUP(AZ209,'シフト記号表（従来型・ユニット型共通）'!$C$6:$L$47,10,FALSE))</f>
        <v/>
      </c>
      <c r="BA210" s="1928" t="str">
        <f>IF(BA209="","",VLOOKUP(BA209,'シフト記号表（従来型・ユニット型共通）'!$C$6:$L$47,10,FALSE))</f>
        <v/>
      </c>
      <c r="BB210" s="1929" t="str">
        <f>IF(BB209="","",VLOOKUP(BB209,'シフト記号表（従来型・ユニット型共通）'!$C$6:$L$47,10,FALSE))</f>
        <v/>
      </c>
      <c r="BC210" s="1927" t="str">
        <f>IF(BC209="","",VLOOKUP(BC209,'シフト記号表（従来型・ユニット型共通）'!$C$6:$L$47,10,FALSE))</f>
        <v/>
      </c>
      <c r="BD210" s="1928" t="str">
        <f>IF(BD209="","",VLOOKUP(BD209,'シフト記号表（従来型・ユニット型共通）'!$C$6:$L$47,10,FALSE))</f>
        <v/>
      </c>
      <c r="BE210" s="1928" t="str">
        <f>IF(BE209="","",VLOOKUP(BE209,'シフト記号表（従来型・ユニット型共通）'!$C$6:$L$47,10,FALSE))</f>
        <v/>
      </c>
      <c r="BF210" s="4169">
        <f>IF($BI$3="４週",SUM(AA210:BB210),IF($BI$3="暦月",SUM(AA210:BE210),""))</f>
        <v>0</v>
      </c>
      <c r="BG210" s="4170"/>
      <c r="BH210" s="4171">
        <f>IF($BI$3="４週",BF210/4,IF($BI$3="暦月",(BF210/($BI$8/7)),""))</f>
        <v>0</v>
      </c>
      <c r="BI210" s="4170"/>
      <c r="BJ210" s="4166"/>
      <c r="BK210" s="4167"/>
      <c r="BL210" s="4167"/>
      <c r="BM210" s="4167"/>
      <c r="BN210" s="4168"/>
    </row>
    <row r="211" spans="2:66" ht="20.25" customHeight="1" x14ac:dyDescent="0.15">
      <c r="B211" s="4126">
        <f>B209+1</f>
        <v>98</v>
      </c>
      <c r="C211" s="4253"/>
      <c r="D211" s="4255"/>
      <c r="E211" s="4239"/>
      <c r="F211" s="4256"/>
      <c r="G211" s="4128"/>
      <c r="H211" s="4129"/>
      <c r="I211" s="1922"/>
      <c r="J211" s="1923"/>
      <c r="K211" s="1922"/>
      <c r="L211" s="1923"/>
      <c r="M211" s="4132"/>
      <c r="N211" s="4133"/>
      <c r="O211" s="4136"/>
      <c r="P211" s="4137"/>
      <c r="Q211" s="4137"/>
      <c r="R211" s="4129"/>
      <c r="S211" s="4140"/>
      <c r="T211" s="4141"/>
      <c r="U211" s="4141"/>
      <c r="V211" s="4141"/>
      <c r="W211" s="4142"/>
      <c r="X211" s="1942" t="s">
        <v>3298</v>
      </c>
      <c r="Z211" s="1943"/>
      <c r="AA211" s="1935"/>
      <c r="AB211" s="1936"/>
      <c r="AC211" s="1936"/>
      <c r="AD211" s="1936"/>
      <c r="AE211" s="1936"/>
      <c r="AF211" s="1936"/>
      <c r="AG211" s="1937"/>
      <c r="AH211" s="1935"/>
      <c r="AI211" s="1936"/>
      <c r="AJ211" s="1936"/>
      <c r="AK211" s="1936"/>
      <c r="AL211" s="1936"/>
      <c r="AM211" s="1936"/>
      <c r="AN211" s="1937"/>
      <c r="AO211" s="1935"/>
      <c r="AP211" s="1936"/>
      <c r="AQ211" s="1936"/>
      <c r="AR211" s="1936"/>
      <c r="AS211" s="1936"/>
      <c r="AT211" s="1936"/>
      <c r="AU211" s="1937"/>
      <c r="AV211" s="1935"/>
      <c r="AW211" s="1936"/>
      <c r="AX211" s="1936"/>
      <c r="AY211" s="1936"/>
      <c r="AZ211" s="1936"/>
      <c r="BA211" s="1936"/>
      <c r="BB211" s="1937"/>
      <c r="BC211" s="1935"/>
      <c r="BD211" s="1936"/>
      <c r="BE211" s="1938"/>
      <c r="BF211" s="4146"/>
      <c r="BG211" s="4147"/>
      <c r="BH211" s="4148"/>
      <c r="BI211" s="4149"/>
      <c r="BJ211" s="4150"/>
      <c r="BK211" s="4151"/>
      <c r="BL211" s="4151"/>
      <c r="BM211" s="4151"/>
      <c r="BN211" s="4152"/>
    </row>
    <row r="212" spans="2:66" ht="20.25" customHeight="1" x14ac:dyDescent="0.15">
      <c r="B212" s="4159"/>
      <c r="C212" s="4260"/>
      <c r="D212" s="4261"/>
      <c r="E212" s="4239"/>
      <c r="F212" s="4256"/>
      <c r="G212" s="4160"/>
      <c r="H212" s="4161"/>
      <c r="I212" s="1944"/>
      <c r="J212" s="1945">
        <f>G211</f>
        <v>0</v>
      </c>
      <c r="K212" s="1944"/>
      <c r="L212" s="1945">
        <f>M211</f>
        <v>0</v>
      </c>
      <c r="M212" s="4162"/>
      <c r="N212" s="4163"/>
      <c r="O212" s="4164"/>
      <c r="P212" s="4165"/>
      <c r="Q212" s="4165"/>
      <c r="R212" s="4161"/>
      <c r="S212" s="4140"/>
      <c r="T212" s="4141"/>
      <c r="U212" s="4141"/>
      <c r="V212" s="4141"/>
      <c r="W212" s="4142"/>
      <c r="X212" s="1939" t="s">
        <v>3505</v>
      </c>
      <c r="Y212" s="1940"/>
      <c r="Z212" s="1941"/>
      <c r="AA212" s="1927" t="str">
        <f>IF(AA211="","",VLOOKUP(AA211,'シフト記号表（従来型・ユニット型共通）'!$C$6:$L$47,10,FALSE))</f>
        <v/>
      </c>
      <c r="AB212" s="1928" t="str">
        <f>IF(AB211="","",VLOOKUP(AB211,'シフト記号表（従来型・ユニット型共通）'!$C$6:$L$47,10,FALSE))</f>
        <v/>
      </c>
      <c r="AC212" s="1928" t="str">
        <f>IF(AC211="","",VLOOKUP(AC211,'シフト記号表（従来型・ユニット型共通）'!$C$6:$L$47,10,FALSE))</f>
        <v/>
      </c>
      <c r="AD212" s="1928" t="str">
        <f>IF(AD211="","",VLOOKUP(AD211,'シフト記号表（従来型・ユニット型共通）'!$C$6:$L$47,10,FALSE))</f>
        <v/>
      </c>
      <c r="AE212" s="1928" t="str">
        <f>IF(AE211="","",VLOOKUP(AE211,'シフト記号表（従来型・ユニット型共通）'!$C$6:$L$47,10,FALSE))</f>
        <v/>
      </c>
      <c r="AF212" s="1928" t="str">
        <f>IF(AF211="","",VLOOKUP(AF211,'シフト記号表（従来型・ユニット型共通）'!$C$6:$L$47,10,FALSE))</f>
        <v/>
      </c>
      <c r="AG212" s="1929" t="str">
        <f>IF(AG211="","",VLOOKUP(AG211,'シフト記号表（従来型・ユニット型共通）'!$C$6:$L$47,10,FALSE))</f>
        <v/>
      </c>
      <c r="AH212" s="1927" t="str">
        <f>IF(AH211="","",VLOOKUP(AH211,'シフト記号表（従来型・ユニット型共通）'!$C$6:$L$47,10,FALSE))</f>
        <v/>
      </c>
      <c r="AI212" s="1928" t="str">
        <f>IF(AI211="","",VLOOKUP(AI211,'シフト記号表（従来型・ユニット型共通）'!$C$6:$L$47,10,FALSE))</f>
        <v/>
      </c>
      <c r="AJ212" s="1928" t="str">
        <f>IF(AJ211="","",VLOOKUP(AJ211,'シフト記号表（従来型・ユニット型共通）'!$C$6:$L$47,10,FALSE))</f>
        <v/>
      </c>
      <c r="AK212" s="1928" t="str">
        <f>IF(AK211="","",VLOOKUP(AK211,'シフト記号表（従来型・ユニット型共通）'!$C$6:$L$47,10,FALSE))</f>
        <v/>
      </c>
      <c r="AL212" s="1928" t="str">
        <f>IF(AL211="","",VLOOKUP(AL211,'シフト記号表（従来型・ユニット型共通）'!$C$6:$L$47,10,FALSE))</f>
        <v/>
      </c>
      <c r="AM212" s="1928" t="str">
        <f>IF(AM211="","",VLOOKUP(AM211,'シフト記号表（従来型・ユニット型共通）'!$C$6:$L$47,10,FALSE))</f>
        <v/>
      </c>
      <c r="AN212" s="1929" t="str">
        <f>IF(AN211="","",VLOOKUP(AN211,'シフト記号表（従来型・ユニット型共通）'!$C$6:$L$47,10,FALSE))</f>
        <v/>
      </c>
      <c r="AO212" s="1927" t="str">
        <f>IF(AO211="","",VLOOKUP(AO211,'シフト記号表（従来型・ユニット型共通）'!$C$6:$L$47,10,FALSE))</f>
        <v/>
      </c>
      <c r="AP212" s="1928" t="str">
        <f>IF(AP211="","",VLOOKUP(AP211,'シフト記号表（従来型・ユニット型共通）'!$C$6:$L$47,10,FALSE))</f>
        <v/>
      </c>
      <c r="AQ212" s="1928" t="str">
        <f>IF(AQ211="","",VLOOKUP(AQ211,'シフト記号表（従来型・ユニット型共通）'!$C$6:$L$47,10,FALSE))</f>
        <v/>
      </c>
      <c r="AR212" s="1928" t="str">
        <f>IF(AR211="","",VLOOKUP(AR211,'シフト記号表（従来型・ユニット型共通）'!$C$6:$L$47,10,FALSE))</f>
        <v/>
      </c>
      <c r="AS212" s="1928" t="str">
        <f>IF(AS211="","",VLOOKUP(AS211,'シフト記号表（従来型・ユニット型共通）'!$C$6:$L$47,10,FALSE))</f>
        <v/>
      </c>
      <c r="AT212" s="1928" t="str">
        <f>IF(AT211="","",VLOOKUP(AT211,'シフト記号表（従来型・ユニット型共通）'!$C$6:$L$47,10,FALSE))</f>
        <v/>
      </c>
      <c r="AU212" s="1929" t="str">
        <f>IF(AU211="","",VLOOKUP(AU211,'シフト記号表（従来型・ユニット型共通）'!$C$6:$L$47,10,FALSE))</f>
        <v/>
      </c>
      <c r="AV212" s="1927" t="str">
        <f>IF(AV211="","",VLOOKUP(AV211,'シフト記号表（従来型・ユニット型共通）'!$C$6:$L$47,10,FALSE))</f>
        <v/>
      </c>
      <c r="AW212" s="1928" t="str">
        <f>IF(AW211="","",VLOOKUP(AW211,'シフト記号表（従来型・ユニット型共通）'!$C$6:$L$47,10,FALSE))</f>
        <v/>
      </c>
      <c r="AX212" s="1928" t="str">
        <f>IF(AX211="","",VLOOKUP(AX211,'シフト記号表（従来型・ユニット型共通）'!$C$6:$L$47,10,FALSE))</f>
        <v/>
      </c>
      <c r="AY212" s="1928" t="str">
        <f>IF(AY211="","",VLOOKUP(AY211,'シフト記号表（従来型・ユニット型共通）'!$C$6:$L$47,10,FALSE))</f>
        <v/>
      </c>
      <c r="AZ212" s="1928" t="str">
        <f>IF(AZ211="","",VLOOKUP(AZ211,'シフト記号表（従来型・ユニット型共通）'!$C$6:$L$47,10,FALSE))</f>
        <v/>
      </c>
      <c r="BA212" s="1928" t="str">
        <f>IF(BA211="","",VLOOKUP(BA211,'シフト記号表（従来型・ユニット型共通）'!$C$6:$L$47,10,FALSE))</f>
        <v/>
      </c>
      <c r="BB212" s="1929" t="str">
        <f>IF(BB211="","",VLOOKUP(BB211,'シフト記号表（従来型・ユニット型共通）'!$C$6:$L$47,10,FALSE))</f>
        <v/>
      </c>
      <c r="BC212" s="1927" t="str">
        <f>IF(BC211="","",VLOOKUP(BC211,'シフト記号表（従来型・ユニット型共通）'!$C$6:$L$47,10,FALSE))</f>
        <v/>
      </c>
      <c r="BD212" s="1928" t="str">
        <f>IF(BD211="","",VLOOKUP(BD211,'シフト記号表（従来型・ユニット型共通）'!$C$6:$L$47,10,FALSE))</f>
        <v/>
      </c>
      <c r="BE212" s="1928" t="str">
        <f>IF(BE211="","",VLOOKUP(BE211,'シフト記号表（従来型・ユニット型共通）'!$C$6:$L$47,10,FALSE))</f>
        <v/>
      </c>
      <c r="BF212" s="4169">
        <f>IF($BI$3="４週",SUM(AA212:BB212),IF($BI$3="暦月",SUM(AA212:BE212),""))</f>
        <v>0</v>
      </c>
      <c r="BG212" s="4170"/>
      <c r="BH212" s="4171">
        <f>IF($BI$3="４週",BF212/4,IF($BI$3="暦月",(BF212/($BI$8/7)),""))</f>
        <v>0</v>
      </c>
      <c r="BI212" s="4170"/>
      <c r="BJ212" s="4166"/>
      <c r="BK212" s="4167"/>
      <c r="BL212" s="4167"/>
      <c r="BM212" s="4167"/>
      <c r="BN212" s="4168"/>
    </row>
    <row r="213" spans="2:66" ht="20.25" customHeight="1" x14ac:dyDescent="0.15">
      <c r="B213" s="4126">
        <f>B211+1</f>
        <v>99</v>
      </c>
      <c r="C213" s="4253"/>
      <c r="D213" s="4255"/>
      <c r="E213" s="4239"/>
      <c r="F213" s="4256"/>
      <c r="G213" s="4128"/>
      <c r="H213" s="4129"/>
      <c r="I213" s="1922"/>
      <c r="J213" s="1923"/>
      <c r="K213" s="1922"/>
      <c r="L213" s="1923"/>
      <c r="M213" s="4132"/>
      <c r="N213" s="4133"/>
      <c r="O213" s="4136"/>
      <c r="P213" s="4137"/>
      <c r="Q213" s="4137"/>
      <c r="R213" s="4129"/>
      <c r="S213" s="4140"/>
      <c r="T213" s="4141"/>
      <c r="U213" s="4141"/>
      <c r="V213" s="4141"/>
      <c r="W213" s="4142"/>
      <c r="X213" s="1942" t="s">
        <v>3298</v>
      </c>
      <c r="Z213" s="1943"/>
      <c r="AA213" s="1935"/>
      <c r="AB213" s="1936"/>
      <c r="AC213" s="1936"/>
      <c r="AD213" s="1936"/>
      <c r="AE213" s="1936"/>
      <c r="AF213" s="1936"/>
      <c r="AG213" s="1937"/>
      <c r="AH213" s="1935"/>
      <c r="AI213" s="1936"/>
      <c r="AJ213" s="1936"/>
      <c r="AK213" s="1936"/>
      <c r="AL213" s="1936"/>
      <c r="AM213" s="1936"/>
      <c r="AN213" s="1937"/>
      <c r="AO213" s="1935"/>
      <c r="AP213" s="1936"/>
      <c r="AQ213" s="1936"/>
      <c r="AR213" s="1936"/>
      <c r="AS213" s="1936"/>
      <c r="AT213" s="1936"/>
      <c r="AU213" s="1937"/>
      <c r="AV213" s="1935"/>
      <c r="AW213" s="1936"/>
      <c r="AX213" s="1936"/>
      <c r="AY213" s="1936"/>
      <c r="AZ213" s="1936"/>
      <c r="BA213" s="1936"/>
      <c r="BB213" s="1937"/>
      <c r="BC213" s="1935"/>
      <c r="BD213" s="1936"/>
      <c r="BE213" s="1938"/>
      <c r="BF213" s="4146"/>
      <c r="BG213" s="4147"/>
      <c r="BH213" s="4148"/>
      <c r="BI213" s="4149"/>
      <c r="BJ213" s="4150"/>
      <c r="BK213" s="4151"/>
      <c r="BL213" s="4151"/>
      <c r="BM213" s="4151"/>
      <c r="BN213" s="4152"/>
    </row>
    <row r="214" spans="2:66" ht="20.25" customHeight="1" x14ac:dyDescent="0.15">
      <c r="B214" s="4159"/>
      <c r="C214" s="4260"/>
      <c r="D214" s="4261"/>
      <c r="E214" s="4239"/>
      <c r="F214" s="4256"/>
      <c r="G214" s="4160"/>
      <c r="H214" s="4161"/>
      <c r="I214" s="1944"/>
      <c r="J214" s="1945">
        <f>G213</f>
        <v>0</v>
      </c>
      <c r="K214" s="1944"/>
      <c r="L214" s="1945">
        <f>M213</f>
        <v>0</v>
      </c>
      <c r="M214" s="4162"/>
      <c r="N214" s="4163"/>
      <c r="O214" s="4164"/>
      <c r="P214" s="4165"/>
      <c r="Q214" s="4165"/>
      <c r="R214" s="4161"/>
      <c r="S214" s="4140"/>
      <c r="T214" s="4141"/>
      <c r="U214" s="4141"/>
      <c r="V214" s="4141"/>
      <c r="W214" s="4142"/>
      <c r="X214" s="1939" t="s">
        <v>3505</v>
      </c>
      <c r="Y214" s="1940"/>
      <c r="Z214" s="1941"/>
      <c r="AA214" s="1927" t="str">
        <f>IF(AA213="","",VLOOKUP(AA213,'シフト記号表（従来型・ユニット型共通）'!$C$6:$L$47,10,FALSE))</f>
        <v/>
      </c>
      <c r="AB214" s="1928" t="str">
        <f>IF(AB213="","",VLOOKUP(AB213,'シフト記号表（従来型・ユニット型共通）'!$C$6:$L$47,10,FALSE))</f>
        <v/>
      </c>
      <c r="AC214" s="1928" t="str">
        <f>IF(AC213="","",VLOOKUP(AC213,'シフト記号表（従来型・ユニット型共通）'!$C$6:$L$47,10,FALSE))</f>
        <v/>
      </c>
      <c r="AD214" s="1928" t="str">
        <f>IF(AD213="","",VLOOKUP(AD213,'シフト記号表（従来型・ユニット型共通）'!$C$6:$L$47,10,FALSE))</f>
        <v/>
      </c>
      <c r="AE214" s="1928" t="str">
        <f>IF(AE213="","",VLOOKUP(AE213,'シフト記号表（従来型・ユニット型共通）'!$C$6:$L$47,10,FALSE))</f>
        <v/>
      </c>
      <c r="AF214" s="1928" t="str">
        <f>IF(AF213="","",VLOOKUP(AF213,'シフト記号表（従来型・ユニット型共通）'!$C$6:$L$47,10,FALSE))</f>
        <v/>
      </c>
      <c r="AG214" s="1929" t="str">
        <f>IF(AG213="","",VLOOKUP(AG213,'シフト記号表（従来型・ユニット型共通）'!$C$6:$L$47,10,FALSE))</f>
        <v/>
      </c>
      <c r="AH214" s="1927" t="str">
        <f>IF(AH213="","",VLOOKUP(AH213,'シフト記号表（従来型・ユニット型共通）'!$C$6:$L$47,10,FALSE))</f>
        <v/>
      </c>
      <c r="AI214" s="1928" t="str">
        <f>IF(AI213="","",VLOOKUP(AI213,'シフト記号表（従来型・ユニット型共通）'!$C$6:$L$47,10,FALSE))</f>
        <v/>
      </c>
      <c r="AJ214" s="1928" t="str">
        <f>IF(AJ213="","",VLOOKUP(AJ213,'シフト記号表（従来型・ユニット型共通）'!$C$6:$L$47,10,FALSE))</f>
        <v/>
      </c>
      <c r="AK214" s="1928" t="str">
        <f>IF(AK213="","",VLOOKUP(AK213,'シフト記号表（従来型・ユニット型共通）'!$C$6:$L$47,10,FALSE))</f>
        <v/>
      </c>
      <c r="AL214" s="1928" t="str">
        <f>IF(AL213="","",VLOOKUP(AL213,'シフト記号表（従来型・ユニット型共通）'!$C$6:$L$47,10,FALSE))</f>
        <v/>
      </c>
      <c r="AM214" s="1928" t="str">
        <f>IF(AM213="","",VLOOKUP(AM213,'シフト記号表（従来型・ユニット型共通）'!$C$6:$L$47,10,FALSE))</f>
        <v/>
      </c>
      <c r="AN214" s="1929" t="str">
        <f>IF(AN213="","",VLOOKUP(AN213,'シフト記号表（従来型・ユニット型共通）'!$C$6:$L$47,10,FALSE))</f>
        <v/>
      </c>
      <c r="AO214" s="1927" t="str">
        <f>IF(AO213="","",VLOOKUP(AO213,'シフト記号表（従来型・ユニット型共通）'!$C$6:$L$47,10,FALSE))</f>
        <v/>
      </c>
      <c r="AP214" s="1928" t="str">
        <f>IF(AP213="","",VLOOKUP(AP213,'シフト記号表（従来型・ユニット型共通）'!$C$6:$L$47,10,FALSE))</f>
        <v/>
      </c>
      <c r="AQ214" s="1928" t="str">
        <f>IF(AQ213="","",VLOOKUP(AQ213,'シフト記号表（従来型・ユニット型共通）'!$C$6:$L$47,10,FALSE))</f>
        <v/>
      </c>
      <c r="AR214" s="1928" t="str">
        <f>IF(AR213="","",VLOOKUP(AR213,'シフト記号表（従来型・ユニット型共通）'!$C$6:$L$47,10,FALSE))</f>
        <v/>
      </c>
      <c r="AS214" s="1928" t="str">
        <f>IF(AS213="","",VLOOKUP(AS213,'シフト記号表（従来型・ユニット型共通）'!$C$6:$L$47,10,FALSE))</f>
        <v/>
      </c>
      <c r="AT214" s="1928" t="str">
        <f>IF(AT213="","",VLOOKUP(AT213,'シフト記号表（従来型・ユニット型共通）'!$C$6:$L$47,10,FALSE))</f>
        <v/>
      </c>
      <c r="AU214" s="1929" t="str">
        <f>IF(AU213="","",VLOOKUP(AU213,'シフト記号表（従来型・ユニット型共通）'!$C$6:$L$47,10,FALSE))</f>
        <v/>
      </c>
      <c r="AV214" s="1927" t="str">
        <f>IF(AV213="","",VLOOKUP(AV213,'シフト記号表（従来型・ユニット型共通）'!$C$6:$L$47,10,FALSE))</f>
        <v/>
      </c>
      <c r="AW214" s="1928" t="str">
        <f>IF(AW213="","",VLOOKUP(AW213,'シフト記号表（従来型・ユニット型共通）'!$C$6:$L$47,10,FALSE))</f>
        <v/>
      </c>
      <c r="AX214" s="1928" t="str">
        <f>IF(AX213="","",VLOOKUP(AX213,'シフト記号表（従来型・ユニット型共通）'!$C$6:$L$47,10,FALSE))</f>
        <v/>
      </c>
      <c r="AY214" s="1928" t="str">
        <f>IF(AY213="","",VLOOKUP(AY213,'シフト記号表（従来型・ユニット型共通）'!$C$6:$L$47,10,FALSE))</f>
        <v/>
      </c>
      <c r="AZ214" s="1928" t="str">
        <f>IF(AZ213="","",VLOOKUP(AZ213,'シフト記号表（従来型・ユニット型共通）'!$C$6:$L$47,10,FALSE))</f>
        <v/>
      </c>
      <c r="BA214" s="1928" t="str">
        <f>IF(BA213="","",VLOOKUP(BA213,'シフト記号表（従来型・ユニット型共通）'!$C$6:$L$47,10,FALSE))</f>
        <v/>
      </c>
      <c r="BB214" s="1929" t="str">
        <f>IF(BB213="","",VLOOKUP(BB213,'シフト記号表（従来型・ユニット型共通）'!$C$6:$L$47,10,FALSE))</f>
        <v/>
      </c>
      <c r="BC214" s="1927" t="str">
        <f>IF(BC213="","",VLOOKUP(BC213,'シフト記号表（従来型・ユニット型共通）'!$C$6:$L$47,10,FALSE))</f>
        <v/>
      </c>
      <c r="BD214" s="1928" t="str">
        <f>IF(BD213="","",VLOOKUP(BD213,'シフト記号表（従来型・ユニット型共通）'!$C$6:$L$47,10,FALSE))</f>
        <v/>
      </c>
      <c r="BE214" s="1928" t="str">
        <f>IF(BE213="","",VLOOKUP(BE213,'シフト記号表（従来型・ユニット型共通）'!$C$6:$L$47,10,FALSE))</f>
        <v/>
      </c>
      <c r="BF214" s="4169">
        <f>IF($BI$3="４週",SUM(AA214:BB214),IF($BI$3="暦月",SUM(AA214:BE214),""))</f>
        <v>0</v>
      </c>
      <c r="BG214" s="4170"/>
      <c r="BH214" s="4171">
        <f>IF($BI$3="４週",BF214/4,IF($BI$3="暦月",(BF214/($BI$8/7)),""))</f>
        <v>0</v>
      </c>
      <c r="BI214" s="4170"/>
      <c r="BJ214" s="4166"/>
      <c r="BK214" s="4167"/>
      <c r="BL214" s="4167"/>
      <c r="BM214" s="4167"/>
      <c r="BN214" s="4168"/>
    </row>
    <row r="215" spans="2:66" ht="20.25" customHeight="1" x14ac:dyDescent="0.15">
      <c r="B215" s="4126">
        <f>B213+1</f>
        <v>100</v>
      </c>
      <c r="C215" s="4253"/>
      <c r="D215" s="4255"/>
      <c r="E215" s="4239"/>
      <c r="F215" s="4256"/>
      <c r="G215" s="4128"/>
      <c r="H215" s="4129"/>
      <c r="I215" s="1930"/>
      <c r="J215" s="1931"/>
      <c r="K215" s="1930"/>
      <c r="L215" s="1931"/>
      <c r="M215" s="4132"/>
      <c r="N215" s="4133"/>
      <c r="O215" s="4136"/>
      <c r="P215" s="4137"/>
      <c r="Q215" s="4137"/>
      <c r="R215" s="4129"/>
      <c r="S215" s="4140"/>
      <c r="T215" s="4141"/>
      <c r="U215" s="4141"/>
      <c r="V215" s="4141"/>
      <c r="W215" s="4142"/>
      <c r="X215" s="1932" t="s">
        <v>3298</v>
      </c>
      <c r="Y215" s="1933"/>
      <c r="Z215" s="1934"/>
      <c r="AA215" s="1935"/>
      <c r="AB215" s="1936"/>
      <c r="AC215" s="1936"/>
      <c r="AD215" s="1936"/>
      <c r="AE215" s="1936"/>
      <c r="AF215" s="1936"/>
      <c r="AG215" s="1937"/>
      <c r="AH215" s="1935"/>
      <c r="AI215" s="1936"/>
      <c r="AJ215" s="1936"/>
      <c r="AK215" s="1936"/>
      <c r="AL215" s="1936"/>
      <c r="AM215" s="1936"/>
      <c r="AN215" s="1937"/>
      <c r="AO215" s="1935"/>
      <c r="AP215" s="1936"/>
      <c r="AQ215" s="1936"/>
      <c r="AR215" s="1936"/>
      <c r="AS215" s="1936"/>
      <c r="AT215" s="1936"/>
      <c r="AU215" s="1937"/>
      <c r="AV215" s="1935"/>
      <c r="AW215" s="1936"/>
      <c r="AX215" s="1936"/>
      <c r="AY215" s="1936"/>
      <c r="AZ215" s="1936"/>
      <c r="BA215" s="1936"/>
      <c r="BB215" s="1937"/>
      <c r="BC215" s="1935"/>
      <c r="BD215" s="1936"/>
      <c r="BE215" s="1938"/>
      <c r="BF215" s="4146"/>
      <c r="BG215" s="4147"/>
      <c r="BH215" s="4148"/>
      <c r="BI215" s="4149"/>
      <c r="BJ215" s="4150"/>
      <c r="BK215" s="4151"/>
      <c r="BL215" s="4151"/>
      <c r="BM215" s="4151"/>
      <c r="BN215" s="4152"/>
    </row>
    <row r="216" spans="2:66" ht="20.25" customHeight="1" thickBot="1" x14ac:dyDescent="0.2">
      <c r="B216" s="4127"/>
      <c r="C216" s="4254"/>
      <c r="D216" s="4257"/>
      <c r="E216" s="4258"/>
      <c r="F216" s="4259"/>
      <c r="G216" s="4130"/>
      <c r="H216" s="4131"/>
      <c r="I216" s="1949"/>
      <c r="J216" s="1950">
        <f>G215</f>
        <v>0</v>
      </c>
      <c r="K216" s="1949"/>
      <c r="L216" s="1950">
        <f>M215</f>
        <v>0</v>
      </c>
      <c r="M216" s="4134"/>
      <c r="N216" s="4135"/>
      <c r="O216" s="4138"/>
      <c r="P216" s="4139"/>
      <c r="Q216" s="4139"/>
      <c r="R216" s="4131"/>
      <c r="S216" s="4143"/>
      <c r="T216" s="4144"/>
      <c r="U216" s="4144"/>
      <c r="V216" s="4144"/>
      <c r="W216" s="4145"/>
      <c r="X216" s="1951" t="s">
        <v>3505</v>
      </c>
      <c r="Y216" s="1952"/>
      <c r="Z216" s="1953"/>
      <c r="AA216" s="1954" t="str">
        <f>IF(AA215="","",VLOOKUP(AA215,'シフト記号表（従来型・ユニット型共通）'!$C$6:$L$47,10,FALSE))</f>
        <v/>
      </c>
      <c r="AB216" s="1955" t="str">
        <f>IF(AB215="","",VLOOKUP(AB215,'シフト記号表（従来型・ユニット型共通）'!$C$6:$L$47,10,FALSE))</f>
        <v/>
      </c>
      <c r="AC216" s="1955" t="str">
        <f>IF(AC215="","",VLOOKUP(AC215,'シフト記号表（従来型・ユニット型共通）'!$C$6:$L$47,10,FALSE))</f>
        <v/>
      </c>
      <c r="AD216" s="1955" t="str">
        <f>IF(AD215="","",VLOOKUP(AD215,'シフト記号表（従来型・ユニット型共通）'!$C$6:$L$47,10,FALSE))</f>
        <v/>
      </c>
      <c r="AE216" s="1955" t="str">
        <f>IF(AE215="","",VLOOKUP(AE215,'シフト記号表（従来型・ユニット型共通）'!$C$6:$L$47,10,FALSE))</f>
        <v/>
      </c>
      <c r="AF216" s="1955" t="str">
        <f>IF(AF215="","",VLOOKUP(AF215,'シフト記号表（従来型・ユニット型共通）'!$C$6:$L$47,10,FALSE))</f>
        <v/>
      </c>
      <c r="AG216" s="1956" t="str">
        <f>IF(AG215="","",VLOOKUP(AG215,'シフト記号表（従来型・ユニット型共通）'!$C$6:$L$47,10,FALSE))</f>
        <v/>
      </c>
      <c r="AH216" s="1954" t="str">
        <f>IF(AH215="","",VLOOKUP(AH215,'シフト記号表（従来型・ユニット型共通）'!$C$6:$L$47,10,FALSE))</f>
        <v/>
      </c>
      <c r="AI216" s="1955" t="str">
        <f>IF(AI215="","",VLOOKUP(AI215,'シフト記号表（従来型・ユニット型共通）'!$C$6:$L$47,10,FALSE))</f>
        <v/>
      </c>
      <c r="AJ216" s="1955" t="str">
        <f>IF(AJ215="","",VLOOKUP(AJ215,'シフト記号表（従来型・ユニット型共通）'!$C$6:$L$47,10,FALSE))</f>
        <v/>
      </c>
      <c r="AK216" s="1955" t="str">
        <f>IF(AK215="","",VLOOKUP(AK215,'シフト記号表（従来型・ユニット型共通）'!$C$6:$L$47,10,FALSE))</f>
        <v/>
      </c>
      <c r="AL216" s="1955" t="str">
        <f>IF(AL215="","",VLOOKUP(AL215,'シフト記号表（従来型・ユニット型共通）'!$C$6:$L$47,10,FALSE))</f>
        <v/>
      </c>
      <c r="AM216" s="1955" t="str">
        <f>IF(AM215="","",VLOOKUP(AM215,'シフト記号表（従来型・ユニット型共通）'!$C$6:$L$47,10,FALSE))</f>
        <v/>
      </c>
      <c r="AN216" s="1956" t="str">
        <f>IF(AN215="","",VLOOKUP(AN215,'シフト記号表（従来型・ユニット型共通）'!$C$6:$L$47,10,FALSE))</f>
        <v/>
      </c>
      <c r="AO216" s="1954" t="str">
        <f>IF(AO215="","",VLOOKUP(AO215,'シフト記号表（従来型・ユニット型共通）'!$C$6:$L$47,10,FALSE))</f>
        <v/>
      </c>
      <c r="AP216" s="1955" t="str">
        <f>IF(AP215="","",VLOOKUP(AP215,'シフト記号表（従来型・ユニット型共通）'!$C$6:$L$47,10,FALSE))</f>
        <v/>
      </c>
      <c r="AQ216" s="1955" t="str">
        <f>IF(AQ215="","",VLOOKUP(AQ215,'シフト記号表（従来型・ユニット型共通）'!$C$6:$L$47,10,FALSE))</f>
        <v/>
      </c>
      <c r="AR216" s="1955" t="str">
        <f>IF(AR215="","",VLOOKUP(AR215,'シフト記号表（従来型・ユニット型共通）'!$C$6:$L$47,10,FALSE))</f>
        <v/>
      </c>
      <c r="AS216" s="1955" t="str">
        <f>IF(AS215="","",VLOOKUP(AS215,'シフト記号表（従来型・ユニット型共通）'!$C$6:$L$47,10,FALSE))</f>
        <v/>
      </c>
      <c r="AT216" s="1955" t="str">
        <f>IF(AT215="","",VLOOKUP(AT215,'シフト記号表（従来型・ユニット型共通）'!$C$6:$L$47,10,FALSE))</f>
        <v/>
      </c>
      <c r="AU216" s="1956" t="str">
        <f>IF(AU215="","",VLOOKUP(AU215,'シフト記号表（従来型・ユニット型共通）'!$C$6:$L$47,10,FALSE))</f>
        <v/>
      </c>
      <c r="AV216" s="1954" t="str">
        <f>IF(AV215="","",VLOOKUP(AV215,'シフト記号表（従来型・ユニット型共通）'!$C$6:$L$47,10,FALSE))</f>
        <v/>
      </c>
      <c r="AW216" s="1955" t="str">
        <f>IF(AW215="","",VLOOKUP(AW215,'シフト記号表（従来型・ユニット型共通）'!$C$6:$L$47,10,FALSE))</f>
        <v/>
      </c>
      <c r="AX216" s="1955" t="str">
        <f>IF(AX215="","",VLOOKUP(AX215,'シフト記号表（従来型・ユニット型共通）'!$C$6:$L$47,10,FALSE))</f>
        <v/>
      </c>
      <c r="AY216" s="1955" t="str">
        <f>IF(AY215="","",VLOOKUP(AY215,'シフト記号表（従来型・ユニット型共通）'!$C$6:$L$47,10,FALSE))</f>
        <v/>
      </c>
      <c r="AZ216" s="1955" t="str">
        <f>IF(AZ215="","",VLOOKUP(AZ215,'シフト記号表（従来型・ユニット型共通）'!$C$6:$L$47,10,FALSE))</f>
        <v/>
      </c>
      <c r="BA216" s="1955" t="str">
        <f>IF(BA215="","",VLOOKUP(BA215,'シフト記号表（従来型・ユニット型共通）'!$C$6:$L$47,10,FALSE))</f>
        <v/>
      </c>
      <c r="BB216" s="1956" t="str">
        <f>IF(BB215="","",VLOOKUP(BB215,'シフト記号表（従来型・ユニット型共通）'!$C$6:$L$47,10,FALSE))</f>
        <v/>
      </c>
      <c r="BC216" s="1954" t="str">
        <f>IF(BC215="","",VLOOKUP(BC215,'シフト記号表（従来型・ユニット型共通）'!$C$6:$L$47,10,FALSE))</f>
        <v/>
      </c>
      <c r="BD216" s="1955" t="str">
        <f>IF(BD215="","",VLOOKUP(BD215,'シフト記号表（従来型・ユニット型共通）'!$C$6:$L$47,10,FALSE))</f>
        <v/>
      </c>
      <c r="BE216" s="1955" t="str">
        <f>IF(BE215="","",VLOOKUP(BE215,'シフト記号表（従来型・ユニット型共通）'!$C$6:$L$47,10,FALSE))</f>
        <v/>
      </c>
      <c r="BF216" s="4156">
        <f>IF($BI$3="４週",SUM(AA216:BB216),IF($BI$3="暦月",SUM(AA216:BE216),""))</f>
        <v>0</v>
      </c>
      <c r="BG216" s="4157"/>
      <c r="BH216" s="4158">
        <f>IF($BI$3="４週",BF216/4,IF($BI$3="暦月",(BF216/($BI$8/7)),""))</f>
        <v>0</v>
      </c>
      <c r="BI216" s="4157"/>
      <c r="BJ216" s="4153"/>
      <c r="BK216" s="4154"/>
      <c r="BL216" s="4154"/>
      <c r="BM216" s="4154"/>
      <c r="BN216" s="4155"/>
    </row>
    <row r="217" spans="2:66" ht="20.25" customHeight="1" x14ac:dyDescent="0.15">
      <c r="B217" s="1958"/>
      <c r="C217" s="1958"/>
      <c r="D217" s="1958"/>
      <c r="E217" s="1958"/>
      <c r="F217" s="1958"/>
      <c r="G217" s="1959"/>
      <c r="H217" s="1959"/>
      <c r="I217" s="1959"/>
      <c r="J217" s="1959"/>
      <c r="K217" s="1959"/>
      <c r="L217" s="1959"/>
      <c r="M217" s="1960"/>
      <c r="N217" s="1960"/>
      <c r="O217" s="1959"/>
      <c r="P217" s="1959"/>
      <c r="Q217" s="1959"/>
      <c r="R217" s="1959"/>
      <c r="S217" s="1961"/>
      <c r="T217" s="1961"/>
      <c r="U217" s="1961"/>
      <c r="V217" s="1962"/>
      <c r="W217" s="1962"/>
      <c r="X217" s="1962"/>
      <c r="Y217" s="1963"/>
      <c r="Z217" s="1964"/>
      <c r="AA217" s="1965"/>
      <c r="AB217" s="1965"/>
      <c r="AC217" s="1965"/>
      <c r="AD217" s="1965"/>
      <c r="AE217" s="1965"/>
      <c r="AF217" s="1965"/>
      <c r="AG217" s="1965"/>
      <c r="AH217" s="1965"/>
      <c r="AI217" s="1965"/>
      <c r="AJ217" s="1965"/>
      <c r="AK217" s="1965"/>
      <c r="AL217" s="1965"/>
      <c r="AM217" s="1965"/>
      <c r="AN217" s="1965"/>
      <c r="AO217" s="1965"/>
      <c r="AP217" s="1965"/>
      <c r="AQ217" s="1965"/>
      <c r="AR217" s="1965"/>
      <c r="AS217" s="1965"/>
      <c r="AT217" s="1965"/>
      <c r="AU217" s="1965"/>
      <c r="AV217" s="1965"/>
      <c r="AW217" s="1965"/>
      <c r="AX217" s="1965"/>
      <c r="AY217" s="1965"/>
      <c r="AZ217" s="1965"/>
      <c r="BA217" s="1965"/>
      <c r="BB217" s="1965"/>
      <c r="BC217" s="1965"/>
      <c r="BD217" s="1965"/>
      <c r="BE217" s="1965"/>
      <c r="BF217" s="1965"/>
      <c r="BG217" s="1965"/>
      <c r="BH217" s="1966"/>
      <c r="BI217" s="1966"/>
      <c r="BJ217" s="1961"/>
      <c r="BK217" s="1961"/>
      <c r="BL217" s="1961"/>
      <c r="BM217" s="1961"/>
      <c r="BN217" s="1961"/>
    </row>
    <row r="218" spans="2:66" ht="20.25" customHeight="1" x14ac:dyDescent="0.15">
      <c r="B218" s="1958"/>
      <c r="C218" s="1958"/>
      <c r="D218" s="1958"/>
      <c r="E218" s="1958"/>
      <c r="F218" s="1958"/>
      <c r="G218" s="1959"/>
      <c r="H218" s="1959"/>
      <c r="I218" s="1959"/>
      <c r="J218" s="1959"/>
      <c r="K218" s="1959"/>
      <c r="L218" s="1959"/>
      <c r="M218" s="1967"/>
      <c r="N218" s="1884" t="s">
        <v>3632</v>
      </c>
      <c r="O218" s="1884"/>
      <c r="P218" s="1884"/>
      <c r="Q218" s="1884"/>
      <c r="R218" s="1884"/>
      <c r="S218" s="1884"/>
      <c r="T218" s="1884"/>
      <c r="U218" s="1884"/>
      <c r="V218" s="1884"/>
      <c r="W218" s="1884"/>
      <c r="X218" s="1889"/>
      <c r="Y218" s="1884"/>
      <c r="Z218" s="1884"/>
      <c r="AA218" s="1884"/>
      <c r="AB218" s="1884"/>
      <c r="AC218" s="1884"/>
      <c r="AD218" s="1968"/>
      <c r="AE218" s="1968"/>
      <c r="AF218" s="1968"/>
      <c r="AG218" s="1968"/>
      <c r="AH218" s="1968"/>
      <c r="AI218" s="1968"/>
      <c r="AJ218" s="1968"/>
      <c r="AK218" s="1968"/>
      <c r="AL218" s="1968"/>
      <c r="AM218" s="1968"/>
      <c r="AN218" s="1968"/>
      <c r="AO218" s="1968"/>
      <c r="AP218" s="1968"/>
      <c r="AQ218" s="1968"/>
      <c r="AR218" s="1968"/>
      <c r="AS218" s="1968"/>
      <c r="AT218" s="1968"/>
      <c r="AU218" s="1968"/>
      <c r="AV218" s="1968"/>
      <c r="AW218" s="1968"/>
      <c r="AX218" s="1968"/>
      <c r="AY218" s="1968"/>
      <c r="AZ218" s="1968"/>
      <c r="BA218" s="1968"/>
      <c r="BB218" s="1968"/>
      <c r="BC218" s="1968"/>
      <c r="BD218" s="1968"/>
      <c r="BE218" s="1968"/>
      <c r="BF218" s="1968"/>
      <c r="BG218" s="1968"/>
      <c r="BH218" s="1969"/>
      <c r="BI218" s="1966"/>
      <c r="BJ218" s="1961"/>
      <c r="BK218" s="1961"/>
      <c r="BL218" s="1961"/>
      <c r="BM218" s="1961"/>
      <c r="BN218" s="1961"/>
    </row>
    <row r="219" spans="2:66" ht="20.25" customHeight="1" x14ac:dyDescent="0.15">
      <c r="B219" s="1958"/>
      <c r="C219" s="1958"/>
      <c r="D219" s="1958"/>
      <c r="E219" s="1958"/>
      <c r="F219" s="1958"/>
      <c r="G219" s="1959"/>
      <c r="H219" s="1959"/>
      <c r="I219" s="1959"/>
      <c r="J219" s="1959"/>
      <c r="K219" s="1959"/>
      <c r="L219" s="1959"/>
      <c r="M219" s="1967"/>
      <c r="N219" s="1884"/>
      <c r="O219" s="1884" t="s">
        <v>3625</v>
      </c>
      <c r="P219" s="1884"/>
      <c r="Q219" s="1884"/>
      <c r="R219" s="1884"/>
      <c r="S219" s="1884"/>
      <c r="T219" s="1884"/>
      <c r="U219" s="1884"/>
      <c r="V219" s="1884"/>
      <c r="W219" s="1884"/>
      <c r="X219" s="1889"/>
      <c r="Y219" s="1884"/>
      <c r="Z219" s="1884"/>
      <c r="AA219" s="1884"/>
      <c r="AB219" s="1884"/>
      <c r="AC219" s="1884"/>
      <c r="AD219" s="1968"/>
      <c r="AE219" s="1884" t="s">
        <v>3626</v>
      </c>
      <c r="AF219" s="1884"/>
      <c r="AG219" s="1884"/>
      <c r="AH219" s="1884"/>
      <c r="AI219" s="1884"/>
      <c r="AJ219" s="1884"/>
      <c r="AK219" s="1884"/>
      <c r="AL219" s="1884"/>
      <c r="AM219" s="1884"/>
      <c r="AN219" s="1889"/>
      <c r="AO219" s="1884"/>
      <c r="AP219" s="1884"/>
      <c r="AQ219" s="1884"/>
      <c r="AR219" s="1884"/>
      <c r="AS219" s="1968"/>
      <c r="AT219" s="1968"/>
      <c r="AU219" s="1884" t="s">
        <v>3538</v>
      </c>
      <c r="AV219" s="1884"/>
      <c r="AW219" s="1884"/>
      <c r="AX219" s="1884"/>
      <c r="AY219" s="1884"/>
      <c r="AZ219" s="1884"/>
      <c r="BA219" s="1968"/>
      <c r="BB219" s="1968"/>
      <c r="BC219" s="1968"/>
      <c r="BD219" s="1968"/>
      <c r="BE219" s="1968"/>
      <c r="BF219" s="1968"/>
      <c r="BG219" s="1968"/>
      <c r="BH219" s="1969"/>
      <c r="BI219" s="1966"/>
      <c r="BJ219" s="4250"/>
      <c r="BK219" s="4250"/>
      <c r="BL219" s="4250"/>
      <c r="BM219" s="4250"/>
      <c r="BN219" s="1961"/>
    </row>
    <row r="220" spans="2:66" ht="20.25" customHeight="1" x14ac:dyDescent="0.15">
      <c r="B220" s="1958"/>
      <c r="C220" s="1958"/>
      <c r="D220" s="1958"/>
      <c r="E220" s="1958"/>
      <c r="F220" s="1958"/>
      <c r="G220" s="1959"/>
      <c r="H220" s="1959"/>
      <c r="I220" s="1959"/>
      <c r="J220" s="1959"/>
      <c r="K220" s="1959"/>
      <c r="L220" s="1959"/>
      <c r="M220" s="1967"/>
      <c r="N220" s="1884"/>
      <c r="O220" s="4105" t="s">
        <v>3528</v>
      </c>
      <c r="P220" s="4105"/>
      <c r="Q220" s="4105" t="s">
        <v>3529</v>
      </c>
      <c r="R220" s="4105"/>
      <c r="S220" s="4105"/>
      <c r="T220" s="4105"/>
      <c r="U220" s="1884"/>
      <c r="V220" s="4123" t="s">
        <v>3530</v>
      </c>
      <c r="W220" s="4123"/>
      <c r="X220" s="4123"/>
      <c r="Y220" s="4123"/>
      <c r="Z220" s="1884"/>
      <c r="AA220" s="1970" t="s">
        <v>3531</v>
      </c>
      <c r="AB220" s="1970"/>
      <c r="AC220" s="1884"/>
      <c r="AD220" s="1968"/>
      <c r="AE220" s="4105" t="s">
        <v>3528</v>
      </c>
      <c r="AF220" s="4105"/>
      <c r="AG220" s="4105" t="s">
        <v>3529</v>
      </c>
      <c r="AH220" s="4105"/>
      <c r="AI220" s="4105"/>
      <c r="AJ220" s="4105"/>
      <c r="AK220" s="1884"/>
      <c r="AL220" s="4123" t="s">
        <v>3530</v>
      </c>
      <c r="AM220" s="4123"/>
      <c r="AN220" s="4123"/>
      <c r="AO220" s="4123"/>
      <c r="AP220" s="1884"/>
      <c r="AQ220" s="1970" t="s">
        <v>3531</v>
      </c>
      <c r="AR220" s="1970"/>
      <c r="AS220" s="1968"/>
      <c r="AT220" s="1968"/>
      <c r="AU220" s="4107" t="s">
        <v>3322</v>
      </c>
      <c r="AV220" s="4107"/>
      <c r="AW220" s="4107" t="s">
        <v>3323</v>
      </c>
      <c r="AX220" s="4107"/>
      <c r="AY220" s="4107"/>
      <c r="AZ220" s="4107"/>
      <c r="BA220" s="1968"/>
      <c r="BB220" s="1968"/>
      <c r="BC220" s="1968"/>
      <c r="BD220" s="1968"/>
      <c r="BE220" s="1968"/>
      <c r="BF220" s="1968"/>
      <c r="BG220" s="1968"/>
      <c r="BH220" s="1969"/>
      <c r="BI220" s="1966"/>
      <c r="BJ220" s="4252"/>
      <c r="BK220" s="4252"/>
      <c r="BL220" s="4252"/>
      <c r="BM220" s="4252"/>
      <c r="BN220" s="1961"/>
    </row>
    <row r="221" spans="2:66" ht="20.25" customHeight="1" x14ac:dyDescent="0.15">
      <c r="B221" s="1958"/>
      <c r="C221" s="1958"/>
      <c r="D221" s="1958"/>
      <c r="E221" s="1958"/>
      <c r="F221" s="1958"/>
      <c r="G221" s="1959"/>
      <c r="H221" s="1959"/>
      <c r="I221" s="1959"/>
      <c r="J221" s="1959"/>
      <c r="K221" s="1959"/>
      <c r="L221" s="1959"/>
      <c r="M221" s="1967"/>
      <c r="N221" s="1884"/>
      <c r="O221" s="4106"/>
      <c r="P221" s="4106"/>
      <c r="Q221" s="4106" t="s">
        <v>3532</v>
      </c>
      <c r="R221" s="4106"/>
      <c r="S221" s="4106" t="s">
        <v>3533</v>
      </c>
      <c r="T221" s="4106"/>
      <c r="U221" s="1884"/>
      <c r="V221" s="4106" t="s">
        <v>3532</v>
      </c>
      <c r="W221" s="4106"/>
      <c r="X221" s="4106" t="s">
        <v>3533</v>
      </c>
      <c r="Y221" s="4106"/>
      <c r="Z221" s="1884"/>
      <c r="AA221" s="1970" t="s">
        <v>3534</v>
      </c>
      <c r="AB221" s="1970"/>
      <c r="AC221" s="1884"/>
      <c r="AD221" s="1968"/>
      <c r="AE221" s="4106"/>
      <c r="AF221" s="4106"/>
      <c r="AG221" s="4106" t="s">
        <v>3532</v>
      </c>
      <c r="AH221" s="4106"/>
      <c r="AI221" s="4106" t="s">
        <v>3533</v>
      </c>
      <c r="AJ221" s="4106"/>
      <c r="AK221" s="1884"/>
      <c r="AL221" s="4106" t="s">
        <v>3532</v>
      </c>
      <c r="AM221" s="4106"/>
      <c r="AN221" s="4106" t="s">
        <v>3533</v>
      </c>
      <c r="AO221" s="4106"/>
      <c r="AP221" s="1884"/>
      <c r="AQ221" s="1970" t="s">
        <v>3534</v>
      </c>
      <c r="AR221" s="1970"/>
      <c r="AS221" s="1968"/>
      <c r="AT221" s="1968"/>
      <c r="AU221" s="4107" t="s">
        <v>3317</v>
      </c>
      <c r="AV221" s="4107"/>
      <c r="AW221" s="4107" t="s">
        <v>3324</v>
      </c>
      <c r="AX221" s="4107"/>
      <c r="AY221" s="4107"/>
      <c r="AZ221" s="4107"/>
      <c r="BA221" s="1968"/>
      <c r="BB221" s="1968"/>
      <c r="BC221" s="1968"/>
      <c r="BD221" s="1968"/>
      <c r="BE221" s="1968"/>
      <c r="BF221" s="1968"/>
      <c r="BG221" s="1968"/>
      <c r="BH221" s="1969"/>
      <c r="BI221" s="1966"/>
      <c r="BJ221" s="4251"/>
      <c r="BK221" s="4251"/>
      <c r="BL221" s="4251"/>
      <c r="BM221" s="4251"/>
      <c r="BN221" s="1961"/>
    </row>
    <row r="222" spans="2:66" ht="20.25" customHeight="1" x14ac:dyDescent="0.15">
      <c r="B222" s="1958"/>
      <c r="C222" s="1958"/>
      <c r="D222" s="1958"/>
      <c r="E222" s="1958"/>
      <c r="F222" s="1958"/>
      <c r="G222" s="1959"/>
      <c r="H222" s="1959"/>
      <c r="I222" s="1959"/>
      <c r="J222" s="1959"/>
      <c r="K222" s="1959"/>
      <c r="L222" s="1959"/>
      <c r="M222" s="1967"/>
      <c r="N222" s="1884"/>
      <c r="O222" s="4107" t="s">
        <v>3317</v>
      </c>
      <c r="P222" s="4107"/>
      <c r="Q222" s="4110">
        <f>SUMIFS($BF$17:$BF$216,$J$17:$J$216,"医師",$L$17:$L$216,"A")</f>
        <v>0</v>
      </c>
      <c r="R222" s="4110"/>
      <c r="S222" s="4111">
        <f>SUMIFS($BH$17:$BH$216,$J$17:$J$216,"医師",$L$17:$L$216,"A")</f>
        <v>0</v>
      </c>
      <c r="T222" s="4111"/>
      <c r="U222" s="1971"/>
      <c r="V222" s="4117">
        <v>0</v>
      </c>
      <c r="W222" s="4117"/>
      <c r="X222" s="4117">
        <v>0</v>
      </c>
      <c r="Y222" s="4117"/>
      <c r="Z222" s="1971"/>
      <c r="AA222" s="4121">
        <v>0</v>
      </c>
      <c r="AB222" s="4122"/>
      <c r="AC222" s="1884"/>
      <c r="AD222" s="1968"/>
      <c r="AE222" s="4107" t="s">
        <v>3317</v>
      </c>
      <c r="AF222" s="4107"/>
      <c r="AG222" s="4110">
        <f>SUMIFS($BF$17:$BF$216,$J$17:$J$216,"薬剤師",$L$17:$L$216,"A")</f>
        <v>0</v>
      </c>
      <c r="AH222" s="4110"/>
      <c r="AI222" s="4111">
        <f>SUMIFS($BH$17:$BH$216,$J$17:$J$216,"薬剤師",$L$17:$L$216,"A")</f>
        <v>0</v>
      </c>
      <c r="AJ222" s="4111"/>
      <c r="AK222" s="1971"/>
      <c r="AL222" s="4117">
        <v>0</v>
      </c>
      <c r="AM222" s="4117"/>
      <c r="AN222" s="4117">
        <v>0</v>
      </c>
      <c r="AO222" s="4117"/>
      <c r="AP222" s="1971"/>
      <c r="AQ222" s="4121">
        <v>0</v>
      </c>
      <c r="AR222" s="4122"/>
      <c r="AS222" s="1968"/>
      <c r="AT222" s="1968"/>
      <c r="AU222" s="4107" t="s">
        <v>3318</v>
      </c>
      <c r="AV222" s="4107"/>
      <c r="AW222" s="4107" t="s">
        <v>3325</v>
      </c>
      <c r="AX222" s="4107"/>
      <c r="AY222" s="4107"/>
      <c r="AZ222" s="4107"/>
      <c r="BA222" s="1968"/>
      <c r="BB222" s="1968"/>
      <c r="BC222" s="1968"/>
      <c r="BD222" s="1968"/>
      <c r="BE222" s="1968"/>
      <c r="BF222" s="1968"/>
      <c r="BG222" s="1968"/>
      <c r="BH222" s="1969"/>
      <c r="BI222" s="1966"/>
      <c r="BJ222" s="1997"/>
      <c r="BK222" s="1997"/>
      <c r="BL222" s="1997"/>
      <c r="BM222" s="1997"/>
      <c r="BN222" s="1961"/>
    </row>
    <row r="223" spans="2:66" ht="20.25" customHeight="1" x14ac:dyDescent="0.15">
      <c r="B223" s="1958"/>
      <c r="C223" s="1958"/>
      <c r="D223" s="1958"/>
      <c r="E223" s="1958"/>
      <c r="F223" s="1958"/>
      <c r="G223" s="1959"/>
      <c r="H223" s="1959"/>
      <c r="I223" s="1959"/>
      <c r="J223" s="1959"/>
      <c r="K223" s="1959"/>
      <c r="L223" s="1959"/>
      <c r="M223" s="1967"/>
      <c r="N223" s="1884"/>
      <c r="O223" s="4107" t="s">
        <v>3318</v>
      </c>
      <c r="P223" s="4107"/>
      <c r="Q223" s="4110">
        <f>SUMIFS($BF$17:$BF$216,$J$17:$J$216,"医師",$L$17:$L$216,"B")</f>
        <v>0</v>
      </c>
      <c r="R223" s="4110"/>
      <c r="S223" s="4111">
        <f>SUMIFS($BH$17:$BH$216,$J$17:$J$216,"医師",$L$17:$L$216,"B")</f>
        <v>0</v>
      </c>
      <c r="T223" s="4111"/>
      <c r="U223" s="1971"/>
      <c r="V223" s="4117">
        <v>0</v>
      </c>
      <c r="W223" s="4117"/>
      <c r="X223" s="4117">
        <v>0</v>
      </c>
      <c r="Y223" s="4117"/>
      <c r="Z223" s="1971"/>
      <c r="AA223" s="4121">
        <v>0</v>
      </c>
      <c r="AB223" s="4122"/>
      <c r="AC223" s="1884"/>
      <c r="AD223" s="1968"/>
      <c r="AE223" s="4107" t="s">
        <v>3318</v>
      </c>
      <c r="AF223" s="4107"/>
      <c r="AG223" s="4110">
        <f>SUMIFS($BF$17:$BF$216,$J$17:$J$216,"薬剤師",$L$17:$L$216,"B")</f>
        <v>0</v>
      </c>
      <c r="AH223" s="4110"/>
      <c r="AI223" s="4111">
        <f>SUMIFS($BH$17:$BH$216,$J$17:$J$216,"薬剤師",$L$17:$L$216,"B")</f>
        <v>0</v>
      </c>
      <c r="AJ223" s="4111"/>
      <c r="AK223" s="1971"/>
      <c r="AL223" s="4117">
        <v>0</v>
      </c>
      <c r="AM223" s="4117"/>
      <c r="AN223" s="4117">
        <v>0</v>
      </c>
      <c r="AO223" s="4117"/>
      <c r="AP223" s="1971"/>
      <c r="AQ223" s="4121">
        <v>0</v>
      </c>
      <c r="AR223" s="4122"/>
      <c r="AS223" s="1968"/>
      <c r="AT223" s="1968"/>
      <c r="AU223" s="4107" t="s">
        <v>3319</v>
      </c>
      <c r="AV223" s="4107"/>
      <c r="AW223" s="4107" t="s">
        <v>3326</v>
      </c>
      <c r="AX223" s="4107"/>
      <c r="AY223" s="4107"/>
      <c r="AZ223" s="4107"/>
      <c r="BA223" s="1968"/>
      <c r="BB223" s="1968"/>
      <c r="BC223" s="1968"/>
      <c r="BD223" s="1968"/>
      <c r="BE223" s="1968"/>
      <c r="BF223" s="1968"/>
      <c r="BG223" s="1968"/>
      <c r="BH223" s="1969"/>
      <c r="BI223" s="1966"/>
      <c r="BJ223" s="1961"/>
      <c r="BK223" s="1961"/>
      <c r="BL223" s="1961"/>
      <c r="BM223" s="1961"/>
      <c r="BN223" s="1961"/>
    </row>
    <row r="224" spans="2:66" ht="20.25" customHeight="1" x14ac:dyDescent="0.15">
      <c r="B224" s="1958"/>
      <c r="C224" s="1958"/>
      <c r="D224" s="1958"/>
      <c r="E224" s="1958"/>
      <c r="F224" s="1958"/>
      <c r="G224" s="1959"/>
      <c r="H224" s="1959"/>
      <c r="I224" s="1959"/>
      <c r="J224" s="1959"/>
      <c r="K224" s="1959"/>
      <c r="L224" s="1959"/>
      <c r="M224" s="1967"/>
      <c r="N224" s="1884"/>
      <c r="O224" s="4107" t="s">
        <v>3319</v>
      </c>
      <c r="P224" s="4107"/>
      <c r="Q224" s="4110">
        <f>SUMIFS($BF$17:$BF$216,$J$17:$J$216,"医師",$L$17:$L$216,"C")</f>
        <v>0</v>
      </c>
      <c r="R224" s="4110"/>
      <c r="S224" s="4111">
        <f>SUMIFS($BH$17:$BH$216,$J$17:$J$216,"医師",$L$17:$L$216,"C")</f>
        <v>0</v>
      </c>
      <c r="T224" s="4111"/>
      <c r="U224" s="1971"/>
      <c r="V224" s="4117">
        <v>0</v>
      </c>
      <c r="W224" s="4117"/>
      <c r="X224" s="4118">
        <v>0</v>
      </c>
      <c r="Y224" s="4118"/>
      <c r="Z224" s="1971"/>
      <c r="AA224" s="4119" t="s">
        <v>3320</v>
      </c>
      <c r="AB224" s="4120"/>
      <c r="AC224" s="1884"/>
      <c r="AD224" s="1968"/>
      <c r="AE224" s="4107" t="s">
        <v>3319</v>
      </c>
      <c r="AF224" s="4107"/>
      <c r="AG224" s="4110">
        <f>SUMIFS($BF$17:$BF$216,$J$17:$J$216,"薬剤師",$L$17:$L$216,"C")</f>
        <v>0</v>
      </c>
      <c r="AH224" s="4110"/>
      <c r="AI224" s="4111">
        <f>SUMIFS($BH$17:$BH$216,$J$17:$J$216,"薬剤師",$L$17:$L$216,"C")</f>
        <v>0</v>
      </c>
      <c r="AJ224" s="4111"/>
      <c r="AK224" s="1971"/>
      <c r="AL224" s="4117">
        <v>0</v>
      </c>
      <c r="AM224" s="4117"/>
      <c r="AN224" s="4118">
        <v>0</v>
      </c>
      <c r="AO224" s="4118"/>
      <c r="AP224" s="1971"/>
      <c r="AQ224" s="4119" t="s">
        <v>3320</v>
      </c>
      <c r="AR224" s="4120"/>
      <c r="AS224" s="1968"/>
      <c r="AT224" s="1968"/>
      <c r="AU224" s="4107" t="s">
        <v>3321</v>
      </c>
      <c r="AV224" s="4107"/>
      <c r="AW224" s="4107" t="s">
        <v>3545</v>
      </c>
      <c r="AX224" s="4107"/>
      <c r="AY224" s="4107"/>
      <c r="AZ224" s="4107"/>
      <c r="BA224" s="1968"/>
      <c r="BB224" s="1968"/>
      <c r="BC224" s="1968"/>
      <c r="BD224" s="1968"/>
      <c r="BE224" s="1968"/>
      <c r="BF224" s="1968"/>
      <c r="BG224" s="1968"/>
      <c r="BH224" s="1969"/>
      <c r="BI224" s="1966"/>
      <c r="BJ224" s="1961"/>
      <c r="BK224" s="1961"/>
      <c r="BL224" s="1961"/>
      <c r="BM224" s="1961"/>
      <c r="BN224" s="1961"/>
    </row>
    <row r="225" spans="2:66" ht="20.25" customHeight="1" x14ac:dyDescent="0.15">
      <c r="B225" s="1958"/>
      <c r="C225" s="1958"/>
      <c r="D225" s="1958"/>
      <c r="E225" s="1958"/>
      <c r="F225" s="1958"/>
      <c r="G225" s="1959"/>
      <c r="H225" s="1959"/>
      <c r="I225" s="1959"/>
      <c r="J225" s="1959"/>
      <c r="K225" s="1959"/>
      <c r="L225" s="1959"/>
      <c r="M225" s="1967"/>
      <c r="N225" s="1884"/>
      <c r="O225" s="4107" t="s">
        <v>3321</v>
      </c>
      <c r="P225" s="4107"/>
      <c r="Q225" s="4110">
        <f>SUMIFS($BF$17:$BF$216,$J$17:$J$216,"医師",$L$17:$L$216,"D")</f>
        <v>0</v>
      </c>
      <c r="R225" s="4110"/>
      <c r="S225" s="4111">
        <f>SUMIFS($BH$17:$BH$216,$J$17:$J$216,"医師",$L$17:$L$216,"D")</f>
        <v>0</v>
      </c>
      <c r="T225" s="4111"/>
      <c r="U225" s="1971"/>
      <c r="V225" s="4117">
        <v>0</v>
      </c>
      <c r="W225" s="4117"/>
      <c r="X225" s="4118">
        <v>0</v>
      </c>
      <c r="Y225" s="4118"/>
      <c r="Z225" s="1971"/>
      <c r="AA225" s="4119" t="s">
        <v>3320</v>
      </c>
      <c r="AB225" s="4120"/>
      <c r="AC225" s="1884"/>
      <c r="AD225" s="1968"/>
      <c r="AE225" s="4107" t="s">
        <v>3321</v>
      </c>
      <c r="AF225" s="4107"/>
      <c r="AG225" s="4110">
        <f>SUMIFS($BF$17:$BF$216,$J$17:$J$216,"薬剤師",$L$17:$L$216,"D")</f>
        <v>0</v>
      </c>
      <c r="AH225" s="4110"/>
      <c r="AI225" s="4111">
        <f>SUMIFS($BH$17:$BH$216,$J$17:$J$216,"薬剤師",$L$17:$L$216,"D")</f>
        <v>0</v>
      </c>
      <c r="AJ225" s="4111"/>
      <c r="AK225" s="1971"/>
      <c r="AL225" s="4117">
        <v>0</v>
      </c>
      <c r="AM225" s="4117"/>
      <c r="AN225" s="4118">
        <v>0</v>
      </c>
      <c r="AO225" s="4118"/>
      <c r="AP225" s="1971"/>
      <c r="AQ225" s="4119" t="s">
        <v>3320</v>
      </c>
      <c r="AR225" s="4120"/>
      <c r="AS225" s="1968"/>
      <c r="AT225" s="1968"/>
      <c r="AU225" s="1884"/>
      <c r="AV225" s="1884"/>
      <c r="AW225" s="1884"/>
      <c r="AX225" s="1884"/>
      <c r="AY225" s="1884"/>
      <c r="AZ225" s="1884"/>
      <c r="BA225" s="1884"/>
      <c r="BB225" s="1884"/>
      <c r="BC225" s="1884"/>
      <c r="BD225" s="1884"/>
      <c r="BE225" s="1884"/>
      <c r="BF225" s="1884"/>
      <c r="BG225" s="1884"/>
      <c r="BH225" s="1884"/>
      <c r="BJ225" s="1961"/>
      <c r="BK225" s="1961"/>
      <c r="BL225" s="1961"/>
      <c r="BM225" s="1961"/>
      <c r="BN225" s="1961"/>
    </row>
    <row r="226" spans="2:66" ht="20.25" customHeight="1" x14ac:dyDescent="0.15">
      <c r="B226" s="1958"/>
      <c r="C226" s="1958"/>
      <c r="D226" s="1958"/>
      <c r="E226" s="1958"/>
      <c r="F226" s="1958"/>
      <c r="G226" s="1959"/>
      <c r="H226" s="1959"/>
      <c r="I226" s="1959"/>
      <c r="J226" s="1959"/>
      <c r="K226" s="1959"/>
      <c r="L226" s="1959"/>
      <c r="M226" s="1967"/>
      <c r="N226" s="1884"/>
      <c r="O226" s="4107" t="s">
        <v>3535</v>
      </c>
      <c r="P226" s="4107"/>
      <c r="Q226" s="4110">
        <f>SUM(Q222:R225)</f>
        <v>0</v>
      </c>
      <c r="R226" s="4110"/>
      <c r="S226" s="4111">
        <f>SUM(S222:T225)</f>
        <v>0</v>
      </c>
      <c r="T226" s="4111"/>
      <c r="U226" s="1971"/>
      <c r="V226" s="4110">
        <f>SUM(V222:W225)</f>
        <v>0</v>
      </c>
      <c r="W226" s="4110"/>
      <c r="X226" s="4111">
        <f>SUM(X222:Y225)</f>
        <v>0</v>
      </c>
      <c r="Y226" s="4111"/>
      <c r="Z226" s="1971"/>
      <c r="AA226" s="4112">
        <f>SUM(AA222:AB223)</f>
        <v>0</v>
      </c>
      <c r="AB226" s="4113"/>
      <c r="AC226" s="1884"/>
      <c r="AD226" s="1968"/>
      <c r="AE226" s="4107" t="s">
        <v>3535</v>
      </c>
      <c r="AF226" s="4107"/>
      <c r="AG226" s="4110">
        <f>SUM(AG222:AH225)</f>
        <v>0</v>
      </c>
      <c r="AH226" s="4110"/>
      <c r="AI226" s="4111">
        <f>SUM(AI222:AJ225)</f>
        <v>0</v>
      </c>
      <c r="AJ226" s="4111"/>
      <c r="AK226" s="1971"/>
      <c r="AL226" s="4110">
        <f>SUM(AL222:AM225)</f>
        <v>0</v>
      </c>
      <c r="AM226" s="4110"/>
      <c r="AN226" s="4111">
        <f>SUM(AN222:AO225)</f>
        <v>0</v>
      </c>
      <c r="AO226" s="4111"/>
      <c r="AP226" s="1971"/>
      <c r="AQ226" s="4112">
        <f>SUM(AQ222:AR223)</f>
        <v>0</v>
      </c>
      <c r="AR226" s="4113"/>
      <c r="AS226" s="1968"/>
      <c r="AT226" s="1968"/>
      <c r="AU226" s="1884"/>
      <c r="AV226" s="1884"/>
      <c r="AW226" s="1884"/>
      <c r="AX226" s="1884"/>
      <c r="AY226" s="1884"/>
      <c r="AZ226" s="1884"/>
      <c r="BA226" s="1884"/>
      <c r="BB226" s="1884"/>
      <c r="BC226" s="1884"/>
      <c r="BD226" s="1884"/>
      <c r="BE226" s="1884"/>
      <c r="BF226" s="1884"/>
      <c r="BG226" s="1884"/>
      <c r="BH226" s="1884"/>
      <c r="BJ226" s="1961"/>
      <c r="BK226" s="1961"/>
      <c r="BL226" s="1961"/>
      <c r="BM226" s="1961"/>
      <c r="BN226" s="1961"/>
    </row>
    <row r="227" spans="2:66" ht="20.25" customHeight="1" x14ac:dyDescent="0.15">
      <c r="B227" s="1958"/>
      <c r="C227" s="1958"/>
      <c r="D227" s="1958"/>
      <c r="E227" s="1958"/>
      <c r="F227" s="1958"/>
      <c r="G227" s="1959"/>
      <c r="H227" s="1959"/>
      <c r="I227" s="1959"/>
      <c r="J227" s="1959"/>
      <c r="K227" s="1959"/>
      <c r="L227" s="1959"/>
      <c r="M227" s="1967"/>
      <c r="N227" s="1967"/>
      <c r="O227" s="1972"/>
      <c r="P227" s="1972"/>
      <c r="Q227" s="1972"/>
      <c r="R227" s="1972"/>
      <c r="S227" s="1973"/>
      <c r="T227" s="1973"/>
      <c r="U227" s="1973"/>
      <c r="V227" s="1974"/>
      <c r="W227" s="1974"/>
      <c r="X227" s="1974"/>
      <c r="Y227" s="1974"/>
      <c r="Z227" s="1975"/>
      <c r="AA227" s="1968"/>
      <c r="AB227" s="1968"/>
      <c r="AC227" s="1968"/>
      <c r="AD227" s="1968"/>
      <c r="AE227" s="1972"/>
      <c r="AF227" s="1972"/>
      <c r="AG227" s="1972"/>
      <c r="AH227" s="1972"/>
      <c r="AI227" s="1973"/>
      <c r="AJ227" s="1973"/>
      <c r="AK227" s="1973"/>
      <c r="AL227" s="1974"/>
      <c r="AM227" s="1974"/>
      <c r="AN227" s="1974"/>
      <c r="AO227" s="1974"/>
      <c r="AP227" s="1975"/>
      <c r="AQ227" s="1968"/>
      <c r="AR227" s="1968"/>
      <c r="AS227" s="1968"/>
      <c r="AT227" s="1968"/>
      <c r="AU227" s="1884"/>
      <c r="AV227" s="1884"/>
      <c r="AW227" s="1884"/>
      <c r="AX227" s="1884"/>
      <c r="AY227" s="1884"/>
      <c r="AZ227" s="1884"/>
      <c r="BA227" s="1884"/>
      <c r="BB227" s="1884"/>
      <c r="BC227" s="1884"/>
      <c r="BD227" s="1884"/>
      <c r="BE227" s="1884"/>
      <c r="BF227" s="1884"/>
      <c r="BG227" s="1884"/>
      <c r="BH227" s="1884"/>
      <c r="BJ227" s="1961"/>
      <c r="BK227" s="1961"/>
      <c r="BL227" s="1961"/>
      <c r="BM227" s="1961"/>
      <c r="BN227" s="1961"/>
    </row>
    <row r="228" spans="2:66" ht="20.25" customHeight="1" x14ac:dyDescent="0.15">
      <c r="B228" s="1958"/>
      <c r="C228" s="1958"/>
      <c r="D228" s="1958"/>
      <c r="E228" s="1958"/>
      <c r="F228" s="1958"/>
      <c r="G228" s="1959"/>
      <c r="H228" s="1959"/>
      <c r="I228" s="1959"/>
      <c r="J228" s="1959"/>
      <c r="K228" s="1959"/>
      <c r="L228" s="1959"/>
      <c r="M228" s="1967"/>
      <c r="N228" s="1967"/>
      <c r="O228" s="1889" t="s">
        <v>3539</v>
      </c>
      <c r="P228" s="1884"/>
      <c r="Q228" s="1884"/>
      <c r="R228" s="1884"/>
      <c r="S228" s="1884"/>
      <c r="T228" s="1884"/>
      <c r="U228" s="1890" t="s">
        <v>3540</v>
      </c>
      <c r="V228" s="4124" t="s">
        <v>3541</v>
      </c>
      <c r="W228" s="4125"/>
      <c r="X228" s="1890"/>
      <c r="Y228" s="1890"/>
      <c r="Z228" s="1884"/>
      <c r="AA228" s="1884"/>
      <c r="AB228" s="1884"/>
      <c r="AC228" s="1968"/>
      <c r="AD228" s="1968"/>
      <c r="AE228" s="1889" t="s">
        <v>3539</v>
      </c>
      <c r="AF228" s="1884"/>
      <c r="AG228" s="1884"/>
      <c r="AH228" s="1884"/>
      <c r="AI228" s="1884"/>
      <c r="AJ228" s="1884"/>
      <c r="AK228" s="1890" t="s">
        <v>3540</v>
      </c>
      <c r="AL228" s="4114" t="str">
        <f>V228</f>
        <v>週</v>
      </c>
      <c r="AM228" s="4115"/>
      <c r="AN228" s="1890"/>
      <c r="AO228" s="1890"/>
      <c r="AP228" s="1884"/>
      <c r="AQ228" s="1884"/>
      <c r="AR228" s="1884"/>
      <c r="AS228" s="1968"/>
      <c r="AT228" s="1968"/>
      <c r="AU228" s="1884"/>
      <c r="AV228" s="1884"/>
      <c r="AW228" s="1884"/>
      <c r="AX228" s="1884"/>
      <c r="AY228" s="1884"/>
      <c r="AZ228" s="1884"/>
      <c r="BA228" s="1884"/>
      <c r="BB228" s="1884"/>
      <c r="BC228" s="1884"/>
      <c r="BD228" s="1884"/>
      <c r="BE228" s="1884"/>
      <c r="BF228" s="1884"/>
      <c r="BG228" s="1884"/>
      <c r="BH228" s="1884"/>
      <c r="BJ228" s="1961"/>
      <c r="BK228" s="1961"/>
      <c r="BL228" s="1961"/>
      <c r="BM228" s="1961"/>
      <c r="BN228" s="1961"/>
    </row>
    <row r="229" spans="2:66" ht="20.25" customHeight="1" x14ac:dyDescent="0.15">
      <c r="B229" s="1958"/>
      <c r="C229" s="1958"/>
      <c r="D229" s="1958"/>
      <c r="E229" s="1958"/>
      <c r="F229" s="1958"/>
      <c r="G229" s="1959"/>
      <c r="H229" s="1959"/>
      <c r="I229" s="1959"/>
      <c r="J229" s="1959"/>
      <c r="K229" s="1959"/>
      <c r="L229" s="1959"/>
      <c r="M229" s="1967"/>
      <c r="N229" s="1967"/>
      <c r="O229" s="1884" t="s">
        <v>3542</v>
      </c>
      <c r="P229" s="1884"/>
      <c r="Q229" s="1884"/>
      <c r="R229" s="1884"/>
      <c r="S229" s="1884"/>
      <c r="T229" s="1884" t="s">
        <v>3543</v>
      </c>
      <c r="U229" s="1884"/>
      <c r="V229" s="1884"/>
      <c r="W229" s="1884"/>
      <c r="X229" s="1889"/>
      <c r="Y229" s="1884"/>
      <c r="Z229" s="1884"/>
      <c r="AA229" s="1884"/>
      <c r="AB229" s="1884"/>
      <c r="AC229" s="1968"/>
      <c r="AD229" s="1968"/>
      <c r="AE229" s="1884" t="s">
        <v>3542</v>
      </c>
      <c r="AF229" s="1884"/>
      <c r="AG229" s="1884"/>
      <c r="AH229" s="1884"/>
      <c r="AI229" s="1884"/>
      <c r="AJ229" s="1884" t="s">
        <v>3543</v>
      </c>
      <c r="AK229" s="1884"/>
      <c r="AL229" s="1884"/>
      <c r="AM229" s="1884"/>
      <c r="AN229" s="1889"/>
      <c r="AO229" s="1884"/>
      <c r="AP229" s="1884"/>
      <c r="AQ229" s="1884"/>
      <c r="AR229" s="1884"/>
      <c r="AS229" s="1968"/>
      <c r="AT229" s="1968"/>
      <c r="AU229" s="1884"/>
      <c r="AV229" s="1884"/>
      <c r="AW229" s="1884"/>
      <c r="AX229" s="1884"/>
      <c r="AY229" s="1884"/>
      <c r="AZ229" s="1884"/>
      <c r="BA229" s="1884"/>
      <c r="BB229" s="1884"/>
      <c r="BC229" s="1884"/>
      <c r="BD229" s="1884"/>
      <c r="BE229" s="1884"/>
      <c r="BF229" s="1884"/>
      <c r="BG229" s="1884"/>
      <c r="BH229" s="1884"/>
      <c r="BJ229" s="1961"/>
      <c r="BK229" s="1961"/>
      <c r="BL229" s="1961"/>
      <c r="BM229" s="1961"/>
      <c r="BN229" s="1961"/>
    </row>
    <row r="230" spans="2:66" ht="20.25" customHeight="1" x14ac:dyDescent="0.15">
      <c r="B230" s="1958"/>
      <c r="C230" s="1958"/>
      <c r="D230" s="1958"/>
      <c r="E230" s="1958"/>
      <c r="F230" s="1958"/>
      <c r="G230" s="1959"/>
      <c r="H230" s="1959"/>
      <c r="I230" s="1959"/>
      <c r="J230" s="1959"/>
      <c r="K230" s="1959"/>
      <c r="L230" s="1959"/>
      <c r="M230" s="1967"/>
      <c r="N230" s="1967"/>
      <c r="O230" s="1884" t="str">
        <f>IF($V$228="週","対象時間数（週平均）","対象時間数（当月合計）")</f>
        <v>対象時間数（週平均）</v>
      </c>
      <c r="P230" s="1884"/>
      <c r="Q230" s="1884"/>
      <c r="R230" s="1884"/>
      <c r="S230" s="1884"/>
      <c r="T230" s="1884" t="str">
        <f>IF($V$228="週","週に勤務すべき時間数","当月に勤務すべき時間数")</f>
        <v>週に勤務すべき時間数</v>
      </c>
      <c r="U230" s="1884"/>
      <c r="V230" s="1884"/>
      <c r="W230" s="1884"/>
      <c r="X230" s="1889"/>
      <c r="Y230" s="1884" t="s">
        <v>3544</v>
      </c>
      <c r="Z230" s="1884"/>
      <c r="AA230" s="1884"/>
      <c r="AB230" s="1884"/>
      <c r="AC230" s="1968"/>
      <c r="AD230" s="1968"/>
      <c r="AE230" s="1884" t="str">
        <f>IF(AL228="週","対象時間数（週平均）","対象時間数（当月合計）")</f>
        <v>対象時間数（週平均）</v>
      </c>
      <c r="AF230" s="1884"/>
      <c r="AG230" s="1884"/>
      <c r="AH230" s="1884"/>
      <c r="AI230" s="1884"/>
      <c r="AJ230" s="1884" t="str">
        <f>IF($AL$228="週","週に勤務すべき時間数","当月に勤務すべき時間数")</f>
        <v>週に勤務すべき時間数</v>
      </c>
      <c r="AK230" s="1884"/>
      <c r="AL230" s="1884"/>
      <c r="AM230" s="1884"/>
      <c r="AN230" s="1889"/>
      <c r="AO230" s="1884" t="s">
        <v>3544</v>
      </c>
      <c r="AP230" s="1884"/>
      <c r="AQ230" s="1884"/>
      <c r="AR230" s="1884"/>
      <c r="AS230" s="1968"/>
      <c r="AT230" s="1968"/>
      <c r="AU230" s="1884"/>
      <c r="AV230" s="1884"/>
      <c r="AW230" s="1884"/>
      <c r="AX230" s="1884"/>
      <c r="AY230" s="1884"/>
      <c r="AZ230" s="1884"/>
      <c r="BA230" s="1884"/>
      <c r="BB230" s="1884"/>
      <c r="BC230" s="1884"/>
      <c r="BD230" s="1884"/>
      <c r="BE230" s="1884"/>
      <c r="BF230" s="1884"/>
      <c r="BG230" s="1884"/>
      <c r="BH230" s="1884"/>
      <c r="BJ230" s="1961"/>
      <c r="BK230" s="1961"/>
      <c r="BL230" s="1961"/>
      <c r="BM230" s="1961"/>
      <c r="BN230" s="1961"/>
    </row>
    <row r="231" spans="2:66" ht="20.25" customHeight="1" x14ac:dyDescent="0.15">
      <c r="M231" s="1884"/>
      <c r="N231" s="1884"/>
      <c r="O231" s="4116">
        <f>IF($V$228="週",X226,V226)</f>
        <v>0</v>
      </c>
      <c r="P231" s="4116"/>
      <c r="Q231" s="4116"/>
      <c r="R231" s="4116"/>
      <c r="S231" s="1976" t="s">
        <v>3546</v>
      </c>
      <c r="T231" s="4107">
        <f>IF($V$228="週",$BE$6,$BI$6)</f>
        <v>40</v>
      </c>
      <c r="U231" s="4107"/>
      <c r="V231" s="4107"/>
      <c r="W231" s="4107"/>
      <c r="X231" s="1976" t="s">
        <v>3537</v>
      </c>
      <c r="Y231" s="4104">
        <f>ROUNDDOWN(O231/T231,1)</f>
        <v>0</v>
      </c>
      <c r="Z231" s="4104"/>
      <c r="AA231" s="4104"/>
      <c r="AB231" s="4104"/>
      <c r="AC231" s="1884"/>
      <c r="AD231" s="1884"/>
      <c r="AE231" s="4116">
        <f>IF($AL$228="週",AN226,AL226)</f>
        <v>0</v>
      </c>
      <c r="AF231" s="4116"/>
      <c r="AG231" s="4116"/>
      <c r="AH231" s="4116"/>
      <c r="AI231" s="1976" t="s">
        <v>3546</v>
      </c>
      <c r="AJ231" s="4107">
        <f>IF($AL$228="週",$BE$6,$BI$6)</f>
        <v>40</v>
      </c>
      <c r="AK231" s="4107"/>
      <c r="AL231" s="4107"/>
      <c r="AM231" s="4107"/>
      <c r="AN231" s="1976" t="s">
        <v>3537</v>
      </c>
      <c r="AO231" s="4104">
        <f>ROUNDDOWN(AE231/AJ231,1)</f>
        <v>0</v>
      </c>
      <c r="AP231" s="4104"/>
      <c r="AQ231" s="4104"/>
      <c r="AR231" s="4104"/>
      <c r="AS231" s="1884"/>
      <c r="AT231" s="1884"/>
    </row>
    <row r="232" spans="2:66" ht="20.25" customHeight="1" x14ac:dyDescent="0.15">
      <c r="M232" s="1884"/>
      <c r="N232" s="1884"/>
      <c r="O232" s="1884"/>
      <c r="P232" s="1884"/>
      <c r="Q232" s="1884"/>
      <c r="R232" s="1884"/>
      <c r="S232" s="1884"/>
      <c r="T232" s="1884"/>
      <c r="U232" s="1884"/>
      <c r="V232" s="1884"/>
      <c r="W232" s="1884"/>
      <c r="X232" s="1889"/>
      <c r="Y232" s="1884" t="s">
        <v>3547</v>
      </c>
      <c r="Z232" s="1884"/>
      <c r="AA232" s="1884"/>
      <c r="AB232" s="1884"/>
      <c r="AC232" s="1884"/>
      <c r="AD232" s="1884"/>
      <c r="AE232" s="1884"/>
      <c r="AF232" s="1884"/>
      <c r="AG232" s="1884"/>
      <c r="AH232" s="1884"/>
      <c r="AI232" s="1884"/>
      <c r="AJ232" s="1884"/>
      <c r="AK232" s="1884"/>
      <c r="AL232" s="1884"/>
      <c r="AM232" s="1884"/>
      <c r="AN232" s="1889"/>
      <c r="AO232" s="1884" t="s">
        <v>3547</v>
      </c>
      <c r="AP232" s="1884"/>
      <c r="AQ232" s="1884"/>
      <c r="AR232" s="1884"/>
      <c r="AS232" s="1884"/>
      <c r="AT232" s="1884"/>
    </row>
    <row r="233" spans="2:66" ht="20.25" customHeight="1" x14ac:dyDescent="0.15">
      <c r="M233" s="1884"/>
      <c r="N233" s="1884"/>
      <c r="O233" s="1884" t="s">
        <v>3627</v>
      </c>
      <c r="P233" s="1884"/>
      <c r="Q233" s="1884"/>
      <c r="R233" s="1884"/>
      <c r="S233" s="1884"/>
      <c r="T233" s="1884"/>
      <c r="U233" s="1884"/>
      <c r="V233" s="1884"/>
      <c r="W233" s="1884"/>
      <c r="X233" s="1889"/>
      <c r="Y233" s="1884"/>
      <c r="Z233" s="1884"/>
      <c r="AA233" s="1884"/>
      <c r="AB233" s="1884"/>
      <c r="AC233" s="1884"/>
      <c r="AD233" s="1884"/>
      <c r="AE233" s="1884" t="s">
        <v>3628</v>
      </c>
      <c r="AF233" s="1884"/>
      <c r="AG233" s="1884"/>
      <c r="AH233" s="1884"/>
      <c r="AI233" s="1884"/>
      <c r="AJ233" s="1884"/>
      <c r="AK233" s="1884"/>
      <c r="AL233" s="1884"/>
      <c r="AM233" s="1884"/>
      <c r="AN233" s="1889"/>
      <c r="AO233" s="1884"/>
      <c r="AP233" s="1884"/>
      <c r="AQ233" s="1884"/>
      <c r="AR233" s="1884"/>
      <c r="AS233" s="1884"/>
      <c r="AT233" s="1884"/>
    </row>
    <row r="234" spans="2:66" ht="20.25" customHeight="1" x14ac:dyDescent="0.15">
      <c r="M234" s="1884"/>
      <c r="N234" s="1884"/>
      <c r="O234" s="1884" t="s">
        <v>3531</v>
      </c>
      <c r="P234" s="1884"/>
      <c r="Q234" s="1884"/>
      <c r="R234" s="1884"/>
      <c r="S234" s="1884"/>
      <c r="T234" s="1884"/>
      <c r="U234" s="1884"/>
      <c r="V234" s="1884"/>
      <c r="W234" s="1884"/>
      <c r="X234" s="1889"/>
      <c r="Y234" s="4105"/>
      <c r="Z234" s="4105"/>
      <c r="AA234" s="4105"/>
      <c r="AB234" s="4105"/>
      <c r="AC234" s="1884"/>
      <c r="AD234" s="1884"/>
      <c r="AE234" s="1884" t="s">
        <v>3531</v>
      </c>
      <c r="AF234" s="1884"/>
      <c r="AG234" s="1884"/>
      <c r="AH234" s="1884"/>
      <c r="AI234" s="1884"/>
      <c r="AJ234" s="1884"/>
      <c r="AK234" s="1884"/>
      <c r="AL234" s="1884"/>
      <c r="AM234" s="1884"/>
      <c r="AN234" s="1889"/>
      <c r="AO234" s="4105"/>
      <c r="AP234" s="4105"/>
      <c r="AQ234" s="4105"/>
      <c r="AR234" s="4105"/>
      <c r="AS234" s="1884"/>
      <c r="AT234" s="1884"/>
    </row>
    <row r="235" spans="2:66" ht="20.25" customHeight="1" x14ac:dyDescent="0.15">
      <c r="M235" s="1884"/>
      <c r="N235" s="1884"/>
      <c r="O235" s="1884" t="s">
        <v>3550</v>
      </c>
      <c r="P235" s="1884"/>
      <c r="Q235" s="1884"/>
      <c r="R235" s="1884"/>
      <c r="S235" s="1884"/>
      <c r="T235" s="1884" t="s">
        <v>3551</v>
      </c>
      <c r="U235" s="1884"/>
      <c r="V235" s="1884"/>
      <c r="W235" s="1884"/>
      <c r="X235" s="1884"/>
      <c r="Y235" s="4106" t="s">
        <v>3535</v>
      </c>
      <c r="Z235" s="4106"/>
      <c r="AA235" s="4106"/>
      <c r="AB235" s="4106"/>
      <c r="AC235" s="1884"/>
      <c r="AD235" s="1884"/>
      <c r="AE235" s="1884" t="s">
        <v>3550</v>
      </c>
      <c r="AF235" s="1884"/>
      <c r="AG235" s="1884"/>
      <c r="AH235" s="1884"/>
      <c r="AI235" s="1884"/>
      <c r="AJ235" s="1884" t="s">
        <v>3551</v>
      </c>
      <c r="AK235" s="1884"/>
      <c r="AL235" s="1884"/>
      <c r="AM235" s="1884"/>
      <c r="AN235" s="1884"/>
      <c r="AO235" s="4106" t="s">
        <v>3535</v>
      </c>
      <c r="AP235" s="4106"/>
      <c r="AQ235" s="4106"/>
      <c r="AR235" s="4106"/>
      <c r="AS235" s="1884"/>
      <c r="AT235" s="1884"/>
    </row>
    <row r="236" spans="2:66" ht="20.25" customHeight="1" x14ac:dyDescent="0.15">
      <c r="M236" s="1884"/>
      <c r="N236" s="1884"/>
      <c r="O236" s="4107">
        <f>AA226</f>
        <v>0</v>
      </c>
      <c r="P236" s="4107"/>
      <c r="Q236" s="4107"/>
      <c r="R236" s="4107"/>
      <c r="S236" s="1976" t="s">
        <v>3536</v>
      </c>
      <c r="T236" s="4104">
        <f>Y231</f>
        <v>0</v>
      </c>
      <c r="U236" s="4104"/>
      <c r="V236" s="4104"/>
      <c r="W236" s="4104"/>
      <c r="X236" s="1976" t="s">
        <v>3537</v>
      </c>
      <c r="Y236" s="4103">
        <f>ROUNDDOWN(O236+T236,1)</f>
        <v>0</v>
      </c>
      <c r="Z236" s="4103"/>
      <c r="AA236" s="4103"/>
      <c r="AB236" s="4103"/>
      <c r="AC236" s="1974"/>
      <c r="AD236" s="1974"/>
      <c r="AE236" s="4108">
        <f>AQ226</f>
        <v>0</v>
      </c>
      <c r="AF236" s="4108"/>
      <c r="AG236" s="4108"/>
      <c r="AH236" s="4108"/>
      <c r="AI236" s="1975" t="s">
        <v>3536</v>
      </c>
      <c r="AJ236" s="4109">
        <f>AO231</f>
        <v>0</v>
      </c>
      <c r="AK236" s="4109"/>
      <c r="AL236" s="4109"/>
      <c r="AM236" s="4109"/>
      <c r="AN236" s="1975" t="s">
        <v>3537</v>
      </c>
      <c r="AO236" s="4103">
        <f>ROUNDDOWN(AE236+AJ236,1)</f>
        <v>0</v>
      </c>
      <c r="AP236" s="4103"/>
      <c r="AQ236" s="4103"/>
      <c r="AR236" s="4103"/>
      <c r="AS236" s="1884"/>
      <c r="AT236" s="1884"/>
    </row>
    <row r="237" spans="2:66" ht="20.25" customHeight="1" x14ac:dyDescent="0.15"/>
    <row r="238" spans="2:66" ht="20.25" customHeight="1" x14ac:dyDescent="0.15">
      <c r="O238" s="1884" t="s">
        <v>3629</v>
      </c>
      <c r="P238" s="1884"/>
      <c r="Q238" s="1884"/>
      <c r="R238" s="1884"/>
      <c r="S238" s="1884"/>
      <c r="T238" s="1884"/>
      <c r="U238" s="1884"/>
      <c r="V238" s="1884"/>
      <c r="W238" s="1884"/>
      <c r="X238" s="1889"/>
      <c r="Y238" s="1884"/>
      <c r="Z238" s="1884"/>
      <c r="AA238" s="1884"/>
      <c r="AB238" s="1884"/>
      <c r="AC238" s="1884"/>
      <c r="AD238" s="1968"/>
      <c r="AE238" s="1884" t="s">
        <v>3630</v>
      </c>
      <c r="AF238" s="1884"/>
      <c r="AG238" s="1884"/>
      <c r="AH238" s="1884"/>
      <c r="AI238" s="1884"/>
      <c r="AJ238" s="1884"/>
      <c r="AK238" s="1884"/>
      <c r="AL238" s="1884"/>
      <c r="AM238" s="1884"/>
      <c r="AN238" s="1889"/>
      <c r="AO238" s="1884"/>
      <c r="AP238" s="1884"/>
      <c r="AQ238" s="1884"/>
      <c r="AR238" s="1884"/>
      <c r="AS238" s="1968"/>
      <c r="AT238" s="1968"/>
    </row>
    <row r="239" spans="2:66" ht="20.25" customHeight="1" x14ac:dyDescent="0.15">
      <c r="O239" s="4105" t="s">
        <v>3528</v>
      </c>
      <c r="P239" s="4105"/>
      <c r="Q239" s="4105" t="s">
        <v>3529</v>
      </c>
      <c r="R239" s="4105"/>
      <c r="S239" s="4105"/>
      <c r="T239" s="4105"/>
      <c r="U239" s="1884"/>
      <c r="V239" s="4123" t="s">
        <v>3530</v>
      </c>
      <c r="W239" s="4123"/>
      <c r="X239" s="4123"/>
      <c r="Y239" s="4123"/>
      <c r="Z239" s="1884"/>
      <c r="AA239" s="1970" t="s">
        <v>3531</v>
      </c>
      <c r="AB239" s="1970"/>
      <c r="AC239" s="1884"/>
      <c r="AD239" s="1968"/>
      <c r="AE239" s="4105" t="s">
        <v>3528</v>
      </c>
      <c r="AF239" s="4105"/>
      <c r="AG239" s="4105" t="s">
        <v>3529</v>
      </c>
      <c r="AH239" s="4105"/>
      <c r="AI239" s="4105"/>
      <c r="AJ239" s="4105"/>
      <c r="AK239" s="1884"/>
      <c r="AL239" s="4123" t="s">
        <v>3530</v>
      </c>
      <c r="AM239" s="4123"/>
      <c r="AN239" s="4123"/>
      <c r="AO239" s="4123"/>
      <c r="AP239" s="1884"/>
      <c r="AQ239" s="1970" t="s">
        <v>3531</v>
      </c>
      <c r="AR239" s="1970"/>
      <c r="AS239" s="1968"/>
      <c r="AT239" s="1968"/>
    </row>
    <row r="240" spans="2:66" ht="20.25" customHeight="1" x14ac:dyDescent="0.15">
      <c r="O240" s="4106"/>
      <c r="P240" s="4106"/>
      <c r="Q240" s="4106" t="s">
        <v>3532</v>
      </c>
      <c r="R240" s="4106"/>
      <c r="S240" s="4106" t="s">
        <v>3533</v>
      </c>
      <c r="T240" s="4106"/>
      <c r="U240" s="1884"/>
      <c r="V240" s="4106" t="s">
        <v>3532</v>
      </c>
      <c r="W240" s="4106"/>
      <c r="X240" s="4106" t="s">
        <v>3533</v>
      </c>
      <c r="Y240" s="4106"/>
      <c r="Z240" s="1884"/>
      <c r="AA240" s="1970" t="s">
        <v>3534</v>
      </c>
      <c r="AB240" s="1970"/>
      <c r="AC240" s="1884"/>
      <c r="AD240" s="1968"/>
      <c r="AE240" s="4106"/>
      <c r="AF240" s="4106"/>
      <c r="AG240" s="4106" t="s">
        <v>3532</v>
      </c>
      <c r="AH240" s="4106"/>
      <c r="AI240" s="4106" t="s">
        <v>3533</v>
      </c>
      <c r="AJ240" s="4106"/>
      <c r="AK240" s="1884"/>
      <c r="AL240" s="4106" t="s">
        <v>3532</v>
      </c>
      <c r="AM240" s="4106"/>
      <c r="AN240" s="4106" t="s">
        <v>3533</v>
      </c>
      <c r="AO240" s="4106"/>
      <c r="AP240" s="1884"/>
      <c r="AQ240" s="1970" t="s">
        <v>3534</v>
      </c>
      <c r="AR240" s="1970"/>
      <c r="AS240" s="1968"/>
      <c r="AT240" s="1968"/>
    </row>
    <row r="241" spans="15:46" ht="20.25" customHeight="1" x14ac:dyDescent="0.15">
      <c r="O241" s="4107" t="s">
        <v>3317</v>
      </c>
      <c r="P241" s="4107"/>
      <c r="Q241" s="4110">
        <f>SUMIFS($BF$17:$BF$216,$J$17:$J$216,"看護職員",$L$17:$L$216,"A")</f>
        <v>0</v>
      </c>
      <c r="R241" s="4110"/>
      <c r="S241" s="4111">
        <f>SUMIFS($BH$17:$BH$216,$J$17:$J$216,"看護職員",$L$17:$L$216,"A")</f>
        <v>0</v>
      </c>
      <c r="T241" s="4111"/>
      <c r="U241" s="1971"/>
      <c r="V241" s="4117">
        <v>0</v>
      </c>
      <c r="W241" s="4117"/>
      <c r="X241" s="4117">
        <v>0</v>
      </c>
      <c r="Y241" s="4117"/>
      <c r="Z241" s="1971"/>
      <c r="AA241" s="4121">
        <v>0</v>
      </c>
      <c r="AB241" s="4122"/>
      <c r="AC241" s="1884"/>
      <c r="AD241" s="1968"/>
      <c r="AE241" s="4107" t="s">
        <v>3317</v>
      </c>
      <c r="AF241" s="4107"/>
      <c r="AG241" s="4110">
        <f>SUMIFS($BF$17:$BF$216,$J$17:$J$216,"介護職員",$L$17:$L$216,"A")</f>
        <v>0</v>
      </c>
      <c r="AH241" s="4110"/>
      <c r="AI241" s="4111">
        <f>SUMIFS($BH$17:$BH$216,$J$17:$J$216,"介護職員",$L$17:$L$216,"A")</f>
        <v>0</v>
      </c>
      <c r="AJ241" s="4111"/>
      <c r="AK241" s="1971"/>
      <c r="AL241" s="4117">
        <v>0</v>
      </c>
      <c r="AM241" s="4117"/>
      <c r="AN241" s="4117">
        <v>0</v>
      </c>
      <c r="AO241" s="4117"/>
      <c r="AP241" s="1971"/>
      <c r="AQ241" s="4121">
        <v>0</v>
      </c>
      <c r="AR241" s="4122"/>
      <c r="AS241" s="1968"/>
      <c r="AT241" s="1968"/>
    </row>
    <row r="242" spans="15:46" ht="20.25" customHeight="1" x14ac:dyDescent="0.15">
      <c r="O242" s="4107" t="s">
        <v>3318</v>
      </c>
      <c r="P242" s="4107"/>
      <c r="Q242" s="4110">
        <f>SUMIFS($BF$17:$BF$216,$J$17:$J$216,"看護職員",$L$17:$L$216,"B")</f>
        <v>0</v>
      </c>
      <c r="R242" s="4110"/>
      <c r="S242" s="4111">
        <f>SUMIFS($BH$17:$BH$216,$J$17:$J$216,"看護職員",$L$17:$L$216,"B")</f>
        <v>0</v>
      </c>
      <c r="T242" s="4111"/>
      <c r="U242" s="1971"/>
      <c r="V242" s="4117">
        <v>0</v>
      </c>
      <c r="W242" s="4117"/>
      <c r="X242" s="4117">
        <v>0</v>
      </c>
      <c r="Y242" s="4117"/>
      <c r="Z242" s="1971"/>
      <c r="AA242" s="4121">
        <v>0</v>
      </c>
      <c r="AB242" s="4122"/>
      <c r="AC242" s="1884"/>
      <c r="AD242" s="1968"/>
      <c r="AE242" s="4107" t="s">
        <v>3318</v>
      </c>
      <c r="AF242" s="4107"/>
      <c r="AG242" s="4110">
        <f>SUMIFS($BF$17:$BF$216,$J$17:$J$216,"介護職員",$L$17:$L$216,"B")</f>
        <v>0</v>
      </c>
      <c r="AH242" s="4110"/>
      <c r="AI242" s="4111">
        <f>SUMIFS($BH$17:$BH$216,$J$17:$J$216,"介護職員",$L$17:$L$216,"B")</f>
        <v>0</v>
      </c>
      <c r="AJ242" s="4111"/>
      <c r="AK242" s="1971"/>
      <c r="AL242" s="4117">
        <v>0</v>
      </c>
      <c r="AM242" s="4117"/>
      <c r="AN242" s="4117">
        <v>0</v>
      </c>
      <c r="AO242" s="4117"/>
      <c r="AP242" s="1971"/>
      <c r="AQ242" s="4121">
        <v>0</v>
      </c>
      <c r="AR242" s="4122"/>
      <c r="AS242" s="1968"/>
      <c r="AT242" s="1968"/>
    </row>
    <row r="243" spans="15:46" ht="20.25" customHeight="1" x14ac:dyDescent="0.15">
      <c r="O243" s="4107" t="s">
        <v>3319</v>
      </c>
      <c r="P243" s="4107"/>
      <c r="Q243" s="4110">
        <f>SUMIFS($BF$17:$BF$216,$J$17:$J$216,"看護職員",$L$17:$L$216,"C")</f>
        <v>0</v>
      </c>
      <c r="R243" s="4110"/>
      <c r="S243" s="4111">
        <f>SUMIFS($BH$17:$BH$216,$J$17:$J$216,"看護職員",$L$17:$L$216,"C")</f>
        <v>0</v>
      </c>
      <c r="T243" s="4111"/>
      <c r="U243" s="1971"/>
      <c r="V243" s="4117">
        <v>0</v>
      </c>
      <c r="W243" s="4117"/>
      <c r="X243" s="4118">
        <v>0</v>
      </c>
      <c r="Y243" s="4118"/>
      <c r="Z243" s="1971"/>
      <c r="AA243" s="4119" t="s">
        <v>3320</v>
      </c>
      <c r="AB243" s="4120"/>
      <c r="AC243" s="1884"/>
      <c r="AD243" s="1968"/>
      <c r="AE243" s="4107" t="s">
        <v>3319</v>
      </c>
      <c r="AF243" s="4107"/>
      <c r="AG243" s="4110">
        <f>SUMIFS($BF$17:$BF$216,$J$17:$J$216,"介護職員",$L$17:$L$216,"C")</f>
        <v>0</v>
      </c>
      <c r="AH243" s="4110"/>
      <c r="AI243" s="4111">
        <f>SUMIFS($BH$17:$BH$216,$J$17:$J$216,"介護職員",$L$17:$L$216,"C")</f>
        <v>0</v>
      </c>
      <c r="AJ243" s="4111"/>
      <c r="AK243" s="1971"/>
      <c r="AL243" s="4117">
        <v>0</v>
      </c>
      <c r="AM243" s="4117"/>
      <c r="AN243" s="4118">
        <v>0</v>
      </c>
      <c r="AO243" s="4118"/>
      <c r="AP243" s="1971"/>
      <c r="AQ243" s="4119" t="s">
        <v>3320</v>
      </c>
      <c r="AR243" s="4120"/>
      <c r="AS243" s="1968"/>
      <c r="AT243" s="1968"/>
    </row>
    <row r="244" spans="15:46" ht="20.25" customHeight="1" x14ac:dyDescent="0.15">
      <c r="O244" s="4107" t="s">
        <v>3321</v>
      </c>
      <c r="P244" s="4107"/>
      <c r="Q244" s="4110">
        <f>SUMIFS($BF$17:$BF$216,$J$17:$J$216,"看護職員",$L$17:$L$216,"D")</f>
        <v>0</v>
      </c>
      <c r="R244" s="4110"/>
      <c r="S244" s="4111">
        <f>SUMIFS($BH$17:$BH$216,$J$17:$J$216,"看護職員",$L$17:$L$216,"D")</f>
        <v>0</v>
      </c>
      <c r="T244" s="4111"/>
      <c r="U244" s="1971"/>
      <c r="V244" s="4117">
        <v>0</v>
      </c>
      <c r="W244" s="4117"/>
      <c r="X244" s="4118">
        <v>0</v>
      </c>
      <c r="Y244" s="4118"/>
      <c r="Z244" s="1971"/>
      <c r="AA244" s="4119" t="s">
        <v>3320</v>
      </c>
      <c r="AB244" s="4120"/>
      <c r="AC244" s="1884"/>
      <c r="AD244" s="1968"/>
      <c r="AE244" s="4107" t="s">
        <v>3321</v>
      </c>
      <c r="AF244" s="4107"/>
      <c r="AG244" s="4110">
        <f>SUMIFS($BF$17:$BF$216,$J$17:$J$216,"介護職員",$L$17:$L$216,"D")</f>
        <v>0</v>
      </c>
      <c r="AH244" s="4110"/>
      <c r="AI244" s="4111">
        <f>SUMIFS($BH$17:$BH$216,$J$17:$J$216,"介護職員",$L$17:$L$216,"D")</f>
        <v>0</v>
      </c>
      <c r="AJ244" s="4111"/>
      <c r="AK244" s="1971"/>
      <c r="AL244" s="4117">
        <v>0</v>
      </c>
      <c r="AM244" s="4117"/>
      <c r="AN244" s="4118">
        <v>0</v>
      </c>
      <c r="AO244" s="4118"/>
      <c r="AP244" s="1971"/>
      <c r="AQ244" s="4119" t="s">
        <v>3320</v>
      </c>
      <c r="AR244" s="4120"/>
      <c r="AS244" s="1968"/>
      <c r="AT244" s="1968"/>
    </row>
    <row r="245" spans="15:46" ht="20.25" customHeight="1" x14ac:dyDescent="0.15">
      <c r="O245" s="4107" t="s">
        <v>3535</v>
      </c>
      <c r="P245" s="4107"/>
      <c r="Q245" s="4110">
        <f>SUM(Q241:R244)</f>
        <v>0</v>
      </c>
      <c r="R245" s="4110"/>
      <c r="S245" s="4111">
        <f>SUM(S241:T244)</f>
        <v>0</v>
      </c>
      <c r="T245" s="4111"/>
      <c r="U245" s="1971"/>
      <c r="V245" s="4110">
        <f>SUM(V241:W244)</f>
        <v>0</v>
      </c>
      <c r="W245" s="4110"/>
      <c r="X245" s="4111">
        <f>SUM(X241:Y244)</f>
        <v>0</v>
      </c>
      <c r="Y245" s="4111"/>
      <c r="Z245" s="1971"/>
      <c r="AA245" s="4112">
        <f>SUM(AA241:AB242)</f>
        <v>0</v>
      </c>
      <c r="AB245" s="4113"/>
      <c r="AC245" s="1884"/>
      <c r="AD245" s="1968"/>
      <c r="AE245" s="4107" t="s">
        <v>3535</v>
      </c>
      <c r="AF245" s="4107"/>
      <c r="AG245" s="4110">
        <f>SUM(AG241:AH244)</f>
        <v>0</v>
      </c>
      <c r="AH245" s="4110"/>
      <c r="AI245" s="4111">
        <f>SUM(AI241:AJ244)</f>
        <v>0</v>
      </c>
      <c r="AJ245" s="4111"/>
      <c r="AK245" s="1971"/>
      <c r="AL245" s="4110">
        <f>SUM(AL241:AM244)</f>
        <v>0</v>
      </c>
      <c r="AM245" s="4110"/>
      <c r="AN245" s="4111">
        <f>SUM(AN241:AO244)</f>
        <v>0</v>
      </c>
      <c r="AO245" s="4111"/>
      <c r="AP245" s="1971"/>
      <c r="AQ245" s="4112">
        <f>SUM(AQ241:AR242)</f>
        <v>0</v>
      </c>
      <c r="AR245" s="4113"/>
      <c r="AS245" s="1968"/>
      <c r="AT245" s="1968"/>
    </row>
    <row r="246" spans="15:46" ht="20.25" customHeight="1" x14ac:dyDescent="0.15">
      <c r="O246" s="1972"/>
      <c r="P246" s="1972"/>
      <c r="Q246" s="1972"/>
      <c r="R246" s="1972"/>
      <c r="S246" s="1973"/>
      <c r="T246" s="1973"/>
      <c r="U246" s="1973"/>
      <c r="V246" s="1974"/>
      <c r="W246" s="1974"/>
      <c r="X246" s="1974"/>
      <c r="Y246" s="1974"/>
      <c r="Z246" s="1975"/>
      <c r="AA246" s="1968"/>
      <c r="AB246" s="1968"/>
      <c r="AC246" s="1968"/>
      <c r="AD246" s="1968"/>
      <c r="AE246" s="1972"/>
      <c r="AF246" s="1972"/>
      <c r="AG246" s="1972"/>
      <c r="AH246" s="1972"/>
      <c r="AI246" s="1973"/>
      <c r="AJ246" s="1973"/>
      <c r="AK246" s="1973"/>
      <c r="AL246" s="1974"/>
      <c r="AM246" s="1974"/>
      <c r="AN246" s="1974"/>
      <c r="AO246" s="1974"/>
      <c r="AP246" s="1975"/>
      <c r="AQ246" s="1968"/>
      <c r="AR246" s="1968"/>
      <c r="AS246" s="1968"/>
      <c r="AT246" s="1968"/>
    </row>
    <row r="247" spans="15:46" ht="20.25" customHeight="1" x14ac:dyDescent="0.15">
      <c r="O247" s="1889" t="s">
        <v>3539</v>
      </c>
      <c r="P247" s="1884"/>
      <c r="Q247" s="1884"/>
      <c r="R247" s="1884"/>
      <c r="S247" s="1884"/>
      <c r="T247" s="1884"/>
      <c r="U247" s="1890" t="s">
        <v>3540</v>
      </c>
      <c r="V247" s="4114" t="str">
        <f>V228</f>
        <v>週</v>
      </c>
      <c r="W247" s="4115"/>
      <c r="X247" s="1890"/>
      <c r="Y247" s="1890"/>
      <c r="Z247" s="1884"/>
      <c r="AA247" s="1884"/>
      <c r="AB247" s="1884"/>
      <c r="AC247" s="1968"/>
      <c r="AD247" s="1968"/>
      <c r="AE247" s="1889" t="s">
        <v>3539</v>
      </c>
      <c r="AF247" s="1884"/>
      <c r="AG247" s="1884"/>
      <c r="AH247" s="1884"/>
      <c r="AI247" s="1884"/>
      <c r="AJ247" s="1884"/>
      <c r="AK247" s="1890" t="s">
        <v>3540</v>
      </c>
      <c r="AL247" s="4114" t="str">
        <f>V247</f>
        <v>週</v>
      </c>
      <c r="AM247" s="4115"/>
      <c r="AN247" s="1890"/>
      <c r="AO247" s="1890"/>
      <c r="AP247" s="1884"/>
      <c r="AQ247" s="1884"/>
      <c r="AR247" s="1884"/>
      <c r="AS247" s="1968"/>
      <c r="AT247" s="1968"/>
    </row>
    <row r="248" spans="15:46" ht="20.25" customHeight="1" x14ac:dyDescent="0.15">
      <c r="O248" s="1884" t="s">
        <v>3542</v>
      </c>
      <c r="P248" s="1884"/>
      <c r="Q248" s="1884"/>
      <c r="R248" s="1884"/>
      <c r="S248" s="1884"/>
      <c r="T248" s="1884" t="s">
        <v>3543</v>
      </c>
      <c r="U248" s="1884"/>
      <c r="V248" s="1884"/>
      <c r="W248" s="1884"/>
      <c r="X248" s="1889"/>
      <c r="Y248" s="1884"/>
      <c r="Z248" s="1884"/>
      <c r="AA248" s="1884"/>
      <c r="AB248" s="1884"/>
      <c r="AC248" s="1968"/>
      <c r="AD248" s="1968"/>
      <c r="AE248" s="1884" t="s">
        <v>3542</v>
      </c>
      <c r="AF248" s="1884"/>
      <c r="AG248" s="1884"/>
      <c r="AH248" s="1884"/>
      <c r="AI248" s="1884"/>
      <c r="AJ248" s="1884" t="s">
        <v>3543</v>
      </c>
      <c r="AK248" s="1884"/>
      <c r="AL248" s="1884"/>
      <c r="AM248" s="1884"/>
      <c r="AN248" s="1889"/>
      <c r="AO248" s="1884"/>
      <c r="AP248" s="1884"/>
      <c r="AQ248" s="1884"/>
      <c r="AR248" s="1884"/>
      <c r="AS248" s="1968"/>
      <c r="AT248" s="1968"/>
    </row>
    <row r="249" spans="15:46" ht="20.25" customHeight="1" x14ac:dyDescent="0.15">
      <c r="O249" s="1884" t="str">
        <f>IF($V$228="週","対象時間数（週平均）","対象時間数（当月合計）")</f>
        <v>対象時間数（週平均）</v>
      </c>
      <c r="P249" s="1884"/>
      <c r="Q249" s="1884"/>
      <c r="R249" s="1884"/>
      <c r="S249" s="1884"/>
      <c r="T249" s="1884" t="str">
        <f>IF($V$228="週","週に勤務すべき時間数","当月に勤務すべき時間数")</f>
        <v>週に勤務すべき時間数</v>
      </c>
      <c r="U249" s="1884"/>
      <c r="V249" s="1884"/>
      <c r="W249" s="1884"/>
      <c r="X249" s="1889"/>
      <c r="Y249" s="1884" t="s">
        <v>3544</v>
      </c>
      <c r="Z249" s="1884"/>
      <c r="AA249" s="1884"/>
      <c r="AB249" s="1884"/>
      <c r="AC249" s="1968"/>
      <c r="AD249" s="1968"/>
      <c r="AE249" s="1884" t="str">
        <f>IF(AL247="週","対象時間数（週平均）","対象時間数（当月合計）")</f>
        <v>対象時間数（週平均）</v>
      </c>
      <c r="AF249" s="1884"/>
      <c r="AG249" s="1884"/>
      <c r="AH249" s="1884"/>
      <c r="AI249" s="1884"/>
      <c r="AJ249" s="1884" t="str">
        <f>IF($AL$228="週","週に勤務すべき時間数","当月に勤務すべき時間数")</f>
        <v>週に勤務すべき時間数</v>
      </c>
      <c r="AK249" s="1884"/>
      <c r="AL249" s="1884"/>
      <c r="AM249" s="1884"/>
      <c r="AN249" s="1889"/>
      <c r="AO249" s="1884" t="s">
        <v>3544</v>
      </c>
      <c r="AP249" s="1884"/>
      <c r="AQ249" s="1884"/>
      <c r="AR249" s="1884"/>
      <c r="AS249" s="1968"/>
      <c r="AT249" s="1968"/>
    </row>
    <row r="250" spans="15:46" ht="20.25" customHeight="1" x14ac:dyDescent="0.15">
      <c r="O250" s="4116">
        <f>IF($V$228="週",X245,V245)</f>
        <v>0</v>
      </c>
      <c r="P250" s="4116"/>
      <c r="Q250" s="4116"/>
      <c r="R250" s="4116"/>
      <c r="S250" s="1976" t="s">
        <v>3546</v>
      </c>
      <c r="T250" s="4107">
        <f>IF($V$228="週",$BE$6,$BI$6)</f>
        <v>40</v>
      </c>
      <c r="U250" s="4107"/>
      <c r="V250" s="4107"/>
      <c r="W250" s="4107"/>
      <c r="X250" s="1976" t="s">
        <v>3537</v>
      </c>
      <c r="Y250" s="4104">
        <f>ROUNDDOWN(O250/T250,1)</f>
        <v>0</v>
      </c>
      <c r="Z250" s="4104"/>
      <c r="AA250" s="4104"/>
      <c r="AB250" s="4104"/>
      <c r="AC250" s="1884"/>
      <c r="AD250" s="1884"/>
      <c r="AE250" s="4116">
        <f>IF($AL$228="週",AN245,AL245)</f>
        <v>0</v>
      </c>
      <c r="AF250" s="4116"/>
      <c r="AG250" s="4116"/>
      <c r="AH250" s="4116"/>
      <c r="AI250" s="1976" t="s">
        <v>3546</v>
      </c>
      <c r="AJ250" s="4107">
        <f>IF($AL$228="週",$BE$6,$BI$6)</f>
        <v>40</v>
      </c>
      <c r="AK250" s="4107"/>
      <c r="AL250" s="4107"/>
      <c r="AM250" s="4107"/>
      <c r="AN250" s="1976" t="s">
        <v>3537</v>
      </c>
      <c r="AO250" s="4104">
        <f>ROUNDDOWN(AE250/AJ250,1)</f>
        <v>0</v>
      </c>
      <c r="AP250" s="4104"/>
      <c r="AQ250" s="4104"/>
      <c r="AR250" s="4104"/>
      <c r="AS250" s="1884"/>
      <c r="AT250" s="1884"/>
    </row>
    <row r="251" spans="15:46" ht="20.25" customHeight="1" x14ac:dyDescent="0.15">
      <c r="O251" s="1884"/>
      <c r="P251" s="1884"/>
      <c r="Q251" s="1884"/>
      <c r="R251" s="1884"/>
      <c r="S251" s="1884"/>
      <c r="T251" s="1884"/>
      <c r="U251" s="1884"/>
      <c r="V251" s="1884"/>
      <c r="W251" s="1884"/>
      <c r="X251" s="1889"/>
      <c r="Y251" s="1884" t="s">
        <v>3547</v>
      </c>
      <c r="Z251" s="1884"/>
      <c r="AA251" s="1884"/>
      <c r="AB251" s="1884"/>
      <c r="AC251" s="1884"/>
      <c r="AD251" s="1884"/>
      <c r="AE251" s="1884"/>
      <c r="AF251" s="1884"/>
      <c r="AG251" s="1884"/>
      <c r="AH251" s="1884"/>
      <c r="AI251" s="1884"/>
      <c r="AJ251" s="1884"/>
      <c r="AK251" s="1884"/>
      <c r="AL251" s="1884"/>
      <c r="AM251" s="1884"/>
      <c r="AN251" s="1889"/>
      <c r="AO251" s="1884" t="s">
        <v>3547</v>
      </c>
      <c r="AP251" s="1884"/>
      <c r="AQ251" s="1884"/>
      <c r="AR251" s="1884"/>
      <c r="AS251" s="1884"/>
      <c r="AT251" s="1884"/>
    </row>
    <row r="252" spans="15:46" ht="20.25" customHeight="1" x14ac:dyDescent="0.15">
      <c r="O252" s="1884" t="s">
        <v>3548</v>
      </c>
      <c r="P252" s="1884"/>
      <c r="Q252" s="1884"/>
      <c r="R252" s="1884"/>
      <c r="S252" s="1884"/>
      <c r="T252" s="1884"/>
      <c r="U252" s="1884"/>
      <c r="V252" s="1884"/>
      <c r="W252" s="1884"/>
      <c r="X252" s="1889"/>
      <c r="Y252" s="1884"/>
      <c r="Z252" s="1884"/>
      <c r="AA252" s="1884"/>
      <c r="AB252" s="1884"/>
      <c r="AC252" s="1884"/>
      <c r="AD252" s="1884"/>
      <c r="AE252" s="1884" t="s">
        <v>3549</v>
      </c>
      <c r="AF252" s="1884"/>
      <c r="AG252" s="1884"/>
      <c r="AH252" s="1884"/>
      <c r="AI252" s="1884"/>
      <c r="AJ252" s="1884"/>
      <c r="AK252" s="1884"/>
      <c r="AL252" s="1884"/>
      <c r="AM252" s="1884"/>
      <c r="AN252" s="1889"/>
      <c r="AO252" s="1884"/>
      <c r="AP252" s="1884"/>
      <c r="AQ252" s="1884"/>
      <c r="AR252" s="1884"/>
      <c r="AS252" s="1884"/>
      <c r="AT252" s="1884"/>
    </row>
    <row r="253" spans="15:46" ht="20.25" customHeight="1" x14ac:dyDescent="0.15">
      <c r="O253" s="1884" t="s">
        <v>3531</v>
      </c>
      <c r="P253" s="1884"/>
      <c r="Q253" s="1884"/>
      <c r="R253" s="1884"/>
      <c r="S253" s="1884"/>
      <c r="T253" s="1884"/>
      <c r="U253" s="1884"/>
      <c r="V253" s="1884"/>
      <c r="W253" s="1884"/>
      <c r="X253" s="1889"/>
      <c r="Y253" s="4105"/>
      <c r="Z253" s="4105"/>
      <c r="AA253" s="4105"/>
      <c r="AB253" s="4105"/>
      <c r="AC253" s="1884"/>
      <c r="AD253" s="1884"/>
      <c r="AE253" s="1884" t="s">
        <v>3531</v>
      </c>
      <c r="AF253" s="1884"/>
      <c r="AG253" s="1884"/>
      <c r="AH253" s="1884"/>
      <c r="AI253" s="1884"/>
      <c r="AJ253" s="1884"/>
      <c r="AK253" s="1884"/>
      <c r="AL253" s="1884"/>
      <c r="AM253" s="1884"/>
      <c r="AN253" s="1889"/>
      <c r="AO253" s="4105"/>
      <c r="AP253" s="4105"/>
      <c r="AQ253" s="4105"/>
      <c r="AR253" s="4105"/>
      <c r="AS253" s="1884"/>
      <c r="AT253" s="1884"/>
    </row>
    <row r="254" spans="15:46" ht="20.25" customHeight="1" x14ac:dyDescent="0.15">
      <c r="O254" s="1884" t="s">
        <v>3550</v>
      </c>
      <c r="P254" s="1884"/>
      <c r="Q254" s="1884"/>
      <c r="R254" s="1884"/>
      <c r="S254" s="1884"/>
      <c r="T254" s="1884" t="s">
        <v>3551</v>
      </c>
      <c r="U254" s="1884"/>
      <c r="V254" s="1884"/>
      <c r="W254" s="1884"/>
      <c r="X254" s="1884"/>
      <c r="Y254" s="4106" t="s">
        <v>3535</v>
      </c>
      <c r="Z254" s="4106"/>
      <c r="AA254" s="4106"/>
      <c r="AB254" s="4106"/>
      <c r="AC254" s="1884"/>
      <c r="AD254" s="1884"/>
      <c r="AE254" s="1884" t="s">
        <v>3550</v>
      </c>
      <c r="AF254" s="1884"/>
      <c r="AG254" s="1884"/>
      <c r="AH254" s="1884"/>
      <c r="AI254" s="1884"/>
      <c r="AJ254" s="1884" t="s">
        <v>3551</v>
      </c>
      <c r="AK254" s="1884"/>
      <c r="AL254" s="1884"/>
      <c r="AM254" s="1884"/>
      <c r="AN254" s="1884"/>
      <c r="AO254" s="4106" t="s">
        <v>3535</v>
      </c>
      <c r="AP254" s="4106"/>
      <c r="AQ254" s="4106"/>
      <c r="AR254" s="4106"/>
      <c r="AS254" s="1884"/>
      <c r="AT254" s="1884"/>
    </row>
    <row r="255" spans="15:46" ht="20.25" customHeight="1" x14ac:dyDescent="0.15">
      <c r="O255" s="4107">
        <f>AA245</f>
        <v>0</v>
      </c>
      <c r="P255" s="4107"/>
      <c r="Q255" s="4107"/>
      <c r="R255" s="4107"/>
      <c r="S255" s="1976" t="s">
        <v>3536</v>
      </c>
      <c r="T255" s="4104">
        <f>Y250</f>
        <v>0</v>
      </c>
      <c r="U255" s="4104"/>
      <c r="V255" s="4104"/>
      <c r="W255" s="4104"/>
      <c r="X255" s="1976" t="s">
        <v>3537</v>
      </c>
      <c r="Y255" s="4103">
        <f>ROUNDDOWN(O255+T255,1)</f>
        <v>0</v>
      </c>
      <c r="Z255" s="4103"/>
      <c r="AA255" s="4103"/>
      <c r="AB255" s="4103"/>
      <c r="AC255" s="1974"/>
      <c r="AD255" s="1974"/>
      <c r="AE255" s="4108">
        <f>AQ245</f>
        <v>0</v>
      </c>
      <c r="AF255" s="4108"/>
      <c r="AG255" s="4108"/>
      <c r="AH255" s="4108"/>
      <c r="AI255" s="1975" t="s">
        <v>3536</v>
      </c>
      <c r="AJ255" s="4109">
        <f>AO250</f>
        <v>0</v>
      </c>
      <c r="AK255" s="4109"/>
      <c r="AL255" s="4109"/>
      <c r="AM255" s="4109"/>
      <c r="AN255" s="1975" t="s">
        <v>3537</v>
      </c>
      <c r="AO255" s="4103">
        <f>ROUNDDOWN(AE255+AJ255,1)</f>
        <v>0</v>
      </c>
      <c r="AP255" s="4103"/>
      <c r="AQ255" s="4103"/>
      <c r="AR255" s="4103"/>
      <c r="AS255" s="1884"/>
      <c r="AT255" s="1884"/>
    </row>
    <row r="256" spans="15:46" ht="20.25" customHeight="1" x14ac:dyDescent="0.15"/>
    <row r="277" spans="7:63" x14ac:dyDescent="0.15">
      <c r="AU277" s="1977"/>
      <c r="AV277" s="1977"/>
      <c r="AW277" s="1977"/>
      <c r="AX277" s="1977"/>
      <c r="AY277" s="1977"/>
      <c r="AZ277" s="1977"/>
      <c r="BA277" s="1977"/>
      <c r="BB277" s="1977"/>
      <c r="BC277" s="1977"/>
      <c r="BD277" s="1977"/>
      <c r="BE277" s="1977"/>
      <c r="BF277" s="1977"/>
      <c r="BG277" s="1977"/>
      <c r="BH277" s="1977"/>
      <c r="BI277" s="1977"/>
    </row>
    <row r="278" spans="7:63" x14ac:dyDescent="0.15">
      <c r="AU278" s="1977"/>
      <c r="AV278" s="1977"/>
      <c r="AW278" s="1977"/>
      <c r="AX278" s="1977"/>
      <c r="AY278" s="1977"/>
      <c r="AZ278" s="1977"/>
      <c r="BA278" s="1977"/>
      <c r="BB278" s="1977"/>
      <c r="BC278" s="1977"/>
      <c r="BD278" s="1977"/>
      <c r="BE278" s="1977"/>
      <c r="BF278" s="1977"/>
      <c r="BG278" s="1977"/>
      <c r="BH278" s="1977"/>
      <c r="BI278" s="1977"/>
    </row>
    <row r="283" spans="7:63" x14ac:dyDescent="0.15">
      <c r="G283" s="1892"/>
      <c r="H283" s="1892"/>
      <c r="I283" s="1892"/>
      <c r="J283" s="1892"/>
      <c r="K283" s="1892"/>
      <c r="L283" s="1892"/>
      <c r="M283" s="1892"/>
      <c r="N283" s="1892"/>
      <c r="O283" s="1977"/>
      <c r="P283" s="1977"/>
      <c r="Q283" s="1977"/>
      <c r="R283" s="1977"/>
      <c r="S283" s="1977"/>
      <c r="T283" s="1977"/>
      <c r="U283" s="1977"/>
      <c r="V283" s="1977"/>
      <c r="W283" s="1977"/>
      <c r="X283" s="1977"/>
      <c r="Y283" s="1977"/>
      <c r="Z283" s="1977"/>
      <c r="AA283" s="1977"/>
      <c r="AB283" s="1977"/>
      <c r="AC283" s="1977"/>
      <c r="AD283" s="1977"/>
      <c r="AE283" s="1977"/>
      <c r="AF283" s="1977"/>
      <c r="AG283" s="1977"/>
      <c r="AH283" s="1977"/>
      <c r="AI283" s="1977"/>
      <c r="AJ283" s="1977"/>
      <c r="AK283" s="1977"/>
      <c r="AL283" s="1977"/>
      <c r="AM283" s="1977"/>
      <c r="AN283" s="1977"/>
      <c r="AO283" s="1977"/>
      <c r="AP283" s="1977"/>
      <c r="AQ283" s="1977"/>
      <c r="AR283" s="1977"/>
      <c r="AS283" s="1977"/>
      <c r="AT283" s="1977"/>
      <c r="BJ283" s="1977"/>
      <c r="BK283" s="1977"/>
    </row>
    <row r="284" spans="7:63" x14ac:dyDescent="0.15">
      <c r="G284" s="1892"/>
      <c r="H284" s="1892"/>
      <c r="I284" s="1892"/>
      <c r="J284" s="1892"/>
      <c r="K284" s="1892"/>
      <c r="L284" s="1892"/>
      <c r="M284" s="1892"/>
      <c r="N284" s="1892"/>
      <c r="O284" s="1977"/>
      <c r="P284" s="1977"/>
      <c r="Q284" s="1977"/>
      <c r="R284" s="1977"/>
      <c r="S284" s="1977"/>
      <c r="T284" s="1977"/>
      <c r="U284" s="1977"/>
      <c r="V284" s="1977"/>
      <c r="W284" s="1977"/>
      <c r="X284" s="1977"/>
      <c r="Y284" s="1977"/>
      <c r="Z284" s="1977"/>
      <c r="AA284" s="1977"/>
      <c r="AB284" s="1977"/>
      <c r="AC284" s="1977"/>
      <c r="AD284" s="1977"/>
      <c r="AE284" s="1977"/>
      <c r="AF284" s="1977"/>
      <c r="AG284" s="1977"/>
      <c r="AH284" s="1977"/>
      <c r="AI284" s="1977"/>
      <c r="AJ284" s="1977"/>
      <c r="AK284" s="1977"/>
      <c r="AL284" s="1977"/>
      <c r="AM284" s="1977"/>
      <c r="AN284" s="1977"/>
      <c r="AO284" s="1977"/>
      <c r="AP284" s="1977"/>
      <c r="AQ284" s="1977"/>
      <c r="AR284" s="1977"/>
      <c r="AS284" s="1977"/>
      <c r="AT284" s="1977"/>
      <c r="BJ284" s="1977"/>
      <c r="BK284" s="1977"/>
    </row>
    <row r="285" spans="7:63" x14ac:dyDescent="0.15">
      <c r="G285" s="1978"/>
      <c r="H285" s="1978"/>
      <c r="I285" s="1978"/>
      <c r="J285" s="1978"/>
      <c r="K285" s="1978"/>
      <c r="L285" s="1978"/>
      <c r="M285" s="1978"/>
      <c r="N285" s="1978"/>
      <c r="O285" s="1892"/>
      <c r="P285" s="1892"/>
    </row>
    <row r="286" spans="7:63" x14ac:dyDescent="0.15">
      <c r="G286" s="1978"/>
      <c r="H286" s="1978"/>
      <c r="I286" s="1978"/>
      <c r="J286" s="1978"/>
      <c r="K286" s="1978"/>
      <c r="L286" s="1978"/>
      <c r="M286" s="1978"/>
      <c r="N286" s="1978"/>
      <c r="O286" s="1892"/>
      <c r="P286" s="1892"/>
    </row>
    <row r="287" spans="7:63" x14ac:dyDescent="0.15">
      <c r="G287" s="1892"/>
      <c r="H287" s="1892"/>
      <c r="I287" s="1892"/>
      <c r="J287" s="1892"/>
      <c r="K287" s="1892"/>
      <c r="L287" s="1892"/>
      <c r="M287" s="1892"/>
      <c r="N287" s="1892"/>
    </row>
    <row r="288" spans="7:63" x14ac:dyDescent="0.15">
      <c r="G288" s="1892"/>
      <c r="H288" s="1892"/>
      <c r="I288" s="1892"/>
      <c r="J288" s="1892"/>
      <c r="K288" s="1892"/>
      <c r="L288" s="1892"/>
      <c r="M288" s="1892"/>
      <c r="N288" s="1892"/>
    </row>
    <row r="289" spans="7:14" x14ac:dyDescent="0.15">
      <c r="G289" s="1892"/>
      <c r="H289" s="1892"/>
      <c r="I289" s="1892"/>
      <c r="J289" s="1892"/>
      <c r="K289" s="1892"/>
      <c r="L289" s="1892"/>
      <c r="M289" s="1892"/>
      <c r="N289" s="1892"/>
    </row>
    <row r="290" spans="7:14" x14ac:dyDescent="0.15">
      <c r="G290" s="1892"/>
      <c r="H290" s="1892"/>
      <c r="I290" s="1892"/>
      <c r="J290" s="1892"/>
      <c r="K290" s="1892"/>
      <c r="L290" s="1892"/>
      <c r="M290" s="1892"/>
      <c r="N290" s="1892"/>
    </row>
  </sheetData>
  <sheetProtection insertRows="0" deleteRows="0"/>
  <mergeCells count="1425">
    <mergeCell ref="AX1:BM1"/>
    <mergeCell ref="AG2:AH2"/>
    <mergeCell ref="AJ2:AK2"/>
    <mergeCell ref="AN2:AO2"/>
    <mergeCell ref="AX2:BM2"/>
    <mergeCell ref="BI3:BL3"/>
    <mergeCell ref="S12:W16"/>
    <mergeCell ref="AA12:BE12"/>
    <mergeCell ref="BF12:BG16"/>
    <mergeCell ref="BH12:BI16"/>
    <mergeCell ref="BJ12:BN16"/>
    <mergeCell ref="AA13:AG13"/>
    <mergeCell ref="AH13:AN13"/>
    <mergeCell ref="AO13:AU13"/>
    <mergeCell ref="AV13:BB13"/>
    <mergeCell ref="BC13:BE13"/>
    <mergeCell ref="B12:B16"/>
    <mergeCell ref="C12:C16"/>
    <mergeCell ref="D12:F16"/>
    <mergeCell ref="G12:H16"/>
    <mergeCell ref="M12:N16"/>
    <mergeCell ref="O12:R16"/>
    <mergeCell ref="BI4:BL4"/>
    <mergeCell ref="BE6:BF6"/>
    <mergeCell ref="BI6:BJ6"/>
    <mergeCell ref="BI8:BJ8"/>
    <mergeCell ref="BE10:BF10"/>
    <mergeCell ref="BI10:BJ10"/>
    <mergeCell ref="S19:W20"/>
    <mergeCell ref="BF19:BG19"/>
    <mergeCell ref="BH19:BI19"/>
    <mergeCell ref="BJ19:BN20"/>
    <mergeCell ref="BF20:BG20"/>
    <mergeCell ref="BH20:BI20"/>
    <mergeCell ref="B19:B20"/>
    <mergeCell ref="C19:C20"/>
    <mergeCell ref="D19:F20"/>
    <mergeCell ref="G19:H20"/>
    <mergeCell ref="M19:N20"/>
    <mergeCell ref="O19:R20"/>
    <mergeCell ref="S17:W18"/>
    <mergeCell ref="BF17:BG17"/>
    <mergeCell ref="BH17:BI17"/>
    <mergeCell ref="BJ17:BN18"/>
    <mergeCell ref="BF18:BG18"/>
    <mergeCell ref="BH18:BI18"/>
    <mergeCell ref="B17:B18"/>
    <mergeCell ref="C17:C18"/>
    <mergeCell ref="D17:F18"/>
    <mergeCell ref="G17:H18"/>
    <mergeCell ref="M17:N18"/>
    <mergeCell ref="O17:R18"/>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75:W76"/>
    <mergeCell ref="BF75:BG75"/>
    <mergeCell ref="BH75:BI75"/>
    <mergeCell ref="BJ75:BN76"/>
    <mergeCell ref="BF76:BG76"/>
    <mergeCell ref="BH76:BI76"/>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9:W80"/>
    <mergeCell ref="BF79:BG79"/>
    <mergeCell ref="BH79:BI79"/>
    <mergeCell ref="BJ79:BN80"/>
    <mergeCell ref="BF80:BG80"/>
    <mergeCell ref="BH80:BI80"/>
    <mergeCell ref="B79:B80"/>
    <mergeCell ref="C79:C80"/>
    <mergeCell ref="D79:F80"/>
    <mergeCell ref="G79:H80"/>
    <mergeCell ref="M79:N80"/>
    <mergeCell ref="O79:R80"/>
    <mergeCell ref="S77:W78"/>
    <mergeCell ref="BF77:BG77"/>
    <mergeCell ref="BH77:BI77"/>
    <mergeCell ref="BJ77:BN78"/>
    <mergeCell ref="BF78:BG78"/>
    <mergeCell ref="BH78:BI78"/>
    <mergeCell ref="B77:B78"/>
    <mergeCell ref="C77:C78"/>
    <mergeCell ref="D77:F78"/>
    <mergeCell ref="G77:H78"/>
    <mergeCell ref="M77:N78"/>
    <mergeCell ref="O77:R78"/>
    <mergeCell ref="S83:W84"/>
    <mergeCell ref="BF83:BG83"/>
    <mergeCell ref="BH83:BI83"/>
    <mergeCell ref="BJ83:BN84"/>
    <mergeCell ref="BF84:BG84"/>
    <mergeCell ref="BH84:BI84"/>
    <mergeCell ref="B83:B84"/>
    <mergeCell ref="C83:C84"/>
    <mergeCell ref="D83:F84"/>
    <mergeCell ref="G83:H84"/>
    <mergeCell ref="M83:N84"/>
    <mergeCell ref="O83:R84"/>
    <mergeCell ref="S81:W82"/>
    <mergeCell ref="BF81:BG81"/>
    <mergeCell ref="BH81:BI81"/>
    <mergeCell ref="BJ81:BN82"/>
    <mergeCell ref="BF82:BG82"/>
    <mergeCell ref="BH82:BI82"/>
    <mergeCell ref="B81:B82"/>
    <mergeCell ref="C81:C82"/>
    <mergeCell ref="D81:F82"/>
    <mergeCell ref="G81:H82"/>
    <mergeCell ref="M81:N82"/>
    <mergeCell ref="O81:R82"/>
    <mergeCell ref="S87:W88"/>
    <mergeCell ref="BF87:BG87"/>
    <mergeCell ref="BH87:BI87"/>
    <mergeCell ref="BJ87:BN88"/>
    <mergeCell ref="BF88:BG88"/>
    <mergeCell ref="BH88:BI88"/>
    <mergeCell ref="B87:B88"/>
    <mergeCell ref="C87:C88"/>
    <mergeCell ref="D87:F88"/>
    <mergeCell ref="G87:H88"/>
    <mergeCell ref="M87:N88"/>
    <mergeCell ref="O87:R88"/>
    <mergeCell ref="S85:W86"/>
    <mergeCell ref="BF85:BG85"/>
    <mergeCell ref="BH85:BI85"/>
    <mergeCell ref="BJ85:BN86"/>
    <mergeCell ref="BF86:BG86"/>
    <mergeCell ref="BH86:BI86"/>
    <mergeCell ref="B85:B86"/>
    <mergeCell ref="C85:C86"/>
    <mergeCell ref="D85:F86"/>
    <mergeCell ref="G85:H86"/>
    <mergeCell ref="M85:N86"/>
    <mergeCell ref="O85:R86"/>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S215:W216"/>
    <mergeCell ref="BF215:BG215"/>
    <mergeCell ref="BH215:BI215"/>
    <mergeCell ref="BJ215:BN216"/>
    <mergeCell ref="BF216:BG216"/>
    <mergeCell ref="BH216:BI216"/>
    <mergeCell ref="B215:B216"/>
    <mergeCell ref="C215:C216"/>
    <mergeCell ref="D215:F216"/>
    <mergeCell ref="G215:H216"/>
    <mergeCell ref="M215:N216"/>
    <mergeCell ref="O215:R21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AW221:AZ221"/>
    <mergeCell ref="BJ221:BM221"/>
    <mergeCell ref="O222:P222"/>
    <mergeCell ref="Q222:R222"/>
    <mergeCell ref="S222:T222"/>
    <mergeCell ref="V222:W222"/>
    <mergeCell ref="X222:Y222"/>
    <mergeCell ref="Q221:R221"/>
    <mergeCell ref="S221:T221"/>
    <mergeCell ref="V221:W221"/>
    <mergeCell ref="X221:Y221"/>
    <mergeCell ref="AG221:AH221"/>
    <mergeCell ref="AI221:AJ221"/>
    <mergeCell ref="BJ219:BM219"/>
    <mergeCell ref="O220:P221"/>
    <mergeCell ref="Q220:T220"/>
    <mergeCell ref="V220:Y220"/>
    <mergeCell ref="AE220:AF221"/>
    <mergeCell ref="AG220:AJ220"/>
    <mergeCell ref="AL220:AO220"/>
    <mergeCell ref="AU220:AV220"/>
    <mergeCell ref="AW220:AZ220"/>
    <mergeCell ref="BJ220:BM220"/>
    <mergeCell ref="AQ222:AR222"/>
    <mergeCell ref="AU222:AV222"/>
    <mergeCell ref="AW222:AZ222"/>
    <mergeCell ref="AQ224:AR224"/>
    <mergeCell ref="O223:P223"/>
    <mergeCell ref="Q223:R223"/>
    <mergeCell ref="S223:T223"/>
    <mergeCell ref="V223:W223"/>
    <mergeCell ref="X223:Y223"/>
    <mergeCell ref="AA223:AB223"/>
    <mergeCell ref="AE223:AF223"/>
    <mergeCell ref="AA222:AB222"/>
    <mergeCell ref="AE222:AF222"/>
    <mergeCell ref="AG222:AH222"/>
    <mergeCell ref="AI222:AJ222"/>
    <mergeCell ref="AL222:AM222"/>
    <mergeCell ref="AN222:AO222"/>
    <mergeCell ref="AL221:AM221"/>
    <mergeCell ref="AN221:AO221"/>
    <mergeCell ref="AU221:AV221"/>
    <mergeCell ref="AA225:AB225"/>
    <mergeCell ref="AE225:AF225"/>
    <mergeCell ref="AG225:AH225"/>
    <mergeCell ref="AI225:AJ225"/>
    <mergeCell ref="AL225:AM225"/>
    <mergeCell ref="AN225:AO225"/>
    <mergeCell ref="AL224:AM224"/>
    <mergeCell ref="AN224:AO224"/>
    <mergeCell ref="AU224:AV224"/>
    <mergeCell ref="AW224:AZ224"/>
    <mergeCell ref="O225:P225"/>
    <mergeCell ref="Q225:R225"/>
    <mergeCell ref="S225:T225"/>
    <mergeCell ref="V225:W225"/>
    <mergeCell ref="X225:Y225"/>
    <mergeCell ref="AW223:AZ223"/>
    <mergeCell ref="O224:P224"/>
    <mergeCell ref="Q224:R224"/>
    <mergeCell ref="S224:T224"/>
    <mergeCell ref="V224:W224"/>
    <mergeCell ref="X224:Y224"/>
    <mergeCell ref="AA224:AB224"/>
    <mergeCell ref="AE224:AF224"/>
    <mergeCell ref="AG224:AH224"/>
    <mergeCell ref="AI224:AJ224"/>
    <mergeCell ref="AG223:AH223"/>
    <mergeCell ref="AI223:AJ223"/>
    <mergeCell ref="AL223:AM223"/>
    <mergeCell ref="AN223:AO223"/>
    <mergeCell ref="AQ223:AR223"/>
    <mergeCell ref="AU223:AV223"/>
    <mergeCell ref="AQ225:AR225"/>
    <mergeCell ref="AO231:AR231"/>
    <mergeCell ref="Y234:AB234"/>
    <mergeCell ref="AO234:AR234"/>
    <mergeCell ref="Y235:AB235"/>
    <mergeCell ref="AO235:AR235"/>
    <mergeCell ref="O236:R236"/>
    <mergeCell ref="T236:W236"/>
    <mergeCell ref="Y236:AB236"/>
    <mergeCell ref="AE236:AH236"/>
    <mergeCell ref="AJ236:AM236"/>
    <mergeCell ref="AL226:AM226"/>
    <mergeCell ref="AN226:AO226"/>
    <mergeCell ref="AQ226:AR226"/>
    <mergeCell ref="V228:W228"/>
    <mergeCell ref="AL228:AM228"/>
    <mergeCell ref="O231:R231"/>
    <mergeCell ref="T231:W231"/>
    <mergeCell ref="Y231:AB231"/>
    <mergeCell ref="AE231:AH231"/>
    <mergeCell ref="AJ231:AM231"/>
    <mergeCell ref="O226:P226"/>
    <mergeCell ref="Q226:R226"/>
    <mergeCell ref="S226:T226"/>
    <mergeCell ref="V226:W226"/>
    <mergeCell ref="X226:Y226"/>
    <mergeCell ref="AA226:AB226"/>
    <mergeCell ref="AE226:AF226"/>
    <mergeCell ref="AG226:AH226"/>
    <mergeCell ref="AI226:AJ226"/>
    <mergeCell ref="X240:Y240"/>
    <mergeCell ref="AG240:AH240"/>
    <mergeCell ref="AI240:AJ240"/>
    <mergeCell ref="AL240:AM240"/>
    <mergeCell ref="AN240:AO240"/>
    <mergeCell ref="O241:P241"/>
    <mergeCell ref="Q241:R241"/>
    <mergeCell ref="S241:T241"/>
    <mergeCell ref="V241:W241"/>
    <mergeCell ref="X241:Y241"/>
    <mergeCell ref="AO236:AR236"/>
    <mergeCell ref="O239:P240"/>
    <mergeCell ref="Q239:T239"/>
    <mergeCell ref="V239:Y239"/>
    <mergeCell ref="AE239:AF240"/>
    <mergeCell ref="AG239:AJ239"/>
    <mergeCell ref="AL239:AO239"/>
    <mergeCell ref="Q240:R240"/>
    <mergeCell ref="S240:T240"/>
    <mergeCell ref="V240:W240"/>
    <mergeCell ref="AL242:AM242"/>
    <mergeCell ref="AN242:AO242"/>
    <mergeCell ref="AQ242:AR242"/>
    <mergeCell ref="O243:P243"/>
    <mergeCell ref="Q243:R243"/>
    <mergeCell ref="S243:T243"/>
    <mergeCell ref="V243:W243"/>
    <mergeCell ref="X243:Y243"/>
    <mergeCell ref="AA243:AB243"/>
    <mergeCell ref="AE243:AF243"/>
    <mergeCell ref="AQ241:AR241"/>
    <mergeCell ref="O242:P242"/>
    <mergeCell ref="Q242:R242"/>
    <mergeCell ref="S242:T242"/>
    <mergeCell ref="V242:W242"/>
    <mergeCell ref="X242:Y242"/>
    <mergeCell ref="AA242:AB242"/>
    <mergeCell ref="AE242:AF242"/>
    <mergeCell ref="AG242:AH242"/>
    <mergeCell ref="AI242:AJ242"/>
    <mergeCell ref="AA241:AB241"/>
    <mergeCell ref="AE241:AF241"/>
    <mergeCell ref="AG241:AH241"/>
    <mergeCell ref="AI241:AJ241"/>
    <mergeCell ref="AL241:AM241"/>
    <mergeCell ref="AN241:AO241"/>
    <mergeCell ref="AQ244:AR244"/>
    <mergeCell ref="O245:P245"/>
    <mergeCell ref="Q245:R245"/>
    <mergeCell ref="S245:T245"/>
    <mergeCell ref="V245:W245"/>
    <mergeCell ref="X245:Y245"/>
    <mergeCell ref="AA245:AB245"/>
    <mergeCell ref="AE245:AF245"/>
    <mergeCell ref="AG245:AH245"/>
    <mergeCell ref="AI245:AJ245"/>
    <mergeCell ref="AA244:AB244"/>
    <mergeCell ref="AE244:AF244"/>
    <mergeCell ref="AG244:AH244"/>
    <mergeCell ref="AI244:AJ244"/>
    <mergeCell ref="AL244:AM244"/>
    <mergeCell ref="AN244:AO244"/>
    <mergeCell ref="AG243:AH243"/>
    <mergeCell ref="AI243:AJ243"/>
    <mergeCell ref="AL243:AM243"/>
    <mergeCell ref="AN243:AO243"/>
    <mergeCell ref="AQ243:AR243"/>
    <mergeCell ref="O244:P244"/>
    <mergeCell ref="Q244:R244"/>
    <mergeCell ref="S244:T244"/>
    <mergeCell ref="V244:W244"/>
    <mergeCell ref="X244:Y244"/>
    <mergeCell ref="AO255:AR255"/>
    <mergeCell ref="AO250:AR250"/>
    <mergeCell ref="Y253:AB253"/>
    <mergeCell ref="AO253:AR253"/>
    <mergeCell ref="Y254:AB254"/>
    <mergeCell ref="AO254:AR254"/>
    <mergeCell ref="O255:R255"/>
    <mergeCell ref="T255:W255"/>
    <mergeCell ref="Y255:AB255"/>
    <mergeCell ref="AE255:AH255"/>
    <mergeCell ref="AJ255:AM255"/>
    <mergeCell ref="AL245:AM245"/>
    <mergeCell ref="AN245:AO245"/>
    <mergeCell ref="AQ245:AR245"/>
    <mergeCell ref="V247:W247"/>
    <mergeCell ref="AL247:AM247"/>
    <mergeCell ref="O250:R250"/>
    <mergeCell ref="T250:W250"/>
    <mergeCell ref="Y250:AB250"/>
    <mergeCell ref="AE250:AH250"/>
    <mergeCell ref="AJ250:AM250"/>
  </mergeCells>
  <phoneticPr fontId="9"/>
  <conditionalFormatting sqref="O231:R231">
    <cfRule type="expression" dxfId="117" priority="183">
      <formula>INDIRECT(ADDRESS(ROW(),COLUMN()))=TRUNC(INDIRECT(ADDRESS(ROW(),COLUMN())))</formula>
    </cfRule>
  </conditionalFormatting>
  <conditionalFormatting sqref="O250:R250">
    <cfRule type="expression" dxfId="116" priority="3">
      <formula>INDIRECT(ADDRESS(ROW(),COLUMN()))=TRUNC(INDIRECT(ADDRESS(ROW(),COLUMN())))</formula>
    </cfRule>
  </conditionalFormatting>
  <conditionalFormatting sqref="Q222:AB226">
    <cfRule type="expression" dxfId="115" priority="185">
      <formula>INDIRECT(ADDRESS(ROW(),COLUMN()))=TRUNC(INDIRECT(ADDRESS(ROW(),COLUMN())))</formula>
    </cfRule>
  </conditionalFormatting>
  <conditionalFormatting sqref="Q241:AB245">
    <cfRule type="expression" dxfId="114" priority="5">
      <formula>INDIRECT(ADDRESS(ROW(),COLUMN()))=TRUNC(INDIRECT(ADDRESS(ROW(),COLUMN())))</formula>
    </cfRule>
  </conditionalFormatting>
  <conditionalFormatting sqref="AA220:AB220 AD220 AS220:AT220 AA229:AD229 AS229:AT229">
    <cfRule type="expression" dxfId="113" priority="218">
      <formula>OR(#REF!=$B218,#REF!=$B218)</formula>
    </cfRule>
  </conditionalFormatting>
  <conditionalFormatting sqref="AA239:AB239 AD239 AS239:AT239 AA248:AD248 AS248:AT248">
    <cfRule type="expression" dxfId="112" priority="9">
      <formula>OR(#REF!=$B237,#REF!=$B237)</formula>
    </cfRule>
  </conditionalFormatting>
  <conditionalFormatting sqref="AA230:AD230 AS230:AT230">
    <cfRule type="expression" dxfId="111" priority="217">
      <formula>OR(#REF!=$B217,#REF!=$B217)</formula>
    </cfRule>
  </conditionalFormatting>
  <conditionalFormatting sqref="AA249:AD249 AS249:AT249">
    <cfRule type="expression" dxfId="110" priority="8">
      <formula>OR(#REF!=$B236,#REF!=$B236)</formula>
    </cfRule>
  </conditionalFormatting>
  <conditionalFormatting sqref="AA18:BI18">
    <cfRule type="expression" dxfId="109" priority="179">
      <formula>INDIRECT(ADDRESS(ROW(),COLUMN()))=TRUNC(INDIRECT(ADDRESS(ROW(),COLUMN())))</formula>
    </cfRule>
  </conditionalFormatting>
  <conditionalFormatting sqref="AA20:BI20">
    <cfRule type="expression" dxfId="108" priority="180">
      <formula>INDIRECT(ADDRESS(ROW(),COLUMN()))=TRUNC(INDIRECT(ADDRESS(ROW(),COLUMN())))</formula>
    </cfRule>
  </conditionalFormatting>
  <conditionalFormatting sqref="AA22:BI22">
    <cfRule type="expression" dxfId="107" priority="178">
      <formula>INDIRECT(ADDRESS(ROW(),COLUMN()))=TRUNC(INDIRECT(ADDRESS(ROW(),COLUMN())))</formula>
    </cfRule>
  </conditionalFormatting>
  <conditionalFormatting sqref="AA24:BI24">
    <cfRule type="expression" dxfId="106" priority="177">
      <formula>INDIRECT(ADDRESS(ROW(),COLUMN()))=TRUNC(INDIRECT(ADDRESS(ROW(),COLUMN())))</formula>
    </cfRule>
  </conditionalFormatting>
  <conditionalFormatting sqref="AA26:BI26">
    <cfRule type="expression" dxfId="105" priority="176">
      <formula>INDIRECT(ADDRESS(ROW(),COLUMN()))=TRUNC(INDIRECT(ADDRESS(ROW(),COLUMN())))</formula>
    </cfRule>
  </conditionalFormatting>
  <conditionalFormatting sqref="AA28:BI28">
    <cfRule type="expression" dxfId="104" priority="175">
      <formula>INDIRECT(ADDRESS(ROW(),COLUMN()))=TRUNC(INDIRECT(ADDRESS(ROW(),COLUMN())))</formula>
    </cfRule>
  </conditionalFormatting>
  <conditionalFormatting sqref="AA30:BI30">
    <cfRule type="expression" dxfId="103" priority="174">
      <formula>INDIRECT(ADDRESS(ROW(),COLUMN()))=TRUNC(INDIRECT(ADDRESS(ROW(),COLUMN())))</formula>
    </cfRule>
  </conditionalFormatting>
  <conditionalFormatting sqref="AA32:BI32">
    <cfRule type="expression" dxfId="102" priority="173">
      <formula>INDIRECT(ADDRESS(ROW(),COLUMN()))=TRUNC(INDIRECT(ADDRESS(ROW(),COLUMN())))</formula>
    </cfRule>
  </conditionalFormatting>
  <conditionalFormatting sqref="AA34:BI34">
    <cfRule type="expression" dxfId="101" priority="172">
      <formula>INDIRECT(ADDRESS(ROW(),COLUMN()))=TRUNC(INDIRECT(ADDRESS(ROW(),COLUMN())))</formula>
    </cfRule>
  </conditionalFormatting>
  <conditionalFormatting sqref="AA36:BI36">
    <cfRule type="expression" dxfId="100" priority="171">
      <formula>INDIRECT(ADDRESS(ROW(),COLUMN()))=TRUNC(INDIRECT(ADDRESS(ROW(),COLUMN())))</formula>
    </cfRule>
  </conditionalFormatting>
  <conditionalFormatting sqref="AA38:BI38">
    <cfRule type="expression" dxfId="99" priority="170">
      <formula>INDIRECT(ADDRESS(ROW(),COLUMN()))=TRUNC(INDIRECT(ADDRESS(ROW(),COLUMN())))</formula>
    </cfRule>
  </conditionalFormatting>
  <conditionalFormatting sqref="AA40:BI40">
    <cfRule type="expression" dxfId="98" priority="169">
      <formula>INDIRECT(ADDRESS(ROW(),COLUMN()))=TRUNC(INDIRECT(ADDRESS(ROW(),COLUMN())))</formula>
    </cfRule>
  </conditionalFormatting>
  <conditionalFormatting sqref="AA42:BI42">
    <cfRule type="expression" dxfId="97" priority="168">
      <formula>INDIRECT(ADDRESS(ROW(),COLUMN()))=TRUNC(INDIRECT(ADDRESS(ROW(),COLUMN())))</formula>
    </cfRule>
  </conditionalFormatting>
  <conditionalFormatting sqref="AA44:BI44">
    <cfRule type="expression" dxfId="96" priority="167">
      <formula>INDIRECT(ADDRESS(ROW(),COLUMN()))=TRUNC(INDIRECT(ADDRESS(ROW(),COLUMN())))</formula>
    </cfRule>
  </conditionalFormatting>
  <conditionalFormatting sqref="AA46:BI46">
    <cfRule type="expression" dxfId="95" priority="166">
      <formula>INDIRECT(ADDRESS(ROW(),COLUMN()))=TRUNC(INDIRECT(ADDRESS(ROW(),COLUMN())))</formula>
    </cfRule>
  </conditionalFormatting>
  <conditionalFormatting sqref="AA48:BI48">
    <cfRule type="expression" dxfId="94" priority="165">
      <formula>INDIRECT(ADDRESS(ROW(),COLUMN()))=TRUNC(INDIRECT(ADDRESS(ROW(),COLUMN())))</formula>
    </cfRule>
  </conditionalFormatting>
  <conditionalFormatting sqref="AA50:BI50">
    <cfRule type="expression" dxfId="93" priority="164">
      <formula>INDIRECT(ADDRESS(ROW(),COLUMN()))=TRUNC(INDIRECT(ADDRESS(ROW(),COLUMN())))</formula>
    </cfRule>
  </conditionalFormatting>
  <conditionalFormatting sqref="AA52:BI52">
    <cfRule type="expression" dxfId="92" priority="163">
      <formula>INDIRECT(ADDRESS(ROW(),COLUMN()))=TRUNC(INDIRECT(ADDRESS(ROW(),COLUMN())))</formula>
    </cfRule>
  </conditionalFormatting>
  <conditionalFormatting sqref="AA54:BI54">
    <cfRule type="expression" dxfId="91" priority="162">
      <formula>INDIRECT(ADDRESS(ROW(),COLUMN()))=TRUNC(INDIRECT(ADDRESS(ROW(),COLUMN())))</formula>
    </cfRule>
  </conditionalFormatting>
  <conditionalFormatting sqref="AA56:BI56">
    <cfRule type="expression" dxfId="90" priority="161">
      <formula>INDIRECT(ADDRESS(ROW(),COLUMN()))=TRUNC(INDIRECT(ADDRESS(ROW(),COLUMN())))</formula>
    </cfRule>
  </conditionalFormatting>
  <conditionalFormatting sqref="AA58:BI58">
    <cfRule type="expression" dxfId="89" priority="160">
      <formula>INDIRECT(ADDRESS(ROW(),COLUMN()))=TRUNC(INDIRECT(ADDRESS(ROW(),COLUMN())))</formula>
    </cfRule>
  </conditionalFormatting>
  <conditionalFormatting sqref="AA60:BI60">
    <cfRule type="expression" dxfId="88" priority="159">
      <formula>INDIRECT(ADDRESS(ROW(),COLUMN()))=TRUNC(INDIRECT(ADDRESS(ROW(),COLUMN())))</formula>
    </cfRule>
  </conditionalFormatting>
  <conditionalFormatting sqref="AA62:BI62">
    <cfRule type="expression" dxfId="87" priority="158">
      <formula>INDIRECT(ADDRESS(ROW(),COLUMN()))=TRUNC(INDIRECT(ADDRESS(ROW(),COLUMN())))</formula>
    </cfRule>
  </conditionalFormatting>
  <conditionalFormatting sqref="AA64:BI64">
    <cfRule type="expression" dxfId="86" priority="157">
      <formula>INDIRECT(ADDRESS(ROW(),COLUMN()))=TRUNC(INDIRECT(ADDRESS(ROW(),COLUMN())))</formula>
    </cfRule>
  </conditionalFormatting>
  <conditionalFormatting sqref="AA66:BI66">
    <cfRule type="expression" dxfId="85" priority="156">
      <formula>INDIRECT(ADDRESS(ROW(),COLUMN()))=TRUNC(INDIRECT(ADDRESS(ROW(),COLUMN())))</formula>
    </cfRule>
  </conditionalFormatting>
  <conditionalFormatting sqref="AA68:BI68">
    <cfRule type="expression" dxfId="84" priority="155">
      <formula>INDIRECT(ADDRESS(ROW(),COLUMN()))=TRUNC(INDIRECT(ADDRESS(ROW(),COLUMN())))</formula>
    </cfRule>
  </conditionalFormatting>
  <conditionalFormatting sqref="AA70:BI70">
    <cfRule type="expression" dxfId="83" priority="154">
      <formula>INDIRECT(ADDRESS(ROW(),COLUMN()))=TRUNC(INDIRECT(ADDRESS(ROW(),COLUMN())))</formula>
    </cfRule>
  </conditionalFormatting>
  <conditionalFormatting sqref="AA72:BI72">
    <cfRule type="expression" dxfId="82" priority="153">
      <formula>INDIRECT(ADDRESS(ROW(),COLUMN()))=TRUNC(INDIRECT(ADDRESS(ROW(),COLUMN())))</formula>
    </cfRule>
  </conditionalFormatting>
  <conditionalFormatting sqref="AA74:BI74">
    <cfRule type="expression" dxfId="81" priority="152">
      <formula>INDIRECT(ADDRESS(ROW(),COLUMN()))=TRUNC(INDIRECT(ADDRESS(ROW(),COLUMN())))</formula>
    </cfRule>
  </conditionalFormatting>
  <conditionalFormatting sqref="AA76:BI76">
    <cfRule type="expression" dxfId="80" priority="150">
      <formula>INDIRECT(ADDRESS(ROW(),COLUMN()))=TRUNC(INDIRECT(ADDRESS(ROW(),COLUMN())))</formula>
    </cfRule>
  </conditionalFormatting>
  <conditionalFormatting sqref="AA78:BI78">
    <cfRule type="expression" dxfId="79" priority="148">
      <formula>INDIRECT(ADDRESS(ROW(),COLUMN()))=TRUNC(INDIRECT(ADDRESS(ROW(),COLUMN())))</formula>
    </cfRule>
  </conditionalFormatting>
  <conditionalFormatting sqref="AA80:BI80">
    <cfRule type="expression" dxfId="78" priority="146">
      <formula>INDIRECT(ADDRESS(ROW(),COLUMN()))=TRUNC(INDIRECT(ADDRESS(ROW(),COLUMN())))</formula>
    </cfRule>
  </conditionalFormatting>
  <conditionalFormatting sqref="AA82:BI82">
    <cfRule type="expression" dxfId="77" priority="144">
      <formula>INDIRECT(ADDRESS(ROW(),COLUMN()))=TRUNC(INDIRECT(ADDRESS(ROW(),COLUMN())))</formula>
    </cfRule>
  </conditionalFormatting>
  <conditionalFormatting sqref="AA84:BI84">
    <cfRule type="expression" dxfId="76" priority="142">
      <formula>INDIRECT(ADDRESS(ROW(),COLUMN()))=TRUNC(INDIRECT(ADDRESS(ROW(),COLUMN())))</formula>
    </cfRule>
  </conditionalFormatting>
  <conditionalFormatting sqref="AA86:BI86">
    <cfRule type="expression" dxfId="75" priority="140">
      <formula>INDIRECT(ADDRESS(ROW(),COLUMN()))=TRUNC(INDIRECT(ADDRESS(ROW(),COLUMN())))</formula>
    </cfRule>
  </conditionalFormatting>
  <conditionalFormatting sqref="AA88:BI88">
    <cfRule type="expression" dxfId="74" priority="138">
      <formula>INDIRECT(ADDRESS(ROW(),COLUMN()))=TRUNC(INDIRECT(ADDRESS(ROW(),COLUMN())))</formula>
    </cfRule>
  </conditionalFormatting>
  <conditionalFormatting sqref="AA90:BI90">
    <cfRule type="expression" dxfId="73" priority="136">
      <formula>INDIRECT(ADDRESS(ROW(),COLUMN()))=TRUNC(INDIRECT(ADDRESS(ROW(),COLUMN())))</formula>
    </cfRule>
  </conditionalFormatting>
  <conditionalFormatting sqref="AA92:BI92">
    <cfRule type="expression" dxfId="72" priority="134">
      <formula>INDIRECT(ADDRESS(ROW(),COLUMN()))=TRUNC(INDIRECT(ADDRESS(ROW(),COLUMN())))</formula>
    </cfRule>
  </conditionalFormatting>
  <conditionalFormatting sqref="AA94:BI94">
    <cfRule type="expression" dxfId="71" priority="132">
      <formula>INDIRECT(ADDRESS(ROW(),COLUMN()))=TRUNC(INDIRECT(ADDRESS(ROW(),COLUMN())))</formula>
    </cfRule>
  </conditionalFormatting>
  <conditionalFormatting sqref="AA96:BI96">
    <cfRule type="expression" dxfId="70" priority="130">
      <formula>INDIRECT(ADDRESS(ROW(),COLUMN()))=TRUNC(INDIRECT(ADDRESS(ROW(),COLUMN())))</formula>
    </cfRule>
  </conditionalFormatting>
  <conditionalFormatting sqref="AA98:BI98">
    <cfRule type="expression" dxfId="69" priority="128">
      <formula>INDIRECT(ADDRESS(ROW(),COLUMN()))=TRUNC(INDIRECT(ADDRESS(ROW(),COLUMN())))</formula>
    </cfRule>
  </conditionalFormatting>
  <conditionalFormatting sqref="AA100:BI100">
    <cfRule type="expression" dxfId="68" priority="126">
      <formula>INDIRECT(ADDRESS(ROW(),COLUMN()))=TRUNC(INDIRECT(ADDRESS(ROW(),COLUMN())))</formula>
    </cfRule>
  </conditionalFormatting>
  <conditionalFormatting sqref="AA102:BI102">
    <cfRule type="expression" dxfId="67" priority="124">
      <formula>INDIRECT(ADDRESS(ROW(),COLUMN()))=TRUNC(INDIRECT(ADDRESS(ROW(),COLUMN())))</formula>
    </cfRule>
  </conditionalFormatting>
  <conditionalFormatting sqref="AA104:BI104">
    <cfRule type="expression" dxfId="66" priority="122">
      <formula>INDIRECT(ADDRESS(ROW(),COLUMN()))=TRUNC(INDIRECT(ADDRESS(ROW(),COLUMN())))</formula>
    </cfRule>
  </conditionalFormatting>
  <conditionalFormatting sqref="AA106:BI106">
    <cfRule type="expression" dxfId="65" priority="120">
      <formula>INDIRECT(ADDRESS(ROW(),COLUMN()))=TRUNC(INDIRECT(ADDRESS(ROW(),COLUMN())))</formula>
    </cfRule>
  </conditionalFormatting>
  <conditionalFormatting sqref="AA108:BI108">
    <cfRule type="expression" dxfId="64" priority="118">
      <formula>INDIRECT(ADDRESS(ROW(),COLUMN()))=TRUNC(INDIRECT(ADDRESS(ROW(),COLUMN())))</formula>
    </cfRule>
  </conditionalFormatting>
  <conditionalFormatting sqref="AA110:BI110">
    <cfRule type="expression" dxfId="63" priority="116">
      <formula>INDIRECT(ADDRESS(ROW(),COLUMN()))=TRUNC(INDIRECT(ADDRESS(ROW(),COLUMN())))</formula>
    </cfRule>
  </conditionalFormatting>
  <conditionalFormatting sqref="AA112:BI112">
    <cfRule type="expression" dxfId="62" priority="114">
      <formula>INDIRECT(ADDRESS(ROW(),COLUMN()))=TRUNC(INDIRECT(ADDRESS(ROW(),COLUMN())))</formula>
    </cfRule>
  </conditionalFormatting>
  <conditionalFormatting sqref="AA114:BI114">
    <cfRule type="expression" dxfId="61" priority="112">
      <formula>INDIRECT(ADDRESS(ROW(),COLUMN()))=TRUNC(INDIRECT(ADDRESS(ROW(),COLUMN())))</formula>
    </cfRule>
  </conditionalFormatting>
  <conditionalFormatting sqref="AA116:BI116">
    <cfRule type="expression" dxfId="60" priority="110">
      <formula>INDIRECT(ADDRESS(ROW(),COLUMN()))=TRUNC(INDIRECT(ADDRESS(ROW(),COLUMN())))</formula>
    </cfRule>
  </conditionalFormatting>
  <conditionalFormatting sqref="AA118:BI118">
    <cfRule type="expression" dxfId="59" priority="108">
      <formula>INDIRECT(ADDRESS(ROW(),COLUMN()))=TRUNC(INDIRECT(ADDRESS(ROW(),COLUMN())))</formula>
    </cfRule>
  </conditionalFormatting>
  <conditionalFormatting sqref="AA120:BI120">
    <cfRule type="expression" dxfId="58" priority="106">
      <formula>INDIRECT(ADDRESS(ROW(),COLUMN()))=TRUNC(INDIRECT(ADDRESS(ROW(),COLUMN())))</formula>
    </cfRule>
  </conditionalFormatting>
  <conditionalFormatting sqref="AA122:BI122">
    <cfRule type="expression" dxfId="57" priority="104">
      <formula>INDIRECT(ADDRESS(ROW(),COLUMN()))=TRUNC(INDIRECT(ADDRESS(ROW(),COLUMN())))</formula>
    </cfRule>
  </conditionalFormatting>
  <conditionalFormatting sqref="AA124:BI124">
    <cfRule type="expression" dxfId="56" priority="102">
      <formula>INDIRECT(ADDRESS(ROW(),COLUMN()))=TRUNC(INDIRECT(ADDRESS(ROW(),COLUMN())))</formula>
    </cfRule>
  </conditionalFormatting>
  <conditionalFormatting sqref="AA126:BI126">
    <cfRule type="expression" dxfId="55" priority="100">
      <formula>INDIRECT(ADDRESS(ROW(),COLUMN()))=TRUNC(INDIRECT(ADDRESS(ROW(),COLUMN())))</formula>
    </cfRule>
  </conditionalFormatting>
  <conditionalFormatting sqref="AA128:BI128">
    <cfRule type="expression" dxfId="54" priority="98">
      <formula>INDIRECT(ADDRESS(ROW(),COLUMN()))=TRUNC(INDIRECT(ADDRESS(ROW(),COLUMN())))</formula>
    </cfRule>
  </conditionalFormatting>
  <conditionalFormatting sqref="AA130:BI130">
    <cfRule type="expression" dxfId="53" priority="96">
      <formula>INDIRECT(ADDRESS(ROW(),COLUMN()))=TRUNC(INDIRECT(ADDRESS(ROW(),COLUMN())))</formula>
    </cfRule>
  </conditionalFormatting>
  <conditionalFormatting sqref="AA132:BI132">
    <cfRule type="expression" dxfId="52" priority="94">
      <formula>INDIRECT(ADDRESS(ROW(),COLUMN()))=TRUNC(INDIRECT(ADDRESS(ROW(),COLUMN())))</formula>
    </cfRule>
  </conditionalFormatting>
  <conditionalFormatting sqref="AA134:BI134">
    <cfRule type="expression" dxfId="51" priority="92">
      <formula>INDIRECT(ADDRESS(ROW(),COLUMN()))=TRUNC(INDIRECT(ADDRESS(ROW(),COLUMN())))</formula>
    </cfRule>
  </conditionalFormatting>
  <conditionalFormatting sqref="AA136:BI136">
    <cfRule type="expression" dxfId="50" priority="90">
      <formula>INDIRECT(ADDRESS(ROW(),COLUMN()))=TRUNC(INDIRECT(ADDRESS(ROW(),COLUMN())))</formula>
    </cfRule>
  </conditionalFormatting>
  <conditionalFormatting sqref="AA138:BI138">
    <cfRule type="expression" dxfId="49" priority="88">
      <formula>INDIRECT(ADDRESS(ROW(),COLUMN()))=TRUNC(INDIRECT(ADDRESS(ROW(),COLUMN())))</formula>
    </cfRule>
  </conditionalFormatting>
  <conditionalFormatting sqref="AA140:BI140">
    <cfRule type="expression" dxfId="48" priority="86">
      <formula>INDIRECT(ADDRESS(ROW(),COLUMN()))=TRUNC(INDIRECT(ADDRESS(ROW(),COLUMN())))</formula>
    </cfRule>
  </conditionalFormatting>
  <conditionalFormatting sqref="AA142:BI142">
    <cfRule type="expression" dxfId="47" priority="84">
      <formula>INDIRECT(ADDRESS(ROW(),COLUMN()))=TRUNC(INDIRECT(ADDRESS(ROW(),COLUMN())))</formula>
    </cfRule>
  </conditionalFormatting>
  <conditionalFormatting sqref="AA144:BI144">
    <cfRule type="expression" dxfId="46" priority="82">
      <formula>INDIRECT(ADDRESS(ROW(),COLUMN()))=TRUNC(INDIRECT(ADDRESS(ROW(),COLUMN())))</formula>
    </cfRule>
  </conditionalFormatting>
  <conditionalFormatting sqref="AA146:BI146">
    <cfRule type="expression" dxfId="45" priority="80">
      <formula>INDIRECT(ADDRESS(ROW(),COLUMN()))=TRUNC(INDIRECT(ADDRESS(ROW(),COLUMN())))</formula>
    </cfRule>
  </conditionalFormatting>
  <conditionalFormatting sqref="AA148:BI148">
    <cfRule type="expression" dxfId="44" priority="78">
      <formula>INDIRECT(ADDRESS(ROW(),COLUMN()))=TRUNC(INDIRECT(ADDRESS(ROW(),COLUMN())))</formula>
    </cfRule>
  </conditionalFormatting>
  <conditionalFormatting sqref="AA150:BI150">
    <cfRule type="expression" dxfId="43" priority="76">
      <formula>INDIRECT(ADDRESS(ROW(),COLUMN()))=TRUNC(INDIRECT(ADDRESS(ROW(),COLUMN())))</formula>
    </cfRule>
  </conditionalFormatting>
  <conditionalFormatting sqref="AA152:BI152">
    <cfRule type="expression" dxfId="42" priority="74">
      <formula>INDIRECT(ADDRESS(ROW(),COLUMN()))=TRUNC(INDIRECT(ADDRESS(ROW(),COLUMN())))</formula>
    </cfRule>
  </conditionalFormatting>
  <conditionalFormatting sqref="AA154:BI154">
    <cfRule type="expression" dxfId="41" priority="72">
      <formula>INDIRECT(ADDRESS(ROW(),COLUMN()))=TRUNC(INDIRECT(ADDRESS(ROW(),COLUMN())))</formula>
    </cfRule>
  </conditionalFormatting>
  <conditionalFormatting sqref="AA156:BI156">
    <cfRule type="expression" dxfId="40" priority="70">
      <formula>INDIRECT(ADDRESS(ROW(),COLUMN()))=TRUNC(INDIRECT(ADDRESS(ROW(),COLUMN())))</formula>
    </cfRule>
  </conditionalFormatting>
  <conditionalFormatting sqref="AA158:BI158">
    <cfRule type="expression" dxfId="39" priority="68">
      <formula>INDIRECT(ADDRESS(ROW(),COLUMN()))=TRUNC(INDIRECT(ADDRESS(ROW(),COLUMN())))</formula>
    </cfRule>
  </conditionalFormatting>
  <conditionalFormatting sqref="AA160:BI160">
    <cfRule type="expression" dxfId="38" priority="66">
      <formula>INDIRECT(ADDRESS(ROW(),COLUMN()))=TRUNC(INDIRECT(ADDRESS(ROW(),COLUMN())))</formula>
    </cfRule>
  </conditionalFormatting>
  <conditionalFormatting sqref="AA162:BI162">
    <cfRule type="expression" dxfId="37" priority="64">
      <formula>INDIRECT(ADDRESS(ROW(),COLUMN()))=TRUNC(INDIRECT(ADDRESS(ROW(),COLUMN())))</formula>
    </cfRule>
  </conditionalFormatting>
  <conditionalFormatting sqref="AA164:BI164">
    <cfRule type="expression" dxfId="36" priority="62">
      <formula>INDIRECT(ADDRESS(ROW(),COLUMN()))=TRUNC(INDIRECT(ADDRESS(ROW(),COLUMN())))</formula>
    </cfRule>
  </conditionalFormatting>
  <conditionalFormatting sqref="AA166:BI166">
    <cfRule type="expression" dxfId="35" priority="60">
      <formula>INDIRECT(ADDRESS(ROW(),COLUMN()))=TRUNC(INDIRECT(ADDRESS(ROW(),COLUMN())))</formula>
    </cfRule>
  </conditionalFormatting>
  <conditionalFormatting sqref="AA168:BI168">
    <cfRule type="expression" dxfId="34" priority="58">
      <formula>INDIRECT(ADDRESS(ROW(),COLUMN()))=TRUNC(INDIRECT(ADDRESS(ROW(),COLUMN())))</formula>
    </cfRule>
  </conditionalFormatting>
  <conditionalFormatting sqref="AA170:BI170">
    <cfRule type="expression" dxfId="33" priority="56">
      <formula>INDIRECT(ADDRESS(ROW(),COLUMN()))=TRUNC(INDIRECT(ADDRESS(ROW(),COLUMN())))</formula>
    </cfRule>
  </conditionalFormatting>
  <conditionalFormatting sqref="AA172:BI172">
    <cfRule type="expression" dxfId="32" priority="54">
      <formula>INDIRECT(ADDRESS(ROW(),COLUMN()))=TRUNC(INDIRECT(ADDRESS(ROW(),COLUMN())))</formula>
    </cfRule>
  </conditionalFormatting>
  <conditionalFormatting sqref="AA174:BI174">
    <cfRule type="expression" dxfId="31" priority="52">
      <formula>INDIRECT(ADDRESS(ROW(),COLUMN()))=TRUNC(INDIRECT(ADDRESS(ROW(),COLUMN())))</formula>
    </cfRule>
  </conditionalFormatting>
  <conditionalFormatting sqref="AA176:BI176">
    <cfRule type="expression" dxfId="30" priority="50">
      <formula>INDIRECT(ADDRESS(ROW(),COLUMN()))=TRUNC(INDIRECT(ADDRESS(ROW(),COLUMN())))</formula>
    </cfRule>
  </conditionalFormatting>
  <conditionalFormatting sqref="AA178:BI178">
    <cfRule type="expression" dxfId="29" priority="48">
      <formula>INDIRECT(ADDRESS(ROW(),COLUMN()))=TRUNC(INDIRECT(ADDRESS(ROW(),COLUMN())))</formula>
    </cfRule>
  </conditionalFormatting>
  <conditionalFormatting sqref="AA180:BI180">
    <cfRule type="expression" dxfId="28" priority="46">
      <formula>INDIRECT(ADDRESS(ROW(),COLUMN()))=TRUNC(INDIRECT(ADDRESS(ROW(),COLUMN())))</formula>
    </cfRule>
  </conditionalFormatting>
  <conditionalFormatting sqref="AA182:BI182">
    <cfRule type="expression" dxfId="27" priority="44">
      <formula>INDIRECT(ADDRESS(ROW(),COLUMN()))=TRUNC(INDIRECT(ADDRESS(ROW(),COLUMN())))</formula>
    </cfRule>
  </conditionalFormatting>
  <conditionalFormatting sqref="AA184:BI184">
    <cfRule type="expression" dxfId="26" priority="42">
      <formula>INDIRECT(ADDRESS(ROW(),COLUMN()))=TRUNC(INDIRECT(ADDRESS(ROW(),COLUMN())))</formula>
    </cfRule>
  </conditionalFormatting>
  <conditionalFormatting sqref="AA186:BI186">
    <cfRule type="expression" dxfId="25" priority="40">
      <formula>INDIRECT(ADDRESS(ROW(),COLUMN()))=TRUNC(INDIRECT(ADDRESS(ROW(),COLUMN())))</formula>
    </cfRule>
  </conditionalFormatting>
  <conditionalFormatting sqref="AA188:BI188">
    <cfRule type="expression" dxfId="24" priority="38">
      <formula>INDIRECT(ADDRESS(ROW(),COLUMN()))=TRUNC(INDIRECT(ADDRESS(ROW(),COLUMN())))</formula>
    </cfRule>
  </conditionalFormatting>
  <conditionalFormatting sqref="AA190:BI190">
    <cfRule type="expression" dxfId="23" priority="36">
      <formula>INDIRECT(ADDRESS(ROW(),COLUMN()))=TRUNC(INDIRECT(ADDRESS(ROW(),COLUMN())))</formula>
    </cfRule>
  </conditionalFormatting>
  <conditionalFormatting sqref="AA192:BI192">
    <cfRule type="expression" dxfId="22" priority="34">
      <formula>INDIRECT(ADDRESS(ROW(),COLUMN()))=TRUNC(INDIRECT(ADDRESS(ROW(),COLUMN())))</formula>
    </cfRule>
  </conditionalFormatting>
  <conditionalFormatting sqref="AA194:BI194">
    <cfRule type="expression" dxfId="21" priority="32">
      <formula>INDIRECT(ADDRESS(ROW(),COLUMN()))=TRUNC(INDIRECT(ADDRESS(ROW(),COLUMN())))</formula>
    </cfRule>
  </conditionalFormatting>
  <conditionalFormatting sqref="AA196:BI196">
    <cfRule type="expression" dxfId="20" priority="30">
      <formula>INDIRECT(ADDRESS(ROW(),COLUMN()))=TRUNC(INDIRECT(ADDRESS(ROW(),COLUMN())))</formula>
    </cfRule>
  </conditionalFormatting>
  <conditionalFormatting sqref="AA198:BI198">
    <cfRule type="expression" dxfId="19" priority="28">
      <formula>INDIRECT(ADDRESS(ROW(),COLUMN()))=TRUNC(INDIRECT(ADDRESS(ROW(),COLUMN())))</formula>
    </cfRule>
  </conditionalFormatting>
  <conditionalFormatting sqref="AA200:BI200">
    <cfRule type="expression" dxfId="18" priority="26">
      <formula>INDIRECT(ADDRESS(ROW(),COLUMN()))=TRUNC(INDIRECT(ADDRESS(ROW(),COLUMN())))</formula>
    </cfRule>
  </conditionalFormatting>
  <conditionalFormatting sqref="AA202:BI202">
    <cfRule type="expression" dxfId="17" priority="24">
      <formula>INDIRECT(ADDRESS(ROW(),COLUMN()))=TRUNC(INDIRECT(ADDRESS(ROW(),COLUMN())))</formula>
    </cfRule>
  </conditionalFormatting>
  <conditionalFormatting sqref="AA204:BI204">
    <cfRule type="expression" dxfId="16" priority="22">
      <formula>INDIRECT(ADDRESS(ROW(),COLUMN()))=TRUNC(INDIRECT(ADDRESS(ROW(),COLUMN())))</formula>
    </cfRule>
  </conditionalFormatting>
  <conditionalFormatting sqref="AA206:BI206">
    <cfRule type="expression" dxfId="15" priority="20">
      <formula>INDIRECT(ADDRESS(ROW(),COLUMN()))=TRUNC(INDIRECT(ADDRESS(ROW(),COLUMN())))</formula>
    </cfRule>
  </conditionalFormatting>
  <conditionalFormatting sqref="AA208:BI208">
    <cfRule type="expression" dxfId="14" priority="18">
      <formula>INDIRECT(ADDRESS(ROW(),COLUMN()))=TRUNC(INDIRECT(ADDRESS(ROW(),COLUMN())))</formula>
    </cfRule>
  </conditionalFormatting>
  <conditionalFormatting sqref="AA210:BI210">
    <cfRule type="expression" dxfId="13" priority="16">
      <formula>INDIRECT(ADDRESS(ROW(),COLUMN()))=TRUNC(INDIRECT(ADDRESS(ROW(),COLUMN())))</formula>
    </cfRule>
  </conditionalFormatting>
  <conditionalFormatting sqref="AA212:BI212">
    <cfRule type="expression" dxfId="12" priority="14">
      <formula>INDIRECT(ADDRESS(ROW(),COLUMN()))=TRUNC(INDIRECT(ADDRESS(ROW(),COLUMN())))</formula>
    </cfRule>
  </conditionalFormatting>
  <conditionalFormatting sqref="AA214:BI214">
    <cfRule type="expression" dxfId="11" priority="12">
      <formula>INDIRECT(ADDRESS(ROW(),COLUMN()))=TRUNC(INDIRECT(ADDRESS(ROW(),COLUMN())))</formula>
    </cfRule>
  </conditionalFormatting>
  <conditionalFormatting sqref="AA216:BI216">
    <cfRule type="expression" dxfId="10" priority="10">
      <formula>INDIRECT(ADDRESS(ROW(),COLUMN()))=TRUNC(INDIRECT(ADDRESS(ROW(),COLUMN())))</formula>
    </cfRule>
  </conditionalFormatting>
  <conditionalFormatting sqref="AE231:AH231">
    <cfRule type="expression" dxfId="9" priority="182">
      <formula>INDIRECT(ADDRESS(ROW(),COLUMN()))=TRUNC(INDIRECT(ADDRESS(ROW(),COLUMN())))</formula>
    </cfRule>
  </conditionalFormatting>
  <conditionalFormatting sqref="AE250:AH250">
    <cfRule type="expression" dxfId="8" priority="2">
      <formula>INDIRECT(ADDRESS(ROW(),COLUMN()))=TRUNC(INDIRECT(ADDRESS(ROW(),COLUMN())))</formula>
    </cfRule>
  </conditionalFormatting>
  <conditionalFormatting sqref="AG222:AR226">
    <cfRule type="expression" dxfId="7" priority="181">
      <formula>INDIRECT(ADDRESS(ROW(),COLUMN()))=TRUNC(INDIRECT(ADDRESS(ROW(),COLUMN())))</formula>
    </cfRule>
  </conditionalFormatting>
  <conditionalFormatting sqref="AG241:AR245">
    <cfRule type="expression" dxfId="6" priority="1">
      <formula>INDIRECT(ADDRESS(ROW(),COLUMN()))=TRUNC(INDIRECT(ADDRESS(ROW(),COLUMN())))</formula>
    </cfRule>
  </conditionalFormatting>
  <conditionalFormatting sqref="AQ220:AR220 AQ229:AR229">
    <cfRule type="expression" dxfId="5" priority="216">
      <formula>OR(#REF!=$B218,#REF!=$B218)</formula>
    </cfRule>
  </conditionalFormatting>
  <conditionalFormatting sqref="AQ230:AR230">
    <cfRule type="expression" dxfId="4" priority="215">
      <formula>OR(#REF!=$B217,#REF!=$B217)</formula>
    </cfRule>
  </conditionalFormatting>
  <conditionalFormatting sqref="AQ239:AR239 AQ248:AR248">
    <cfRule type="expression" dxfId="3" priority="7">
      <formula>OR(#REF!=$B237,#REF!=$B237)</formula>
    </cfRule>
  </conditionalFormatting>
  <conditionalFormatting sqref="AQ249:AR249">
    <cfRule type="expression" dxfId="2" priority="6">
      <formula>OR(#REF!=$B236,#REF!=$B236)</formula>
    </cfRule>
  </conditionalFormatting>
  <conditionalFormatting sqref="AU223:BE223">
    <cfRule type="expression" dxfId="1" priority="220">
      <formula>OR(#REF!=$B227,#REF!=$B227)</formula>
    </cfRule>
  </conditionalFormatting>
  <conditionalFormatting sqref="AU224:BE224">
    <cfRule type="expression" dxfId="0" priority="219">
      <formula>OR(#REF!=$B217,#REF!=$B217)</formula>
    </cfRule>
  </conditionalFormatting>
  <dataValidations count="11">
    <dataValidation allowBlank="1" showInputMessage="1" showErrorMessage="1" error="入力可能範囲　32～40" sqref="BI10 BE10"/>
    <dataValidation type="list" allowBlank="1" showInputMessage="1" sqref="M17:N216">
      <formula1>"A, B, C, D"</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formula1>シフト記号表</formula1>
    </dataValidation>
    <dataValidation type="list" errorStyle="warning" allowBlank="1" showInputMessage="1" error="リストにない場合のみ、入力してください。" sqref="O17:R216">
      <formula1>INDIRECT(G17)</formula1>
    </dataValidation>
    <dataValidation type="list" allowBlank="1" showInputMessage="1" sqref="G17:H216">
      <formula1>職種</formula1>
    </dataValidation>
    <dataValidation type="list" allowBlank="1" showInputMessage="1" showErrorMessage="1" sqref="BI4:BL4">
      <formula1>"予定,実績,予定・実績"</formula1>
    </dataValidation>
    <dataValidation type="decimal" allowBlank="1" showInputMessage="1" showErrorMessage="1" error="入力可能範囲　32～40" sqref="BE6:BF6">
      <formula1>32</formula1>
      <formula2>40</formula2>
    </dataValidation>
    <dataValidation type="list" allowBlank="1" showInputMessage="1" showErrorMessage="1" sqref="AJ3:AJ4">
      <formula1>#REF!</formula1>
    </dataValidation>
    <dataValidation type="list" allowBlank="1" showInputMessage="1" showErrorMessage="1" sqref="BI3:BL3">
      <formula1>"４週,暦月"</formula1>
    </dataValidation>
    <dataValidation type="list" allowBlank="1" showInputMessage="1" showErrorMessage="1" sqref="V228:W228">
      <formula1>"週,暦月"</formula1>
    </dataValidation>
    <dataValidation type="list" allowBlank="1" showInputMessage="1" sqref="C17:C230">
      <formula1>"◎,○"</formula1>
    </dataValidation>
  </dataValidations>
  <printOptions horizontalCentered="1"/>
  <pageMargins left="0.15748031496062992" right="0.15748031496062992" top="0.59055118110236227" bottom="0.27559055118110237" header="0.15748031496062992" footer="0.15748031496062992"/>
  <pageSetup paperSize="9" scale="41"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AX1:BM1</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B1:N52"/>
  <sheetViews>
    <sheetView zoomScaleNormal="100" workbookViewId="0">
      <selection activeCell="F52" sqref="F52:G52"/>
    </sheetView>
  </sheetViews>
  <sheetFormatPr defaultColWidth="9" defaultRowHeight="18.75" x14ac:dyDescent="0.15"/>
  <cols>
    <col min="1" max="1" width="1.625" style="1981" customWidth="1"/>
    <col min="2" max="2" width="5.625" style="1980" customWidth="1"/>
    <col min="3" max="3" width="10.625" style="1980" customWidth="1"/>
    <col min="4" max="4" width="10.625" style="1980" hidden="1" customWidth="1"/>
    <col min="5" max="5" width="3.375" style="1980" bestFit="1" customWidth="1"/>
    <col min="6" max="6" width="15.625" style="1981" customWidth="1"/>
    <col min="7" max="7" width="3.375" style="1981" bestFit="1" customWidth="1"/>
    <col min="8" max="8" width="15.625" style="1981" customWidth="1"/>
    <col min="9" max="9" width="3.375" style="1981" bestFit="1" customWidth="1"/>
    <col min="10" max="10" width="15.625" style="1980" customWidth="1"/>
    <col min="11" max="11" width="3.375" style="1981" bestFit="1" customWidth="1"/>
    <col min="12" max="12" width="15.625" style="1981" customWidth="1"/>
    <col min="13" max="13" width="3.375" style="1981" customWidth="1"/>
    <col min="14" max="14" width="50.625" style="1981" customWidth="1"/>
    <col min="15" max="16384" width="9" style="1981"/>
  </cols>
  <sheetData>
    <row r="1" spans="2:14" x14ac:dyDescent="0.15">
      <c r="B1" s="1979" t="s">
        <v>3327</v>
      </c>
    </row>
    <row r="2" spans="2:14" x14ac:dyDescent="0.15">
      <c r="B2" s="1982" t="s">
        <v>3328</v>
      </c>
      <c r="F2" s="1983"/>
      <c r="J2" s="1984"/>
    </row>
    <row r="3" spans="2:14" x14ac:dyDescent="0.15">
      <c r="B3" s="1983" t="s">
        <v>3329</v>
      </c>
      <c r="F3" s="1984" t="s">
        <v>3330</v>
      </c>
      <c r="J3" s="1984"/>
    </row>
    <row r="4" spans="2:14" x14ac:dyDescent="0.15">
      <c r="B4" s="1982"/>
      <c r="F4" s="4249" t="s">
        <v>3331</v>
      </c>
      <c r="G4" s="4249"/>
      <c r="H4" s="4249"/>
      <c r="I4" s="4249"/>
      <c r="J4" s="4249"/>
      <c r="K4" s="4249"/>
      <c r="L4" s="4249"/>
      <c r="N4" s="4249" t="s">
        <v>3332</v>
      </c>
    </row>
    <row r="5" spans="2:14" x14ac:dyDescent="0.15">
      <c r="B5" s="1980" t="s">
        <v>3234</v>
      </c>
      <c r="C5" s="1980" t="s">
        <v>3322</v>
      </c>
      <c r="F5" s="1980" t="s">
        <v>3333</v>
      </c>
      <c r="G5" s="1980"/>
      <c r="H5" s="1980" t="s">
        <v>3334</v>
      </c>
      <c r="J5" s="1980" t="s">
        <v>3335</v>
      </c>
      <c r="L5" s="1980" t="s">
        <v>3331</v>
      </c>
      <c r="N5" s="4249"/>
    </row>
    <row r="6" spans="2:14" x14ac:dyDescent="0.15">
      <c r="B6" s="1985">
        <v>1</v>
      </c>
      <c r="C6" s="1986" t="s">
        <v>3308</v>
      </c>
      <c r="D6" s="1987" t="str">
        <f>C6</f>
        <v>a</v>
      </c>
      <c r="E6" s="1985" t="s">
        <v>3336</v>
      </c>
      <c r="F6" s="1988">
        <v>0.29166666666666669</v>
      </c>
      <c r="G6" s="1985" t="s">
        <v>3337</v>
      </c>
      <c r="H6" s="1988">
        <v>0.66666666666666663</v>
      </c>
      <c r="I6" s="1989" t="s">
        <v>3338</v>
      </c>
      <c r="J6" s="1988">
        <v>4.1666666666666664E-2</v>
      </c>
      <c r="K6" s="1990" t="s">
        <v>3270</v>
      </c>
      <c r="L6" s="1991">
        <f>IF(OR(F6="",H6=""),"",(H6+IF(F6&gt;H6,1,0)-F6-J6)*24)</f>
        <v>7.9999999999999982</v>
      </c>
      <c r="N6" s="1992"/>
    </row>
    <row r="7" spans="2:14" x14ac:dyDescent="0.15">
      <c r="B7" s="1985">
        <v>2</v>
      </c>
      <c r="C7" s="1986" t="s">
        <v>3299</v>
      </c>
      <c r="D7" s="1987" t="str">
        <f t="shared" ref="D7:D38" si="0">C7</f>
        <v>b</v>
      </c>
      <c r="E7" s="1985" t="s">
        <v>3336</v>
      </c>
      <c r="F7" s="1988">
        <v>0.375</v>
      </c>
      <c r="G7" s="1985" t="s">
        <v>3337</v>
      </c>
      <c r="H7" s="1988">
        <v>0.75</v>
      </c>
      <c r="I7" s="1989" t="s">
        <v>3338</v>
      </c>
      <c r="J7" s="1988">
        <v>4.1666666666666664E-2</v>
      </c>
      <c r="K7" s="1990" t="s">
        <v>3270</v>
      </c>
      <c r="L7" s="1991">
        <f>IF(OR(F7="",H7=""),"",(H7+IF(F7&gt;H7,1,0)-F7-J7)*24)</f>
        <v>8</v>
      </c>
      <c r="N7" s="1992"/>
    </row>
    <row r="8" spans="2:14" x14ac:dyDescent="0.15">
      <c r="B8" s="1985">
        <v>3</v>
      </c>
      <c r="C8" s="1986" t="s">
        <v>3339</v>
      </c>
      <c r="D8" s="1987" t="str">
        <f t="shared" si="0"/>
        <v>c</v>
      </c>
      <c r="E8" s="1985" t="s">
        <v>3336</v>
      </c>
      <c r="F8" s="1988">
        <v>0.41666666666666669</v>
      </c>
      <c r="G8" s="1985" t="s">
        <v>3337</v>
      </c>
      <c r="H8" s="1988">
        <v>0.79166666666666663</v>
      </c>
      <c r="I8" s="1989" t="s">
        <v>3338</v>
      </c>
      <c r="J8" s="1988">
        <v>4.1666666666666664E-2</v>
      </c>
      <c r="K8" s="1990" t="s">
        <v>3270</v>
      </c>
      <c r="L8" s="1991">
        <f>IF(OR(F8="",H8=""),"",(H8+IF(F8&gt;H8,1,0)-F8-J8)*24)</f>
        <v>7.9999999999999982</v>
      </c>
      <c r="N8" s="1992"/>
    </row>
    <row r="9" spans="2:14" x14ac:dyDescent="0.15">
      <c r="B9" s="1985">
        <v>4</v>
      </c>
      <c r="C9" s="1986" t="s">
        <v>3309</v>
      </c>
      <c r="D9" s="1987" t="str">
        <f t="shared" si="0"/>
        <v>d</v>
      </c>
      <c r="E9" s="1985" t="s">
        <v>3336</v>
      </c>
      <c r="F9" s="1988">
        <v>0.5</v>
      </c>
      <c r="G9" s="1985" t="s">
        <v>3337</v>
      </c>
      <c r="H9" s="1988">
        <v>0.875</v>
      </c>
      <c r="I9" s="1989" t="s">
        <v>3338</v>
      </c>
      <c r="J9" s="1988">
        <v>4.1666666666666664E-2</v>
      </c>
      <c r="K9" s="1990" t="s">
        <v>3270</v>
      </c>
      <c r="L9" s="1991">
        <f>IF(OR(F9="",H9=""),"",(H9+IF(F9&gt;H9,1,0)-F9-J9)*24)</f>
        <v>8</v>
      </c>
      <c r="N9" s="1992"/>
    </row>
    <row r="10" spans="2:14" x14ac:dyDescent="0.15">
      <c r="B10" s="1985">
        <v>5</v>
      </c>
      <c r="C10" s="1986" t="s">
        <v>3310</v>
      </c>
      <c r="D10" s="1987" t="str">
        <f t="shared" si="0"/>
        <v>e</v>
      </c>
      <c r="E10" s="1985" t="s">
        <v>3336</v>
      </c>
      <c r="F10" s="1988">
        <v>0.375</v>
      </c>
      <c r="G10" s="1985" t="s">
        <v>3337</v>
      </c>
      <c r="H10" s="1988">
        <v>0.54166666666666663</v>
      </c>
      <c r="I10" s="1989" t="s">
        <v>3338</v>
      </c>
      <c r="J10" s="1988">
        <v>0</v>
      </c>
      <c r="K10" s="1990" t="s">
        <v>3270</v>
      </c>
      <c r="L10" s="1991">
        <f t="shared" ref="L10:L22" si="1">IF(OR(F10="",H10=""),"",(H10+IF(F10&gt;H10,1,0)-F10-J10)*24)</f>
        <v>3.9999999999999991</v>
      </c>
      <c r="N10" s="1992"/>
    </row>
    <row r="11" spans="2:14" x14ac:dyDescent="0.15">
      <c r="B11" s="1985">
        <v>6</v>
      </c>
      <c r="C11" s="1986" t="s">
        <v>3305</v>
      </c>
      <c r="D11" s="1987" t="str">
        <f t="shared" si="0"/>
        <v>f</v>
      </c>
      <c r="E11" s="1985" t="s">
        <v>3336</v>
      </c>
      <c r="F11" s="1988">
        <v>0.54166666666666663</v>
      </c>
      <c r="G11" s="1985" t="s">
        <v>3337</v>
      </c>
      <c r="H11" s="1988">
        <v>0.77083333333333337</v>
      </c>
      <c r="I11" s="1989" t="s">
        <v>3338</v>
      </c>
      <c r="J11" s="1988">
        <v>0</v>
      </c>
      <c r="K11" s="1990" t="s">
        <v>3270</v>
      </c>
      <c r="L11" s="1991">
        <f>IF(OR(F11="",H11=""),"",(H11+IF(F11&gt;H11,1,0)-F11-J11)*24)</f>
        <v>5.5000000000000018</v>
      </c>
      <c r="N11" s="1992"/>
    </row>
    <row r="12" spans="2:14" x14ac:dyDescent="0.15">
      <c r="B12" s="1985">
        <v>7</v>
      </c>
      <c r="C12" s="1986" t="s">
        <v>3340</v>
      </c>
      <c r="D12" s="1987" t="str">
        <f t="shared" si="0"/>
        <v>g</v>
      </c>
      <c r="E12" s="1985" t="s">
        <v>3336</v>
      </c>
      <c r="F12" s="1988">
        <v>0.58333333333333337</v>
      </c>
      <c r="G12" s="1985" t="s">
        <v>3337</v>
      </c>
      <c r="H12" s="1988">
        <v>0.83333333333333337</v>
      </c>
      <c r="I12" s="1989" t="s">
        <v>3338</v>
      </c>
      <c r="J12" s="1988">
        <v>0</v>
      </c>
      <c r="K12" s="1990" t="s">
        <v>3270</v>
      </c>
      <c r="L12" s="1991">
        <f t="shared" si="1"/>
        <v>6</v>
      </c>
      <c r="N12" s="1992"/>
    </row>
    <row r="13" spans="2:14" x14ac:dyDescent="0.15">
      <c r="B13" s="1985">
        <v>8</v>
      </c>
      <c r="C13" s="1986" t="s">
        <v>3306</v>
      </c>
      <c r="D13" s="1987" t="str">
        <f t="shared" si="0"/>
        <v>h</v>
      </c>
      <c r="E13" s="1985" t="s">
        <v>3336</v>
      </c>
      <c r="F13" s="1988">
        <v>0.66666666666666663</v>
      </c>
      <c r="G13" s="1985" t="s">
        <v>3337</v>
      </c>
      <c r="H13" s="1988">
        <v>0</v>
      </c>
      <c r="I13" s="1989" t="s">
        <v>3338</v>
      </c>
      <c r="J13" s="1988">
        <v>2.0833333333333332E-2</v>
      </c>
      <c r="K13" s="1990" t="s">
        <v>3270</v>
      </c>
      <c r="L13" s="1991">
        <f t="shared" si="1"/>
        <v>7.5000000000000018</v>
      </c>
      <c r="N13" s="1992" t="s">
        <v>3552</v>
      </c>
    </row>
    <row r="14" spans="2:14" x14ac:dyDescent="0.15">
      <c r="B14" s="1985">
        <v>9</v>
      </c>
      <c r="C14" s="1986" t="s">
        <v>3307</v>
      </c>
      <c r="D14" s="1987" t="str">
        <f t="shared" si="0"/>
        <v>i</v>
      </c>
      <c r="E14" s="1985" t="s">
        <v>3336</v>
      </c>
      <c r="F14" s="1988">
        <v>0</v>
      </c>
      <c r="G14" s="1985" t="s">
        <v>3337</v>
      </c>
      <c r="H14" s="1988">
        <v>0.375</v>
      </c>
      <c r="I14" s="1989" t="s">
        <v>3338</v>
      </c>
      <c r="J14" s="1988">
        <v>2.0833333333333332E-2</v>
      </c>
      <c r="K14" s="1990" t="s">
        <v>3270</v>
      </c>
      <c r="L14" s="1991">
        <f t="shared" si="1"/>
        <v>8.5</v>
      </c>
      <c r="N14" s="1992" t="s">
        <v>3553</v>
      </c>
    </row>
    <row r="15" spans="2:14" x14ac:dyDescent="0.15">
      <c r="B15" s="1985">
        <v>10</v>
      </c>
      <c r="C15" s="1986" t="s">
        <v>3341</v>
      </c>
      <c r="D15" s="1987" t="str">
        <f t="shared" si="0"/>
        <v>j</v>
      </c>
      <c r="E15" s="1985" t="s">
        <v>3336</v>
      </c>
      <c r="F15" s="1988"/>
      <c r="G15" s="1985" t="s">
        <v>3337</v>
      </c>
      <c r="H15" s="1988"/>
      <c r="I15" s="1989" t="s">
        <v>3338</v>
      </c>
      <c r="J15" s="1988">
        <v>0</v>
      </c>
      <c r="K15" s="1990" t="s">
        <v>3270</v>
      </c>
      <c r="L15" s="1991" t="str">
        <f t="shared" si="1"/>
        <v/>
      </c>
      <c r="N15" s="1992"/>
    </row>
    <row r="16" spans="2:14" x14ac:dyDescent="0.15">
      <c r="B16" s="1985">
        <v>11</v>
      </c>
      <c r="C16" s="1986" t="s">
        <v>3342</v>
      </c>
      <c r="D16" s="1987" t="str">
        <f t="shared" si="0"/>
        <v>k</v>
      </c>
      <c r="E16" s="1985" t="s">
        <v>3336</v>
      </c>
      <c r="F16" s="1988"/>
      <c r="G16" s="1985" t="s">
        <v>3337</v>
      </c>
      <c r="H16" s="1988"/>
      <c r="I16" s="1989" t="s">
        <v>3338</v>
      </c>
      <c r="J16" s="1988">
        <v>0</v>
      </c>
      <c r="K16" s="1990" t="s">
        <v>3270</v>
      </c>
      <c r="L16" s="1991" t="str">
        <f t="shared" si="1"/>
        <v/>
      </c>
      <c r="N16" s="1992"/>
    </row>
    <row r="17" spans="2:14" x14ac:dyDescent="0.15">
      <c r="B17" s="1985">
        <v>12</v>
      </c>
      <c r="C17" s="1986" t="s">
        <v>3343</v>
      </c>
      <c r="D17" s="1987" t="str">
        <f t="shared" si="0"/>
        <v>l</v>
      </c>
      <c r="E17" s="1985" t="s">
        <v>3336</v>
      </c>
      <c r="F17" s="1988"/>
      <c r="G17" s="1985" t="s">
        <v>3337</v>
      </c>
      <c r="H17" s="1988"/>
      <c r="I17" s="1989" t="s">
        <v>3338</v>
      </c>
      <c r="J17" s="1988">
        <v>0</v>
      </c>
      <c r="K17" s="1990" t="s">
        <v>3270</v>
      </c>
      <c r="L17" s="1991" t="str">
        <f t="shared" si="1"/>
        <v/>
      </c>
      <c r="N17" s="1992"/>
    </row>
    <row r="18" spans="2:14" x14ac:dyDescent="0.15">
      <c r="B18" s="1985">
        <v>13</v>
      </c>
      <c r="C18" s="1986" t="s">
        <v>3344</v>
      </c>
      <c r="D18" s="1987" t="str">
        <f t="shared" si="0"/>
        <v>m</v>
      </c>
      <c r="E18" s="1985" t="s">
        <v>3336</v>
      </c>
      <c r="F18" s="1988"/>
      <c r="G18" s="1985" t="s">
        <v>3337</v>
      </c>
      <c r="H18" s="1988"/>
      <c r="I18" s="1989" t="s">
        <v>3338</v>
      </c>
      <c r="J18" s="1988">
        <v>0</v>
      </c>
      <c r="K18" s="1990" t="s">
        <v>3270</v>
      </c>
      <c r="L18" s="1991" t="str">
        <f t="shared" si="1"/>
        <v/>
      </c>
      <c r="N18" s="1992"/>
    </row>
    <row r="19" spans="2:14" x14ac:dyDescent="0.15">
      <c r="B19" s="1985">
        <v>14</v>
      </c>
      <c r="C19" s="1986" t="s">
        <v>3345</v>
      </c>
      <c r="D19" s="1987" t="str">
        <f t="shared" si="0"/>
        <v>n</v>
      </c>
      <c r="E19" s="1985" t="s">
        <v>3336</v>
      </c>
      <c r="F19" s="1988"/>
      <c r="G19" s="1985" t="s">
        <v>3337</v>
      </c>
      <c r="H19" s="1988"/>
      <c r="I19" s="1989" t="s">
        <v>3338</v>
      </c>
      <c r="J19" s="1988">
        <v>0</v>
      </c>
      <c r="K19" s="1990" t="s">
        <v>3270</v>
      </c>
      <c r="L19" s="1991" t="str">
        <f t="shared" si="1"/>
        <v/>
      </c>
      <c r="N19" s="1992"/>
    </row>
    <row r="20" spans="2:14" x14ac:dyDescent="0.15">
      <c r="B20" s="1985">
        <v>15</v>
      </c>
      <c r="C20" s="1986" t="s">
        <v>3346</v>
      </c>
      <c r="D20" s="1987" t="str">
        <f t="shared" si="0"/>
        <v>o</v>
      </c>
      <c r="E20" s="1985" t="s">
        <v>3336</v>
      </c>
      <c r="F20" s="1988"/>
      <c r="G20" s="1985" t="s">
        <v>3337</v>
      </c>
      <c r="H20" s="1988"/>
      <c r="I20" s="1989" t="s">
        <v>3338</v>
      </c>
      <c r="J20" s="1988">
        <v>0</v>
      </c>
      <c r="K20" s="1990" t="s">
        <v>3270</v>
      </c>
      <c r="L20" s="1991" t="str">
        <f t="shared" si="1"/>
        <v/>
      </c>
      <c r="N20" s="1992"/>
    </row>
    <row r="21" spans="2:14" x14ac:dyDescent="0.15">
      <c r="B21" s="1985">
        <v>16</v>
      </c>
      <c r="C21" s="1986" t="s">
        <v>3347</v>
      </c>
      <c r="D21" s="1987" t="str">
        <f t="shared" si="0"/>
        <v>p</v>
      </c>
      <c r="E21" s="1985" t="s">
        <v>3336</v>
      </c>
      <c r="F21" s="1988"/>
      <c r="G21" s="1985" t="s">
        <v>3337</v>
      </c>
      <c r="H21" s="1988"/>
      <c r="I21" s="1989" t="s">
        <v>3338</v>
      </c>
      <c r="J21" s="1988">
        <v>0</v>
      </c>
      <c r="K21" s="1990" t="s">
        <v>3270</v>
      </c>
      <c r="L21" s="1991" t="str">
        <f t="shared" si="1"/>
        <v/>
      </c>
      <c r="N21" s="1992"/>
    </row>
    <row r="22" spans="2:14" x14ac:dyDescent="0.15">
      <c r="B22" s="1985">
        <v>17</v>
      </c>
      <c r="C22" s="1986" t="s">
        <v>3348</v>
      </c>
      <c r="D22" s="1987" t="str">
        <f t="shared" si="0"/>
        <v>q</v>
      </c>
      <c r="E22" s="1985" t="s">
        <v>3336</v>
      </c>
      <c r="F22" s="1988"/>
      <c r="G22" s="1985" t="s">
        <v>3337</v>
      </c>
      <c r="H22" s="1988"/>
      <c r="I22" s="1989" t="s">
        <v>3338</v>
      </c>
      <c r="J22" s="1988">
        <v>0</v>
      </c>
      <c r="K22" s="1990" t="s">
        <v>3270</v>
      </c>
      <c r="L22" s="1991" t="str">
        <f t="shared" si="1"/>
        <v/>
      </c>
      <c r="N22" s="1992"/>
    </row>
    <row r="23" spans="2:14" x14ac:dyDescent="0.15">
      <c r="B23" s="1985">
        <v>18</v>
      </c>
      <c r="C23" s="1986" t="s">
        <v>3349</v>
      </c>
      <c r="D23" s="1987" t="str">
        <f t="shared" si="0"/>
        <v>r</v>
      </c>
      <c r="E23" s="1985" t="s">
        <v>3336</v>
      </c>
      <c r="F23" s="1993"/>
      <c r="G23" s="1985" t="s">
        <v>3337</v>
      </c>
      <c r="H23" s="1993"/>
      <c r="I23" s="1989" t="s">
        <v>3338</v>
      </c>
      <c r="J23" s="1993"/>
      <c r="K23" s="1990" t="s">
        <v>3270</v>
      </c>
      <c r="L23" s="1986">
        <v>1</v>
      </c>
      <c r="N23" s="1992"/>
    </row>
    <row r="24" spans="2:14" x14ac:dyDescent="0.15">
      <c r="B24" s="1985">
        <v>19</v>
      </c>
      <c r="C24" s="1986" t="s">
        <v>3350</v>
      </c>
      <c r="D24" s="1987" t="str">
        <f t="shared" si="0"/>
        <v>s</v>
      </c>
      <c r="E24" s="1985" t="s">
        <v>3336</v>
      </c>
      <c r="F24" s="1993"/>
      <c r="G24" s="1985" t="s">
        <v>3337</v>
      </c>
      <c r="H24" s="1993"/>
      <c r="I24" s="1989" t="s">
        <v>3338</v>
      </c>
      <c r="J24" s="1993"/>
      <c r="K24" s="1990" t="s">
        <v>3270</v>
      </c>
      <c r="L24" s="1986">
        <v>2</v>
      </c>
      <c r="N24" s="1992"/>
    </row>
    <row r="25" spans="2:14" x14ac:dyDescent="0.15">
      <c r="B25" s="1985">
        <v>20</v>
      </c>
      <c r="C25" s="1986" t="s">
        <v>3351</v>
      </c>
      <c r="D25" s="1987" t="str">
        <f t="shared" si="0"/>
        <v>t</v>
      </c>
      <c r="E25" s="1985" t="s">
        <v>3336</v>
      </c>
      <c r="F25" s="1993"/>
      <c r="G25" s="1985" t="s">
        <v>3337</v>
      </c>
      <c r="H25" s="1993"/>
      <c r="I25" s="1989" t="s">
        <v>3338</v>
      </c>
      <c r="J25" s="1993"/>
      <c r="K25" s="1990" t="s">
        <v>3270</v>
      </c>
      <c r="L25" s="1986">
        <v>3</v>
      </c>
      <c r="N25" s="1992"/>
    </row>
    <row r="26" spans="2:14" x14ac:dyDescent="0.15">
      <c r="B26" s="1985">
        <v>21</v>
      </c>
      <c r="C26" s="1986" t="s">
        <v>3352</v>
      </c>
      <c r="D26" s="1987" t="str">
        <f t="shared" si="0"/>
        <v>u</v>
      </c>
      <c r="E26" s="1985" t="s">
        <v>3336</v>
      </c>
      <c r="F26" s="1993"/>
      <c r="G26" s="1985" t="s">
        <v>3337</v>
      </c>
      <c r="H26" s="1993"/>
      <c r="I26" s="1989" t="s">
        <v>3338</v>
      </c>
      <c r="J26" s="1993"/>
      <c r="K26" s="1990" t="s">
        <v>3270</v>
      </c>
      <c r="L26" s="1986">
        <v>4</v>
      </c>
      <c r="N26" s="1992"/>
    </row>
    <row r="27" spans="2:14" x14ac:dyDescent="0.15">
      <c r="B27" s="1985">
        <v>22</v>
      </c>
      <c r="C27" s="1986" t="s">
        <v>3353</v>
      </c>
      <c r="D27" s="1987" t="str">
        <f t="shared" si="0"/>
        <v>v</v>
      </c>
      <c r="E27" s="1985" t="s">
        <v>3336</v>
      </c>
      <c r="F27" s="1993"/>
      <c r="G27" s="1985" t="s">
        <v>3337</v>
      </c>
      <c r="H27" s="1993"/>
      <c r="I27" s="1989" t="s">
        <v>3338</v>
      </c>
      <c r="J27" s="1993"/>
      <c r="K27" s="1990" t="s">
        <v>3270</v>
      </c>
      <c r="L27" s="1986">
        <v>5</v>
      </c>
      <c r="N27" s="1992"/>
    </row>
    <row r="28" spans="2:14" x14ac:dyDescent="0.15">
      <c r="B28" s="1985">
        <v>23</v>
      </c>
      <c r="C28" s="1986" t="s">
        <v>3354</v>
      </c>
      <c r="D28" s="1987" t="str">
        <f t="shared" si="0"/>
        <v>w</v>
      </c>
      <c r="E28" s="1985" t="s">
        <v>3336</v>
      </c>
      <c r="F28" s="1993"/>
      <c r="G28" s="1985" t="s">
        <v>3337</v>
      </c>
      <c r="H28" s="1993"/>
      <c r="I28" s="1989" t="s">
        <v>3338</v>
      </c>
      <c r="J28" s="1993"/>
      <c r="K28" s="1990" t="s">
        <v>3270</v>
      </c>
      <c r="L28" s="1986">
        <v>6</v>
      </c>
      <c r="N28" s="1992"/>
    </row>
    <row r="29" spans="2:14" x14ac:dyDescent="0.15">
      <c r="B29" s="1985">
        <v>24</v>
      </c>
      <c r="C29" s="1986" t="s">
        <v>3355</v>
      </c>
      <c r="D29" s="1987" t="str">
        <f t="shared" si="0"/>
        <v>x</v>
      </c>
      <c r="E29" s="1985" t="s">
        <v>3336</v>
      </c>
      <c r="F29" s="1993"/>
      <c r="G29" s="1985" t="s">
        <v>3337</v>
      </c>
      <c r="H29" s="1993"/>
      <c r="I29" s="1989" t="s">
        <v>3338</v>
      </c>
      <c r="J29" s="1993"/>
      <c r="K29" s="1990" t="s">
        <v>3270</v>
      </c>
      <c r="L29" s="1986">
        <v>7</v>
      </c>
      <c r="N29" s="1992"/>
    </row>
    <row r="30" spans="2:14" x14ac:dyDescent="0.15">
      <c r="B30" s="1985">
        <v>25</v>
      </c>
      <c r="C30" s="1986" t="s">
        <v>3356</v>
      </c>
      <c r="D30" s="1987" t="str">
        <f t="shared" si="0"/>
        <v>y</v>
      </c>
      <c r="E30" s="1985" t="s">
        <v>3336</v>
      </c>
      <c r="F30" s="1993"/>
      <c r="G30" s="1985" t="s">
        <v>3337</v>
      </c>
      <c r="H30" s="1993"/>
      <c r="I30" s="1989" t="s">
        <v>3338</v>
      </c>
      <c r="J30" s="1993"/>
      <c r="K30" s="1990" t="s">
        <v>3270</v>
      </c>
      <c r="L30" s="1986">
        <v>8</v>
      </c>
      <c r="N30" s="1992"/>
    </row>
    <row r="31" spans="2:14" x14ac:dyDescent="0.15">
      <c r="B31" s="1985">
        <v>26</v>
      </c>
      <c r="C31" s="1986" t="s">
        <v>3357</v>
      </c>
      <c r="D31" s="1987" t="str">
        <f t="shared" si="0"/>
        <v>z</v>
      </c>
      <c r="E31" s="1985" t="s">
        <v>3336</v>
      </c>
      <c r="F31" s="1993"/>
      <c r="G31" s="1985" t="s">
        <v>3337</v>
      </c>
      <c r="H31" s="1993"/>
      <c r="I31" s="1989" t="s">
        <v>3338</v>
      </c>
      <c r="J31" s="1993"/>
      <c r="K31" s="1990" t="s">
        <v>3270</v>
      </c>
      <c r="L31" s="1986">
        <v>1</v>
      </c>
      <c r="N31" s="1992"/>
    </row>
    <row r="32" spans="2:14" x14ac:dyDescent="0.15">
      <c r="B32" s="1985">
        <v>27</v>
      </c>
      <c r="C32" s="1986" t="s">
        <v>3355</v>
      </c>
      <c r="D32" s="1987" t="str">
        <f t="shared" si="0"/>
        <v>x</v>
      </c>
      <c r="E32" s="1985" t="s">
        <v>3336</v>
      </c>
      <c r="F32" s="1993"/>
      <c r="G32" s="1985" t="s">
        <v>3337</v>
      </c>
      <c r="H32" s="1993"/>
      <c r="I32" s="1989" t="s">
        <v>3338</v>
      </c>
      <c r="J32" s="1993"/>
      <c r="K32" s="1990" t="s">
        <v>3270</v>
      </c>
      <c r="L32" s="1986">
        <v>2</v>
      </c>
      <c r="N32" s="1992"/>
    </row>
    <row r="33" spans="2:14" x14ac:dyDescent="0.15">
      <c r="B33" s="1985">
        <v>28</v>
      </c>
      <c r="C33" s="1986" t="s">
        <v>3358</v>
      </c>
      <c r="D33" s="1987" t="str">
        <f t="shared" si="0"/>
        <v>aa</v>
      </c>
      <c r="E33" s="1985" t="s">
        <v>3336</v>
      </c>
      <c r="F33" s="1993"/>
      <c r="G33" s="1985" t="s">
        <v>3337</v>
      </c>
      <c r="H33" s="1993"/>
      <c r="I33" s="1989" t="s">
        <v>3338</v>
      </c>
      <c r="J33" s="1993"/>
      <c r="K33" s="1990" t="s">
        <v>3270</v>
      </c>
      <c r="L33" s="1986">
        <v>3</v>
      </c>
      <c r="N33" s="1992"/>
    </row>
    <row r="34" spans="2:14" x14ac:dyDescent="0.15">
      <c r="B34" s="1985">
        <v>29</v>
      </c>
      <c r="C34" s="1986" t="s">
        <v>3359</v>
      </c>
      <c r="D34" s="1987" t="str">
        <f t="shared" si="0"/>
        <v>ab</v>
      </c>
      <c r="E34" s="1985" t="s">
        <v>3336</v>
      </c>
      <c r="F34" s="1993"/>
      <c r="G34" s="1985" t="s">
        <v>3337</v>
      </c>
      <c r="H34" s="1993"/>
      <c r="I34" s="1989" t="s">
        <v>3338</v>
      </c>
      <c r="J34" s="1993"/>
      <c r="K34" s="1990" t="s">
        <v>3270</v>
      </c>
      <c r="L34" s="1986">
        <v>4</v>
      </c>
      <c r="N34" s="1992"/>
    </row>
    <row r="35" spans="2:14" x14ac:dyDescent="0.15">
      <c r="B35" s="1985">
        <v>30</v>
      </c>
      <c r="C35" s="1986" t="s">
        <v>3360</v>
      </c>
      <c r="D35" s="1987" t="str">
        <f t="shared" si="0"/>
        <v>ac</v>
      </c>
      <c r="E35" s="1985" t="s">
        <v>3336</v>
      </c>
      <c r="F35" s="1993"/>
      <c r="G35" s="1985" t="s">
        <v>3337</v>
      </c>
      <c r="H35" s="1993"/>
      <c r="I35" s="1989" t="s">
        <v>3338</v>
      </c>
      <c r="J35" s="1993"/>
      <c r="K35" s="1990" t="s">
        <v>3270</v>
      </c>
      <c r="L35" s="1986">
        <v>5</v>
      </c>
      <c r="N35" s="1992"/>
    </row>
    <row r="36" spans="2:14" x14ac:dyDescent="0.15">
      <c r="B36" s="1985">
        <v>31</v>
      </c>
      <c r="C36" s="1986" t="s">
        <v>3361</v>
      </c>
      <c r="D36" s="1987" t="str">
        <f t="shared" si="0"/>
        <v>ad</v>
      </c>
      <c r="E36" s="1985" t="s">
        <v>3336</v>
      </c>
      <c r="F36" s="1993"/>
      <c r="G36" s="1985" t="s">
        <v>3337</v>
      </c>
      <c r="H36" s="1993"/>
      <c r="I36" s="1989" t="s">
        <v>3338</v>
      </c>
      <c r="J36" s="1993"/>
      <c r="K36" s="1990" t="s">
        <v>3270</v>
      </c>
      <c r="L36" s="1986">
        <v>6</v>
      </c>
      <c r="N36" s="1992"/>
    </row>
    <row r="37" spans="2:14" x14ac:dyDescent="0.15">
      <c r="B37" s="1985">
        <v>32</v>
      </c>
      <c r="C37" s="1986" t="s">
        <v>3362</v>
      </c>
      <c r="D37" s="1987" t="str">
        <f t="shared" si="0"/>
        <v>ae</v>
      </c>
      <c r="E37" s="1985" t="s">
        <v>3336</v>
      </c>
      <c r="F37" s="1993"/>
      <c r="G37" s="1985" t="s">
        <v>3337</v>
      </c>
      <c r="H37" s="1993"/>
      <c r="I37" s="1989" t="s">
        <v>3338</v>
      </c>
      <c r="J37" s="1993"/>
      <c r="K37" s="1990" t="s">
        <v>3270</v>
      </c>
      <c r="L37" s="1986">
        <v>7</v>
      </c>
      <c r="N37" s="1992"/>
    </row>
    <row r="38" spans="2:14" x14ac:dyDescent="0.15">
      <c r="B38" s="1985">
        <v>33</v>
      </c>
      <c r="C38" s="1986" t="s">
        <v>3363</v>
      </c>
      <c r="D38" s="1987" t="str">
        <f t="shared" si="0"/>
        <v>af</v>
      </c>
      <c r="E38" s="1985" t="s">
        <v>3336</v>
      </c>
      <c r="F38" s="1993"/>
      <c r="G38" s="1985" t="s">
        <v>3337</v>
      </c>
      <c r="H38" s="1993"/>
      <c r="I38" s="1989" t="s">
        <v>3338</v>
      </c>
      <c r="J38" s="1993"/>
      <c r="K38" s="1990" t="s">
        <v>3270</v>
      </c>
      <c r="L38" s="1986">
        <v>8</v>
      </c>
      <c r="N38" s="1992"/>
    </row>
    <row r="39" spans="2:14" x14ac:dyDescent="0.15">
      <c r="B39" s="1985">
        <v>34</v>
      </c>
      <c r="C39" s="1994" t="s">
        <v>3364</v>
      </c>
      <c r="D39" s="1987"/>
      <c r="E39" s="1985" t="s">
        <v>3336</v>
      </c>
      <c r="F39" s="1988">
        <v>0.29166666666666669</v>
      </c>
      <c r="G39" s="1985" t="s">
        <v>3337</v>
      </c>
      <c r="H39" s="1988">
        <v>0.39583333333333331</v>
      </c>
      <c r="I39" s="1989" t="s">
        <v>3338</v>
      </c>
      <c r="J39" s="1988">
        <v>0</v>
      </c>
      <c r="K39" s="1990" t="s">
        <v>3270</v>
      </c>
      <c r="L39" s="1991">
        <f t="shared" ref="L39:L40" si="2">IF(OR(F39="",H39=""),"",(H39+IF(F39&gt;H39,1,0)-F39-J39)*24)</f>
        <v>2.4999999999999991</v>
      </c>
      <c r="N39" s="1992"/>
    </row>
    <row r="40" spans="2:14" x14ac:dyDescent="0.15">
      <c r="B40" s="1985"/>
      <c r="C40" s="1995" t="s">
        <v>3320</v>
      </c>
      <c r="D40" s="1987"/>
      <c r="E40" s="1985" t="s">
        <v>3336</v>
      </c>
      <c r="F40" s="1988">
        <v>0.6875</v>
      </c>
      <c r="G40" s="1985" t="s">
        <v>3337</v>
      </c>
      <c r="H40" s="1988">
        <v>0.83333333333333337</v>
      </c>
      <c r="I40" s="1989" t="s">
        <v>3338</v>
      </c>
      <c r="J40" s="1988">
        <v>0</v>
      </c>
      <c r="K40" s="1990" t="s">
        <v>3270</v>
      </c>
      <c r="L40" s="1991">
        <f t="shared" si="2"/>
        <v>3.5000000000000009</v>
      </c>
      <c r="N40" s="1992"/>
    </row>
    <row r="41" spans="2:14" x14ac:dyDescent="0.15">
      <c r="B41" s="1985"/>
      <c r="C41" s="1996" t="s">
        <v>3320</v>
      </c>
      <c r="D41" s="1987" t="str">
        <f>C39</f>
        <v>ag</v>
      </c>
      <c r="E41" s="1985" t="s">
        <v>3336</v>
      </c>
      <c r="F41" s="1988" t="s">
        <v>3320</v>
      </c>
      <c r="G41" s="1985" t="s">
        <v>3337</v>
      </c>
      <c r="H41" s="1988" t="s">
        <v>3320</v>
      </c>
      <c r="I41" s="1989" t="s">
        <v>3338</v>
      </c>
      <c r="J41" s="1988" t="s">
        <v>3320</v>
      </c>
      <c r="K41" s="1990" t="s">
        <v>3270</v>
      </c>
      <c r="L41" s="1991">
        <f>IF(OR(L39="",L40=""),"",L39+L40)</f>
        <v>6</v>
      </c>
      <c r="N41" s="1992" t="s">
        <v>3365</v>
      </c>
    </row>
    <row r="42" spans="2:14" x14ac:dyDescent="0.15">
      <c r="B42" s="1985"/>
      <c r="C42" s="1994" t="s">
        <v>3366</v>
      </c>
      <c r="D42" s="1987"/>
      <c r="E42" s="1985" t="s">
        <v>3336</v>
      </c>
      <c r="F42" s="1988"/>
      <c r="G42" s="1985" t="s">
        <v>3337</v>
      </c>
      <c r="H42" s="1988"/>
      <c r="I42" s="1989" t="s">
        <v>3338</v>
      </c>
      <c r="J42" s="1988">
        <v>0</v>
      </c>
      <c r="K42" s="1990" t="s">
        <v>3270</v>
      </c>
      <c r="L42" s="1991" t="str">
        <f t="shared" ref="L42:L43" si="3">IF(OR(F42="",H42=""),"",(H42+IF(F42&gt;H42,1,0)-F42-J42)*24)</f>
        <v/>
      </c>
      <c r="N42" s="1992"/>
    </row>
    <row r="43" spans="2:14" x14ac:dyDescent="0.15">
      <c r="B43" s="1985">
        <v>35</v>
      </c>
      <c r="C43" s="1995" t="s">
        <v>3320</v>
      </c>
      <c r="D43" s="1987"/>
      <c r="E43" s="1985" t="s">
        <v>3336</v>
      </c>
      <c r="F43" s="1988"/>
      <c r="G43" s="1985" t="s">
        <v>3337</v>
      </c>
      <c r="H43" s="1988"/>
      <c r="I43" s="1989" t="s">
        <v>3338</v>
      </c>
      <c r="J43" s="1988">
        <v>0</v>
      </c>
      <c r="K43" s="1990" t="s">
        <v>3270</v>
      </c>
      <c r="L43" s="1991" t="str">
        <f t="shared" si="3"/>
        <v/>
      </c>
      <c r="N43" s="1992"/>
    </row>
    <row r="44" spans="2:14" x14ac:dyDescent="0.15">
      <c r="B44" s="1985"/>
      <c r="C44" s="1996" t="s">
        <v>3320</v>
      </c>
      <c r="D44" s="1987" t="str">
        <f>C42</f>
        <v>ah</v>
      </c>
      <c r="E44" s="1985" t="s">
        <v>3336</v>
      </c>
      <c r="F44" s="1988" t="s">
        <v>3320</v>
      </c>
      <c r="G44" s="1985" t="s">
        <v>3337</v>
      </c>
      <c r="H44" s="1988" t="s">
        <v>3320</v>
      </c>
      <c r="I44" s="1989" t="s">
        <v>3338</v>
      </c>
      <c r="J44" s="1988" t="s">
        <v>3320</v>
      </c>
      <c r="K44" s="1990" t="s">
        <v>3270</v>
      </c>
      <c r="L44" s="1991" t="str">
        <f>IF(OR(L42="",L43=""),"",L42+L43)</f>
        <v/>
      </c>
      <c r="N44" s="1992" t="s">
        <v>3367</v>
      </c>
    </row>
    <row r="45" spans="2:14" x14ac:dyDescent="0.15">
      <c r="B45" s="1985"/>
      <c r="C45" s="1994" t="s">
        <v>3368</v>
      </c>
      <c r="D45" s="1987"/>
      <c r="E45" s="1985" t="s">
        <v>3336</v>
      </c>
      <c r="F45" s="1988"/>
      <c r="G45" s="1985" t="s">
        <v>3337</v>
      </c>
      <c r="H45" s="1988"/>
      <c r="I45" s="1989" t="s">
        <v>3338</v>
      </c>
      <c r="J45" s="1988">
        <v>0</v>
      </c>
      <c r="K45" s="1990" t="s">
        <v>3270</v>
      </c>
      <c r="L45" s="1991" t="str">
        <f t="shared" ref="L45:L46" si="4">IF(OR(F45="",H45=""),"",(H45+IF(F45&gt;H45,1,0)-F45-J45)*24)</f>
        <v/>
      </c>
      <c r="N45" s="1992"/>
    </row>
    <row r="46" spans="2:14" x14ac:dyDescent="0.15">
      <c r="B46" s="1985">
        <v>36</v>
      </c>
      <c r="C46" s="1995" t="s">
        <v>3320</v>
      </c>
      <c r="D46" s="1987"/>
      <c r="E46" s="1985" t="s">
        <v>3336</v>
      </c>
      <c r="F46" s="1988"/>
      <c r="G46" s="1985" t="s">
        <v>3337</v>
      </c>
      <c r="H46" s="1988"/>
      <c r="I46" s="1989" t="s">
        <v>3338</v>
      </c>
      <c r="J46" s="1988">
        <v>0</v>
      </c>
      <c r="K46" s="1990" t="s">
        <v>3270</v>
      </c>
      <c r="L46" s="1991" t="str">
        <f t="shared" si="4"/>
        <v/>
      </c>
      <c r="N46" s="1992"/>
    </row>
    <row r="47" spans="2:14" x14ac:dyDescent="0.15">
      <c r="B47" s="1985"/>
      <c r="C47" s="1996" t="s">
        <v>3320</v>
      </c>
      <c r="D47" s="1987" t="str">
        <f>C45</f>
        <v>ai</v>
      </c>
      <c r="E47" s="1985" t="s">
        <v>3336</v>
      </c>
      <c r="F47" s="1988" t="s">
        <v>3320</v>
      </c>
      <c r="G47" s="1985" t="s">
        <v>3337</v>
      </c>
      <c r="H47" s="1988" t="s">
        <v>3320</v>
      </c>
      <c r="I47" s="1989" t="s">
        <v>3338</v>
      </c>
      <c r="J47" s="1988" t="s">
        <v>3320</v>
      </c>
      <c r="K47" s="1990" t="s">
        <v>3270</v>
      </c>
      <c r="L47" s="1991" t="str">
        <f>IF(OR(L45="",L46=""),"",L45+L46)</f>
        <v/>
      </c>
      <c r="N47" s="1992" t="s">
        <v>3367</v>
      </c>
    </row>
    <row r="49" spans="3:4" x14ac:dyDescent="0.15">
      <c r="C49" s="1982" t="s">
        <v>3369</v>
      </c>
      <c r="D49" s="1982"/>
    </row>
    <row r="50" spans="3:4" x14ac:dyDescent="0.15">
      <c r="C50" s="1982" t="s">
        <v>3370</v>
      </c>
      <c r="D50" s="1982"/>
    </row>
    <row r="51" spans="3:4" x14ac:dyDescent="0.15">
      <c r="C51" s="1982" t="s">
        <v>3371</v>
      </c>
      <c r="D51" s="1982"/>
    </row>
    <row r="52" spans="3:4" x14ac:dyDescent="0.15">
      <c r="C52" s="1982" t="s">
        <v>3372</v>
      </c>
      <c r="D52" s="1982"/>
    </row>
  </sheetData>
  <sheetProtection sheet="1" insertRows="0" deleteRows="0"/>
  <mergeCells count="2">
    <mergeCell ref="F4:L4"/>
    <mergeCell ref="N4:N5"/>
  </mergeCells>
  <phoneticPr fontId="9"/>
  <printOptions horizontalCentered="1"/>
  <pageMargins left="0.70866141732283472" right="0.70866141732283472" top="0.55118110236220474" bottom="0.35433070866141736" header="0.31496062992125984" footer="0.31496062992125984"/>
  <pageSetup paperSize="9" scale="61"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B1:BB116"/>
  <sheetViews>
    <sheetView workbookViewId="0">
      <selection activeCell="F52" sqref="F52:G52"/>
    </sheetView>
  </sheetViews>
  <sheetFormatPr defaultColWidth="9" defaultRowHeight="13.5" x14ac:dyDescent="0.15"/>
  <cols>
    <col min="1" max="1" width="1.375" style="1998" customWidth="1"/>
    <col min="2" max="3" width="9" style="1998"/>
    <col min="4" max="4" width="40.625" style="1998" customWidth="1"/>
    <col min="5" max="16384" width="9" style="1998"/>
  </cols>
  <sheetData>
    <row r="1" spans="2:11" ht="14.25" x14ac:dyDescent="0.15">
      <c r="B1" s="1998" t="s">
        <v>3373</v>
      </c>
      <c r="D1" s="1999"/>
      <c r="E1" s="1999"/>
      <c r="F1" s="1999"/>
    </row>
    <row r="2" spans="2:11" s="2001" customFormat="1" ht="20.25" customHeight="1" x14ac:dyDescent="0.15">
      <c r="B2" s="2000" t="s">
        <v>3633</v>
      </c>
      <c r="C2" s="2000"/>
      <c r="D2" s="1999"/>
      <c r="E2" s="1999"/>
      <c r="F2" s="1999"/>
    </row>
    <row r="3" spans="2:11" s="2001" customFormat="1" ht="20.25" customHeight="1" x14ac:dyDescent="0.15">
      <c r="B3" s="2000"/>
      <c r="C3" s="2000"/>
      <c r="D3" s="1999"/>
      <c r="E3" s="1999"/>
      <c r="F3" s="1999"/>
    </row>
    <row r="4" spans="2:11" s="2001" customFormat="1" ht="20.25" customHeight="1" x14ac:dyDescent="0.15">
      <c r="B4" s="2002"/>
      <c r="C4" s="1999" t="s">
        <v>3374</v>
      </c>
      <c r="D4" s="1999"/>
      <c r="F4" s="4276" t="s">
        <v>3375</v>
      </c>
      <c r="G4" s="4276"/>
      <c r="H4" s="4276"/>
      <c r="I4" s="4276"/>
      <c r="J4" s="4276"/>
      <c r="K4" s="4276"/>
    </row>
    <row r="5" spans="2:11" s="2001" customFormat="1" ht="20.25" customHeight="1" x14ac:dyDescent="0.15">
      <c r="B5" s="2003"/>
      <c r="C5" s="1999" t="s">
        <v>3376</v>
      </c>
      <c r="D5" s="1999"/>
      <c r="F5" s="4276"/>
      <c r="G5" s="4276"/>
      <c r="H5" s="4276"/>
      <c r="I5" s="4276"/>
      <c r="J5" s="4276"/>
      <c r="K5" s="4276"/>
    </row>
    <row r="6" spans="2:11" s="2001" customFormat="1" ht="20.25" customHeight="1" x14ac:dyDescent="0.15">
      <c r="B6" s="2004" t="s">
        <v>3377</v>
      </c>
      <c r="C6" s="1999"/>
      <c r="D6" s="1999"/>
      <c r="E6" s="1958"/>
      <c r="F6" s="1999"/>
    </row>
    <row r="7" spans="2:11" s="2001" customFormat="1" ht="20.25" customHeight="1" x14ac:dyDescent="0.15">
      <c r="B7" s="2000"/>
      <c r="C7" s="2000"/>
      <c r="D7" s="1999"/>
      <c r="E7" s="1958"/>
      <c r="F7" s="1999"/>
    </row>
    <row r="8" spans="2:11" s="2001" customFormat="1" ht="20.25" customHeight="1" x14ac:dyDescent="0.15">
      <c r="B8" s="1999" t="s">
        <v>3378</v>
      </c>
      <c r="C8" s="2000"/>
      <c r="D8" s="1999"/>
      <c r="E8" s="1958"/>
      <c r="F8" s="1999"/>
    </row>
    <row r="9" spans="2:11" s="2001" customFormat="1" ht="20.25" customHeight="1" x14ac:dyDescent="0.15">
      <c r="B9" s="2000"/>
      <c r="C9" s="2000"/>
      <c r="D9" s="1999"/>
      <c r="E9" s="1999"/>
      <c r="F9" s="1999"/>
    </row>
    <row r="10" spans="2:11" s="2001" customFormat="1" ht="20.25" customHeight="1" x14ac:dyDescent="0.15">
      <c r="B10" s="1999" t="s">
        <v>3379</v>
      </c>
      <c r="C10" s="2000"/>
      <c r="D10" s="1999"/>
      <c r="E10" s="1999"/>
      <c r="F10" s="1999"/>
    </row>
    <row r="11" spans="2:11" s="2001" customFormat="1" ht="20.25" customHeight="1" x14ac:dyDescent="0.15">
      <c r="B11" s="1999"/>
      <c r="C11" s="2000"/>
      <c r="D11" s="1999"/>
    </row>
    <row r="12" spans="2:11" s="2001" customFormat="1" ht="20.25" customHeight="1" x14ac:dyDescent="0.15">
      <c r="B12" s="1999" t="s">
        <v>3380</v>
      </c>
      <c r="C12" s="2000"/>
      <c r="D12" s="1999"/>
    </row>
    <row r="13" spans="2:11" s="2001" customFormat="1" ht="20.25" customHeight="1" x14ac:dyDescent="0.15">
      <c r="B13" s="1999"/>
      <c r="C13" s="2000"/>
      <c r="D13" s="1999"/>
    </row>
    <row r="14" spans="2:11" s="2001" customFormat="1" ht="20.25" customHeight="1" x14ac:dyDescent="0.15">
      <c r="B14" s="1999" t="s">
        <v>3381</v>
      </c>
      <c r="C14" s="2000"/>
      <c r="D14" s="1999"/>
    </row>
    <row r="15" spans="2:11" s="2001" customFormat="1" ht="20.25" customHeight="1" x14ac:dyDescent="0.15">
      <c r="B15" s="1999"/>
      <c r="C15" s="2000"/>
      <c r="D15" s="1999"/>
    </row>
    <row r="16" spans="2:11" s="2001" customFormat="1" ht="20.25" customHeight="1" x14ac:dyDescent="0.15">
      <c r="B16" s="1999" t="s">
        <v>3634</v>
      </c>
      <c r="C16" s="2000"/>
      <c r="D16" s="1999"/>
    </row>
    <row r="17" spans="2:4" s="2001" customFormat="1" ht="20.25" customHeight="1" x14ac:dyDescent="0.15">
      <c r="B17" s="1999" t="s">
        <v>3561</v>
      </c>
      <c r="C17" s="2000"/>
      <c r="D17" s="1999"/>
    </row>
    <row r="18" spans="2:4" s="2001" customFormat="1" ht="20.25" customHeight="1" x14ac:dyDescent="0.15">
      <c r="B18" s="1999"/>
      <c r="C18" s="2000"/>
      <c r="D18" s="1999"/>
    </row>
    <row r="19" spans="2:4" s="2001" customFormat="1" ht="17.25" customHeight="1" x14ac:dyDescent="0.15">
      <c r="B19" s="1999" t="s">
        <v>3562</v>
      </c>
      <c r="C19" s="1999"/>
      <c r="D19" s="1999"/>
    </row>
    <row r="20" spans="2:4" s="2001" customFormat="1" ht="17.25" customHeight="1" x14ac:dyDescent="0.15">
      <c r="B20" s="1999" t="s">
        <v>3382</v>
      </c>
      <c r="C20" s="1999"/>
      <c r="D20" s="1999"/>
    </row>
    <row r="21" spans="2:4" s="2001" customFormat="1" ht="17.25" customHeight="1" x14ac:dyDescent="0.15">
      <c r="B21" s="1999"/>
      <c r="C21" s="1999"/>
      <c r="D21" s="1999"/>
    </row>
    <row r="22" spans="2:4" s="2001" customFormat="1" ht="17.25" customHeight="1" x14ac:dyDescent="0.15">
      <c r="B22" s="1999"/>
      <c r="C22" s="2005" t="s">
        <v>3234</v>
      </c>
      <c r="D22" s="2005" t="s">
        <v>3383</v>
      </c>
    </row>
    <row r="23" spans="2:4" s="2001" customFormat="1" ht="17.25" customHeight="1" x14ac:dyDescent="0.15">
      <c r="B23" s="1999"/>
      <c r="C23" s="2005">
        <v>1</v>
      </c>
      <c r="D23" s="2006" t="s">
        <v>3294</v>
      </c>
    </row>
    <row r="24" spans="2:4" s="2001" customFormat="1" ht="17.25" customHeight="1" x14ac:dyDescent="0.15">
      <c r="B24" s="1999"/>
      <c r="C24" s="2005">
        <v>2</v>
      </c>
      <c r="D24" s="2006" t="s">
        <v>3506</v>
      </c>
    </row>
    <row r="25" spans="2:4" s="2001" customFormat="1" ht="17.25" customHeight="1" x14ac:dyDescent="0.15">
      <c r="B25" s="1999"/>
      <c r="C25" s="2005">
        <v>3</v>
      </c>
      <c r="D25" s="2006" t="s">
        <v>3507</v>
      </c>
    </row>
    <row r="26" spans="2:4" s="2001" customFormat="1" ht="17.25" customHeight="1" x14ac:dyDescent="0.15">
      <c r="B26" s="1999"/>
      <c r="C26" s="2005">
        <v>4</v>
      </c>
      <c r="D26" s="2006" t="s">
        <v>3565</v>
      </c>
    </row>
    <row r="27" spans="2:4" s="2001" customFormat="1" ht="17.25" customHeight="1" x14ac:dyDescent="0.15">
      <c r="B27" s="1999"/>
      <c r="C27" s="2005">
        <v>5</v>
      </c>
      <c r="D27" s="2006" t="s">
        <v>3510</v>
      </c>
    </row>
    <row r="28" spans="2:4" s="2001" customFormat="1" ht="17.25" customHeight="1" x14ac:dyDescent="0.15">
      <c r="B28" s="1999"/>
      <c r="C28" s="2005">
        <v>6</v>
      </c>
      <c r="D28" s="2006" t="s">
        <v>3513</v>
      </c>
    </row>
    <row r="29" spans="2:4" s="2001" customFormat="1" ht="17.25" customHeight="1" x14ac:dyDescent="0.15">
      <c r="B29" s="1999"/>
      <c r="C29" s="2005">
        <v>7</v>
      </c>
      <c r="D29" s="2006" t="s">
        <v>3508</v>
      </c>
    </row>
    <row r="30" spans="2:4" s="2001" customFormat="1" ht="17.25" customHeight="1" x14ac:dyDescent="0.15">
      <c r="B30" s="1999"/>
      <c r="C30" s="2005">
        <v>8</v>
      </c>
      <c r="D30" s="2006" t="s">
        <v>3563</v>
      </c>
    </row>
    <row r="31" spans="2:4" s="2001" customFormat="1" ht="17.25" customHeight="1" x14ac:dyDescent="0.15">
      <c r="B31" s="1999"/>
      <c r="C31" s="2005">
        <v>9</v>
      </c>
      <c r="D31" s="2006" t="s">
        <v>3564</v>
      </c>
    </row>
    <row r="32" spans="2:4" s="2001" customFormat="1" ht="17.25" customHeight="1" x14ac:dyDescent="0.15">
      <c r="B32" s="1999"/>
      <c r="C32" s="2005">
        <v>10</v>
      </c>
      <c r="D32" s="2006" t="s">
        <v>3302</v>
      </c>
    </row>
    <row r="33" spans="2:25" s="2001" customFormat="1" ht="17.25" customHeight="1" x14ac:dyDescent="0.15">
      <c r="B33" s="1999"/>
      <c r="C33" s="2005">
        <v>11</v>
      </c>
      <c r="D33" s="2006" t="s">
        <v>3635</v>
      </c>
    </row>
    <row r="34" spans="2:25" s="2001" customFormat="1" ht="17.25" customHeight="1" x14ac:dyDescent="0.15">
      <c r="B34" s="1999"/>
      <c r="C34" s="2005">
        <v>12</v>
      </c>
      <c r="D34" s="2006" t="s">
        <v>3566</v>
      </c>
    </row>
    <row r="35" spans="2:25" s="2001" customFormat="1" ht="17.25" customHeight="1" x14ac:dyDescent="0.15">
      <c r="B35" s="1999"/>
      <c r="C35" s="2005">
        <v>13</v>
      </c>
      <c r="D35" s="2006" t="s">
        <v>3567</v>
      </c>
    </row>
    <row r="36" spans="2:25" s="2001" customFormat="1" ht="17.25" customHeight="1" x14ac:dyDescent="0.15">
      <c r="B36" s="1999"/>
      <c r="C36" s="2005">
        <v>14</v>
      </c>
      <c r="D36" s="2006" t="s">
        <v>3568</v>
      </c>
    </row>
    <row r="37" spans="2:25" s="2001" customFormat="1" ht="17.25" customHeight="1" x14ac:dyDescent="0.15">
      <c r="B37" s="1999"/>
      <c r="C37" s="1958"/>
      <c r="D37" s="1999"/>
    </row>
    <row r="38" spans="2:25" s="2001" customFormat="1" ht="17.25" customHeight="1" x14ac:dyDescent="0.15">
      <c r="B38" s="1999" t="s">
        <v>3569</v>
      </c>
      <c r="C38" s="1999"/>
      <c r="D38" s="1999"/>
    </row>
    <row r="39" spans="2:25" s="2001" customFormat="1" ht="17.25" customHeight="1" x14ac:dyDescent="0.15">
      <c r="B39" s="1999" t="s">
        <v>3384</v>
      </c>
      <c r="C39" s="1999"/>
      <c r="D39" s="1999"/>
    </row>
    <row r="40" spans="2:25" s="2001" customFormat="1" ht="17.25" customHeight="1" x14ac:dyDescent="0.15">
      <c r="B40" s="1999"/>
      <c r="C40" s="1999"/>
      <c r="D40" s="1999"/>
      <c r="G40" s="2007"/>
      <c r="H40" s="2007"/>
      <c r="J40" s="2007"/>
      <c r="K40" s="2007"/>
      <c r="L40" s="2007"/>
      <c r="M40" s="2007"/>
      <c r="N40" s="2007"/>
      <c r="O40" s="2007"/>
      <c r="R40" s="2007"/>
      <c r="S40" s="2007"/>
      <c r="T40" s="2007"/>
      <c r="W40" s="2007"/>
      <c r="X40" s="2007"/>
      <c r="Y40" s="2007"/>
    </row>
    <row r="41" spans="2:25" s="2001" customFormat="1" ht="17.25" customHeight="1" x14ac:dyDescent="0.15">
      <c r="B41" s="1999"/>
      <c r="C41" s="2005" t="s">
        <v>3322</v>
      </c>
      <c r="D41" s="2005" t="s">
        <v>3323</v>
      </c>
      <c r="G41" s="2007"/>
      <c r="H41" s="2007"/>
      <c r="J41" s="2007"/>
      <c r="K41" s="2007"/>
      <c r="L41" s="2007"/>
      <c r="M41" s="2007"/>
      <c r="N41" s="2007"/>
      <c r="O41" s="2007"/>
      <c r="R41" s="2007"/>
      <c r="S41" s="2007"/>
      <c r="T41" s="2007"/>
      <c r="W41" s="2007"/>
      <c r="X41" s="2007"/>
      <c r="Y41" s="2007"/>
    </row>
    <row r="42" spans="2:25" s="2001" customFormat="1" ht="17.25" customHeight="1" x14ac:dyDescent="0.15">
      <c r="B42" s="1999"/>
      <c r="C42" s="2005" t="s">
        <v>3317</v>
      </c>
      <c r="D42" s="2006" t="s">
        <v>3324</v>
      </c>
      <c r="G42" s="2007"/>
      <c r="H42" s="2007"/>
      <c r="J42" s="2007"/>
      <c r="K42" s="2007"/>
      <c r="L42" s="2007"/>
      <c r="M42" s="2007"/>
      <c r="N42" s="2007"/>
      <c r="O42" s="2007"/>
      <c r="R42" s="2007"/>
      <c r="S42" s="2007"/>
      <c r="T42" s="2007"/>
      <c r="W42" s="2007"/>
      <c r="X42" s="2007"/>
      <c r="Y42" s="2007"/>
    </row>
    <row r="43" spans="2:25" s="2001" customFormat="1" ht="17.25" customHeight="1" x14ac:dyDescent="0.15">
      <c r="B43" s="1999"/>
      <c r="C43" s="2005" t="s">
        <v>3318</v>
      </c>
      <c r="D43" s="2006" t="s">
        <v>3325</v>
      </c>
      <c r="G43" s="2007"/>
      <c r="H43" s="2007"/>
      <c r="J43" s="2007"/>
      <c r="K43" s="2007"/>
      <c r="L43" s="2007"/>
      <c r="M43" s="2007"/>
      <c r="N43" s="2007"/>
      <c r="O43" s="2007"/>
      <c r="R43" s="2007"/>
      <c r="S43" s="2007"/>
      <c r="T43" s="2007"/>
      <c r="W43" s="2007"/>
      <c r="X43" s="2007"/>
      <c r="Y43" s="2007"/>
    </row>
    <row r="44" spans="2:25" s="2001" customFormat="1" ht="17.25" customHeight="1" x14ac:dyDescent="0.15">
      <c r="B44" s="1999"/>
      <c r="C44" s="2005" t="s">
        <v>3319</v>
      </c>
      <c r="D44" s="2006" t="s">
        <v>3326</v>
      </c>
      <c r="G44" s="2007"/>
      <c r="H44" s="2007"/>
      <c r="J44" s="2007"/>
      <c r="K44" s="2007"/>
      <c r="L44" s="2007"/>
      <c r="M44" s="2007"/>
      <c r="N44" s="2007"/>
      <c r="O44" s="2007"/>
      <c r="R44" s="2007"/>
      <c r="S44" s="2007"/>
      <c r="T44" s="2007"/>
      <c r="W44" s="2007"/>
      <c r="X44" s="2007"/>
      <c r="Y44" s="2007"/>
    </row>
    <row r="45" spans="2:25" s="2001" customFormat="1" ht="17.25" customHeight="1" x14ac:dyDescent="0.15">
      <c r="B45" s="1999"/>
      <c r="C45" s="2005" t="s">
        <v>3321</v>
      </c>
      <c r="D45" s="2006" t="s">
        <v>3385</v>
      </c>
      <c r="G45" s="2007"/>
      <c r="H45" s="2007"/>
      <c r="J45" s="2007"/>
      <c r="K45" s="2007"/>
      <c r="L45" s="2007"/>
      <c r="M45" s="2007"/>
      <c r="N45" s="2007"/>
      <c r="O45" s="2007"/>
      <c r="R45" s="2007"/>
      <c r="S45" s="2007"/>
      <c r="T45" s="2007"/>
      <c r="W45" s="2007"/>
      <c r="X45" s="2007"/>
      <c r="Y45" s="2007"/>
    </row>
    <row r="46" spans="2:25" s="2001" customFormat="1" ht="17.25" customHeight="1" x14ac:dyDescent="0.15">
      <c r="B46" s="1999"/>
      <c r="C46" s="1999"/>
      <c r="D46" s="1999"/>
      <c r="G46" s="2007"/>
      <c r="H46" s="2007"/>
      <c r="J46" s="2007"/>
      <c r="K46" s="2007"/>
      <c r="L46" s="2007"/>
      <c r="M46" s="2007"/>
      <c r="N46" s="2007"/>
      <c r="O46" s="2007"/>
      <c r="R46" s="2007"/>
      <c r="S46" s="2007"/>
      <c r="T46" s="2007"/>
      <c r="W46" s="2007"/>
      <c r="X46" s="2007"/>
      <c r="Y46" s="2007"/>
    </row>
    <row r="47" spans="2:25" s="2001" customFormat="1" ht="17.25" customHeight="1" x14ac:dyDescent="0.15">
      <c r="B47" s="1999"/>
      <c r="C47" s="2008" t="s">
        <v>3386</v>
      </c>
      <c r="D47" s="1999"/>
      <c r="G47" s="2007"/>
      <c r="H47" s="2007"/>
      <c r="J47" s="2007"/>
      <c r="K47" s="2007"/>
      <c r="L47" s="2007"/>
      <c r="M47" s="2007"/>
      <c r="N47" s="2007"/>
      <c r="O47" s="2007"/>
      <c r="R47" s="2007"/>
      <c r="S47" s="2007"/>
      <c r="T47" s="2007"/>
      <c r="W47" s="2007"/>
      <c r="X47" s="2007"/>
      <c r="Y47" s="2007"/>
    </row>
    <row r="48" spans="2:25" s="2001" customFormat="1" ht="17.25" customHeight="1" x14ac:dyDescent="0.15">
      <c r="C48" s="1999" t="s">
        <v>3387</v>
      </c>
      <c r="F48" s="2008"/>
      <c r="G48" s="2007"/>
      <c r="H48" s="2007"/>
      <c r="J48" s="2007"/>
      <c r="K48" s="2007"/>
      <c r="L48" s="2007"/>
      <c r="M48" s="2007"/>
      <c r="N48" s="2007"/>
      <c r="O48" s="2007"/>
      <c r="R48" s="2007"/>
      <c r="S48" s="2007"/>
      <c r="T48" s="2007"/>
      <c r="W48" s="2007"/>
      <c r="X48" s="2007"/>
      <c r="Y48" s="2007"/>
    </row>
    <row r="49" spans="2:51" s="2001" customFormat="1" ht="17.25" customHeight="1" x14ac:dyDescent="0.15">
      <c r="C49" s="1999" t="s">
        <v>3388</v>
      </c>
      <c r="F49" s="1999"/>
      <c r="G49" s="2007"/>
      <c r="H49" s="2007"/>
      <c r="J49" s="2007"/>
      <c r="K49" s="2007"/>
      <c r="L49" s="2007"/>
      <c r="M49" s="2007"/>
      <c r="N49" s="2007"/>
      <c r="O49" s="2007"/>
      <c r="R49" s="2007"/>
      <c r="S49" s="2007"/>
      <c r="T49" s="2007"/>
      <c r="W49" s="2007"/>
      <c r="X49" s="2007"/>
      <c r="Y49" s="2007"/>
    </row>
    <row r="50" spans="2:51" s="2001" customFormat="1" ht="17.25" customHeight="1" x14ac:dyDescent="0.15">
      <c r="B50" s="1999"/>
      <c r="C50" s="1999"/>
      <c r="D50" s="1999"/>
      <c r="E50" s="2008"/>
      <c r="F50" s="2007"/>
      <c r="G50" s="2007"/>
      <c r="H50" s="2007"/>
      <c r="J50" s="2007"/>
      <c r="K50" s="2007"/>
      <c r="L50" s="2007"/>
      <c r="M50" s="2007"/>
      <c r="N50" s="2007"/>
      <c r="O50" s="2007"/>
      <c r="R50" s="2007"/>
      <c r="S50" s="2007"/>
      <c r="T50" s="2007"/>
      <c r="W50" s="2007"/>
      <c r="X50" s="2007"/>
      <c r="Y50" s="2007"/>
    </row>
    <row r="51" spans="2:51" s="2001" customFormat="1" ht="17.25" customHeight="1" x14ac:dyDescent="0.15">
      <c r="B51" s="1999" t="s">
        <v>3570</v>
      </c>
      <c r="C51" s="1999"/>
      <c r="D51" s="1999"/>
    </row>
    <row r="52" spans="2:51" s="2001" customFormat="1" ht="17.25" customHeight="1" x14ac:dyDescent="0.15">
      <c r="B52" s="1999" t="s">
        <v>3571</v>
      </c>
      <c r="C52" s="1999"/>
      <c r="D52" s="1999"/>
    </row>
    <row r="53" spans="2:51" s="2001" customFormat="1" ht="17.25" customHeight="1" x14ac:dyDescent="0.15">
      <c r="B53" s="2009" t="s">
        <v>3572</v>
      </c>
      <c r="E53" s="2007"/>
      <c r="F53" s="2007"/>
      <c r="G53" s="2007"/>
      <c r="H53" s="2007"/>
      <c r="I53" s="2007"/>
      <c r="J53" s="2007"/>
      <c r="K53" s="2007"/>
      <c r="L53" s="2007"/>
      <c r="M53" s="2007"/>
      <c r="N53" s="2007"/>
      <c r="O53" s="2007"/>
      <c r="P53" s="2007"/>
      <c r="Q53" s="2007"/>
      <c r="R53" s="2007"/>
      <c r="S53" s="2007"/>
      <c r="T53" s="2007"/>
      <c r="U53" s="2007"/>
      <c r="Y53" s="2007"/>
      <c r="Z53" s="2007"/>
      <c r="AA53" s="2007"/>
      <c r="AB53" s="2007"/>
      <c r="AD53" s="2007"/>
      <c r="AE53" s="2007"/>
      <c r="AF53" s="2007"/>
      <c r="AG53" s="2007"/>
      <c r="AH53" s="2007"/>
      <c r="AI53" s="2010"/>
      <c r="AJ53" s="2007"/>
      <c r="AK53" s="2007"/>
      <c r="AL53" s="2007"/>
      <c r="AM53" s="2007"/>
      <c r="AN53" s="2007"/>
      <c r="AO53" s="2007"/>
      <c r="AP53" s="2007"/>
      <c r="AQ53" s="2007"/>
      <c r="AR53" s="2007"/>
      <c r="AS53" s="2007"/>
      <c r="AT53" s="2007"/>
      <c r="AU53" s="2007"/>
      <c r="AV53" s="2007"/>
      <c r="AW53" s="2007"/>
      <c r="AX53" s="2007"/>
      <c r="AY53" s="2010"/>
    </row>
    <row r="54" spans="2:51" s="2001" customFormat="1" ht="17.25" customHeight="1" x14ac:dyDescent="0.15"/>
    <row r="55" spans="2:51" s="2001" customFormat="1" ht="17.25" customHeight="1" x14ac:dyDescent="0.15">
      <c r="B55" s="1999" t="s">
        <v>3573</v>
      </c>
      <c r="C55" s="1999"/>
    </row>
    <row r="56" spans="2:51" s="2001" customFormat="1" ht="17.25" customHeight="1" x14ac:dyDescent="0.15">
      <c r="B56" s="1999"/>
      <c r="C56" s="1999"/>
    </row>
    <row r="57" spans="2:51" s="2001" customFormat="1" ht="17.25" customHeight="1" x14ac:dyDescent="0.15">
      <c r="B57" s="1999" t="s">
        <v>3574</v>
      </c>
      <c r="C57" s="1999"/>
    </row>
    <row r="58" spans="2:51" s="2001" customFormat="1" ht="17.25" customHeight="1" x14ac:dyDescent="0.15">
      <c r="B58" s="1999" t="s">
        <v>3389</v>
      </c>
      <c r="C58" s="1999"/>
    </row>
    <row r="59" spans="2:51" s="2001" customFormat="1" ht="17.25" customHeight="1" x14ac:dyDescent="0.15">
      <c r="B59" s="1999"/>
      <c r="C59" s="1999"/>
    </row>
    <row r="60" spans="2:51" s="2001" customFormat="1" ht="17.25" customHeight="1" x14ac:dyDescent="0.15">
      <c r="B60" s="1999" t="s">
        <v>3575</v>
      </c>
      <c r="C60" s="1999"/>
    </row>
    <row r="61" spans="2:51" s="2001" customFormat="1" ht="17.25" customHeight="1" x14ac:dyDescent="0.15">
      <c r="B61" s="1999" t="s">
        <v>3390</v>
      </c>
      <c r="C61" s="1999"/>
    </row>
    <row r="62" spans="2:51" s="2001" customFormat="1" ht="17.25" customHeight="1" x14ac:dyDescent="0.15">
      <c r="B62" s="1999"/>
      <c r="C62" s="1999"/>
    </row>
    <row r="63" spans="2:51" s="2001" customFormat="1" ht="17.25" customHeight="1" x14ac:dyDescent="0.15">
      <c r="B63" s="1999" t="s">
        <v>3576</v>
      </c>
      <c r="C63" s="1999"/>
      <c r="D63" s="1999"/>
    </row>
    <row r="64" spans="2:51" s="2001" customFormat="1" ht="17.25" customHeight="1" x14ac:dyDescent="0.15">
      <c r="B64" s="1999"/>
      <c r="C64" s="1999"/>
      <c r="D64" s="1999"/>
    </row>
    <row r="65" spans="2:54" s="2001" customFormat="1" ht="17.25" customHeight="1" x14ac:dyDescent="0.15">
      <c r="B65" s="2001" t="s">
        <v>3577</v>
      </c>
      <c r="D65" s="1999"/>
    </row>
    <row r="66" spans="2:54" s="2001" customFormat="1" ht="17.25" customHeight="1" x14ac:dyDescent="0.15">
      <c r="B66" s="2001" t="s">
        <v>3391</v>
      </c>
      <c r="D66" s="1999"/>
    </row>
    <row r="67" spans="2:54" s="2001" customFormat="1" ht="17.25" customHeight="1" x14ac:dyDescent="0.15">
      <c r="B67" s="2001" t="s">
        <v>3392</v>
      </c>
    </row>
    <row r="68" spans="2:54" s="2001" customFormat="1" ht="17.25" customHeight="1" x14ac:dyDescent="0.15"/>
    <row r="69" spans="2:54" s="2001" customFormat="1" ht="17.25" customHeight="1" x14ac:dyDescent="0.15">
      <c r="B69" s="2001" t="s">
        <v>3578</v>
      </c>
      <c r="E69" s="2011"/>
      <c r="F69" s="2011"/>
      <c r="G69" s="2011"/>
      <c r="H69" s="2011"/>
      <c r="I69" s="2011"/>
      <c r="J69" s="2011"/>
      <c r="K69" s="2011"/>
      <c r="L69" s="2011"/>
      <c r="M69" s="2011"/>
      <c r="N69" s="2011"/>
      <c r="O69" s="2011"/>
      <c r="P69" s="2011"/>
      <c r="Q69" s="2011"/>
      <c r="R69" s="2011"/>
      <c r="S69" s="2011"/>
      <c r="T69" s="2011"/>
      <c r="U69" s="2011"/>
      <c r="V69" s="2011"/>
      <c r="W69" s="2011"/>
      <c r="X69" s="2011"/>
      <c r="Y69" s="2011"/>
      <c r="Z69" s="2011"/>
      <c r="AA69" s="2011"/>
      <c r="AB69" s="2011"/>
      <c r="AC69" s="2011"/>
      <c r="AD69" s="2011"/>
      <c r="AE69" s="2011"/>
      <c r="AF69" s="2011"/>
      <c r="AG69" s="2011"/>
      <c r="AH69" s="2011"/>
      <c r="AI69" s="2011"/>
      <c r="AJ69" s="2011"/>
      <c r="AK69" s="2011"/>
      <c r="AL69" s="2011"/>
      <c r="AM69" s="2011"/>
      <c r="AN69" s="2011"/>
      <c r="AO69" s="2011"/>
      <c r="AP69" s="2011"/>
      <c r="AQ69" s="2011"/>
      <c r="AR69" s="2011"/>
      <c r="AS69" s="2011"/>
      <c r="AT69" s="2011"/>
      <c r="AU69" s="2011"/>
      <c r="AV69" s="2011"/>
      <c r="AW69" s="2011"/>
      <c r="AX69" s="2011"/>
    </row>
    <row r="70" spans="2:54" s="2001" customFormat="1" ht="17.25" customHeight="1" x14ac:dyDescent="0.15">
      <c r="B70" s="2012" t="s">
        <v>3579</v>
      </c>
      <c r="E70" s="2011"/>
      <c r="F70" s="2011"/>
      <c r="G70" s="2011"/>
      <c r="H70" s="2011"/>
      <c r="I70" s="2011"/>
      <c r="J70" s="2011"/>
      <c r="K70" s="2011"/>
      <c r="L70" s="2011"/>
      <c r="M70" s="2011"/>
      <c r="N70" s="2011"/>
      <c r="O70" s="2011"/>
      <c r="P70" s="2011"/>
      <c r="Q70" s="2011"/>
      <c r="R70" s="2011"/>
      <c r="S70" s="2011"/>
      <c r="T70" s="2011"/>
      <c r="U70" s="2011"/>
      <c r="V70" s="2011"/>
      <c r="W70" s="2011"/>
      <c r="X70" s="2011"/>
      <c r="Y70" s="2011"/>
      <c r="Z70" s="2011"/>
      <c r="AA70" s="2011"/>
      <c r="AB70" s="2011"/>
      <c r="AC70" s="2011"/>
      <c r="AD70" s="2011"/>
      <c r="AE70" s="2011"/>
      <c r="AF70" s="2011"/>
      <c r="AG70" s="2011"/>
      <c r="AH70" s="2011"/>
      <c r="AI70" s="2011"/>
      <c r="AJ70" s="2011"/>
      <c r="AK70" s="2011"/>
      <c r="AL70" s="2011"/>
      <c r="AM70" s="2011"/>
      <c r="AN70" s="2011"/>
      <c r="AO70" s="2011"/>
      <c r="AP70" s="2011"/>
      <c r="AQ70" s="2011"/>
      <c r="AR70" s="2011"/>
      <c r="AS70" s="2011"/>
      <c r="AT70" s="2011"/>
      <c r="AU70" s="2011"/>
      <c r="AV70" s="2011"/>
      <c r="AW70" s="2011"/>
      <c r="AX70" s="2011"/>
      <c r="AY70" s="2011"/>
      <c r="AZ70" s="2011"/>
      <c r="BA70" s="2011"/>
      <c r="BB70" s="2011"/>
    </row>
    <row r="71" spans="2:54" ht="18.75" customHeight="1" x14ac:dyDescent="0.15">
      <c r="B71" s="2013" t="s">
        <v>3580</v>
      </c>
    </row>
    <row r="72" spans="2:54" ht="18.75" customHeight="1" x14ac:dyDescent="0.15">
      <c r="B72" s="2012" t="s">
        <v>3581</v>
      </c>
    </row>
    <row r="73" spans="2:54" ht="18.75" customHeight="1" x14ac:dyDescent="0.15">
      <c r="B73" s="2013" t="s">
        <v>3582</v>
      </c>
    </row>
    <row r="74" spans="2:54" ht="18.75" customHeight="1" x14ac:dyDescent="0.15">
      <c r="B74" s="2012" t="s">
        <v>3583</v>
      </c>
    </row>
    <row r="75" spans="2:54" ht="18.75" customHeight="1" x14ac:dyDescent="0.15">
      <c r="B75" s="2012" t="s">
        <v>3584</v>
      </c>
    </row>
    <row r="76" spans="2:54" ht="18.75" customHeight="1" x14ac:dyDescent="0.15">
      <c r="B76" s="2012" t="s">
        <v>3585</v>
      </c>
    </row>
    <row r="77" spans="2:54" ht="18.75" customHeight="1" x14ac:dyDescent="0.15"/>
    <row r="78" spans="2:54" ht="18.75" customHeight="1" x14ac:dyDescent="0.15"/>
    <row r="79" spans="2:54" ht="18.75" customHeight="1" x14ac:dyDescent="0.15"/>
    <row r="80" spans="2:54"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sheetData>
  <mergeCells count="1">
    <mergeCell ref="F4:K5"/>
  </mergeCells>
  <phoneticPr fontId="9"/>
  <pageMargins left="0.70866141732283472" right="0.70866141732283472" top="0.74803149606299213" bottom="0.35433070866141736" header="0.31496062992125984" footer="0.31496062992125984"/>
  <pageSetup paperSize="9" scale="35" orientation="landscape"/>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B1:BB126"/>
  <sheetViews>
    <sheetView workbookViewId="0">
      <selection activeCell="F52" sqref="F52:G52"/>
    </sheetView>
  </sheetViews>
  <sheetFormatPr defaultColWidth="9" defaultRowHeight="13.5" x14ac:dyDescent="0.15"/>
  <cols>
    <col min="1" max="1" width="1.375" style="1998" customWidth="1"/>
    <col min="2" max="3" width="9" style="1998"/>
    <col min="4" max="4" width="40.625" style="1998" customWidth="1"/>
    <col min="5" max="16384" width="9" style="1998"/>
  </cols>
  <sheetData>
    <row r="1" spans="2:11" ht="14.25" x14ac:dyDescent="0.15">
      <c r="B1" s="1998" t="s">
        <v>3373</v>
      </c>
      <c r="D1" s="1999"/>
      <c r="E1" s="1999"/>
      <c r="F1" s="1999"/>
    </row>
    <row r="2" spans="2:11" s="2001" customFormat="1" ht="20.25" customHeight="1" x14ac:dyDescent="0.15">
      <c r="B2" s="2000" t="s">
        <v>3636</v>
      </c>
      <c r="C2" s="2000"/>
      <c r="D2" s="1999"/>
      <c r="E2" s="1999"/>
      <c r="F2" s="1999"/>
    </row>
    <row r="3" spans="2:11" s="2001" customFormat="1" ht="20.25" customHeight="1" x14ac:dyDescent="0.15">
      <c r="B3" s="2000"/>
      <c r="C3" s="2000"/>
      <c r="D3" s="1999"/>
      <c r="E3" s="1999"/>
      <c r="F3" s="1999"/>
    </row>
    <row r="4" spans="2:11" s="2001" customFormat="1" ht="20.25" customHeight="1" x14ac:dyDescent="0.15">
      <c r="B4" s="2002"/>
      <c r="C4" s="1999" t="s">
        <v>3374</v>
      </c>
      <c r="D4" s="1999"/>
      <c r="F4" s="4276" t="s">
        <v>3375</v>
      </c>
      <c r="G4" s="4276"/>
      <c r="H4" s="4276"/>
      <c r="I4" s="4276"/>
      <c r="J4" s="4276"/>
      <c r="K4" s="4276"/>
    </row>
    <row r="5" spans="2:11" s="2001" customFormat="1" ht="20.25" customHeight="1" x14ac:dyDescent="0.15">
      <c r="B5" s="2003"/>
      <c r="C5" s="1999" t="s">
        <v>3376</v>
      </c>
      <c r="D5" s="1999"/>
      <c r="F5" s="4276"/>
      <c r="G5" s="4276"/>
      <c r="H5" s="4276"/>
      <c r="I5" s="4276"/>
      <c r="J5" s="4276"/>
      <c r="K5" s="4276"/>
    </row>
    <row r="6" spans="2:11" s="2001" customFormat="1" ht="20.25" customHeight="1" x14ac:dyDescent="0.15">
      <c r="B6" s="2004" t="s">
        <v>3377</v>
      </c>
      <c r="C6" s="1999"/>
      <c r="D6" s="1999"/>
      <c r="E6" s="1958"/>
      <c r="F6" s="1999"/>
    </row>
    <row r="7" spans="2:11" s="2001" customFormat="1" ht="20.25" customHeight="1" x14ac:dyDescent="0.15">
      <c r="B7" s="2000"/>
      <c r="C7" s="2000"/>
      <c r="D7" s="1999"/>
      <c r="E7" s="1958"/>
      <c r="F7" s="1999"/>
    </row>
    <row r="8" spans="2:11" s="2001" customFormat="1" ht="20.25" customHeight="1" x14ac:dyDescent="0.15">
      <c r="B8" s="1999" t="s">
        <v>3378</v>
      </c>
      <c r="C8" s="2000"/>
      <c r="D8" s="1999"/>
      <c r="E8" s="1958"/>
      <c r="F8" s="1999"/>
    </row>
    <row r="9" spans="2:11" s="2001" customFormat="1" ht="20.25" customHeight="1" x14ac:dyDescent="0.15">
      <c r="B9" s="2000"/>
      <c r="C9" s="2000"/>
      <c r="D9" s="1999"/>
      <c r="E9" s="1999"/>
      <c r="F9" s="1999"/>
    </row>
    <row r="10" spans="2:11" s="2001" customFormat="1" ht="20.25" customHeight="1" x14ac:dyDescent="0.15">
      <c r="B10" s="1999" t="s">
        <v>3379</v>
      </c>
      <c r="C10" s="2000"/>
      <c r="D10" s="1999"/>
      <c r="E10" s="1999"/>
      <c r="F10" s="1999"/>
    </row>
    <row r="11" spans="2:11" s="2001" customFormat="1" ht="20.25" customHeight="1" x14ac:dyDescent="0.15">
      <c r="B11" s="1999"/>
      <c r="C11" s="2000"/>
      <c r="D11" s="1999"/>
    </row>
    <row r="12" spans="2:11" s="2001" customFormat="1" ht="20.25" customHeight="1" x14ac:dyDescent="0.15">
      <c r="B12" s="1999" t="s">
        <v>3380</v>
      </c>
      <c r="C12" s="2000"/>
      <c r="D12" s="1999"/>
    </row>
    <row r="13" spans="2:11" s="2001" customFormat="1" ht="20.25" customHeight="1" x14ac:dyDescent="0.15">
      <c r="B13" s="1999"/>
      <c r="C13" s="2000"/>
      <c r="D13" s="1999"/>
    </row>
    <row r="14" spans="2:11" s="2001" customFormat="1" ht="20.25" customHeight="1" x14ac:dyDescent="0.15">
      <c r="B14" s="1999" t="s">
        <v>3381</v>
      </c>
      <c r="C14" s="2000"/>
      <c r="D14" s="1999"/>
    </row>
    <row r="15" spans="2:11" s="2001" customFormat="1" ht="20.25" customHeight="1" x14ac:dyDescent="0.15">
      <c r="B15" s="1999"/>
      <c r="C15" s="2000"/>
      <c r="D15" s="1999"/>
    </row>
    <row r="16" spans="2:11" s="2001" customFormat="1" ht="20.25" customHeight="1" x14ac:dyDescent="0.15">
      <c r="B16" s="1999" t="s">
        <v>3634</v>
      </c>
      <c r="C16" s="2000"/>
      <c r="D16" s="1999"/>
    </row>
    <row r="17" spans="2:4" s="2001" customFormat="1" ht="20.25" customHeight="1" x14ac:dyDescent="0.15">
      <c r="B17" s="1999" t="s">
        <v>3561</v>
      </c>
      <c r="C17" s="2000"/>
      <c r="D17" s="1999"/>
    </row>
    <row r="18" spans="2:4" s="2001" customFormat="1" ht="20.25" customHeight="1" x14ac:dyDescent="0.15">
      <c r="B18" s="1999"/>
      <c r="C18" s="2000"/>
      <c r="D18" s="1999"/>
    </row>
    <row r="19" spans="2:4" s="2001" customFormat="1" ht="20.25" customHeight="1" x14ac:dyDescent="0.15">
      <c r="B19" s="1999" t="s">
        <v>3586</v>
      </c>
      <c r="C19" s="2000"/>
      <c r="D19" s="1999"/>
    </row>
    <row r="20" spans="2:4" s="2001" customFormat="1" ht="20.25" customHeight="1" x14ac:dyDescent="0.15">
      <c r="B20" s="1999" t="s">
        <v>3587</v>
      </c>
      <c r="C20" s="2000"/>
      <c r="D20" s="1999"/>
    </row>
    <row r="21" spans="2:4" s="2001" customFormat="1" ht="20.25" customHeight="1" x14ac:dyDescent="0.15">
      <c r="B21" s="1999" t="s">
        <v>3588</v>
      </c>
      <c r="C21" s="2000"/>
      <c r="D21" s="1999"/>
    </row>
    <row r="22" spans="2:4" s="2001" customFormat="1" ht="20.25" customHeight="1" x14ac:dyDescent="0.15">
      <c r="B22" s="1999"/>
      <c r="C22" s="2000"/>
      <c r="D22" s="1999"/>
    </row>
    <row r="23" spans="2:4" s="2001" customFormat="1" ht="20.25" customHeight="1" x14ac:dyDescent="0.15">
      <c r="B23" s="1999" t="s">
        <v>3589</v>
      </c>
      <c r="C23" s="2000"/>
      <c r="D23" s="1999"/>
    </row>
    <row r="24" spans="2:4" s="2001" customFormat="1" ht="20.25" customHeight="1" x14ac:dyDescent="0.15">
      <c r="B24" s="1999" t="s">
        <v>3590</v>
      </c>
      <c r="C24" s="2000"/>
      <c r="D24" s="1999"/>
    </row>
    <row r="25" spans="2:4" s="2001" customFormat="1" ht="20.25" customHeight="1" x14ac:dyDescent="0.15">
      <c r="B25" s="1999" t="s">
        <v>3591</v>
      </c>
      <c r="C25" s="2000"/>
      <c r="D25" s="1999"/>
    </row>
    <row r="26" spans="2:4" s="2001" customFormat="1" ht="20.25" customHeight="1" x14ac:dyDescent="0.15">
      <c r="B26" s="1999" t="s">
        <v>3592</v>
      </c>
      <c r="C26" s="2000"/>
      <c r="D26" s="1999"/>
    </row>
    <row r="27" spans="2:4" s="2001" customFormat="1" ht="20.25" customHeight="1" x14ac:dyDescent="0.15">
      <c r="B27" s="1999"/>
      <c r="C27" s="1999"/>
      <c r="D27" s="1999"/>
    </row>
    <row r="28" spans="2:4" s="2001" customFormat="1" ht="17.25" customHeight="1" x14ac:dyDescent="0.15">
      <c r="B28" s="1999" t="s">
        <v>3593</v>
      </c>
      <c r="C28" s="1999"/>
      <c r="D28" s="1999"/>
    </row>
    <row r="29" spans="2:4" s="2001" customFormat="1" ht="17.25" customHeight="1" x14ac:dyDescent="0.15">
      <c r="B29" s="1999" t="s">
        <v>3594</v>
      </c>
      <c r="C29" s="1999"/>
      <c r="D29" s="1999"/>
    </row>
    <row r="30" spans="2:4" s="2001" customFormat="1" ht="17.25" customHeight="1" x14ac:dyDescent="0.15">
      <c r="B30" s="1999"/>
      <c r="C30" s="1999"/>
      <c r="D30" s="1999"/>
    </row>
    <row r="31" spans="2:4" s="2001" customFormat="1" ht="17.25" customHeight="1" x14ac:dyDescent="0.15">
      <c r="B31" s="1999"/>
      <c r="C31" s="2005" t="s">
        <v>3234</v>
      </c>
      <c r="D31" s="2005" t="s">
        <v>3383</v>
      </c>
    </row>
    <row r="32" spans="2:4" s="2001" customFormat="1" ht="17.25" customHeight="1" x14ac:dyDescent="0.15">
      <c r="B32" s="1999"/>
      <c r="C32" s="2005">
        <v>1</v>
      </c>
      <c r="D32" s="2006" t="s">
        <v>3294</v>
      </c>
    </row>
    <row r="33" spans="2:4" s="2001" customFormat="1" ht="17.25" customHeight="1" x14ac:dyDescent="0.15">
      <c r="B33" s="1999"/>
      <c r="C33" s="2005">
        <v>2</v>
      </c>
      <c r="D33" s="2006" t="s">
        <v>3506</v>
      </c>
    </row>
    <row r="34" spans="2:4" s="2001" customFormat="1" ht="17.25" customHeight="1" x14ac:dyDescent="0.15">
      <c r="B34" s="1999"/>
      <c r="C34" s="2005">
        <v>3</v>
      </c>
      <c r="D34" s="2006" t="s">
        <v>3507</v>
      </c>
    </row>
    <row r="35" spans="2:4" s="2001" customFormat="1" ht="17.25" customHeight="1" x14ac:dyDescent="0.15">
      <c r="B35" s="1999"/>
      <c r="C35" s="2005">
        <v>4</v>
      </c>
      <c r="D35" s="2006" t="s">
        <v>3565</v>
      </c>
    </row>
    <row r="36" spans="2:4" s="2001" customFormat="1" ht="17.25" customHeight="1" x14ac:dyDescent="0.15">
      <c r="B36" s="1999"/>
      <c r="C36" s="2005">
        <v>5</v>
      </c>
      <c r="D36" s="2006" t="s">
        <v>3510</v>
      </c>
    </row>
    <row r="37" spans="2:4" s="2001" customFormat="1" ht="17.25" customHeight="1" x14ac:dyDescent="0.15">
      <c r="B37" s="1999"/>
      <c r="C37" s="2005">
        <v>6</v>
      </c>
      <c r="D37" s="2006" t="s">
        <v>3513</v>
      </c>
    </row>
    <row r="38" spans="2:4" s="2001" customFormat="1" ht="17.25" customHeight="1" x14ac:dyDescent="0.15">
      <c r="B38" s="1999"/>
      <c r="C38" s="2005">
        <v>7</v>
      </c>
      <c r="D38" s="2006" t="s">
        <v>3508</v>
      </c>
    </row>
    <row r="39" spans="2:4" s="2001" customFormat="1" ht="17.25" customHeight="1" x14ac:dyDescent="0.15">
      <c r="B39" s="1999"/>
      <c r="C39" s="2005">
        <v>8</v>
      </c>
      <c r="D39" s="2006" t="s">
        <v>3563</v>
      </c>
    </row>
    <row r="40" spans="2:4" s="2001" customFormat="1" ht="17.25" customHeight="1" x14ac:dyDescent="0.15">
      <c r="B40" s="1999"/>
      <c r="C40" s="2005">
        <v>9</v>
      </c>
      <c r="D40" s="2006" t="s">
        <v>3564</v>
      </c>
    </row>
    <row r="41" spans="2:4" s="2001" customFormat="1" ht="17.25" customHeight="1" x14ac:dyDescent="0.15">
      <c r="B41" s="1999"/>
      <c r="C41" s="2005">
        <v>10</v>
      </c>
      <c r="D41" s="2006" t="s">
        <v>3302</v>
      </c>
    </row>
    <row r="42" spans="2:4" s="2001" customFormat="1" ht="17.25" customHeight="1" x14ac:dyDescent="0.15">
      <c r="B42" s="1999"/>
      <c r="C42" s="2005">
        <v>11</v>
      </c>
      <c r="D42" s="2006" t="s">
        <v>3635</v>
      </c>
    </row>
    <row r="43" spans="2:4" s="2001" customFormat="1" ht="17.25" customHeight="1" x14ac:dyDescent="0.15">
      <c r="B43" s="1999"/>
      <c r="C43" s="2005">
        <v>12</v>
      </c>
      <c r="D43" s="2006" t="s">
        <v>3566</v>
      </c>
    </row>
    <row r="44" spans="2:4" s="2001" customFormat="1" ht="17.25" customHeight="1" x14ac:dyDescent="0.15">
      <c r="B44" s="1999"/>
      <c r="C44" s="2005">
        <v>13</v>
      </c>
      <c r="D44" s="2006" t="s">
        <v>3567</v>
      </c>
    </row>
    <row r="45" spans="2:4" s="2001" customFormat="1" ht="17.25" customHeight="1" x14ac:dyDescent="0.15">
      <c r="B45" s="1999"/>
      <c r="C45" s="2005">
        <v>14</v>
      </c>
      <c r="D45" s="2006" t="s">
        <v>3568</v>
      </c>
    </row>
    <row r="46" spans="2:4" s="2001" customFormat="1" ht="17.25" customHeight="1" x14ac:dyDescent="0.15">
      <c r="B46" s="1999"/>
      <c r="C46" s="1958"/>
      <c r="D46" s="1999"/>
    </row>
    <row r="47" spans="2:4" s="2001" customFormat="1" ht="17.25" customHeight="1" x14ac:dyDescent="0.15">
      <c r="B47" s="1999" t="s">
        <v>3423</v>
      </c>
      <c r="C47" s="1999"/>
      <c r="D47" s="1999"/>
    </row>
    <row r="48" spans="2:4" s="2001" customFormat="1" ht="17.25" customHeight="1" x14ac:dyDescent="0.15">
      <c r="B48" s="1999" t="s">
        <v>3384</v>
      </c>
      <c r="C48" s="1999"/>
      <c r="D48" s="1999"/>
    </row>
    <row r="49" spans="2:51" s="2001" customFormat="1" ht="17.25" customHeight="1" x14ac:dyDescent="0.15">
      <c r="B49" s="1999"/>
      <c r="C49" s="1999"/>
      <c r="D49" s="1999"/>
      <c r="G49" s="2007"/>
      <c r="H49" s="2007"/>
      <c r="J49" s="2007"/>
      <c r="K49" s="2007"/>
      <c r="L49" s="2007"/>
      <c r="M49" s="2007"/>
      <c r="N49" s="2007"/>
      <c r="O49" s="2007"/>
      <c r="R49" s="2007"/>
      <c r="S49" s="2007"/>
      <c r="T49" s="2007"/>
      <c r="W49" s="2007"/>
      <c r="X49" s="2007"/>
      <c r="Y49" s="2007"/>
    </row>
    <row r="50" spans="2:51" s="2001" customFormat="1" ht="17.25" customHeight="1" x14ac:dyDescent="0.15">
      <c r="B50" s="1999"/>
      <c r="C50" s="2005" t="s">
        <v>3322</v>
      </c>
      <c r="D50" s="2005" t="s">
        <v>3323</v>
      </c>
      <c r="G50" s="2007"/>
      <c r="H50" s="2007"/>
      <c r="J50" s="2007"/>
      <c r="K50" s="2007"/>
      <c r="L50" s="2007"/>
      <c r="M50" s="2007"/>
      <c r="N50" s="2007"/>
      <c r="O50" s="2007"/>
      <c r="R50" s="2007"/>
      <c r="S50" s="2007"/>
      <c r="T50" s="2007"/>
      <c r="W50" s="2007"/>
      <c r="X50" s="2007"/>
      <c r="Y50" s="2007"/>
    </row>
    <row r="51" spans="2:51" s="2001" customFormat="1" ht="17.25" customHeight="1" x14ac:dyDescent="0.15">
      <c r="B51" s="1999"/>
      <c r="C51" s="2005" t="s">
        <v>3317</v>
      </c>
      <c r="D51" s="2006" t="s">
        <v>3324</v>
      </c>
      <c r="G51" s="2007"/>
      <c r="H51" s="2007"/>
      <c r="J51" s="2007"/>
      <c r="K51" s="2007"/>
      <c r="L51" s="2007"/>
      <c r="M51" s="2007"/>
      <c r="N51" s="2007"/>
      <c r="O51" s="2007"/>
      <c r="R51" s="2007"/>
      <c r="S51" s="2007"/>
      <c r="T51" s="2007"/>
      <c r="W51" s="2007"/>
      <c r="X51" s="2007"/>
      <c r="Y51" s="2007"/>
    </row>
    <row r="52" spans="2:51" s="2001" customFormat="1" ht="17.25" customHeight="1" x14ac:dyDescent="0.15">
      <c r="B52" s="1999"/>
      <c r="C52" s="2005" t="s">
        <v>3318</v>
      </c>
      <c r="D52" s="2006" t="s">
        <v>3325</v>
      </c>
      <c r="G52" s="2007"/>
      <c r="H52" s="2007"/>
      <c r="J52" s="2007"/>
      <c r="K52" s="2007"/>
      <c r="L52" s="2007"/>
      <c r="M52" s="2007"/>
      <c r="N52" s="2007"/>
      <c r="O52" s="2007"/>
      <c r="R52" s="2007"/>
      <c r="S52" s="2007"/>
      <c r="T52" s="2007"/>
      <c r="W52" s="2007"/>
      <c r="X52" s="2007"/>
      <c r="Y52" s="2007"/>
    </row>
    <row r="53" spans="2:51" s="2001" customFormat="1" ht="17.25" customHeight="1" x14ac:dyDescent="0.15">
      <c r="B53" s="1999"/>
      <c r="C53" s="2005" t="s">
        <v>3319</v>
      </c>
      <c r="D53" s="2006" t="s">
        <v>3326</v>
      </c>
      <c r="G53" s="2007"/>
      <c r="H53" s="2007"/>
      <c r="J53" s="2007"/>
      <c r="K53" s="2007"/>
      <c r="L53" s="2007"/>
      <c r="M53" s="2007"/>
      <c r="N53" s="2007"/>
      <c r="O53" s="2007"/>
      <c r="R53" s="2007"/>
      <c r="S53" s="2007"/>
      <c r="T53" s="2007"/>
      <c r="W53" s="2007"/>
      <c r="X53" s="2007"/>
      <c r="Y53" s="2007"/>
    </row>
    <row r="54" spans="2:51" s="2001" customFormat="1" ht="17.25" customHeight="1" x14ac:dyDescent="0.15">
      <c r="B54" s="1999"/>
      <c r="C54" s="2005" t="s">
        <v>3321</v>
      </c>
      <c r="D54" s="2006" t="s">
        <v>3385</v>
      </c>
      <c r="G54" s="2007"/>
      <c r="H54" s="2007"/>
      <c r="J54" s="2007"/>
      <c r="K54" s="2007"/>
      <c r="L54" s="2007"/>
      <c r="M54" s="2007"/>
      <c r="N54" s="2007"/>
      <c r="O54" s="2007"/>
      <c r="R54" s="2007"/>
      <c r="S54" s="2007"/>
      <c r="T54" s="2007"/>
      <c r="W54" s="2007"/>
      <c r="X54" s="2007"/>
      <c r="Y54" s="2007"/>
    </row>
    <row r="55" spans="2:51" s="2001" customFormat="1" ht="17.25" customHeight="1" x14ac:dyDescent="0.15">
      <c r="B55" s="1999"/>
      <c r="C55" s="1999"/>
      <c r="D55" s="1999"/>
      <c r="G55" s="2007"/>
      <c r="H55" s="2007"/>
      <c r="J55" s="2007"/>
      <c r="K55" s="2007"/>
      <c r="L55" s="2007"/>
      <c r="M55" s="2007"/>
      <c r="N55" s="2007"/>
      <c r="O55" s="2007"/>
      <c r="R55" s="2007"/>
      <c r="S55" s="2007"/>
      <c r="T55" s="2007"/>
      <c r="W55" s="2007"/>
      <c r="X55" s="2007"/>
      <c r="Y55" s="2007"/>
    </row>
    <row r="56" spans="2:51" s="2001" customFormat="1" ht="17.25" customHeight="1" x14ac:dyDescent="0.15">
      <c r="B56" s="1999"/>
      <c r="C56" s="2008" t="s">
        <v>3386</v>
      </c>
      <c r="D56" s="1999"/>
      <c r="G56" s="2007"/>
      <c r="H56" s="2007"/>
      <c r="J56" s="2007"/>
      <c r="K56" s="2007"/>
      <c r="L56" s="2007"/>
      <c r="M56" s="2007"/>
      <c r="N56" s="2007"/>
      <c r="O56" s="2007"/>
      <c r="R56" s="2007"/>
      <c r="S56" s="2007"/>
      <c r="T56" s="2007"/>
      <c r="W56" s="2007"/>
      <c r="X56" s="2007"/>
      <c r="Y56" s="2007"/>
    </row>
    <row r="57" spans="2:51" s="2001" customFormat="1" ht="17.25" customHeight="1" x14ac:dyDescent="0.15">
      <c r="C57" s="1999" t="s">
        <v>3387</v>
      </c>
      <c r="F57" s="2008"/>
      <c r="G57" s="2007"/>
      <c r="H57" s="2007"/>
      <c r="J57" s="2007"/>
      <c r="K57" s="2007"/>
      <c r="L57" s="2007"/>
      <c r="M57" s="2007"/>
      <c r="N57" s="2007"/>
      <c r="O57" s="2007"/>
      <c r="R57" s="2007"/>
      <c r="S57" s="2007"/>
      <c r="T57" s="2007"/>
      <c r="W57" s="2007"/>
      <c r="X57" s="2007"/>
      <c r="Y57" s="2007"/>
    </row>
    <row r="58" spans="2:51" s="2001" customFormat="1" ht="17.25" customHeight="1" x14ac:dyDescent="0.15">
      <c r="C58" s="1999" t="s">
        <v>3388</v>
      </c>
      <c r="F58" s="1999"/>
      <c r="G58" s="2007"/>
      <c r="H58" s="2007"/>
      <c r="J58" s="2007"/>
      <c r="K58" s="2007"/>
      <c r="L58" s="2007"/>
      <c r="M58" s="2007"/>
      <c r="N58" s="2007"/>
      <c r="O58" s="2007"/>
      <c r="R58" s="2007"/>
      <c r="S58" s="2007"/>
      <c r="T58" s="2007"/>
      <c r="W58" s="2007"/>
      <c r="X58" s="2007"/>
      <c r="Y58" s="2007"/>
    </row>
    <row r="59" spans="2:51" s="2001" customFormat="1" ht="17.25" customHeight="1" x14ac:dyDescent="0.15">
      <c r="B59" s="1999"/>
      <c r="C59" s="1999"/>
      <c r="D59" s="1999"/>
      <c r="E59" s="2008"/>
      <c r="F59" s="2007"/>
      <c r="G59" s="2007"/>
      <c r="H59" s="2007"/>
      <c r="J59" s="2007"/>
      <c r="K59" s="2007"/>
      <c r="L59" s="2007"/>
      <c r="M59" s="2007"/>
      <c r="N59" s="2007"/>
      <c r="O59" s="2007"/>
      <c r="R59" s="2007"/>
      <c r="S59" s="2007"/>
      <c r="T59" s="2007"/>
      <c r="W59" s="2007"/>
      <c r="X59" s="2007"/>
      <c r="Y59" s="2007"/>
    </row>
    <row r="60" spans="2:51" s="2001" customFormat="1" ht="17.25" customHeight="1" x14ac:dyDescent="0.15">
      <c r="B60" s="1999" t="s">
        <v>3595</v>
      </c>
      <c r="C60" s="1999"/>
      <c r="D60" s="1999"/>
    </row>
    <row r="61" spans="2:51" s="2001" customFormat="1" ht="17.25" customHeight="1" x14ac:dyDescent="0.15">
      <c r="B61" s="1999" t="s">
        <v>3571</v>
      </c>
      <c r="C61" s="1999"/>
      <c r="D61" s="1999"/>
    </row>
    <row r="62" spans="2:51" s="2001" customFormat="1" ht="17.25" customHeight="1" x14ac:dyDescent="0.15">
      <c r="B62" s="2009" t="s">
        <v>3572</v>
      </c>
      <c r="E62" s="2007"/>
      <c r="F62" s="2007"/>
      <c r="G62" s="2007"/>
      <c r="H62" s="2007"/>
      <c r="I62" s="2007"/>
      <c r="J62" s="2007"/>
      <c r="K62" s="2007"/>
      <c r="L62" s="2007"/>
      <c r="M62" s="2007"/>
      <c r="N62" s="2007"/>
      <c r="O62" s="2007"/>
      <c r="P62" s="2007"/>
      <c r="Q62" s="2007"/>
      <c r="R62" s="2007"/>
      <c r="S62" s="2007"/>
      <c r="T62" s="2007"/>
      <c r="U62" s="2007"/>
      <c r="Y62" s="2007"/>
      <c r="Z62" s="2007"/>
      <c r="AA62" s="2007"/>
      <c r="AB62" s="2007"/>
      <c r="AD62" s="2007"/>
      <c r="AE62" s="2007"/>
      <c r="AF62" s="2007"/>
      <c r="AG62" s="2007"/>
      <c r="AH62" s="2007"/>
      <c r="AI62" s="2010"/>
      <c r="AJ62" s="2007"/>
      <c r="AK62" s="2007"/>
      <c r="AL62" s="2007"/>
      <c r="AM62" s="2007"/>
      <c r="AN62" s="2007"/>
      <c r="AO62" s="2007"/>
      <c r="AP62" s="2007"/>
      <c r="AQ62" s="2007"/>
      <c r="AR62" s="2007"/>
      <c r="AS62" s="2007"/>
      <c r="AT62" s="2007"/>
      <c r="AU62" s="2007"/>
      <c r="AV62" s="2007"/>
      <c r="AW62" s="2007"/>
      <c r="AX62" s="2007"/>
      <c r="AY62" s="2010"/>
    </row>
    <row r="63" spans="2:51" s="2001" customFormat="1" ht="17.25" customHeight="1" x14ac:dyDescent="0.15">
      <c r="B63" s="2009" t="s">
        <v>3596</v>
      </c>
      <c r="E63" s="2007"/>
      <c r="F63" s="2007"/>
      <c r="G63" s="2007"/>
      <c r="H63" s="2007"/>
      <c r="I63" s="2007"/>
      <c r="J63" s="2007"/>
      <c r="K63" s="2007"/>
      <c r="L63" s="2007"/>
      <c r="M63" s="2007"/>
      <c r="N63" s="2007"/>
      <c r="O63" s="2007"/>
      <c r="P63" s="2007"/>
      <c r="Q63" s="2007"/>
      <c r="R63" s="2007"/>
      <c r="S63" s="2007"/>
      <c r="T63" s="2007"/>
      <c r="U63" s="2007"/>
      <c r="Y63" s="2007"/>
      <c r="Z63" s="2007"/>
      <c r="AA63" s="2007"/>
      <c r="AB63" s="2007"/>
      <c r="AD63" s="2007"/>
      <c r="AE63" s="2007"/>
      <c r="AF63" s="2007"/>
      <c r="AG63" s="2007"/>
      <c r="AH63" s="2007"/>
      <c r="AI63" s="2010"/>
      <c r="AJ63" s="2007"/>
      <c r="AK63" s="2007"/>
      <c r="AL63" s="2007"/>
      <c r="AM63" s="2007"/>
      <c r="AN63" s="2007"/>
      <c r="AO63" s="2007"/>
      <c r="AP63" s="2007"/>
      <c r="AQ63" s="2007"/>
      <c r="AR63" s="2007"/>
      <c r="AS63" s="2007"/>
      <c r="AT63" s="2007"/>
      <c r="AU63" s="2007"/>
      <c r="AV63" s="2007"/>
      <c r="AW63" s="2007"/>
      <c r="AX63" s="2007"/>
      <c r="AY63" s="2010"/>
    </row>
    <row r="64" spans="2:51" s="2001" customFormat="1" ht="17.25" customHeight="1" x14ac:dyDescent="0.15"/>
    <row r="65" spans="2:54" s="2001" customFormat="1" ht="17.25" customHeight="1" x14ac:dyDescent="0.15">
      <c r="B65" s="1999" t="s">
        <v>3424</v>
      </c>
      <c r="C65" s="1999"/>
    </row>
    <row r="66" spans="2:54" s="2001" customFormat="1" ht="17.25" customHeight="1" x14ac:dyDescent="0.15">
      <c r="B66" s="1999"/>
      <c r="C66" s="1999"/>
    </row>
    <row r="67" spans="2:54" s="2001" customFormat="1" ht="17.25" customHeight="1" x14ac:dyDescent="0.15">
      <c r="B67" s="1999" t="s">
        <v>3425</v>
      </c>
      <c r="C67" s="1999"/>
    </row>
    <row r="68" spans="2:54" s="2001" customFormat="1" ht="17.25" customHeight="1" x14ac:dyDescent="0.15">
      <c r="B68" s="1999" t="s">
        <v>3389</v>
      </c>
      <c r="C68" s="1999"/>
    </row>
    <row r="69" spans="2:54" s="2001" customFormat="1" ht="17.25" customHeight="1" x14ac:dyDescent="0.15">
      <c r="B69" s="1999"/>
      <c r="C69" s="1999"/>
    </row>
    <row r="70" spans="2:54" s="2001" customFormat="1" ht="17.25" customHeight="1" x14ac:dyDescent="0.15">
      <c r="B70" s="1999" t="s">
        <v>3426</v>
      </c>
      <c r="C70" s="1999"/>
    </row>
    <row r="71" spans="2:54" s="2001" customFormat="1" ht="17.25" customHeight="1" x14ac:dyDescent="0.15">
      <c r="B71" s="1999" t="s">
        <v>3390</v>
      </c>
      <c r="C71" s="1999"/>
    </row>
    <row r="72" spans="2:54" s="2001" customFormat="1" ht="17.25" customHeight="1" x14ac:dyDescent="0.15">
      <c r="B72" s="1999"/>
      <c r="C72" s="1999"/>
    </row>
    <row r="73" spans="2:54" s="2001" customFormat="1" ht="17.25" customHeight="1" x14ac:dyDescent="0.15">
      <c r="B73" s="1999" t="s">
        <v>3427</v>
      </c>
      <c r="C73" s="1999"/>
      <c r="D73" s="1999"/>
    </row>
    <row r="74" spans="2:54" s="2001" customFormat="1" ht="17.25" customHeight="1" x14ac:dyDescent="0.15">
      <c r="B74" s="1999"/>
      <c r="C74" s="1999"/>
      <c r="D74" s="1999"/>
    </row>
    <row r="75" spans="2:54" s="2001" customFormat="1" ht="17.25" customHeight="1" x14ac:dyDescent="0.15">
      <c r="B75" s="2001" t="s">
        <v>3428</v>
      </c>
      <c r="D75" s="1999"/>
    </row>
    <row r="76" spans="2:54" s="2001" customFormat="1" ht="17.25" customHeight="1" x14ac:dyDescent="0.15">
      <c r="B76" s="2001" t="s">
        <v>3391</v>
      </c>
      <c r="D76" s="1999"/>
    </row>
    <row r="77" spans="2:54" s="2001" customFormat="1" ht="17.25" customHeight="1" x14ac:dyDescent="0.15">
      <c r="B77" s="2001" t="s">
        <v>3392</v>
      </c>
    </row>
    <row r="78" spans="2:54" s="2001" customFormat="1" ht="17.25" customHeight="1" x14ac:dyDescent="0.15"/>
    <row r="79" spans="2:54" s="2001" customFormat="1" ht="17.25" customHeight="1" x14ac:dyDescent="0.15">
      <c r="B79" s="2001" t="s">
        <v>3597</v>
      </c>
      <c r="E79" s="2011"/>
      <c r="F79" s="2011"/>
      <c r="G79" s="2011"/>
      <c r="H79" s="2011"/>
      <c r="I79" s="2011"/>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2011"/>
      <c r="AH79" s="2011"/>
      <c r="AI79" s="2011"/>
      <c r="AJ79" s="2011"/>
      <c r="AK79" s="2011"/>
      <c r="AL79" s="2011"/>
      <c r="AM79" s="2011"/>
      <c r="AN79" s="2011"/>
      <c r="AO79" s="2011"/>
      <c r="AP79" s="2011"/>
      <c r="AQ79" s="2011"/>
      <c r="AR79" s="2011"/>
      <c r="AS79" s="2011"/>
      <c r="AT79" s="2011"/>
      <c r="AU79" s="2011"/>
      <c r="AV79" s="2011"/>
      <c r="AW79" s="2011"/>
      <c r="AX79" s="2011"/>
    </row>
    <row r="80" spans="2:54" s="2001" customFormat="1" ht="17.25" customHeight="1" x14ac:dyDescent="0.15">
      <c r="B80" s="2012" t="s">
        <v>3579</v>
      </c>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2011"/>
      <c r="AH80" s="2011"/>
      <c r="AI80" s="2011"/>
      <c r="AJ80" s="2011"/>
      <c r="AK80" s="2011"/>
      <c r="AL80" s="2011"/>
      <c r="AM80" s="2011"/>
      <c r="AN80" s="2011"/>
      <c r="AO80" s="2011"/>
      <c r="AP80" s="2011"/>
      <c r="AQ80" s="2011"/>
      <c r="AR80" s="2011"/>
      <c r="AS80" s="2011"/>
      <c r="AT80" s="2011"/>
      <c r="AU80" s="2011"/>
      <c r="AV80" s="2011"/>
      <c r="AW80" s="2011"/>
      <c r="AX80" s="2011"/>
      <c r="AY80" s="2011"/>
      <c r="AZ80" s="2011"/>
      <c r="BA80" s="2011"/>
      <c r="BB80" s="2011"/>
    </row>
    <row r="81" spans="2:2" ht="18.75" customHeight="1" x14ac:dyDescent="0.15">
      <c r="B81" s="2013" t="s">
        <v>3580</v>
      </c>
    </row>
    <row r="82" spans="2:2" ht="18.75" customHeight="1" x14ac:dyDescent="0.15">
      <c r="B82" s="2012" t="s">
        <v>3581</v>
      </c>
    </row>
    <row r="83" spans="2:2" ht="18.75" customHeight="1" x14ac:dyDescent="0.15">
      <c r="B83" s="2013" t="s">
        <v>3582</v>
      </c>
    </row>
    <row r="84" spans="2:2" ht="18.75" customHeight="1" x14ac:dyDescent="0.15">
      <c r="B84" s="2012" t="s">
        <v>3583</v>
      </c>
    </row>
    <row r="85" spans="2:2" ht="18.75" customHeight="1" x14ac:dyDescent="0.15">
      <c r="B85" s="2012" t="s">
        <v>3584</v>
      </c>
    </row>
    <row r="86" spans="2:2" ht="18.75" customHeight="1" x14ac:dyDescent="0.15">
      <c r="B86" s="2012" t="s">
        <v>3585</v>
      </c>
    </row>
    <row r="87" spans="2:2" ht="18.75" customHeight="1" x14ac:dyDescent="0.15"/>
    <row r="88" spans="2:2" ht="18.75" customHeight="1" x14ac:dyDescent="0.15"/>
    <row r="89" spans="2:2" ht="18.75" customHeight="1" x14ac:dyDescent="0.15"/>
    <row r="90" spans="2:2" ht="18.75" customHeight="1" x14ac:dyDescent="0.15"/>
    <row r="91" spans="2:2" ht="18.75" customHeight="1" x14ac:dyDescent="0.15"/>
    <row r="92" spans="2:2" ht="18.75" customHeight="1" x14ac:dyDescent="0.15"/>
    <row r="93" spans="2:2" ht="18.75" customHeight="1" x14ac:dyDescent="0.15"/>
    <row r="94" spans="2:2" ht="18.75" customHeight="1" x14ac:dyDescent="0.15"/>
    <row r="95" spans="2:2" ht="18.75" customHeight="1" x14ac:dyDescent="0.15"/>
    <row r="96" spans="2:2"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sheetData>
  <mergeCells count="1">
    <mergeCell ref="F4:K5"/>
  </mergeCells>
  <phoneticPr fontId="9"/>
  <pageMargins left="0.70866141732283472" right="0.70866141732283472" top="0.74803149606299213" bottom="0.35433070866141736" header="0.31496062992125984" footer="0.31496062992125984"/>
  <pageSetup paperSize="9" scale="47" orientation="portrait"/>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62"/>
  <sheetViews>
    <sheetView workbookViewId="0">
      <selection activeCell="F52" sqref="F52:G52"/>
    </sheetView>
  </sheetViews>
  <sheetFormatPr defaultColWidth="9" defaultRowHeight="13.5" x14ac:dyDescent="0.15"/>
  <cols>
    <col min="1" max="1" width="1.875" style="1998" customWidth="1"/>
    <col min="2" max="2" width="11.5" style="1998" customWidth="1"/>
    <col min="3" max="17" width="40.625" style="1998" customWidth="1"/>
    <col min="18" max="16384" width="9" style="1998"/>
  </cols>
  <sheetData>
    <row r="1" spans="2:4" ht="14.25" x14ac:dyDescent="0.15">
      <c r="B1" s="2001" t="s">
        <v>3393</v>
      </c>
      <c r="C1" s="2001"/>
      <c r="D1" s="2001"/>
    </row>
    <row r="2" spans="2:4" ht="14.25" x14ac:dyDescent="0.15">
      <c r="B2" s="2001"/>
      <c r="C2" s="2001"/>
      <c r="D2" s="2001"/>
    </row>
    <row r="3" spans="2:4" ht="14.25" x14ac:dyDescent="0.15">
      <c r="B3" s="2005" t="s">
        <v>3234</v>
      </c>
      <c r="C3" s="2005" t="s">
        <v>3394</v>
      </c>
      <c r="D3" s="2001"/>
    </row>
    <row r="4" spans="2:4" ht="14.25" x14ac:dyDescent="0.15">
      <c r="B4" s="2014">
        <v>1</v>
      </c>
      <c r="C4" s="2015" t="s">
        <v>3620</v>
      </c>
      <c r="D4" s="2001"/>
    </row>
    <row r="5" spans="2:4" ht="14.25" x14ac:dyDescent="0.15">
      <c r="B5" s="2014">
        <v>2</v>
      </c>
      <c r="C5" s="2015" t="s">
        <v>3631</v>
      </c>
      <c r="D5" s="2001"/>
    </row>
    <row r="6" spans="2:4" ht="14.25" x14ac:dyDescent="0.15">
      <c r="B6" s="2014">
        <v>3</v>
      </c>
      <c r="C6" s="2015" t="s">
        <v>3395</v>
      </c>
      <c r="D6" s="2001"/>
    </row>
    <row r="7" spans="2:4" ht="14.25" x14ac:dyDescent="0.15">
      <c r="B7" s="2014">
        <v>4</v>
      </c>
      <c r="C7" s="2015" t="s">
        <v>3395</v>
      </c>
      <c r="D7" s="2001"/>
    </row>
    <row r="8" spans="2:4" ht="14.25" x14ac:dyDescent="0.15">
      <c r="B8" s="2014">
        <v>5</v>
      </c>
      <c r="C8" s="2015" t="s">
        <v>3395</v>
      </c>
      <c r="D8" s="2001"/>
    </row>
    <row r="9" spans="2:4" ht="14.25" x14ac:dyDescent="0.15">
      <c r="B9" s="2014">
        <v>6</v>
      </c>
      <c r="C9" s="2015" t="s">
        <v>3395</v>
      </c>
    </row>
    <row r="10" spans="2:4" ht="14.25" x14ac:dyDescent="0.15">
      <c r="B10" s="2014">
        <v>7</v>
      </c>
      <c r="C10" s="2015" t="s">
        <v>3395</v>
      </c>
      <c r="D10" s="2001"/>
    </row>
    <row r="11" spans="2:4" ht="14.25" x14ac:dyDescent="0.15">
      <c r="B11" s="2014">
        <v>8</v>
      </c>
      <c r="C11" s="2015" t="s">
        <v>3395</v>
      </c>
      <c r="D11" s="2001"/>
    </row>
    <row r="12" spans="2:4" ht="14.25" x14ac:dyDescent="0.15">
      <c r="B12" s="2014">
        <v>9</v>
      </c>
      <c r="C12" s="2015" t="s">
        <v>3395</v>
      </c>
      <c r="D12" s="2001"/>
    </row>
    <row r="13" spans="2:4" ht="14.25" x14ac:dyDescent="0.15">
      <c r="B13" s="2014">
        <v>10</v>
      </c>
      <c r="C13" s="2015" t="s">
        <v>3395</v>
      </c>
      <c r="D13" s="2001"/>
    </row>
    <row r="14" spans="2:4" ht="14.25" x14ac:dyDescent="0.15">
      <c r="B14" s="2014">
        <v>11</v>
      </c>
      <c r="C14" s="2015" t="s">
        <v>3395</v>
      </c>
      <c r="D14" s="2001"/>
    </row>
    <row r="15" spans="2:4" ht="14.25" x14ac:dyDescent="0.15">
      <c r="B15" s="2014">
        <v>12</v>
      </c>
      <c r="C15" s="2015" t="s">
        <v>3395</v>
      </c>
      <c r="D15" s="2001"/>
    </row>
    <row r="16" spans="2:4" ht="14.25" x14ac:dyDescent="0.15">
      <c r="B16" s="2014">
        <v>13</v>
      </c>
      <c r="C16" s="2015" t="s">
        <v>3395</v>
      </c>
      <c r="D16" s="2001"/>
    </row>
    <row r="17" spans="2:17" ht="14.25" x14ac:dyDescent="0.15">
      <c r="B17" s="2014">
        <v>14</v>
      </c>
      <c r="C17" s="2015" t="s">
        <v>3395</v>
      </c>
      <c r="D17" s="2001"/>
    </row>
    <row r="19" spans="2:17" ht="14.25" x14ac:dyDescent="0.15">
      <c r="B19" s="2001" t="s">
        <v>3396</v>
      </c>
    </row>
    <row r="20" spans="2:17" ht="14.25" thickBot="1" x14ac:dyDescent="0.2"/>
    <row r="21" spans="2:17" ht="15" thickBot="1" x14ac:dyDescent="0.2">
      <c r="B21" s="2016" t="s">
        <v>3383</v>
      </c>
      <c r="C21" s="2017" t="s">
        <v>3294</v>
      </c>
      <c r="D21" s="2018" t="s">
        <v>3506</v>
      </c>
      <c r="E21" s="2018" t="s">
        <v>3507</v>
      </c>
      <c r="F21" s="2018" t="s">
        <v>3565</v>
      </c>
      <c r="G21" s="2018" t="s">
        <v>3510</v>
      </c>
      <c r="H21" s="2019" t="s">
        <v>3513</v>
      </c>
      <c r="I21" s="2019" t="s">
        <v>3508</v>
      </c>
      <c r="J21" s="2019" t="s">
        <v>3563</v>
      </c>
      <c r="K21" s="2019" t="s">
        <v>3564</v>
      </c>
      <c r="L21" s="2020" t="s">
        <v>3302</v>
      </c>
      <c r="M21" s="2021" t="s">
        <v>3635</v>
      </c>
      <c r="N21" s="2021" t="s">
        <v>3566</v>
      </c>
      <c r="O21" s="2021" t="s">
        <v>3567</v>
      </c>
      <c r="P21" s="2021" t="s">
        <v>3568</v>
      </c>
      <c r="Q21" s="2022" t="s">
        <v>3395</v>
      </c>
    </row>
    <row r="22" spans="2:17" ht="14.25" x14ac:dyDescent="0.15">
      <c r="B22" s="4277" t="s">
        <v>3397</v>
      </c>
      <c r="C22" s="2023" t="s">
        <v>3506</v>
      </c>
      <c r="D22" s="2024" t="s">
        <v>3506</v>
      </c>
      <c r="E22" s="2024" t="s">
        <v>3507</v>
      </c>
      <c r="F22" s="2024" t="s">
        <v>3565</v>
      </c>
      <c r="G22" s="2024" t="s">
        <v>3511</v>
      </c>
      <c r="H22" s="2025" t="s">
        <v>3311</v>
      </c>
      <c r="I22" s="2025" t="s">
        <v>3508</v>
      </c>
      <c r="J22" s="2025" t="s">
        <v>3563</v>
      </c>
      <c r="K22" s="2026" t="s">
        <v>3564</v>
      </c>
      <c r="L22" s="2027" t="s">
        <v>3302</v>
      </c>
      <c r="M22" s="2028" t="s">
        <v>3635</v>
      </c>
      <c r="N22" s="2029" t="s">
        <v>3395</v>
      </c>
      <c r="O22" s="2029" t="s">
        <v>3395</v>
      </c>
      <c r="P22" s="2029" t="s">
        <v>3395</v>
      </c>
      <c r="Q22" s="2030" t="s">
        <v>3395</v>
      </c>
    </row>
    <row r="23" spans="2:17" ht="14.25" x14ac:dyDescent="0.15">
      <c r="B23" s="4278"/>
      <c r="C23" s="2031" t="s">
        <v>3296</v>
      </c>
      <c r="D23" s="2029" t="s">
        <v>3395</v>
      </c>
      <c r="E23" s="2029" t="s">
        <v>3395</v>
      </c>
      <c r="F23" s="2029" t="s">
        <v>3395</v>
      </c>
      <c r="G23" s="2029" t="s">
        <v>3398</v>
      </c>
      <c r="H23" s="2029" t="s">
        <v>3296</v>
      </c>
      <c r="I23" s="2029" t="s">
        <v>3296</v>
      </c>
      <c r="J23" s="2029" t="s">
        <v>3296</v>
      </c>
      <c r="K23" s="2029" t="s">
        <v>3296</v>
      </c>
      <c r="L23" s="2029" t="s">
        <v>3395</v>
      </c>
      <c r="M23" s="2029" t="s">
        <v>3395</v>
      </c>
      <c r="N23" s="2029" t="s">
        <v>3395</v>
      </c>
      <c r="O23" s="2029" t="s">
        <v>3395</v>
      </c>
      <c r="P23" s="2029" t="s">
        <v>3395</v>
      </c>
      <c r="Q23" s="2030" t="s">
        <v>3395</v>
      </c>
    </row>
    <row r="24" spans="2:17" ht="14.25" x14ac:dyDescent="0.15">
      <c r="B24" s="4278"/>
      <c r="C24" s="2031" t="s">
        <v>3395</v>
      </c>
      <c r="D24" s="2029" t="s">
        <v>3395</v>
      </c>
      <c r="E24" s="2029" t="s">
        <v>3395</v>
      </c>
      <c r="F24" s="2029" t="s">
        <v>3395</v>
      </c>
      <c r="G24" s="2029" t="s">
        <v>3395</v>
      </c>
      <c r="H24" s="2029" t="s">
        <v>3395</v>
      </c>
      <c r="I24" s="2029" t="s">
        <v>3395</v>
      </c>
      <c r="J24" s="2029" t="s">
        <v>3395</v>
      </c>
      <c r="K24" s="2029" t="s">
        <v>3395</v>
      </c>
      <c r="L24" s="2029" t="s">
        <v>3395</v>
      </c>
      <c r="M24" s="2029" t="s">
        <v>3395</v>
      </c>
      <c r="N24" s="2029" t="s">
        <v>3395</v>
      </c>
      <c r="O24" s="2029" t="s">
        <v>3395</v>
      </c>
      <c r="P24" s="2029" t="s">
        <v>3395</v>
      </c>
      <c r="Q24" s="2030" t="s">
        <v>3395</v>
      </c>
    </row>
    <row r="25" spans="2:17" ht="14.25" x14ac:dyDescent="0.15">
      <c r="B25" s="4278"/>
      <c r="C25" s="2031" t="s">
        <v>3395</v>
      </c>
      <c r="D25" s="2029" t="s">
        <v>3395</v>
      </c>
      <c r="E25" s="2029" t="s">
        <v>3395</v>
      </c>
      <c r="F25" s="2029" t="s">
        <v>3395</v>
      </c>
      <c r="G25" s="2029" t="s">
        <v>3395</v>
      </c>
      <c r="H25" s="2029" t="s">
        <v>3395</v>
      </c>
      <c r="I25" s="2029" t="s">
        <v>3395</v>
      </c>
      <c r="J25" s="2029" t="s">
        <v>3395</v>
      </c>
      <c r="K25" s="2029" t="s">
        <v>3395</v>
      </c>
      <c r="L25" s="2029" t="s">
        <v>3395</v>
      </c>
      <c r="M25" s="2029" t="s">
        <v>3395</v>
      </c>
      <c r="N25" s="2029" t="s">
        <v>3395</v>
      </c>
      <c r="O25" s="2029" t="s">
        <v>3395</v>
      </c>
      <c r="P25" s="2029" t="s">
        <v>3395</v>
      </c>
      <c r="Q25" s="2030" t="s">
        <v>3395</v>
      </c>
    </row>
    <row r="26" spans="2:17" ht="14.25" x14ac:dyDescent="0.15">
      <c r="B26" s="4278"/>
      <c r="C26" s="2032" t="s">
        <v>3395</v>
      </c>
      <c r="D26" s="2029" t="s">
        <v>3395</v>
      </c>
      <c r="E26" s="2029" t="s">
        <v>3395</v>
      </c>
      <c r="F26" s="2029" t="s">
        <v>3395</v>
      </c>
      <c r="G26" s="2029" t="s">
        <v>3395</v>
      </c>
      <c r="H26" s="2029" t="s">
        <v>3395</v>
      </c>
      <c r="I26" s="2029" t="s">
        <v>3395</v>
      </c>
      <c r="J26" s="2029" t="s">
        <v>3395</v>
      </c>
      <c r="K26" s="2029" t="s">
        <v>3395</v>
      </c>
      <c r="L26" s="2029" t="s">
        <v>3395</v>
      </c>
      <c r="M26" s="2029" t="s">
        <v>3395</v>
      </c>
      <c r="N26" s="2029" t="s">
        <v>3395</v>
      </c>
      <c r="O26" s="2029" t="s">
        <v>3395</v>
      </c>
      <c r="P26" s="2029" t="s">
        <v>3395</v>
      </c>
      <c r="Q26" s="2030" t="s">
        <v>3395</v>
      </c>
    </row>
    <row r="27" spans="2:17" ht="14.25" x14ac:dyDescent="0.15">
      <c r="B27" s="4278"/>
      <c r="C27" s="2032" t="s">
        <v>3395</v>
      </c>
      <c r="D27" s="2029" t="s">
        <v>3395</v>
      </c>
      <c r="E27" s="2029" t="s">
        <v>3395</v>
      </c>
      <c r="F27" s="2029" t="s">
        <v>3395</v>
      </c>
      <c r="G27" s="2029" t="s">
        <v>3395</v>
      </c>
      <c r="H27" s="2029" t="s">
        <v>3395</v>
      </c>
      <c r="I27" s="2029" t="s">
        <v>3395</v>
      </c>
      <c r="J27" s="2029" t="s">
        <v>3395</v>
      </c>
      <c r="K27" s="2029" t="s">
        <v>3395</v>
      </c>
      <c r="L27" s="2029" t="s">
        <v>3395</v>
      </c>
      <c r="M27" s="2029" t="s">
        <v>3395</v>
      </c>
      <c r="N27" s="2029" t="s">
        <v>3395</v>
      </c>
      <c r="O27" s="2029" t="s">
        <v>3395</v>
      </c>
      <c r="P27" s="2029" t="s">
        <v>3395</v>
      </c>
      <c r="Q27" s="2030" t="s">
        <v>3395</v>
      </c>
    </row>
    <row r="28" spans="2:17" ht="14.25" x14ac:dyDescent="0.15">
      <c r="B28" s="4278"/>
      <c r="C28" s="2032" t="s">
        <v>3395</v>
      </c>
      <c r="D28" s="2029" t="s">
        <v>3395</v>
      </c>
      <c r="E28" s="2029" t="s">
        <v>3395</v>
      </c>
      <c r="F28" s="2029" t="s">
        <v>3395</v>
      </c>
      <c r="G28" s="2029" t="s">
        <v>3395</v>
      </c>
      <c r="H28" s="2029" t="s">
        <v>3395</v>
      </c>
      <c r="I28" s="2029" t="s">
        <v>3395</v>
      </c>
      <c r="J28" s="2029" t="s">
        <v>3395</v>
      </c>
      <c r="K28" s="2029" t="s">
        <v>3395</v>
      </c>
      <c r="L28" s="2029" t="s">
        <v>3395</v>
      </c>
      <c r="M28" s="2029" t="s">
        <v>3395</v>
      </c>
      <c r="N28" s="2029" t="s">
        <v>3395</v>
      </c>
      <c r="O28" s="2029" t="s">
        <v>3395</v>
      </c>
      <c r="P28" s="2029" t="s">
        <v>3395</v>
      </c>
      <c r="Q28" s="2030" t="s">
        <v>3395</v>
      </c>
    </row>
    <row r="29" spans="2:17" ht="14.25" x14ac:dyDescent="0.15">
      <c r="B29" s="4278"/>
      <c r="C29" s="2032" t="s">
        <v>3395</v>
      </c>
      <c r="D29" s="2029" t="s">
        <v>3395</v>
      </c>
      <c r="E29" s="2029" t="s">
        <v>3395</v>
      </c>
      <c r="F29" s="2029" t="s">
        <v>3395</v>
      </c>
      <c r="G29" s="2029" t="s">
        <v>3395</v>
      </c>
      <c r="H29" s="2029" t="s">
        <v>3395</v>
      </c>
      <c r="I29" s="2029" t="s">
        <v>3395</v>
      </c>
      <c r="J29" s="2029" t="s">
        <v>3395</v>
      </c>
      <c r="K29" s="2029" t="s">
        <v>3395</v>
      </c>
      <c r="L29" s="2029" t="s">
        <v>3395</v>
      </c>
      <c r="M29" s="2029" t="s">
        <v>3395</v>
      </c>
      <c r="N29" s="2029" t="s">
        <v>3395</v>
      </c>
      <c r="O29" s="2029" t="s">
        <v>3395</v>
      </c>
      <c r="P29" s="2029" t="s">
        <v>3395</v>
      </c>
      <c r="Q29" s="2030" t="s">
        <v>3395</v>
      </c>
    </row>
    <row r="30" spans="2:17" ht="14.25" x14ac:dyDescent="0.15">
      <c r="B30" s="4278"/>
      <c r="C30" s="2032" t="s">
        <v>3395</v>
      </c>
      <c r="D30" s="2029" t="s">
        <v>3395</v>
      </c>
      <c r="E30" s="2029" t="s">
        <v>3395</v>
      </c>
      <c r="F30" s="2029" t="s">
        <v>3395</v>
      </c>
      <c r="G30" s="2029" t="s">
        <v>3395</v>
      </c>
      <c r="H30" s="2029" t="s">
        <v>3395</v>
      </c>
      <c r="I30" s="2029" t="s">
        <v>3395</v>
      </c>
      <c r="J30" s="2029" t="s">
        <v>3395</v>
      </c>
      <c r="K30" s="2029" t="s">
        <v>3395</v>
      </c>
      <c r="L30" s="2029" t="s">
        <v>3395</v>
      </c>
      <c r="M30" s="2029" t="s">
        <v>3395</v>
      </c>
      <c r="N30" s="2029" t="s">
        <v>3395</v>
      </c>
      <c r="O30" s="2029" t="s">
        <v>3395</v>
      </c>
      <c r="P30" s="2029" t="s">
        <v>3395</v>
      </c>
      <c r="Q30" s="2030" t="s">
        <v>3395</v>
      </c>
    </row>
    <row r="31" spans="2:17" ht="15" thickBot="1" x14ac:dyDescent="0.2">
      <c r="B31" s="4279"/>
      <c r="C31" s="2033" t="s">
        <v>3395</v>
      </c>
      <c r="D31" s="2034" t="s">
        <v>3395</v>
      </c>
      <c r="E31" s="2034" t="s">
        <v>3395</v>
      </c>
      <c r="F31" s="2034" t="s">
        <v>3395</v>
      </c>
      <c r="G31" s="2034" t="s">
        <v>3395</v>
      </c>
      <c r="H31" s="2034" t="s">
        <v>3395</v>
      </c>
      <c r="I31" s="2034" t="s">
        <v>3395</v>
      </c>
      <c r="J31" s="2034" t="s">
        <v>3395</v>
      </c>
      <c r="K31" s="2034" t="s">
        <v>3395</v>
      </c>
      <c r="L31" s="2034" t="s">
        <v>3395</v>
      </c>
      <c r="M31" s="2034" t="s">
        <v>3395</v>
      </c>
      <c r="N31" s="2034" t="s">
        <v>3395</v>
      </c>
      <c r="O31" s="2034" t="s">
        <v>3395</v>
      </c>
      <c r="P31" s="2034" t="s">
        <v>3395</v>
      </c>
      <c r="Q31" s="2035" t="s">
        <v>3395</v>
      </c>
    </row>
    <row r="36" spans="3:3" x14ac:dyDescent="0.15">
      <c r="C36" s="1998" t="s">
        <v>3399</v>
      </c>
    </row>
    <row r="37" spans="3:3" x14ac:dyDescent="0.15">
      <c r="C37" s="1998" t="s">
        <v>3400</v>
      </c>
    </row>
    <row r="38" spans="3:3" x14ac:dyDescent="0.15">
      <c r="C38" s="1998" t="s">
        <v>3598</v>
      </c>
    </row>
    <row r="39" spans="3:3" x14ac:dyDescent="0.15">
      <c r="C39" s="1998" t="s">
        <v>3401</v>
      </c>
    </row>
    <row r="40" spans="3:3" x14ac:dyDescent="0.15">
      <c r="C40" s="1998" t="s">
        <v>3599</v>
      </c>
    </row>
    <row r="41" spans="3:3" x14ac:dyDescent="0.15">
      <c r="C41" s="1998" t="s">
        <v>3600</v>
      </c>
    </row>
    <row r="42" spans="3:3" x14ac:dyDescent="0.15">
      <c r="C42" s="1998" t="s">
        <v>3637</v>
      </c>
    </row>
    <row r="43" spans="3:3" x14ac:dyDescent="0.15">
      <c r="C43" s="1998" t="s">
        <v>3638</v>
      </c>
    </row>
    <row r="44" spans="3:3" x14ac:dyDescent="0.15">
      <c r="C44" s="1998" t="s">
        <v>3639</v>
      </c>
    </row>
    <row r="45" spans="3:3" x14ac:dyDescent="0.15">
      <c r="C45" s="1998" t="s">
        <v>3601</v>
      </c>
    </row>
    <row r="46" spans="3:3" x14ac:dyDescent="0.15">
      <c r="C46" s="1998" t="s">
        <v>3602</v>
      </c>
    </row>
    <row r="47" spans="3:3" x14ac:dyDescent="0.15">
      <c r="C47" s="1998" t="s">
        <v>3603</v>
      </c>
    </row>
    <row r="48" spans="3:3" x14ac:dyDescent="0.15">
      <c r="C48" s="1998" t="s">
        <v>3640</v>
      </c>
    </row>
    <row r="49" spans="3:3" x14ac:dyDescent="0.15">
      <c r="C49" s="1998" t="s">
        <v>3641</v>
      </c>
    </row>
    <row r="50" spans="3:3" x14ac:dyDescent="0.15">
      <c r="C50" s="1998" t="s">
        <v>3604</v>
      </c>
    </row>
    <row r="51" spans="3:3" x14ac:dyDescent="0.15">
      <c r="C51" s="1998" t="s">
        <v>3605</v>
      </c>
    </row>
    <row r="52" spans="3:3" x14ac:dyDescent="0.15">
      <c r="C52" s="1998" t="s">
        <v>3606</v>
      </c>
    </row>
    <row r="54" spans="3:3" x14ac:dyDescent="0.15">
      <c r="C54" s="1998" t="s">
        <v>3402</v>
      </c>
    </row>
    <row r="55" spans="3:3" x14ac:dyDescent="0.15">
      <c r="C55" s="1998" t="s">
        <v>3403</v>
      </c>
    </row>
    <row r="57" spans="3:3" x14ac:dyDescent="0.15">
      <c r="C57" s="1998" t="s">
        <v>3607</v>
      </c>
    </row>
    <row r="58" spans="3:3" x14ac:dyDescent="0.15">
      <c r="C58" s="1998" t="s">
        <v>3404</v>
      </c>
    </row>
    <row r="59" spans="3:3" x14ac:dyDescent="0.15">
      <c r="C59" s="1998" t="s">
        <v>3405</v>
      </c>
    </row>
    <row r="60" spans="3:3" x14ac:dyDescent="0.15">
      <c r="C60" s="1998" t="s">
        <v>3406</v>
      </c>
    </row>
    <row r="61" spans="3:3" x14ac:dyDescent="0.15">
      <c r="C61" s="1998" t="s">
        <v>3407</v>
      </c>
    </row>
    <row r="62" spans="3:3" x14ac:dyDescent="0.15">
      <c r="C62" s="1998" t="s">
        <v>3408</v>
      </c>
    </row>
  </sheetData>
  <mergeCells count="1">
    <mergeCell ref="B22:B31"/>
  </mergeCells>
  <phoneticPr fontId="9"/>
  <pageMargins left="0.70866141732283472" right="0.70866141732283472" top="0.74803149606299213" bottom="0.74803149606299213" header="0.31496062992125984" footer="0.31496062992125984"/>
  <pageSetup paperSize="9" scale="2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tabColor rgb="FF0070C0"/>
  </sheetPr>
  <dimension ref="A1:T1830"/>
  <sheetViews>
    <sheetView view="pageBreakPreview" topLeftCell="B2" zoomScale="60" zoomScaleNormal="100" workbookViewId="0">
      <selection activeCell="C2" sqref="C2"/>
    </sheetView>
  </sheetViews>
  <sheetFormatPr defaultColWidth="9" defaultRowHeight="20.25" customHeight="1" x14ac:dyDescent="0.15"/>
  <cols>
    <col min="1" max="1" width="4.5" style="390" hidden="1" customWidth="1"/>
    <col min="2" max="2" width="2.375" style="530" customWidth="1"/>
    <col min="3" max="3" width="25" style="390" bestFit="1" customWidth="1"/>
    <col min="4" max="4" width="41.75" style="390" customWidth="1"/>
    <col min="5" max="5" width="15.25" style="390" customWidth="1"/>
    <col min="6" max="6" width="44.25" style="390" customWidth="1"/>
    <col min="7" max="7" width="42" style="390" customWidth="1"/>
    <col min="8" max="8" width="22.5" style="390" customWidth="1"/>
    <col min="9" max="13" width="5.375" style="390" customWidth="1"/>
    <col min="14" max="14" width="6.5" style="390" customWidth="1"/>
    <col min="15" max="18" width="5.375" style="390" customWidth="1"/>
    <col min="19" max="16384" width="9" style="390"/>
  </cols>
  <sheetData>
    <row r="1" spans="1:12" ht="20.25" hidden="1" customHeight="1" x14ac:dyDescent="0.15">
      <c r="A1" s="390" t="s">
        <v>2500</v>
      </c>
    </row>
    <row r="2" spans="1:12" ht="20.25" customHeight="1" x14ac:dyDescent="0.15">
      <c r="A2" s="390" t="s">
        <v>2503</v>
      </c>
      <c r="B2" s="556"/>
      <c r="C2" s="559" t="s">
        <v>3695</v>
      </c>
      <c r="D2" s="556"/>
      <c r="E2" s="556"/>
      <c r="F2" s="556"/>
      <c r="G2" s="556"/>
      <c r="H2" s="556"/>
      <c r="I2" s="556"/>
      <c r="J2" s="556"/>
      <c r="K2" s="556"/>
      <c r="L2" s="556"/>
    </row>
    <row r="3" spans="1:12" ht="20.25" customHeight="1" x14ac:dyDescent="0.15">
      <c r="A3" s="390" t="s">
        <v>2503</v>
      </c>
    </row>
    <row r="4" spans="1:12" ht="20.25" customHeight="1" x14ac:dyDescent="0.15">
      <c r="A4" s="390" t="s">
        <v>2503</v>
      </c>
      <c r="B4" s="541"/>
      <c r="C4" s="403" t="s">
        <v>249</v>
      </c>
      <c r="D4" s="542"/>
      <c r="E4" s="542"/>
      <c r="F4" s="542"/>
      <c r="G4" s="542"/>
      <c r="H4" s="542"/>
      <c r="I4" s="542"/>
      <c r="J4" s="542"/>
      <c r="K4" s="542"/>
      <c r="L4" s="542"/>
    </row>
    <row r="5" spans="1:12" ht="20.25" hidden="1" customHeight="1" x14ac:dyDescent="0.15">
      <c r="A5" s="390" t="s">
        <v>2502</v>
      </c>
      <c r="B5" s="541"/>
      <c r="C5" s="403" t="s">
        <v>250</v>
      </c>
      <c r="D5" s="542"/>
      <c r="E5" s="542"/>
      <c r="F5" s="542"/>
      <c r="G5" s="542"/>
      <c r="H5" s="542"/>
      <c r="I5" s="542"/>
      <c r="J5" s="542"/>
      <c r="K5" s="542"/>
      <c r="L5" s="542"/>
    </row>
    <row r="6" spans="1:12" ht="20.25" hidden="1" customHeight="1" x14ac:dyDescent="0.15">
      <c r="A6" s="390" t="s">
        <v>2502</v>
      </c>
      <c r="B6" s="541"/>
      <c r="C6" s="403" t="s">
        <v>2149</v>
      </c>
      <c r="D6" s="542"/>
      <c r="E6" s="542"/>
      <c r="F6" s="542"/>
      <c r="G6" s="542"/>
      <c r="H6" s="542"/>
      <c r="I6" s="542"/>
      <c r="J6" s="542"/>
      <c r="K6" s="542"/>
      <c r="L6" s="542"/>
    </row>
    <row r="7" spans="1:12" ht="20.25" hidden="1" customHeight="1" x14ac:dyDescent="0.15">
      <c r="A7" s="390" t="s">
        <v>2502</v>
      </c>
      <c r="B7" s="541"/>
      <c r="C7" s="403" t="s">
        <v>2349</v>
      </c>
      <c r="D7" s="542"/>
      <c r="E7" s="542"/>
      <c r="F7" s="542"/>
      <c r="G7" s="542"/>
      <c r="H7" s="542"/>
      <c r="I7" s="542"/>
      <c r="J7" s="542"/>
      <c r="K7" s="542"/>
      <c r="L7" s="542"/>
    </row>
    <row r="8" spans="1:12" ht="20.25" hidden="1" customHeight="1" x14ac:dyDescent="0.15">
      <c r="A8" s="390" t="s">
        <v>2502</v>
      </c>
      <c r="B8" s="541"/>
      <c r="C8" s="403" t="s">
        <v>2350</v>
      </c>
      <c r="D8" s="542"/>
      <c r="E8" s="542"/>
      <c r="F8" s="542"/>
      <c r="G8" s="542"/>
      <c r="H8" s="542"/>
      <c r="I8" s="542"/>
      <c r="J8" s="542"/>
      <c r="K8" s="542"/>
      <c r="L8" s="542"/>
    </row>
    <row r="9" spans="1:12" ht="20.25" hidden="1" customHeight="1" x14ac:dyDescent="0.15">
      <c r="A9" s="390" t="s">
        <v>2502</v>
      </c>
      <c r="B9" s="541"/>
      <c r="C9" s="403" t="s">
        <v>2351</v>
      </c>
      <c r="D9" s="542"/>
      <c r="E9" s="542"/>
      <c r="F9" s="542"/>
      <c r="G9" s="542"/>
      <c r="H9" s="542"/>
      <c r="I9" s="542"/>
      <c r="J9" s="542"/>
      <c r="K9" s="542"/>
      <c r="L9" s="542"/>
    </row>
    <row r="10" spans="1:12" ht="20.25" hidden="1" customHeight="1" x14ac:dyDescent="0.15">
      <c r="A10" s="390" t="s">
        <v>2502</v>
      </c>
      <c r="B10" s="541"/>
      <c r="C10" s="403" t="s">
        <v>2352</v>
      </c>
      <c r="D10" s="403"/>
      <c r="E10" s="403"/>
      <c r="F10" s="403"/>
      <c r="G10" s="403"/>
      <c r="H10" s="403"/>
      <c r="I10" s="403"/>
      <c r="J10" s="403"/>
      <c r="K10" s="403"/>
      <c r="L10" s="542"/>
    </row>
    <row r="11" spans="1:12" ht="20.25" hidden="1" customHeight="1" x14ac:dyDescent="0.15">
      <c r="A11" s="390" t="s">
        <v>2502</v>
      </c>
      <c r="B11" s="541"/>
      <c r="C11" s="403" t="s">
        <v>251</v>
      </c>
      <c r="D11" s="542"/>
      <c r="E11" s="542"/>
      <c r="F11" s="542"/>
      <c r="G11" s="542"/>
      <c r="H11" s="542"/>
      <c r="I11" s="542"/>
      <c r="J11" s="542"/>
      <c r="K11" s="542"/>
      <c r="L11" s="542"/>
    </row>
    <row r="12" spans="1:12" ht="20.25" hidden="1" customHeight="1" x14ac:dyDescent="0.15">
      <c r="A12" s="390" t="s">
        <v>2502</v>
      </c>
      <c r="B12" s="541"/>
      <c r="C12" s="403" t="s">
        <v>2353</v>
      </c>
      <c r="D12" s="542"/>
      <c r="E12" s="542"/>
      <c r="F12" s="542"/>
      <c r="G12" s="542"/>
      <c r="H12" s="542"/>
      <c r="I12" s="542"/>
      <c r="J12" s="542"/>
      <c r="K12" s="542"/>
      <c r="L12" s="542"/>
    </row>
    <row r="13" spans="1:12" ht="20.25" customHeight="1" x14ac:dyDescent="0.15">
      <c r="A13" s="827" t="s">
        <v>2503</v>
      </c>
      <c r="B13" s="541"/>
      <c r="C13" s="403" t="s">
        <v>252</v>
      </c>
      <c r="D13" s="542"/>
      <c r="E13" s="542"/>
      <c r="F13" s="542"/>
      <c r="G13" s="542"/>
      <c r="H13" s="542"/>
      <c r="I13" s="542"/>
      <c r="J13" s="542"/>
      <c r="K13" s="542"/>
      <c r="L13" s="542"/>
    </row>
    <row r="14" spans="1:12" ht="20.25" hidden="1" customHeight="1" x14ac:dyDescent="0.15">
      <c r="A14" s="827" t="s">
        <v>2502</v>
      </c>
      <c r="B14" s="556"/>
      <c r="C14" s="403" t="s">
        <v>253</v>
      </c>
      <c r="D14" s="556"/>
      <c r="E14" s="556"/>
      <c r="F14" s="556"/>
      <c r="G14" s="556"/>
      <c r="H14" s="556"/>
      <c r="I14" s="556"/>
      <c r="J14" s="556"/>
      <c r="K14" s="556"/>
      <c r="L14" s="556"/>
    </row>
    <row r="15" spans="1:12" ht="48" customHeight="1" x14ac:dyDescent="0.15">
      <c r="A15" s="827" t="s">
        <v>2503</v>
      </c>
      <c r="B15" s="556"/>
      <c r="C15" s="2463" t="s">
        <v>2383</v>
      </c>
      <c r="D15" s="2464"/>
      <c r="E15" s="2464"/>
      <c r="F15" s="2464"/>
      <c r="G15" s="2464"/>
      <c r="H15" s="2464"/>
      <c r="I15" s="2464"/>
      <c r="J15" s="2464"/>
      <c r="K15" s="2464"/>
      <c r="L15" s="2464"/>
    </row>
    <row r="16" spans="1:12" ht="21" hidden="1" customHeight="1" x14ac:dyDescent="0.15">
      <c r="A16" s="827" t="s">
        <v>2502</v>
      </c>
      <c r="B16" s="556"/>
      <c r="C16" s="2463" t="s">
        <v>2311</v>
      </c>
      <c r="D16" s="2463"/>
      <c r="E16" s="2463"/>
      <c r="F16" s="2463"/>
      <c r="G16" s="2463"/>
      <c r="H16" s="2463"/>
    </row>
    <row r="17" spans="1:20" ht="20.25" hidden="1" customHeight="1" x14ac:dyDescent="0.15">
      <c r="A17" s="827" t="s">
        <v>2502</v>
      </c>
      <c r="B17" s="556"/>
      <c r="C17" s="403" t="s">
        <v>2354</v>
      </c>
      <c r="D17" s="556"/>
      <c r="E17" s="556"/>
      <c r="F17" s="556"/>
      <c r="G17" s="556"/>
      <c r="H17" s="556"/>
      <c r="I17" s="556"/>
      <c r="J17" s="556"/>
      <c r="K17" s="556"/>
      <c r="L17" s="556"/>
    </row>
    <row r="18" spans="1:20" ht="20.25" hidden="1" customHeight="1" x14ac:dyDescent="0.15">
      <c r="A18" s="827" t="s">
        <v>2502</v>
      </c>
      <c r="B18" s="556"/>
      <c r="C18" s="403" t="s">
        <v>2355</v>
      </c>
      <c r="D18" s="556"/>
      <c r="E18" s="556"/>
      <c r="F18" s="556"/>
      <c r="G18" s="556"/>
      <c r="H18" s="556"/>
      <c r="I18" s="556"/>
      <c r="J18" s="556"/>
      <c r="K18" s="556"/>
      <c r="L18" s="556"/>
    </row>
    <row r="19" spans="1:20" ht="20.25" customHeight="1" x14ac:dyDescent="0.15">
      <c r="A19" s="827" t="s">
        <v>2503</v>
      </c>
      <c r="B19" s="556"/>
      <c r="C19" s="403" t="s">
        <v>254</v>
      </c>
      <c r="D19" s="556"/>
      <c r="E19" s="556"/>
      <c r="F19" s="556"/>
      <c r="G19" s="556"/>
      <c r="H19" s="556"/>
      <c r="I19" s="556"/>
      <c r="J19" s="556"/>
      <c r="K19" s="556"/>
      <c r="L19" s="556"/>
    </row>
    <row r="20" spans="1:20" ht="20.25" customHeight="1" x14ac:dyDescent="0.15">
      <c r="A20" s="827" t="s">
        <v>2503</v>
      </c>
      <c r="B20" s="556"/>
      <c r="C20" s="403" t="s">
        <v>255</v>
      </c>
      <c r="D20" s="556"/>
      <c r="E20" s="556"/>
      <c r="F20" s="556"/>
      <c r="G20" s="556"/>
      <c r="H20" s="556"/>
      <c r="I20" s="556"/>
      <c r="J20" s="556"/>
      <c r="K20" s="556"/>
      <c r="L20" s="556"/>
    </row>
    <row r="21" spans="1:20" ht="20.25" customHeight="1" x14ac:dyDescent="0.15">
      <c r="A21" s="827" t="s">
        <v>2503</v>
      </c>
      <c r="B21" s="556"/>
      <c r="C21" s="403" t="s">
        <v>256</v>
      </c>
      <c r="D21" s="556"/>
      <c r="E21" s="556"/>
      <c r="F21" s="556"/>
      <c r="G21" s="556"/>
      <c r="H21" s="556"/>
    </row>
    <row r="22" spans="1:20" ht="20.25" hidden="1" customHeight="1" x14ac:dyDescent="0.15">
      <c r="A22" s="827" t="s">
        <v>2502</v>
      </c>
      <c r="B22" s="556"/>
      <c r="C22" s="403" t="s">
        <v>257</v>
      </c>
      <c r="D22" s="556"/>
      <c r="E22" s="556"/>
      <c r="F22" s="556"/>
      <c r="G22" s="556"/>
      <c r="H22" s="556"/>
    </row>
    <row r="23" spans="1:20" ht="20.25" hidden="1" customHeight="1" x14ac:dyDescent="0.15">
      <c r="A23" s="827" t="s">
        <v>2502</v>
      </c>
      <c r="B23" s="556"/>
      <c r="C23" s="403" t="s">
        <v>2356</v>
      </c>
      <c r="D23" s="556"/>
      <c r="E23" s="556"/>
      <c r="F23" s="556"/>
      <c r="G23" s="556"/>
      <c r="H23" s="556"/>
    </row>
    <row r="24" spans="1:20" ht="20.25" hidden="1" customHeight="1" x14ac:dyDescent="0.15">
      <c r="A24" s="827" t="s">
        <v>2502</v>
      </c>
      <c r="B24" s="556"/>
      <c r="C24" s="403" t="s">
        <v>2357</v>
      </c>
      <c r="D24" s="556"/>
      <c r="E24" s="556"/>
      <c r="F24" s="556"/>
      <c r="G24" s="556"/>
      <c r="H24" s="556"/>
    </row>
    <row r="25" spans="1:20" ht="20.25" hidden="1" customHeight="1" x14ac:dyDescent="0.15">
      <c r="A25" s="827" t="s">
        <v>2502</v>
      </c>
      <c r="B25" s="556"/>
      <c r="C25" s="403" t="s">
        <v>2358</v>
      </c>
      <c r="D25" s="556"/>
      <c r="E25" s="556"/>
      <c r="F25" s="556"/>
      <c r="G25" s="556"/>
      <c r="H25" s="556"/>
    </row>
    <row r="26" spans="1:20" ht="20.25" hidden="1" customHeight="1" x14ac:dyDescent="0.15">
      <c r="A26" s="827" t="s">
        <v>2502</v>
      </c>
      <c r="B26" s="556"/>
      <c r="C26" s="403" t="s">
        <v>2359</v>
      </c>
      <c r="D26" s="556"/>
      <c r="E26" s="556"/>
      <c r="F26" s="556"/>
      <c r="G26" s="556"/>
      <c r="H26" s="556"/>
    </row>
    <row r="27" spans="1:20" ht="20.25" hidden="1" customHeight="1" x14ac:dyDescent="0.15">
      <c r="A27" s="827" t="s">
        <v>2502</v>
      </c>
      <c r="B27" s="556"/>
      <c r="C27" s="403" t="s">
        <v>2360</v>
      </c>
      <c r="D27" s="556"/>
      <c r="E27" s="556"/>
      <c r="F27" s="556"/>
      <c r="G27" s="403"/>
      <c r="H27" s="403"/>
      <c r="T27" s="485"/>
    </row>
    <row r="28" spans="1:20" ht="20.25" customHeight="1" x14ac:dyDescent="0.15">
      <c r="A28" s="827" t="s">
        <v>2503</v>
      </c>
      <c r="B28" s="556"/>
      <c r="C28" s="403" t="s">
        <v>258</v>
      </c>
      <c r="D28" s="556"/>
      <c r="E28" s="556"/>
      <c r="F28" s="556"/>
      <c r="G28" s="556"/>
      <c r="H28" s="556"/>
      <c r="T28" s="485"/>
    </row>
    <row r="29" spans="1:20" ht="20.25" hidden="1" customHeight="1" x14ac:dyDescent="0.15">
      <c r="A29" s="827" t="s">
        <v>2502</v>
      </c>
      <c r="B29" s="556"/>
      <c r="C29" s="403" t="s">
        <v>2361</v>
      </c>
      <c r="D29" s="556"/>
      <c r="E29" s="556"/>
      <c r="F29" s="556"/>
      <c r="G29" s="556"/>
      <c r="H29" s="556"/>
      <c r="T29" s="485"/>
    </row>
    <row r="30" spans="1:20" s="557" customFormat="1" ht="19.5" hidden="1" customHeight="1" x14ac:dyDescent="0.15">
      <c r="A30" s="827" t="s">
        <v>2502</v>
      </c>
      <c r="B30" s="521"/>
      <c r="C30" s="403" t="s">
        <v>2362</v>
      </c>
      <c r="T30" s="485"/>
    </row>
    <row r="31" spans="1:20" s="557" customFormat="1" ht="19.5" customHeight="1" x14ac:dyDescent="0.15">
      <c r="A31" s="827" t="s">
        <v>2503</v>
      </c>
      <c r="B31" s="521"/>
      <c r="C31" s="403" t="s">
        <v>2363</v>
      </c>
    </row>
    <row r="32" spans="1:20" s="557" customFormat="1" ht="19.5" customHeight="1" x14ac:dyDescent="0.15">
      <c r="A32" s="827" t="s">
        <v>2503</v>
      </c>
      <c r="B32" s="521"/>
      <c r="C32" s="403" t="s">
        <v>2364</v>
      </c>
      <c r="L32" s="485"/>
      <c r="M32" s="485"/>
      <c r="N32" s="485"/>
      <c r="O32" s="485"/>
    </row>
    <row r="33" spans="1:20" s="557" customFormat="1" ht="19.5" customHeight="1" x14ac:dyDescent="0.15">
      <c r="A33" s="827" t="s">
        <v>2503</v>
      </c>
      <c r="B33" s="521"/>
      <c r="C33" s="2464" t="s">
        <v>2365</v>
      </c>
      <c r="D33" s="2464"/>
      <c r="E33" s="2464"/>
      <c r="F33" s="2464"/>
      <c r="G33" s="2464"/>
      <c r="H33" s="2464"/>
      <c r="T33" s="485"/>
    </row>
    <row r="34" spans="1:20" s="557" customFormat="1" ht="19.5" hidden="1" customHeight="1" x14ac:dyDescent="0.15">
      <c r="A34" s="827" t="s">
        <v>2502</v>
      </c>
      <c r="B34" s="521"/>
      <c r="C34" s="403" t="s">
        <v>2366</v>
      </c>
      <c r="T34" s="485"/>
    </row>
    <row r="35" spans="1:20" s="557" customFormat="1" ht="41.25" hidden="1" customHeight="1" x14ac:dyDescent="0.15">
      <c r="A35" s="827" t="s">
        <v>2502</v>
      </c>
      <c r="B35" s="521"/>
      <c r="C35" s="2463" t="s">
        <v>2367</v>
      </c>
      <c r="D35" s="2463"/>
      <c r="E35" s="2463"/>
      <c r="F35" s="2463"/>
      <c r="G35" s="2463"/>
      <c r="H35" s="2463"/>
      <c r="I35" s="2463"/>
      <c r="J35" s="2463"/>
      <c r="K35" s="2463"/>
      <c r="L35" s="2463"/>
      <c r="M35" s="611"/>
      <c r="N35" s="611"/>
      <c r="O35" s="611"/>
      <c r="P35" s="611"/>
      <c r="T35" s="485"/>
    </row>
    <row r="36" spans="1:20" s="557" customFormat="1" ht="19.5" customHeight="1" x14ac:dyDescent="0.15">
      <c r="A36" s="827" t="s">
        <v>2503</v>
      </c>
      <c r="B36" s="521"/>
      <c r="C36" s="403" t="s">
        <v>2368</v>
      </c>
      <c r="T36" s="485"/>
    </row>
    <row r="37" spans="1:20" s="485" customFormat="1" ht="20.25" customHeight="1" x14ac:dyDescent="0.15">
      <c r="A37" s="827" t="s">
        <v>2503</v>
      </c>
      <c r="B37" s="480"/>
      <c r="C37" s="403" t="s">
        <v>259</v>
      </c>
    </row>
    <row r="38" spans="1:20" ht="20.25" customHeight="1" x14ac:dyDescent="0.15">
      <c r="A38" s="827" t="s">
        <v>2503</v>
      </c>
      <c r="B38" s="390"/>
      <c r="C38" s="403" t="s">
        <v>260</v>
      </c>
      <c r="D38" s="556"/>
      <c r="E38" s="556"/>
      <c r="F38" s="556"/>
      <c r="G38" s="556"/>
      <c r="H38" s="556"/>
      <c r="T38" s="485"/>
    </row>
    <row r="39" spans="1:20" ht="20.25" customHeight="1" x14ac:dyDescent="0.15">
      <c r="A39" s="827" t="s">
        <v>2503</v>
      </c>
      <c r="B39" s="390"/>
      <c r="C39" s="403" t="s">
        <v>261</v>
      </c>
      <c r="D39" s="556"/>
      <c r="E39" s="556"/>
      <c r="F39" s="556"/>
      <c r="G39" s="556"/>
      <c r="H39" s="556"/>
      <c r="T39" s="485"/>
    </row>
    <row r="40" spans="1:20" ht="20.25" customHeight="1" x14ac:dyDescent="0.15">
      <c r="A40" s="827" t="s">
        <v>2503</v>
      </c>
      <c r="B40" s="390"/>
      <c r="C40" s="403" t="s">
        <v>2369</v>
      </c>
      <c r="D40" s="556"/>
      <c r="E40" s="556"/>
      <c r="F40" s="556"/>
      <c r="G40" s="556"/>
      <c r="H40" s="556"/>
    </row>
    <row r="41" spans="1:20" ht="20.25" customHeight="1" x14ac:dyDescent="0.15">
      <c r="A41" s="827" t="s">
        <v>2503</v>
      </c>
      <c r="B41" s="390"/>
      <c r="C41" s="403" t="s">
        <v>262</v>
      </c>
      <c r="D41" s="556"/>
      <c r="E41" s="556"/>
      <c r="F41" s="556"/>
      <c r="G41" s="556"/>
      <c r="H41" s="556"/>
    </row>
    <row r="42" spans="1:20" s="419" customFormat="1" ht="20.25" customHeight="1" x14ac:dyDescent="0.15">
      <c r="A42" s="827" t="s">
        <v>2503</v>
      </c>
      <c r="C42" s="403" t="s">
        <v>263</v>
      </c>
    </row>
    <row r="43" spans="1:20" s="419" customFormat="1" ht="20.25" customHeight="1" x14ac:dyDescent="0.15">
      <c r="A43" s="827" t="s">
        <v>2503</v>
      </c>
      <c r="C43" s="403" t="s">
        <v>264</v>
      </c>
    </row>
    <row r="44" spans="1:20" s="419" customFormat="1" ht="20.25" customHeight="1" x14ac:dyDescent="0.15">
      <c r="A44" s="827" t="s">
        <v>2503</v>
      </c>
      <c r="C44" s="403"/>
    </row>
    <row r="45" spans="1:20" s="419" customFormat="1" ht="20.25" customHeight="1" x14ac:dyDescent="0.15">
      <c r="A45" s="827" t="s">
        <v>2503</v>
      </c>
      <c r="C45" s="403" t="s">
        <v>265</v>
      </c>
    </row>
    <row r="46" spans="1:20" s="419" customFormat="1" ht="20.25" customHeight="1" x14ac:dyDescent="0.15">
      <c r="A46" s="827" t="s">
        <v>2503</v>
      </c>
      <c r="C46" s="403" t="s">
        <v>266</v>
      </c>
    </row>
    <row r="47" spans="1:20" s="419" customFormat="1" ht="20.25" customHeight="1" x14ac:dyDescent="0.15">
      <c r="A47" s="827" t="s">
        <v>2503</v>
      </c>
      <c r="C47" s="403" t="s">
        <v>267</v>
      </c>
    </row>
    <row r="48" spans="1:20" s="419" customFormat="1" ht="20.25" customHeight="1" x14ac:dyDescent="0.15">
      <c r="A48" s="827" t="s">
        <v>2503</v>
      </c>
      <c r="C48" s="403" t="s">
        <v>268</v>
      </c>
    </row>
    <row r="49" spans="1:20" s="419" customFormat="1" ht="20.25" customHeight="1" x14ac:dyDescent="0.15">
      <c r="A49" s="827" t="s">
        <v>2503</v>
      </c>
      <c r="C49" s="403" t="s">
        <v>269</v>
      </c>
    </row>
    <row r="50" spans="1:20" s="419" customFormat="1" ht="20.25" customHeight="1" x14ac:dyDescent="0.15">
      <c r="A50" s="827" t="s">
        <v>2503</v>
      </c>
      <c r="C50" s="403" t="s">
        <v>270</v>
      </c>
    </row>
    <row r="51" spans="1:20" s="419" customFormat="1" ht="20.25" customHeight="1" x14ac:dyDescent="0.15">
      <c r="A51" s="827" t="s">
        <v>2503</v>
      </c>
    </row>
    <row r="52" spans="1:20" s="419" customFormat="1" ht="20.25" customHeight="1" x14ac:dyDescent="0.15">
      <c r="A52" s="827" t="s">
        <v>2503</v>
      </c>
      <c r="C52" s="403" t="s">
        <v>271</v>
      </c>
    </row>
    <row r="53" spans="1:20" s="419" customFormat="1" ht="20.25" customHeight="1" x14ac:dyDescent="0.15">
      <c r="A53" s="827" t="s">
        <v>2503</v>
      </c>
      <c r="C53" s="403" t="s">
        <v>272</v>
      </c>
    </row>
    <row r="54" spans="1:20" s="419" customFormat="1" ht="20.25" customHeight="1" x14ac:dyDescent="0.15">
      <c r="A54" s="827" t="s">
        <v>2503</v>
      </c>
      <c r="C54" s="403" t="s">
        <v>273</v>
      </c>
    </row>
    <row r="55" spans="1:20" s="419" customFormat="1" ht="42" hidden="1" customHeight="1" x14ac:dyDescent="0.15">
      <c r="A55" s="827" t="s">
        <v>2502</v>
      </c>
      <c r="C55" s="2466" t="s">
        <v>2384</v>
      </c>
      <c r="D55" s="2466"/>
      <c r="E55" s="2466"/>
      <c r="F55" s="2466"/>
      <c r="G55" s="2466"/>
      <c r="H55" s="2466"/>
      <c r="I55" s="2466"/>
      <c r="J55" s="2466"/>
      <c r="K55" s="2466"/>
      <c r="L55" s="2466"/>
      <c r="M55" s="2466"/>
      <c r="N55" s="2466"/>
      <c r="O55" s="2466"/>
      <c r="P55" s="2466"/>
      <c r="Q55" s="2466"/>
      <c r="R55" s="2466"/>
      <c r="T55" s="558"/>
    </row>
    <row r="56" spans="1:20" s="419" customFormat="1" ht="20.25" hidden="1" customHeight="1" x14ac:dyDescent="0.15">
      <c r="A56" s="827" t="s">
        <v>2502</v>
      </c>
      <c r="C56" s="2463" t="s">
        <v>2370</v>
      </c>
      <c r="D56" s="2463"/>
      <c r="E56" s="2463"/>
      <c r="F56" s="2463"/>
      <c r="G56" s="2463"/>
      <c r="H56" s="2463"/>
      <c r="T56" s="558"/>
    </row>
    <row r="57" spans="1:20" s="419" customFormat="1" ht="20.25" hidden="1" customHeight="1" x14ac:dyDescent="0.15">
      <c r="A57" s="827" t="s">
        <v>2502</v>
      </c>
      <c r="C57" s="403" t="s">
        <v>2371</v>
      </c>
      <c r="D57" s="557"/>
      <c r="E57" s="557"/>
      <c r="F57" s="557"/>
      <c r="T57" s="558"/>
    </row>
    <row r="58" spans="1:20" s="419" customFormat="1" ht="20.25" hidden="1" customHeight="1" x14ac:dyDescent="0.15">
      <c r="A58" s="827" t="s">
        <v>2502</v>
      </c>
      <c r="C58" s="403" t="s">
        <v>2372</v>
      </c>
      <c r="D58" s="557"/>
      <c r="E58" s="557"/>
      <c r="F58" s="557"/>
      <c r="T58" s="558"/>
    </row>
    <row r="59" spans="1:20" s="419" customFormat="1" ht="35.25" hidden="1" customHeight="1" x14ac:dyDescent="0.15">
      <c r="A59" s="827" t="s">
        <v>2502</v>
      </c>
      <c r="C59" s="2466" t="s">
        <v>2373</v>
      </c>
      <c r="D59" s="2466"/>
      <c r="E59" s="2466"/>
      <c r="F59" s="2466"/>
      <c r="G59" s="2466"/>
      <c r="H59" s="2466"/>
      <c r="I59" s="2466"/>
      <c r="J59" s="2466"/>
      <c r="K59" s="2466"/>
      <c r="L59" s="2466"/>
      <c r="M59" s="2466"/>
      <c r="N59" s="2466"/>
      <c r="O59" s="2466"/>
      <c r="P59" s="2466"/>
      <c r="Q59" s="2466"/>
      <c r="R59" s="2466"/>
      <c r="T59" s="558"/>
    </row>
    <row r="60" spans="1:20" s="419" customFormat="1" ht="20.25" hidden="1" customHeight="1" x14ac:dyDescent="0.15">
      <c r="A60" s="827" t="s">
        <v>2502</v>
      </c>
      <c r="C60" s="2464" t="s">
        <v>2374</v>
      </c>
      <c r="D60" s="2464"/>
      <c r="E60" s="2464"/>
      <c r="F60" s="2464"/>
      <c r="G60" s="2464"/>
      <c r="H60" s="2464"/>
      <c r="I60" s="2464"/>
      <c r="J60" s="2464"/>
      <c r="K60" s="2464"/>
      <c r="L60" s="2464"/>
      <c r="M60" s="2464"/>
      <c r="N60" s="2464"/>
      <c r="T60" s="558"/>
    </row>
    <row r="61" spans="1:20" s="419" customFormat="1" ht="20.25" hidden="1" customHeight="1" x14ac:dyDescent="0.15">
      <c r="A61" s="827" t="s">
        <v>2502</v>
      </c>
      <c r="C61" s="2463" t="s">
        <v>2375</v>
      </c>
      <c r="D61" s="2463"/>
      <c r="E61" s="2463"/>
      <c r="F61" s="2463"/>
      <c r="G61" s="2463"/>
      <c r="H61" s="2463"/>
      <c r="T61" s="558"/>
    </row>
    <row r="62" spans="1:20" ht="20.25" hidden="1" customHeight="1" x14ac:dyDescent="0.15">
      <c r="A62" s="827" t="s">
        <v>2502</v>
      </c>
      <c r="B62" s="541"/>
      <c r="C62" s="403" t="s">
        <v>2376</v>
      </c>
      <c r="D62" s="542"/>
      <c r="E62" s="542"/>
      <c r="F62" s="542"/>
      <c r="G62" s="542"/>
      <c r="H62" s="542"/>
      <c r="I62" s="542"/>
      <c r="J62" s="542"/>
      <c r="K62" s="542"/>
      <c r="L62" s="542"/>
    </row>
    <row r="63" spans="1:20" s="419" customFormat="1" ht="20.25" hidden="1" customHeight="1" x14ac:dyDescent="0.15">
      <c r="A63" s="827" t="s">
        <v>2502</v>
      </c>
      <c r="C63" s="2463" t="s">
        <v>2377</v>
      </c>
      <c r="D63" s="2463"/>
      <c r="E63" s="2463"/>
      <c r="F63" s="2463"/>
      <c r="G63" s="2463"/>
      <c r="H63" s="2463"/>
      <c r="T63" s="558"/>
    </row>
    <row r="64" spans="1:20" s="419" customFormat="1" ht="20.25" hidden="1" customHeight="1" x14ac:dyDescent="0.15">
      <c r="A64" s="827" t="s">
        <v>2502</v>
      </c>
      <c r="C64" s="2463" t="s">
        <v>2378</v>
      </c>
      <c r="D64" s="2463"/>
      <c r="E64" s="2463"/>
      <c r="F64" s="2463"/>
      <c r="G64" s="2463"/>
      <c r="H64" s="2463"/>
      <c r="T64" s="558"/>
    </row>
    <row r="65" spans="1:20" s="419" customFormat="1" ht="20.25" hidden="1" customHeight="1" x14ac:dyDescent="0.15">
      <c r="A65" s="827" t="s">
        <v>2502</v>
      </c>
      <c r="C65" s="2463" t="s">
        <v>2379</v>
      </c>
      <c r="D65" s="2463"/>
      <c r="E65" s="2463"/>
      <c r="F65" s="2463"/>
      <c r="G65" s="2463"/>
      <c r="H65" s="2463"/>
      <c r="T65" s="558"/>
    </row>
    <row r="66" spans="1:20" s="419" customFormat="1" ht="20.25" customHeight="1" x14ac:dyDescent="0.15">
      <c r="A66" s="827" t="s">
        <v>2503</v>
      </c>
      <c r="C66" s="2463" t="s">
        <v>2380</v>
      </c>
      <c r="D66" s="2463"/>
      <c r="E66" s="2463"/>
      <c r="F66" s="2463"/>
      <c r="G66" s="2463"/>
      <c r="H66" s="2463"/>
      <c r="T66" s="558"/>
    </row>
    <row r="67" spans="1:20" s="419" customFormat="1" ht="20.25" hidden="1" customHeight="1" x14ac:dyDescent="0.15">
      <c r="A67" s="827" t="s">
        <v>2502</v>
      </c>
      <c r="C67" s="2463" t="s">
        <v>2381</v>
      </c>
      <c r="D67" s="2463"/>
      <c r="E67" s="2463"/>
      <c r="F67" s="2463"/>
      <c r="G67" s="2463"/>
      <c r="H67" s="2463"/>
      <c r="I67" s="2463"/>
      <c r="J67" s="2463"/>
      <c r="K67" s="2463"/>
      <c r="L67" s="2463"/>
      <c r="M67" s="2463"/>
      <c r="N67" s="2463"/>
      <c r="O67" s="2463"/>
      <c r="P67" s="2463"/>
      <c r="Q67" s="2463"/>
      <c r="R67" s="2463"/>
      <c r="T67" s="558"/>
    </row>
    <row r="68" spans="1:20" s="419" customFormat="1" ht="20.25" hidden="1" customHeight="1" x14ac:dyDescent="0.15">
      <c r="A68" s="827" t="s">
        <v>2502</v>
      </c>
      <c r="C68" s="2463" t="s">
        <v>2124</v>
      </c>
      <c r="D68" s="2463"/>
      <c r="E68" s="2463"/>
      <c r="F68" s="2463"/>
      <c r="G68" s="2463"/>
      <c r="H68" s="2463"/>
      <c r="I68" s="2463"/>
      <c r="J68" s="2463"/>
      <c r="K68" s="2463"/>
      <c r="L68" s="2463"/>
      <c r="M68" s="2463"/>
      <c r="N68" s="2463"/>
      <c r="O68" s="2463"/>
      <c r="P68" s="2463"/>
      <c r="Q68" s="2463"/>
      <c r="R68" s="2463"/>
      <c r="T68" s="558"/>
    </row>
    <row r="69" spans="1:20" s="419" customFormat="1" ht="20.25" customHeight="1" x14ac:dyDescent="0.15">
      <c r="A69" s="827" t="s">
        <v>2503</v>
      </c>
      <c r="C69" s="2463" t="s">
        <v>2382</v>
      </c>
      <c r="D69" s="2463"/>
      <c r="E69" s="2463"/>
      <c r="F69" s="2463"/>
      <c r="G69" s="2463"/>
      <c r="H69" s="2463"/>
      <c r="I69" s="2463"/>
      <c r="J69" s="2463"/>
      <c r="K69" s="2463"/>
      <c r="L69" s="2463"/>
      <c r="M69" s="2463"/>
      <c r="N69" s="2463"/>
      <c r="O69" s="2463"/>
      <c r="P69" s="2463"/>
      <c r="Q69" s="2463"/>
      <c r="R69" s="2463"/>
      <c r="T69" s="558"/>
    </row>
    <row r="70" spans="1:20" s="419" customFormat="1" ht="20.25" hidden="1" customHeight="1" x14ac:dyDescent="0.15">
      <c r="A70" s="827" t="s">
        <v>2502</v>
      </c>
      <c r="C70" s="403" t="s">
        <v>274</v>
      </c>
    </row>
    <row r="71" spans="1:20" s="485" customFormat="1" ht="20.25" customHeight="1" x14ac:dyDescent="0.15">
      <c r="A71" s="827" t="s">
        <v>2503</v>
      </c>
      <c r="B71" s="480"/>
      <c r="C71" s="403" t="s">
        <v>2509</v>
      </c>
      <c r="D71" s="419"/>
      <c r="E71" s="419"/>
      <c r="F71" s="419"/>
    </row>
    <row r="72" spans="1:20" s="485" customFormat="1" ht="20.25" customHeight="1" x14ac:dyDescent="0.15">
      <c r="A72" s="827" t="s">
        <v>2503</v>
      </c>
      <c r="B72" s="480"/>
      <c r="C72" s="403" t="s">
        <v>2510</v>
      </c>
      <c r="D72" s="419"/>
      <c r="E72" s="419"/>
      <c r="F72" s="419"/>
    </row>
    <row r="73" spans="1:20" ht="20.25" customHeight="1" x14ac:dyDescent="0.15">
      <c r="A73" s="827" t="s">
        <v>2503</v>
      </c>
      <c r="B73" s="541"/>
      <c r="C73" s="403" t="s">
        <v>2511</v>
      </c>
      <c r="D73" s="485"/>
      <c r="E73" s="485"/>
      <c r="F73" s="485"/>
      <c r="G73" s="542"/>
      <c r="H73" s="542"/>
      <c r="I73" s="542"/>
      <c r="J73" s="542"/>
      <c r="K73" s="542"/>
      <c r="L73" s="542"/>
    </row>
    <row r="74" spans="1:20" ht="20.25" hidden="1" customHeight="1" x14ac:dyDescent="0.15">
      <c r="A74" s="827" t="s">
        <v>2502</v>
      </c>
      <c r="B74" s="541"/>
      <c r="C74" s="403"/>
      <c r="D74" s="485"/>
      <c r="E74" s="485"/>
      <c r="F74" s="485"/>
      <c r="G74" s="542"/>
      <c r="H74" s="542"/>
      <c r="I74" s="542"/>
      <c r="J74" s="542"/>
      <c r="K74" s="542"/>
      <c r="L74" s="542"/>
    </row>
    <row r="75" spans="1:20" ht="20.25" hidden="1" customHeight="1" x14ac:dyDescent="0.15">
      <c r="A75" s="827" t="s">
        <v>2502</v>
      </c>
      <c r="C75" s="559" t="s">
        <v>275</v>
      </c>
      <c r="D75" s="485"/>
      <c r="E75" s="485"/>
      <c r="F75" s="485"/>
    </row>
    <row r="76" spans="1:20" ht="20.25" hidden="1" customHeight="1" x14ac:dyDescent="0.15">
      <c r="A76" s="827" t="s">
        <v>2502</v>
      </c>
      <c r="D76" s="542"/>
      <c r="E76" s="542"/>
      <c r="F76" s="542"/>
    </row>
    <row r="77" spans="1:20" ht="20.25" hidden="1" customHeight="1" x14ac:dyDescent="0.15">
      <c r="A77" s="827" t="s">
        <v>2502</v>
      </c>
      <c r="C77" s="403" t="s">
        <v>276</v>
      </c>
    </row>
    <row r="78" spans="1:20" ht="20.25" customHeight="1" x14ac:dyDescent="0.15">
      <c r="A78" s="827" t="s">
        <v>2503</v>
      </c>
    </row>
    <row r="79" spans="1:20" ht="20.25" customHeight="1" x14ac:dyDescent="0.15">
      <c r="A79" s="390" t="s">
        <v>2503</v>
      </c>
      <c r="B79" s="556"/>
      <c r="C79" s="559" t="s">
        <v>326</v>
      </c>
      <c r="D79" s="556"/>
      <c r="E79" s="556"/>
      <c r="F79" s="556"/>
      <c r="G79" s="556"/>
      <c r="H79" s="556"/>
      <c r="I79" s="556"/>
      <c r="J79" s="556"/>
      <c r="K79" s="556"/>
      <c r="L79" s="556"/>
    </row>
    <row r="80" spans="1:20" ht="20.25" customHeight="1" x14ac:dyDescent="0.15">
      <c r="A80" s="390" t="s">
        <v>2503</v>
      </c>
    </row>
    <row r="81" spans="1:15" ht="20.25" customHeight="1" x14ac:dyDescent="0.15">
      <c r="A81" s="390" t="s">
        <v>2503</v>
      </c>
      <c r="B81" s="541"/>
      <c r="C81" s="2464" t="s">
        <v>327</v>
      </c>
      <c r="D81" s="2464"/>
      <c r="E81" s="2464"/>
      <c r="F81" s="2464"/>
      <c r="G81" s="2464"/>
      <c r="H81" s="2464"/>
      <c r="I81" s="2464"/>
      <c r="J81" s="2464"/>
      <c r="K81" s="2464"/>
      <c r="L81" s="2464"/>
      <c r="M81" s="2464"/>
      <c r="N81" s="2464"/>
      <c r="O81" s="2464"/>
    </row>
    <row r="82" spans="1:15" ht="20.25" hidden="1" customHeight="1" x14ac:dyDescent="0.15">
      <c r="A82" s="390" t="s">
        <v>2502</v>
      </c>
      <c r="B82" s="541"/>
      <c r="C82" s="403" t="s">
        <v>250</v>
      </c>
      <c r="D82" s="542"/>
      <c r="E82" s="542"/>
      <c r="F82" s="542"/>
      <c r="G82" s="542"/>
      <c r="H82" s="542"/>
      <c r="I82" s="542"/>
      <c r="J82" s="542"/>
      <c r="K82" s="542"/>
      <c r="L82" s="542"/>
    </row>
    <row r="83" spans="1:15" ht="20.25" hidden="1" customHeight="1" x14ac:dyDescent="0.15">
      <c r="A83" s="390" t="s">
        <v>2502</v>
      </c>
      <c r="B83" s="541"/>
      <c r="C83" s="403" t="s">
        <v>2150</v>
      </c>
      <c r="D83" s="542"/>
      <c r="E83" s="542"/>
      <c r="F83" s="542"/>
      <c r="G83" s="542"/>
      <c r="H83" s="542"/>
      <c r="I83" s="542"/>
      <c r="J83" s="542"/>
      <c r="K83" s="542"/>
      <c r="L83" s="542"/>
    </row>
    <row r="84" spans="1:15" ht="20.25" hidden="1" customHeight="1" x14ac:dyDescent="0.15">
      <c r="A84" s="390" t="s">
        <v>2502</v>
      </c>
      <c r="B84" s="541"/>
      <c r="C84" s="403" t="s">
        <v>2344</v>
      </c>
      <c r="D84" s="542"/>
      <c r="E84" s="542"/>
      <c r="F84" s="542"/>
      <c r="G84" s="542"/>
      <c r="H84" s="542"/>
      <c r="I84" s="542"/>
      <c r="J84" s="542"/>
      <c r="K84" s="542"/>
      <c r="L84" s="542"/>
    </row>
    <row r="85" spans="1:15" ht="20.25" hidden="1" customHeight="1" x14ac:dyDescent="0.15">
      <c r="A85" s="390" t="s">
        <v>2502</v>
      </c>
      <c r="B85" s="541"/>
      <c r="C85" s="2465" t="s">
        <v>2334</v>
      </c>
      <c r="D85" s="2465"/>
      <c r="E85" s="2465"/>
      <c r="F85" s="2465"/>
      <c r="G85" s="2465"/>
      <c r="H85" s="2465"/>
      <c r="I85" s="2465"/>
      <c r="J85" s="2465"/>
      <c r="K85" s="2465"/>
      <c r="L85" s="2465"/>
      <c r="M85" s="2465"/>
      <c r="N85" s="2465"/>
      <c r="O85" s="2465"/>
    </row>
    <row r="86" spans="1:15" ht="20.25" hidden="1" customHeight="1" x14ac:dyDescent="0.15">
      <c r="A86" s="390" t="s">
        <v>2502</v>
      </c>
      <c r="B86" s="541"/>
      <c r="C86" s="403" t="s">
        <v>2335</v>
      </c>
      <c r="D86" s="542"/>
      <c r="E86" s="542"/>
      <c r="F86" s="542"/>
      <c r="G86" s="542"/>
      <c r="H86" s="542"/>
      <c r="I86" s="542"/>
      <c r="J86" s="542"/>
      <c r="K86" s="542"/>
      <c r="L86" s="542"/>
    </row>
    <row r="87" spans="1:15" ht="20.25" customHeight="1" x14ac:dyDescent="0.15">
      <c r="A87" s="827" t="s">
        <v>2503</v>
      </c>
      <c r="B87" s="541"/>
      <c r="C87" s="403" t="s">
        <v>328</v>
      </c>
      <c r="D87" s="542"/>
      <c r="E87" s="542"/>
      <c r="F87" s="542"/>
      <c r="G87" s="542"/>
      <c r="H87" s="542"/>
      <c r="I87" s="542"/>
      <c r="J87" s="542"/>
      <c r="K87" s="542"/>
      <c r="L87" s="542"/>
    </row>
    <row r="88" spans="1:15" ht="20.25" hidden="1" customHeight="1" x14ac:dyDescent="0.15">
      <c r="A88" s="827" t="s">
        <v>2502</v>
      </c>
      <c r="B88" s="556"/>
      <c r="C88" s="403" t="s">
        <v>329</v>
      </c>
      <c r="D88" s="556"/>
      <c r="E88" s="556"/>
      <c r="F88" s="556"/>
      <c r="G88" s="556"/>
      <c r="H88" s="556"/>
      <c r="I88" s="556"/>
      <c r="J88" s="556"/>
      <c r="K88" s="556"/>
      <c r="L88" s="556"/>
    </row>
    <row r="89" spans="1:15" ht="47.25" customHeight="1" x14ac:dyDescent="0.15">
      <c r="A89" s="827" t="s">
        <v>2503</v>
      </c>
      <c r="B89" s="556"/>
      <c r="C89" s="2463" t="s">
        <v>2347</v>
      </c>
      <c r="D89" s="2464"/>
      <c r="E89" s="2464"/>
      <c r="F89" s="2464"/>
      <c r="G89" s="2464"/>
      <c r="H89" s="2464"/>
      <c r="I89" s="2464"/>
      <c r="J89" s="2464"/>
      <c r="K89" s="556"/>
      <c r="L89" s="556"/>
    </row>
    <row r="90" spans="1:15" ht="20.25" hidden="1" customHeight="1" x14ac:dyDescent="0.15">
      <c r="A90" s="827" t="s">
        <v>2502</v>
      </c>
      <c r="B90" s="556"/>
      <c r="C90" s="403" t="s">
        <v>2336</v>
      </c>
      <c r="D90" s="556"/>
      <c r="E90" s="556"/>
      <c r="F90" s="556"/>
      <c r="G90" s="556"/>
      <c r="H90" s="556"/>
      <c r="I90" s="556"/>
      <c r="J90" s="556"/>
      <c r="K90" s="556"/>
      <c r="L90" s="556"/>
    </row>
    <row r="91" spans="1:15" ht="20.25" hidden="1" customHeight="1" x14ac:dyDescent="0.15">
      <c r="A91" s="827" t="s">
        <v>2502</v>
      </c>
      <c r="B91" s="556"/>
      <c r="C91" s="403" t="s">
        <v>2337</v>
      </c>
      <c r="D91" s="556"/>
      <c r="E91" s="556"/>
      <c r="F91" s="556"/>
      <c r="G91" s="556"/>
      <c r="H91" s="556"/>
      <c r="I91" s="556"/>
      <c r="J91" s="556"/>
      <c r="K91" s="556"/>
      <c r="L91" s="556"/>
    </row>
    <row r="92" spans="1:15" ht="20.25" customHeight="1" x14ac:dyDescent="0.15">
      <c r="A92" s="827" t="s">
        <v>2503</v>
      </c>
      <c r="B92" s="556"/>
      <c r="C92" s="403" t="s">
        <v>330</v>
      </c>
      <c r="D92" s="556"/>
      <c r="E92" s="556"/>
      <c r="F92" s="556"/>
      <c r="G92" s="556"/>
      <c r="H92" s="556"/>
      <c r="I92" s="556"/>
      <c r="J92" s="556"/>
      <c r="K92" s="556"/>
      <c r="L92" s="556"/>
    </row>
    <row r="93" spans="1:15" ht="20.25" customHeight="1" x14ac:dyDescent="0.15">
      <c r="A93" s="827" t="s">
        <v>2503</v>
      </c>
      <c r="B93" s="556"/>
      <c r="C93" s="403" t="s">
        <v>255</v>
      </c>
      <c r="D93" s="556"/>
      <c r="E93" s="556"/>
      <c r="F93" s="556"/>
      <c r="G93" s="556"/>
      <c r="H93" s="556"/>
      <c r="I93" s="556"/>
      <c r="J93" s="556"/>
      <c r="K93" s="556"/>
      <c r="L93" s="556"/>
    </row>
    <row r="94" spans="1:15" ht="20.25" customHeight="1" x14ac:dyDescent="0.15">
      <c r="A94" s="827" t="s">
        <v>2503</v>
      </c>
      <c r="B94" s="556"/>
      <c r="C94" s="403" t="s">
        <v>331</v>
      </c>
      <c r="D94" s="556"/>
      <c r="E94" s="556"/>
      <c r="F94" s="556"/>
      <c r="G94" s="556"/>
      <c r="H94" s="556"/>
      <c r="I94" s="556"/>
      <c r="J94" s="556"/>
      <c r="K94" s="556"/>
      <c r="L94" s="556"/>
    </row>
    <row r="95" spans="1:15" ht="20.25" customHeight="1" x14ac:dyDescent="0.15">
      <c r="A95" s="827" t="s">
        <v>2503</v>
      </c>
      <c r="B95" s="556"/>
      <c r="C95" s="403" t="s">
        <v>332</v>
      </c>
      <c r="D95" s="556"/>
      <c r="E95" s="556"/>
      <c r="F95" s="556"/>
      <c r="G95" s="556"/>
      <c r="H95" s="556"/>
      <c r="I95" s="556"/>
      <c r="J95" s="556"/>
      <c r="K95" s="556"/>
      <c r="L95" s="556"/>
    </row>
    <row r="96" spans="1:15" ht="20.25" hidden="1" customHeight="1" x14ac:dyDescent="0.15">
      <c r="A96" s="827" t="s">
        <v>2502</v>
      </c>
      <c r="B96" s="556"/>
      <c r="C96" s="403" t="s">
        <v>2338</v>
      </c>
      <c r="D96" s="556"/>
      <c r="E96" s="556"/>
      <c r="F96" s="556"/>
      <c r="G96" s="556"/>
      <c r="H96" s="556"/>
      <c r="I96" s="556"/>
      <c r="J96" s="556"/>
      <c r="K96" s="556"/>
      <c r="L96" s="556"/>
    </row>
    <row r="97" spans="1:18" ht="20.25" customHeight="1" x14ac:dyDescent="0.15">
      <c r="A97" s="827" t="s">
        <v>2503</v>
      </c>
      <c r="B97" s="556"/>
      <c r="C97" s="403" t="s">
        <v>2339</v>
      </c>
      <c r="D97" s="556"/>
      <c r="E97" s="556"/>
      <c r="F97" s="556"/>
      <c r="G97" s="556"/>
      <c r="H97" s="556"/>
      <c r="I97" s="556"/>
      <c r="J97" s="556"/>
      <c r="K97" s="556"/>
      <c r="L97" s="556"/>
    </row>
    <row r="98" spans="1:18" ht="20.25" customHeight="1" x14ac:dyDescent="0.15">
      <c r="A98" s="827" t="s">
        <v>2503</v>
      </c>
      <c r="B98" s="480"/>
      <c r="C98" s="403" t="s">
        <v>333</v>
      </c>
      <c r="D98" s="485"/>
      <c r="E98" s="485"/>
      <c r="F98" s="485"/>
      <c r="G98" s="485"/>
      <c r="H98" s="485"/>
      <c r="I98" s="485"/>
      <c r="J98" s="485"/>
      <c r="K98" s="485"/>
      <c r="L98" s="485"/>
      <c r="M98" s="485"/>
      <c r="N98" s="485"/>
      <c r="O98" s="485"/>
      <c r="P98" s="485"/>
      <c r="Q98" s="485"/>
      <c r="R98" s="485"/>
    </row>
    <row r="99" spans="1:18" ht="20.25" customHeight="1" x14ac:dyDescent="0.15">
      <c r="A99" s="827" t="s">
        <v>2503</v>
      </c>
      <c r="B99" s="390"/>
      <c r="C99" s="403" t="s">
        <v>334</v>
      </c>
    </row>
    <row r="100" spans="1:18" ht="20.25" customHeight="1" x14ac:dyDescent="0.15">
      <c r="A100" s="827" t="s">
        <v>2503</v>
      </c>
      <c r="B100" s="390"/>
      <c r="C100" s="403" t="s">
        <v>335</v>
      </c>
    </row>
    <row r="101" spans="1:18" ht="20.25" customHeight="1" x14ac:dyDescent="0.15">
      <c r="A101" s="827" t="s">
        <v>2503</v>
      </c>
      <c r="B101" s="390"/>
      <c r="C101" s="403" t="s">
        <v>2340</v>
      </c>
    </row>
    <row r="102" spans="1:18" ht="20.25" customHeight="1" x14ac:dyDescent="0.15">
      <c r="A102" s="827" t="s">
        <v>2503</v>
      </c>
      <c r="B102" s="390"/>
      <c r="C102" s="403" t="s">
        <v>262</v>
      </c>
    </row>
    <row r="103" spans="1:18" ht="20.25" customHeight="1" x14ac:dyDescent="0.15">
      <c r="A103" s="827" t="s">
        <v>2503</v>
      </c>
      <c r="B103" s="419"/>
      <c r="C103" s="403" t="s">
        <v>263</v>
      </c>
      <c r="D103" s="419"/>
      <c r="E103" s="419"/>
      <c r="F103" s="419"/>
      <c r="G103" s="419"/>
      <c r="H103" s="419"/>
      <c r="I103" s="419"/>
      <c r="J103" s="419"/>
      <c r="K103" s="419"/>
      <c r="L103" s="419"/>
      <c r="M103" s="419"/>
      <c r="N103" s="419"/>
      <c r="O103" s="419"/>
      <c r="P103" s="419"/>
      <c r="Q103" s="419"/>
      <c r="R103" s="419"/>
    </row>
    <row r="104" spans="1:18" ht="20.25" customHeight="1" x14ac:dyDescent="0.15">
      <c r="A104" s="827" t="s">
        <v>2503</v>
      </c>
      <c r="B104" s="419"/>
      <c r="C104" s="403" t="s">
        <v>264</v>
      </c>
      <c r="D104" s="419"/>
      <c r="E104" s="419"/>
      <c r="F104" s="419"/>
      <c r="G104" s="419"/>
      <c r="H104" s="419"/>
      <c r="I104" s="419"/>
      <c r="J104" s="419"/>
      <c r="K104" s="419"/>
      <c r="L104" s="419"/>
      <c r="M104" s="419"/>
      <c r="N104" s="419"/>
      <c r="O104" s="419"/>
      <c r="P104" s="419"/>
      <c r="Q104" s="419"/>
      <c r="R104" s="419"/>
    </row>
    <row r="105" spans="1:18" ht="20.25" customHeight="1" x14ac:dyDescent="0.15">
      <c r="A105" s="827" t="s">
        <v>2503</v>
      </c>
      <c r="B105" s="419"/>
      <c r="C105" s="403"/>
      <c r="D105" s="419"/>
      <c r="E105" s="419"/>
      <c r="F105" s="419"/>
      <c r="G105" s="419"/>
      <c r="H105" s="419"/>
      <c r="I105" s="419"/>
      <c r="J105" s="419"/>
      <c r="K105" s="419"/>
      <c r="L105" s="419"/>
      <c r="M105" s="419"/>
      <c r="N105" s="419"/>
      <c r="O105" s="419"/>
      <c r="P105" s="419"/>
      <c r="Q105" s="419"/>
      <c r="R105" s="419"/>
    </row>
    <row r="106" spans="1:18" ht="20.25" customHeight="1" x14ac:dyDescent="0.15">
      <c r="A106" s="827" t="s">
        <v>2503</v>
      </c>
      <c r="B106" s="419"/>
      <c r="C106" s="403" t="s">
        <v>265</v>
      </c>
      <c r="D106" s="419"/>
      <c r="E106" s="419"/>
      <c r="F106" s="419"/>
      <c r="G106" s="419"/>
      <c r="H106" s="419"/>
      <c r="I106" s="419"/>
      <c r="J106" s="419"/>
      <c r="K106" s="419"/>
      <c r="L106" s="419"/>
      <c r="M106" s="419"/>
      <c r="N106" s="419"/>
      <c r="O106" s="419"/>
      <c r="P106" s="419"/>
      <c r="Q106" s="419"/>
      <c r="R106" s="419"/>
    </row>
    <row r="107" spans="1:18" ht="20.25" customHeight="1" x14ac:dyDescent="0.15">
      <c r="A107" s="827" t="s">
        <v>2503</v>
      </c>
      <c r="B107" s="419"/>
      <c r="C107" s="403" t="s">
        <v>266</v>
      </c>
      <c r="D107" s="419"/>
      <c r="E107" s="419"/>
      <c r="F107" s="419"/>
      <c r="G107" s="419"/>
      <c r="H107" s="419"/>
      <c r="I107" s="419"/>
      <c r="J107" s="419"/>
      <c r="K107" s="419"/>
      <c r="L107" s="419"/>
      <c r="M107" s="419"/>
      <c r="N107" s="419"/>
      <c r="O107" s="419"/>
      <c r="P107" s="419"/>
      <c r="Q107" s="419"/>
      <c r="R107" s="419"/>
    </row>
    <row r="108" spans="1:18" ht="20.25" customHeight="1" x14ac:dyDescent="0.15">
      <c r="A108" s="827" t="s">
        <v>2503</v>
      </c>
      <c r="B108" s="419"/>
      <c r="C108" s="403" t="s">
        <v>267</v>
      </c>
      <c r="D108" s="419"/>
      <c r="E108" s="419"/>
      <c r="F108" s="419"/>
      <c r="G108" s="419"/>
      <c r="H108" s="419"/>
      <c r="I108" s="419"/>
      <c r="J108" s="419"/>
      <c r="K108" s="419"/>
      <c r="L108" s="419"/>
      <c r="M108" s="419"/>
      <c r="N108" s="419"/>
      <c r="O108" s="419"/>
      <c r="P108" s="419"/>
      <c r="Q108" s="419"/>
      <c r="R108" s="419"/>
    </row>
    <row r="109" spans="1:18" ht="20.25" customHeight="1" x14ac:dyDescent="0.15">
      <c r="A109" s="827" t="s">
        <v>2503</v>
      </c>
      <c r="B109" s="419"/>
      <c r="C109" s="403" t="s">
        <v>268</v>
      </c>
      <c r="D109" s="419"/>
      <c r="E109" s="419"/>
      <c r="F109" s="419"/>
      <c r="G109" s="419"/>
      <c r="H109" s="419"/>
      <c r="I109" s="419"/>
      <c r="J109" s="419"/>
      <c r="K109" s="419"/>
      <c r="L109" s="419"/>
      <c r="M109" s="419"/>
      <c r="N109" s="419"/>
      <c r="O109" s="419"/>
      <c r="P109" s="419"/>
      <c r="Q109" s="419"/>
      <c r="R109" s="419"/>
    </row>
    <row r="110" spans="1:18" ht="20.25" customHeight="1" x14ac:dyDescent="0.15">
      <c r="A110" s="827" t="s">
        <v>2503</v>
      </c>
      <c r="B110" s="419"/>
      <c r="C110" s="403" t="s">
        <v>269</v>
      </c>
      <c r="D110" s="419"/>
      <c r="E110" s="419"/>
      <c r="F110" s="419"/>
      <c r="G110" s="419"/>
      <c r="H110" s="419"/>
      <c r="I110" s="419"/>
      <c r="J110" s="419"/>
      <c r="K110" s="419"/>
      <c r="L110" s="419"/>
      <c r="M110" s="419"/>
      <c r="N110" s="419"/>
      <c r="O110" s="419"/>
      <c r="P110" s="419"/>
      <c r="Q110" s="419"/>
      <c r="R110" s="419"/>
    </row>
    <row r="111" spans="1:18" ht="20.25" customHeight="1" x14ac:dyDescent="0.15">
      <c r="A111" s="827" t="s">
        <v>2503</v>
      </c>
      <c r="B111" s="419"/>
      <c r="C111" s="403" t="s">
        <v>270</v>
      </c>
      <c r="D111" s="419"/>
      <c r="E111" s="419"/>
      <c r="F111" s="419"/>
      <c r="G111" s="419"/>
      <c r="H111" s="419"/>
      <c r="I111" s="419"/>
      <c r="J111" s="419"/>
      <c r="K111" s="419"/>
      <c r="L111" s="419"/>
      <c r="M111" s="419"/>
      <c r="N111" s="419"/>
      <c r="O111" s="419"/>
      <c r="P111" s="419"/>
      <c r="Q111" s="419"/>
      <c r="R111" s="419"/>
    </row>
    <row r="112" spans="1:18" ht="20.25" customHeight="1" x14ac:dyDescent="0.15">
      <c r="A112" s="827" t="s">
        <v>2503</v>
      </c>
      <c r="B112" s="419"/>
      <c r="C112" s="419"/>
      <c r="D112" s="419"/>
      <c r="E112" s="419"/>
      <c r="F112" s="419"/>
      <c r="G112" s="419"/>
      <c r="H112" s="419"/>
      <c r="I112" s="419"/>
      <c r="J112" s="419"/>
      <c r="K112" s="419"/>
      <c r="L112" s="419"/>
      <c r="M112" s="419"/>
      <c r="N112" s="419"/>
      <c r="O112" s="419"/>
      <c r="P112" s="419"/>
      <c r="Q112" s="419"/>
      <c r="R112" s="419"/>
    </row>
    <row r="113" spans="1:18" ht="20.25" customHeight="1" x14ac:dyDescent="0.15">
      <c r="A113" s="827" t="s">
        <v>2503</v>
      </c>
      <c r="B113" s="419"/>
      <c r="C113" s="403" t="s">
        <v>336</v>
      </c>
      <c r="D113" s="419"/>
      <c r="E113" s="419"/>
      <c r="F113" s="419"/>
      <c r="G113" s="419"/>
      <c r="H113" s="419"/>
      <c r="I113" s="419"/>
      <c r="J113" s="419"/>
      <c r="K113" s="419"/>
      <c r="L113" s="419"/>
      <c r="M113" s="419"/>
      <c r="N113" s="419"/>
      <c r="O113" s="419"/>
      <c r="P113" s="419"/>
      <c r="Q113" s="419"/>
      <c r="R113" s="419"/>
    </row>
    <row r="114" spans="1:18" ht="20.25" hidden="1" customHeight="1" x14ac:dyDescent="0.15">
      <c r="A114" s="827" t="s">
        <v>2502</v>
      </c>
      <c r="B114" s="419"/>
      <c r="C114" s="403" t="s">
        <v>2341</v>
      </c>
      <c r="D114" s="404"/>
      <c r="E114" s="404"/>
      <c r="F114" s="404"/>
      <c r="G114" s="404"/>
      <c r="H114" s="404"/>
      <c r="I114" s="419"/>
      <c r="J114" s="419"/>
      <c r="K114" s="419"/>
      <c r="L114" s="419"/>
      <c r="M114" s="419"/>
      <c r="N114" s="419"/>
      <c r="O114" s="419"/>
      <c r="P114" s="419"/>
      <c r="Q114" s="419"/>
      <c r="R114" s="419"/>
    </row>
    <row r="115" spans="1:18" ht="20.25" customHeight="1" x14ac:dyDescent="0.15">
      <c r="A115" s="827" t="s">
        <v>2503</v>
      </c>
      <c r="B115" s="419"/>
      <c r="C115" s="403" t="s">
        <v>2342</v>
      </c>
      <c r="D115" s="404"/>
      <c r="E115" s="404"/>
      <c r="F115" s="404"/>
      <c r="G115" s="419"/>
      <c r="H115" s="419"/>
      <c r="I115" s="419"/>
      <c r="J115" s="419"/>
      <c r="K115" s="419"/>
      <c r="L115" s="419"/>
      <c r="M115" s="419"/>
      <c r="N115" s="419"/>
      <c r="O115" s="419"/>
      <c r="P115" s="419"/>
      <c r="Q115" s="419"/>
      <c r="R115" s="419"/>
    </row>
    <row r="116" spans="1:18" ht="20.25" customHeight="1" x14ac:dyDescent="0.15">
      <c r="A116" s="827" t="s">
        <v>2503</v>
      </c>
      <c r="B116" s="419"/>
      <c r="C116" s="2463" t="s">
        <v>2343</v>
      </c>
      <c r="D116" s="2463"/>
      <c r="E116" s="2463"/>
      <c r="F116" s="2463"/>
      <c r="G116" s="2463"/>
      <c r="H116" s="2463"/>
      <c r="I116" s="2463"/>
      <c r="J116" s="2463"/>
      <c r="K116" s="2463"/>
      <c r="L116" s="2463"/>
      <c r="M116" s="2463"/>
      <c r="N116" s="2463"/>
      <c r="O116" s="2463"/>
      <c r="P116" s="2463"/>
      <c r="Q116" s="2463"/>
      <c r="R116" s="2463"/>
    </row>
    <row r="117" spans="1:18" ht="20.25" hidden="1" customHeight="1" x14ac:dyDescent="0.15">
      <c r="A117" s="827" t="s">
        <v>2502</v>
      </c>
      <c r="B117" s="419"/>
      <c r="C117" s="403" t="s">
        <v>337</v>
      </c>
      <c r="D117" s="419"/>
      <c r="E117" s="419"/>
      <c r="F117" s="419"/>
      <c r="G117" s="419"/>
      <c r="H117" s="419"/>
      <c r="I117" s="419"/>
      <c r="J117" s="419"/>
      <c r="K117" s="419"/>
      <c r="L117" s="419"/>
      <c r="M117" s="419"/>
      <c r="N117" s="419"/>
      <c r="O117" s="419"/>
      <c r="P117" s="419"/>
      <c r="Q117" s="419"/>
      <c r="R117" s="419"/>
    </row>
    <row r="118" spans="1:18" ht="20.25" customHeight="1" x14ac:dyDescent="0.15">
      <c r="A118" s="827" t="s">
        <v>2503</v>
      </c>
      <c r="B118" s="419"/>
      <c r="C118" s="403" t="s">
        <v>2505</v>
      </c>
      <c r="D118" s="419"/>
      <c r="E118" s="419"/>
      <c r="F118" s="419"/>
      <c r="G118" s="419"/>
      <c r="H118" s="419"/>
      <c r="I118" s="419"/>
      <c r="J118" s="419"/>
      <c r="K118" s="419"/>
      <c r="L118" s="419"/>
      <c r="M118" s="419"/>
      <c r="N118" s="419"/>
      <c r="O118" s="419"/>
      <c r="P118" s="419"/>
      <c r="Q118" s="419"/>
      <c r="R118" s="419"/>
    </row>
    <row r="119" spans="1:18" ht="20.25" customHeight="1" x14ac:dyDescent="0.15">
      <c r="A119" s="827" t="s">
        <v>2503</v>
      </c>
      <c r="B119" s="419"/>
      <c r="C119" s="403" t="s">
        <v>2506</v>
      </c>
      <c r="D119" s="419"/>
      <c r="E119" s="419"/>
      <c r="F119" s="419"/>
      <c r="G119" s="419"/>
      <c r="H119" s="419"/>
      <c r="I119" s="419"/>
      <c r="J119" s="419"/>
      <c r="K119" s="419"/>
      <c r="L119" s="419"/>
      <c r="M119" s="419"/>
      <c r="N119" s="419"/>
      <c r="O119" s="419"/>
      <c r="P119" s="419"/>
      <c r="Q119" s="419"/>
      <c r="R119" s="419"/>
    </row>
    <row r="120" spans="1:18" ht="20.25" customHeight="1" x14ac:dyDescent="0.15">
      <c r="A120" s="827" t="s">
        <v>2503</v>
      </c>
      <c r="B120" s="556"/>
      <c r="C120" s="403" t="s">
        <v>2507</v>
      </c>
      <c r="D120" s="556"/>
      <c r="E120" s="556"/>
      <c r="F120" s="556"/>
      <c r="G120" s="556"/>
      <c r="H120" s="556"/>
      <c r="I120" s="556"/>
      <c r="J120" s="556"/>
      <c r="K120" s="556"/>
      <c r="L120" s="556"/>
    </row>
    <row r="121" spans="1:18" ht="20.25" customHeight="1" x14ac:dyDescent="0.15">
      <c r="A121" s="827" t="s">
        <v>2503</v>
      </c>
      <c r="C121" s="403" t="s">
        <v>2508</v>
      </c>
    </row>
    <row r="122" spans="1:18" ht="20.25" hidden="1" customHeight="1" x14ac:dyDescent="0.15">
      <c r="A122" s="390" t="s">
        <v>2502</v>
      </c>
      <c r="B122" s="480"/>
      <c r="D122" s="485"/>
      <c r="E122" s="485"/>
      <c r="F122" s="485"/>
      <c r="G122" s="485"/>
      <c r="H122" s="485"/>
      <c r="I122" s="485"/>
      <c r="J122" s="485"/>
      <c r="K122" s="485"/>
      <c r="L122" s="485"/>
      <c r="M122" s="485"/>
      <c r="N122" s="485"/>
      <c r="O122" s="485"/>
      <c r="P122" s="485"/>
      <c r="Q122" s="485"/>
      <c r="R122" s="485"/>
    </row>
    <row r="123" spans="1:18" ht="20.25" hidden="1" customHeight="1" x14ac:dyDescent="0.15">
      <c r="A123" s="390" t="s">
        <v>2501</v>
      </c>
      <c r="C123" s="559" t="s">
        <v>339</v>
      </c>
    </row>
    <row r="124" spans="1:18" ht="20.25" hidden="1" customHeight="1" x14ac:dyDescent="0.15">
      <c r="A124" s="390" t="s">
        <v>2501</v>
      </c>
      <c r="B124" s="541"/>
      <c r="D124" s="542"/>
      <c r="E124" s="542"/>
      <c r="F124" s="542"/>
      <c r="G124" s="542"/>
      <c r="H124" s="542"/>
      <c r="I124" s="542"/>
      <c r="J124" s="542"/>
      <c r="K124" s="542"/>
      <c r="L124" s="542"/>
    </row>
    <row r="125" spans="1:18" ht="20.25" hidden="1" customHeight="1" x14ac:dyDescent="0.15">
      <c r="A125" s="390" t="s">
        <v>2501</v>
      </c>
      <c r="C125" s="403" t="s">
        <v>276</v>
      </c>
    </row>
    <row r="126" spans="1:18" ht="20.25" hidden="1" customHeight="1" x14ac:dyDescent="0.15">
      <c r="A126" s="390" t="s">
        <v>2501</v>
      </c>
      <c r="C126" s="403"/>
    </row>
    <row r="127" spans="1:18" ht="20.25" hidden="1" customHeight="1" x14ac:dyDescent="0.15">
      <c r="A127" s="390" t="s">
        <v>2501</v>
      </c>
      <c r="B127" s="480"/>
      <c r="C127" s="559" t="s">
        <v>447</v>
      </c>
      <c r="D127" s="485"/>
      <c r="E127" s="485"/>
      <c r="F127" s="485"/>
      <c r="G127" s="485"/>
      <c r="H127" s="485"/>
      <c r="I127" s="556"/>
      <c r="J127" s="556"/>
      <c r="K127" s="556"/>
      <c r="L127" s="556"/>
    </row>
    <row r="128" spans="1:18" ht="20.25" hidden="1" customHeight="1" x14ac:dyDescent="0.15">
      <c r="A128" s="390" t="s">
        <v>2501</v>
      </c>
      <c r="C128" s="552"/>
      <c r="D128" s="552"/>
      <c r="H128" s="1187"/>
    </row>
    <row r="129" spans="1:8" ht="40.5" hidden="1" customHeight="1" x14ac:dyDescent="0.15">
      <c r="A129" s="390" t="s">
        <v>2501</v>
      </c>
      <c r="B129" s="541"/>
      <c r="C129" s="2466" t="s">
        <v>448</v>
      </c>
      <c r="D129" s="2466"/>
      <c r="E129" s="2466"/>
      <c r="F129" s="2466"/>
      <c r="G129" s="2466"/>
      <c r="H129" s="2466"/>
    </row>
    <row r="130" spans="1:8" ht="20.25" hidden="1" customHeight="1" x14ac:dyDescent="0.15">
      <c r="A130" s="390" t="s">
        <v>2501</v>
      </c>
      <c r="B130" s="541"/>
      <c r="C130" s="403" t="s">
        <v>250</v>
      </c>
      <c r="D130" s="542"/>
      <c r="E130" s="542"/>
      <c r="F130" s="542"/>
      <c r="G130" s="542"/>
      <c r="H130" s="542"/>
    </row>
    <row r="131" spans="1:8" ht="20.25" hidden="1" customHeight="1" x14ac:dyDescent="0.15">
      <c r="A131" s="390" t="s">
        <v>2501</v>
      </c>
      <c r="B131" s="541"/>
      <c r="C131" s="403" t="s">
        <v>449</v>
      </c>
      <c r="D131" s="542"/>
      <c r="E131" s="542"/>
      <c r="F131" s="542"/>
      <c r="G131" s="542"/>
      <c r="H131" s="542"/>
    </row>
    <row r="132" spans="1:8" ht="20.25" hidden="1" customHeight="1" x14ac:dyDescent="0.15">
      <c r="A132" s="390" t="s">
        <v>2501</v>
      </c>
      <c r="B132" s="556"/>
      <c r="C132" s="403" t="s">
        <v>450</v>
      </c>
      <c r="D132" s="556"/>
      <c r="E132" s="556"/>
      <c r="F132" s="556"/>
      <c r="G132" s="556"/>
      <c r="H132" s="556"/>
    </row>
    <row r="133" spans="1:8" ht="20.25" hidden="1" customHeight="1" x14ac:dyDescent="0.15">
      <c r="A133" s="390" t="s">
        <v>2501</v>
      </c>
      <c r="B133" s="556"/>
      <c r="C133" s="403" t="s">
        <v>2308</v>
      </c>
      <c r="D133" s="556"/>
      <c r="E133" s="556"/>
      <c r="F133" s="556"/>
      <c r="G133" s="556"/>
      <c r="H133" s="556"/>
    </row>
    <row r="134" spans="1:8" ht="20.25" hidden="1" customHeight="1" x14ac:dyDescent="0.15">
      <c r="A134" s="390" t="s">
        <v>2501</v>
      </c>
      <c r="B134" s="556"/>
      <c r="C134" s="403" t="s">
        <v>2309</v>
      </c>
      <c r="D134" s="556"/>
      <c r="E134" s="556"/>
      <c r="F134" s="556"/>
      <c r="G134" s="556"/>
      <c r="H134" s="556"/>
    </row>
    <row r="135" spans="1:8" ht="20.25" hidden="1" customHeight="1" x14ac:dyDescent="0.15">
      <c r="A135" s="390" t="s">
        <v>2501</v>
      </c>
      <c r="B135" s="556"/>
      <c r="C135" s="403" t="s">
        <v>2310</v>
      </c>
      <c r="D135" s="556"/>
      <c r="E135" s="556"/>
      <c r="F135" s="556"/>
      <c r="G135" s="556"/>
      <c r="H135" s="556"/>
    </row>
    <row r="136" spans="1:8" ht="49.5" hidden="1" customHeight="1" x14ac:dyDescent="0.15">
      <c r="A136" s="390" t="s">
        <v>2501</v>
      </c>
      <c r="B136" s="556"/>
      <c r="C136" s="2463" t="s">
        <v>2910</v>
      </c>
      <c r="D136" s="2463"/>
      <c r="E136" s="2463"/>
      <c r="F136" s="2463"/>
      <c r="G136" s="2463"/>
      <c r="H136" s="2463"/>
    </row>
    <row r="137" spans="1:8" ht="20.25" hidden="1" customHeight="1" x14ac:dyDescent="0.15">
      <c r="A137" s="390" t="s">
        <v>2501</v>
      </c>
      <c r="B137" s="556"/>
      <c r="C137" s="2463" t="s">
        <v>2311</v>
      </c>
      <c r="D137" s="2463"/>
      <c r="E137" s="2463"/>
      <c r="F137" s="2463"/>
      <c r="G137" s="2463"/>
      <c r="H137" s="2463"/>
    </row>
    <row r="138" spans="1:8" ht="20.25" hidden="1" customHeight="1" x14ac:dyDescent="0.15">
      <c r="A138" s="390" t="s">
        <v>2501</v>
      </c>
      <c r="B138" s="556"/>
      <c r="C138" s="403" t="s">
        <v>2312</v>
      </c>
      <c r="D138" s="556"/>
      <c r="E138" s="556"/>
      <c r="F138" s="556"/>
      <c r="G138" s="556"/>
      <c r="H138" s="556"/>
    </row>
    <row r="139" spans="1:8" ht="20.25" hidden="1" customHeight="1" x14ac:dyDescent="0.15">
      <c r="A139" s="390" t="s">
        <v>2501</v>
      </c>
      <c r="B139" s="556"/>
      <c r="C139" s="403" t="s">
        <v>451</v>
      </c>
      <c r="D139" s="556"/>
      <c r="E139" s="556"/>
      <c r="F139" s="556"/>
      <c r="G139" s="556"/>
      <c r="H139" s="556"/>
    </row>
    <row r="140" spans="1:8" ht="20.25" hidden="1" customHeight="1" x14ac:dyDescent="0.15">
      <c r="A140" s="390" t="s">
        <v>2501</v>
      </c>
      <c r="B140" s="556"/>
      <c r="C140" s="403" t="s">
        <v>452</v>
      </c>
      <c r="D140" s="556"/>
      <c r="E140" s="556"/>
      <c r="F140" s="556"/>
      <c r="G140" s="556"/>
      <c r="H140" s="556"/>
    </row>
    <row r="141" spans="1:8" ht="20.25" hidden="1" customHeight="1" x14ac:dyDescent="0.15">
      <c r="A141" s="390" t="s">
        <v>2501</v>
      </c>
      <c r="B141" s="556"/>
      <c r="C141" s="403" t="s">
        <v>453</v>
      </c>
      <c r="D141" s="556"/>
      <c r="E141" s="556"/>
      <c r="F141" s="556"/>
      <c r="G141" s="556"/>
      <c r="H141" s="556"/>
    </row>
    <row r="142" spans="1:8" ht="20.25" hidden="1" customHeight="1" x14ac:dyDescent="0.15">
      <c r="A142" s="390" t="s">
        <v>2501</v>
      </c>
      <c r="B142" s="556"/>
      <c r="C142" s="403" t="s">
        <v>2313</v>
      </c>
      <c r="D142" s="556"/>
      <c r="E142" s="556"/>
      <c r="F142" s="556"/>
      <c r="G142" s="556"/>
      <c r="H142" s="556"/>
    </row>
    <row r="143" spans="1:8" ht="20.25" hidden="1" customHeight="1" x14ac:dyDescent="0.15">
      <c r="A143" s="390" t="s">
        <v>2501</v>
      </c>
      <c r="B143" s="556"/>
      <c r="C143" s="403" t="s">
        <v>2492</v>
      </c>
      <c r="D143" s="556"/>
      <c r="E143" s="556"/>
      <c r="F143" s="556"/>
      <c r="G143" s="556"/>
      <c r="H143" s="556"/>
    </row>
    <row r="144" spans="1:8" ht="20.25" hidden="1" customHeight="1" x14ac:dyDescent="0.15">
      <c r="A144" s="390" t="s">
        <v>2501</v>
      </c>
      <c r="B144" s="556"/>
      <c r="C144" s="403" t="s">
        <v>2314</v>
      </c>
      <c r="D144" s="556"/>
      <c r="E144" s="556"/>
      <c r="F144" s="556"/>
      <c r="G144" s="556"/>
      <c r="H144" s="556"/>
    </row>
    <row r="145" spans="1:8" ht="37.5" hidden="1" customHeight="1" x14ac:dyDescent="0.15">
      <c r="A145" s="390" t="s">
        <v>2501</v>
      </c>
      <c r="B145" s="556"/>
      <c r="C145" s="2463" t="s">
        <v>2315</v>
      </c>
      <c r="D145" s="2464"/>
      <c r="E145" s="2464"/>
      <c r="F145" s="2464"/>
      <c r="G145" s="2464"/>
      <c r="H145" s="2464"/>
    </row>
    <row r="146" spans="1:8" ht="20.25" hidden="1" customHeight="1" x14ac:dyDescent="0.15">
      <c r="A146" s="390" t="s">
        <v>2501</v>
      </c>
      <c r="B146" s="556"/>
      <c r="C146" s="403" t="s">
        <v>2316</v>
      </c>
      <c r="D146" s="556"/>
      <c r="E146" s="556"/>
      <c r="F146" s="556"/>
      <c r="G146" s="403"/>
      <c r="H146" s="403"/>
    </row>
    <row r="147" spans="1:8" ht="20.25" hidden="1" customHeight="1" x14ac:dyDescent="0.15">
      <c r="A147" s="390" t="s">
        <v>2501</v>
      </c>
      <c r="B147" s="521"/>
      <c r="C147" s="403" t="s">
        <v>2317</v>
      </c>
      <c r="D147" s="557"/>
      <c r="E147" s="557"/>
      <c r="F147" s="557"/>
      <c r="G147" s="557"/>
      <c r="H147" s="557"/>
    </row>
    <row r="148" spans="1:8" ht="20.25" hidden="1" customHeight="1" x14ac:dyDescent="0.15">
      <c r="A148" s="390" t="s">
        <v>2501</v>
      </c>
      <c r="B148" s="521"/>
      <c r="C148" s="403" t="s">
        <v>2318</v>
      </c>
      <c r="D148" s="557"/>
      <c r="E148" s="557"/>
      <c r="F148" s="557"/>
      <c r="G148" s="557"/>
      <c r="H148" s="557"/>
    </row>
    <row r="149" spans="1:8" ht="20.25" hidden="1" customHeight="1" x14ac:dyDescent="0.15">
      <c r="A149" s="390" t="s">
        <v>2501</v>
      </c>
      <c r="B149" s="521"/>
      <c r="C149" s="403" t="s">
        <v>2319</v>
      </c>
      <c r="D149" s="557"/>
      <c r="E149" s="557"/>
      <c r="F149" s="557"/>
      <c r="G149" s="557"/>
      <c r="H149" s="557"/>
    </row>
    <row r="150" spans="1:8" ht="20.25" hidden="1" customHeight="1" x14ac:dyDescent="0.15">
      <c r="A150" s="390" t="s">
        <v>2501</v>
      </c>
      <c r="B150" s="521"/>
      <c r="C150" s="403" t="s">
        <v>2320</v>
      </c>
      <c r="D150" s="557"/>
      <c r="E150" s="557"/>
      <c r="F150" s="557"/>
      <c r="G150" s="557"/>
      <c r="H150" s="557"/>
    </row>
    <row r="151" spans="1:8" ht="20.25" hidden="1" customHeight="1" x14ac:dyDescent="0.15">
      <c r="A151" s="390" t="s">
        <v>2501</v>
      </c>
      <c r="B151" s="521"/>
      <c r="C151" s="403" t="s">
        <v>2321</v>
      </c>
      <c r="D151" s="557"/>
      <c r="E151" s="557"/>
      <c r="F151" s="557"/>
      <c r="G151" s="557"/>
      <c r="H151" s="557"/>
    </row>
    <row r="152" spans="1:8" ht="20.25" hidden="1" customHeight="1" x14ac:dyDescent="0.15">
      <c r="A152" s="390" t="s">
        <v>2501</v>
      </c>
      <c r="B152" s="521"/>
      <c r="C152" s="403" t="s">
        <v>2322</v>
      </c>
      <c r="D152" s="557"/>
      <c r="E152" s="557"/>
      <c r="F152" s="557"/>
      <c r="G152" s="557"/>
      <c r="H152" s="557"/>
    </row>
    <row r="153" spans="1:8" ht="20.25" hidden="1" customHeight="1" x14ac:dyDescent="0.15">
      <c r="A153" s="390" t="s">
        <v>2501</v>
      </c>
      <c r="B153" s="521"/>
      <c r="C153" s="403" t="s">
        <v>2323</v>
      </c>
      <c r="D153" s="557"/>
      <c r="E153" s="557"/>
      <c r="F153" s="557"/>
      <c r="G153" s="557"/>
      <c r="H153" s="557"/>
    </row>
    <row r="154" spans="1:8" ht="20.25" hidden="1" customHeight="1" x14ac:dyDescent="0.15">
      <c r="A154" s="390" t="s">
        <v>2501</v>
      </c>
      <c r="B154" s="521"/>
      <c r="C154" s="403" t="s">
        <v>2324</v>
      </c>
      <c r="D154" s="557"/>
      <c r="E154" s="557"/>
      <c r="F154" s="557"/>
      <c r="G154" s="557"/>
      <c r="H154" s="557"/>
    </row>
    <row r="155" spans="1:8" ht="20.25" hidden="1" customHeight="1" x14ac:dyDescent="0.15">
      <c r="A155" s="390" t="s">
        <v>2501</v>
      </c>
      <c r="B155" s="390"/>
      <c r="C155" s="403" t="s">
        <v>454</v>
      </c>
      <c r="D155" s="556"/>
      <c r="E155" s="556"/>
      <c r="F155" s="556"/>
      <c r="G155" s="556"/>
      <c r="H155" s="556"/>
    </row>
    <row r="156" spans="1:8" ht="20.25" hidden="1" customHeight="1" x14ac:dyDescent="0.15">
      <c r="A156" s="390" t="s">
        <v>2501</v>
      </c>
      <c r="B156" s="390"/>
      <c r="C156" s="403" t="s">
        <v>455</v>
      </c>
      <c r="D156" s="556"/>
      <c r="E156" s="556"/>
      <c r="F156" s="556"/>
      <c r="G156" s="556"/>
      <c r="H156" s="556"/>
    </row>
    <row r="157" spans="1:8" ht="20.25" hidden="1" customHeight="1" x14ac:dyDescent="0.15">
      <c r="A157" s="390" t="s">
        <v>2501</v>
      </c>
      <c r="B157" s="419"/>
      <c r="C157" s="2463" t="s">
        <v>2325</v>
      </c>
      <c r="D157" s="2463"/>
      <c r="E157" s="2463"/>
      <c r="F157" s="2463"/>
      <c r="G157" s="2463"/>
      <c r="H157" s="2463"/>
    </row>
    <row r="158" spans="1:8" ht="20.25" hidden="1" customHeight="1" x14ac:dyDescent="0.15">
      <c r="A158" s="390" t="s">
        <v>2501</v>
      </c>
      <c r="B158" s="419"/>
      <c r="C158" s="403" t="s">
        <v>2326</v>
      </c>
      <c r="D158" s="557"/>
      <c r="E158" s="557"/>
      <c r="F158" s="557"/>
      <c r="G158" s="419"/>
      <c r="H158" s="419"/>
    </row>
    <row r="159" spans="1:8" ht="20.25" hidden="1" customHeight="1" x14ac:dyDescent="0.15">
      <c r="A159" s="390" t="s">
        <v>2501</v>
      </c>
      <c r="B159" s="419"/>
      <c r="C159" s="403" t="s">
        <v>2327</v>
      </c>
      <c r="D159" s="557"/>
      <c r="E159" s="557"/>
      <c r="F159" s="557"/>
      <c r="G159" s="419"/>
      <c r="H159" s="419"/>
    </row>
    <row r="160" spans="1:8" ht="20.25" hidden="1" customHeight="1" x14ac:dyDescent="0.15">
      <c r="A160" s="390" t="s">
        <v>2501</v>
      </c>
      <c r="B160" s="419"/>
      <c r="C160" s="403" t="s">
        <v>2328</v>
      </c>
      <c r="D160" s="557"/>
      <c r="E160" s="557"/>
      <c r="F160" s="557"/>
      <c r="G160" s="419"/>
      <c r="H160" s="419"/>
    </row>
    <row r="161" spans="1:8" ht="20.25" hidden="1" customHeight="1" x14ac:dyDescent="0.15">
      <c r="A161" s="390" t="s">
        <v>2501</v>
      </c>
      <c r="B161" s="419"/>
      <c r="C161" s="2463" t="s">
        <v>2329</v>
      </c>
      <c r="D161" s="2463"/>
      <c r="E161" s="2463"/>
      <c r="F161" s="2463"/>
      <c r="G161" s="2463"/>
      <c r="H161" s="2463"/>
    </row>
    <row r="162" spans="1:8" ht="20.25" hidden="1" customHeight="1" x14ac:dyDescent="0.15">
      <c r="A162" s="390" t="s">
        <v>2501</v>
      </c>
      <c r="C162" s="2463" t="s">
        <v>2330</v>
      </c>
      <c r="D162" s="2463"/>
      <c r="E162" s="2463"/>
      <c r="F162" s="2463"/>
      <c r="G162" s="2463"/>
      <c r="H162" s="2463"/>
    </row>
    <row r="163" spans="1:8" ht="20.25" hidden="1" customHeight="1" x14ac:dyDescent="0.15">
      <c r="A163" s="390" t="s">
        <v>2501</v>
      </c>
      <c r="C163" s="2463" t="s">
        <v>2331</v>
      </c>
      <c r="D163" s="2463"/>
      <c r="E163" s="2463"/>
      <c r="F163" s="2463"/>
      <c r="G163" s="2463"/>
      <c r="H163" s="2463"/>
    </row>
    <row r="164" spans="1:8" ht="20.25" hidden="1" customHeight="1" x14ac:dyDescent="0.15">
      <c r="A164" s="390" t="s">
        <v>2501</v>
      </c>
      <c r="B164" s="419"/>
      <c r="C164" s="2463" t="s">
        <v>2332</v>
      </c>
      <c r="D164" s="2463"/>
      <c r="E164" s="2463"/>
      <c r="F164" s="2463"/>
      <c r="G164" s="2463"/>
      <c r="H164" s="2463"/>
    </row>
    <row r="165" spans="1:8" ht="20.25" hidden="1" customHeight="1" x14ac:dyDescent="0.15">
      <c r="A165" s="390" t="s">
        <v>2501</v>
      </c>
      <c r="B165" s="480"/>
      <c r="C165" s="403" t="s">
        <v>456</v>
      </c>
      <c r="D165" s="556"/>
      <c r="E165" s="556"/>
      <c r="F165" s="556"/>
      <c r="G165" s="485"/>
      <c r="H165" s="485"/>
    </row>
    <row r="166" spans="1:8" ht="20.25" hidden="1" customHeight="1" x14ac:dyDescent="0.15">
      <c r="A166" s="390" t="s">
        <v>2501</v>
      </c>
      <c r="B166" s="541"/>
      <c r="G166" s="542"/>
      <c r="H166" s="542"/>
    </row>
    <row r="167" spans="1:8" ht="20.25" hidden="1" customHeight="1" x14ac:dyDescent="0.15">
      <c r="A167" s="390" t="s">
        <v>2501</v>
      </c>
      <c r="C167" s="559" t="s">
        <v>457</v>
      </c>
      <c r="D167" s="485"/>
      <c r="E167" s="485"/>
      <c r="F167" s="485"/>
    </row>
    <row r="168" spans="1:8" ht="20.25" hidden="1" customHeight="1" x14ac:dyDescent="0.15">
      <c r="A168" s="390" t="s">
        <v>2501</v>
      </c>
    </row>
    <row r="169" spans="1:8" ht="20.25" hidden="1" customHeight="1" x14ac:dyDescent="0.15">
      <c r="A169" s="390" t="s">
        <v>2501</v>
      </c>
      <c r="C169" s="403" t="s">
        <v>276</v>
      </c>
      <c r="D169" s="542"/>
      <c r="E169" s="542"/>
      <c r="F169" s="542"/>
    </row>
    <row r="170" spans="1:8" ht="20.25" hidden="1" customHeight="1" x14ac:dyDescent="0.15"/>
    <row r="171" spans="1:8" ht="20.25" hidden="1" customHeight="1" x14ac:dyDescent="0.15"/>
    <row r="172" spans="1:8" ht="20.25" hidden="1" customHeight="1" x14ac:dyDescent="0.15"/>
    <row r="173" spans="1:8" ht="20.25" hidden="1" customHeight="1" x14ac:dyDescent="0.15"/>
    <row r="174" spans="1:8" ht="20.25" hidden="1" customHeight="1" x14ac:dyDescent="0.15"/>
    <row r="175" spans="1:8" ht="20.25" hidden="1" customHeight="1" x14ac:dyDescent="0.15"/>
    <row r="176" spans="1:8" ht="20.25" hidden="1" customHeight="1" x14ac:dyDescent="0.15"/>
    <row r="177" spans="1:1" ht="20.25" hidden="1" customHeight="1" x14ac:dyDescent="0.15"/>
    <row r="178" spans="1:1" ht="20.25" hidden="1" customHeight="1" x14ac:dyDescent="0.15"/>
    <row r="179" spans="1:1" ht="20.25" hidden="1" customHeight="1" x14ac:dyDescent="0.15"/>
    <row r="180" spans="1:1" ht="20.25" hidden="1" customHeight="1" x14ac:dyDescent="0.15"/>
    <row r="181" spans="1:1" ht="20.25" hidden="1" customHeight="1" x14ac:dyDescent="0.15"/>
    <row r="182" spans="1:1" ht="20.25" hidden="1" customHeight="1" x14ac:dyDescent="0.15"/>
    <row r="183" spans="1:1" ht="20.25" hidden="1" customHeight="1" x14ac:dyDescent="0.15"/>
    <row r="184" spans="1:1" ht="20.25" hidden="1" customHeight="1" x14ac:dyDescent="0.15"/>
    <row r="185" spans="1:1" ht="20.25" hidden="1" customHeight="1" x14ac:dyDescent="0.15"/>
    <row r="186" spans="1:1" ht="20.25" hidden="1" customHeight="1" x14ac:dyDescent="0.15"/>
    <row r="187" spans="1:1" ht="20.25" hidden="1" customHeight="1" x14ac:dyDescent="0.15"/>
    <row r="188" spans="1:1" ht="20.25" hidden="1" customHeight="1" x14ac:dyDescent="0.15"/>
    <row r="189" spans="1:1" ht="20.25" hidden="1" customHeight="1" x14ac:dyDescent="0.15">
      <c r="A189" s="827"/>
    </row>
    <row r="190" spans="1:1" ht="20.25" hidden="1" customHeight="1" x14ac:dyDescent="0.15">
      <c r="A190" s="827"/>
    </row>
    <row r="191" spans="1:1" ht="20.25" hidden="1" customHeight="1" x14ac:dyDescent="0.15">
      <c r="A191" s="827"/>
    </row>
    <row r="192" spans="1:1" ht="20.25" hidden="1" customHeight="1" x14ac:dyDescent="0.15">
      <c r="A192" s="827"/>
    </row>
    <row r="193" spans="1:1" ht="20.25" hidden="1" customHeight="1" x14ac:dyDescent="0.15">
      <c r="A193" s="827"/>
    </row>
    <row r="194" spans="1:1" ht="20.25" hidden="1" customHeight="1" x14ac:dyDescent="0.15">
      <c r="A194" s="827"/>
    </row>
    <row r="195" spans="1:1" ht="20.25" hidden="1" customHeight="1" x14ac:dyDescent="0.15">
      <c r="A195" s="827"/>
    </row>
    <row r="196" spans="1:1" ht="20.25" hidden="1" customHeight="1" x14ac:dyDescent="0.15">
      <c r="A196" s="827"/>
    </row>
    <row r="197" spans="1:1" ht="20.25" hidden="1" customHeight="1" x14ac:dyDescent="0.15">
      <c r="A197" s="827"/>
    </row>
    <row r="198" spans="1:1" ht="20.25" hidden="1" customHeight="1" x14ac:dyDescent="0.15">
      <c r="A198" s="827"/>
    </row>
    <row r="199" spans="1:1" ht="20.25" hidden="1" customHeight="1" x14ac:dyDescent="0.15">
      <c r="A199" s="827"/>
    </row>
    <row r="200" spans="1:1" ht="20.25" hidden="1" customHeight="1" x14ac:dyDescent="0.15">
      <c r="A200" s="827"/>
    </row>
    <row r="201" spans="1:1" ht="20.25" hidden="1" customHeight="1" x14ac:dyDescent="0.15">
      <c r="A201" s="827"/>
    </row>
    <row r="202" spans="1:1" ht="20.25" hidden="1" customHeight="1" x14ac:dyDescent="0.15">
      <c r="A202" s="827"/>
    </row>
    <row r="203" spans="1:1" ht="20.25" hidden="1" customHeight="1" x14ac:dyDescent="0.15">
      <c r="A203" s="827"/>
    </row>
    <row r="204" spans="1:1" ht="20.25" hidden="1" customHeight="1" x14ac:dyDescent="0.15">
      <c r="A204" s="827"/>
    </row>
    <row r="205" spans="1:1" ht="20.25" hidden="1" customHeight="1" x14ac:dyDescent="0.15">
      <c r="A205" s="827"/>
    </row>
    <row r="206" spans="1:1" ht="20.25" hidden="1" customHeight="1" x14ac:dyDescent="0.15"/>
    <row r="207" spans="1:1" ht="20.25" hidden="1" customHeight="1" x14ac:dyDescent="0.15"/>
    <row r="208" spans="1:1" ht="20.25" hidden="1" customHeight="1" x14ac:dyDescent="0.15"/>
    <row r="209" ht="20.25" hidden="1" customHeight="1" x14ac:dyDescent="0.15"/>
    <row r="210" ht="20.25" hidden="1" customHeight="1" x14ac:dyDescent="0.15"/>
    <row r="211" ht="20.25" hidden="1" customHeight="1" x14ac:dyDescent="0.15"/>
    <row r="212" ht="20.25" hidden="1" customHeight="1" x14ac:dyDescent="0.15"/>
    <row r="213" ht="20.25" hidden="1" customHeight="1" x14ac:dyDescent="0.15"/>
    <row r="214" ht="20.25" hidden="1" customHeight="1" x14ac:dyDescent="0.15"/>
    <row r="215" ht="20.25" hidden="1" customHeight="1" x14ac:dyDescent="0.15"/>
    <row r="216" ht="20.25" hidden="1" customHeight="1" x14ac:dyDescent="0.15"/>
    <row r="217" ht="20.25" hidden="1" customHeight="1" x14ac:dyDescent="0.15"/>
    <row r="218" ht="20.25" hidden="1" customHeight="1" x14ac:dyDescent="0.15"/>
    <row r="219" ht="20.25" hidden="1" customHeight="1" x14ac:dyDescent="0.15"/>
    <row r="220" ht="20.25" hidden="1" customHeight="1" x14ac:dyDescent="0.15"/>
    <row r="221" ht="20.25" hidden="1" customHeight="1" x14ac:dyDescent="0.15"/>
    <row r="222" ht="20.25" hidden="1" customHeight="1" x14ac:dyDescent="0.15"/>
    <row r="223" ht="20.25" hidden="1" customHeight="1" x14ac:dyDescent="0.15"/>
    <row r="224" ht="20.25" hidden="1" customHeight="1" x14ac:dyDescent="0.15"/>
    <row r="225" ht="20.25" hidden="1" customHeight="1" x14ac:dyDescent="0.15"/>
    <row r="226" ht="20.25" hidden="1" customHeight="1" x14ac:dyDescent="0.15"/>
    <row r="227" ht="20.25" hidden="1" customHeight="1" x14ac:dyDescent="0.15"/>
    <row r="228" ht="20.25" hidden="1" customHeight="1" x14ac:dyDescent="0.15"/>
    <row r="229" ht="20.25" hidden="1" customHeight="1" x14ac:dyDescent="0.15"/>
    <row r="230" ht="20.25" hidden="1" customHeight="1" x14ac:dyDescent="0.15"/>
    <row r="231" ht="20.25" hidden="1" customHeight="1" x14ac:dyDescent="0.15"/>
    <row r="232" ht="20.25" hidden="1" customHeight="1" x14ac:dyDescent="0.15"/>
    <row r="233" ht="20.25" hidden="1" customHeight="1" x14ac:dyDescent="0.15"/>
    <row r="234" ht="20.25" hidden="1" customHeight="1" x14ac:dyDescent="0.15"/>
    <row r="235" ht="20.25" hidden="1" customHeight="1" x14ac:dyDescent="0.15"/>
    <row r="236" ht="20.25" hidden="1" customHeight="1" x14ac:dyDescent="0.15"/>
    <row r="237" ht="20.25" hidden="1" customHeight="1" x14ac:dyDescent="0.15"/>
    <row r="238" ht="20.25" hidden="1" customHeight="1" x14ac:dyDescent="0.15"/>
    <row r="239" ht="20.25" hidden="1" customHeight="1" x14ac:dyDescent="0.15"/>
    <row r="240" ht="20.25" hidden="1" customHeight="1" x14ac:dyDescent="0.15"/>
    <row r="241" ht="20.25" hidden="1" customHeight="1" x14ac:dyDescent="0.15"/>
    <row r="242" ht="20.25" hidden="1" customHeight="1" x14ac:dyDescent="0.15"/>
    <row r="243" ht="20.25" hidden="1" customHeight="1" x14ac:dyDescent="0.15"/>
    <row r="244" ht="20.25" hidden="1" customHeight="1" x14ac:dyDescent="0.15"/>
    <row r="245" ht="20.25" hidden="1" customHeight="1" x14ac:dyDescent="0.15"/>
    <row r="246" ht="20.25" hidden="1" customHeight="1" x14ac:dyDescent="0.15"/>
    <row r="247" ht="20.25" hidden="1" customHeight="1" x14ac:dyDescent="0.15"/>
    <row r="248" ht="20.25" hidden="1" customHeight="1" x14ac:dyDescent="0.15"/>
    <row r="249" ht="20.25" hidden="1" customHeight="1" x14ac:dyDescent="0.15"/>
    <row r="250" ht="20.25" hidden="1" customHeight="1" x14ac:dyDescent="0.15"/>
    <row r="251" ht="20.25" hidden="1" customHeight="1" x14ac:dyDescent="0.15"/>
    <row r="252" ht="20.25" hidden="1" customHeight="1" x14ac:dyDescent="0.15"/>
    <row r="253" ht="20.25" hidden="1" customHeight="1" x14ac:dyDescent="0.15"/>
    <row r="254" ht="20.25" hidden="1" customHeight="1" x14ac:dyDescent="0.15"/>
    <row r="255" ht="20.25" hidden="1" customHeight="1" x14ac:dyDescent="0.15"/>
    <row r="256" ht="20.25" hidden="1" customHeight="1" x14ac:dyDescent="0.15"/>
    <row r="257" ht="20.25" hidden="1" customHeight="1" x14ac:dyDescent="0.15"/>
    <row r="258" ht="20.25" hidden="1" customHeight="1" x14ac:dyDescent="0.15"/>
    <row r="259" ht="20.25" hidden="1" customHeight="1" x14ac:dyDescent="0.15"/>
    <row r="260" ht="20.25" hidden="1" customHeight="1" x14ac:dyDescent="0.15"/>
    <row r="261" ht="20.25" hidden="1" customHeight="1" x14ac:dyDescent="0.15"/>
    <row r="262" ht="20.25" hidden="1" customHeight="1" x14ac:dyDescent="0.15"/>
    <row r="263" ht="20.25" hidden="1" customHeight="1" x14ac:dyDescent="0.15"/>
    <row r="264" ht="20.25" hidden="1" customHeight="1" x14ac:dyDescent="0.15"/>
    <row r="265" ht="20.25" hidden="1" customHeight="1" x14ac:dyDescent="0.15"/>
    <row r="266" ht="20.25" hidden="1" customHeight="1" x14ac:dyDescent="0.15"/>
    <row r="267" ht="20.25" hidden="1" customHeight="1" x14ac:dyDescent="0.15"/>
    <row r="268" ht="20.25" hidden="1" customHeight="1" x14ac:dyDescent="0.15"/>
    <row r="269" ht="20.25" hidden="1" customHeight="1" x14ac:dyDescent="0.15"/>
    <row r="270" ht="20.25" hidden="1" customHeight="1" x14ac:dyDescent="0.15"/>
    <row r="271" ht="20.25" hidden="1" customHeight="1" x14ac:dyDescent="0.15"/>
    <row r="272" ht="20.25" hidden="1" customHeight="1" x14ac:dyDescent="0.15"/>
    <row r="273" ht="20.25" hidden="1" customHeight="1" x14ac:dyDescent="0.15"/>
    <row r="274" ht="20.25" hidden="1" customHeight="1" x14ac:dyDescent="0.15"/>
    <row r="275" ht="20.25" hidden="1" customHeight="1" x14ac:dyDescent="0.15"/>
    <row r="276" ht="20.25" hidden="1" customHeight="1" x14ac:dyDescent="0.15"/>
    <row r="277" ht="20.25" hidden="1" customHeight="1" x14ac:dyDescent="0.15"/>
    <row r="278" ht="20.25" hidden="1" customHeight="1" x14ac:dyDescent="0.15"/>
    <row r="279" ht="20.25" hidden="1" customHeight="1" x14ac:dyDescent="0.15"/>
    <row r="280" ht="20.25" hidden="1" customHeight="1" x14ac:dyDescent="0.15"/>
    <row r="281" ht="20.25" hidden="1" customHeight="1" x14ac:dyDescent="0.15"/>
    <row r="282" ht="20.25" hidden="1" customHeight="1" x14ac:dyDescent="0.15"/>
    <row r="283" ht="20.25" hidden="1" customHeight="1" x14ac:dyDescent="0.15"/>
    <row r="284" ht="20.25" hidden="1" customHeight="1" x14ac:dyDescent="0.15"/>
    <row r="285" ht="20.25" hidden="1" customHeight="1" x14ac:dyDescent="0.15"/>
    <row r="286" ht="20.25" hidden="1" customHeight="1" x14ac:dyDescent="0.15"/>
    <row r="287" ht="20.25" hidden="1" customHeight="1" x14ac:dyDescent="0.15"/>
    <row r="288" ht="20.25" hidden="1" customHeight="1" x14ac:dyDescent="0.15"/>
    <row r="289" ht="20.25" hidden="1" customHeight="1" x14ac:dyDescent="0.15"/>
    <row r="290" ht="20.25" hidden="1" customHeight="1" x14ac:dyDescent="0.15"/>
    <row r="291" ht="20.25" hidden="1" customHeight="1" x14ac:dyDescent="0.15"/>
    <row r="292" ht="20.25" hidden="1" customHeight="1" x14ac:dyDescent="0.15"/>
    <row r="293" ht="20.25" hidden="1" customHeight="1" x14ac:dyDescent="0.15"/>
    <row r="294" ht="20.25" hidden="1" customHeight="1" x14ac:dyDescent="0.15"/>
    <row r="295" ht="20.25" hidden="1" customHeight="1" x14ac:dyDescent="0.15"/>
    <row r="296" ht="20.25" hidden="1" customHeight="1" x14ac:dyDescent="0.15"/>
    <row r="297" ht="20.25" hidden="1" customHeight="1" x14ac:dyDescent="0.15"/>
    <row r="298" ht="20.25" hidden="1" customHeight="1" x14ac:dyDescent="0.15"/>
    <row r="299" ht="20.25" hidden="1" customHeight="1" x14ac:dyDescent="0.15"/>
    <row r="300" ht="20.25" hidden="1" customHeight="1" x14ac:dyDescent="0.15"/>
    <row r="301" ht="20.25" hidden="1" customHeight="1" x14ac:dyDescent="0.15"/>
    <row r="302" ht="20.25" hidden="1" customHeight="1" x14ac:dyDescent="0.15"/>
    <row r="303" ht="20.25" hidden="1" customHeight="1" x14ac:dyDescent="0.15"/>
    <row r="304" ht="20.25" hidden="1" customHeight="1" x14ac:dyDescent="0.15"/>
    <row r="305" ht="20.25" hidden="1" customHeight="1" x14ac:dyDescent="0.15"/>
    <row r="306" ht="20.25" hidden="1" customHeight="1" x14ac:dyDescent="0.15"/>
    <row r="307" ht="20.25" hidden="1" customHeight="1" x14ac:dyDescent="0.15"/>
    <row r="308" ht="20.25" hidden="1" customHeight="1" x14ac:dyDescent="0.15"/>
    <row r="309" ht="20.25" hidden="1" customHeight="1" x14ac:dyDescent="0.15"/>
    <row r="310" ht="20.25" hidden="1" customHeight="1" x14ac:dyDescent="0.15"/>
    <row r="311" ht="20.25" hidden="1" customHeight="1" x14ac:dyDescent="0.15"/>
    <row r="312" ht="20.25" hidden="1" customHeight="1" x14ac:dyDescent="0.15"/>
    <row r="313" ht="20.25" hidden="1" customHeight="1" x14ac:dyDescent="0.15"/>
    <row r="314" ht="20.25" hidden="1" customHeight="1" x14ac:dyDescent="0.15"/>
    <row r="315" ht="20.25" hidden="1" customHeight="1" x14ac:dyDescent="0.15"/>
    <row r="316" ht="20.25" hidden="1" customHeight="1" x14ac:dyDescent="0.15"/>
    <row r="317" ht="20.25" hidden="1" customHeight="1" x14ac:dyDescent="0.15"/>
    <row r="318" ht="20.25" hidden="1" customHeight="1" x14ac:dyDescent="0.15"/>
    <row r="319" ht="20.25" hidden="1" customHeight="1" x14ac:dyDescent="0.15"/>
    <row r="320" ht="20.25" hidden="1" customHeight="1" x14ac:dyDescent="0.15"/>
    <row r="321" ht="20.25" hidden="1" customHeight="1" x14ac:dyDescent="0.15"/>
    <row r="322" ht="20.25" hidden="1" customHeight="1" x14ac:dyDescent="0.15"/>
    <row r="323" ht="20.25" hidden="1" customHeight="1" x14ac:dyDescent="0.15"/>
    <row r="324" ht="20.25" hidden="1" customHeight="1" x14ac:dyDescent="0.15"/>
    <row r="325" ht="20.25" hidden="1" customHeight="1" x14ac:dyDescent="0.15"/>
    <row r="326" ht="20.25" hidden="1" customHeight="1" x14ac:dyDescent="0.15"/>
    <row r="327" ht="20.25" hidden="1" customHeight="1" x14ac:dyDescent="0.15"/>
    <row r="328" ht="20.25" hidden="1" customHeight="1" x14ac:dyDescent="0.15"/>
    <row r="329" ht="20.25" hidden="1" customHeight="1" x14ac:dyDescent="0.15"/>
    <row r="330" ht="20.25" hidden="1" customHeight="1" x14ac:dyDescent="0.15"/>
    <row r="331" ht="20.25" hidden="1" customHeight="1" x14ac:dyDescent="0.15"/>
    <row r="332" ht="20.25" hidden="1" customHeight="1" x14ac:dyDescent="0.15"/>
    <row r="333" ht="20.25" hidden="1" customHeight="1" x14ac:dyDescent="0.15"/>
    <row r="334" ht="20.25" hidden="1" customHeight="1" x14ac:dyDescent="0.15"/>
    <row r="335" ht="20.25" hidden="1" customHeight="1" x14ac:dyDescent="0.15"/>
    <row r="336" ht="20.25" hidden="1" customHeight="1" x14ac:dyDescent="0.15"/>
    <row r="337" ht="20.25" hidden="1" customHeight="1" x14ac:dyDescent="0.15"/>
    <row r="338" ht="20.25" hidden="1" customHeight="1" x14ac:dyDescent="0.15"/>
    <row r="339" ht="20.25" hidden="1" customHeight="1" x14ac:dyDescent="0.15"/>
    <row r="340" ht="20.25" hidden="1" customHeight="1" x14ac:dyDescent="0.15"/>
    <row r="341" ht="20.25" hidden="1" customHeight="1" x14ac:dyDescent="0.15"/>
    <row r="342" ht="20.25" hidden="1" customHeight="1" x14ac:dyDescent="0.15"/>
    <row r="343" ht="20.25" hidden="1" customHeight="1" x14ac:dyDescent="0.15"/>
    <row r="344" ht="20.25" hidden="1" customHeight="1" x14ac:dyDescent="0.15"/>
    <row r="345" ht="20.25" hidden="1" customHeight="1" x14ac:dyDescent="0.15"/>
    <row r="346" ht="20.25" hidden="1" customHeight="1" x14ac:dyDescent="0.15"/>
    <row r="347" ht="20.25" hidden="1" customHeight="1" x14ac:dyDescent="0.15"/>
    <row r="348" ht="20.25" hidden="1" customHeight="1" x14ac:dyDescent="0.15"/>
    <row r="349" ht="20.25" hidden="1" customHeight="1" x14ac:dyDescent="0.15"/>
    <row r="350" ht="20.25" hidden="1" customHeight="1" x14ac:dyDescent="0.15"/>
    <row r="351" ht="20.25" hidden="1" customHeight="1" x14ac:dyDescent="0.15"/>
    <row r="352" ht="20.25" hidden="1" customHeight="1" x14ac:dyDescent="0.15"/>
    <row r="353" ht="20.25" hidden="1" customHeight="1" x14ac:dyDescent="0.15"/>
    <row r="354" ht="20.25" hidden="1" customHeight="1" x14ac:dyDescent="0.15"/>
    <row r="355" ht="20.25" hidden="1" customHeight="1" x14ac:dyDescent="0.15"/>
    <row r="356" ht="20.25" hidden="1" customHeight="1" x14ac:dyDescent="0.15"/>
    <row r="357" ht="20.25" hidden="1" customHeight="1" x14ac:dyDescent="0.15"/>
    <row r="358" ht="20.25" hidden="1" customHeight="1" x14ac:dyDescent="0.15"/>
    <row r="359" ht="20.25" hidden="1" customHeight="1" x14ac:dyDescent="0.15"/>
    <row r="360" ht="20.25" hidden="1" customHeight="1" x14ac:dyDescent="0.15"/>
    <row r="361" ht="20.25" hidden="1" customHeight="1" x14ac:dyDescent="0.15"/>
    <row r="362" ht="20.25" hidden="1" customHeight="1" x14ac:dyDescent="0.15"/>
    <row r="363" ht="20.25" hidden="1" customHeight="1" x14ac:dyDescent="0.15"/>
    <row r="364" ht="20.25" hidden="1" customHeight="1" x14ac:dyDescent="0.15"/>
    <row r="365" ht="20.25" hidden="1" customHeight="1" x14ac:dyDescent="0.15"/>
    <row r="366" ht="20.25" hidden="1" customHeight="1" x14ac:dyDescent="0.15"/>
    <row r="367" ht="20.25" hidden="1" customHeight="1" x14ac:dyDescent="0.15"/>
    <row r="368" ht="20.25" hidden="1" customHeight="1" x14ac:dyDescent="0.15"/>
    <row r="369" ht="20.25" hidden="1" customHeight="1" x14ac:dyDescent="0.15"/>
    <row r="370" ht="20.25" hidden="1" customHeight="1" x14ac:dyDescent="0.15"/>
    <row r="371" ht="20.25" hidden="1" customHeight="1" x14ac:dyDescent="0.15"/>
    <row r="372" ht="20.25" hidden="1" customHeight="1" x14ac:dyDescent="0.15"/>
    <row r="373" ht="20.25" hidden="1" customHeight="1" x14ac:dyDescent="0.15"/>
    <row r="374" ht="20.25" hidden="1" customHeight="1" x14ac:dyDescent="0.15"/>
    <row r="375" ht="20.25" hidden="1" customHeight="1" x14ac:dyDescent="0.15"/>
    <row r="376" ht="20.25" hidden="1" customHeight="1" x14ac:dyDescent="0.15"/>
    <row r="377" ht="20.25" hidden="1" customHeight="1" x14ac:dyDescent="0.15"/>
    <row r="378" ht="20.25" hidden="1" customHeight="1" x14ac:dyDescent="0.15"/>
    <row r="379" ht="20.25" hidden="1" customHeight="1" x14ac:dyDescent="0.15"/>
    <row r="380" ht="20.25" hidden="1" customHeight="1" x14ac:dyDescent="0.15"/>
    <row r="381" ht="20.25" hidden="1" customHeight="1" x14ac:dyDescent="0.15"/>
    <row r="382" ht="20.25" hidden="1" customHeight="1" x14ac:dyDescent="0.15"/>
    <row r="383" ht="20.25" hidden="1" customHeight="1" x14ac:dyDescent="0.15"/>
    <row r="384" ht="20.25" hidden="1" customHeight="1" x14ac:dyDescent="0.15"/>
    <row r="385" ht="20.25" hidden="1" customHeight="1" x14ac:dyDescent="0.15"/>
    <row r="386" ht="20.25" hidden="1" customHeight="1" x14ac:dyDescent="0.15"/>
    <row r="387" ht="20.25" hidden="1" customHeight="1" x14ac:dyDescent="0.15"/>
    <row r="388" ht="20.25" hidden="1" customHeight="1" x14ac:dyDescent="0.15"/>
    <row r="389" ht="20.25" hidden="1" customHeight="1" x14ac:dyDescent="0.15"/>
    <row r="390" ht="20.25" hidden="1" customHeight="1" x14ac:dyDescent="0.15"/>
    <row r="391" ht="20.25" hidden="1" customHeight="1" x14ac:dyDescent="0.15"/>
    <row r="392" ht="20.25" hidden="1" customHeight="1" x14ac:dyDescent="0.15"/>
    <row r="393" ht="20.25" hidden="1" customHeight="1" x14ac:dyDescent="0.15"/>
    <row r="394" ht="20.25" hidden="1" customHeight="1" x14ac:dyDescent="0.15"/>
    <row r="395" ht="20.25" hidden="1" customHeight="1" x14ac:dyDescent="0.15"/>
    <row r="396" ht="20.25" hidden="1" customHeight="1" x14ac:dyDescent="0.15"/>
    <row r="397" ht="20.25" hidden="1" customHeight="1" x14ac:dyDescent="0.15"/>
    <row r="398" ht="20.25" hidden="1" customHeight="1" x14ac:dyDescent="0.15"/>
    <row r="399" ht="20.25" hidden="1" customHeight="1" x14ac:dyDescent="0.15"/>
    <row r="400" ht="20.25" hidden="1" customHeight="1" x14ac:dyDescent="0.15"/>
    <row r="401" ht="20.25" hidden="1" customHeight="1" x14ac:dyDescent="0.15"/>
    <row r="402" ht="20.25" hidden="1" customHeight="1" x14ac:dyDescent="0.15"/>
    <row r="403" ht="20.25" hidden="1" customHeight="1" x14ac:dyDescent="0.15"/>
    <row r="404" ht="20.25" hidden="1" customHeight="1" x14ac:dyDescent="0.15"/>
    <row r="405" ht="20.25" hidden="1" customHeight="1" x14ac:dyDescent="0.15"/>
    <row r="406" ht="20.25" hidden="1" customHeight="1" x14ac:dyDescent="0.15"/>
    <row r="407" ht="20.25" hidden="1" customHeight="1" x14ac:dyDescent="0.15"/>
    <row r="408" ht="20.25" hidden="1" customHeight="1" x14ac:dyDescent="0.15"/>
    <row r="409" ht="20.25" hidden="1" customHeight="1" x14ac:dyDescent="0.15"/>
    <row r="410" ht="20.25" hidden="1" customHeight="1" x14ac:dyDescent="0.15"/>
    <row r="411" ht="20.25" hidden="1" customHeight="1" x14ac:dyDescent="0.15"/>
    <row r="412" ht="20.25" hidden="1" customHeight="1" x14ac:dyDescent="0.15"/>
    <row r="413" ht="20.25" hidden="1" customHeight="1" x14ac:dyDescent="0.15"/>
    <row r="414" ht="20.25" hidden="1" customHeight="1" x14ac:dyDescent="0.15"/>
    <row r="415" ht="20.25" hidden="1" customHeight="1" x14ac:dyDescent="0.15"/>
    <row r="416" ht="20.25" hidden="1" customHeight="1" x14ac:dyDescent="0.15"/>
    <row r="417" ht="20.25" hidden="1" customHeight="1" x14ac:dyDescent="0.15"/>
    <row r="418" ht="20.25" hidden="1" customHeight="1" x14ac:dyDescent="0.15"/>
    <row r="419" ht="20.25" hidden="1" customHeight="1" x14ac:dyDescent="0.15"/>
    <row r="420" ht="20.25" hidden="1" customHeight="1" x14ac:dyDescent="0.15"/>
    <row r="421" ht="20.25" hidden="1" customHeight="1" x14ac:dyDescent="0.15"/>
    <row r="422" ht="20.25" hidden="1" customHeight="1" x14ac:dyDescent="0.15"/>
    <row r="423" ht="20.25" hidden="1" customHeight="1" x14ac:dyDescent="0.15"/>
    <row r="424" ht="20.25" hidden="1" customHeight="1" x14ac:dyDescent="0.15"/>
    <row r="425" ht="20.25" hidden="1" customHeight="1" x14ac:dyDescent="0.15"/>
    <row r="426" ht="20.25" hidden="1" customHeight="1" x14ac:dyDescent="0.15"/>
    <row r="427" ht="20.25" hidden="1" customHeight="1" x14ac:dyDescent="0.15"/>
    <row r="428" ht="20.25" hidden="1" customHeight="1" x14ac:dyDescent="0.15"/>
    <row r="429" ht="20.25" hidden="1" customHeight="1" x14ac:dyDescent="0.15"/>
    <row r="430" ht="20.25" hidden="1" customHeight="1" x14ac:dyDescent="0.15"/>
    <row r="431" ht="20.25" hidden="1" customHeight="1" x14ac:dyDescent="0.15"/>
    <row r="432" ht="20.25" hidden="1" customHeight="1" x14ac:dyDescent="0.15"/>
    <row r="433" ht="20.25" hidden="1" customHeight="1" x14ac:dyDescent="0.15"/>
    <row r="434" ht="20.25" hidden="1" customHeight="1" x14ac:dyDescent="0.15"/>
    <row r="435" ht="20.25" hidden="1" customHeight="1" x14ac:dyDescent="0.15"/>
    <row r="436" ht="20.25" hidden="1" customHeight="1" x14ac:dyDescent="0.15"/>
    <row r="437" ht="20.25" hidden="1" customHeight="1" x14ac:dyDescent="0.15"/>
    <row r="438" ht="20.25" hidden="1" customHeight="1" x14ac:dyDescent="0.15"/>
    <row r="439" ht="20.25" hidden="1" customHeight="1" x14ac:dyDescent="0.15"/>
    <row r="440" ht="20.25" hidden="1" customHeight="1" x14ac:dyDescent="0.15"/>
    <row r="441" ht="20.25" hidden="1" customHeight="1" x14ac:dyDescent="0.15"/>
    <row r="442" ht="20.25" hidden="1" customHeight="1" x14ac:dyDescent="0.15"/>
    <row r="443" ht="20.25" hidden="1" customHeight="1" x14ac:dyDescent="0.15"/>
    <row r="444" ht="20.25" hidden="1" customHeight="1" x14ac:dyDescent="0.15"/>
    <row r="445" ht="20.25" hidden="1" customHeight="1" x14ac:dyDescent="0.15"/>
    <row r="446" ht="20.25" hidden="1" customHeight="1" x14ac:dyDescent="0.15"/>
    <row r="447" ht="20.25" hidden="1" customHeight="1" x14ac:dyDescent="0.15"/>
    <row r="448" ht="20.25" hidden="1" customHeight="1" x14ac:dyDescent="0.15"/>
    <row r="449" ht="20.25" hidden="1" customHeight="1" x14ac:dyDescent="0.15"/>
    <row r="450" ht="20.25" hidden="1" customHeight="1" x14ac:dyDescent="0.15"/>
    <row r="451" ht="20.25" hidden="1" customHeight="1" x14ac:dyDescent="0.15"/>
    <row r="452" ht="20.25" hidden="1" customHeight="1" x14ac:dyDescent="0.15"/>
    <row r="453" ht="20.25" hidden="1" customHeight="1" x14ac:dyDescent="0.15"/>
    <row r="454" ht="20.25" hidden="1" customHeight="1" x14ac:dyDescent="0.15"/>
    <row r="455" ht="20.25" hidden="1" customHeight="1" x14ac:dyDescent="0.15"/>
    <row r="456" ht="20.25" hidden="1" customHeight="1" x14ac:dyDescent="0.15"/>
    <row r="457" ht="20.25" hidden="1" customHeight="1" x14ac:dyDescent="0.15"/>
    <row r="458" ht="20.25" hidden="1" customHeight="1" x14ac:dyDescent="0.15"/>
    <row r="459" ht="20.25" hidden="1" customHeight="1" x14ac:dyDescent="0.15"/>
    <row r="460" ht="20.25" hidden="1" customHeight="1" x14ac:dyDescent="0.15"/>
    <row r="461" ht="20.25" hidden="1" customHeight="1" x14ac:dyDescent="0.15"/>
    <row r="462" ht="20.25" hidden="1" customHeight="1" x14ac:dyDescent="0.15"/>
    <row r="463" ht="20.25" hidden="1" customHeight="1" x14ac:dyDescent="0.15"/>
    <row r="464" ht="20.25" hidden="1" customHeight="1" x14ac:dyDescent="0.15"/>
    <row r="465" ht="20.25" hidden="1" customHeight="1" x14ac:dyDescent="0.15"/>
    <row r="466" ht="20.25" hidden="1" customHeight="1" x14ac:dyDescent="0.15"/>
    <row r="467" ht="20.25" hidden="1" customHeight="1" x14ac:dyDescent="0.15"/>
    <row r="468" ht="20.25" hidden="1" customHeight="1" x14ac:dyDescent="0.15"/>
    <row r="469" ht="20.25" hidden="1" customHeight="1" x14ac:dyDescent="0.15"/>
    <row r="470" ht="20.25" hidden="1" customHeight="1" x14ac:dyDescent="0.15"/>
    <row r="471" ht="20.25" hidden="1" customHeight="1" x14ac:dyDescent="0.15"/>
    <row r="472" ht="20.25" hidden="1" customHeight="1" x14ac:dyDescent="0.15"/>
    <row r="473" ht="20.25" hidden="1" customHeight="1" x14ac:dyDescent="0.15"/>
    <row r="474" ht="20.25" hidden="1" customHeight="1" x14ac:dyDescent="0.15"/>
    <row r="475" ht="20.25" hidden="1" customHeight="1" x14ac:dyDescent="0.15"/>
    <row r="476" ht="20.25" hidden="1" customHeight="1" x14ac:dyDescent="0.15"/>
    <row r="477" ht="20.25" hidden="1" customHeight="1" x14ac:dyDescent="0.15"/>
    <row r="478" ht="20.25" hidden="1" customHeight="1" x14ac:dyDescent="0.15"/>
    <row r="479" ht="20.25" hidden="1" customHeight="1" x14ac:dyDescent="0.15"/>
    <row r="480" ht="20.25" hidden="1" customHeight="1" x14ac:dyDescent="0.15"/>
    <row r="481" ht="20.25" hidden="1" customHeight="1" x14ac:dyDescent="0.15"/>
    <row r="482" ht="20.25" hidden="1" customHeight="1" x14ac:dyDescent="0.15"/>
    <row r="483" ht="20.25" hidden="1" customHeight="1" x14ac:dyDescent="0.15"/>
    <row r="484" ht="20.25" hidden="1" customHeight="1" x14ac:dyDescent="0.15"/>
    <row r="485" ht="20.25" hidden="1" customHeight="1" x14ac:dyDescent="0.15"/>
    <row r="486" ht="20.25" hidden="1" customHeight="1" x14ac:dyDescent="0.15"/>
    <row r="487" ht="20.25" hidden="1" customHeight="1" x14ac:dyDescent="0.15"/>
    <row r="488" ht="20.25" hidden="1" customHeight="1" x14ac:dyDescent="0.15"/>
    <row r="489" ht="20.25" hidden="1" customHeight="1" x14ac:dyDescent="0.15"/>
    <row r="490" ht="20.25" hidden="1" customHeight="1" x14ac:dyDescent="0.15"/>
    <row r="491" ht="20.25" hidden="1" customHeight="1" x14ac:dyDescent="0.15"/>
    <row r="492" ht="20.25" hidden="1" customHeight="1" x14ac:dyDescent="0.15"/>
    <row r="493" ht="20.25" hidden="1" customHeight="1" x14ac:dyDescent="0.15"/>
    <row r="494" ht="20.25" hidden="1" customHeight="1" x14ac:dyDescent="0.15"/>
    <row r="495" ht="20.25" hidden="1" customHeight="1" x14ac:dyDescent="0.15"/>
    <row r="496" ht="20.25" hidden="1" customHeight="1" x14ac:dyDescent="0.15"/>
    <row r="497" ht="20.25" hidden="1" customHeight="1" x14ac:dyDescent="0.15"/>
    <row r="498" ht="20.25" hidden="1" customHeight="1" x14ac:dyDescent="0.15"/>
    <row r="499" ht="20.25" hidden="1" customHeight="1" x14ac:dyDescent="0.15"/>
    <row r="500" ht="20.25" hidden="1" customHeight="1" x14ac:dyDescent="0.15"/>
    <row r="501" ht="20.25" hidden="1" customHeight="1" x14ac:dyDescent="0.15"/>
    <row r="502" ht="20.25" hidden="1" customHeight="1" x14ac:dyDescent="0.15"/>
    <row r="503" ht="20.25" hidden="1" customHeight="1" x14ac:dyDescent="0.15"/>
    <row r="504" ht="20.25" hidden="1" customHeight="1" x14ac:dyDescent="0.15"/>
    <row r="505" ht="20.25" hidden="1" customHeight="1" x14ac:dyDescent="0.15"/>
    <row r="506" ht="20.25" hidden="1" customHeight="1" x14ac:dyDescent="0.15"/>
    <row r="507" ht="20.25" hidden="1" customHeight="1" x14ac:dyDescent="0.15"/>
    <row r="508" ht="20.25" hidden="1" customHeight="1" x14ac:dyDescent="0.15"/>
    <row r="509" ht="20.25" hidden="1" customHeight="1" x14ac:dyDescent="0.15"/>
    <row r="510" ht="20.25" hidden="1" customHeight="1" x14ac:dyDescent="0.15"/>
    <row r="511" ht="20.25" hidden="1" customHeight="1" x14ac:dyDescent="0.15"/>
    <row r="512" ht="20.25" hidden="1" customHeight="1" x14ac:dyDescent="0.15"/>
    <row r="513" ht="20.25" hidden="1" customHeight="1" x14ac:dyDescent="0.15"/>
    <row r="514" ht="20.25" hidden="1" customHeight="1" x14ac:dyDescent="0.15"/>
    <row r="515" ht="20.25" hidden="1" customHeight="1" x14ac:dyDescent="0.15"/>
    <row r="516" ht="20.25" hidden="1" customHeight="1" x14ac:dyDescent="0.15"/>
    <row r="517" ht="20.25" hidden="1" customHeight="1" x14ac:dyDescent="0.15"/>
    <row r="518" ht="20.25" hidden="1" customHeight="1" x14ac:dyDescent="0.15"/>
    <row r="519" ht="20.25" hidden="1" customHeight="1" x14ac:dyDescent="0.15"/>
    <row r="520" ht="20.25" hidden="1" customHeight="1" x14ac:dyDescent="0.15"/>
    <row r="521" ht="20.25" hidden="1" customHeight="1" x14ac:dyDescent="0.15"/>
    <row r="522" ht="20.25" hidden="1" customHeight="1" x14ac:dyDescent="0.15"/>
    <row r="523" ht="20.25" hidden="1" customHeight="1" x14ac:dyDescent="0.15"/>
    <row r="524" ht="20.25" hidden="1" customHeight="1" x14ac:dyDescent="0.15"/>
    <row r="525" ht="20.25" hidden="1" customHeight="1" x14ac:dyDescent="0.15"/>
    <row r="526" ht="20.25" hidden="1" customHeight="1" x14ac:dyDescent="0.15"/>
    <row r="527" ht="20.25" hidden="1" customHeight="1" x14ac:dyDescent="0.15"/>
    <row r="528" ht="20.25" hidden="1" customHeight="1" x14ac:dyDescent="0.15"/>
    <row r="529" ht="20.25" hidden="1" customHeight="1" x14ac:dyDescent="0.15"/>
    <row r="530" ht="20.25" hidden="1" customHeight="1" x14ac:dyDescent="0.15"/>
    <row r="531" ht="20.25" hidden="1" customHeight="1" x14ac:dyDescent="0.15"/>
    <row r="532" ht="20.25" hidden="1" customHeight="1" x14ac:dyDescent="0.15"/>
    <row r="533" ht="20.25" hidden="1" customHeight="1" x14ac:dyDescent="0.15"/>
    <row r="534" ht="20.25" hidden="1" customHeight="1" x14ac:dyDescent="0.15"/>
    <row r="535" ht="20.25" hidden="1" customHeight="1" x14ac:dyDescent="0.15"/>
    <row r="536" ht="20.25" hidden="1" customHeight="1" x14ac:dyDescent="0.15"/>
    <row r="537" ht="20.25" hidden="1" customHeight="1" x14ac:dyDescent="0.15"/>
    <row r="538" ht="20.25" hidden="1" customHeight="1" x14ac:dyDescent="0.15"/>
    <row r="539" ht="20.25" hidden="1" customHeight="1" x14ac:dyDescent="0.15"/>
    <row r="540" ht="20.25" hidden="1" customHeight="1" x14ac:dyDescent="0.15"/>
    <row r="541" ht="20.25" hidden="1" customHeight="1" x14ac:dyDescent="0.15"/>
    <row r="542" ht="20.25" hidden="1" customHeight="1" x14ac:dyDescent="0.15"/>
    <row r="543" ht="20.25" hidden="1" customHeight="1" x14ac:dyDescent="0.15"/>
    <row r="544" ht="20.25" hidden="1" customHeight="1" x14ac:dyDescent="0.15"/>
    <row r="545" ht="20.25" hidden="1" customHeight="1" x14ac:dyDescent="0.15"/>
    <row r="546" ht="20.25" hidden="1" customHeight="1" x14ac:dyDescent="0.15"/>
    <row r="547" ht="20.25" hidden="1" customHeight="1" x14ac:dyDescent="0.15"/>
    <row r="548" ht="20.25" hidden="1" customHeight="1" x14ac:dyDescent="0.15"/>
    <row r="549" ht="20.25" hidden="1" customHeight="1" x14ac:dyDescent="0.15"/>
    <row r="550" ht="20.25" hidden="1" customHeight="1" x14ac:dyDescent="0.15"/>
    <row r="551" ht="20.25" hidden="1" customHeight="1" x14ac:dyDescent="0.15"/>
    <row r="552" ht="20.25" hidden="1" customHeight="1" x14ac:dyDescent="0.15"/>
    <row r="553" ht="20.25" hidden="1" customHeight="1" x14ac:dyDescent="0.15"/>
    <row r="554" ht="20.25" hidden="1" customHeight="1" x14ac:dyDescent="0.15"/>
    <row r="555" ht="20.25" hidden="1" customHeight="1" x14ac:dyDescent="0.15"/>
    <row r="556" ht="20.25" hidden="1" customHeight="1" x14ac:dyDescent="0.15"/>
    <row r="557" ht="20.25" hidden="1" customHeight="1" x14ac:dyDescent="0.15"/>
    <row r="558" ht="20.25" hidden="1" customHeight="1" x14ac:dyDescent="0.15"/>
    <row r="559" ht="20.25" hidden="1" customHeight="1" x14ac:dyDescent="0.15"/>
    <row r="560" ht="20.25" hidden="1" customHeight="1" x14ac:dyDescent="0.15"/>
    <row r="561" ht="20.25" hidden="1" customHeight="1" x14ac:dyDescent="0.15"/>
    <row r="562" ht="20.25" hidden="1" customHeight="1" x14ac:dyDescent="0.15"/>
    <row r="563" ht="20.25" hidden="1" customHeight="1" x14ac:dyDescent="0.15"/>
    <row r="564" ht="20.25" hidden="1" customHeight="1" x14ac:dyDescent="0.15"/>
    <row r="565" ht="20.25" hidden="1" customHeight="1" x14ac:dyDescent="0.15"/>
    <row r="566" ht="20.25" hidden="1" customHeight="1" x14ac:dyDescent="0.15"/>
    <row r="567" ht="20.25" hidden="1" customHeight="1" x14ac:dyDescent="0.15"/>
    <row r="568" ht="20.25" hidden="1" customHeight="1" x14ac:dyDescent="0.15"/>
    <row r="569" ht="20.25" hidden="1" customHeight="1" x14ac:dyDescent="0.15"/>
    <row r="570" ht="20.25" hidden="1" customHeight="1" x14ac:dyDescent="0.15"/>
    <row r="571" ht="20.25" hidden="1" customHeight="1" x14ac:dyDescent="0.15"/>
    <row r="572" ht="20.25" hidden="1" customHeight="1" x14ac:dyDescent="0.15"/>
    <row r="573" ht="20.25" hidden="1" customHeight="1" x14ac:dyDescent="0.15"/>
    <row r="574" ht="20.25" hidden="1" customHeight="1" x14ac:dyDescent="0.15"/>
    <row r="575" ht="20.25" hidden="1" customHeight="1" x14ac:dyDescent="0.15"/>
    <row r="576" ht="20.25" hidden="1" customHeight="1" x14ac:dyDescent="0.15"/>
    <row r="577" ht="20.25" hidden="1" customHeight="1" x14ac:dyDescent="0.15"/>
    <row r="578" ht="20.25" hidden="1" customHeight="1" x14ac:dyDescent="0.15"/>
    <row r="579" ht="20.25" hidden="1" customHeight="1" x14ac:dyDescent="0.15"/>
    <row r="580" ht="20.25" hidden="1" customHeight="1" x14ac:dyDescent="0.15"/>
    <row r="581" ht="20.25" hidden="1" customHeight="1" x14ac:dyDescent="0.15"/>
    <row r="582" ht="20.25" hidden="1" customHeight="1" x14ac:dyDescent="0.15"/>
    <row r="583" ht="20.25" hidden="1" customHeight="1" x14ac:dyDescent="0.15"/>
    <row r="584" ht="20.25" hidden="1" customHeight="1" x14ac:dyDescent="0.15"/>
    <row r="585" ht="20.25" hidden="1" customHeight="1" x14ac:dyDescent="0.15"/>
    <row r="586" ht="20.25" hidden="1" customHeight="1" x14ac:dyDescent="0.15"/>
    <row r="587" ht="20.25" hidden="1" customHeight="1" x14ac:dyDescent="0.15"/>
    <row r="588" ht="20.25" hidden="1" customHeight="1" x14ac:dyDescent="0.15"/>
    <row r="589" ht="20.25" hidden="1" customHeight="1" x14ac:dyDescent="0.15"/>
    <row r="590" ht="20.25" hidden="1" customHeight="1" x14ac:dyDescent="0.15"/>
    <row r="591" ht="20.25" hidden="1" customHeight="1" x14ac:dyDescent="0.15"/>
    <row r="592" ht="20.25" hidden="1" customHeight="1" x14ac:dyDescent="0.15"/>
    <row r="593" ht="20.25" hidden="1" customHeight="1" x14ac:dyDescent="0.15"/>
    <row r="594" ht="20.25" hidden="1" customHeight="1" x14ac:dyDescent="0.15"/>
    <row r="595" ht="20.25" hidden="1" customHeight="1" x14ac:dyDescent="0.15"/>
    <row r="596" ht="20.25" hidden="1" customHeight="1" x14ac:dyDescent="0.15"/>
    <row r="597" ht="20.25" hidden="1" customHeight="1" x14ac:dyDescent="0.15"/>
    <row r="598" ht="20.25" hidden="1" customHeight="1" x14ac:dyDescent="0.15"/>
    <row r="599" ht="20.25" hidden="1" customHeight="1" x14ac:dyDescent="0.15"/>
    <row r="600" ht="20.25" hidden="1" customHeight="1" x14ac:dyDescent="0.15"/>
    <row r="601" ht="20.25" hidden="1" customHeight="1" x14ac:dyDescent="0.15"/>
    <row r="602" ht="20.25" hidden="1" customHeight="1" x14ac:dyDescent="0.15"/>
    <row r="603" ht="20.25" hidden="1" customHeight="1" x14ac:dyDescent="0.15"/>
    <row r="604" ht="20.25" hidden="1" customHeight="1" x14ac:dyDescent="0.15"/>
    <row r="605" ht="20.25" hidden="1" customHeight="1" x14ac:dyDescent="0.15"/>
    <row r="606" ht="20.25" hidden="1" customHeight="1" x14ac:dyDescent="0.15"/>
    <row r="607" ht="20.25" hidden="1" customHeight="1" x14ac:dyDescent="0.15"/>
    <row r="608" ht="20.25" hidden="1" customHeight="1" x14ac:dyDescent="0.15"/>
    <row r="609" ht="20.25" hidden="1" customHeight="1" x14ac:dyDescent="0.15"/>
    <row r="610" ht="20.25" hidden="1" customHeight="1" x14ac:dyDescent="0.15"/>
    <row r="611" ht="20.25" hidden="1" customHeight="1" x14ac:dyDescent="0.15"/>
    <row r="612" ht="20.25" hidden="1" customHeight="1" x14ac:dyDescent="0.15"/>
    <row r="613" ht="20.25" hidden="1" customHeight="1" x14ac:dyDescent="0.15"/>
    <row r="614" ht="20.25" hidden="1" customHeight="1" x14ac:dyDescent="0.15"/>
    <row r="615" ht="20.25" hidden="1" customHeight="1" x14ac:dyDescent="0.15"/>
    <row r="616" ht="20.25" hidden="1" customHeight="1" x14ac:dyDescent="0.15"/>
    <row r="617" ht="20.25" hidden="1" customHeight="1" x14ac:dyDescent="0.15"/>
    <row r="618" ht="20.25" hidden="1" customHeight="1" x14ac:dyDescent="0.15"/>
    <row r="619" ht="20.25" hidden="1" customHeight="1" x14ac:dyDescent="0.15"/>
    <row r="620" ht="20.25" hidden="1" customHeight="1" x14ac:dyDescent="0.15"/>
    <row r="621" ht="20.25" hidden="1" customHeight="1" x14ac:dyDescent="0.15"/>
    <row r="622" ht="20.25" hidden="1" customHeight="1" x14ac:dyDescent="0.15"/>
    <row r="623" ht="20.25" hidden="1" customHeight="1" x14ac:dyDescent="0.15"/>
    <row r="624" ht="20.25" hidden="1" customHeight="1" x14ac:dyDescent="0.15"/>
    <row r="625" ht="20.25" hidden="1" customHeight="1" x14ac:dyDescent="0.15"/>
    <row r="626" ht="20.25" hidden="1" customHeight="1" x14ac:dyDescent="0.15"/>
    <row r="627" ht="20.25" hidden="1" customHeight="1" x14ac:dyDescent="0.15"/>
    <row r="628" ht="20.25" hidden="1" customHeight="1" x14ac:dyDescent="0.15"/>
    <row r="629" ht="20.25" hidden="1" customHeight="1" x14ac:dyDescent="0.15"/>
    <row r="630" ht="20.25" hidden="1" customHeight="1" x14ac:dyDescent="0.15"/>
    <row r="631" ht="20.25" hidden="1" customHeight="1" x14ac:dyDescent="0.15"/>
    <row r="632" ht="20.25" hidden="1" customHeight="1" x14ac:dyDescent="0.15"/>
    <row r="633" ht="20.25" hidden="1" customHeight="1" x14ac:dyDescent="0.15"/>
    <row r="634" ht="20.25" hidden="1" customHeight="1" x14ac:dyDescent="0.15"/>
    <row r="635" ht="20.25" hidden="1" customHeight="1" x14ac:dyDescent="0.15"/>
    <row r="636" ht="20.25" hidden="1" customHeight="1" x14ac:dyDescent="0.15"/>
    <row r="637" ht="20.25" hidden="1" customHeight="1" x14ac:dyDescent="0.15"/>
    <row r="638" ht="20.25" hidden="1" customHeight="1" x14ac:dyDescent="0.15"/>
    <row r="639" ht="20.25" hidden="1" customHeight="1" x14ac:dyDescent="0.15"/>
    <row r="640" ht="20.25" hidden="1" customHeight="1" x14ac:dyDescent="0.15"/>
    <row r="641" ht="20.25" hidden="1" customHeight="1" x14ac:dyDescent="0.15"/>
    <row r="642" ht="20.25" hidden="1" customHeight="1" x14ac:dyDescent="0.15"/>
    <row r="643" ht="20.25" hidden="1" customHeight="1" x14ac:dyDescent="0.15"/>
    <row r="644" ht="20.25" hidden="1" customHeight="1" x14ac:dyDescent="0.15"/>
    <row r="645" ht="20.25" hidden="1" customHeight="1" x14ac:dyDescent="0.15"/>
    <row r="646" ht="20.25" hidden="1" customHeight="1" x14ac:dyDescent="0.15"/>
    <row r="647" ht="20.25" hidden="1" customHeight="1" x14ac:dyDescent="0.15"/>
    <row r="648" ht="20.25" hidden="1" customHeight="1" x14ac:dyDescent="0.15"/>
    <row r="649" ht="20.25" hidden="1" customHeight="1" x14ac:dyDescent="0.15"/>
    <row r="650" ht="20.25" hidden="1" customHeight="1" x14ac:dyDescent="0.15"/>
    <row r="651" ht="20.25" hidden="1" customHeight="1" x14ac:dyDescent="0.15"/>
    <row r="652" ht="20.25" hidden="1" customHeight="1" x14ac:dyDescent="0.15"/>
    <row r="653" ht="20.25" hidden="1" customHeight="1" x14ac:dyDescent="0.15"/>
    <row r="654" ht="20.25" hidden="1" customHeight="1" x14ac:dyDescent="0.15"/>
    <row r="655" ht="20.25" hidden="1" customHeight="1" x14ac:dyDescent="0.15"/>
    <row r="656" ht="20.25" hidden="1" customHeight="1" x14ac:dyDescent="0.15"/>
    <row r="657" ht="20.25" hidden="1" customHeight="1" x14ac:dyDescent="0.15"/>
    <row r="658" ht="20.25" hidden="1" customHeight="1" x14ac:dyDescent="0.15"/>
    <row r="659" ht="20.25" hidden="1" customHeight="1" x14ac:dyDescent="0.15"/>
    <row r="660" ht="20.25" hidden="1" customHeight="1" x14ac:dyDescent="0.15"/>
    <row r="661" ht="20.25" hidden="1" customHeight="1" x14ac:dyDescent="0.15"/>
    <row r="662" ht="20.25" hidden="1" customHeight="1" x14ac:dyDescent="0.15"/>
    <row r="663" ht="20.25" hidden="1" customHeight="1" x14ac:dyDescent="0.15"/>
    <row r="664" ht="20.25" hidden="1" customHeight="1" x14ac:dyDescent="0.15"/>
    <row r="665" ht="20.25" hidden="1" customHeight="1" x14ac:dyDescent="0.15"/>
    <row r="666" ht="20.25" hidden="1" customHeight="1" x14ac:dyDescent="0.15"/>
    <row r="667" ht="20.25" hidden="1" customHeight="1" x14ac:dyDescent="0.15"/>
    <row r="668" ht="20.25" hidden="1" customHeight="1" x14ac:dyDescent="0.15"/>
    <row r="669" ht="20.25" hidden="1" customHeight="1" x14ac:dyDescent="0.15"/>
    <row r="670" ht="20.25" hidden="1" customHeight="1" x14ac:dyDescent="0.15"/>
    <row r="671" ht="20.25" hidden="1" customHeight="1" x14ac:dyDescent="0.15"/>
    <row r="672" ht="20.25" hidden="1" customHeight="1" x14ac:dyDescent="0.15"/>
    <row r="673" ht="20.25" hidden="1" customHeight="1" x14ac:dyDescent="0.15"/>
    <row r="674" ht="20.25" hidden="1" customHeight="1" x14ac:dyDescent="0.15"/>
    <row r="675" ht="20.25" hidden="1" customHeight="1" x14ac:dyDescent="0.15"/>
    <row r="676" ht="20.25" hidden="1" customHeight="1" x14ac:dyDescent="0.15"/>
    <row r="677" ht="20.25" hidden="1" customHeight="1" x14ac:dyDescent="0.15"/>
    <row r="678" ht="20.25" hidden="1" customHeight="1" x14ac:dyDescent="0.15"/>
    <row r="679" ht="20.25" hidden="1" customHeight="1" x14ac:dyDescent="0.15"/>
    <row r="680" ht="20.25" hidden="1" customHeight="1" x14ac:dyDescent="0.15"/>
    <row r="681" ht="20.25" hidden="1" customHeight="1" x14ac:dyDescent="0.15"/>
    <row r="682" ht="20.25" hidden="1" customHeight="1" x14ac:dyDescent="0.15"/>
    <row r="683" ht="20.25" hidden="1" customHeight="1" x14ac:dyDescent="0.15"/>
    <row r="684" ht="20.25" hidden="1" customHeight="1" x14ac:dyDescent="0.15"/>
    <row r="685" ht="20.25" hidden="1" customHeight="1" x14ac:dyDescent="0.15"/>
    <row r="686" ht="20.25" hidden="1" customHeight="1" x14ac:dyDescent="0.15"/>
    <row r="687" ht="20.25" hidden="1" customHeight="1" x14ac:dyDescent="0.15"/>
    <row r="688" ht="20.25" hidden="1" customHeight="1" x14ac:dyDescent="0.15"/>
    <row r="689" ht="20.25" hidden="1" customHeight="1" x14ac:dyDescent="0.15"/>
    <row r="690" ht="20.25" hidden="1" customHeight="1" x14ac:dyDescent="0.15"/>
    <row r="691" ht="20.25" hidden="1" customHeight="1" x14ac:dyDescent="0.15"/>
    <row r="692" ht="20.25" hidden="1" customHeight="1" x14ac:dyDescent="0.15"/>
    <row r="693" ht="20.25" hidden="1" customHeight="1" x14ac:dyDescent="0.15"/>
    <row r="694" ht="20.25" hidden="1" customHeight="1" x14ac:dyDescent="0.15"/>
    <row r="695" ht="20.25" hidden="1" customHeight="1" x14ac:dyDescent="0.15"/>
    <row r="696" ht="20.25" hidden="1" customHeight="1" x14ac:dyDescent="0.15"/>
    <row r="697" ht="20.25" hidden="1" customHeight="1" x14ac:dyDescent="0.15"/>
    <row r="698" ht="20.25" hidden="1" customHeight="1" x14ac:dyDescent="0.15"/>
    <row r="699" ht="20.25" hidden="1" customHeight="1" x14ac:dyDescent="0.15"/>
    <row r="700" ht="20.25" hidden="1" customHeight="1" x14ac:dyDescent="0.15"/>
    <row r="701" ht="20.25" hidden="1" customHeight="1" x14ac:dyDescent="0.15"/>
    <row r="702" ht="20.25" hidden="1" customHeight="1" x14ac:dyDescent="0.15"/>
    <row r="703" ht="20.25" hidden="1" customHeight="1" x14ac:dyDescent="0.15"/>
    <row r="704" ht="20.25" hidden="1" customHeight="1" x14ac:dyDescent="0.15"/>
    <row r="705" ht="20.25" hidden="1" customHeight="1" x14ac:dyDescent="0.15"/>
    <row r="706" ht="20.25" hidden="1" customHeight="1" x14ac:dyDescent="0.15"/>
    <row r="707" ht="20.25" hidden="1" customHeight="1" x14ac:dyDescent="0.15"/>
    <row r="708" ht="20.25" hidden="1" customHeight="1" x14ac:dyDescent="0.15"/>
    <row r="709" ht="20.25" hidden="1" customHeight="1" x14ac:dyDescent="0.15"/>
    <row r="710" ht="20.25" hidden="1" customHeight="1" x14ac:dyDescent="0.15"/>
    <row r="711" ht="20.25" hidden="1" customHeight="1" x14ac:dyDescent="0.15"/>
    <row r="712" ht="20.25" hidden="1" customHeight="1" x14ac:dyDescent="0.15"/>
    <row r="713" ht="20.25" hidden="1" customHeight="1" x14ac:dyDescent="0.15"/>
    <row r="714" ht="20.25" hidden="1" customHeight="1" x14ac:dyDescent="0.15"/>
    <row r="715" ht="20.25" hidden="1" customHeight="1" x14ac:dyDescent="0.15"/>
    <row r="716" ht="20.25" hidden="1" customHeight="1" x14ac:dyDescent="0.15"/>
    <row r="717" ht="20.25" hidden="1" customHeight="1" x14ac:dyDescent="0.15"/>
    <row r="718" ht="20.25" hidden="1" customHeight="1" x14ac:dyDescent="0.15"/>
    <row r="719" ht="20.25" hidden="1" customHeight="1" x14ac:dyDescent="0.15"/>
    <row r="720" ht="20.25" hidden="1" customHeight="1" x14ac:dyDescent="0.15"/>
    <row r="721" ht="20.25" hidden="1" customHeight="1" x14ac:dyDescent="0.15"/>
    <row r="722" ht="20.25" hidden="1" customHeight="1" x14ac:dyDescent="0.15"/>
    <row r="723" ht="20.25" hidden="1" customHeight="1" x14ac:dyDescent="0.15"/>
    <row r="724" ht="20.25" hidden="1" customHeight="1" x14ac:dyDescent="0.15"/>
    <row r="725" ht="20.25" hidden="1" customHeight="1" x14ac:dyDescent="0.15"/>
    <row r="726" ht="20.25" hidden="1" customHeight="1" x14ac:dyDescent="0.15"/>
    <row r="727" ht="20.25" hidden="1" customHeight="1" x14ac:dyDescent="0.15"/>
    <row r="728" ht="20.25" hidden="1" customHeight="1" x14ac:dyDescent="0.15"/>
    <row r="729" ht="20.25" hidden="1" customHeight="1" x14ac:dyDescent="0.15"/>
    <row r="730" ht="20.25" hidden="1" customHeight="1" x14ac:dyDescent="0.15"/>
    <row r="731" ht="20.25" hidden="1" customHeight="1" x14ac:dyDescent="0.15"/>
    <row r="732" ht="20.25" hidden="1" customHeight="1" x14ac:dyDescent="0.15"/>
    <row r="733" ht="20.25" hidden="1" customHeight="1" x14ac:dyDescent="0.15"/>
    <row r="734" ht="20.25" hidden="1" customHeight="1" x14ac:dyDescent="0.15"/>
    <row r="735" ht="20.25" hidden="1" customHeight="1" x14ac:dyDescent="0.15"/>
    <row r="736" ht="20.25" hidden="1" customHeight="1" x14ac:dyDescent="0.15"/>
    <row r="737" ht="20.25" hidden="1" customHeight="1" x14ac:dyDescent="0.15"/>
    <row r="738" ht="20.25" hidden="1" customHeight="1" x14ac:dyDescent="0.15"/>
    <row r="739" ht="20.25" hidden="1" customHeight="1" x14ac:dyDescent="0.15"/>
    <row r="740" ht="20.25" hidden="1" customHeight="1" x14ac:dyDescent="0.15"/>
    <row r="741" ht="20.25" hidden="1" customHeight="1" x14ac:dyDescent="0.15"/>
    <row r="742" ht="20.25" hidden="1" customHeight="1" x14ac:dyDescent="0.15"/>
    <row r="743" ht="20.25" hidden="1" customHeight="1" x14ac:dyDescent="0.15"/>
    <row r="744" ht="20.25" hidden="1" customHeight="1" x14ac:dyDescent="0.15"/>
    <row r="745" ht="20.25" hidden="1" customHeight="1" x14ac:dyDescent="0.15"/>
    <row r="746" ht="20.25" hidden="1" customHeight="1" x14ac:dyDescent="0.15"/>
    <row r="747" ht="20.25" hidden="1" customHeight="1" x14ac:dyDescent="0.15"/>
    <row r="748" ht="20.25" hidden="1" customHeight="1" x14ac:dyDescent="0.15"/>
    <row r="749" ht="20.25" hidden="1" customHeight="1" x14ac:dyDescent="0.15"/>
    <row r="750" ht="20.25" hidden="1" customHeight="1" x14ac:dyDescent="0.15"/>
    <row r="751" ht="20.25" hidden="1" customHeight="1" x14ac:dyDescent="0.15"/>
    <row r="752" ht="20.25" hidden="1" customHeight="1" x14ac:dyDescent="0.15"/>
    <row r="753" ht="20.25" hidden="1" customHeight="1" x14ac:dyDescent="0.15"/>
    <row r="754" ht="20.25" hidden="1" customHeight="1" x14ac:dyDescent="0.15"/>
    <row r="755" ht="20.25" hidden="1" customHeight="1" x14ac:dyDescent="0.15"/>
    <row r="756" ht="20.25" hidden="1" customHeight="1" x14ac:dyDescent="0.15"/>
    <row r="757" ht="20.25" hidden="1" customHeight="1" x14ac:dyDescent="0.15"/>
    <row r="758" ht="20.25" hidden="1" customHeight="1" x14ac:dyDescent="0.15"/>
    <row r="759" ht="20.25" hidden="1" customHeight="1" x14ac:dyDescent="0.15"/>
    <row r="760" ht="20.25" hidden="1" customHeight="1" x14ac:dyDescent="0.15"/>
    <row r="761" ht="20.25" hidden="1" customHeight="1" x14ac:dyDescent="0.15"/>
    <row r="762" ht="20.25" hidden="1" customHeight="1" x14ac:dyDescent="0.15"/>
    <row r="763" ht="20.25" hidden="1" customHeight="1" x14ac:dyDescent="0.15"/>
    <row r="764" ht="20.25" hidden="1" customHeight="1" x14ac:dyDescent="0.15"/>
    <row r="765" ht="20.25" hidden="1" customHeight="1" x14ac:dyDescent="0.15"/>
    <row r="766" ht="20.25" hidden="1" customHeight="1" x14ac:dyDescent="0.15"/>
    <row r="767" ht="20.25" hidden="1" customHeight="1" x14ac:dyDescent="0.15"/>
    <row r="768" ht="20.25" hidden="1" customHeight="1" x14ac:dyDescent="0.15"/>
    <row r="769" ht="20.25" hidden="1" customHeight="1" x14ac:dyDescent="0.15"/>
    <row r="770" ht="20.25" hidden="1" customHeight="1" x14ac:dyDescent="0.15"/>
    <row r="771" ht="20.25" hidden="1" customHeight="1" x14ac:dyDescent="0.15"/>
    <row r="772" ht="20.25" hidden="1" customHeight="1" x14ac:dyDescent="0.15"/>
    <row r="773" ht="20.25" hidden="1" customHeight="1" x14ac:dyDescent="0.15"/>
    <row r="774" ht="20.25" hidden="1" customHeight="1" x14ac:dyDescent="0.15"/>
    <row r="775" ht="20.25" hidden="1" customHeight="1" x14ac:dyDescent="0.15"/>
    <row r="776" ht="20.25" hidden="1" customHeight="1" x14ac:dyDescent="0.15"/>
    <row r="777" ht="20.25" hidden="1" customHeight="1" x14ac:dyDescent="0.15"/>
    <row r="778" ht="20.25" hidden="1" customHeight="1" x14ac:dyDescent="0.15"/>
    <row r="779" ht="20.25" hidden="1" customHeight="1" x14ac:dyDescent="0.15"/>
    <row r="780" ht="20.25" hidden="1" customHeight="1" x14ac:dyDescent="0.15"/>
    <row r="781" ht="20.25" hidden="1" customHeight="1" x14ac:dyDescent="0.15"/>
    <row r="782" ht="20.25" hidden="1" customHeight="1" x14ac:dyDescent="0.15"/>
    <row r="783" ht="20.25" hidden="1" customHeight="1" x14ac:dyDescent="0.15"/>
    <row r="784" ht="20.25" hidden="1" customHeight="1" x14ac:dyDescent="0.15"/>
    <row r="785" ht="20.25" hidden="1" customHeight="1" x14ac:dyDescent="0.15"/>
    <row r="786" ht="20.25" hidden="1" customHeight="1" x14ac:dyDescent="0.15"/>
    <row r="787" ht="20.25" hidden="1" customHeight="1" x14ac:dyDescent="0.15"/>
    <row r="788" ht="20.25" hidden="1" customHeight="1" x14ac:dyDescent="0.15"/>
    <row r="789" ht="20.25" hidden="1" customHeight="1" x14ac:dyDescent="0.15"/>
    <row r="790" ht="20.25" hidden="1" customHeight="1" x14ac:dyDescent="0.15"/>
    <row r="791" ht="20.25" hidden="1" customHeight="1" x14ac:dyDescent="0.15"/>
    <row r="792" ht="20.25" hidden="1" customHeight="1" x14ac:dyDescent="0.15"/>
    <row r="793" ht="20.25" hidden="1" customHeight="1" x14ac:dyDescent="0.15"/>
    <row r="794" ht="20.25" hidden="1" customHeight="1" x14ac:dyDescent="0.15"/>
    <row r="795" ht="20.25" hidden="1" customHeight="1" x14ac:dyDescent="0.15"/>
    <row r="796" ht="20.25" hidden="1" customHeight="1" x14ac:dyDescent="0.15"/>
    <row r="797" ht="20.25" hidden="1" customHeight="1" x14ac:dyDescent="0.15"/>
    <row r="798" ht="20.25" hidden="1" customHeight="1" x14ac:dyDescent="0.15"/>
    <row r="799" ht="20.25" hidden="1" customHeight="1" x14ac:dyDescent="0.15"/>
    <row r="800" ht="20.25" hidden="1" customHeight="1" x14ac:dyDescent="0.15"/>
    <row r="801" ht="20.25" hidden="1" customHeight="1" x14ac:dyDescent="0.15"/>
    <row r="802" ht="20.25" hidden="1" customHeight="1" x14ac:dyDescent="0.15"/>
    <row r="803" ht="20.25" hidden="1" customHeight="1" x14ac:dyDescent="0.15"/>
    <row r="804" ht="20.25" hidden="1" customHeight="1" x14ac:dyDescent="0.15"/>
    <row r="805" ht="20.25" hidden="1" customHeight="1" x14ac:dyDescent="0.15"/>
    <row r="806" ht="20.25" hidden="1" customHeight="1" x14ac:dyDescent="0.15"/>
    <row r="807" ht="20.25" hidden="1" customHeight="1" x14ac:dyDescent="0.15"/>
    <row r="808" ht="20.25" hidden="1" customHeight="1" x14ac:dyDescent="0.15"/>
    <row r="809" ht="20.25" hidden="1" customHeight="1" x14ac:dyDescent="0.15"/>
    <row r="810" ht="20.25" hidden="1" customHeight="1" x14ac:dyDescent="0.15"/>
    <row r="811" ht="20.25" hidden="1" customHeight="1" x14ac:dyDescent="0.15"/>
    <row r="812" ht="20.25" hidden="1" customHeight="1" x14ac:dyDescent="0.15"/>
    <row r="813" ht="20.25" hidden="1" customHeight="1" x14ac:dyDescent="0.15"/>
    <row r="814" ht="20.25" hidden="1" customHeight="1" x14ac:dyDescent="0.15"/>
    <row r="815" ht="20.25" hidden="1" customHeight="1" x14ac:dyDescent="0.15"/>
    <row r="816" ht="20.25" hidden="1" customHeight="1" x14ac:dyDescent="0.15"/>
    <row r="817" ht="20.25" hidden="1" customHeight="1" x14ac:dyDescent="0.15"/>
    <row r="818" ht="20.25" hidden="1" customHeight="1" x14ac:dyDescent="0.15"/>
    <row r="819" ht="20.25" hidden="1" customHeight="1" x14ac:dyDescent="0.15"/>
    <row r="820" ht="20.25" hidden="1" customHeight="1" x14ac:dyDescent="0.15"/>
    <row r="821" ht="20.25" hidden="1" customHeight="1" x14ac:dyDescent="0.15"/>
    <row r="822" ht="20.25" hidden="1" customHeight="1" x14ac:dyDescent="0.15"/>
    <row r="823" ht="20.25" hidden="1" customHeight="1" x14ac:dyDescent="0.15"/>
    <row r="824" ht="20.25" hidden="1" customHeight="1" x14ac:dyDescent="0.15"/>
    <row r="825" ht="20.25" hidden="1" customHeight="1" x14ac:dyDescent="0.15"/>
    <row r="826" ht="20.25" hidden="1" customHeight="1" x14ac:dyDescent="0.15"/>
    <row r="827" ht="20.25" hidden="1" customHeight="1" x14ac:dyDescent="0.15"/>
    <row r="828" ht="20.25" hidden="1" customHeight="1" x14ac:dyDescent="0.15"/>
    <row r="829" ht="20.25" hidden="1" customHeight="1" x14ac:dyDescent="0.15"/>
    <row r="830" ht="20.25" hidden="1" customHeight="1" x14ac:dyDescent="0.15"/>
    <row r="831" ht="20.25" hidden="1" customHeight="1" x14ac:dyDescent="0.15"/>
    <row r="832" ht="20.25" hidden="1" customHeight="1" x14ac:dyDescent="0.15"/>
    <row r="833" ht="20.25" hidden="1" customHeight="1" x14ac:dyDescent="0.15"/>
    <row r="834" ht="20.25" hidden="1" customHeight="1" x14ac:dyDescent="0.15"/>
    <row r="835" ht="20.25" hidden="1" customHeight="1" x14ac:dyDescent="0.15"/>
    <row r="836" ht="20.25" hidden="1" customHeight="1" x14ac:dyDescent="0.15"/>
    <row r="837" ht="20.25" hidden="1" customHeight="1" x14ac:dyDescent="0.15"/>
    <row r="838" ht="20.25" hidden="1" customHeight="1" x14ac:dyDescent="0.15"/>
    <row r="839" ht="20.25" hidden="1" customHeight="1" x14ac:dyDescent="0.15"/>
    <row r="840" ht="20.25" hidden="1" customHeight="1" x14ac:dyDescent="0.15"/>
    <row r="841" ht="20.25" hidden="1" customHeight="1" x14ac:dyDescent="0.15"/>
    <row r="842" ht="20.25" hidden="1" customHeight="1" x14ac:dyDescent="0.15"/>
    <row r="843" ht="20.25" hidden="1" customHeight="1" x14ac:dyDescent="0.15"/>
    <row r="844" ht="20.25" hidden="1" customHeight="1" x14ac:dyDescent="0.15"/>
    <row r="845" ht="20.25" hidden="1" customHeight="1" x14ac:dyDescent="0.15"/>
    <row r="846" ht="20.25" hidden="1" customHeight="1" x14ac:dyDescent="0.15"/>
    <row r="847" ht="20.25" hidden="1" customHeight="1" x14ac:dyDescent="0.15"/>
    <row r="848" ht="20.25" hidden="1" customHeight="1" x14ac:dyDescent="0.15"/>
    <row r="849" spans="1:1" ht="20.25" hidden="1" customHeight="1" x14ac:dyDescent="0.15"/>
    <row r="850" spans="1:1" ht="20.25" hidden="1" customHeight="1" x14ac:dyDescent="0.15"/>
    <row r="851" spans="1:1" ht="20.25" hidden="1" customHeight="1" x14ac:dyDescent="0.15"/>
    <row r="852" spans="1:1" ht="20.25" hidden="1" customHeight="1" x14ac:dyDescent="0.15"/>
    <row r="853" spans="1:1" ht="20.25" hidden="1" customHeight="1" x14ac:dyDescent="0.15"/>
    <row r="854" spans="1:1" ht="20.25" hidden="1" customHeight="1" x14ac:dyDescent="0.15"/>
    <row r="855" spans="1:1" ht="20.25" hidden="1" customHeight="1" x14ac:dyDescent="0.15"/>
    <row r="856" spans="1:1" ht="20.25" hidden="1" customHeight="1" x14ac:dyDescent="0.15"/>
    <row r="857" spans="1:1" ht="20.25" hidden="1" customHeight="1" x14ac:dyDescent="0.15"/>
    <row r="858" spans="1:1" ht="20.25" hidden="1" customHeight="1" x14ac:dyDescent="0.15"/>
    <row r="859" spans="1:1" ht="20.25" hidden="1" customHeight="1" x14ac:dyDescent="0.15"/>
    <row r="860" spans="1:1" ht="20.25" hidden="1" customHeight="1" x14ac:dyDescent="0.15"/>
    <row r="861" spans="1:1" ht="20.25" hidden="1" customHeight="1" x14ac:dyDescent="0.15">
      <c r="A861" s="827"/>
    </row>
    <row r="862" spans="1:1" ht="20.25" hidden="1" customHeight="1" x14ac:dyDescent="0.15">
      <c r="A862" s="827"/>
    </row>
    <row r="863" spans="1:1" ht="20.25" hidden="1" customHeight="1" x14ac:dyDescent="0.15">
      <c r="A863" s="827"/>
    </row>
    <row r="864" spans="1:1" ht="20.25" hidden="1" customHeight="1" x14ac:dyDescent="0.15">
      <c r="A864" s="827"/>
    </row>
    <row r="865" spans="1:1" ht="20.25" hidden="1" customHeight="1" x14ac:dyDescent="0.15">
      <c r="A865" s="827"/>
    </row>
    <row r="866" spans="1:1" ht="20.25" hidden="1" customHeight="1" x14ac:dyDescent="0.15">
      <c r="A866" s="827"/>
    </row>
    <row r="867" spans="1:1" ht="20.25" hidden="1" customHeight="1" x14ac:dyDescent="0.15">
      <c r="A867" s="827"/>
    </row>
    <row r="868" spans="1:1" ht="20.25" hidden="1" customHeight="1" x14ac:dyDescent="0.15">
      <c r="A868" s="827"/>
    </row>
    <row r="869" spans="1:1" ht="20.25" hidden="1" customHeight="1" x14ac:dyDescent="0.15">
      <c r="A869" s="827"/>
    </row>
    <row r="870" spans="1:1" ht="20.25" hidden="1" customHeight="1" x14ac:dyDescent="0.15">
      <c r="A870" s="827"/>
    </row>
    <row r="871" spans="1:1" ht="20.25" hidden="1" customHeight="1" x14ac:dyDescent="0.15">
      <c r="A871" s="827"/>
    </row>
    <row r="872" spans="1:1" ht="20.25" hidden="1" customHeight="1" x14ac:dyDescent="0.15">
      <c r="A872" s="827"/>
    </row>
    <row r="873" spans="1:1" ht="20.25" hidden="1" customHeight="1" x14ac:dyDescent="0.15">
      <c r="A873" s="827"/>
    </row>
    <row r="874" spans="1:1" ht="20.25" hidden="1" customHeight="1" x14ac:dyDescent="0.15">
      <c r="A874" s="827"/>
    </row>
    <row r="875" spans="1:1" ht="20.25" hidden="1" customHeight="1" x14ac:dyDescent="0.15">
      <c r="A875" s="827"/>
    </row>
    <row r="876" spans="1:1" ht="20.25" hidden="1" customHeight="1" x14ac:dyDescent="0.15">
      <c r="A876" s="827"/>
    </row>
    <row r="877" spans="1:1" ht="20.25" hidden="1" customHeight="1" x14ac:dyDescent="0.15">
      <c r="A877" s="827"/>
    </row>
    <row r="878" spans="1:1" ht="20.25" hidden="1" customHeight="1" x14ac:dyDescent="0.15">
      <c r="A878" s="827"/>
    </row>
    <row r="879" spans="1:1" ht="20.25" hidden="1" customHeight="1" x14ac:dyDescent="0.15">
      <c r="A879" s="827"/>
    </row>
    <row r="880" spans="1:1" ht="20.25" hidden="1" customHeight="1" x14ac:dyDescent="0.15">
      <c r="A880" s="827"/>
    </row>
    <row r="881" spans="1:1" ht="20.25" hidden="1" customHeight="1" x14ac:dyDescent="0.15">
      <c r="A881" s="827"/>
    </row>
    <row r="882" spans="1:1" ht="20.25" hidden="1" customHeight="1" x14ac:dyDescent="0.15">
      <c r="A882" s="827"/>
    </row>
    <row r="883" spans="1:1" ht="20.25" hidden="1" customHeight="1" x14ac:dyDescent="0.15">
      <c r="A883" s="827"/>
    </row>
    <row r="884" spans="1:1" ht="20.25" hidden="1" customHeight="1" x14ac:dyDescent="0.15">
      <c r="A884" s="827"/>
    </row>
    <row r="885" spans="1:1" ht="20.25" hidden="1" customHeight="1" x14ac:dyDescent="0.15">
      <c r="A885" s="827"/>
    </row>
    <row r="886" spans="1:1" ht="20.25" hidden="1" customHeight="1" x14ac:dyDescent="0.15">
      <c r="A886" s="827"/>
    </row>
    <row r="887" spans="1:1" ht="20.25" hidden="1" customHeight="1" x14ac:dyDescent="0.15">
      <c r="A887" s="827"/>
    </row>
    <row r="888" spans="1:1" ht="20.25" hidden="1" customHeight="1" x14ac:dyDescent="0.15">
      <c r="A888" s="827"/>
    </row>
    <row r="889" spans="1:1" ht="20.25" hidden="1" customHeight="1" x14ac:dyDescent="0.15">
      <c r="A889" s="827"/>
    </row>
    <row r="890" spans="1:1" ht="20.25" hidden="1" customHeight="1" x14ac:dyDescent="0.15">
      <c r="A890" s="827"/>
    </row>
    <row r="891" spans="1:1" ht="20.25" hidden="1" customHeight="1" x14ac:dyDescent="0.15">
      <c r="A891" s="827"/>
    </row>
    <row r="892" spans="1:1" ht="20.25" hidden="1" customHeight="1" x14ac:dyDescent="0.15">
      <c r="A892" s="827"/>
    </row>
    <row r="893" spans="1:1" ht="20.25" hidden="1" customHeight="1" x14ac:dyDescent="0.15">
      <c r="A893" s="827"/>
    </row>
    <row r="894" spans="1:1" ht="20.25" hidden="1" customHeight="1" x14ac:dyDescent="0.15">
      <c r="A894" s="827"/>
    </row>
    <row r="895" spans="1:1" ht="20.25" hidden="1" customHeight="1" x14ac:dyDescent="0.15">
      <c r="A895" s="827"/>
    </row>
    <row r="896" spans="1:1" ht="20.25" hidden="1" customHeight="1" x14ac:dyDescent="0.15">
      <c r="A896" s="827"/>
    </row>
    <row r="897" spans="1:1" ht="20.25" hidden="1" customHeight="1" x14ac:dyDescent="0.15">
      <c r="A897" s="827"/>
    </row>
    <row r="898" spans="1:1" ht="20.25" hidden="1" customHeight="1" x14ac:dyDescent="0.15">
      <c r="A898" s="827"/>
    </row>
    <row r="899" spans="1:1" ht="20.25" hidden="1" customHeight="1" x14ac:dyDescent="0.15">
      <c r="A899" s="827"/>
    </row>
    <row r="900" spans="1:1" ht="20.25" hidden="1" customHeight="1" x14ac:dyDescent="0.15">
      <c r="A900" s="827"/>
    </row>
    <row r="901" spans="1:1" ht="20.25" hidden="1" customHeight="1" x14ac:dyDescent="0.15">
      <c r="A901" s="827"/>
    </row>
    <row r="902" spans="1:1" ht="20.25" hidden="1" customHeight="1" x14ac:dyDescent="0.15">
      <c r="A902" s="827"/>
    </row>
    <row r="903" spans="1:1" ht="20.25" hidden="1" customHeight="1" x14ac:dyDescent="0.15">
      <c r="A903" s="827"/>
    </row>
    <row r="904" spans="1:1" ht="20.25" hidden="1" customHeight="1" x14ac:dyDescent="0.15">
      <c r="A904" s="827"/>
    </row>
    <row r="905" spans="1:1" ht="20.25" hidden="1" customHeight="1" x14ac:dyDescent="0.15">
      <c r="A905" s="827"/>
    </row>
    <row r="906" spans="1:1" ht="20.25" hidden="1" customHeight="1" x14ac:dyDescent="0.15">
      <c r="A906" s="827"/>
    </row>
    <row r="907" spans="1:1" ht="20.25" hidden="1" customHeight="1" x14ac:dyDescent="0.15">
      <c r="A907" s="827"/>
    </row>
    <row r="908" spans="1:1" ht="20.25" hidden="1" customHeight="1" x14ac:dyDescent="0.15">
      <c r="A908" s="827"/>
    </row>
    <row r="909" spans="1:1" ht="20.25" hidden="1" customHeight="1" x14ac:dyDescent="0.15">
      <c r="A909" s="827"/>
    </row>
    <row r="910" spans="1:1" ht="20.25" hidden="1" customHeight="1" x14ac:dyDescent="0.15">
      <c r="A910" s="827"/>
    </row>
    <row r="911" spans="1:1" ht="20.25" hidden="1" customHeight="1" x14ac:dyDescent="0.15">
      <c r="A911" s="827"/>
    </row>
    <row r="912" spans="1:1" ht="20.25" hidden="1" customHeight="1" x14ac:dyDescent="0.15">
      <c r="A912" s="827"/>
    </row>
    <row r="913" spans="1:1" ht="20.25" hidden="1" customHeight="1" x14ac:dyDescent="0.15">
      <c r="A913" s="827"/>
    </row>
    <row r="914" spans="1:1" ht="20.25" hidden="1" customHeight="1" x14ac:dyDescent="0.15">
      <c r="A914" s="827"/>
    </row>
    <row r="915" spans="1:1" ht="20.25" hidden="1" customHeight="1" x14ac:dyDescent="0.15">
      <c r="A915" s="827"/>
    </row>
    <row r="916" spans="1:1" ht="20.25" hidden="1" customHeight="1" x14ac:dyDescent="0.15">
      <c r="A916" s="827"/>
    </row>
    <row r="917" spans="1:1" ht="20.25" hidden="1" customHeight="1" x14ac:dyDescent="0.15">
      <c r="A917" s="827"/>
    </row>
    <row r="918" spans="1:1" ht="20.25" hidden="1" customHeight="1" x14ac:dyDescent="0.15">
      <c r="A918" s="827"/>
    </row>
    <row r="919" spans="1:1" ht="20.25" hidden="1" customHeight="1" x14ac:dyDescent="0.15">
      <c r="A919" s="827"/>
    </row>
    <row r="920" spans="1:1" ht="20.25" hidden="1" customHeight="1" x14ac:dyDescent="0.15">
      <c r="A920" s="827"/>
    </row>
    <row r="921" spans="1:1" ht="20.25" hidden="1" customHeight="1" x14ac:dyDescent="0.15">
      <c r="A921" s="827"/>
    </row>
    <row r="922" spans="1:1" ht="20.25" hidden="1" customHeight="1" x14ac:dyDescent="0.15">
      <c r="A922" s="827"/>
    </row>
    <row r="923" spans="1:1" ht="20.25" hidden="1" customHeight="1" x14ac:dyDescent="0.15">
      <c r="A923" s="827"/>
    </row>
    <row r="924" spans="1:1" ht="20.25" hidden="1" customHeight="1" x14ac:dyDescent="0.15">
      <c r="A924" s="827"/>
    </row>
    <row r="925" spans="1:1" ht="20.25" hidden="1" customHeight="1" x14ac:dyDescent="0.15">
      <c r="A925" s="827"/>
    </row>
    <row r="926" spans="1:1" ht="20.25" hidden="1" customHeight="1" x14ac:dyDescent="0.15">
      <c r="A926" s="827"/>
    </row>
    <row r="927" spans="1:1" ht="20.25" hidden="1" customHeight="1" x14ac:dyDescent="0.15">
      <c r="A927" s="827"/>
    </row>
    <row r="928" spans="1:1" ht="20.25" hidden="1" customHeight="1" x14ac:dyDescent="0.15"/>
    <row r="929" spans="1:1" ht="20.25" hidden="1" customHeight="1" x14ac:dyDescent="0.15"/>
    <row r="930" spans="1:1" ht="20.25" hidden="1" customHeight="1" x14ac:dyDescent="0.15"/>
    <row r="931" spans="1:1" ht="20.25" hidden="1" customHeight="1" x14ac:dyDescent="0.15"/>
    <row r="932" spans="1:1" ht="20.25" hidden="1" customHeight="1" x14ac:dyDescent="0.15"/>
    <row r="933" spans="1:1" ht="20.25" hidden="1" customHeight="1" x14ac:dyDescent="0.15"/>
    <row r="934" spans="1:1" ht="20.25" hidden="1" customHeight="1" x14ac:dyDescent="0.15"/>
    <row r="935" spans="1:1" ht="20.25" hidden="1" customHeight="1" x14ac:dyDescent="0.15"/>
    <row r="936" spans="1:1" ht="20.25" hidden="1" customHeight="1" x14ac:dyDescent="0.15"/>
    <row r="937" spans="1:1" ht="20.25" hidden="1" customHeight="1" x14ac:dyDescent="0.15">
      <c r="A937" s="827"/>
    </row>
    <row r="938" spans="1:1" ht="20.25" hidden="1" customHeight="1" x14ac:dyDescent="0.15">
      <c r="A938" s="827"/>
    </row>
    <row r="939" spans="1:1" ht="20.25" hidden="1" customHeight="1" x14ac:dyDescent="0.15">
      <c r="A939" s="827"/>
    </row>
    <row r="940" spans="1:1" ht="20.25" hidden="1" customHeight="1" x14ac:dyDescent="0.15">
      <c r="A940" s="827"/>
    </row>
    <row r="941" spans="1:1" ht="20.25" hidden="1" customHeight="1" x14ac:dyDescent="0.15">
      <c r="A941" s="827"/>
    </row>
    <row r="942" spans="1:1" ht="20.25" hidden="1" customHeight="1" x14ac:dyDescent="0.15">
      <c r="A942" s="827"/>
    </row>
    <row r="943" spans="1:1" ht="20.25" hidden="1" customHeight="1" x14ac:dyDescent="0.15">
      <c r="A943" s="827"/>
    </row>
    <row r="944" spans="1:1" ht="20.25" hidden="1" customHeight="1" x14ac:dyDescent="0.15">
      <c r="A944" s="827"/>
    </row>
    <row r="945" spans="1:1" ht="20.25" hidden="1" customHeight="1" x14ac:dyDescent="0.15">
      <c r="A945" s="827"/>
    </row>
    <row r="946" spans="1:1" ht="20.25" hidden="1" customHeight="1" x14ac:dyDescent="0.15">
      <c r="A946" s="827"/>
    </row>
    <row r="947" spans="1:1" ht="20.25" hidden="1" customHeight="1" x14ac:dyDescent="0.15">
      <c r="A947" s="827"/>
    </row>
    <row r="948" spans="1:1" ht="20.25" hidden="1" customHeight="1" x14ac:dyDescent="0.15">
      <c r="A948" s="827"/>
    </row>
    <row r="949" spans="1:1" ht="20.25" hidden="1" customHeight="1" x14ac:dyDescent="0.15">
      <c r="A949" s="827"/>
    </row>
    <row r="950" spans="1:1" ht="20.25" hidden="1" customHeight="1" x14ac:dyDescent="0.15">
      <c r="A950" s="827"/>
    </row>
    <row r="951" spans="1:1" ht="20.25" hidden="1" customHeight="1" x14ac:dyDescent="0.15">
      <c r="A951" s="827"/>
    </row>
    <row r="952" spans="1:1" ht="20.25" hidden="1" customHeight="1" x14ac:dyDescent="0.15">
      <c r="A952" s="827"/>
    </row>
    <row r="953" spans="1:1" ht="20.25" hidden="1" customHeight="1" x14ac:dyDescent="0.15">
      <c r="A953" s="827"/>
    </row>
    <row r="954" spans="1:1" ht="20.25" hidden="1" customHeight="1" x14ac:dyDescent="0.15">
      <c r="A954" s="827"/>
    </row>
    <row r="955" spans="1:1" ht="20.25" hidden="1" customHeight="1" x14ac:dyDescent="0.15">
      <c r="A955" s="827"/>
    </row>
    <row r="956" spans="1:1" ht="20.25" hidden="1" customHeight="1" x14ac:dyDescent="0.15">
      <c r="A956" s="827"/>
    </row>
    <row r="957" spans="1:1" ht="20.25" hidden="1" customHeight="1" x14ac:dyDescent="0.15">
      <c r="A957" s="827"/>
    </row>
    <row r="958" spans="1:1" ht="20.25" hidden="1" customHeight="1" x14ac:dyDescent="0.15">
      <c r="A958" s="827"/>
    </row>
    <row r="959" spans="1:1" ht="20.25" hidden="1" customHeight="1" x14ac:dyDescent="0.15">
      <c r="A959" s="827"/>
    </row>
    <row r="960" spans="1:1" ht="20.25" hidden="1" customHeight="1" x14ac:dyDescent="0.15">
      <c r="A960" s="827"/>
    </row>
    <row r="961" spans="1:1" ht="20.25" hidden="1" customHeight="1" x14ac:dyDescent="0.15">
      <c r="A961" s="827"/>
    </row>
    <row r="962" spans="1:1" ht="20.25" hidden="1" customHeight="1" x14ac:dyDescent="0.15">
      <c r="A962" s="827"/>
    </row>
    <row r="963" spans="1:1" ht="20.25" hidden="1" customHeight="1" x14ac:dyDescent="0.15">
      <c r="A963" s="827"/>
    </row>
    <row r="964" spans="1:1" ht="20.25" hidden="1" customHeight="1" x14ac:dyDescent="0.15">
      <c r="A964" s="827"/>
    </row>
    <row r="965" spans="1:1" ht="20.25" hidden="1" customHeight="1" x14ac:dyDescent="0.15">
      <c r="A965" s="827"/>
    </row>
    <row r="966" spans="1:1" ht="20.25" hidden="1" customHeight="1" x14ac:dyDescent="0.15">
      <c r="A966" s="827"/>
    </row>
    <row r="967" spans="1:1" ht="20.25" hidden="1" customHeight="1" x14ac:dyDescent="0.15">
      <c r="A967" s="827"/>
    </row>
    <row r="968" spans="1:1" ht="20.25" hidden="1" customHeight="1" x14ac:dyDescent="0.15">
      <c r="A968" s="827"/>
    </row>
    <row r="969" spans="1:1" ht="20.25" hidden="1" customHeight="1" x14ac:dyDescent="0.15">
      <c r="A969" s="827"/>
    </row>
    <row r="970" spans="1:1" ht="20.25" hidden="1" customHeight="1" x14ac:dyDescent="0.15">
      <c r="A970" s="827"/>
    </row>
    <row r="971" spans="1:1" ht="20.25" hidden="1" customHeight="1" x14ac:dyDescent="0.15">
      <c r="A971" s="827"/>
    </row>
    <row r="972" spans="1:1" ht="20.25" hidden="1" customHeight="1" x14ac:dyDescent="0.15">
      <c r="A972" s="827"/>
    </row>
    <row r="973" spans="1:1" ht="20.25" hidden="1" customHeight="1" x14ac:dyDescent="0.15">
      <c r="A973" s="827"/>
    </row>
    <row r="974" spans="1:1" ht="20.25" hidden="1" customHeight="1" x14ac:dyDescent="0.15">
      <c r="A974" s="827"/>
    </row>
    <row r="975" spans="1:1" ht="20.25" hidden="1" customHeight="1" x14ac:dyDescent="0.15">
      <c r="A975" s="827"/>
    </row>
    <row r="976" spans="1:1" ht="20.25" hidden="1" customHeight="1" x14ac:dyDescent="0.15">
      <c r="A976" s="827"/>
    </row>
    <row r="977" spans="1:1" ht="20.25" hidden="1" customHeight="1" x14ac:dyDescent="0.15">
      <c r="A977" s="827"/>
    </row>
    <row r="978" spans="1:1" ht="20.25" hidden="1" customHeight="1" x14ac:dyDescent="0.15">
      <c r="A978" s="827"/>
    </row>
    <row r="979" spans="1:1" ht="20.25" hidden="1" customHeight="1" x14ac:dyDescent="0.15">
      <c r="A979" s="827"/>
    </row>
    <row r="980" spans="1:1" ht="20.25" hidden="1" customHeight="1" x14ac:dyDescent="0.15">
      <c r="A980" s="827"/>
    </row>
    <row r="981" spans="1:1" ht="20.25" hidden="1" customHeight="1" x14ac:dyDescent="0.15"/>
    <row r="982" spans="1:1" ht="20.25" hidden="1" customHeight="1" x14ac:dyDescent="0.15"/>
    <row r="983" spans="1:1" ht="20.25" hidden="1" customHeight="1" x14ac:dyDescent="0.15"/>
    <row r="984" spans="1:1" ht="20.25" hidden="1" customHeight="1" x14ac:dyDescent="0.15"/>
    <row r="985" spans="1:1" ht="20.25" hidden="1" customHeight="1" x14ac:dyDescent="0.15"/>
    <row r="986" spans="1:1" ht="20.25" hidden="1" customHeight="1" x14ac:dyDescent="0.15"/>
    <row r="987" spans="1:1" ht="20.25" hidden="1" customHeight="1" x14ac:dyDescent="0.15"/>
    <row r="988" spans="1:1" ht="20.25" hidden="1" customHeight="1" x14ac:dyDescent="0.15"/>
    <row r="989" spans="1:1" ht="20.25" hidden="1" customHeight="1" x14ac:dyDescent="0.15"/>
    <row r="990" spans="1:1" ht="20.25" hidden="1" customHeight="1" x14ac:dyDescent="0.15"/>
    <row r="991" spans="1:1" ht="20.25" hidden="1" customHeight="1" x14ac:dyDescent="0.15"/>
    <row r="992" spans="1:1" ht="20.25" hidden="1" customHeight="1" x14ac:dyDescent="0.15"/>
    <row r="993" ht="20.25" hidden="1" customHeight="1" x14ac:dyDescent="0.15"/>
    <row r="994" ht="20.25" hidden="1" customHeight="1" x14ac:dyDescent="0.15"/>
    <row r="995" ht="20.25" hidden="1" customHeight="1" x14ac:dyDescent="0.15"/>
    <row r="996" ht="20.25" hidden="1" customHeight="1" x14ac:dyDescent="0.15"/>
    <row r="997" ht="20.25" hidden="1" customHeight="1" x14ac:dyDescent="0.15"/>
    <row r="998" ht="20.25" hidden="1" customHeight="1" x14ac:dyDescent="0.15"/>
    <row r="999" ht="20.25" hidden="1" customHeight="1" x14ac:dyDescent="0.15"/>
    <row r="1000" ht="20.25" hidden="1" customHeight="1" x14ac:dyDescent="0.15"/>
    <row r="1001" ht="20.25" hidden="1" customHeight="1" x14ac:dyDescent="0.15"/>
    <row r="1002" ht="20.25" hidden="1" customHeight="1" x14ac:dyDescent="0.15"/>
    <row r="1003" ht="20.25" hidden="1" customHeight="1" x14ac:dyDescent="0.15"/>
    <row r="1004" ht="20.25" hidden="1" customHeight="1" x14ac:dyDescent="0.15"/>
    <row r="1005" ht="20.25" hidden="1" customHeight="1" x14ac:dyDescent="0.15"/>
    <row r="1006" ht="20.25" hidden="1" customHeight="1" x14ac:dyDescent="0.15"/>
    <row r="1007" ht="20.25" hidden="1" customHeight="1" x14ac:dyDescent="0.15"/>
    <row r="1008" ht="20.25" hidden="1" customHeight="1" x14ac:dyDescent="0.15"/>
    <row r="1009" ht="20.25" hidden="1" customHeight="1" x14ac:dyDescent="0.15"/>
    <row r="1010" ht="20.25" hidden="1" customHeight="1" x14ac:dyDescent="0.15"/>
    <row r="1011" ht="20.25" hidden="1" customHeight="1" x14ac:dyDescent="0.15"/>
    <row r="1012" ht="20.25" hidden="1" customHeight="1" x14ac:dyDescent="0.15"/>
    <row r="1013" ht="20.25" hidden="1" customHeight="1" x14ac:dyDescent="0.15"/>
    <row r="1014" ht="20.25" hidden="1" customHeight="1" x14ac:dyDescent="0.15"/>
    <row r="1015" ht="20.25" hidden="1" customHeight="1" x14ac:dyDescent="0.15"/>
    <row r="1016" ht="20.25" hidden="1" customHeight="1" x14ac:dyDescent="0.15"/>
    <row r="1017" ht="20.25" hidden="1" customHeight="1" x14ac:dyDescent="0.15"/>
    <row r="1018" ht="20.25" hidden="1" customHeight="1" x14ac:dyDescent="0.15"/>
    <row r="1019" ht="20.25" hidden="1" customHeight="1" x14ac:dyDescent="0.15"/>
    <row r="1020" ht="20.25" hidden="1" customHeight="1" x14ac:dyDescent="0.15"/>
    <row r="1021" ht="20.25" hidden="1" customHeight="1" x14ac:dyDescent="0.15"/>
    <row r="1022" ht="20.25" hidden="1" customHeight="1" x14ac:dyDescent="0.15"/>
    <row r="1023" ht="20.25" hidden="1" customHeight="1" x14ac:dyDescent="0.15"/>
    <row r="1024" ht="20.25" hidden="1" customHeight="1" x14ac:dyDescent="0.15"/>
    <row r="1025" ht="20.25" hidden="1" customHeight="1" x14ac:dyDescent="0.15"/>
    <row r="1026" ht="20.25" hidden="1" customHeight="1" x14ac:dyDescent="0.15"/>
    <row r="1027" ht="20.25" hidden="1" customHeight="1" x14ac:dyDescent="0.15"/>
    <row r="1028" ht="20.25" hidden="1" customHeight="1" x14ac:dyDescent="0.15"/>
    <row r="1029" ht="20.25" hidden="1" customHeight="1" x14ac:dyDescent="0.15"/>
    <row r="1030" ht="20.25" hidden="1" customHeight="1" x14ac:dyDescent="0.15"/>
    <row r="1031" ht="20.25" hidden="1" customHeight="1" x14ac:dyDescent="0.15"/>
    <row r="1032" ht="20.25" hidden="1" customHeight="1" x14ac:dyDescent="0.15"/>
    <row r="1033" ht="20.25" hidden="1" customHeight="1" x14ac:dyDescent="0.15"/>
    <row r="1034" ht="20.25" hidden="1" customHeight="1" x14ac:dyDescent="0.15"/>
    <row r="1035" ht="20.25" hidden="1" customHeight="1" x14ac:dyDescent="0.15"/>
    <row r="1036" ht="20.25" hidden="1" customHeight="1" x14ac:dyDescent="0.15"/>
    <row r="1037" ht="20.25" hidden="1" customHeight="1" x14ac:dyDescent="0.15"/>
    <row r="1038" ht="20.25" hidden="1" customHeight="1" x14ac:dyDescent="0.15"/>
    <row r="1039" ht="20.25" hidden="1" customHeight="1" x14ac:dyDescent="0.15"/>
    <row r="1040" ht="20.25" hidden="1" customHeight="1" x14ac:dyDescent="0.15"/>
    <row r="1041" ht="20.25" hidden="1" customHeight="1" x14ac:dyDescent="0.15"/>
    <row r="1042" ht="20.25" hidden="1" customHeight="1" x14ac:dyDescent="0.15"/>
    <row r="1043" ht="20.25" hidden="1" customHeight="1" x14ac:dyDescent="0.15"/>
    <row r="1044" ht="20.25" hidden="1" customHeight="1" x14ac:dyDescent="0.15"/>
    <row r="1045" ht="20.25" hidden="1" customHeight="1" x14ac:dyDescent="0.15"/>
    <row r="1046" ht="20.25" hidden="1" customHeight="1" x14ac:dyDescent="0.15"/>
    <row r="1047" ht="20.25" hidden="1" customHeight="1" x14ac:dyDescent="0.15"/>
    <row r="1048" ht="20.25" hidden="1" customHeight="1" x14ac:dyDescent="0.15"/>
    <row r="1049" ht="20.25" hidden="1" customHeight="1" x14ac:dyDescent="0.15"/>
    <row r="1050" ht="20.25" hidden="1" customHeight="1" x14ac:dyDescent="0.15"/>
    <row r="1051" ht="20.25" hidden="1" customHeight="1" x14ac:dyDescent="0.15"/>
    <row r="1052" ht="20.25" hidden="1" customHeight="1" x14ac:dyDescent="0.15"/>
    <row r="1053" ht="20.25" hidden="1" customHeight="1" x14ac:dyDescent="0.15"/>
    <row r="1054" ht="20.25" hidden="1" customHeight="1" x14ac:dyDescent="0.15"/>
    <row r="1055" ht="20.25" hidden="1" customHeight="1" x14ac:dyDescent="0.15"/>
    <row r="1056" ht="20.25" hidden="1" customHeight="1" x14ac:dyDescent="0.15"/>
    <row r="1057" spans="1:1" ht="20.25" hidden="1" customHeight="1" x14ac:dyDescent="0.15"/>
    <row r="1058" spans="1:1" ht="20.25" hidden="1" customHeight="1" x14ac:dyDescent="0.15"/>
    <row r="1059" spans="1:1" ht="20.25" hidden="1" customHeight="1" x14ac:dyDescent="0.15"/>
    <row r="1060" spans="1:1" ht="20.25" hidden="1" customHeight="1" x14ac:dyDescent="0.15"/>
    <row r="1061" spans="1:1" ht="20.25" hidden="1" customHeight="1" x14ac:dyDescent="0.15"/>
    <row r="1062" spans="1:1" ht="20.25" hidden="1" customHeight="1" x14ac:dyDescent="0.15"/>
    <row r="1063" spans="1:1" ht="20.25" hidden="1" customHeight="1" x14ac:dyDescent="0.15"/>
    <row r="1064" spans="1:1" ht="20.25" hidden="1" customHeight="1" x14ac:dyDescent="0.15"/>
    <row r="1065" spans="1:1" ht="20.25" hidden="1" customHeight="1" x14ac:dyDescent="0.15"/>
    <row r="1066" spans="1:1" ht="20.25" hidden="1" customHeight="1" x14ac:dyDescent="0.15"/>
    <row r="1067" spans="1:1" ht="20.25" hidden="1" customHeight="1" x14ac:dyDescent="0.15"/>
    <row r="1068" spans="1:1" ht="20.25" hidden="1" customHeight="1" x14ac:dyDescent="0.15"/>
    <row r="1069" spans="1:1" ht="20.25" hidden="1" customHeight="1" x14ac:dyDescent="0.15">
      <c r="A1069" s="827"/>
    </row>
    <row r="1070" spans="1:1" ht="20.25" hidden="1" customHeight="1" x14ac:dyDescent="0.15">
      <c r="A1070" s="827"/>
    </row>
    <row r="1071" spans="1:1" ht="20.25" hidden="1" customHeight="1" x14ac:dyDescent="0.15">
      <c r="A1071" s="827"/>
    </row>
    <row r="1072" spans="1:1" ht="20.25" hidden="1" customHeight="1" x14ac:dyDescent="0.15">
      <c r="A1072" s="827"/>
    </row>
    <row r="1073" spans="1:1" ht="20.25" hidden="1" customHeight="1" x14ac:dyDescent="0.15">
      <c r="A1073" s="827"/>
    </row>
    <row r="1074" spans="1:1" ht="20.25" hidden="1" customHeight="1" x14ac:dyDescent="0.15">
      <c r="A1074" s="827"/>
    </row>
    <row r="1075" spans="1:1" ht="20.25" hidden="1" customHeight="1" x14ac:dyDescent="0.15">
      <c r="A1075" s="827"/>
    </row>
    <row r="1076" spans="1:1" ht="20.25" hidden="1" customHeight="1" x14ac:dyDescent="0.15">
      <c r="A1076" s="827"/>
    </row>
    <row r="1077" spans="1:1" ht="20.25" hidden="1" customHeight="1" x14ac:dyDescent="0.15">
      <c r="A1077" s="827"/>
    </row>
    <row r="1078" spans="1:1" ht="20.25" hidden="1" customHeight="1" x14ac:dyDescent="0.15">
      <c r="A1078" s="827"/>
    </row>
    <row r="1079" spans="1:1" ht="20.25" hidden="1" customHeight="1" x14ac:dyDescent="0.15">
      <c r="A1079" s="827"/>
    </row>
    <row r="1080" spans="1:1" ht="20.25" hidden="1" customHeight="1" x14ac:dyDescent="0.15">
      <c r="A1080" s="827"/>
    </row>
    <row r="1081" spans="1:1" ht="20.25" hidden="1" customHeight="1" x14ac:dyDescent="0.15">
      <c r="A1081" s="827"/>
    </row>
    <row r="1082" spans="1:1" ht="20.25" hidden="1" customHeight="1" x14ac:dyDescent="0.15">
      <c r="A1082" s="827"/>
    </row>
    <row r="1083" spans="1:1" ht="20.25" hidden="1" customHeight="1" x14ac:dyDescent="0.15">
      <c r="A1083" s="827"/>
    </row>
    <row r="1084" spans="1:1" ht="20.25" hidden="1" customHeight="1" x14ac:dyDescent="0.15">
      <c r="A1084" s="827"/>
    </row>
    <row r="1085" spans="1:1" ht="20.25" hidden="1" customHeight="1" x14ac:dyDescent="0.15">
      <c r="A1085" s="827"/>
    </row>
    <row r="1086" spans="1:1" ht="20.25" hidden="1" customHeight="1" x14ac:dyDescent="0.15">
      <c r="A1086" s="827"/>
    </row>
    <row r="1087" spans="1:1" ht="20.25" hidden="1" customHeight="1" x14ac:dyDescent="0.15">
      <c r="A1087" s="827"/>
    </row>
    <row r="1088" spans="1:1" ht="20.25" hidden="1" customHeight="1" x14ac:dyDescent="0.15">
      <c r="A1088" s="827"/>
    </row>
    <row r="1089" spans="1:1" ht="20.25" hidden="1" customHeight="1" x14ac:dyDescent="0.15">
      <c r="A1089" s="827"/>
    </row>
    <row r="1090" spans="1:1" ht="20.25" hidden="1" customHeight="1" x14ac:dyDescent="0.15">
      <c r="A1090" s="827"/>
    </row>
    <row r="1091" spans="1:1" ht="20.25" hidden="1" customHeight="1" x14ac:dyDescent="0.15">
      <c r="A1091" s="827"/>
    </row>
    <row r="1092" spans="1:1" ht="20.25" hidden="1" customHeight="1" x14ac:dyDescent="0.15">
      <c r="A1092" s="827"/>
    </row>
    <row r="1093" spans="1:1" ht="20.25" hidden="1" customHeight="1" x14ac:dyDescent="0.15">
      <c r="A1093" s="827"/>
    </row>
    <row r="1094" spans="1:1" ht="20.25" hidden="1" customHeight="1" x14ac:dyDescent="0.15">
      <c r="A1094" s="827"/>
    </row>
    <row r="1095" spans="1:1" ht="20.25" hidden="1" customHeight="1" x14ac:dyDescent="0.15">
      <c r="A1095" s="827"/>
    </row>
    <row r="1096" spans="1:1" ht="20.25" hidden="1" customHeight="1" x14ac:dyDescent="0.15">
      <c r="A1096" s="827"/>
    </row>
    <row r="1097" spans="1:1" ht="20.25" hidden="1" customHeight="1" x14ac:dyDescent="0.15">
      <c r="A1097" s="827"/>
    </row>
    <row r="1098" spans="1:1" ht="20.25" hidden="1" customHeight="1" x14ac:dyDescent="0.15">
      <c r="A1098" s="827"/>
    </row>
    <row r="1099" spans="1:1" ht="20.25" hidden="1" customHeight="1" x14ac:dyDescent="0.15">
      <c r="A1099" s="827"/>
    </row>
    <row r="1100" spans="1:1" ht="20.25" hidden="1" customHeight="1" x14ac:dyDescent="0.15">
      <c r="A1100" s="827"/>
    </row>
    <row r="1101" spans="1:1" ht="20.25" hidden="1" customHeight="1" x14ac:dyDescent="0.15">
      <c r="A1101" s="827"/>
    </row>
    <row r="1102" spans="1:1" ht="20.25" hidden="1" customHeight="1" x14ac:dyDescent="0.15">
      <c r="A1102" s="827"/>
    </row>
    <row r="1103" spans="1:1" ht="20.25" hidden="1" customHeight="1" x14ac:dyDescent="0.15">
      <c r="A1103" s="827"/>
    </row>
    <row r="1104" spans="1:1" ht="20.25" hidden="1" customHeight="1" x14ac:dyDescent="0.15">
      <c r="A1104" s="827"/>
    </row>
    <row r="1105" spans="1:1" ht="20.25" hidden="1" customHeight="1" x14ac:dyDescent="0.15">
      <c r="A1105" s="827"/>
    </row>
    <row r="1106" spans="1:1" ht="20.25" hidden="1" customHeight="1" x14ac:dyDescent="0.15">
      <c r="A1106" s="827"/>
    </row>
    <row r="1107" spans="1:1" ht="20.25" hidden="1" customHeight="1" x14ac:dyDescent="0.15">
      <c r="A1107" s="827"/>
    </row>
    <row r="1108" spans="1:1" ht="20.25" hidden="1" customHeight="1" x14ac:dyDescent="0.15">
      <c r="A1108" s="827"/>
    </row>
    <row r="1109" spans="1:1" ht="20.25" hidden="1" customHeight="1" x14ac:dyDescent="0.15">
      <c r="A1109" s="827"/>
    </row>
    <row r="1110" spans="1:1" ht="20.25" hidden="1" customHeight="1" x14ac:dyDescent="0.15">
      <c r="A1110" s="827"/>
    </row>
    <row r="1111" spans="1:1" ht="20.25" hidden="1" customHeight="1" x14ac:dyDescent="0.15">
      <c r="A1111" s="827"/>
    </row>
    <row r="1112" spans="1:1" ht="20.25" hidden="1" customHeight="1" x14ac:dyDescent="0.15">
      <c r="A1112" s="827"/>
    </row>
    <row r="1113" spans="1:1" ht="20.25" hidden="1" customHeight="1" x14ac:dyDescent="0.15">
      <c r="A1113" s="827"/>
    </row>
    <row r="1114" spans="1:1" ht="20.25" hidden="1" customHeight="1" x14ac:dyDescent="0.15">
      <c r="A1114" s="827"/>
    </row>
    <row r="1115" spans="1:1" ht="20.25" hidden="1" customHeight="1" x14ac:dyDescent="0.15">
      <c r="A1115" s="827"/>
    </row>
    <row r="1116" spans="1:1" ht="20.25" hidden="1" customHeight="1" x14ac:dyDescent="0.15">
      <c r="A1116" s="827"/>
    </row>
    <row r="1117" spans="1:1" ht="20.25" hidden="1" customHeight="1" x14ac:dyDescent="0.15">
      <c r="A1117" s="827"/>
    </row>
    <row r="1118" spans="1:1" ht="20.25" hidden="1" customHeight="1" x14ac:dyDescent="0.15">
      <c r="A1118" s="827"/>
    </row>
    <row r="1119" spans="1:1" ht="20.25" hidden="1" customHeight="1" x14ac:dyDescent="0.15">
      <c r="A1119" s="827"/>
    </row>
    <row r="1120" spans="1:1" ht="20.25" hidden="1" customHeight="1" x14ac:dyDescent="0.15">
      <c r="A1120" s="827"/>
    </row>
    <row r="1121" spans="1:1" ht="20.25" hidden="1" customHeight="1" x14ac:dyDescent="0.15">
      <c r="A1121" s="827"/>
    </row>
    <row r="1122" spans="1:1" ht="20.25" hidden="1" customHeight="1" x14ac:dyDescent="0.15">
      <c r="A1122" s="827"/>
    </row>
    <row r="1123" spans="1:1" ht="20.25" hidden="1" customHeight="1" x14ac:dyDescent="0.15">
      <c r="A1123" s="827"/>
    </row>
    <row r="1124" spans="1:1" ht="20.25" hidden="1" customHeight="1" x14ac:dyDescent="0.15">
      <c r="A1124" s="827"/>
    </row>
    <row r="1125" spans="1:1" ht="20.25" hidden="1" customHeight="1" x14ac:dyDescent="0.15">
      <c r="A1125" s="827"/>
    </row>
    <row r="1126" spans="1:1" ht="20.25" hidden="1" customHeight="1" x14ac:dyDescent="0.15">
      <c r="A1126" s="827"/>
    </row>
    <row r="1127" spans="1:1" ht="20.25" hidden="1" customHeight="1" x14ac:dyDescent="0.15">
      <c r="A1127" s="827"/>
    </row>
    <row r="1128" spans="1:1" ht="20.25" hidden="1" customHeight="1" x14ac:dyDescent="0.15">
      <c r="A1128" s="827"/>
    </row>
    <row r="1129" spans="1:1" ht="20.25" hidden="1" customHeight="1" x14ac:dyDescent="0.15">
      <c r="A1129" s="827"/>
    </row>
    <row r="1130" spans="1:1" ht="20.25" hidden="1" customHeight="1" x14ac:dyDescent="0.15">
      <c r="A1130" s="827"/>
    </row>
    <row r="1131" spans="1:1" ht="20.25" hidden="1" customHeight="1" x14ac:dyDescent="0.15">
      <c r="A1131" s="827"/>
    </row>
    <row r="1132" spans="1:1" ht="20.25" hidden="1" customHeight="1" x14ac:dyDescent="0.15">
      <c r="A1132" s="827"/>
    </row>
    <row r="1133" spans="1:1" ht="20.25" hidden="1" customHeight="1" x14ac:dyDescent="0.15">
      <c r="A1133" s="827"/>
    </row>
    <row r="1134" spans="1:1" ht="20.25" hidden="1" customHeight="1" x14ac:dyDescent="0.15">
      <c r="A1134" s="827"/>
    </row>
    <row r="1135" spans="1:1" ht="20.25" hidden="1" customHeight="1" x14ac:dyDescent="0.15">
      <c r="A1135" s="827"/>
    </row>
    <row r="1136" spans="1:1" ht="20.25" hidden="1" customHeight="1" x14ac:dyDescent="0.15">
      <c r="A1136" s="827"/>
    </row>
    <row r="1137" spans="1:1" ht="20.25" hidden="1" customHeight="1" x14ac:dyDescent="0.15">
      <c r="A1137" s="827"/>
    </row>
    <row r="1138" spans="1:1" ht="20.25" hidden="1" customHeight="1" x14ac:dyDescent="0.15">
      <c r="A1138" s="827"/>
    </row>
    <row r="1139" spans="1:1" ht="20.25" hidden="1" customHeight="1" x14ac:dyDescent="0.15">
      <c r="A1139" s="827"/>
    </row>
    <row r="1140" spans="1:1" ht="20.25" hidden="1" customHeight="1" x14ac:dyDescent="0.15">
      <c r="A1140" s="827"/>
    </row>
    <row r="1141" spans="1:1" ht="20.25" hidden="1" customHeight="1" x14ac:dyDescent="0.15">
      <c r="A1141" s="827"/>
    </row>
    <row r="1142" spans="1:1" ht="20.25" hidden="1" customHeight="1" x14ac:dyDescent="0.15">
      <c r="A1142" s="827"/>
    </row>
    <row r="1143" spans="1:1" ht="20.25" hidden="1" customHeight="1" x14ac:dyDescent="0.15">
      <c r="A1143" s="827"/>
    </row>
    <row r="1144" spans="1:1" ht="20.25" hidden="1" customHeight="1" x14ac:dyDescent="0.15">
      <c r="A1144" s="827"/>
    </row>
    <row r="1145" spans="1:1" ht="20.25" hidden="1" customHeight="1" x14ac:dyDescent="0.15">
      <c r="A1145" s="827"/>
    </row>
    <row r="1146" spans="1:1" ht="20.25" hidden="1" customHeight="1" x14ac:dyDescent="0.15">
      <c r="A1146" s="827"/>
    </row>
    <row r="1147" spans="1:1" ht="20.25" hidden="1" customHeight="1" x14ac:dyDescent="0.15">
      <c r="A1147" s="827"/>
    </row>
    <row r="1148" spans="1:1" ht="20.25" hidden="1" customHeight="1" x14ac:dyDescent="0.15">
      <c r="A1148" s="827"/>
    </row>
    <row r="1149" spans="1:1" ht="20.25" hidden="1" customHeight="1" x14ac:dyDescent="0.15">
      <c r="A1149" s="827"/>
    </row>
    <row r="1150" spans="1:1" ht="20.25" hidden="1" customHeight="1" x14ac:dyDescent="0.15">
      <c r="A1150" s="827"/>
    </row>
    <row r="1151" spans="1:1" ht="20.25" hidden="1" customHeight="1" x14ac:dyDescent="0.15">
      <c r="A1151" s="827"/>
    </row>
    <row r="1152" spans="1:1" ht="20.25" hidden="1" customHeight="1" x14ac:dyDescent="0.15">
      <c r="A1152" s="827"/>
    </row>
    <row r="1153" spans="1:1" ht="20.25" hidden="1" customHeight="1" x14ac:dyDescent="0.15">
      <c r="A1153" s="827"/>
    </row>
    <row r="1154" spans="1:1" ht="20.25" hidden="1" customHeight="1" x14ac:dyDescent="0.15">
      <c r="A1154" s="827"/>
    </row>
    <row r="1155" spans="1:1" ht="20.25" hidden="1" customHeight="1" x14ac:dyDescent="0.15">
      <c r="A1155" s="827"/>
    </row>
    <row r="1156" spans="1:1" ht="20.25" hidden="1" customHeight="1" x14ac:dyDescent="0.15">
      <c r="A1156" s="827"/>
    </row>
    <row r="1157" spans="1:1" ht="20.25" hidden="1" customHeight="1" x14ac:dyDescent="0.15">
      <c r="A1157" s="827"/>
    </row>
    <row r="1158" spans="1:1" ht="20.25" hidden="1" customHeight="1" x14ac:dyDescent="0.15">
      <c r="A1158" s="827"/>
    </row>
    <row r="1159" spans="1:1" ht="20.25" hidden="1" customHeight="1" x14ac:dyDescent="0.15">
      <c r="A1159" s="827"/>
    </row>
    <row r="1160" spans="1:1" ht="20.25" hidden="1" customHeight="1" x14ac:dyDescent="0.15">
      <c r="A1160" s="827"/>
    </row>
    <row r="1161" spans="1:1" ht="20.25" hidden="1" customHeight="1" x14ac:dyDescent="0.15">
      <c r="A1161" s="827"/>
    </row>
    <row r="1162" spans="1:1" ht="20.25" hidden="1" customHeight="1" x14ac:dyDescent="0.15">
      <c r="A1162" s="827"/>
    </row>
    <row r="1163" spans="1:1" ht="20.25" hidden="1" customHeight="1" x14ac:dyDescent="0.15">
      <c r="A1163" s="827"/>
    </row>
    <row r="1164" spans="1:1" ht="20.25" hidden="1" customHeight="1" x14ac:dyDescent="0.15">
      <c r="A1164" s="827"/>
    </row>
    <row r="1165" spans="1:1" ht="20.25" hidden="1" customHeight="1" x14ac:dyDescent="0.15">
      <c r="A1165" s="827"/>
    </row>
    <row r="1166" spans="1:1" ht="20.25" hidden="1" customHeight="1" x14ac:dyDescent="0.15">
      <c r="A1166" s="827"/>
    </row>
    <row r="1167" spans="1:1" ht="20.25" hidden="1" customHeight="1" x14ac:dyDescent="0.15">
      <c r="A1167" s="827"/>
    </row>
    <row r="1168" spans="1:1" ht="20.25" hidden="1" customHeight="1" x14ac:dyDescent="0.15">
      <c r="A1168" s="827"/>
    </row>
    <row r="1169" spans="1:1" ht="20.25" hidden="1" customHeight="1" x14ac:dyDescent="0.15">
      <c r="A1169" s="827"/>
    </row>
    <row r="1170" spans="1:1" ht="20.25" hidden="1" customHeight="1" x14ac:dyDescent="0.15">
      <c r="A1170" s="827"/>
    </row>
    <row r="1171" spans="1:1" ht="20.25" hidden="1" customHeight="1" x14ac:dyDescent="0.15">
      <c r="A1171" s="827"/>
    </row>
    <row r="1172" spans="1:1" ht="20.25" hidden="1" customHeight="1" x14ac:dyDescent="0.15">
      <c r="A1172" s="827"/>
    </row>
    <row r="1173" spans="1:1" ht="20.25" hidden="1" customHeight="1" x14ac:dyDescent="0.15">
      <c r="A1173" s="827"/>
    </row>
    <row r="1174" spans="1:1" ht="20.25" hidden="1" customHeight="1" x14ac:dyDescent="0.15">
      <c r="A1174" s="827"/>
    </row>
    <row r="1175" spans="1:1" ht="20.25" hidden="1" customHeight="1" x14ac:dyDescent="0.15">
      <c r="A1175" s="827"/>
    </row>
    <row r="1176" spans="1:1" ht="20.25" hidden="1" customHeight="1" x14ac:dyDescent="0.15">
      <c r="A1176" s="827"/>
    </row>
    <row r="1177" spans="1:1" ht="20.25" hidden="1" customHeight="1" x14ac:dyDescent="0.15">
      <c r="A1177" s="827"/>
    </row>
    <row r="1178" spans="1:1" ht="20.25" hidden="1" customHeight="1" x14ac:dyDescent="0.15">
      <c r="A1178" s="827"/>
    </row>
    <row r="1179" spans="1:1" ht="20.25" hidden="1" customHeight="1" x14ac:dyDescent="0.15">
      <c r="A1179" s="827"/>
    </row>
    <row r="1180" spans="1:1" ht="20.25" hidden="1" customHeight="1" x14ac:dyDescent="0.15">
      <c r="A1180" s="827"/>
    </row>
    <row r="1181" spans="1:1" ht="20.25" hidden="1" customHeight="1" x14ac:dyDescent="0.15"/>
    <row r="1182" spans="1:1" ht="20.25" hidden="1" customHeight="1" x14ac:dyDescent="0.15"/>
    <row r="1183" spans="1:1" ht="20.25" hidden="1" customHeight="1" x14ac:dyDescent="0.15"/>
    <row r="1184" spans="1:1" ht="20.25" hidden="1" customHeight="1" x14ac:dyDescent="0.15"/>
    <row r="1185" ht="20.25" hidden="1" customHeight="1" x14ac:dyDescent="0.15"/>
    <row r="1186" ht="20.25" hidden="1" customHeight="1" x14ac:dyDescent="0.15"/>
    <row r="1187" ht="20.25" hidden="1" customHeight="1" x14ac:dyDescent="0.15"/>
    <row r="1188" ht="20.25" hidden="1" customHeight="1" x14ac:dyDescent="0.15"/>
    <row r="1189" ht="20.25" hidden="1" customHeight="1" x14ac:dyDescent="0.15"/>
    <row r="1190" ht="20.25" hidden="1" customHeight="1" x14ac:dyDescent="0.15"/>
    <row r="1191" ht="20.25" hidden="1" customHeight="1" x14ac:dyDescent="0.15"/>
    <row r="1192" ht="20.25" hidden="1" customHeight="1" x14ac:dyDescent="0.15"/>
    <row r="1193" ht="20.25" hidden="1" customHeight="1" x14ac:dyDescent="0.15"/>
    <row r="1194" ht="20.25" hidden="1" customHeight="1" x14ac:dyDescent="0.15"/>
    <row r="1195" ht="20.25" hidden="1" customHeight="1" x14ac:dyDescent="0.15"/>
    <row r="1196" ht="20.25" hidden="1" customHeight="1" x14ac:dyDescent="0.15"/>
    <row r="1197" ht="20.25" hidden="1" customHeight="1" x14ac:dyDescent="0.15"/>
    <row r="1198" ht="20.25" hidden="1" customHeight="1" x14ac:dyDescent="0.15"/>
    <row r="1199" ht="20.25" hidden="1" customHeight="1" x14ac:dyDescent="0.15"/>
    <row r="1200" ht="20.25" hidden="1" customHeight="1" x14ac:dyDescent="0.15"/>
    <row r="1201" ht="20.25" hidden="1" customHeight="1" x14ac:dyDescent="0.15"/>
    <row r="1202" ht="20.25" hidden="1" customHeight="1" x14ac:dyDescent="0.15"/>
    <row r="1203" ht="20.25" hidden="1" customHeight="1" x14ac:dyDescent="0.15"/>
    <row r="1204" ht="20.25" hidden="1" customHeight="1" x14ac:dyDescent="0.15"/>
    <row r="1205" ht="20.25" hidden="1" customHeight="1" x14ac:dyDescent="0.15"/>
    <row r="1206" ht="20.25" hidden="1" customHeight="1" x14ac:dyDescent="0.15"/>
    <row r="1207" ht="20.25" hidden="1" customHeight="1" x14ac:dyDescent="0.15"/>
    <row r="1208" ht="20.25" hidden="1" customHeight="1" x14ac:dyDescent="0.15"/>
    <row r="1209" ht="20.25" hidden="1" customHeight="1" x14ac:dyDescent="0.15"/>
    <row r="1210" ht="20.25" hidden="1" customHeight="1" x14ac:dyDescent="0.15"/>
    <row r="1211" ht="20.25" hidden="1" customHeight="1" x14ac:dyDescent="0.15"/>
    <row r="1212" ht="20.25" hidden="1" customHeight="1" x14ac:dyDescent="0.15"/>
    <row r="1213" ht="20.25" hidden="1" customHeight="1" x14ac:dyDescent="0.15"/>
    <row r="1214" ht="20.25" hidden="1" customHeight="1" x14ac:dyDescent="0.15"/>
    <row r="1215" ht="20.25" hidden="1" customHeight="1" x14ac:dyDescent="0.15"/>
    <row r="1216" ht="20.25" hidden="1" customHeight="1" x14ac:dyDescent="0.15"/>
    <row r="1217" ht="20.25" hidden="1" customHeight="1" x14ac:dyDescent="0.15"/>
    <row r="1218" ht="20.25" hidden="1" customHeight="1" x14ac:dyDescent="0.15"/>
    <row r="1219" ht="20.25" hidden="1" customHeight="1" x14ac:dyDescent="0.15"/>
    <row r="1220" ht="20.25" hidden="1" customHeight="1" x14ac:dyDescent="0.15"/>
    <row r="1221" ht="20.25" hidden="1" customHeight="1" x14ac:dyDescent="0.15"/>
    <row r="1222" ht="20.25" hidden="1" customHeight="1" x14ac:dyDescent="0.15"/>
    <row r="1223" ht="20.25" hidden="1" customHeight="1" x14ac:dyDescent="0.15"/>
    <row r="1224" ht="20.25" hidden="1" customHeight="1" x14ac:dyDescent="0.15"/>
    <row r="1225" ht="20.25" hidden="1" customHeight="1" x14ac:dyDescent="0.15"/>
    <row r="1226" ht="20.25" hidden="1" customHeight="1" x14ac:dyDescent="0.15"/>
    <row r="1227" ht="20.25" hidden="1" customHeight="1" x14ac:dyDescent="0.15"/>
    <row r="1228" ht="20.25" hidden="1" customHeight="1" x14ac:dyDescent="0.15"/>
    <row r="1229" ht="20.25" hidden="1" customHeight="1" x14ac:dyDescent="0.15"/>
    <row r="1230" ht="20.25" hidden="1" customHeight="1" x14ac:dyDescent="0.15"/>
    <row r="1231" ht="20.25" hidden="1" customHeight="1" x14ac:dyDescent="0.15"/>
    <row r="1232" ht="20.25" hidden="1" customHeight="1" x14ac:dyDescent="0.15"/>
    <row r="1233" ht="20.25" hidden="1" customHeight="1" x14ac:dyDescent="0.15"/>
    <row r="1234" ht="20.25" hidden="1" customHeight="1" x14ac:dyDescent="0.15"/>
    <row r="1235" ht="20.25" hidden="1" customHeight="1" x14ac:dyDescent="0.15"/>
    <row r="1236" ht="20.25" hidden="1" customHeight="1" x14ac:dyDescent="0.15"/>
    <row r="1237" ht="20.25" hidden="1" customHeight="1" x14ac:dyDescent="0.15"/>
    <row r="1238" ht="20.25" hidden="1" customHeight="1" x14ac:dyDescent="0.15"/>
    <row r="1239" ht="20.25" hidden="1" customHeight="1" x14ac:dyDescent="0.15"/>
    <row r="1240" ht="20.25" hidden="1" customHeight="1" x14ac:dyDescent="0.15"/>
    <row r="1241" ht="20.25" hidden="1" customHeight="1" x14ac:dyDescent="0.15"/>
    <row r="1242" ht="20.25" hidden="1" customHeight="1" x14ac:dyDescent="0.15"/>
    <row r="1243" ht="20.25" hidden="1" customHeight="1" x14ac:dyDescent="0.15"/>
    <row r="1244" ht="20.25" hidden="1" customHeight="1" x14ac:dyDescent="0.15"/>
    <row r="1245" ht="20.25" hidden="1" customHeight="1" x14ac:dyDescent="0.15"/>
    <row r="1246" ht="20.25" hidden="1" customHeight="1" x14ac:dyDescent="0.15"/>
    <row r="1247" ht="20.25" hidden="1" customHeight="1" x14ac:dyDescent="0.15"/>
    <row r="1248" ht="20.25" hidden="1" customHeight="1" x14ac:dyDescent="0.15"/>
    <row r="1249" ht="20.25" hidden="1" customHeight="1" x14ac:dyDescent="0.15"/>
    <row r="1250" ht="20.25" hidden="1" customHeight="1" x14ac:dyDescent="0.15"/>
    <row r="1251" ht="20.25" hidden="1" customHeight="1" x14ac:dyDescent="0.15"/>
    <row r="1252" ht="20.25" hidden="1" customHeight="1" x14ac:dyDescent="0.15"/>
    <row r="1253" ht="20.25" hidden="1" customHeight="1" x14ac:dyDescent="0.15"/>
    <row r="1254" ht="20.25" hidden="1" customHeight="1" x14ac:dyDescent="0.15"/>
    <row r="1255" ht="20.25" hidden="1" customHeight="1" x14ac:dyDescent="0.15"/>
    <row r="1256" ht="20.25" hidden="1" customHeight="1" x14ac:dyDescent="0.15"/>
    <row r="1257" ht="20.25" hidden="1" customHeight="1" x14ac:dyDescent="0.15"/>
    <row r="1258" ht="20.25" hidden="1" customHeight="1" x14ac:dyDescent="0.15"/>
    <row r="1259" ht="20.25" hidden="1" customHeight="1" x14ac:dyDescent="0.15"/>
    <row r="1260" ht="20.25" hidden="1" customHeight="1" x14ac:dyDescent="0.15"/>
    <row r="1261" ht="20.25" hidden="1" customHeight="1" x14ac:dyDescent="0.15"/>
    <row r="1262" ht="20.25" hidden="1" customHeight="1" x14ac:dyDescent="0.15"/>
    <row r="1263" ht="20.25" hidden="1" customHeight="1" x14ac:dyDescent="0.15"/>
    <row r="1264" ht="20.25" hidden="1" customHeight="1" x14ac:dyDescent="0.15"/>
    <row r="1265" ht="20.25" hidden="1" customHeight="1" x14ac:dyDescent="0.15"/>
    <row r="1266" ht="20.25" hidden="1" customHeight="1" x14ac:dyDescent="0.15"/>
    <row r="1267" ht="20.25" hidden="1" customHeight="1" x14ac:dyDescent="0.15"/>
    <row r="1268" ht="20.25" hidden="1" customHeight="1" x14ac:dyDescent="0.15"/>
    <row r="1269" ht="20.25" hidden="1" customHeight="1" x14ac:dyDescent="0.15"/>
    <row r="1270" ht="20.25" hidden="1" customHeight="1" x14ac:dyDescent="0.15"/>
    <row r="1271" ht="20.25" hidden="1" customHeight="1" x14ac:dyDescent="0.15"/>
    <row r="1272" ht="20.25" hidden="1" customHeight="1" x14ac:dyDescent="0.15"/>
    <row r="1273" ht="20.25" hidden="1" customHeight="1" x14ac:dyDescent="0.15"/>
    <row r="1274" ht="20.25" hidden="1" customHeight="1" x14ac:dyDescent="0.15"/>
    <row r="1275" ht="20.25" hidden="1" customHeight="1" x14ac:dyDescent="0.15"/>
    <row r="1276" ht="20.25" hidden="1" customHeight="1" x14ac:dyDescent="0.15"/>
    <row r="1277" ht="20.25" hidden="1" customHeight="1" x14ac:dyDescent="0.15"/>
    <row r="1278" ht="20.25" hidden="1" customHeight="1" x14ac:dyDescent="0.15"/>
    <row r="1279" ht="20.25" hidden="1" customHeight="1" x14ac:dyDescent="0.15"/>
    <row r="1280" ht="20.25" hidden="1" customHeight="1" x14ac:dyDescent="0.15"/>
    <row r="1281" ht="20.25" hidden="1" customHeight="1" x14ac:dyDescent="0.15"/>
    <row r="1282" ht="20.25" hidden="1" customHeight="1" x14ac:dyDescent="0.15"/>
    <row r="1283" ht="20.25" hidden="1" customHeight="1" x14ac:dyDescent="0.15"/>
    <row r="1284" ht="20.25" hidden="1" customHeight="1" x14ac:dyDescent="0.15"/>
    <row r="1285" ht="20.25" hidden="1" customHeight="1" x14ac:dyDescent="0.15"/>
    <row r="1286" ht="20.25" hidden="1" customHeight="1" x14ac:dyDescent="0.15"/>
    <row r="1287" ht="20.25" hidden="1" customHeight="1" x14ac:dyDescent="0.15"/>
    <row r="1288" ht="20.25" hidden="1" customHeight="1" x14ac:dyDescent="0.15"/>
    <row r="1289" ht="20.25" hidden="1" customHeight="1" x14ac:dyDescent="0.15"/>
    <row r="1290" ht="20.25" hidden="1" customHeight="1" x14ac:dyDescent="0.15"/>
    <row r="1291" ht="20.25" hidden="1" customHeight="1" x14ac:dyDescent="0.15"/>
    <row r="1292" ht="20.25" hidden="1" customHeight="1" x14ac:dyDescent="0.15"/>
    <row r="1293" ht="20.25" hidden="1" customHeight="1" x14ac:dyDescent="0.15"/>
    <row r="1294" ht="20.25" hidden="1" customHeight="1" x14ac:dyDescent="0.15"/>
    <row r="1295" ht="20.25" hidden="1" customHeight="1" x14ac:dyDescent="0.15"/>
    <row r="1296" ht="20.25" hidden="1" customHeight="1" x14ac:dyDescent="0.15"/>
    <row r="1297" ht="20.25" hidden="1" customHeight="1" x14ac:dyDescent="0.15"/>
    <row r="1298" ht="20.25" hidden="1" customHeight="1" x14ac:dyDescent="0.15"/>
    <row r="1299" ht="20.25" hidden="1" customHeight="1" x14ac:dyDescent="0.15"/>
    <row r="1300" ht="20.25" hidden="1" customHeight="1" x14ac:dyDescent="0.15"/>
    <row r="1301" ht="20.25" hidden="1" customHeight="1" x14ac:dyDescent="0.15"/>
    <row r="1302" ht="20.25" hidden="1" customHeight="1" x14ac:dyDescent="0.15"/>
    <row r="1303" ht="20.25" hidden="1" customHeight="1" x14ac:dyDescent="0.15"/>
    <row r="1304" ht="20.25" hidden="1" customHeight="1" x14ac:dyDescent="0.15"/>
    <row r="1305" ht="20.25" hidden="1" customHeight="1" x14ac:dyDescent="0.15"/>
    <row r="1306" ht="20.25" hidden="1" customHeight="1" x14ac:dyDescent="0.15"/>
    <row r="1307" ht="20.25" hidden="1" customHeight="1" x14ac:dyDescent="0.15"/>
    <row r="1308" ht="20.25" hidden="1" customHeight="1" x14ac:dyDescent="0.15"/>
    <row r="1309" ht="20.25" hidden="1" customHeight="1" x14ac:dyDescent="0.15"/>
    <row r="1310" ht="20.25" hidden="1" customHeight="1" x14ac:dyDescent="0.15"/>
    <row r="1311" ht="20.25" hidden="1" customHeight="1" x14ac:dyDescent="0.15"/>
    <row r="1312" ht="20.25" hidden="1" customHeight="1" x14ac:dyDescent="0.15"/>
    <row r="1313" ht="20.25" hidden="1" customHeight="1" x14ac:dyDescent="0.15"/>
    <row r="1314" ht="20.25" hidden="1" customHeight="1" x14ac:dyDescent="0.15"/>
    <row r="1315" ht="20.25" hidden="1" customHeight="1" x14ac:dyDescent="0.15"/>
    <row r="1316" ht="20.25" hidden="1" customHeight="1" x14ac:dyDescent="0.15"/>
    <row r="1317" ht="20.25" hidden="1" customHeight="1" x14ac:dyDescent="0.15"/>
    <row r="1318" ht="20.25" hidden="1" customHeight="1" x14ac:dyDescent="0.15"/>
    <row r="1319" ht="20.25" hidden="1" customHeight="1" x14ac:dyDescent="0.15"/>
    <row r="1320" ht="20.25" hidden="1" customHeight="1" x14ac:dyDescent="0.15"/>
    <row r="1321" ht="20.25" hidden="1" customHeight="1" x14ac:dyDescent="0.15"/>
    <row r="1322" ht="20.25" hidden="1" customHeight="1" x14ac:dyDescent="0.15"/>
    <row r="1323" ht="20.25" hidden="1" customHeight="1" x14ac:dyDescent="0.15"/>
    <row r="1324" ht="20.25" hidden="1" customHeight="1" x14ac:dyDescent="0.15"/>
    <row r="1325" ht="20.25" hidden="1" customHeight="1" x14ac:dyDescent="0.15"/>
    <row r="1326" ht="20.25" hidden="1" customHeight="1" x14ac:dyDescent="0.15"/>
    <row r="1327" ht="20.25" hidden="1" customHeight="1" x14ac:dyDescent="0.15"/>
    <row r="1328" ht="20.25" hidden="1" customHeight="1" x14ac:dyDescent="0.15"/>
    <row r="1329" spans="1:1" ht="20.25" hidden="1" customHeight="1" x14ac:dyDescent="0.15"/>
    <row r="1330" spans="1:1" ht="20.25" hidden="1" customHeight="1" x14ac:dyDescent="0.15"/>
    <row r="1331" spans="1:1" ht="20.25" hidden="1" customHeight="1" x14ac:dyDescent="0.15"/>
    <row r="1332" spans="1:1" ht="20.25" hidden="1" customHeight="1" x14ac:dyDescent="0.15"/>
    <row r="1333" spans="1:1" ht="20.25" hidden="1" customHeight="1" x14ac:dyDescent="0.15"/>
    <row r="1334" spans="1:1" ht="20.25" hidden="1" customHeight="1" x14ac:dyDescent="0.15"/>
    <row r="1335" spans="1:1" ht="20.25" hidden="1" customHeight="1" x14ac:dyDescent="0.15"/>
    <row r="1336" spans="1:1" ht="20.25" hidden="1" customHeight="1" x14ac:dyDescent="0.15">
      <c r="A1336" s="827"/>
    </row>
    <row r="1337" spans="1:1" ht="20.25" hidden="1" customHeight="1" x14ac:dyDescent="0.15">
      <c r="A1337" s="827"/>
    </row>
    <row r="1338" spans="1:1" ht="20.25" hidden="1" customHeight="1" x14ac:dyDescent="0.15">
      <c r="A1338" s="827"/>
    </row>
    <row r="1339" spans="1:1" ht="20.25" hidden="1" customHeight="1" x14ac:dyDescent="0.15">
      <c r="A1339" s="827"/>
    </row>
    <row r="1340" spans="1:1" ht="20.25" hidden="1" customHeight="1" x14ac:dyDescent="0.15">
      <c r="A1340" s="827"/>
    </row>
    <row r="1341" spans="1:1" ht="20.25" hidden="1" customHeight="1" x14ac:dyDescent="0.15">
      <c r="A1341" s="827"/>
    </row>
    <row r="1342" spans="1:1" ht="20.25" hidden="1" customHeight="1" x14ac:dyDescent="0.15">
      <c r="A1342" s="827"/>
    </row>
    <row r="1343" spans="1:1" ht="20.25" hidden="1" customHeight="1" x14ac:dyDescent="0.15">
      <c r="A1343" s="827"/>
    </row>
    <row r="1344" spans="1:1" ht="20.25" hidden="1" customHeight="1" x14ac:dyDescent="0.15">
      <c r="A1344" s="827"/>
    </row>
    <row r="1345" spans="1:1" ht="20.25" hidden="1" customHeight="1" x14ac:dyDescent="0.15">
      <c r="A1345" s="827"/>
    </row>
    <row r="1346" spans="1:1" ht="20.25" hidden="1" customHeight="1" x14ac:dyDescent="0.15">
      <c r="A1346" s="827"/>
    </row>
    <row r="1347" spans="1:1" ht="20.25" hidden="1" customHeight="1" x14ac:dyDescent="0.15">
      <c r="A1347" s="827"/>
    </row>
    <row r="1348" spans="1:1" ht="20.25" hidden="1" customHeight="1" x14ac:dyDescent="0.15">
      <c r="A1348" s="827"/>
    </row>
    <row r="1349" spans="1:1" ht="20.25" hidden="1" customHeight="1" x14ac:dyDescent="0.15">
      <c r="A1349" s="827"/>
    </row>
    <row r="1350" spans="1:1" ht="20.25" hidden="1" customHeight="1" x14ac:dyDescent="0.15">
      <c r="A1350" s="827"/>
    </row>
    <row r="1351" spans="1:1" ht="20.25" hidden="1" customHeight="1" x14ac:dyDescent="0.15">
      <c r="A1351" s="827"/>
    </row>
    <row r="1352" spans="1:1" ht="20.25" hidden="1" customHeight="1" x14ac:dyDescent="0.15">
      <c r="A1352" s="827"/>
    </row>
    <row r="1353" spans="1:1" ht="20.25" hidden="1" customHeight="1" x14ac:dyDescent="0.15">
      <c r="A1353" s="827"/>
    </row>
    <row r="1354" spans="1:1" ht="20.25" hidden="1" customHeight="1" x14ac:dyDescent="0.15">
      <c r="A1354" s="827"/>
    </row>
    <row r="1355" spans="1:1" ht="20.25" hidden="1" customHeight="1" x14ac:dyDescent="0.15">
      <c r="A1355" s="827"/>
    </row>
    <row r="1356" spans="1:1" ht="20.25" hidden="1" customHeight="1" x14ac:dyDescent="0.15">
      <c r="A1356" s="827"/>
    </row>
    <row r="1357" spans="1:1" ht="20.25" hidden="1" customHeight="1" x14ac:dyDescent="0.15">
      <c r="A1357" s="827"/>
    </row>
    <row r="1358" spans="1:1" ht="20.25" hidden="1" customHeight="1" x14ac:dyDescent="0.15">
      <c r="A1358" s="827"/>
    </row>
    <row r="1359" spans="1:1" ht="20.25" hidden="1" customHeight="1" x14ac:dyDescent="0.15">
      <c r="A1359" s="827"/>
    </row>
    <row r="1360" spans="1:1" ht="20.25" hidden="1" customHeight="1" x14ac:dyDescent="0.15">
      <c r="A1360" s="827"/>
    </row>
    <row r="1361" spans="1:1" ht="20.25" hidden="1" customHeight="1" x14ac:dyDescent="0.15">
      <c r="A1361" s="827"/>
    </row>
    <row r="1362" spans="1:1" ht="20.25" hidden="1" customHeight="1" x14ac:dyDescent="0.15">
      <c r="A1362" s="827"/>
    </row>
    <row r="1363" spans="1:1" ht="20.25" hidden="1" customHeight="1" x14ac:dyDescent="0.15">
      <c r="A1363" s="827"/>
    </row>
    <row r="1364" spans="1:1" ht="20.25" hidden="1" customHeight="1" x14ac:dyDescent="0.15">
      <c r="A1364" s="827"/>
    </row>
    <row r="1365" spans="1:1" ht="20.25" hidden="1" customHeight="1" x14ac:dyDescent="0.15">
      <c r="A1365" s="827"/>
    </row>
    <row r="1366" spans="1:1" ht="20.25" hidden="1" customHeight="1" x14ac:dyDescent="0.15">
      <c r="A1366" s="827"/>
    </row>
    <row r="1367" spans="1:1" ht="20.25" hidden="1" customHeight="1" x14ac:dyDescent="0.15">
      <c r="A1367" s="827"/>
    </row>
    <row r="1368" spans="1:1" ht="20.25" hidden="1" customHeight="1" x14ac:dyDescent="0.15"/>
    <row r="1369" spans="1:1" ht="20.25" hidden="1" customHeight="1" x14ac:dyDescent="0.15"/>
    <row r="1370" spans="1:1" ht="20.25" hidden="1" customHeight="1" x14ac:dyDescent="0.15"/>
    <row r="1371" spans="1:1" ht="20.25" hidden="1" customHeight="1" x14ac:dyDescent="0.15"/>
    <row r="1372" spans="1:1" ht="20.25" hidden="1" customHeight="1" x14ac:dyDescent="0.15"/>
    <row r="1373" spans="1:1" ht="20.25" hidden="1" customHeight="1" x14ac:dyDescent="0.15"/>
    <row r="1374" spans="1:1" ht="20.25" hidden="1" customHeight="1" x14ac:dyDescent="0.15"/>
    <row r="1375" spans="1:1" ht="20.25" hidden="1" customHeight="1" x14ac:dyDescent="0.15"/>
    <row r="1376" spans="1:1" ht="20.25" hidden="1" customHeight="1" x14ac:dyDescent="0.15"/>
    <row r="1377" spans="1:1" ht="20.25" hidden="1" customHeight="1" x14ac:dyDescent="0.15">
      <c r="A1377" s="827"/>
    </row>
    <row r="1378" spans="1:1" ht="20.25" hidden="1" customHeight="1" x14ac:dyDescent="0.15">
      <c r="A1378" s="827"/>
    </row>
    <row r="1379" spans="1:1" ht="20.25" hidden="1" customHeight="1" x14ac:dyDescent="0.15">
      <c r="A1379" s="827"/>
    </row>
    <row r="1380" spans="1:1" ht="20.25" hidden="1" customHeight="1" x14ac:dyDescent="0.15">
      <c r="A1380" s="827"/>
    </row>
    <row r="1381" spans="1:1" ht="20.25" hidden="1" customHeight="1" x14ac:dyDescent="0.15">
      <c r="A1381" s="827"/>
    </row>
    <row r="1382" spans="1:1" ht="20.25" hidden="1" customHeight="1" x14ac:dyDescent="0.15">
      <c r="A1382" s="827"/>
    </row>
    <row r="1383" spans="1:1" ht="20.25" hidden="1" customHeight="1" x14ac:dyDescent="0.15">
      <c r="A1383" s="827"/>
    </row>
    <row r="1384" spans="1:1" ht="20.25" hidden="1" customHeight="1" x14ac:dyDescent="0.15">
      <c r="A1384" s="827"/>
    </row>
    <row r="1385" spans="1:1" ht="20.25" hidden="1" customHeight="1" x14ac:dyDescent="0.15">
      <c r="A1385" s="827"/>
    </row>
    <row r="1386" spans="1:1" ht="20.25" hidden="1" customHeight="1" x14ac:dyDescent="0.15">
      <c r="A1386" s="827"/>
    </row>
    <row r="1387" spans="1:1" ht="20.25" hidden="1" customHeight="1" x14ac:dyDescent="0.15">
      <c r="A1387" s="827"/>
    </row>
    <row r="1388" spans="1:1" ht="20.25" hidden="1" customHeight="1" x14ac:dyDescent="0.15">
      <c r="A1388" s="827"/>
    </row>
    <row r="1389" spans="1:1" ht="20.25" hidden="1" customHeight="1" x14ac:dyDescent="0.15">
      <c r="A1389" s="827"/>
    </row>
    <row r="1390" spans="1:1" ht="20.25" hidden="1" customHeight="1" x14ac:dyDescent="0.15">
      <c r="A1390" s="827"/>
    </row>
    <row r="1391" spans="1:1" ht="20.25" hidden="1" customHeight="1" x14ac:dyDescent="0.15">
      <c r="A1391" s="827"/>
    </row>
    <row r="1392" spans="1:1" ht="20.25" hidden="1" customHeight="1" x14ac:dyDescent="0.15">
      <c r="A1392" s="827"/>
    </row>
    <row r="1393" spans="1:1" ht="20.25" hidden="1" customHeight="1" x14ac:dyDescent="0.15">
      <c r="A1393" s="827"/>
    </row>
    <row r="1394" spans="1:1" ht="20.25" hidden="1" customHeight="1" x14ac:dyDescent="0.15">
      <c r="A1394" s="827"/>
    </row>
    <row r="1395" spans="1:1" ht="20.25" hidden="1" customHeight="1" x14ac:dyDescent="0.15">
      <c r="A1395" s="827"/>
    </row>
    <row r="1396" spans="1:1" ht="20.25" hidden="1" customHeight="1" x14ac:dyDescent="0.15">
      <c r="A1396" s="827"/>
    </row>
    <row r="1397" spans="1:1" ht="20.25" hidden="1" customHeight="1" x14ac:dyDescent="0.15">
      <c r="A1397" s="827"/>
    </row>
    <row r="1398" spans="1:1" ht="20.25" hidden="1" customHeight="1" x14ac:dyDescent="0.15">
      <c r="A1398" s="827"/>
    </row>
    <row r="1399" spans="1:1" ht="20.25" hidden="1" customHeight="1" x14ac:dyDescent="0.15">
      <c r="A1399" s="827"/>
    </row>
    <row r="1400" spans="1:1" ht="20.25" hidden="1" customHeight="1" x14ac:dyDescent="0.15">
      <c r="A1400" s="827"/>
    </row>
    <row r="1401" spans="1:1" ht="20.25" hidden="1" customHeight="1" x14ac:dyDescent="0.15">
      <c r="A1401" s="827"/>
    </row>
    <row r="1402" spans="1:1" ht="20.25" hidden="1" customHeight="1" x14ac:dyDescent="0.15">
      <c r="A1402" s="827"/>
    </row>
    <row r="1403" spans="1:1" ht="20.25" hidden="1" customHeight="1" x14ac:dyDescent="0.15">
      <c r="A1403" s="827"/>
    </row>
    <row r="1404" spans="1:1" ht="20.25" hidden="1" customHeight="1" x14ac:dyDescent="0.15">
      <c r="A1404" s="827"/>
    </row>
    <row r="1405" spans="1:1" ht="20.25" hidden="1" customHeight="1" x14ac:dyDescent="0.15">
      <c r="A1405" s="827"/>
    </row>
    <row r="1406" spans="1:1" ht="20.25" hidden="1" customHeight="1" x14ac:dyDescent="0.15">
      <c r="A1406" s="827"/>
    </row>
    <row r="1407" spans="1:1" ht="20.25" hidden="1" customHeight="1" x14ac:dyDescent="0.15">
      <c r="A1407" s="827"/>
    </row>
    <row r="1408" spans="1:1" ht="20.25" hidden="1" customHeight="1" x14ac:dyDescent="0.15">
      <c r="A1408" s="827"/>
    </row>
    <row r="1409" spans="1:1" ht="20.25" hidden="1" customHeight="1" x14ac:dyDescent="0.15">
      <c r="A1409" s="827"/>
    </row>
    <row r="1410" spans="1:1" ht="20.25" hidden="1" customHeight="1" x14ac:dyDescent="0.15">
      <c r="A1410" s="827"/>
    </row>
    <row r="1411" spans="1:1" ht="20.25" hidden="1" customHeight="1" x14ac:dyDescent="0.15">
      <c r="A1411" s="827"/>
    </row>
    <row r="1412" spans="1:1" ht="20.25" hidden="1" customHeight="1" x14ac:dyDescent="0.15">
      <c r="A1412" s="827"/>
    </row>
    <row r="1413" spans="1:1" ht="20.25" hidden="1" customHeight="1" x14ac:dyDescent="0.15">
      <c r="A1413" s="827"/>
    </row>
    <row r="1414" spans="1:1" ht="20.25" hidden="1" customHeight="1" x14ac:dyDescent="0.15">
      <c r="A1414" s="827"/>
    </row>
    <row r="1415" spans="1:1" ht="20.25" hidden="1" customHeight="1" x14ac:dyDescent="0.15">
      <c r="A1415" s="827"/>
    </row>
    <row r="1416" spans="1:1" ht="20.25" hidden="1" customHeight="1" x14ac:dyDescent="0.15">
      <c r="A1416" s="827"/>
    </row>
    <row r="1417" spans="1:1" ht="20.25" hidden="1" customHeight="1" x14ac:dyDescent="0.15">
      <c r="A1417" s="827"/>
    </row>
    <row r="1418" spans="1:1" ht="20.25" hidden="1" customHeight="1" x14ac:dyDescent="0.15">
      <c r="A1418" s="827"/>
    </row>
    <row r="1419" spans="1:1" ht="20.25" hidden="1" customHeight="1" x14ac:dyDescent="0.15">
      <c r="A1419" s="827"/>
    </row>
    <row r="1420" spans="1:1" ht="20.25" hidden="1" customHeight="1" x14ac:dyDescent="0.15">
      <c r="A1420" s="827"/>
    </row>
    <row r="1421" spans="1:1" ht="20.25" hidden="1" customHeight="1" x14ac:dyDescent="0.15">
      <c r="A1421" s="827"/>
    </row>
    <row r="1422" spans="1:1" ht="20.25" hidden="1" customHeight="1" x14ac:dyDescent="0.15">
      <c r="A1422" s="827"/>
    </row>
    <row r="1423" spans="1:1" ht="20.25" hidden="1" customHeight="1" x14ac:dyDescent="0.15">
      <c r="A1423" s="827"/>
    </row>
    <row r="1424" spans="1:1" ht="20.25" hidden="1" customHeight="1" x14ac:dyDescent="0.15">
      <c r="A1424" s="827"/>
    </row>
    <row r="1425" spans="1:1" ht="20.25" hidden="1" customHeight="1" x14ac:dyDescent="0.15">
      <c r="A1425" s="827"/>
    </row>
    <row r="1426" spans="1:1" ht="20.25" hidden="1" customHeight="1" x14ac:dyDescent="0.15">
      <c r="A1426" s="827"/>
    </row>
    <row r="1427" spans="1:1" ht="20.25" hidden="1" customHeight="1" x14ac:dyDescent="0.15">
      <c r="A1427" s="827"/>
    </row>
    <row r="1428" spans="1:1" ht="20.25" hidden="1" customHeight="1" x14ac:dyDescent="0.15">
      <c r="A1428" s="827"/>
    </row>
    <row r="1429" spans="1:1" ht="20.25" hidden="1" customHeight="1" x14ac:dyDescent="0.15">
      <c r="A1429" s="827"/>
    </row>
    <row r="1430" spans="1:1" ht="20.25" hidden="1" customHeight="1" x14ac:dyDescent="0.15">
      <c r="A1430" s="827"/>
    </row>
    <row r="1431" spans="1:1" ht="20.25" hidden="1" customHeight="1" x14ac:dyDescent="0.15">
      <c r="A1431" s="827"/>
    </row>
    <row r="1432" spans="1:1" ht="20.25" hidden="1" customHeight="1" x14ac:dyDescent="0.15">
      <c r="A1432" s="827"/>
    </row>
    <row r="1433" spans="1:1" ht="20.25" hidden="1" customHeight="1" x14ac:dyDescent="0.15">
      <c r="A1433" s="827"/>
    </row>
    <row r="1434" spans="1:1" ht="20.25" hidden="1" customHeight="1" x14ac:dyDescent="0.15">
      <c r="A1434" s="827"/>
    </row>
    <row r="1435" spans="1:1" ht="20.25" hidden="1" customHeight="1" x14ac:dyDescent="0.15">
      <c r="A1435" s="827"/>
    </row>
    <row r="1436" spans="1:1" ht="20.25" hidden="1" customHeight="1" x14ac:dyDescent="0.15">
      <c r="A1436" s="827"/>
    </row>
    <row r="1437" spans="1:1" ht="20.25" hidden="1" customHeight="1" x14ac:dyDescent="0.15">
      <c r="A1437" s="827"/>
    </row>
    <row r="1438" spans="1:1" ht="20.25" hidden="1" customHeight="1" x14ac:dyDescent="0.15">
      <c r="A1438" s="827"/>
    </row>
    <row r="1439" spans="1:1" ht="20.25" hidden="1" customHeight="1" x14ac:dyDescent="0.15">
      <c r="A1439" s="827"/>
    </row>
    <row r="1440" spans="1:1" ht="20.25" hidden="1" customHeight="1" x14ac:dyDescent="0.15">
      <c r="A1440" s="827"/>
    </row>
    <row r="1441" spans="1:1" ht="20.25" hidden="1" customHeight="1" x14ac:dyDescent="0.15">
      <c r="A1441" s="827"/>
    </row>
    <row r="1442" spans="1:1" ht="20.25" hidden="1" customHeight="1" x14ac:dyDescent="0.15">
      <c r="A1442" s="827"/>
    </row>
    <row r="1443" spans="1:1" ht="20.25" hidden="1" customHeight="1" x14ac:dyDescent="0.15">
      <c r="A1443" s="827"/>
    </row>
    <row r="1444" spans="1:1" ht="20.25" hidden="1" customHeight="1" x14ac:dyDescent="0.15">
      <c r="A1444" s="827"/>
    </row>
    <row r="1445" spans="1:1" ht="20.25" hidden="1" customHeight="1" x14ac:dyDescent="0.15">
      <c r="A1445" s="827"/>
    </row>
    <row r="1446" spans="1:1" ht="20.25" hidden="1" customHeight="1" x14ac:dyDescent="0.15">
      <c r="A1446" s="827"/>
    </row>
    <row r="1447" spans="1:1" ht="20.25" hidden="1" customHeight="1" x14ac:dyDescent="0.15">
      <c r="A1447" s="827"/>
    </row>
    <row r="1448" spans="1:1" ht="20.25" hidden="1" customHeight="1" x14ac:dyDescent="0.15">
      <c r="A1448" s="827"/>
    </row>
    <row r="1449" spans="1:1" ht="20.25" hidden="1" customHeight="1" x14ac:dyDescent="0.15">
      <c r="A1449" s="827"/>
    </row>
    <row r="1450" spans="1:1" ht="20.25" hidden="1" customHeight="1" x14ac:dyDescent="0.15">
      <c r="A1450" s="827"/>
    </row>
    <row r="1451" spans="1:1" ht="20.25" hidden="1" customHeight="1" x14ac:dyDescent="0.15">
      <c r="A1451" s="827"/>
    </row>
    <row r="1452" spans="1:1" ht="20.25" hidden="1" customHeight="1" x14ac:dyDescent="0.15">
      <c r="A1452" s="827"/>
    </row>
    <row r="1453" spans="1:1" ht="20.25" hidden="1" customHeight="1" x14ac:dyDescent="0.15">
      <c r="A1453" s="827"/>
    </row>
    <row r="1454" spans="1:1" ht="20.25" hidden="1" customHeight="1" x14ac:dyDescent="0.15">
      <c r="A1454" s="827"/>
    </row>
    <row r="1455" spans="1:1" ht="20.25" hidden="1" customHeight="1" x14ac:dyDescent="0.15">
      <c r="A1455" s="827"/>
    </row>
    <row r="1456" spans="1:1" ht="20.25" hidden="1" customHeight="1" x14ac:dyDescent="0.15">
      <c r="A1456" s="827"/>
    </row>
    <row r="1457" spans="1:1" ht="20.25" hidden="1" customHeight="1" x14ac:dyDescent="0.15">
      <c r="A1457" s="827"/>
    </row>
    <row r="1458" spans="1:1" ht="20.25" hidden="1" customHeight="1" x14ac:dyDescent="0.15">
      <c r="A1458" s="827"/>
    </row>
    <row r="1459" spans="1:1" ht="20.25" hidden="1" customHeight="1" x14ac:dyDescent="0.15">
      <c r="A1459" s="827"/>
    </row>
    <row r="1460" spans="1:1" ht="20.25" hidden="1" customHeight="1" x14ac:dyDescent="0.15">
      <c r="A1460" s="827"/>
    </row>
    <row r="1461" spans="1:1" ht="20.25" hidden="1" customHeight="1" x14ac:dyDescent="0.15">
      <c r="A1461" s="827"/>
    </row>
    <row r="1462" spans="1:1" ht="20.25" hidden="1" customHeight="1" x14ac:dyDescent="0.15">
      <c r="A1462" s="827"/>
    </row>
    <row r="1463" spans="1:1" ht="20.25" hidden="1" customHeight="1" x14ac:dyDescent="0.15">
      <c r="A1463" s="827"/>
    </row>
    <row r="1464" spans="1:1" ht="20.25" hidden="1" customHeight="1" x14ac:dyDescent="0.15">
      <c r="A1464" s="827"/>
    </row>
    <row r="1465" spans="1:1" ht="20.25" hidden="1" customHeight="1" x14ac:dyDescent="0.15">
      <c r="A1465" s="827"/>
    </row>
    <row r="1466" spans="1:1" ht="20.25" hidden="1" customHeight="1" x14ac:dyDescent="0.15">
      <c r="A1466" s="827"/>
    </row>
    <row r="1467" spans="1:1" ht="20.25" hidden="1" customHeight="1" x14ac:dyDescent="0.15">
      <c r="A1467" s="827"/>
    </row>
    <row r="1468" spans="1:1" ht="20.25" hidden="1" customHeight="1" x14ac:dyDescent="0.15">
      <c r="A1468" s="827"/>
    </row>
    <row r="1469" spans="1:1" ht="20.25" hidden="1" customHeight="1" x14ac:dyDescent="0.15">
      <c r="A1469" s="827"/>
    </row>
    <row r="1470" spans="1:1" ht="20.25" hidden="1" customHeight="1" x14ac:dyDescent="0.15">
      <c r="A1470" s="827"/>
    </row>
    <row r="1471" spans="1:1" ht="20.25" hidden="1" customHeight="1" x14ac:dyDescent="0.15">
      <c r="A1471" s="827"/>
    </row>
    <row r="1472" spans="1:1" ht="20.25" hidden="1" customHeight="1" x14ac:dyDescent="0.15">
      <c r="A1472" s="827"/>
    </row>
    <row r="1473" spans="1:1" ht="20.25" hidden="1" customHeight="1" x14ac:dyDescent="0.15">
      <c r="A1473" s="827"/>
    </row>
    <row r="1474" spans="1:1" ht="20.25" hidden="1" customHeight="1" x14ac:dyDescent="0.15">
      <c r="A1474" s="827"/>
    </row>
    <row r="1475" spans="1:1" ht="20.25" hidden="1" customHeight="1" x14ac:dyDescent="0.15">
      <c r="A1475" s="827"/>
    </row>
    <row r="1476" spans="1:1" ht="20.25" hidden="1" customHeight="1" x14ac:dyDescent="0.15">
      <c r="A1476" s="827"/>
    </row>
    <row r="1477" spans="1:1" ht="20.25" hidden="1" customHeight="1" x14ac:dyDescent="0.15">
      <c r="A1477" s="827"/>
    </row>
    <row r="1478" spans="1:1" ht="20.25" hidden="1" customHeight="1" x14ac:dyDescent="0.15">
      <c r="A1478" s="827"/>
    </row>
    <row r="1479" spans="1:1" ht="20.25" hidden="1" customHeight="1" x14ac:dyDescent="0.15">
      <c r="A1479" s="827"/>
    </row>
    <row r="1480" spans="1:1" ht="20.25" hidden="1" customHeight="1" x14ac:dyDescent="0.15">
      <c r="A1480" s="827"/>
    </row>
    <row r="1481" spans="1:1" ht="20.25" hidden="1" customHeight="1" x14ac:dyDescent="0.15">
      <c r="A1481" s="827"/>
    </row>
    <row r="1482" spans="1:1" ht="20.25" hidden="1" customHeight="1" x14ac:dyDescent="0.15">
      <c r="A1482" s="827"/>
    </row>
    <row r="1483" spans="1:1" ht="20.25" hidden="1" customHeight="1" x14ac:dyDescent="0.15">
      <c r="A1483" s="827"/>
    </row>
    <row r="1484" spans="1:1" ht="20.25" hidden="1" customHeight="1" x14ac:dyDescent="0.15">
      <c r="A1484" s="827"/>
    </row>
    <row r="1485" spans="1:1" ht="20.25" hidden="1" customHeight="1" x14ac:dyDescent="0.15">
      <c r="A1485" s="827"/>
    </row>
    <row r="1486" spans="1:1" ht="20.25" hidden="1" customHeight="1" x14ac:dyDescent="0.15">
      <c r="A1486" s="827"/>
    </row>
    <row r="1487" spans="1:1" ht="20.25" hidden="1" customHeight="1" x14ac:dyDescent="0.15">
      <c r="A1487" s="827"/>
    </row>
    <row r="1488" spans="1:1" ht="20.25" hidden="1" customHeight="1" x14ac:dyDescent="0.15">
      <c r="A1488" s="827"/>
    </row>
    <row r="1489" spans="1:1" ht="20.25" hidden="1" customHeight="1" x14ac:dyDescent="0.15">
      <c r="A1489" s="827"/>
    </row>
    <row r="1490" spans="1:1" ht="20.25" hidden="1" customHeight="1" x14ac:dyDescent="0.15">
      <c r="A1490" s="827"/>
    </row>
    <row r="1491" spans="1:1" ht="20.25" hidden="1" customHeight="1" x14ac:dyDescent="0.15">
      <c r="A1491" s="827"/>
    </row>
    <row r="1492" spans="1:1" ht="20.25" hidden="1" customHeight="1" x14ac:dyDescent="0.15">
      <c r="A1492" s="827"/>
    </row>
    <row r="1493" spans="1:1" ht="20.25" hidden="1" customHeight="1" x14ac:dyDescent="0.15">
      <c r="A1493" s="827"/>
    </row>
    <row r="1494" spans="1:1" ht="20.25" hidden="1" customHeight="1" x14ac:dyDescent="0.15">
      <c r="A1494" s="827"/>
    </row>
    <row r="1495" spans="1:1" ht="20.25" hidden="1" customHeight="1" x14ac:dyDescent="0.15">
      <c r="A1495" s="827"/>
    </row>
    <row r="1496" spans="1:1" ht="20.25" hidden="1" customHeight="1" x14ac:dyDescent="0.15">
      <c r="A1496" s="827"/>
    </row>
    <row r="1497" spans="1:1" ht="20.25" hidden="1" customHeight="1" x14ac:dyDescent="0.15">
      <c r="A1497" s="827"/>
    </row>
    <row r="1498" spans="1:1" ht="20.25" hidden="1" customHeight="1" x14ac:dyDescent="0.15">
      <c r="A1498" s="827"/>
    </row>
    <row r="1499" spans="1:1" ht="20.25" hidden="1" customHeight="1" x14ac:dyDescent="0.15">
      <c r="A1499" s="827"/>
    </row>
    <row r="1500" spans="1:1" ht="20.25" hidden="1" customHeight="1" x14ac:dyDescent="0.15">
      <c r="A1500" s="827"/>
    </row>
    <row r="1501" spans="1:1" ht="20.25" hidden="1" customHeight="1" x14ac:dyDescent="0.15">
      <c r="A1501" s="827"/>
    </row>
    <row r="1502" spans="1:1" ht="20.25" hidden="1" customHeight="1" x14ac:dyDescent="0.15">
      <c r="A1502" s="827"/>
    </row>
    <row r="1503" spans="1:1" ht="20.25" hidden="1" customHeight="1" x14ac:dyDescent="0.15">
      <c r="A1503" s="827"/>
    </row>
    <row r="1504" spans="1:1" ht="20.25" hidden="1" customHeight="1" x14ac:dyDescent="0.15">
      <c r="A1504" s="827"/>
    </row>
    <row r="1505" spans="1:1" ht="20.25" hidden="1" customHeight="1" x14ac:dyDescent="0.15">
      <c r="A1505" s="827"/>
    </row>
    <row r="1506" spans="1:1" ht="20.25" hidden="1" customHeight="1" x14ac:dyDescent="0.15">
      <c r="A1506" s="827"/>
    </row>
    <row r="1507" spans="1:1" ht="20.25" hidden="1" customHeight="1" x14ac:dyDescent="0.15">
      <c r="A1507" s="827"/>
    </row>
    <row r="1508" spans="1:1" ht="20.25" hidden="1" customHeight="1" x14ac:dyDescent="0.15">
      <c r="A1508" s="827"/>
    </row>
    <row r="1509" spans="1:1" ht="20.25" hidden="1" customHeight="1" x14ac:dyDescent="0.15">
      <c r="A1509" s="827"/>
    </row>
    <row r="1510" spans="1:1" ht="20.25" hidden="1" customHeight="1" x14ac:dyDescent="0.15">
      <c r="A1510" s="827"/>
    </row>
    <row r="1511" spans="1:1" ht="20.25" hidden="1" customHeight="1" x14ac:dyDescent="0.15">
      <c r="A1511" s="827"/>
    </row>
    <row r="1512" spans="1:1" ht="20.25" hidden="1" customHeight="1" x14ac:dyDescent="0.15">
      <c r="A1512" s="827"/>
    </row>
    <row r="1513" spans="1:1" ht="20.25" hidden="1" customHeight="1" x14ac:dyDescent="0.15">
      <c r="A1513" s="827"/>
    </row>
    <row r="1514" spans="1:1" ht="20.25" hidden="1" customHeight="1" x14ac:dyDescent="0.15">
      <c r="A1514" s="827"/>
    </row>
    <row r="1515" spans="1:1" ht="20.25" hidden="1" customHeight="1" x14ac:dyDescent="0.15">
      <c r="A1515" s="827"/>
    </row>
    <row r="1516" spans="1:1" ht="20.25" hidden="1" customHeight="1" x14ac:dyDescent="0.15">
      <c r="A1516" s="827"/>
    </row>
    <row r="1517" spans="1:1" ht="20.25" hidden="1" customHeight="1" x14ac:dyDescent="0.15">
      <c r="A1517" s="827"/>
    </row>
    <row r="1518" spans="1:1" ht="20.25" hidden="1" customHeight="1" x14ac:dyDescent="0.15">
      <c r="A1518" s="827"/>
    </row>
    <row r="1519" spans="1:1" ht="20.25" hidden="1" customHeight="1" x14ac:dyDescent="0.15">
      <c r="A1519" s="827"/>
    </row>
    <row r="1520" spans="1:1" ht="20.25" hidden="1" customHeight="1" x14ac:dyDescent="0.15">
      <c r="A1520" s="827"/>
    </row>
    <row r="1521" spans="1:1" ht="20.25" hidden="1" customHeight="1" x14ac:dyDescent="0.15">
      <c r="A1521" s="827"/>
    </row>
    <row r="1522" spans="1:1" ht="20.25" hidden="1" customHeight="1" x14ac:dyDescent="0.15">
      <c r="A1522" s="827"/>
    </row>
    <row r="1523" spans="1:1" ht="20.25" hidden="1" customHeight="1" x14ac:dyDescent="0.15"/>
    <row r="1524" spans="1:1" ht="20.25" hidden="1" customHeight="1" x14ac:dyDescent="0.15"/>
    <row r="1525" spans="1:1" ht="20.25" hidden="1" customHeight="1" x14ac:dyDescent="0.15"/>
    <row r="1526" spans="1:1" ht="20.25" hidden="1" customHeight="1" x14ac:dyDescent="0.15"/>
    <row r="1527" spans="1:1" ht="20.25" hidden="1" customHeight="1" x14ac:dyDescent="0.15"/>
    <row r="1528" spans="1:1" ht="20.25" hidden="1" customHeight="1" x14ac:dyDescent="0.15"/>
    <row r="1529" spans="1:1" ht="20.25" hidden="1" customHeight="1" x14ac:dyDescent="0.15"/>
    <row r="1530" spans="1:1" ht="20.25" hidden="1" customHeight="1" x14ac:dyDescent="0.15"/>
    <row r="1531" spans="1:1" ht="20.25" hidden="1" customHeight="1" x14ac:dyDescent="0.15"/>
    <row r="1532" spans="1:1" ht="20.25" hidden="1" customHeight="1" x14ac:dyDescent="0.15"/>
    <row r="1533" spans="1:1" ht="20.25" hidden="1" customHeight="1" x14ac:dyDescent="0.15"/>
    <row r="1534" spans="1:1" ht="20.25" hidden="1" customHeight="1" x14ac:dyDescent="0.15"/>
    <row r="1535" spans="1:1" ht="20.25" hidden="1" customHeight="1" x14ac:dyDescent="0.15"/>
    <row r="1536" spans="1:1" ht="20.25" hidden="1" customHeight="1" x14ac:dyDescent="0.15"/>
    <row r="1537" ht="20.25" hidden="1" customHeight="1" x14ac:dyDescent="0.15"/>
    <row r="1538" ht="20.25" hidden="1" customHeight="1" x14ac:dyDescent="0.15"/>
    <row r="1539" ht="20.25" hidden="1" customHeight="1" x14ac:dyDescent="0.15"/>
    <row r="1540" ht="20.25" hidden="1" customHeight="1" x14ac:dyDescent="0.15"/>
    <row r="1541" ht="20.25" hidden="1" customHeight="1" x14ac:dyDescent="0.15"/>
    <row r="1542" ht="20.25" hidden="1" customHeight="1" x14ac:dyDescent="0.15"/>
    <row r="1543" ht="20.25" hidden="1" customHeight="1" x14ac:dyDescent="0.15"/>
    <row r="1544" ht="20.25" hidden="1" customHeight="1" x14ac:dyDescent="0.15"/>
    <row r="1545" ht="20.25" hidden="1" customHeight="1" x14ac:dyDescent="0.15"/>
    <row r="1546" ht="20.25" hidden="1" customHeight="1" x14ac:dyDescent="0.15"/>
    <row r="1547" ht="20.25" hidden="1" customHeight="1" x14ac:dyDescent="0.15"/>
    <row r="1548" ht="20.25" hidden="1" customHeight="1" x14ac:dyDescent="0.15"/>
    <row r="1549" ht="20.25" hidden="1" customHeight="1" x14ac:dyDescent="0.15"/>
    <row r="1550" ht="20.25" hidden="1" customHeight="1" x14ac:dyDescent="0.15"/>
    <row r="1551" ht="20.25" hidden="1" customHeight="1" x14ac:dyDescent="0.15"/>
    <row r="1552" ht="20.25" hidden="1" customHeight="1" x14ac:dyDescent="0.15"/>
    <row r="1553" ht="20.25" hidden="1" customHeight="1" x14ac:dyDescent="0.15"/>
    <row r="1554" ht="20.25" hidden="1" customHeight="1" x14ac:dyDescent="0.15"/>
    <row r="1555" ht="20.25" hidden="1" customHeight="1" x14ac:dyDescent="0.15"/>
    <row r="1556" ht="20.25" hidden="1" customHeight="1" x14ac:dyDescent="0.15"/>
    <row r="1557" ht="20.25" hidden="1" customHeight="1" x14ac:dyDescent="0.15"/>
    <row r="1558" ht="20.25" hidden="1" customHeight="1" x14ac:dyDescent="0.15"/>
    <row r="1559" ht="20.25" hidden="1" customHeight="1" x14ac:dyDescent="0.15"/>
    <row r="1560" ht="20.25" hidden="1" customHeight="1" x14ac:dyDescent="0.15"/>
    <row r="1561" ht="20.25" hidden="1" customHeight="1" x14ac:dyDescent="0.15"/>
    <row r="1562" ht="20.25" hidden="1" customHeight="1" x14ac:dyDescent="0.15"/>
    <row r="1563" ht="20.25" hidden="1" customHeight="1" x14ac:dyDescent="0.15"/>
    <row r="1564" ht="20.25" hidden="1" customHeight="1" x14ac:dyDescent="0.15"/>
    <row r="1565" ht="20.25" hidden="1" customHeight="1" x14ac:dyDescent="0.15"/>
    <row r="1566" ht="20.25" hidden="1" customHeight="1" x14ac:dyDescent="0.15"/>
    <row r="1567" ht="20.25" hidden="1" customHeight="1" x14ac:dyDescent="0.15"/>
    <row r="1568" ht="20.25" hidden="1" customHeight="1" x14ac:dyDescent="0.15"/>
    <row r="1569" ht="20.25" hidden="1" customHeight="1" x14ac:dyDescent="0.15"/>
    <row r="1570" ht="20.25" hidden="1" customHeight="1" x14ac:dyDescent="0.15"/>
    <row r="1571" ht="20.25" hidden="1" customHeight="1" x14ac:dyDescent="0.15"/>
    <row r="1572" ht="20.25" hidden="1" customHeight="1" x14ac:dyDescent="0.15"/>
    <row r="1573" ht="20.25" hidden="1" customHeight="1" x14ac:dyDescent="0.15"/>
    <row r="1574" ht="20.25" hidden="1" customHeight="1" x14ac:dyDescent="0.15"/>
    <row r="1575" ht="20.25" hidden="1" customHeight="1" x14ac:dyDescent="0.15"/>
    <row r="1576" ht="20.25" hidden="1" customHeight="1" x14ac:dyDescent="0.15"/>
    <row r="1577" ht="20.25" hidden="1" customHeight="1" x14ac:dyDescent="0.15"/>
    <row r="1578" ht="20.25" hidden="1" customHeight="1" x14ac:dyDescent="0.15"/>
    <row r="1579" ht="20.25" hidden="1" customHeight="1" x14ac:dyDescent="0.15"/>
    <row r="1580" ht="20.25" hidden="1" customHeight="1" x14ac:dyDescent="0.15"/>
    <row r="1581" ht="20.25" hidden="1" customHeight="1" x14ac:dyDescent="0.15"/>
    <row r="1582" ht="20.25" hidden="1" customHeight="1" x14ac:dyDescent="0.15"/>
    <row r="1583" ht="20.25" hidden="1" customHeight="1" x14ac:dyDescent="0.15"/>
    <row r="1584" ht="20.25" hidden="1" customHeight="1" x14ac:dyDescent="0.15"/>
    <row r="1585" ht="20.25" hidden="1" customHeight="1" x14ac:dyDescent="0.15"/>
    <row r="1586" ht="20.25" hidden="1" customHeight="1" x14ac:dyDescent="0.15"/>
    <row r="1587" ht="20.25" hidden="1" customHeight="1" x14ac:dyDescent="0.15"/>
    <row r="1588" ht="20.25" hidden="1" customHeight="1" x14ac:dyDescent="0.15"/>
    <row r="1589" ht="20.25" hidden="1" customHeight="1" x14ac:dyDescent="0.15"/>
    <row r="1590" ht="20.25" hidden="1" customHeight="1" x14ac:dyDescent="0.15"/>
    <row r="1591" ht="20.25" hidden="1" customHeight="1" x14ac:dyDescent="0.15"/>
    <row r="1592" ht="20.25" hidden="1" customHeight="1" x14ac:dyDescent="0.15"/>
    <row r="1593" ht="20.25" hidden="1" customHeight="1" x14ac:dyDescent="0.15"/>
    <row r="1594" ht="20.25" hidden="1" customHeight="1" x14ac:dyDescent="0.15"/>
    <row r="1595" ht="20.25" hidden="1" customHeight="1" x14ac:dyDescent="0.15"/>
    <row r="1596" ht="20.25" hidden="1" customHeight="1" x14ac:dyDescent="0.15"/>
    <row r="1597" ht="20.25" hidden="1" customHeight="1" x14ac:dyDescent="0.15"/>
    <row r="1598" ht="20.25" hidden="1" customHeight="1" x14ac:dyDescent="0.15"/>
    <row r="1599" ht="20.25" hidden="1" customHeight="1" x14ac:dyDescent="0.15"/>
    <row r="1600" ht="20.25" hidden="1" customHeight="1" x14ac:dyDescent="0.15"/>
    <row r="1601" spans="1:1" ht="20.25" hidden="1" customHeight="1" x14ac:dyDescent="0.15"/>
    <row r="1602" spans="1:1" ht="20.25" hidden="1" customHeight="1" x14ac:dyDescent="0.15"/>
    <row r="1603" spans="1:1" ht="20.25" hidden="1" customHeight="1" x14ac:dyDescent="0.15">
      <c r="A1603" s="827"/>
    </row>
    <row r="1604" spans="1:1" ht="20.25" hidden="1" customHeight="1" x14ac:dyDescent="0.15">
      <c r="A1604" s="827"/>
    </row>
    <row r="1605" spans="1:1" ht="20.25" hidden="1" customHeight="1" x14ac:dyDescent="0.15">
      <c r="A1605" s="827"/>
    </row>
    <row r="1606" spans="1:1" ht="20.25" hidden="1" customHeight="1" x14ac:dyDescent="0.15">
      <c r="A1606" s="827"/>
    </row>
    <row r="1607" spans="1:1" ht="20.25" hidden="1" customHeight="1" x14ac:dyDescent="0.15">
      <c r="A1607" s="827"/>
    </row>
    <row r="1608" spans="1:1" ht="20.25" hidden="1" customHeight="1" x14ac:dyDescent="0.15">
      <c r="A1608" s="827"/>
    </row>
    <row r="1609" spans="1:1" ht="20.25" hidden="1" customHeight="1" x14ac:dyDescent="0.15">
      <c r="A1609" s="827"/>
    </row>
    <row r="1610" spans="1:1" ht="20.25" hidden="1" customHeight="1" x14ac:dyDescent="0.15">
      <c r="A1610" s="827"/>
    </row>
    <row r="1611" spans="1:1" ht="20.25" hidden="1" customHeight="1" x14ac:dyDescent="0.15">
      <c r="A1611" s="827"/>
    </row>
    <row r="1612" spans="1:1" ht="20.25" hidden="1" customHeight="1" x14ac:dyDescent="0.15">
      <c r="A1612" s="827"/>
    </row>
    <row r="1613" spans="1:1" ht="20.25" hidden="1" customHeight="1" x14ac:dyDescent="0.15">
      <c r="A1613" s="827"/>
    </row>
    <row r="1614" spans="1:1" ht="20.25" hidden="1" customHeight="1" x14ac:dyDescent="0.15">
      <c r="A1614" s="827"/>
    </row>
    <row r="1615" spans="1:1" ht="20.25" hidden="1" customHeight="1" x14ac:dyDescent="0.15">
      <c r="A1615" s="827"/>
    </row>
    <row r="1616" spans="1:1" ht="20.25" hidden="1" customHeight="1" x14ac:dyDescent="0.15">
      <c r="A1616" s="827"/>
    </row>
    <row r="1617" spans="1:1" ht="20.25" hidden="1" customHeight="1" x14ac:dyDescent="0.15">
      <c r="A1617" s="827"/>
    </row>
    <row r="1618" spans="1:1" ht="20.25" hidden="1" customHeight="1" x14ac:dyDescent="0.15">
      <c r="A1618" s="827"/>
    </row>
    <row r="1619" spans="1:1" ht="20.25" hidden="1" customHeight="1" x14ac:dyDescent="0.15">
      <c r="A1619" s="827"/>
    </row>
    <row r="1620" spans="1:1" ht="20.25" hidden="1" customHeight="1" x14ac:dyDescent="0.15">
      <c r="A1620" s="827"/>
    </row>
    <row r="1621" spans="1:1" ht="20.25" hidden="1" customHeight="1" x14ac:dyDescent="0.15">
      <c r="A1621" s="827"/>
    </row>
    <row r="1622" spans="1:1" ht="20.25" hidden="1" customHeight="1" x14ac:dyDescent="0.15">
      <c r="A1622" s="827"/>
    </row>
    <row r="1623" spans="1:1" ht="20.25" hidden="1" customHeight="1" x14ac:dyDescent="0.15">
      <c r="A1623" s="827"/>
    </row>
    <row r="1624" spans="1:1" ht="20.25" hidden="1" customHeight="1" x14ac:dyDescent="0.15">
      <c r="A1624" s="827"/>
    </row>
    <row r="1625" spans="1:1" ht="20.25" hidden="1" customHeight="1" x14ac:dyDescent="0.15">
      <c r="A1625" s="827"/>
    </row>
    <row r="1626" spans="1:1" ht="20.25" hidden="1" customHeight="1" x14ac:dyDescent="0.15">
      <c r="A1626" s="827"/>
    </row>
    <row r="1627" spans="1:1" ht="20.25" hidden="1" customHeight="1" x14ac:dyDescent="0.15">
      <c r="A1627" s="827"/>
    </row>
    <row r="1628" spans="1:1" ht="20.25" hidden="1" customHeight="1" x14ac:dyDescent="0.15">
      <c r="A1628" s="827"/>
    </row>
    <row r="1629" spans="1:1" ht="20.25" hidden="1" customHeight="1" x14ac:dyDescent="0.15">
      <c r="A1629" s="827"/>
    </row>
    <row r="1630" spans="1:1" ht="20.25" hidden="1" customHeight="1" x14ac:dyDescent="0.15">
      <c r="A1630" s="827"/>
    </row>
    <row r="1631" spans="1:1" ht="20.25" hidden="1" customHeight="1" x14ac:dyDescent="0.15">
      <c r="A1631" s="827"/>
    </row>
    <row r="1632" spans="1:1" ht="20.25" hidden="1" customHeight="1" x14ac:dyDescent="0.15">
      <c r="A1632" s="827"/>
    </row>
    <row r="1633" spans="1:1" ht="20.25" hidden="1" customHeight="1" x14ac:dyDescent="0.15">
      <c r="A1633" s="827"/>
    </row>
    <row r="1634" spans="1:1" ht="20.25" hidden="1" customHeight="1" x14ac:dyDescent="0.15">
      <c r="A1634" s="827"/>
    </row>
    <row r="1635" spans="1:1" ht="20.25" hidden="1" customHeight="1" x14ac:dyDescent="0.15">
      <c r="A1635" s="827"/>
    </row>
    <row r="1636" spans="1:1" ht="20.25" hidden="1" customHeight="1" x14ac:dyDescent="0.15">
      <c r="A1636" s="827"/>
    </row>
    <row r="1637" spans="1:1" ht="20.25" hidden="1" customHeight="1" x14ac:dyDescent="0.15">
      <c r="A1637" s="827"/>
    </row>
    <row r="1638" spans="1:1" ht="20.25" hidden="1" customHeight="1" x14ac:dyDescent="0.15">
      <c r="A1638" s="827"/>
    </row>
    <row r="1639" spans="1:1" ht="20.25" hidden="1" customHeight="1" x14ac:dyDescent="0.15">
      <c r="A1639" s="827"/>
    </row>
    <row r="1640" spans="1:1" ht="20.25" hidden="1" customHeight="1" x14ac:dyDescent="0.15">
      <c r="A1640" s="827"/>
    </row>
    <row r="1641" spans="1:1" ht="20.25" hidden="1" customHeight="1" x14ac:dyDescent="0.15"/>
    <row r="1642" spans="1:1" ht="20.25" hidden="1" customHeight="1" x14ac:dyDescent="0.15"/>
    <row r="1643" spans="1:1" ht="20.25" hidden="1" customHeight="1" x14ac:dyDescent="0.15"/>
    <row r="1644" spans="1:1" ht="20.25" hidden="1" customHeight="1" x14ac:dyDescent="0.15"/>
    <row r="1645" spans="1:1" ht="20.25" hidden="1" customHeight="1" x14ac:dyDescent="0.15"/>
    <row r="1646" spans="1:1" ht="20.25" hidden="1" customHeight="1" x14ac:dyDescent="0.15"/>
    <row r="1647" spans="1:1" ht="20.25" hidden="1" customHeight="1" x14ac:dyDescent="0.15"/>
    <row r="1648" spans="1:1" ht="20.25" hidden="1" customHeight="1" x14ac:dyDescent="0.15"/>
    <row r="1649" ht="20.25" hidden="1" customHeight="1" x14ac:dyDescent="0.15"/>
    <row r="1650" ht="20.25" hidden="1" customHeight="1" x14ac:dyDescent="0.15"/>
    <row r="1651" ht="20.25" hidden="1" customHeight="1" x14ac:dyDescent="0.15"/>
    <row r="1652" ht="20.25" hidden="1" customHeight="1" x14ac:dyDescent="0.15"/>
    <row r="1653" ht="20.25" hidden="1" customHeight="1" x14ac:dyDescent="0.15"/>
    <row r="1654" ht="20.25" hidden="1" customHeight="1" x14ac:dyDescent="0.15"/>
    <row r="1655" ht="20.25" hidden="1" customHeight="1" x14ac:dyDescent="0.15"/>
    <row r="1656" ht="20.25" hidden="1" customHeight="1" x14ac:dyDescent="0.15"/>
    <row r="1657" ht="20.25" hidden="1" customHeight="1" x14ac:dyDescent="0.15"/>
    <row r="1658" ht="20.25" hidden="1" customHeight="1" x14ac:dyDescent="0.15"/>
    <row r="1659" ht="20.25" hidden="1" customHeight="1" x14ac:dyDescent="0.15"/>
    <row r="1660" ht="20.25" hidden="1" customHeight="1" x14ac:dyDescent="0.15"/>
    <row r="1661" ht="20.25" hidden="1" customHeight="1" x14ac:dyDescent="0.15"/>
    <row r="1662" ht="20.25" hidden="1" customHeight="1" x14ac:dyDescent="0.15"/>
    <row r="1663" ht="20.25" hidden="1" customHeight="1" x14ac:dyDescent="0.15"/>
    <row r="1664" ht="20.25" hidden="1" customHeight="1" x14ac:dyDescent="0.15"/>
    <row r="1665" ht="20.25" hidden="1" customHeight="1" x14ac:dyDescent="0.15"/>
    <row r="1666" ht="20.25" hidden="1" customHeight="1" x14ac:dyDescent="0.15"/>
    <row r="1667" ht="20.25" hidden="1" customHeight="1" x14ac:dyDescent="0.15"/>
    <row r="1668" ht="20.25" hidden="1" customHeight="1" x14ac:dyDescent="0.15"/>
    <row r="1669" ht="20.25" hidden="1" customHeight="1" x14ac:dyDescent="0.15"/>
    <row r="1670" ht="20.25" hidden="1" customHeight="1" x14ac:dyDescent="0.15"/>
    <row r="1671" ht="20.25" hidden="1" customHeight="1" x14ac:dyDescent="0.15"/>
    <row r="1672" ht="20.25" hidden="1" customHeight="1" x14ac:dyDescent="0.15"/>
    <row r="1673" ht="20.25" hidden="1" customHeight="1" x14ac:dyDescent="0.15"/>
    <row r="1674" ht="20.25" hidden="1" customHeight="1" x14ac:dyDescent="0.15"/>
    <row r="1675" ht="20.25" hidden="1" customHeight="1" x14ac:dyDescent="0.15"/>
    <row r="1676" ht="20.25" hidden="1" customHeight="1" x14ac:dyDescent="0.15"/>
    <row r="1677" ht="20.25" hidden="1" customHeight="1" x14ac:dyDescent="0.15"/>
    <row r="1678" ht="20.25" hidden="1" customHeight="1" x14ac:dyDescent="0.15"/>
    <row r="1679" ht="20.25" hidden="1" customHeight="1" x14ac:dyDescent="0.15"/>
    <row r="1680" ht="20.25" hidden="1" customHeight="1" x14ac:dyDescent="0.15"/>
    <row r="1681" ht="20.25" hidden="1" customHeight="1" x14ac:dyDescent="0.15"/>
    <row r="1682" ht="20.25" hidden="1" customHeight="1" x14ac:dyDescent="0.15"/>
    <row r="1683" ht="20.25" hidden="1" customHeight="1" x14ac:dyDescent="0.15"/>
    <row r="1684" ht="20.25" hidden="1" customHeight="1" x14ac:dyDescent="0.15"/>
    <row r="1685" ht="20.25" hidden="1" customHeight="1" x14ac:dyDescent="0.15"/>
    <row r="1686" ht="20.25" hidden="1" customHeight="1" x14ac:dyDescent="0.15"/>
    <row r="1687" ht="20.25" hidden="1" customHeight="1" x14ac:dyDescent="0.15"/>
    <row r="1688" ht="20.25" hidden="1" customHeight="1" x14ac:dyDescent="0.15"/>
    <row r="1689" ht="20.25" hidden="1" customHeight="1" x14ac:dyDescent="0.15"/>
    <row r="1690" ht="20.25" hidden="1" customHeight="1" x14ac:dyDescent="0.15"/>
    <row r="1691" ht="20.25" hidden="1" customHeight="1" x14ac:dyDescent="0.15"/>
    <row r="1692" ht="20.25" hidden="1" customHeight="1" x14ac:dyDescent="0.15"/>
    <row r="1693" ht="20.25" hidden="1" customHeight="1" x14ac:dyDescent="0.15"/>
    <row r="1694" ht="20.25" hidden="1" customHeight="1" x14ac:dyDescent="0.15"/>
    <row r="1695" ht="20.25" hidden="1" customHeight="1" x14ac:dyDescent="0.15"/>
    <row r="1696" ht="20.25" hidden="1" customHeight="1" x14ac:dyDescent="0.15"/>
    <row r="1697" spans="1:1" ht="20.25" hidden="1" customHeight="1" x14ac:dyDescent="0.15"/>
    <row r="1698" spans="1:1" ht="20.25" hidden="1" customHeight="1" x14ac:dyDescent="0.15"/>
    <row r="1699" spans="1:1" ht="20.25" hidden="1" customHeight="1" x14ac:dyDescent="0.15"/>
    <row r="1700" spans="1:1" ht="20.25" hidden="1" customHeight="1" x14ac:dyDescent="0.15"/>
    <row r="1701" spans="1:1" ht="20.25" hidden="1" customHeight="1" x14ac:dyDescent="0.15"/>
    <row r="1702" spans="1:1" ht="20.25" hidden="1" customHeight="1" x14ac:dyDescent="0.15"/>
    <row r="1703" spans="1:1" ht="20.25" hidden="1" customHeight="1" x14ac:dyDescent="0.15"/>
    <row r="1704" spans="1:1" ht="20.25" hidden="1" customHeight="1" x14ac:dyDescent="0.15"/>
    <row r="1705" spans="1:1" ht="20.25" hidden="1" customHeight="1" x14ac:dyDescent="0.15"/>
    <row r="1706" spans="1:1" ht="20.25" hidden="1" customHeight="1" x14ac:dyDescent="0.15"/>
    <row r="1707" spans="1:1" ht="20.25" hidden="1" customHeight="1" x14ac:dyDescent="0.15"/>
    <row r="1708" spans="1:1" ht="20.25" hidden="1" customHeight="1" x14ac:dyDescent="0.15">
      <c r="A1708" s="827"/>
    </row>
    <row r="1709" spans="1:1" ht="20.25" hidden="1" customHeight="1" x14ac:dyDescent="0.15">
      <c r="A1709" s="827"/>
    </row>
    <row r="1710" spans="1:1" ht="20.25" hidden="1" customHeight="1" x14ac:dyDescent="0.15">
      <c r="A1710" s="827"/>
    </row>
    <row r="1711" spans="1:1" ht="20.25" hidden="1" customHeight="1" x14ac:dyDescent="0.15">
      <c r="A1711" s="827"/>
    </row>
    <row r="1712" spans="1:1" ht="20.25" hidden="1" customHeight="1" x14ac:dyDescent="0.15">
      <c r="A1712" s="827"/>
    </row>
    <row r="1713" spans="1:1" ht="20.25" hidden="1" customHeight="1" x14ac:dyDescent="0.15">
      <c r="A1713" s="827"/>
    </row>
    <row r="1714" spans="1:1" ht="20.25" hidden="1" customHeight="1" x14ac:dyDescent="0.15">
      <c r="A1714" s="827"/>
    </row>
    <row r="1715" spans="1:1" ht="20.25" hidden="1" customHeight="1" x14ac:dyDescent="0.15">
      <c r="A1715" s="827"/>
    </row>
    <row r="1716" spans="1:1" ht="20.25" hidden="1" customHeight="1" x14ac:dyDescent="0.15">
      <c r="A1716" s="827"/>
    </row>
    <row r="1717" spans="1:1" ht="20.25" hidden="1" customHeight="1" x14ac:dyDescent="0.15">
      <c r="A1717" s="827"/>
    </row>
    <row r="1718" spans="1:1" ht="20.25" hidden="1" customHeight="1" x14ac:dyDescent="0.15">
      <c r="A1718" s="827"/>
    </row>
    <row r="1719" spans="1:1" ht="20.25" hidden="1" customHeight="1" x14ac:dyDescent="0.15">
      <c r="A1719" s="827"/>
    </row>
    <row r="1720" spans="1:1" ht="20.25" hidden="1" customHeight="1" x14ac:dyDescent="0.15">
      <c r="A1720" s="827"/>
    </row>
    <row r="1721" spans="1:1" ht="20.25" hidden="1" customHeight="1" x14ac:dyDescent="0.15">
      <c r="A1721" s="827"/>
    </row>
    <row r="1722" spans="1:1" ht="20.25" hidden="1" customHeight="1" x14ac:dyDescent="0.15">
      <c r="A1722" s="827"/>
    </row>
    <row r="1723" spans="1:1" ht="20.25" hidden="1" customHeight="1" x14ac:dyDescent="0.15">
      <c r="A1723" s="827"/>
    </row>
    <row r="1724" spans="1:1" ht="20.25" hidden="1" customHeight="1" x14ac:dyDescent="0.15">
      <c r="A1724" s="827"/>
    </row>
    <row r="1725" spans="1:1" ht="20.25" hidden="1" customHeight="1" x14ac:dyDescent="0.15">
      <c r="A1725" s="827"/>
    </row>
    <row r="1726" spans="1:1" ht="20.25" hidden="1" customHeight="1" x14ac:dyDescent="0.15">
      <c r="A1726" s="827"/>
    </row>
    <row r="1727" spans="1:1" ht="20.25" hidden="1" customHeight="1" x14ac:dyDescent="0.15">
      <c r="A1727" s="827"/>
    </row>
    <row r="1728" spans="1:1" ht="20.25" hidden="1" customHeight="1" x14ac:dyDescent="0.15">
      <c r="A1728" s="827"/>
    </row>
    <row r="1729" spans="1:1" ht="20.25" hidden="1" customHeight="1" x14ac:dyDescent="0.15">
      <c r="A1729" s="827"/>
    </row>
    <row r="1730" spans="1:1" ht="20.25" hidden="1" customHeight="1" x14ac:dyDescent="0.15">
      <c r="A1730" s="827"/>
    </row>
    <row r="1731" spans="1:1" ht="20.25" hidden="1" customHeight="1" x14ac:dyDescent="0.15">
      <c r="A1731" s="827"/>
    </row>
    <row r="1732" spans="1:1" ht="20.25" hidden="1" customHeight="1" x14ac:dyDescent="0.15">
      <c r="A1732" s="827"/>
    </row>
    <row r="1733" spans="1:1" ht="20.25" hidden="1" customHeight="1" x14ac:dyDescent="0.15">
      <c r="A1733" s="827"/>
    </row>
    <row r="1734" spans="1:1" ht="20.25" hidden="1" customHeight="1" x14ac:dyDescent="0.15">
      <c r="A1734" s="827"/>
    </row>
    <row r="1735" spans="1:1" ht="20.25" hidden="1" customHeight="1" x14ac:dyDescent="0.15">
      <c r="A1735" s="827"/>
    </row>
    <row r="1736" spans="1:1" ht="20.25" hidden="1" customHeight="1" x14ac:dyDescent="0.15">
      <c r="A1736" s="827"/>
    </row>
    <row r="1737" spans="1:1" ht="20.25" hidden="1" customHeight="1" x14ac:dyDescent="0.15">
      <c r="A1737" s="827"/>
    </row>
    <row r="1738" spans="1:1" ht="20.25" hidden="1" customHeight="1" x14ac:dyDescent="0.15">
      <c r="A1738" s="827"/>
    </row>
    <row r="1739" spans="1:1" ht="20.25" hidden="1" customHeight="1" x14ac:dyDescent="0.15">
      <c r="A1739" s="827"/>
    </row>
    <row r="1740" spans="1:1" ht="20.25" hidden="1" customHeight="1" x14ac:dyDescent="0.15">
      <c r="A1740" s="827"/>
    </row>
    <row r="1741" spans="1:1" ht="20.25" hidden="1" customHeight="1" x14ac:dyDescent="0.15">
      <c r="A1741" s="827"/>
    </row>
    <row r="1742" spans="1:1" ht="20.25" hidden="1" customHeight="1" x14ac:dyDescent="0.15">
      <c r="A1742" s="827"/>
    </row>
    <row r="1743" spans="1:1" ht="20.25" hidden="1" customHeight="1" x14ac:dyDescent="0.15">
      <c r="A1743" s="827"/>
    </row>
    <row r="1744" spans="1:1" ht="20.25" hidden="1" customHeight="1" x14ac:dyDescent="0.15">
      <c r="A1744" s="827"/>
    </row>
    <row r="1745" spans="1:1" ht="20.25" hidden="1" customHeight="1" x14ac:dyDescent="0.15">
      <c r="A1745" s="827"/>
    </row>
    <row r="1746" spans="1:1" ht="20.25" hidden="1" customHeight="1" x14ac:dyDescent="0.15">
      <c r="A1746" s="827"/>
    </row>
    <row r="1747" spans="1:1" ht="20.25" hidden="1" customHeight="1" x14ac:dyDescent="0.15">
      <c r="A1747" s="827"/>
    </row>
    <row r="1748" spans="1:1" ht="20.25" hidden="1" customHeight="1" x14ac:dyDescent="0.15">
      <c r="A1748" s="827"/>
    </row>
    <row r="1749" spans="1:1" ht="20.25" hidden="1" customHeight="1" x14ac:dyDescent="0.15">
      <c r="A1749" s="827"/>
    </row>
    <row r="1750" spans="1:1" ht="20.25" hidden="1" customHeight="1" x14ac:dyDescent="0.15">
      <c r="A1750" s="827"/>
    </row>
    <row r="1751" spans="1:1" ht="20.25" hidden="1" customHeight="1" x14ac:dyDescent="0.15">
      <c r="A1751" s="827"/>
    </row>
    <row r="1752" spans="1:1" ht="20.25" hidden="1" customHeight="1" x14ac:dyDescent="0.15">
      <c r="A1752" s="827"/>
    </row>
    <row r="1753" spans="1:1" ht="20.25" hidden="1" customHeight="1" x14ac:dyDescent="0.15">
      <c r="A1753" s="827"/>
    </row>
    <row r="1754" spans="1:1" ht="20.25" hidden="1" customHeight="1" x14ac:dyDescent="0.15">
      <c r="A1754" s="827"/>
    </row>
    <row r="1755" spans="1:1" ht="20.25" hidden="1" customHeight="1" x14ac:dyDescent="0.15">
      <c r="A1755" s="827"/>
    </row>
    <row r="1756" spans="1:1" ht="20.25" hidden="1" customHeight="1" x14ac:dyDescent="0.15">
      <c r="A1756" s="827"/>
    </row>
    <row r="1757" spans="1:1" ht="20.25" hidden="1" customHeight="1" x14ac:dyDescent="0.15">
      <c r="A1757" s="827"/>
    </row>
    <row r="1758" spans="1:1" ht="20.25" hidden="1" customHeight="1" x14ac:dyDescent="0.15">
      <c r="A1758" s="827"/>
    </row>
    <row r="1759" spans="1:1" ht="20.25" hidden="1" customHeight="1" x14ac:dyDescent="0.15">
      <c r="A1759" s="827"/>
    </row>
    <row r="1760" spans="1:1" ht="20.25" hidden="1" customHeight="1" x14ac:dyDescent="0.15">
      <c r="A1760" s="827"/>
    </row>
    <row r="1761" spans="1:1" ht="20.25" hidden="1" customHeight="1" x14ac:dyDescent="0.15">
      <c r="A1761" s="827"/>
    </row>
    <row r="1762" spans="1:1" ht="20.25" hidden="1" customHeight="1" x14ac:dyDescent="0.15">
      <c r="A1762" s="827"/>
    </row>
    <row r="1763" spans="1:1" ht="20.25" hidden="1" customHeight="1" x14ac:dyDescent="0.15">
      <c r="A1763" s="827"/>
    </row>
    <row r="1764" spans="1:1" ht="20.25" hidden="1" customHeight="1" x14ac:dyDescent="0.15">
      <c r="A1764" s="827"/>
    </row>
    <row r="1765" spans="1:1" ht="20.25" hidden="1" customHeight="1" x14ac:dyDescent="0.15">
      <c r="A1765" s="827"/>
    </row>
    <row r="1766" spans="1:1" ht="20.25" hidden="1" customHeight="1" x14ac:dyDescent="0.15">
      <c r="A1766" s="827"/>
    </row>
    <row r="1767" spans="1:1" ht="20.25" hidden="1" customHeight="1" x14ac:dyDescent="0.15">
      <c r="A1767" s="827"/>
    </row>
    <row r="1768" spans="1:1" ht="20.25" hidden="1" customHeight="1" x14ac:dyDescent="0.15">
      <c r="A1768" s="827"/>
    </row>
    <row r="1769" spans="1:1" ht="20.25" hidden="1" customHeight="1" x14ac:dyDescent="0.15">
      <c r="A1769" s="827"/>
    </row>
    <row r="1770" spans="1:1" ht="20.25" hidden="1" customHeight="1" x14ac:dyDescent="0.15">
      <c r="A1770" s="827"/>
    </row>
    <row r="1771" spans="1:1" ht="20.25" hidden="1" customHeight="1" x14ac:dyDescent="0.15">
      <c r="A1771" s="827"/>
    </row>
    <row r="1772" spans="1:1" ht="20.25" hidden="1" customHeight="1" x14ac:dyDescent="0.15">
      <c r="A1772" s="827"/>
    </row>
    <row r="1773" spans="1:1" ht="20.25" hidden="1" customHeight="1" x14ac:dyDescent="0.15">
      <c r="A1773" s="827"/>
    </row>
    <row r="1774" spans="1:1" ht="20.25" hidden="1" customHeight="1" x14ac:dyDescent="0.15">
      <c r="A1774" s="827"/>
    </row>
    <row r="1775" spans="1:1" ht="20.25" hidden="1" customHeight="1" x14ac:dyDescent="0.15">
      <c r="A1775" s="827"/>
    </row>
    <row r="1776" spans="1:1" ht="20.25" hidden="1" customHeight="1" x14ac:dyDescent="0.15">
      <c r="A1776" s="827"/>
    </row>
    <row r="1777" spans="1:1" ht="20.25" hidden="1" customHeight="1" x14ac:dyDescent="0.15">
      <c r="A1777" s="827"/>
    </row>
    <row r="1778" spans="1:1" ht="20.25" hidden="1" customHeight="1" x14ac:dyDescent="0.15">
      <c r="A1778" s="827"/>
    </row>
    <row r="1779" spans="1:1" ht="20.25" hidden="1" customHeight="1" x14ac:dyDescent="0.15">
      <c r="A1779" s="827"/>
    </row>
    <row r="1780" spans="1:1" ht="20.25" hidden="1" customHeight="1" x14ac:dyDescent="0.15">
      <c r="A1780" s="827"/>
    </row>
    <row r="1781" spans="1:1" ht="20.25" hidden="1" customHeight="1" x14ac:dyDescent="0.15">
      <c r="A1781" s="827"/>
    </row>
    <row r="1782" spans="1:1" ht="20.25" hidden="1" customHeight="1" x14ac:dyDescent="0.15">
      <c r="A1782" s="827"/>
    </row>
    <row r="1783" spans="1:1" ht="20.25" hidden="1" customHeight="1" x14ac:dyDescent="0.15">
      <c r="A1783" s="827"/>
    </row>
    <row r="1784" spans="1:1" ht="20.25" hidden="1" customHeight="1" x14ac:dyDescent="0.15">
      <c r="A1784" s="827"/>
    </row>
    <row r="1785" spans="1:1" ht="20.25" hidden="1" customHeight="1" x14ac:dyDescent="0.15">
      <c r="A1785" s="827"/>
    </row>
    <row r="1786" spans="1:1" ht="20.25" hidden="1" customHeight="1" x14ac:dyDescent="0.15">
      <c r="A1786" s="827"/>
    </row>
    <row r="1787" spans="1:1" ht="20.25" hidden="1" customHeight="1" x14ac:dyDescent="0.15">
      <c r="A1787" s="827"/>
    </row>
    <row r="1788" spans="1:1" ht="20.25" hidden="1" customHeight="1" x14ac:dyDescent="0.15">
      <c r="A1788" s="827"/>
    </row>
    <row r="1789" spans="1:1" ht="20.25" hidden="1" customHeight="1" x14ac:dyDescent="0.15">
      <c r="A1789" s="827"/>
    </row>
    <row r="1790" spans="1:1" ht="20.25" hidden="1" customHeight="1" x14ac:dyDescent="0.15">
      <c r="A1790" s="827"/>
    </row>
    <row r="1791" spans="1:1" ht="20.25" hidden="1" customHeight="1" x14ac:dyDescent="0.15">
      <c r="A1791" s="827"/>
    </row>
    <row r="1792" spans="1:1" ht="20.25" hidden="1" customHeight="1" x14ac:dyDescent="0.15">
      <c r="A1792" s="827"/>
    </row>
    <row r="1793" spans="1:1" ht="20.25" hidden="1" customHeight="1" x14ac:dyDescent="0.15">
      <c r="A1793" s="827"/>
    </row>
    <row r="1794" spans="1:1" ht="20.25" hidden="1" customHeight="1" x14ac:dyDescent="0.15">
      <c r="A1794" s="827"/>
    </row>
    <row r="1795" spans="1:1" ht="20.25" hidden="1" customHeight="1" x14ac:dyDescent="0.15">
      <c r="A1795" s="827"/>
    </row>
    <row r="1796" spans="1:1" ht="20.25" hidden="1" customHeight="1" x14ac:dyDescent="0.15">
      <c r="A1796" s="827"/>
    </row>
    <row r="1797" spans="1:1" ht="20.25" hidden="1" customHeight="1" x14ac:dyDescent="0.15">
      <c r="A1797" s="827"/>
    </row>
    <row r="1798" spans="1:1" ht="20.25" hidden="1" customHeight="1" x14ac:dyDescent="0.15">
      <c r="A1798" s="827"/>
    </row>
    <row r="1799" spans="1:1" ht="20.25" hidden="1" customHeight="1" x14ac:dyDescent="0.15">
      <c r="A1799" s="827"/>
    </row>
    <row r="1800" spans="1:1" ht="20.25" hidden="1" customHeight="1" x14ac:dyDescent="0.15">
      <c r="A1800" s="827"/>
    </row>
    <row r="1801" spans="1:1" ht="20.25" hidden="1" customHeight="1" x14ac:dyDescent="0.15">
      <c r="A1801" s="827"/>
    </row>
    <row r="1802" spans="1:1" ht="20.25" hidden="1" customHeight="1" x14ac:dyDescent="0.15">
      <c r="A1802" s="827"/>
    </row>
    <row r="1803" spans="1:1" ht="20.25" hidden="1" customHeight="1" x14ac:dyDescent="0.15">
      <c r="A1803" s="827"/>
    </row>
    <row r="1804" spans="1:1" ht="20.25" hidden="1" customHeight="1" x14ac:dyDescent="0.15">
      <c r="A1804" s="827"/>
    </row>
    <row r="1805" spans="1:1" ht="20.25" hidden="1" customHeight="1" x14ac:dyDescent="0.15">
      <c r="A1805" s="827"/>
    </row>
    <row r="1806" spans="1:1" ht="20.25" hidden="1" customHeight="1" x14ac:dyDescent="0.15">
      <c r="A1806" s="827"/>
    </row>
    <row r="1807" spans="1:1" ht="20.25" hidden="1" customHeight="1" x14ac:dyDescent="0.15">
      <c r="A1807" s="827"/>
    </row>
    <row r="1808" spans="1:1" ht="20.25" hidden="1" customHeight="1" x14ac:dyDescent="0.15">
      <c r="A1808" s="827"/>
    </row>
    <row r="1809" spans="1:1" ht="20.25" hidden="1" customHeight="1" x14ac:dyDescent="0.15">
      <c r="A1809" s="827"/>
    </row>
    <row r="1810" spans="1:1" ht="20.25" hidden="1" customHeight="1" x14ac:dyDescent="0.15">
      <c r="A1810" s="827"/>
    </row>
    <row r="1811" spans="1:1" ht="20.25" hidden="1" customHeight="1" x14ac:dyDescent="0.15">
      <c r="A1811" s="827"/>
    </row>
    <row r="1812" spans="1:1" ht="20.25" hidden="1" customHeight="1" x14ac:dyDescent="0.15">
      <c r="A1812" s="827"/>
    </row>
    <row r="1813" spans="1:1" ht="20.25" hidden="1" customHeight="1" x14ac:dyDescent="0.15">
      <c r="A1813" s="827"/>
    </row>
    <row r="1814" spans="1:1" ht="20.25" hidden="1" customHeight="1" x14ac:dyDescent="0.15">
      <c r="A1814" s="827"/>
    </row>
    <row r="1815" spans="1:1" ht="20.25" hidden="1" customHeight="1" x14ac:dyDescent="0.15">
      <c r="A1815" s="827"/>
    </row>
    <row r="1816" spans="1:1" ht="20.25" hidden="1" customHeight="1" x14ac:dyDescent="0.15">
      <c r="A1816" s="827"/>
    </row>
    <row r="1817" spans="1:1" ht="20.25" hidden="1" customHeight="1" x14ac:dyDescent="0.15">
      <c r="A1817" s="827"/>
    </row>
    <row r="1818" spans="1:1" ht="20.25" hidden="1" customHeight="1" x14ac:dyDescent="0.15">
      <c r="A1818" s="827"/>
    </row>
    <row r="1819" spans="1:1" ht="20.25" hidden="1" customHeight="1" x14ac:dyDescent="0.15">
      <c r="A1819" s="827"/>
    </row>
    <row r="1820" spans="1:1" ht="20.25" hidden="1" customHeight="1" x14ac:dyDescent="0.15">
      <c r="A1820" s="827"/>
    </row>
    <row r="1821" spans="1:1" ht="20.25" hidden="1" customHeight="1" x14ac:dyDescent="0.15">
      <c r="A1821" s="827"/>
    </row>
    <row r="1822" spans="1:1" ht="20.25" hidden="1" customHeight="1" x14ac:dyDescent="0.15">
      <c r="A1822" s="827"/>
    </row>
    <row r="1823" spans="1:1" ht="20.25" hidden="1" customHeight="1" x14ac:dyDescent="0.15">
      <c r="A1823" s="827"/>
    </row>
    <row r="1824" spans="1:1" ht="20.25" hidden="1" customHeight="1" x14ac:dyDescent="0.15">
      <c r="A1824" s="827"/>
    </row>
    <row r="1825" spans="1:1" ht="20.25" hidden="1" customHeight="1" x14ac:dyDescent="0.15">
      <c r="A1825" s="827"/>
    </row>
    <row r="1826" spans="1:1" ht="20.25" hidden="1" customHeight="1" x14ac:dyDescent="0.15">
      <c r="A1826" s="827"/>
    </row>
    <row r="1827" spans="1:1" ht="20.25" hidden="1" customHeight="1" x14ac:dyDescent="0.15">
      <c r="A1827" s="827"/>
    </row>
    <row r="1828" spans="1:1" ht="20.25" hidden="1" customHeight="1" x14ac:dyDescent="0.15">
      <c r="A1828" s="827"/>
    </row>
    <row r="1829" spans="1:1" ht="20.25" hidden="1" customHeight="1" x14ac:dyDescent="0.15">
      <c r="A1829" s="827"/>
    </row>
    <row r="1830" spans="1:1" ht="20.25" hidden="1" customHeight="1" x14ac:dyDescent="0.15">
      <c r="A1830" s="827"/>
    </row>
  </sheetData>
  <autoFilter ref="A1:A1830">
    <filterColumn colId="0">
      <filters>
        <filter val="○"/>
      </filters>
    </filterColumn>
  </autoFilter>
  <mergeCells count="29">
    <mergeCell ref="C56:H56"/>
    <mergeCell ref="C15:L15"/>
    <mergeCell ref="C16:H16"/>
    <mergeCell ref="C33:H33"/>
    <mergeCell ref="C35:L35"/>
    <mergeCell ref="C55:R55"/>
    <mergeCell ref="C59:R59"/>
    <mergeCell ref="C60:N60"/>
    <mergeCell ref="C61:H61"/>
    <mergeCell ref="C63:H63"/>
    <mergeCell ref="C64:H64"/>
    <mergeCell ref="C65:H65"/>
    <mergeCell ref="C66:H66"/>
    <mergeCell ref="C67:R67"/>
    <mergeCell ref="C68:R68"/>
    <mergeCell ref="C69:R69"/>
    <mergeCell ref="C81:O81"/>
    <mergeCell ref="C85:O85"/>
    <mergeCell ref="C89:J89"/>
    <mergeCell ref="C116:R116"/>
    <mergeCell ref="C129:H129"/>
    <mergeCell ref="C162:H162"/>
    <mergeCell ref="C163:H163"/>
    <mergeCell ref="C164:H164"/>
    <mergeCell ref="C136:H136"/>
    <mergeCell ref="C137:H137"/>
    <mergeCell ref="C145:H145"/>
    <mergeCell ref="C157:H157"/>
    <mergeCell ref="C161:H161"/>
  </mergeCells>
  <phoneticPr fontId="9"/>
  <printOptions horizontalCentered="1"/>
  <pageMargins left="0.23622047244094491" right="0.23622047244094491" top="0.74803149606299213" bottom="0.74803149606299213" header="0.31496062992125984" footer="0.31496062992125984"/>
  <pageSetup paperSize="9" scale="55" fitToHeight="2" orientation="landscape" cellComments="asDisplayed" r:id="rId1"/>
  <headerFooter alignWithMargins="0"/>
  <rowBreaks count="1" manualBreakCount="1">
    <brk id="78" min="1" max="12" man="1"/>
  </row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indexed="51"/>
    <pageSetUpPr fitToPage="1"/>
  </sheetPr>
  <dimension ref="A1:V49"/>
  <sheetViews>
    <sheetView workbookViewId="0"/>
  </sheetViews>
  <sheetFormatPr defaultColWidth="9" defaultRowHeight="13.5" x14ac:dyDescent="0.15"/>
  <cols>
    <col min="1" max="25" width="4.125" style="1340" customWidth="1"/>
    <col min="26" max="16384" width="9" style="1340"/>
  </cols>
  <sheetData>
    <row r="1" spans="1:22" ht="16.5" customHeight="1" x14ac:dyDescent="0.15">
      <c r="V1" s="1341"/>
    </row>
    <row r="2" spans="1:22" ht="16.5" customHeight="1" x14ac:dyDescent="0.15">
      <c r="V2" s="1342"/>
    </row>
    <row r="3" spans="1:22" ht="22.5" customHeight="1" x14ac:dyDescent="0.15">
      <c r="A3" s="4295" t="s">
        <v>652</v>
      </c>
      <c r="B3" s="4295"/>
      <c r="C3" s="4295"/>
      <c r="D3" s="4295"/>
      <c r="E3" s="4295"/>
      <c r="F3" s="4295"/>
      <c r="G3" s="4295"/>
      <c r="H3" s="4295"/>
      <c r="I3" s="4295"/>
      <c r="K3" s="4295" t="s">
        <v>1151</v>
      </c>
      <c r="L3" s="4295"/>
      <c r="M3" s="4295"/>
      <c r="N3" s="4295"/>
      <c r="O3" s="4295"/>
      <c r="P3" s="4295"/>
      <c r="Q3" s="4295"/>
      <c r="R3" s="4295"/>
      <c r="S3" s="4295"/>
      <c r="T3" s="4295"/>
      <c r="U3" s="4295"/>
      <c r="V3" s="4295"/>
    </row>
    <row r="4" spans="1:22" ht="16.5" customHeight="1" x14ac:dyDescent="0.15">
      <c r="V4" s="1342"/>
    </row>
    <row r="5" spans="1:22" ht="16.5" customHeight="1" x14ac:dyDescent="0.15">
      <c r="A5" s="4294" t="s">
        <v>2654</v>
      </c>
      <c r="B5" s="4294"/>
      <c r="C5" s="4294"/>
      <c r="D5" s="4294"/>
      <c r="E5" s="4294"/>
      <c r="F5" s="4294"/>
      <c r="G5" s="4294"/>
      <c r="H5" s="4294"/>
      <c r="I5" s="4294"/>
      <c r="J5" s="4294"/>
      <c r="K5" s="4294"/>
      <c r="L5" s="4294"/>
      <c r="M5" s="4294"/>
      <c r="N5" s="4294"/>
      <c r="O5" s="4294"/>
      <c r="P5" s="4294"/>
      <c r="Q5" s="4294"/>
      <c r="R5" s="4294"/>
      <c r="S5" s="4294"/>
      <c r="T5" s="4294"/>
      <c r="U5" s="4294"/>
      <c r="V5" s="4294"/>
    </row>
    <row r="6" spans="1:22" ht="16.5" customHeight="1" x14ac:dyDescent="0.15">
      <c r="A6" s="4294" t="s">
        <v>2655</v>
      </c>
      <c r="B6" s="4294"/>
      <c r="C6" s="4294"/>
      <c r="D6" s="4294"/>
      <c r="E6" s="4294"/>
      <c r="F6" s="4294"/>
      <c r="G6" s="4294"/>
      <c r="H6" s="4294"/>
      <c r="I6" s="4294"/>
      <c r="J6" s="4294"/>
      <c r="K6" s="4294"/>
      <c r="L6" s="4294"/>
      <c r="M6" s="4294"/>
      <c r="N6" s="4294"/>
      <c r="O6" s="4294"/>
      <c r="P6" s="4294"/>
      <c r="Q6" s="4294"/>
      <c r="R6" s="4294"/>
      <c r="S6" s="4294"/>
      <c r="T6" s="4294"/>
      <c r="U6" s="4294"/>
      <c r="V6" s="4294"/>
    </row>
    <row r="7" spans="1:22" ht="16.5" customHeight="1" x14ac:dyDescent="0.15">
      <c r="A7" s="1343"/>
      <c r="B7" s="1344"/>
      <c r="C7" s="1344"/>
      <c r="D7" s="1344"/>
      <c r="E7" s="1344"/>
      <c r="F7" s="1344"/>
      <c r="G7" s="1344"/>
      <c r="H7" s="1344"/>
      <c r="I7" s="1344"/>
      <c r="J7" s="1344"/>
      <c r="K7" s="1344"/>
      <c r="L7" s="1344"/>
      <c r="M7" s="1344"/>
      <c r="N7" s="1344"/>
      <c r="O7" s="1344"/>
      <c r="P7" s="1344"/>
      <c r="Q7" s="1344"/>
      <c r="R7" s="1344"/>
      <c r="S7" s="1344"/>
      <c r="T7" s="1344"/>
      <c r="U7" s="1344"/>
      <c r="V7" s="1345"/>
    </row>
    <row r="8" spans="1:22" ht="16.5" customHeight="1" x14ac:dyDescent="0.15">
      <c r="A8" s="1346" t="s">
        <v>2656</v>
      </c>
      <c r="B8" s="1347"/>
      <c r="C8" s="1347"/>
      <c r="E8" s="1342"/>
      <c r="M8" s="1342"/>
      <c r="V8" s="1348"/>
    </row>
    <row r="9" spans="1:22" ht="16.5" customHeight="1" x14ac:dyDescent="0.15">
      <c r="A9" s="1349"/>
      <c r="V9" s="1348"/>
    </row>
    <row r="10" spans="1:22" ht="16.5" customHeight="1" x14ac:dyDescent="0.15">
      <c r="A10" s="1350" t="s">
        <v>2657</v>
      </c>
      <c r="B10" s="1340" t="s">
        <v>2658</v>
      </c>
      <c r="V10" s="1348"/>
    </row>
    <row r="11" spans="1:22" ht="22.5" customHeight="1" x14ac:dyDescent="0.15">
      <c r="A11" s="1349"/>
      <c r="B11" s="1351"/>
      <c r="C11" s="1351" t="s">
        <v>2659</v>
      </c>
      <c r="D11" s="1351"/>
      <c r="E11" s="4282"/>
      <c r="F11" s="4282"/>
      <c r="G11" s="1351" t="s">
        <v>2660</v>
      </c>
      <c r="H11" s="4282"/>
      <c r="I11" s="4282"/>
      <c r="J11" s="1351" t="s">
        <v>2661</v>
      </c>
      <c r="K11" s="4282"/>
      <c r="L11" s="4282"/>
      <c r="M11" s="1351" t="s">
        <v>2662</v>
      </c>
      <c r="N11" s="1351"/>
      <c r="O11" s="1351"/>
      <c r="P11" s="1352" t="s">
        <v>2663</v>
      </c>
      <c r="V11" s="1348"/>
    </row>
    <row r="12" spans="1:22" ht="16.5" customHeight="1" x14ac:dyDescent="0.15">
      <c r="A12" s="1350"/>
      <c r="C12" s="1340" t="s">
        <v>2664</v>
      </c>
      <c r="K12" s="1340" t="s">
        <v>2665</v>
      </c>
      <c r="V12" s="1348"/>
    </row>
    <row r="13" spans="1:22" ht="16.5" customHeight="1" x14ac:dyDescent="0.15">
      <c r="A13" s="1350"/>
      <c r="C13" s="1340" t="s">
        <v>2666</v>
      </c>
      <c r="K13" s="1340" t="s">
        <v>2667</v>
      </c>
      <c r="V13" s="1348"/>
    </row>
    <row r="14" spans="1:22" ht="16.5" customHeight="1" x14ac:dyDescent="0.15">
      <c r="A14" s="1350"/>
      <c r="C14" s="1340" t="s">
        <v>2668</v>
      </c>
      <c r="K14" s="1340" t="s">
        <v>2669</v>
      </c>
      <c r="V14" s="1348"/>
    </row>
    <row r="15" spans="1:22" ht="16.5" customHeight="1" x14ac:dyDescent="0.15">
      <c r="A15" s="1350"/>
      <c r="C15" s="1340" t="s">
        <v>2670</v>
      </c>
      <c r="V15" s="1348"/>
    </row>
    <row r="16" spans="1:22" ht="16.5" customHeight="1" x14ac:dyDescent="0.15">
      <c r="A16" s="1350"/>
      <c r="V16" s="1348"/>
    </row>
    <row r="17" spans="1:22" ht="16.5" customHeight="1" x14ac:dyDescent="0.15">
      <c r="A17" s="1350" t="s">
        <v>2512</v>
      </c>
      <c r="B17" s="1340" t="s">
        <v>2671</v>
      </c>
      <c r="V17" s="1348"/>
    </row>
    <row r="18" spans="1:22" ht="16.5" customHeight="1" x14ac:dyDescent="0.15">
      <c r="A18" s="1349"/>
      <c r="B18" s="4283" t="s">
        <v>2672</v>
      </c>
      <c r="C18" s="4284"/>
      <c r="D18" s="4284"/>
      <c r="E18" s="4284"/>
      <c r="F18" s="4284"/>
      <c r="G18" s="4284"/>
      <c r="H18" s="4284"/>
      <c r="I18" s="4284"/>
      <c r="J18" s="4284"/>
      <c r="K18" s="4284"/>
      <c r="L18" s="4284"/>
      <c r="M18" s="4284"/>
      <c r="N18" s="4284"/>
      <c r="O18" s="4284"/>
      <c r="P18" s="4284"/>
      <c r="Q18" s="4285"/>
      <c r="R18" s="4289" t="s">
        <v>2673</v>
      </c>
      <c r="S18" s="4290"/>
      <c r="T18" s="4290"/>
      <c r="U18" s="4291"/>
      <c r="V18" s="1348"/>
    </row>
    <row r="19" spans="1:22" ht="16.5" customHeight="1" x14ac:dyDescent="0.15">
      <c r="A19" s="1349"/>
      <c r="B19" s="4286"/>
      <c r="C19" s="4287"/>
      <c r="D19" s="4287"/>
      <c r="E19" s="4287"/>
      <c r="F19" s="4287"/>
      <c r="G19" s="4287"/>
      <c r="H19" s="4287"/>
      <c r="I19" s="4287"/>
      <c r="J19" s="4287"/>
      <c r="K19" s="4287"/>
      <c r="L19" s="4287"/>
      <c r="M19" s="4287"/>
      <c r="N19" s="4287"/>
      <c r="O19" s="4287"/>
      <c r="P19" s="4287"/>
      <c r="Q19" s="4288"/>
      <c r="R19" s="4292"/>
      <c r="S19" s="4282"/>
      <c r="T19" s="4282"/>
      <c r="U19" s="4293"/>
      <c r="V19" s="1348"/>
    </row>
    <row r="20" spans="1:22" ht="16.5" customHeight="1" x14ac:dyDescent="0.15">
      <c r="A20" s="1349"/>
      <c r="V20" s="1348"/>
    </row>
    <row r="21" spans="1:22" ht="16.5" customHeight="1" x14ac:dyDescent="0.15">
      <c r="A21" s="1350" t="s">
        <v>2513</v>
      </c>
      <c r="B21" s="1340" t="s">
        <v>2674</v>
      </c>
      <c r="V21" s="1348"/>
    </row>
    <row r="22" spans="1:22" ht="16.5" customHeight="1" x14ac:dyDescent="0.15">
      <c r="A22" s="1349"/>
      <c r="C22" s="1340" t="s">
        <v>2675</v>
      </c>
      <c r="V22" s="1348"/>
    </row>
    <row r="23" spans="1:22" ht="16.5" customHeight="1" x14ac:dyDescent="0.15">
      <c r="A23" s="1349"/>
      <c r="C23" s="1343" t="s">
        <v>2676</v>
      </c>
      <c r="D23" s="1344"/>
      <c r="E23" s="1344"/>
      <c r="F23" s="1344"/>
      <c r="G23" s="1344"/>
      <c r="H23" s="1344"/>
      <c r="I23" s="1344"/>
      <c r="J23" s="1344"/>
      <c r="K23" s="1344"/>
      <c r="L23" s="1344"/>
      <c r="M23" s="1344"/>
      <c r="N23" s="1344"/>
      <c r="O23" s="1344"/>
      <c r="P23" s="1344"/>
      <c r="Q23" s="1344"/>
      <c r="R23" s="1344"/>
      <c r="S23" s="1344"/>
      <c r="T23" s="1344"/>
      <c r="U23" s="1345"/>
      <c r="V23" s="1348"/>
    </row>
    <row r="24" spans="1:22" ht="22.5" customHeight="1" x14ac:dyDescent="0.15">
      <c r="A24" s="1349"/>
      <c r="C24" s="1349"/>
      <c r="D24" s="1353" t="s">
        <v>2677</v>
      </c>
      <c r="E24" s="1354"/>
      <c r="F24" s="1354"/>
      <c r="G24" s="1354"/>
      <c r="H24" s="1354"/>
      <c r="I24" s="1354"/>
      <c r="J24" s="1354"/>
      <c r="K24" s="1354"/>
      <c r="L24" s="1354"/>
      <c r="M24" s="1354"/>
      <c r="N24" s="1354"/>
      <c r="O24" s="1354"/>
      <c r="P24" s="1354"/>
      <c r="Q24" s="1354"/>
      <c r="R24" s="1354"/>
      <c r="S24" s="1354"/>
      <c r="T24" s="1354"/>
      <c r="U24" s="1355"/>
      <c r="V24" s="1348"/>
    </row>
    <row r="25" spans="1:22" ht="22.5" customHeight="1" x14ac:dyDescent="0.15">
      <c r="A25" s="1349"/>
      <c r="C25" s="1356"/>
      <c r="D25" s="1356"/>
      <c r="E25" s="1357" t="s">
        <v>2678</v>
      </c>
      <c r="F25" s="1357" t="s">
        <v>2679</v>
      </c>
      <c r="G25" s="1357" t="s">
        <v>2680</v>
      </c>
      <c r="H25" s="4282" t="s">
        <v>2681</v>
      </c>
      <c r="I25" s="4282"/>
      <c r="J25" s="4282"/>
      <c r="K25" s="4282"/>
      <c r="L25" s="4282"/>
      <c r="M25" s="4282"/>
      <c r="N25" s="1351" t="s">
        <v>2660</v>
      </c>
      <c r="O25" s="4282"/>
      <c r="P25" s="4282"/>
      <c r="Q25" s="1351" t="s">
        <v>2661</v>
      </c>
      <c r="R25" s="4282"/>
      <c r="S25" s="4282"/>
      <c r="T25" s="1351" t="s">
        <v>2682</v>
      </c>
      <c r="U25" s="1358"/>
      <c r="V25" s="1348"/>
    </row>
    <row r="26" spans="1:22" ht="16.5" customHeight="1" x14ac:dyDescent="0.15">
      <c r="A26" s="1349"/>
      <c r="C26" s="1343" t="s">
        <v>2683</v>
      </c>
      <c r="D26" s="1344"/>
      <c r="E26" s="1344"/>
      <c r="F26" s="1344"/>
      <c r="G26" s="1344"/>
      <c r="H26" s="1344"/>
      <c r="I26" s="1344"/>
      <c r="J26" s="1344"/>
      <c r="K26" s="1344"/>
      <c r="L26" s="1344"/>
      <c r="M26" s="1344"/>
      <c r="N26" s="1344"/>
      <c r="O26" s="1344"/>
      <c r="P26" s="1344"/>
      <c r="Q26" s="1344"/>
      <c r="R26" s="1344"/>
      <c r="S26" s="1344"/>
      <c r="T26" s="1344"/>
      <c r="U26" s="1345"/>
      <c r="V26" s="1348"/>
    </row>
    <row r="27" spans="1:22" ht="22.5" customHeight="1" x14ac:dyDescent="0.15">
      <c r="A27" s="1349"/>
      <c r="C27" s="1349"/>
      <c r="D27" s="1353" t="s">
        <v>2684</v>
      </c>
      <c r="E27" s="1354"/>
      <c r="F27" s="1354"/>
      <c r="G27" s="1354"/>
      <c r="H27" s="1354"/>
      <c r="I27" s="1354"/>
      <c r="J27" s="1354"/>
      <c r="K27" s="1354"/>
      <c r="L27" s="1354"/>
      <c r="M27" s="1354"/>
      <c r="N27" s="1354"/>
      <c r="O27" s="1354"/>
      <c r="P27" s="1354"/>
      <c r="Q27" s="1354"/>
      <c r="R27" s="1354"/>
      <c r="S27" s="1354"/>
      <c r="T27" s="1354"/>
      <c r="U27" s="1355"/>
      <c r="V27" s="1348"/>
    </row>
    <row r="28" spans="1:22" ht="22.5" customHeight="1" x14ac:dyDescent="0.15">
      <c r="A28" s="1349"/>
      <c r="C28" s="1356"/>
      <c r="D28" s="1356"/>
      <c r="E28" s="1357" t="s">
        <v>2678</v>
      </c>
      <c r="F28" s="1357" t="s">
        <v>2679</v>
      </c>
      <c r="G28" s="1357" t="s">
        <v>2680</v>
      </c>
      <c r="H28" s="4282" t="s">
        <v>2681</v>
      </c>
      <c r="I28" s="4282"/>
      <c r="J28" s="4282"/>
      <c r="K28" s="4282"/>
      <c r="L28" s="4282"/>
      <c r="M28" s="4282"/>
      <c r="N28" s="1351" t="s">
        <v>2660</v>
      </c>
      <c r="O28" s="4282"/>
      <c r="P28" s="4282"/>
      <c r="Q28" s="1351" t="s">
        <v>2661</v>
      </c>
      <c r="R28" s="4282"/>
      <c r="S28" s="4282"/>
      <c r="T28" s="1351" t="s">
        <v>2682</v>
      </c>
      <c r="U28" s="1358"/>
      <c r="V28" s="1348"/>
    </row>
    <row r="29" spans="1:22" s="1360" customFormat="1" ht="16.5" customHeight="1" x14ac:dyDescent="0.15">
      <c r="A29" s="1359"/>
      <c r="C29" s="1340"/>
      <c r="D29" s="1361" t="s">
        <v>2685</v>
      </c>
      <c r="E29" s="4280" t="s">
        <v>2686</v>
      </c>
      <c r="F29" s="4280"/>
      <c r="G29" s="4280"/>
      <c r="H29" s="4280"/>
      <c r="I29" s="4280"/>
      <c r="J29" s="4280"/>
      <c r="K29" s="4280"/>
      <c r="L29" s="4280"/>
      <c r="M29" s="4280"/>
      <c r="N29" s="4280"/>
      <c r="O29" s="4280"/>
      <c r="P29" s="4280"/>
      <c r="Q29" s="4280"/>
      <c r="R29" s="4280"/>
      <c r="S29" s="4280"/>
      <c r="T29" s="4280"/>
      <c r="U29" s="4280"/>
      <c r="V29" s="4281"/>
    </row>
    <row r="30" spans="1:22" s="1360" customFormat="1" ht="16.5" customHeight="1" x14ac:dyDescent="0.15">
      <c r="A30" s="1359"/>
      <c r="C30" s="1340"/>
      <c r="D30" s="1340"/>
      <c r="E30" s="1340"/>
      <c r="F30" s="1340"/>
      <c r="G30" s="1340"/>
      <c r="H30" s="1340"/>
      <c r="I30" s="1340"/>
      <c r="J30" s="1340"/>
      <c r="K30" s="1340"/>
      <c r="L30" s="1340"/>
      <c r="M30" s="1340"/>
      <c r="N30" s="1340"/>
      <c r="O30" s="1340"/>
      <c r="P30" s="1340"/>
      <c r="Q30" s="1340"/>
      <c r="R30" s="1340"/>
      <c r="S30" s="1340"/>
      <c r="T30" s="1340"/>
      <c r="U30" s="1340"/>
      <c r="V30" s="1348"/>
    </row>
    <row r="31" spans="1:22" s="1360" customFormat="1" ht="16.5" customHeight="1" x14ac:dyDescent="0.15">
      <c r="A31" s="1359"/>
      <c r="C31" s="1340" t="s">
        <v>2687</v>
      </c>
      <c r="V31" s="1362"/>
    </row>
    <row r="32" spans="1:22" ht="16.5" customHeight="1" x14ac:dyDescent="0.15">
      <c r="A32" s="1349"/>
      <c r="C32" s="1343" t="s">
        <v>2688</v>
      </c>
      <c r="D32" s="1344"/>
      <c r="E32" s="1344"/>
      <c r="F32" s="1344"/>
      <c r="G32" s="1344"/>
      <c r="H32" s="1344"/>
      <c r="I32" s="1344"/>
      <c r="J32" s="1344"/>
      <c r="K32" s="1344"/>
      <c r="L32" s="1344"/>
      <c r="M32" s="1344"/>
      <c r="N32" s="1344"/>
      <c r="O32" s="1344"/>
      <c r="P32" s="1344"/>
      <c r="Q32" s="1344"/>
      <c r="R32" s="1344"/>
      <c r="S32" s="1344"/>
      <c r="T32" s="1344"/>
      <c r="U32" s="1345"/>
      <c r="V32" s="1348"/>
    </row>
    <row r="33" spans="1:22" ht="22.5" customHeight="1" x14ac:dyDescent="0.15">
      <c r="A33" s="1349"/>
      <c r="C33" s="1349"/>
      <c r="D33" s="1353" t="s">
        <v>2689</v>
      </c>
      <c r="E33" s="1354"/>
      <c r="F33" s="1354"/>
      <c r="G33" s="1354"/>
      <c r="H33" s="1354"/>
      <c r="I33" s="1354"/>
      <c r="J33" s="1354"/>
      <c r="K33" s="1354"/>
      <c r="L33" s="1354"/>
      <c r="M33" s="1354"/>
      <c r="N33" s="1354"/>
      <c r="O33" s="1354"/>
      <c r="P33" s="1354"/>
      <c r="Q33" s="1354"/>
      <c r="R33" s="1354"/>
      <c r="S33" s="1354"/>
      <c r="T33" s="1354"/>
      <c r="U33" s="1355"/>
      <c r="V33" s="1348"/>
    </row>
    <row r="34" spans="1:22" ht="22.5" customHeight="1" x14ac:dyDescent="0.15">
      <c r="A34" s="1349"/>
      <c r="C34" s="1356"/>
      <c r="D34" s="1356"/>
      <c r="E34" s="1357" t="s">
        <v>2678</v>
      </c>
      <c r="F34" s="1357" t="s">
        <v>2679</v>
      </c>
      <c r="G34" s="1357" t="s">
        <v>2680</v>
      </c>
      <c r="H34" s="4282" t="s">
        <v>2681</v>
      </c>
      <c r="I34" s="4282"/>
      <c r="J34" s="4282"/>
      <c r="K34" s="4282"/>
      <c r="L34" s="4282"/>
      <c r="M34" s="4282"/>
      <c r="N34" s="1351" t="s">
        <v>2660</v>
      </c>
      <c r="O34" s="4282"/>
      <c r="P34" s="4282"/>
      <c r="Q34" s="1351" t="s">
        <v>2661</v>
      </c>
      <c r="R34" s="4282"/>
      <c r="S34" s="4282"/>
      <c r="T34" s="1351" t="s">
        <v>2682</v>
      </c>
      <c r="U34" s="1358"/>
      <c r="V34" s="1348"/>
    </row>
    <row r="35" spans="1:22" ht="16.5" customHeight="1" x14ac:dyDescent="0.15">
      <c r="A35" s="1349"/>
      <c r="C35" s="1343" t="s">
        <v>2690</v>
      </c>
      <c r="D35" s="1344"/>
      <c r="E35" s="1344"/>
      <c r="F35" s="1344"/>
      <c r="G35" s="1344"/>
      <c r="H35" s="1344"/>
      <c r="I35" s="1344"/>
      <c r="J35" s="1344"/>
      <c r="K35" s="1344"/>
      <c r="L35" s="1344"/>
      <c r="M35" s="1344"/>
      <c r="N35" s="1344"/>
      <c r="O35" s="1344"/>
      <c r="P35" s="1344"/>
      <c r="Q35" s="1344"/>
      <c r="R35" s="1344"/>
      <c r="S35" s="1344"/>
      <c r="T35" s="1344"/>
      <c r="U35" s="1345"/>
      <c r="V35" s="1348"/>
    </row>
    <row r="36" spans="1:22" ht="22.5" customHeight="1" x14ac:dyDescent="0.15">
      <c r="A36" s="1349"/>
      <c r="C36" s="1349"/>
      <c r="D36" s="1353" t="s">
        <v>2691</v>
      </c>
      <c r="E36" s="1354"/>
      <c r="F36" s="1354"/>
      <c r="G36" s="1354"/>
      <c r="H36" s="1354"/>
      <c r="I36" s="1354"/>
      <c r="J36" s="1354"/>
      <c r="K36" s="1354"/>
      <c r="L36" s="1354"/>
      <c r="M36" s="1354"/>
      <c r="N36" s="1354"/>
      <c r="O36" s="1354"/>
      <c r="P36" s="1354"/>
      <c r="Q36" s="1354"/>
      <c r="R36" s="1354"/>
      <c r="S36" s="1354"/>
      <c r="T36" s="1354"/>
      <c r="U36" s="1355"/>
      <c r="V36" s="1348"/>
    </row>
    <row r="37" spans="1:22" ht="22.5" customHeight="1" x14ac:dyDescent="0.15">
      <c r="A37" s="1349"/>
      <c r="C37" s="1356"/>
      <c r="D37" s="1356"/>
      <c r="E37" s="1357" t="s">
        <v>2678</v>
      </c>
      <c r="F37" s="1357" t="s">
        <v>2679</v>
      </c>
      <c r="G37" s="1357" t="s">
        <v>2680</v>
      </c>
      <c r="H37" s="4282" t="s">
        <v>2681</v>
      </c>
      <c r="I37" s="4282"/>
      <c r="J37" s="4282"/>
      <c r="K37" s="4282"/>
      <c r="L37" s="4282"/>
      <c r="M37" s="4282"/>
      <c r="N37" s="1351" t="s">
        <v>2660</v>
      </c>
      <c r="O37" s="4282"/>
      <c r="P37" s="4282"/>
      <c r="Q37" s="1351" t="s">
        <v>2661</v>
      </c>
      <c r="R37" s="4282"/>
      <c r="S37" s="4282"/>
      <c r="T37" s="1351" t="s">
        <v>2682</v>
      </c>
      <c r="U37" s="1358"/>
      <c r="V37" s="1348"/>
    </row>
    <row r="38" spans="1:22" ht="16.5" customHeight="1" x14ac:dyDescent="0.15">
      <c r="A38" s="1349"/>
      <c r="C38" s="1343" t="s">
        <v>2692</v>
      </c>
      <c r="D38" s="1344"/>
      <c r="E38" s="1344"/>
      <c r="F38" s="1344"/>
      <c r="G38" s="1344"/>
      <c r="H38" s="1344"/>
      <c r="I38" s="1344"/>
      <c r="J38" s="1344"/>
      <c r="K38" s="1344"/>
      <c r="L38" s="1344"/>
      <c r="M38" s="1344"/>
      <c r="N38" s="1344"/>
      <c r="O38" s="1344"/>
      <c r="P38" s="1344"/>
      <c r="Q38" s="1344"/>
      <c r="R38" s="1344"/>
      <c r="S38" s="1344"/>
      <c r="T38" s="1344"/>
      <c r="U38" s="1345"/>
      <c r="V38" s="1348"/>
    </row>
    <row r="39" spans="1:22" ht="22.5" customHeight="1" x14ac:dyDescent="0.15">
      <c r="A39" s="1349"/>
      <c r="C39" s="1349"/>
      <c r="D39" s="1353" t="s">
        <v>2693</v>
      </c>
      <c r="E39" s="1354"/>
      <c r="F39" s="1354"/>
      <c r="G39" s="1354"/>
      <c r="H39" s="1354"/>
      <c r="I39" s="1354"/>
      <c r="J39" s="1354"/>
      <c r="K39" s="1354"/>
      <c r="L39" s="1354"/>
      <c r="M39" s="1354"/>
      <c r="N39" s="1354"/>
      <c r="O39" s="1354"/>
      <c r="P39" s="1354"/>
      <c r="Q39" s="1354"/>
      <c r="R39" s="1354"/>
      <c r="S39" s="1354"/>
      <c r="T39" s="1354"/>
      <c r="U39" s="1355"/>
      <c r="V39" s="1348"/>
    </row>
    <row r="40" spans="1:22" ht="22.5" customHeight="1" x14ac:dyDescent="0.15">
      <c r="A40" s="1349"/>
      <c r="C40" s="1356"/>
      <c r="D40" s="1356"/>
      <c r="E40" s="1357" t="s">
        <v>2678</v>
      </c>
      <c r="F40" s="1357" t="s">
        <v>2679</v>
      </c>
      <c r="G40" s="1357" t="s">
        <v>2680</v>
      </c>
      <c r="H40" s="4282" t="s">
        <v>2681</v>
      </c>
      <c r="I40" s="4282"/>
      <c r="J40" s="4282"/>
      <c r="K40" s="4282"/>
      <c r="L40" s="4282"/>
      <c r="M40" s="4282"/>
      <c r="N40" s="1351" t="s">
        <v>2660</v>
      </c>
      <c r="O40" s="4282"/>
      <c r="P40" s="4282"/>
      <c r="Q40" s="1351" t="s">
        <v>2661</v>
      </c>
      <c r="R40" s="4282"/>
      <c r="S40" s="4282"/>
      <c r="T40" s="1351" t="s">
        <v>2682</v>
      </c>
      <c r="U40" s="1358"/>
      <c r="V40" s="1348"/>
    </row>
    <row r="41" spans="1:22" ht="16.5" customHeight="1" x14ac:dyDescent="0.15">
      <c r="A41" s="1349"/>
      <c r="D41" s="1361" t="s">
        <v>2685</v>
      </c>
      <c r="E41" s="4280" t="s">
        <v>2686</v>
      </c>
      <c r="F41" s="4280"/>
      <c r="G41" s="4280"/>
      <c r="H41" s="4280"/>
      <c r="I41" s="4280"/>
      <c r="J41" s="4280"/>
      <c r="K41" s="4280"/>
      <c r="L41" s="4280"/>
      <c r="M41" s="4280"/>
      <c r="N41" s="4280"/>
      <c r="O41" s="4280"/>
      <c r="P41" s="4280"/>
      <c r="Q41" s="4280"/>
      <c r="R41" s="4280"/>
      <c r="S41" s="4280"/>
      <c r="T41" s="4280"/>
      <c r="U41" s="4280"/>
      <c r="V41" s="4281"/>
    </row>
    <row r="42" spans="1:22" ht="16.5" customHeight="1" x14ac:dyDescent="0.15">
      <c r="A42" s="1356"/>
      <c r="B42" s="1351"/>
      <c r="C42" s="1351"/>
      <c r="D42" s="1351"/>
      <c r="E42" s="1351"/>
      <c r="F42" s="1351"/>
      <c r="G42" s="1351"/>
      <c r="H42" s="1351"/>
      <c r="I42" s="1351"/>
      <c r="J42" s="1351"/>
      <c r="K42" s="1351"/>
      <c r="L42" s="1351"/>
      <c r="M42" s="1351"/>
      <c r="N42" s="1351"/>
      <c r="O42" s="1351"/>
      <c r="P42" s="1351"/>
      <c r="Q42" s="1351"/>
      <c r="R42" s="1351"/>
      <c r="S42" s="1351"/>
      <c r="T42" s="1351"/>
      <c r="U42" s="1351"/>
      <c r="V42" s="1358"/>
    </row>
    <row r="43" spans="1:22" ht="16.5" customHeight="1" x14ac:dyDescent="0.15"/>
    <row r="44" spans="1:22" ht="16.5" customHeight="1" x14ac:dyDescent="0.15"/>
    <row r="45" spans="1:22" ht="16.5" customHeight="1" x14ac:dyDescent="0.15"/>
    <row r="46" spans="1:22" ht="16.5" customHeight="1" x14ac:dyDescent="0.15"/>
    <row r="47" spans="1:22" ht="16.5" customHeight="1" x14ac:dyDescent="0.15"/>
    <row r="48" spans="1:22" ht="16.5" customHeight="1" x14ac:dyDescent="0.15"/>
    <row r="49" ht="16.5" customHeight="1" x14ac:dyDescent="0.15"/>
  </sheetData>
  <mergeCells count="33">
    <mergeCell ref="A6:V6"/>
    <mergeCell ref="A3:D3"/>
    <mergeCell ref="E3:I3"/>
    <mergeCell ref="K3:N3"/>
    <mergeCell ref="O3:V3"/>
    <mergeCell ref="A5:V5"/>
    <mergeCell ref="H25:K25"/>
    <mergeCell ref="L25:M25"/>
    <mergeCell ref="O25:P25"/>
    <mergeCell ref="R25:S25"/>
    <mergeCell ref="H28:K28"/>
    <mergeCell ref="L28:M28"/>
    <mergeCell ref="O28:P28"/>
    <mergeCell ref="R28:S28"/>
    <mergeCell ref="E11:F11"/>
    <mergeCell ref="H11:I11"/>
    <mergeCell ref="K11:L11"/>
    <mergeCell ref="B18:Q19"/>
    <mergeCell ref="R18:U19"/>
    <mergeCell ref="E29:V29"/>
    <mergeCell ref="E41:V41"/>
    <mergeCell ref="H37:K37"/>
    <mergeCell ref="L37:M37"/>
    <mergeCell ref="O37:P37"/>
    <mergeCell ref="R37:S37"/>
    <mergeCell ref="H40:K40"/>
    <mergeCell ref="L40:M40"/>
    <mergeCell ref="O40:P40"/>
    <mergeCell ref="R40:S40"/>
    <mergeCell ref="H34:K34"/>
    <mergeCell ref="L34:M34"/>
    <mergeCell ref="O34:P34"/>
    <mergeCell ref="R34:S34"/>
  </mergeCells>
  <phoneticPr fontId="9"/>
  <printOptions horizontalCentered="1"/>
  <pageMargins left="0.39370078740157483" right="0.39370078740157483" top="0.78740157480314965" bottom="0" header="0.51181102362204722" footer="0.51181102362204722"/>
  <pageSetup paperSize="9" orientation="portrait" blackAndWhite="1"/>
  <headerFooter alignWithMargins="0">
    <oddHeader>&amp;R&amp;"ＭＳ ゴシック,標準"&amp;10＜参考様式14＞</oddHeader>
  </headerFooter>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FC000"/>
    <pageSetUpPr fitToPage="1"/>
  </sheetPr>
  <dimension ref="A1:V37"/>
  <sheetViews>
    <sheetView view="pageBreakPreview" zoomScale="60" zoomScaleNormal="100" workbookViewId="0">
      <selection activeCell="S45" sqref="S45"/>
    </sheetView>
  </sheetViews>
  <sheetFormatPr defaultColWidth="9" defaultRowHeight="13.5" x14ac:dyDescent="0.15"/>
  <cols>
    <col min="1" max="25" width="4.125" style="1370" customWidth="1"/>
    <col min="26" max="16384" width="9" style="1370"/>
  </cols>
  <sheetData>
    <row r="1" spans="1:22" ht="16.5" customHeight="1" x14ac:dyDescent="0.15">
      <c r="V1" s="1371"/>
    </row>
    <row r="2" spans="1:22" ht="16.5" customHeight="1" x14ac:dyDescent="0.15">
      <c r="A2" s="3689" t="s">
        <v>2654</v>
      </c>
      <c r="B2" s="3689"/>
      <c r="C2" s="3689"/>
      <c r="D2" s="3689"/>
      <c r="E2" s="3689"/>
      <c r="F2" s="3689"/>
      <c r="G2" s="3689"/>
      <c r="H2" s="3689"/>
      <c r="I2" s="3689"/>
      <c r="J2" s="3689"/>
      <c r="K2" s="3689"/>
      <c r="L2" s="3689"/>
      <c r="M2" s="3689"/>
      <c r="N2" s="3689"/>
      <c r="O2" s="3689"/>
      <c r="P2" s="3689"/>
      <c r="Q2" s="3689"/>
      <c r="R2" s="3689"/>
      <c r="S2" s="3689"/>
      <c r="T2" s="3689"/>
      <c r="U2" s="3689"/>
      <c r="V2" s="3689"/>
    </row>
    <row r="3" spans="1:22" ht="16.5" customHeight="1" x14ac:dyDescent="0.15">
      <c r="A3" s="3689" t="s">
        <v>2892</v>
      </c>
      <c r="B3" s="3689"/>
      <c r="C3" s="3689"/>
      <c r="D3" s="3689"/>
      <c r="E3" s="3689"/>
      <c r="F3" s="3689"/>
      <c r="G3" s="3689"/>
      <c r="H3" s="3689"/>
      <c r="I3" s="3689"/>
      <c r="J3" s="3689"/>
      <c r="K3" s="3689"/>
      <c r="L3" s="3689"/>
      <c r="M3" s="3689"/>
      <c r="N3" s="3689"/>
      <c r="O3" s="3689"/>
      <c r="P3" s="3689"/>
      <c r="Q3" s="3689"/>
      <c r="R3" s="3689"/>
      <c r="S3" s="3689"/>
      <c r="T3" s="3689"/>
      <c r="U3" s="3689"/>
      <c r="V3" s="3689"/>
    </row>
    <row r="4" spans="1:22" ht="16.5" customHeight="1" x14ac:dyDescent="0.15"/>
    <row r="5" spans="1:22" ht="16.5" customHeight="1" x14ac:dyDescent="0.15">
      <c r="A5" s="1372" t="s">
        <v>2893</v>
      </c>
      <c r="B5" s="1372"/>
      <c r="C5" s="1372"/>
      <c r="E5" s="1363"/>
      <c r="M5" s="1363"/>
    </row>
    <row r="6" spans="1:22" ht="16.5" customHeight="1" x14ac:dyDescent="0.15"/>
    <row r="7" spans="1:22" ht="16.5" customHeight="1" x14ac:dyDescent="0.15">
      <c r="B7" s="3693" t="s">
        <v>2894</v>
      </c>
      <c r="C7" s="3694"/>
      <c r="D7" s="3694"/>
      <c r="E7" s="3694"/>
      <c r="F7" s="3694"/>
      <c r="G7" s="3694"/>
      <c r="H7" s="3694"/>
      <c r="I7" s="3694"/>
      <c r="J7" s="3695"/>
      <c r="K7" s="3693" t="s">
        <v>2895</v>
      </c>
      <c r="L7" s="3694"/>
      <c r="M7" s="3694"/>
      <c r="N7" s="3694"/>
      <c r="O7" s="3694"/>
      <c r="P7" s="3694"/>
      <c r="Q7" s="3694"/>
      <c r="R7" s="3694"/>
      <c r="S7" s="3694"/>
      <c r="T7" s="3694"/>
      <c r="U7" s="3695"/>
    </row>
    <row r="8" spans="1:22" ht="22.5" customHeight="1" x14ac:dyDescent="0.15">
      <c r="B8" s="3812"/>
      <c r="C8" s="4307"/>
      <c r="D8" s="4307"/>
      <c r="E8" s="4307"/>
      <c r="F8" s="4307"/>
      <c r="G8" s="4307"/>
      <c r="H8" s="4307"/>
      <c r="I8" s="4307"/>
      <c r="J8" s="4308"/>
      <c r="K8" s="3694"/>
      <c r="L8" s="3694"/>
      <c r="M8" s="3694"/>
      <c r="N8" s="3694"/>
      <c r="O8" s="1475" t="s">
        <v>478</v>
      </c>
      <c r="P8" s="3694"/>
      <c r="Q8" s="3694"/>
      <c r="R8" s="1475" t="s">
        <v>1574</v>
      </c>
      <c r="S8" s="3694"/>
      <c r="T8" s="3694"/>
      <c r="U8" s="1476" t="s">
        <v>647</v>
      </c>
    </row>
    <row r="9" spans="1:22" ht="22.5" customHeight="1" x14ac:dyDescent="0.15">
      <c r="B9" s="3812"/>
      <c r="C9" s="4307"/>
      <c r="D9" s="4307"/>
      <c r="E9" s="4307"/>
      <c r="F9" s="4307"/>
      <c r="G9" s="4307"/>
      <c r="H9" s="4307"/>
      <c r="I9" s="4307"/>
      <c r="J9" s="4308"/>
      <c r="K9" s="3694"/>
      <c r="L9" s="3694"/>
      <c r="M9" s="3694"/>
      <c r="N9" s="3694"/>
      <c r="O9" s="1475" t="s">
        <v>478</v>
      </c>
      <c r="P9" s="3694"/>
      <c r="Q9" s="3694"/>
      <c r="R9" s="1475" t="s">
        <v>1574</v>
      </c>
      <c r="S9" s="3694"/>
      <c r="T9" s="3694"/>
      <c r="U9" s="1476" t="s">
        <v>647</v>
      </c>
    </row>
    <row r="10" spans="1:22" ht="22.5" customHeight="1" x14ac:dyDescent="0.15">
      <c r="B10" s="3812"/>
      <c r="C10" s="4307"/>
      <c r="D10" s="4307"/>
      <c r="E10" s="4307"/>
      <c r="F10" s="4307"/>
      <c r="G10" s="4307"/>
      <c r="H10" s="4307"/>
      <c r="I10" s="4307"/>
      <c r="J10" s="4308"/>
      <c r="K10" s="3694"/>
      <c r="L10" s="3694"/>
      <c r="M10" s="3694"/>
      <c r="N10" s="3694"/>
      <c r="O10" s="1475" t="s">
        <v>478</v>
      </c>
      <c r="P10" s="3694"/>
      <c r="Q10" s="3694"/>
      <c r="R10" s="1475" t="s">
        <v>1574</v>
      </c>
      <c r="S10" s="3694"/>
      <c r="T10" s="3694"/>
      <c r="U10" s="1476" t="s">
        <v>647</v>
      </c>
    </row>
    <row r="11" spans="1:22" ht="22.5" customHeight="1" x14ac:dyDescent="0.15">
      <c r="B11" s="3812"/>
      <c r="C11" s="4307"/>
      <c r="D11" s="4307"/>
      <c r="E11" s="4307"/>
      <c r="F11" s="4307"/>
      <c r="G11" s="4307"/>
      <c r="H11" s="4307"/>
      <c r="I11" s="4307"/>
      <c r="J11" s="4308"/>
      <c r="K11" s="3694"/>
      <c r="L11" s="3694"/>
      <c r="M11" s="3694"/>
      <c r="N11" s="3694"/>
      <c r="O11" s="1475" t="s">
        <v>478</v>
      </c>
      <c r="P11" s="3694"/>
      <c r="Q11" s="3694"/>
      <c r="R11" s="1475" t="s">
        <v>1574</v>
      </c>
      <c r="S11" s="3694"/>
      <c r="T11" s="3694"/>
      <c r="U11" s="1476" t="s">
        <v>647</v>
      </c>
    </row>
    <row r="12" spans="1:22" ht="22.5" customHeight="1" x14ac:dyDescent="0.15">
      <c r="B12" s="3812"/>
      <c r="C12" s="4307"/>
      <c r="D12" s="4307"/>
      <c r="E12" s="4307"/>
      <c r="F12" s="4307"/>
      <c r="G12" s="4307"/>
      <c r="H12" s="4307"/>
      <c r="I12" s="4307"/>
      <c r="J12" s="4308"/>
      <c r="K12" s="3694"/>
      <c r="L12" s="3694"/>
      <c r="M12" s="3694"/>
      <c r="N12" s="3694"/>
      <c r="O12" s="1475" t="s">
        <v>478</v>
      </c>
      <c r="P12" s="3694"/>
      <c r="Q12" s="3694"/>
      <c r="R12" s="1475" t="s">
        <v>1574</v>
      </c>
      <c r="S12" s="3694"/>
      <c r="T12" s="3694"/>
      <c r="U12" s="1476" t="s">
        <v>647</v>
      </c>
    </row>
    <row r="13" spans="1:22" ht="16.5" customHeight="1" x14ac:dyDescent="0.15">
      <c r="B13" s="4306" t="s">
        <v>2896</v>
      </c>
      <c r="C13" s="4306"/>
      <c r="D13" s="4306"/>
      <c r="E13" s="4306"/>
      <c r="F13" s="4306"/>
      <c r="G13" s="4306"/>
      <c r="H13" s="4306"/>
      <c r="I13" s="4306"/>
      <c r="J13" s="4306"/>
      <c r="K13" s="4306"/>
      <c r="L13" s="4306"/>
      <c r="M13" s="4306"/>
      <c r="N13" s="4306"/>
      <c r="O13" s="4306"/>
      <c r="P13" s="4306"/>
      <c r="Q13" s="4306"/>
      <c r="R13" s="4306"/>
      <c r="S13" s="4306"/>
      <c r="T13" s="4306"/>
      <c r="U13" s="4306"/>
      <c r="V13" s="4306"/>
    </row>
    <row r="14" spans="1:22" ht="16.5" customHeight="1" x14ac:dyDescent="0.15">
      <c r="B14" s="4306"/>
      <c r="C14" s="4306"/>
      <c r="D14" s="4306"/>
      <c r="E14" s="4306"/>
      <c r="F14" s="4306"/>
      <c r="G14" s="4306"/>
      <c r="H14" s="4306"/>
      <c r="I14" s="4306"/>
      <c r="J14" s="4306"/>
      <c r="K14" s="4306"/>
      <c r="L14" s="4306"/>
      <c r="M14" s="4306"/>
      <c r="N14" s="4306"/>
      <c r="O14" s="4306"/>
      <c r="P14" s="4306"/>
      <c r="Q14" s="4306"/>
      <c r="R14" s="4306"/>
      <c r="S14" s="4306"/>
      <c r="T14" s="4306"/>
      <c r="U14" s="4306"/>
      <c r="V14" s="4306"/>
    </row>
    <row r="15" spans="1:22" ht="16.5" customHeight="1" x14ac:dyDescent="0.15"/>
    <row r="16" spans="1:22" ht="16.5" customHeight="1" x14ac:dyDescent="0.15">
      <c r="B16" s="1370" t="s">
        <v>2897</v>
      </c>
    </row>
    <row r="17" spans="1:22" ht="16.5" customHeight="1" x14ac:dyDescent="0.15">
      <c r="B17" s="1446" t="s">
        <v>241</v>
      </c>
      <c r="C17" s="1370" t="s">
        <v>2898</v>
      </c>
    </row>
    <row r="18" spans="1:22" ht="16.5" customHeight="1" x14ac:dyDescent="0.15">
      <c r="B18" s="1446" t="s">
        <v>241</v>
      </c>
      <c r="C18" s="1370" t="s">
        <v>2899</v>
      </c>
    </row>
    <row r="19" spans="1:22" ht="16.5" customHeight="1" x14ac:dyDescent="0.15">
      <c r="B19" s="1446" t="s">
        <v>241</v>
      </c>
      <c r="C19" s="1370" t="s">
        <v>2900</v>
      </c>
    </row>
    <row r="20" spans="1:22" ht="16.5" customHeight="1" x14ac:dyDescent="0.15"/>
    <row r="21" spans="1:22" hidden="1" x14ac:dyDescent="0.15"/>
    <row r="22" spans="1:22" hidden="1" x14ac:dyDescent="0.15"/>
    <row r="23" spans="1:22" hidden="1" x14ac:dyDescent="0.15"/>
    <row r="24" spans="1:22" hidden="1" x14ac:dyDescent="0.15"/>
    <row r="25" spans="1:22" hidden="1" x14ac:dyDescent="0.15"/>
    <row r="26" spans="1:22" hidden="1" x14ac:dyDescent="0.15"/>
    <row r="27" spans="1:22" hidden="1" x14ac:dyDescent="0.15"/>
    <row r="28" spans="1:22" hidden="1" x14ac:dyDescent="0.15"/>
    <row r="29" spans="1:22" s="1477" customFormat="1" hidden="1" x14ac:dyDescent="0.15"/>
    <row r="30" spans="1:22" s="1477" customFormat="1" hidden="1" x14ac:dyDescent="0.15">
      <c r="A30" s="3827" t="s">
        <v>2901</v>
      </c>
      <c r="B30" s="3827"/>
      <c r="C30" s="3827"/>
      <c r="D30" s="3827"/>
      <c r="E30" s="3827"/>
      <c r="F30" s="3827"/>
      <c r="G30" s="3827"/>
      <c r="H30" s="3827"/>
      <c r="I30" s="3827"/>
      <c r="J30" s="3827"/>
      <c r="K30" s="3827"/>
      <c r="L30" s="3827"/>
      <c r="M30" s="3827"/>
      <c r="N30" s="3827"/>
      <c r="O30" s="3827"/>
      <c r="P30" s="3827"/>
      <c r="Q30" s="3827"/>
      <c r="R30" s="3827"/>
      <c r="S30" s="3827"/>
      <c r="T30" s="3827"/>
      <c r="U30" s="3827"/>
      <c r="V30" s="3827"/>
    </row>
    <row r="31" spans="1:22" s="1477" customFormat="1" hidden="1" x14ac:dyDescent="0.15">
      <c r="A31" s="3827" t="s">
        <v>2892</v>
      </c>
      <c r="B31" s="3827"/>
      <c r="C31" s="3827"/>
      <c r="D31" s="3827"/>
      <c r="E31" s="3827"/>
      <c r="F31" s="3827"/>
      <c r="G31" s="3827"/>
      <c r="H31" s="3827"/>
      <c r="I31" s="3827"/>
      <c r="J31" s="3827"/>
      <c r="K31" s="3827"/>
      <c r="L31" s="3827"/>
      <c r="M31" s="3827"/>
      <c r="N31" s="3827"/>
      <c r="O31" s="3827"/>
      <c r="P31" s="3827"/>
      <c r="Q31" s="3827"/>
      <c r="R31" s="3827"/>
      <c r="S31" s="3827"/>
      <c r="T31" s="3827"/>
      <c r="U31" s="3827"/>
      <c r="V31" s="3827"/>
    </row>
    <row r="32" spans="1:22" s="1477" customFormat="1" hidden="1" x14ac:dyDescent="0.15"/>
    <row r="33" spans="2:21" s="1477" customFormat="1" hidden="1" x14ac:dyDescent="0.15">
      <c r="B33" s="4296" t="s">
        <v>858</v>
      </c>
      <c r="C33" s="3835" t="s">
        <v>2902</v>
      </c>
      <c r="D33" s="3835"/>
      <c r="E33" s="3835"/>
      <c r="F33" s="3835"/>
      <c r="G33" s="3835"/>
      <c r="H33" s="3835"/>
      <c r="I33" s="3835"/>
      <c r="J33" s="3835"/>
      <c r="K33" s="3835"/>
      <c r="L33" s="3835"/>
      <c r="M33" s="3835"/>
      <c r="N33" s="3835"/>
      <c r="O33" s="3835"/>
      <c r="P33" s="3835"/>
      <c r="Q33" s="3835"/>
      <c r="R33" s="4298"/>
      <c r="S33" s="4300" t="s">
        <v>2729</v>
      </c>
      <c r="T33" s="4301"/>
      <c r="U33" s="4302"/>
    </row>
    <row r="34" spans="2:21" s="1477" customFormat="1" ht="30" hidden="1" customHeight="1" x14ac:dyDescent="0.15">
      <c r="B34" s="4297"/>
      <c r="C34" s="3839"/>
      <c r="D34" s="3839"/>
      <c r="E34" s="3839"/>
      <c r="F34" s="3839"/>
      <c r="G34" s="3839"/>
      <c r="H34" s="3839"/>
      <c r="I34" s="3839"/>
      <c r="J34" s="3839"/>
      <c r="K34" s="3839"/>
      <c r="L34" s="3839"/>
      <c r="M34" s="3839"/>
      <c r="N34" s="3839"/>
      <c r="O34" s="3839"/>
      <c r="P34" s="3839"/>
      <c r="Q34" s="3839"/>
      <c r="R34" s="4299"/>
      <c r="S34" s="4303"/>
      <c r="T34" s="4304"/>
      <c r="U34" s="4305"/>
    </row>
    <row r="35" spans="2:21" s="1477" customFormat="1" hidden="1" x14ac:dyDescent="0.15">
      <c r="B35" s="4296" t="s">
        <v>861</v>
      </c>
      <c r="C35" s="3835" t="s">
        <v>2903</v>
      </c>
      <c r="D35" s="3835"/>
      <c r="E35" s="3835"/>
      <c r="F35" s="3835"/>
      <c r="G35" s="3835"/>
      <c r="H35" s="3835"/>
      <c r="I35" s="3835"/>
      <c r="J35" s="3835"/>
      <c r="K35" s="3835"/>
      <c r="L35" s="3835"/>
      <c r="M35" s="3835"/>
      <c r="N35" s="3835"/>
      <c r="O35" s="3835"/>
      <c r="P35" s="3835"/>
      <c r="Q35" s="3835"/>
      <c r="R35" s="4298"/>
      <c r="S35" s="4300" t="s">
        <v>2729</v>
      </c>
      <c r="T35" s="4301"/>
      <c r="U35" s="4302"/>
    </row>
    <row r="36" spans="2:21" s="1477" customFormat="1" hidden="1" x14ac:dyDescent="0.15">
      <c r="B36" s="4297"/>
      <c r="C36" s="3839"/>
      <c r="D36" s="3839"/>
      <c r="E36" s="3839"/>
      <c r="F36" s="3839"/>
      <c r="G36" s="3839"/>
      <c r="H36" s="3839"/>
      <c r="I36" s="3839"/>
      <c r="J36" s="3839"/>
      <c r="K36" s="3839"/>
      <c r="L36" s="3839"/>
      <c r="M36" s="3839"/>
      <c r="N36" s="3839"/>
      <c r="O36" s="3839"/>
      <c r="P36" s="3839"/>
      <c r="Q36" s="3839"/>
      <c r="R36" s="4299"/>
      <c r="S36" s="4303"/>
      <c r="T36" s="4304"/>
      <c r="U36" s="4305"/>
    </row>
    <row r="37" spans="2:21" s="1477" customFormat="1" x14ac:dyDescent="0.15"/>
  </sheetData>
  <mergeCells count="38">
    <mergeCell ref="A2:V2"/>
    <mergeCell ref="A3:V3"/>
    <mergeCell ref="B7:J7"/>
    <mergeCell ref="K7:U7"/>
    <mergeCell ref="B8:J8"/>
    <mergeCell ref="K8:L8"/>
    <mergeCell ref="M8:N8"/>
    <mergeCell ref="P8:Q8"/>
    <mergeCell ref="S8:T8"/>
    <mergeCell ref="B10:J10"/>
    <mergeCell ref="K10:L10"/>
    <mergeCell ref="M10:N10"/>
    <mergeCell ref="P10:Q10"/>
    <mergeCell ref="S10:T10"/>
    <mergeCell ref="B9:J9"/>
    <mergeCell ref="K9:L9"/>
    <mergeCell ref="M9:N9"/>
    <mergeCell ref="P9:Q9"/>
    <mergeCell ref="S9:T9"/>
    <mergeCell ref="B12:J12"/>
    <mergeCell ref="K12:L12"/>
    <mergeCell ref="M12:N12"/>
    <mergeCell ref="P12:Q12"/>
    <mergeCell ref="S12:T12"/>
    <mergeCell ref="B11:J11"/>
    <mergeCell ref="K11:L11"/>
    <mergeCell ref="M11:N11"/>
    <mergeCell ref="P11:Q11"/>
    <mergeCell ref="S11:T11"/>
    <mergeCell ref="B35:B36"/>
    <mergeCell ref="C35:R36"/>
    <mergeCell ref="S35:U36"/>
    <mergeCell ref="B13:V14"/>
    <mergeCell ref="A30:V30"/>
    <mergeCell ref="A31:V31"/>
    <mergeCell ref="B33:B34"/>
    <mergeCell ref="C33:R34"/>
    <mergeCell ref="S33:U34"/>
  </mergeCells>
  <phoneticPr fontId="9"/>
  <printOptions horizontalCentered="1"/>
  <pageMargins left="0.39370078740157483" right="0.39370078740157483" top="0.39370078740157483" bottom="0" header="0.19685039370078741" footer="0.51181102362204722"/>
  <pageSetup paperSize="9" orientation="portrait" r:id="rId1"/>
  <headerFooter>
    <oddHeader xml:space="preserve">&amp;R＜参考様式15＞
</oddHeader>
  </headerFooter>
  <rowBreaks count="1" manualBreakCount="1">
    <brk id="37" max="21"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C000"/>
    <pageSetUpPr fitToPage="1"/>
  </sheetPr>
  <dimension ref="A1:V36"/>
  <sheetViews>
    <sheetView topLeftCell="A29" workbookViewId="0">
      <selection activeCell="AA63" sqref="AA63"/>
    </sheetView>
  </sheetViews>
  <sheetFormatPr defaultColWidth="9" defaultRowHeight="13.5" x14ac:dyDescent="0.15"/>
  <cols>
    <col min="1" max="25" width="4.125" style="1370" customWidth="1"/>
    <col min="26" max="16384" width="9" style="1370"/>
  </cols>
  <sheetData>
    <row r="1" spans="1:22" ht="16.5" hidden="1" customHeight="1" x14ac:dyDescent="0.15">
      <c r="V1" s="1371"/>
    </row>
    <row r="2" spans="1:22" s="1477" customFormat="1" ht="16.5" hidden="1" customHeight="1" x14ac:dyDescent="0.15">
      <c r="A2" s="3827" t="s">
        <v>2654</v>
      </c>
      <c r="B2" s="3827"/>
      <c r="C2" s="3827"/>
      <c r="D2" s="3827"/>
      <c r="E2" s="3827"/>
      <c r="F2" s="3827"/>
      <c r="G2" s="3827"/>
      <c r="H2" s="3827"/>
      <c r="I2" s="3827"/>
      <c r="J2" s="3827"/>
      <c r="K2" s="3827"/>
      <c r="L2" s="3827"/>
      <c r="M2" s="3827"/>
      <c r="N2" s="3827"/>
      <c r="O2" s="3827"/>
      <c r="P2" s="3827"/>
      <c r="Q2" s="3827"/>
      <c r="R2" s="3827"/>
      <c r="S2" s="3827"/>
      <c r="T2" s="3827"/>
      <c r="U2" s="3827"/>
      <c r="V2" s="3827"/>
    </row>
    <row r="3" spans="1:22" s="1477" customFormat="1" ht="16.5" hidden="1" customHeight="1" x14ac:dyDescent="0.15">
      <c r="A3" s="3827" t="s">
        <v>2892</v>
      </c>
      <c r="B3" s="3827"/>
      <c r="C3" s="3827"/>
      <c r="D3" s="3827"/>
      <c r="E3" s="3827"/>
      <c r="F3" s="3827"/>
      <c r="G3" s="3827"/>
      <c r="H3" s="3827"/>
      <c r="I3" s="3827"/>
      <c r="J3" s="3827"/>
      <c r="K3" s="3827"/>
      <c r="L3" s="3827"/>
      <c r="M3" s="3827"/>
      <c r="N3" s="3827"/>
      <c r="O3" s="3827"/>
      <c r="P3" s="3827"/>
      <c r="Q3" s="3827"/>
      <c r="R3" s="3827"/>
      <c r="S3" s="3827"/>
      <c r="T3" s="3827"/>
      <c r="U3" s="3827"/>
      <c r="V3" s="3827"/>
    </row>
    <row r="4" spans="1:22" s="1477" customFormat="1" ht="16.5" hidden="1" customHeight="1" x14ac:dyDescent="0.15"/>
    <row r="5" spans="1:22" s="1477" customFormat="1" ht="16.5" hidden="1" customHeight="1" x14ac:dyDescent="0.15">
      <c r="A5" s="1478" t="s">
        <v>2893</v>
      </c>
      <c r="B5" s="1478"/>
      <c r="C5" s="1478"/>
      <c r="E5" s="1479"/>
      <c r="M5" s="1479"/>
    </row>
    <row r="6" spans="1:22" s="1477" customFormat="1" ht="16.5" hidden="1" customHeight="1" x14ac:dyDescent="0.15"/>
    <row r="7" spans="1:22" s="1477" customFormat="1" ht="16.5" hidden="1" customHeight="1" x14ac:dyDescent="0.15">
      <c r="B7" s="3824" t="s">
        <v>2894</v>
      </c>
      <c r="C7" s="3825"/>
      <c r="D7" s="3825"/>
      <c r="E7" s="3825"/>
      <c r="F7" s="3825"/>
      <c r="G7" s="3825"/>
      <c r="H7" s="3825"/>
      <c r="I7" s="3825"/>
      <c r="J7" s="3826"/>
      <c r="K7" s="3824" t="s">
        <v>2895</v>
      </c>
      <c r="L7" s="3825"/>
      <c r="M7" s="3825"/>
      <c r="N7" s="3825"/>
      <c r="O7" s="3825"/>
      <c r="P7" s="3825"/>
      <c r="Q7" s="3825"/>
      <c r="R7" s="3825"/>
      <c r="S7" s="3825"/>
      <c r="T7" s="3825"/>
      <c r="U7" s="3826"/>
    </row>
    <row r="8" spans="1:22" s="1477" customFormat="1" ht="22.5" hidden="1" customHeight="1" x14ac:dyDescent="0.15">
      <c r="B8" s="3829"/>
      <c r="C8" s="4314"/>
      <c r="D8" s="4314"/>
      <c r="E8" s="4314"/>
      <c r="F8" s="4314"/>
      <c r="G8" s="4314"/>
      <c r="H8" s="4314"/>
      <c r="I8" s="4314"/>
      <c r="J8" s="4315"/>
      <c r="K8" s="3825"/>
      <c r="L8" s="3825"/>
      <c r="M8" s="3825"/>
      <c r="N8" s="3825"/>
      <c r="O8" s="1480" t="s">
        <v>478</v>
      </c>
      <c r="P8" s="3825"/>
      <c r="Q8" s="3825"/>
      <c r="R8" s="1480" t="s">
        <v>1574</v>
      </c>
      <c r="S8" s="3825"/>
      <c r="T8" s="3825"/>
      <c r="U8" s="1481" t="s">
        <v>647</v>
      </c>
    </row>
    <row r="9" spans="1:22" s="1477" customFormat="1" ht="22.5" hidden="1" customHeight="1" x14ac:dyDescent="0.15">
      <c r="B9" s="3829"/>
      <c r="C9" s="4314"/>
      <c r="D9" s="4314"/>
      <c r="E9" s="4314"/>
      <c r="F9" s="4314"/>
      <c r="G9" s="4314"/>
      <c r="H9" s="4314"/>
      <c r="I9" s="4314"/>
      <c r="J9" s="4315"/>
      <c r="K9" s="3825"/>
      <c r="L9" s="3825"/>
      <c r="M9" s="3825"/>
      <c r="N9" s="3825"/>
      <c r="O9" s="1480" t="s">
        <v>478</v>
      </c>
      <c r="P9" s="3825"/>
      <c r="Q9" s="3825"/>
      <c r="R9" s="1480" t="s">
        <v>1574</v>
      </c>
      <c r="S9" s="3825"/>
      <c r="T9" s="3825"/>
      <c r="U9" s="1481" t="s">
        <v>647</v>
      </c>
    </row>
    <row r="10" spans="1:22" s="1477" customFormat="1" ht="22.5" hidden="1" customHeight="1" x14ac:dyDescent="0.15">
      <c r="B10" s="3829"/>
      <c r="C10" s="4314"/>
      <c r="D10" s="4314"/>
      <c r="E10" s="4314"/>
      <c r="F10" s="4314"/>
      <c r="G10" s="4314"/>
      <c r="H10" s="4314"/>
      <c r="I10" s="4314"/>
      <c r="J10" s="4315"/>
      <c r="K10" s="3825"/>
      <c r="L10" s="3825"/>
      <c r="M10" s="3825"/>
      <c r="N10" s="3825"/>
      <c r="O10" s="1480" t="s">
        <v>478</v>
      </c>
      <c r="P10" s="3825"/>
      <c r="Q10" s="3825"/>
      <c r="R10" s="1480" t="s">
        <v>1574</v>
      </c>
      <c r="S10" s="3825"/>
      <c r="T10" s="3825"/>
      <c r="U10" s="1481" t="s">
        <v>647</v>
      </c>
    </row>
    <row r="11" spans="1:22" s="1477" customFormat="1" ht="22.5" hidden="1" customHeight="1" x14ac:dyDescent="0.15">
      <c r="B11" s="3829"/>
      <c r="C11" s="4314"/>
      <c r="D11" s="4314"/>
      <c r="E11" s="4314"/>
      <c r="F11" s="4314"/>
      <c r="G11" s="4314"/>
      <c r="H11" s="4314"/>
      <c r="I11" s="4314"/>
      <c r="J11" s="4315"/>
      <c r="K11" s="3825"/>
      <c r="L11" s="3825"/>
      <c r="M11" s="3825"/>
      <c r="N11" s="3825"/>
      <c r="O11" s="1480" t="s">
        <v>478</v>
      </c>
      <c r="P11" s="3825"/>
      <c r="Q11" s="3825"/>
      <c r="R11" s="1480" t="s">
        <v>1574</v>
      </c>
      <c r="S11" s="3825"/>
      <c r="T11" s="3825"/>
      <c r="U11" s="1481" t="s">
        <v>647</v>
      </c>
    </row>
    <row r="12" spans="1:22" s="1477" customFormat="1" ht="22.5" hidden="1" customHeight="1" x14ac:dyDescent="0.15">
      <c r="B12" s="3829"/>
      <c r="C12" s="4314"/>
      <c r="D12" s="4314"/>
      <c r="E12" s="4314"/>
      <c r="F12" s="4314"/>
      <c r="G12" s="4314"/>
      <c r="H12" s="4314"/>
      <c r="I12" s="4314"/>
      <c r="J12" s="4315"/>
      <c r="K12" s="3825"/>
      <c r="L12" s="3825"/>
      <c r="M12" s="3825"/>
      <c r="N12" s="3825"/>
      <c r="O12" s="1480" t="s">
        <v>478</v>
      </c>
      <c r="P12" s="3825"/>
      <c r="Q12" s="3825"/>
      <c r="R12" s="1480" t="s">
        <v>1574</v>
      </c>
      <c r="S12" s="3825"/>
      <c r="T12" s="3825"/>
      <c r="U12" s="1481" t="s">
        <v>647</v>
      </c>
    </row>
    <row r="13" spans="1:22" s="1477" customFormat="1" ht="16.5" hidden="1" customHeight="1" x14ac:dyDescent="0.15">
      <c r="B13" s="4313" t="s">
        <v>2896</v>
      </c>
      <c r="C13" s="4313"/>
      <c r="D13" s="4313"/>
      <c r="E13" s="4313"/>
      <c r="F13" s="4313"/>
      <c r="G13" s="4313"/>
      <c r="H13" s="4313"/>
      <c r="I13" s="4313"/>
      <c r="J13" s="4313"/>
      <c r="K13" s="4313"/>
      <c r="L13" s="4313"/>
      <c r="M13" s="4313"/>
      <c r="N13" s="4313"/>
      <c r="O13" s="4313"/>
      <c r="P13" s="4313"/>
      <c r="Q13" s="4313"/>
      <c r="R13" s="4313"/>
      <c r="S13" s="4313"/>
      <c r="T13" s="4313"/>
      <c r="U13" s="4313"/>
      <c r="V13" s="4313"/>
    </row>
    <row r="14" spans="1:22" s="1477" customFormat="1" ht="16.5" hidden="1" customHeight="1" x14ac:dyDescent="0.15">
      <c r="B14" s="4313"/>
      <c r="C14" s="4313"/>
      <c r="D14" s="4313"/>
      <c r="E14" s="4313"/>
      <c r="F14" s="4313"/>
      <c r="G14" s="4313"/>
      <c r="H14" s="4313"/>
      <c r="I14" s="4313"/>
      <c r="J14" s="4313"/>
      <c r="K14" s="4313"/>
      <c r="L14" s="4313"/>
      <c r="M14" s="4313"/>
      <c r="N14" s="4313"/>
      <c r="O14" s="4313"/>
      <c r="P14" s="4313"/>
      <c r="Q14" s="4313"/>
      <c r="R14" s="4313"/>
      <c r="S14" s="4313"/>
      <c r="T14" s="4313"/>
      <c r="U14" s="4313"/>
      <c r="V14" s="4313"/>
    </row>
    <row r="15" spans="1:22" s="1477" customFormat="1" ht="16.5" hidden="1" customHeight="1" x14ac:dyDescent="0.15"/>
    <row r="16" spans="1:22" s="1477" customFormat="1" ht="16.5" hidden="1" customHeight="1" x14ac:dyDescent="0.15">
      <c r="B16" s="1477" t="s">
        <v>2904</v>
      </c>
    </row>
    <row r="17" spans="1:22" s="1477" customFormat="1" ht="16.5" hidden="1" customHeight="1" x14ac:dyDescent="0.15">
      <c r="B17" s="1482" t="s">
        <v>241</v>
      </c>
      <c r="C17" s="1477" t="s">
        <v>2898</v>
      </c>
    </row>
    <row r="18" spans="1:22" s="1477" customFormat="1" ht="16.5" hidden="1" customHeight="1" x14ac:dyDescent="0.15">
      <c r="B18" s="1482" t="s">
        <v>241</v>
      </c>
      <c r="C18" s="1477" t="s">
        <v>2899</v>
      </c>
    </row>
    <row r="19" spans="1:22" s="1477" customFormat="1" ht="16.5" hidden="1" customHeight="1" x14ac:dyDescent="0.15">
      <c r="B19" s="1482" t="s">
        <v>241</v>
      </c>
      <c r="C19" s="1477" t="s">
        <v>2900</v>
      </c>
    </row>
    <row r="20" spans="1:22" ht="16.5" hidden="1" customHeight="1" x14ac:dyDescent="0.15"/>
    <row r="21" spans="1:22" hidden="1" x14ac:dyDescent="0.15"/>
    <row r="22" spans="1:22" hidden="1" x14ac:dyDescent="0.15"/>
    <row r="23" spans="1:22" hidden="1" x14ac:dyDescent="0.15"/>
    <row r="24" spans="1:22" hidden="1" x14ac:dyDescent="0.15"/>
    <row r="25" spans="1:22" hidden="1" x14ac:dyDescent="0.15"/>
    <row r="26" spans="1:22" hidden="1" x14ac:dyDescent="0.15"/>
    <row r="27" spans="1:22" hidden="1" x14ac:dyDescent="0.15"/>
    <row r="28" spans="1:22" hidden="1" x14ac:dyDescent="0.15"/>
    <row r="30" spans="1:22" x14ac:dyDescent="0.15">
      <c r="A30" s="3689" t="s">
        <v>2901</v>
      </c>
      <c r="B30" s="3689"/>
      <c r="C30" s="3689"/>
      <c r="D30" s="3689"/>
      <c r="E30" s="3689"/>
      <c r="F30" s="3689"/>
      <c r="G30" s="3689"/>
      <c r="H30" s="3689"/>
      <c r="I30" s="3689"/>
      <c r="J30" s="3689"/>
      <c r="K30" s="3689"/>
      <c r="L30" s="3689"/>
      <c r="M30" s="3689"/>
      <c r="N30" s="3689"/>
      <c r="O30" s="3689"/>
      <c r="P30" s="3689"/>
      <c r="Q30" s="3689"/>
      <c r="R30" s="3689"/>
      <c r="S30" s="3689"/>
      <c r="T30" s="3689"/>
      <c r="U30" s="3689"/>
      <c r="V30" s="3689"/>
    </row>
    <row r="31" spans="1:22" x14ac:dyDescent="0.15">
      <c r="A31" s="3689" t="s">
        <v>2892</v>
      </c>
      <c r="B31" s="3689"/>
      <c r="C31" s="3689"/>
      <c r="D31" s="3689"/>
      <c r="E31" s="3689"/>
      <c r="F31" s="3689"/>
      <c r="G31" s="3689"/>
      <c r="H31" s="3689"/>
      <c r="I31" s="3689"/>
      <c r="J31" s="3689"/>
      <c r="K31" s="3689"/>
      <c r="L31" s="3689"/>
      <c r="M31" s="3689"/>
      <c r="N31" s="3689"/>
      <c r="O31" s="3689"/>
      <c r="P31" s="3689"/>
      <c r="Q31" s="3689"/>
      <c r="R31" s="3689"/>
      <c r="S31" s="3689"/>
      <c r="T31" s="3689"/>
      <c r="U31" s="3689"/>
      <c r="V31" s="3689"/>
    </row>
    <row r="33" spans="2:21" x14ac:dyDescent="0.15">
      <c r="B33" s="4309" t="s">
        <v>858</v>
      </c>
      <c r="C33" s="3818" t="s">
        <v>2902</v>
      </c>
      <c r="D33" s="3818"/>
      <c r="E33" s="3818"/>
      <c r="F33" s="3818"/>
      <c r="G33" s="3818"/>
      <c r="H33" s="3818"/>
      <c r="I33" s="3818"/>
      <c r="J33" s="3818"/>
      <c r="K33" s="3818"/>
      <c r="L33" s="3818"/>
      <c r="M33" s="3818"/>
      <c r="N33" s="3818"/>
      <c r="O33" s="3818"/>
      <c r="P33" s="3818"/>
      <c r="Q33" s="3818"/>
      <c r="R33" s="4311"/>
      <c r="S33" s="3718" t="s">
        <v>2729</v>
      </c>
      <c r="T33" s="3719"/>
      <c r="U33" s="3720"/>
    </row>
    <row r="34" spans="2:21" ht="30" customHeight="1" x14ac:dyDescent="0.15">
      <c r="B34" s="4310"/>
      <c r="C34" s="3822"/>
      <c r="D34" s="3822"/>
      <c r="E34" s="3822"/>
      <c r="F34" s="3822"/>
      <c r="G34" s="3822"/>
      <c r="H34" s="3822"/>
      <c r="I34" s="3822"/>
      <c r="J34" s="3822"/>
      <c r="K34" s="3822"/>
      <c r="L34" s="3822"/>
      <c r="M34" s="3822"/>
      <c r="N34" s="3822"/>
      <c r="O34" s="3822"/>
      <c r="P34" s="3822"/>
      <c r="Q34" s="3822"/>
      <c r="R34" s="4312"/>
      <c r="S34" s="3721"/>
      <c r="T34" s="3722"/>
      <c r="U34" s="3723"/>
    </row>
    <row r="35" spans="2:21" x14ac:dyDescent="0.15">
      <c r="B35" s="4309" t="s">
        <v>861</v>
      </c>
      <c r="C35" s="3818" t="s">
        <v>2903</v>
      </c>
      <c r="D35" s="3818"/>
      <c r="E35" s="3818"/>
      <c r="F35" s="3818"/>
      <c r="G35" s="3818"/>
      <c r="H35" s="3818"/>
      <c r="I35" s="3818"/>
      <c r="J35" s="3818"/>
      <c r="K35" s="3818"/>
      <c r="L35" s="3818"/>
      <c r="M35" s="3818"/>
      <c r="N35" s="3818"/>
      <c r="O35" s="3818"/>
      <c r="P35" s="3818"/>
      <c r="Q35" s="3818"/>
      <c r="R35" s="4311"/>
      <c r="S35" s="3718" t="s">
        <v>2729</v>
      </c>
      <c r="T35" s="3719"/>
      <c r="U35" s="3720"/>
    </row>
    <row r="36" spans="2:21" x14ac:dyDescent="0.15">
      <c r="B36" s="4310"/>
      <c r="C36" s="3822"/>
      <c r="D36" s="3822"/>
      <c r="E36" s="3822"/>
      <c r="F36" s="3822"/>
      <c r="G36" s="3822"/>
      <c r="H36" s="3822"/>
      <c r="I36" s="3822"/>
      <c r="J36" s="3822"/>
      <c r="K36" s="3822"/>
      <c r="L36" s="3822"/>
      <c r="M36" s="3822"/>
      <c r="N36" s="3822"/>
      <c r="O36" s="3822"/>
      <c r="P36" s="3822"/>
      <c r="Q36" s="3822"/>
      <c r="R36" s="4312"/>
      <c r="S36" s="3721"/>
      <c r="T36" s="3722"/>
      <c r="U36" s="3723"/>
    </row>
  </sheetData>
  <mergeCells count="38">
    <mergeCell ref="A2:V2"/>
    <mergeCell ref="A3:V3"/>
    <mergeCell ref="B7:J7"/>
    <mergeCell ref="K7:U7"/>
    <mergeCell ref="B8:J8"/>
    <mergeCell ref="K8:L8"/>
    <mergeCell ref="M8:N8"/>
    <mergeCell ref="P8:Q8"/>
    <mergeCell ref="S8:T8"/>
    <mergeCell ref="B10:J10"/>
    <mergeCell ref="K10:L10"/>
    <mergeCell ref="M10:N10"/>
    <mergeCell ref="P10:Q10"/>
    <mergeCell ref="S10:T10"/>
    <mergeCell ref="B9:J9"/>
    <mergeCell ref="K9:L9"/>
    <mergeCell ref="M9:N9"/>
    <mergeCell ref="P9:Q9"/>
    <mergeCell ref="S9:T9"/>
    <mergeCell ref="B12:J12"/>
    <mergeCell ref="K12:L12"/>
    <mergeCell ref="M12:N12"/>
    <mergeCell ref="P12:Q12"/>
    <mergeCell ref="S12:T12"/>
    <mergeCell ref="B11:J11"/>
    <mergeCell ref="K11:L11"/>
    <mergeCell ref="M11:N11"/>
    <mergeCell ref="P11:Q11"/>
    <mergeCell ref="S11:T11"/>
    <mergeCell ref="B35:B36"/>
    <mergeCell ref="C35:R36"/>
    <mergeCell ref="S35:U36"/>
    <mergeCell ref="B13:V14"/>
    <mergeCell ref="A30:V30"/>
    <mergeCell ref="A31:V31"/>
    <mergeCell ref="B33:B34"/>
    <mergeCell ref="C33:R34"/>
    <mergeCell ref="S33:U34"/>
  </mergeCells>
  <phoneticPr fontId="9"/>
  <printOptions horizontalCentered="1"/>
  <pageMargins left="0.39370078740157483" right="0.39370078740157483" top="0.39370078740157483" bottom="0" header="0.19685039370078741" footer="0.51181102362204722"/>
  <pageSetup paperSize="9" orientation="portrait"/>
  <headerFooter>
    <oddHeader xml:space="preserve">&amp;R＜参考様式15＞
</oddHeader>
  </headerFooter>
  <rowBreaks count="1" manualBreakCount="1">
    <brk id="37" max="2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1" tint="0.499984740745262"/>
  </sheetPr>
  <dimension ref="B2:AB123"/>
  <sheetViews>
    <sheetView workbookViewId="0"/>
  </sheetViews>
  <sheetFormatPr defaultColWidth="4" defaultRowHeight="13.5" x14ac:dyDescent="0.15"/>
  <cols>
    <col min="1" max="1" width="1.5" style="827" customWidth="1"/>
    <col min="2" max="2" width="1.125" style="827" customWidth="1"/>
    <col min="3" max="3" width="3.375" style="827" customWidth="1"/>
    <col min="4" max="4" width="3.25" style="827" customWidth="1"/>
    <col min="5" max="18" width="4" style="827"/>
    <col min="19" max="19" width="6.375" style="827" customWidth="1"/>
    <col min="20" max="20" width="1.75" style="827" customWidth="1"/>
    <col min="21" max="21" width="2.375" style="827" customWidth="1"/>
    <col min="22" max="22" width="4" style="827"/>
    <col min="23" max="23" width="2.25" style="827" customWidth="1"/>
    <col min="24" max="24" width="4" style="827"/>
    <col min="25" max="25" width="2.375" style="827" customWidth="1"/>
    <col min="26" max="26" width="1.5" style="827" customWidth="1"/>
    <col min="27" max="16384" width="4" style="827"/>
  </cols>
  <sheetData>
    <row r="2" spans="2:28" x14ac:dyDescent="0.15">
      <c r="B2" s="827" t="s">
        <v>1868</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8" x14ac:dyDescent="0.15">
      <c r="B4" s="2838" t="s">
        <v>1840</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row>
    <row r="6" spans="2:28" ht="23.25" customHeight="1" x14ac:dyDescent="0.15">
      <c r="B6" s="3061" t="s">
        <v>790</v>
      </c>
      <c r="C6" s="3061"/>
      <c r="D6" s="3061"/>
      <c r="E6" s="3061"/>
      <c r="F6" s="3061"/>
      <c r="G6" s="2731"/>
      <c r="H6" s="3080"/>
      <c r="I6" s="3080"/>
      <c r="J6" s="3080"/>
      <c r="K6" s="3080"/>
      <c r="L6" s="3080"/>
      <c r="M6" s="3080"/>
      <c r="N6" s="3080"/>
      <c r="O6" s="3080"/>
      <c r="P6" s="3080"/>
      <c r="Q6" s="3080"/>
      <c r="R6" s="3080"/>
      <c r="S6" s="3080"/>
      <c r="T6" s="3080"/>
      <c r="U6" s="3080"/>
      <c r="V6" s="3080"/>
      <c r="W6" s="3080"/>
      <c r="X6" s="3080"/>
      <c r="Y6" s="3081"/>
    </row>
    <row r="7" spans="2:28" ht="22.5" customHeight="1" x14ac:dyDescent="0.15">
      <c r="B7" s="3061" t="s">
        <v>791</v>
      </c>
      <c r="C7" s="3061"/>
      <c r="D7" s="3061"/>
      <c r="E7" s="3061"/>
      <c r="F7" s="3061"/>
      <c r="G7" s="834" t="s">
        <v>10</v>
      </c>
      <c r="H7" s="832" t="s">
        <v>762</v>
      </c>
      <c r="I7" s="832"/>
      <c r="J7" s="832"/>
      <c r="K7" s="832"/>
      <c r="L7" s="834" t="s">
        <v>10</v>
      </c>
      <c r="M7" s="832" t="s">
        <v>763</v>
      </c>
      <c r="N7" s="832"/>
      <c r="O7" s="832"/>
      <c r="P7" s="832"/>
      <c r="Q7" s="834" t="s">
        <v>10</v>
      </c>
      <c r="R7" s="832" t="s">
        <v>764</v>
      </c>
      <c r="S7" s="832"/>
      <c r="T7" s="832"/>
      <c r="U7" s="832"/>
      <c r="V7" s="832"/>
      <c r="W7" s="877"/>
      <c r="X7" s="877"/>
      <c r="Y7" s="850"/>
    </row>
    <row r="8" spans="2:28" ht="20.100000000000001" customHeight="1" x14ac:dyDescent="0.15">
      <c r="B8" s="2783" t="s">
        <v>792</v>
      </c>
      <c r="C8" s="2784"/>
      <c r="D8" s="2784"/>
      <c r="E8" s="2784"/>
      <c r="F8" s="2785"/>
      <c r="G8" s="830" t="s">
        <v>10</v>
      </c>
      <c r="H8" s="3192" t="s">
        <v>1841</v>
      </c>
      <c r="I8" s="3192"/>
      <c r="J8" s="3192"/>
      <c r="K8" s="3192"/>
      <c r="L8" s="3192"/>
      <c r="M8" s="3192"/>
      <c r="N8" s="3192"/>
      <c r="O8" s="3192"/>
      <c r="P8" s="3192"/>
      <c r="Q8" s="3192"/>
      <c r="R8" s="3192"/>
      <c r="S8" s="3192"/>
      <c r="T8" s="3192"/>
      <c r="U8" s="3192"/>
      <c r="V8" s="3192"/>
      <c r="W8" s="3192"/>
      <c r="X8" s="3192"/>
      <c r="Y8" s="3193"/>
    </row>
    <row r="9" spans="2:28" ht="20.100000000000001" customHeight="1" x14ac:dyDescent="0.15">
      <c r="B9" s="3067"/>
      <c r="C9" s="2838"/>
      <c r="D9" s="2838"/>
      <c r="E9" s="2838"/>
      <c r="F9" s="3068"/>
      <c r="G9" s="830" t="s">
        <v>10</v>
      </c>
      <c r="H9" s="3066" t="s">
        <v>1842</v>
      </c>
      <c r="I9" s="3066"/>
      <c r="J9" s="3066"/>
      <c r="K9" s="3066"/>
      <c r="L9" s="3066"/>
      <c r="M9" s="3066"/>
      <c r="N9" s="3066"/>
      <c r="O9" s="3066"/>
      <c r="P9" s="3066"/>
      <c r="Q9" s="3066"/>
      <c r="R9" s="3066"/>
      <c r="S9" s="3066"/>
      <c r="T9" s="3066"/>
      <c r="U9" s="3066"/>
      <c r="V9" s="3066"/>
      <c r="W9" s="3066"/>
      <c r="X9" s="3066"/>
      <c r="Y9" s="3078"/>
    </row>
    <row r="10" spans="2:28" ht="20.100000000000001" customHeight="1" x14ac:dyDescent="0.15">
      <c r="B10" s="2786"/>
      <c r="C10" s="2787"/>
      <c r="D10" s="2787"/>
      <c r="E10" s="2787"/>
      <c r="F10" s="2788"/>
      <c r="G10" s="855" t="s">
        <v>10</v>
      </c>
      <c r="H10" s="3195" t="s">
        <v>902</v>
      </c>
      <c r="I10" s="3195"/>
      <c r="J10" s="3195"/>
      <c r="K10" s="3195"/>
      <c r="L10" s="3195"/>
      <c r="M10" s="3195"/>
      <c r="N10" s="3195"/>
      <c r="O10" s="3195"/>
      <c r="P10" s="3195"/>
      <c r="Q10" s="3195"/>
      <c r="R10" s="3195"/>
      <c r="S10" s="3195"/>
      <c r="T10" s="3195"/>
      <c r="U10" s="3195"/>
      <c r="V10" s="3195"/>
      <c r="W10" s="3195"/>
      <c r="X10" s="3195"/>
      <c r="Y10" s="3196"/>
    </row>
    <row r="11" spans="2:28" ht="17.25" customHeight="1" x14ac:dyDescent="0.15">
      <c r="B11" s="2783" t="s">
        <v>797</v>
      </c>
      <c r="C11" s="2784"/>
      <c r="D11" s="2784"/>
      <c r="E11" s="2784"/>
      <c r="F11" s="2785"/>
      <c r="G11" s="922" t="s">
        <v>10</v>
      </c>
      <c r="H11" s="3192" t="s">
        <v>1843</v>
      </c>
      <c r="I11" s="3192"/>
      <c r="J11" s="3192"/>
      <c r="K11" s="3192"/>
      <c r="L11" s="3192"/>
      <c r="M11" s="3192"/>
      <c r="N11" s="3192"/>
      <c r="O11" s="3192"/>
      <c r="P11" s="3192"/>
      <c r="Q11" s="3192"/>
      <c r="R11" s="3192"/>
      <c r="S11" s="3192"/>
      <c r="T11" s="3192"/>
      <c r="U11" s="3192"/>
      <c r="V11" s="3192"/>
      <c r="W11" s="3192"/>
      <c r="X11" s="3192"/>
      <c r="Y11" s="3193"/>
    </row>
    <row r="12" spans="2:28" ht="18.75" customHeight="1" x14ac:dyDescent="0.15">
      <c r="B12" s="2786"/>
      <c r="C12" s="2787"/>
      <c r="D12" s="2787"/>
      <c r="E12" s="2787"/>
      <c r="F12" s="2788"/>
      <c r="G12" s="855" t="s">
        <v>10</v>
      </c>
      <c r="H12" s="3195" t="s">
        <v>1844</v>
      </c>
      <c r="I12" s="3195"/>
      <c r="J12" s="3195"/>
      <c r="K12" s="3195"/>
      <c r="L12" s="3195"/>
      <c r="M12" s="3195"/>
      <c r="N12" s="3195"/>
      <c r="O12" s="3195"/>
      <c r="P12" s="3195"/>
      <c r="Q12" s="3195"/>
      <c r="R12" s="3195"/>
      <c r="S12" s="3195"/>
      <c r="T12" s="3195"/>
      <c r="U12" s="3195"/>
      <c r="V12" s="3195"/>
      <c r="W12" s="3195"/>
      <c r="X12" s="3195"/>
      <c r="Y12" s="3196"/>
    </row>
    <row r="13" spans="2:28" ht="6" customHeight="1" x14ac:dyDescent="0.15"/>
    <row r="14" spans="2:28" x14ac:dyDescent="0.15">
      <c r="B14" s="827" t="s">
        <v>2293</v>
      </c>
    </row>
    <row r="15" spans="2:28" x14ac:dyDescent="0.15">
      <c r="B15" s="836"/>
      <c r="C15" s="837" t="s">
        <v>1845</v>
      </c>
      <c r="D15" s="837"/>
      <c r="E15" s="837"/>
      <c r="F15" s="837"/>
      <c r="G15" s="837"/>
      <c r="H15" s="837"/>
      <c r="I15" s="837"/>
      <c r="J15" s="837"/>
      <c r="K15" s="837"/>
      <c r="L15" s="837"/>
      <c r="M15" s="837"/>
      <c r="N15" s="837"/>
      <c r="O15" s="837"/>
      <c r="P15" s="837"/>
      <c r="Q15" s="837"/>
      <c r="R15" s="837"/>
      <c r="S15" s="837"/>
      <c r="T15" s="838"/>
      <c r="U15" s="836"/>
      <c r="V15" s="1055" t="s">
        <v>769</v>
      </c>
      <c r="W15" s="1055" t="s">
        <v>770</v>
      </c>
      <c r="X15" s="1055" t="s">
        <v>771</v>
      </c>
      <c r="Y15" s="838"/>
      <c r="Z15" s="1082"/>
      <c r="AA15" s="1082"/>
      <c r="AB15" s="1082"/>
    </row>
    <row r="16" spans="2:28" ht="6.75" customHeight="1" x14ac:dyDescent="0.15">
      <c r="B16" s="839"/>
      <c r="C16" s="854"/>
      <c r="D16" s="854"/>
      <c r="E16" s="854"/>
      <c r="F16" s="854"/>
      <c r="G16" s="854"/>
      <c r="H16" s="854"/>
      <c r="I16" s="854"/>
      <c r="J16" s="854"/>
      <c r="K16" s="854"/>
      <c r="L16" s="854"/>
      <c r="M16" s="854"/>
      <c r="N16" s="854"/>
      <c r="O16" s="854"/>
      <c r="P16" s="854"/>
      <c r="Q16" s="854"/>
      <c r="R16" s="854"/>
      <c r="S16" s="854"/>
      <c r="T16" s="841"/>
      <c r="U16" s="839"/>
      <c r="V16" s="840"/>
      <c r="W16" s="840"/>
      <c r="X16" s="840"/>
      <c r="Y16" s="841"/>
      <c r="Z16" s="1082"/>
      <c r="AA16" s="1082"/>
      <c r="AB16" s="1082"/>
    </row>
    <row r="17" spans="2:28" ht="38.25" customHeight="1" x14ac:dyDescent="0.15">
      <c r="B17" s="839"/>
      <c r="C17" s="1152" t="s">
        <v>1846</v>
      </c>
      <c r="D17" s="4316" t="s">
        <v>1847</v>
      </c>
      <c r="E17" s="4316"/>
      <c r="F17" s="4316"/>
      <c r="G17" s="4316"/>
      <c r="H17" s="4316"/>
      <c r="I17" s="4316"/>
      <c r="J17" s="4316"/>
      <c r="K17" s="4316"/>
      <c r="L17" s="4316"/>
      <c r="M17" s="4316"/>
      <c r="N17" s="4316"/>
      <c r="O17" s="4316"/>
      <c r="P17" s="4316"/>
      <c r="Q17" s="4316"/>
      <c r="R17" s="4316"/>
      <c r="S17" s="4317"/>
      <c r="T17" s="841"/>
      <c r="U17" s="839"/>
      <c r="V17" s="830" t="s">
        <v>10</v>
      </c>
      <c r="W17" s="830" t="s">
        <v>770</v>
      </c>
      <c r="X17" s="830" t="s">
        <v>10</v>
      </c>
      <c r="Y17" s="844"/>
    </row>
    <row r="18" spans="2:28" ht="35.25" customHeight="1" x14ac:dyDescent="0.15">
      <c r="B18" s="839"/>
      <c r="C18" s="1152" t="s">
        <v>861</v>
      </c>
      <c r="D18" s="4316" t="s">
        <v>1848</v>
      </c>
      <c r="E18" s="4316"/>
      <c r="F18" s="4316"/>
      <c r="G18" s="4316"/>
      <c r="H18" s="4316"/>
      <c r="I18" s="4316"/>
      <c r="J18" s="4316"/>
      <c r="K18" s="4316"/>
      <c r="L18" s="4316"/>
      <c r="M18" s="4316"/>
      <c r="N18" s="4316"/>
      <c r="O18" s="4316"/>
      <c r="P18" s="4316"/>
      <c r="Q18" s="4316"/>
      <c r="R18" s="4316"/>
      <c r="S18" s="4317"/>
      <c r="T18" s="841"/>
      <c r="U18" s="839"/>
      <c r="V18" s="830" t="s">
        <v>10</v>
      </c>
      <c r="W18" s="830" t="s">
        <v>770</v>
      </c>
      <c r="X18" s="830" t="s">
        <v>10</v>
      </c>
      <c r="Y18" s="844"/>
    </row>
    <row r="19" spans="2:28" ht="30.75" customHeight="1" x14ac:dyDescent="0.15">
      <c r="B19" s="839"/>
      <c r="C19" s="1152" t="s">
        <v>1002</v>
      </c>
      <c r="D19" s="4328" t="s">
        <v>1849</v>
      </c>
      <c r="E19" s="4328"/>
      <c r="F19" s="4328"/>
      <c r="G19" s="4328"/>
      <c r="H19" s="4328"/>
      <c r="I19" s="4328"/>
      <c r="J19" s="4328"/>
      <c r="K19" s="4328"/>
      <c r="L19" s="4328"/>
      <c r="M19" s="4328"/>
      <c r="N19" s="4328"/>
      <c r="O19" s="4328"/>
      <c r="P19" s="4328"/>
      <c r="Q19" s="4328"/>
      <c r="R19" s="4328"/>
      <c r="S19" s="4329"/>
      <c r="T19" s="841"/>
      <c r="U19" s="839"/>
      <c r="V19" s="830" t="s">
        <v>10</v>
      </c>
      <c r="W19" s="830" t="s">
        <v>770</v>
      </c>
      <c r="X19" s="830" t="s">
        <v>10</v>
      </c>
      <c r="Y19" s="844"/>
    </row>
    <row r="20" spans="2:28" ht="25.5" customHeight="1" x14ac:dyDescent="0.15">
      <c r="B20" s="839"/>
      <c r="C20" s="1152" t="s">
        <v>1004</v>
      </c>
      <c r="D20" s="4316" t="s">
        <v>1850</v>
      </c>
      <c r="E20" s="4316"/>
      <c r="F20" s="4316"/>
      <c r="G20" s="4316"/>
      <c r="H20" s="4316"/>
      <c r="I20" s="4316"/>
      <c r="J20" s="4316"/>
      <c r="K20" s="4316"/>
      <c r="L20" s="4316"/>
      <c r="M20" s="4316"/>
      <c r="N20" s="4316"/>
      <c r="O20" s="4316"/>
      <c r="P20" s="4316"/>
      <c r="Q20" s="4316"/>
      <c r="R20" s="4316"/>
      <c r="S20" s="4317"/>
      <c r="T20" s="841"/>
      <c r="U20" s="839"/>
      <c r="V20" s="830" t="s">
        <v>10</v>
      </c>
      <c r="W20" s="830" t="s">
        <v>770</v>
      </c>
      <c r="X20" s="830" t="s">
        <v>10</v>
      </c>
      <c r="Y20" s="844"/>
    </row>
    <row r="21" spans="2:28" ht="27.75" customHeight="1" x14ac:dyDescent="0.15">
      <c r="B21" s="839"/>
      <c r="C21" s="2820" t="s">
        <v>1011</v>
      </c>
      <c r="D21" s="4320" t="s">
        <v>1851</v>
      </c>
      <c r="E21" s="4321"/>
      <c r="F21" s="4316" t="s">
        <v>1852</v>
      </c>
      <c r="G21" s="4316"/>
      <c r="H21" s="4316"/>
      <c r="I21" s="4316"/>
      <c r="J21" s="4316"/>
      <c r="K21" s="4316"/>
      <c r="L21" s="4316"/>
      <c r="M21" s="4316"/>
      <c r="N21" s="4316"/>
      <c r="O21" s="4316"/>
      <c r="P21" s="4316"/>
      <c r="Q21" s="4316"/>
      <c r="R21" s="4316"/>
      <c r="S21" s="4317"/>
      <c r="T21" s="841"/>
      <c r="U21" s="839"/>
      <c r="V21" s="830" t="s">
        <v>10</v>
      </c>
      <c r="W21" s="830" t="s">
        <v>770</v>
      </c>
      <c r="X21" s="830" t="s">
        <v>10</v>
      </c>
      <c r="Y21" s="844"/>
    </row>
    <row r="22" spans="2:28" ht="27.75" customHeight="1" x14ac:dyDescent="0.15">
      <c r="B22" s="839"/>
      <c r="C22" s="3182"/>
      <c r="D22" s="4322"/>
      <c r="E22" s="4323"/>
      <c r="F22" s="4316" t="s">
        <v>1853</v>
      </c>
      <c r="G22" s="4316"/>
      <c r="H22" s="4316"/>
      <c r="I22" s="4316"/>
      <c r="J22" s="4316"/>
      <c r="K22" s="4316"/>
      <c r="L22" s="4316"/>
      <c r="M22" s="4316"/>
      <c r="N22" s="4316"/>
      <c r="O22" s="4316"/>
      <c r="P22" s="4316"/>
      <c r="Q22" s="4316"/>
      <c r="R22" s="4316"/>
      <c r="S22" s="4317"/>
      <c r="T22" s="841"/>
      <c r="U22" s="839"/>
      <c r="V22" s="830"/>
      <c r="W22" s="830"/>
      <c r="X22" s="830"/>
      <c r="Y22" s="844"/>
    </row>
    <row r="23" spans="2:28" ht="27" customHeight="1" x14ac:dyDescent="0.15">
      <c r="B23" s="839"/>
      <c r="C23" s="3182"/>
      <c r="D23" s="4322"/>
      <c r="E23" s="4323"/>
      <c r="F23" s="4316" t="s">
        <v>1854</v>
      </c>
      <c r="G23" s="4316"/>
      <c r="H23" s="4316"/>
      <c r="I23" s="4316"/>
      <c r="J23" s="4316"/>
      <c r="K23" s="4316"/>
      <c r="L23" s="4316"/>
      <c r="M23" s="4316"/>
      <c r="N23" s="4316"/>
      <c r="O23" s="4316"/>
      <c r="P23" s="4316"/>
      <c r="Q23" s="4316"/>
      <c r="R23" s="4316"/>
      <c r="S23" s="4317"/>
      <c r="T23" s="841"/>
      <c r="U23" s="839"/>
      <c r="V23" s="830"/>
      <c r="W23" s="830"/>
      <c r="X23" s="830"/>
      <c r="Y23" s="844"/>
    </row>
    <row r="24" spans="2:28" ht="27.75" customHeight="1" x14ac:dyDescent="0.15">
      <c r="B24" s="839"/>
      <c r="C24" s="3184"/>
      <c r="D24" s="4324"/>
      <c r="E24" s="4325"/>
      <c r="F24" s="4316" t="s">
        <v>1855</v>
      </c>
      <c r="G24" s="4316"/>
      <c r="H24" s="4316"/>
      <c r="I24" s="4316"/>
      <c r="J24" s="4316"/>
      <c r="K24" s="4316"/>
      <c r="L24" s="4316"/>
      <c r="M24" s="4316"/>
      <c r="N24" s="4316"/>
      <c r="O24" s="4316"/>
      <c r="P24" s="4316"/>
      <c r="Q24" s="4316"/>
      <c r="R24" s="4316"/>
      <c r="S24" s="4317"/>
      <c r="T24" s="841"/>
      <c r="U24" s="839"/>
      <c r="V24" s="830"/>
      <c r="W24" s="830"/>
      <c r="X24" s="830"/>
      <c r="Y24" s="844"/>
    </row>
    <row r="25" spans="2:28" ht="6" customHeight="1" x14ac:dyDescent="0.15">
      <c r="B25" s="839"/>
      <c r="C25" s="1117"/>
      <c r="D25" s="830"/>
      <c r="E25" s="1117"/>
      <c r="G25" s="1117"/>
      <c r="H25" s="1117"/>
      <c r="I25" s="1117"/>
      <c r="J25" s="1117"/>
      <c r="K25" s="1117"/>
      <c r="L25" s="1117"/>
      <c r="M25" s="1117"/>
      <c r="N25" s="1117"/>
      <c r="O25" s="1117"/>
      <c r="P25" s="1117"/>
      <c r="Q25" s="1117"/>
      <c r="R25" s="1117"/>
      <c r="S25" s="1117"/>
      <c r="T25" s="841"/>
      <c r="U25" s="839"/>
      <c r="V25" s="1044"/>
      <c r="W25" s="830"/>
      <c r="X25" s="1044"/>
      <c r="Y25" s="844"/>
    </row>
    <row r="26" spans="2:28" x14ac:dyDescent="0.15">
      <c r="B26" s="839"/>
      <c r="C26" s="827" t="s">
        <v>1856</v>
      </c>
      <c r="T26" s="841"/>
      <c r="U26" s="839"/>
      <c r="Y26" s="841"/>
      <c r="Z26" s="1082"/>
      <c r="AA26" s="1082"/>
      <c r="AB26" s="1082"/>
    </row>
    <row r="27" spans="2:28" ht="5.25" customHeight="1" x14ac:dyDescent="0.15">
      <c r="B27" s="839"/>
      <c r="T27" s="841"/>
      <c r="U27" s="839"/>
      <c r="Y27" s="841"/>
      <c r="Z27" s="1082"/>
      <c r="AA27" s="1082"/>
      <c r="AB27" s="1082"/>
    </row>
    <row r="28" spans="2:28" ht="35.25" customHeight="1" x14ac:dyDescent="0.15">
      <c r="B28" s="839"/>
      <c r="C28" s="1152" t="s">
        <v>1846</v>
      </c>
      <c r="D28" s="4316" t="s">
        <v>1857</v>
      </c>
      <c r="E28" s="4316"/>
      <c r="F28" s="4316"/>
      <c r="G28" s="4316"/>
      <c r="H28" s="4316"/>
      <c r="I28" s="4316"/>
      <c r="J28" s="4316"/>
      <c r="K28" s="4316"/>
      <c r="L28" s="4316"/>
      <c r="M28" s="4316"/>
      <c r="N28" s="4316"/>
      <c r="O28" s="4316"/>
      <c r="P28" s="4316"/>
      <c r="Q28" s="4316"/>
      <c r="R28" s="4316"/>
      <c r="S28" s="4317"/>
      <c r="T28" s="841"/>
      <c r="U28" s="839"/>
      <c r="V28" s="830" t="s">
        <v>10</v>
      </c>
      <c r="W28" s="830" t="s">
        <v>770</v>
      </c>
      <c r="X28" s="830" t="s">
        <v>10</v>
      </c>
      <c r="Y28" s="844"/>
    </row>
    <row r="29" spans="2:28" ht="25.5" customHeight="1" x14ac:dyDescent="0.15">
      <c r="B29" s="839"/>
      <c r="C29" s="1152" t="s">
        <v>861</v>
      </c>
      <c r="D29" s="4316" t="s">
        <v>1858</v>
      </c>
      <c r="E29" s="4316"/>
      <c r="F29" s="4316"/>
      <c r="G29" s="4316"/>
      <c r="H29" s="4316"/>
      <c r="I29" s="4316"/>
      <c r="J29" s="4316"/>
      <c r="K29" s="4316"/>
      <c r="L29" s="4316"/>
      <c r="M29" s="4316"/>
      <c r="N29" s="4316"/>
      <c r="O29" s="4316"/>
      <c r="P29" s="4316"/>
      <c r="Q29" s="4316"/>
      <c r="R29" s="4316"/>
      <c r="S29" s="4317"/>
      <c r="T29" s="841"/>
      <c r="U29" s="839"/>
      <c r="V29" s="830" t="s">
        <v>10</v>
      </c>
      <c r="W29" s="830" t="s">
        <v>770</v>
      </c>
      <c r="X29" s="830" t="s">
        <v>10</v>
      </c>
      <c r="Y29" s="844"/>
    </row>
    <row r="30" spans="2:28" ht="22.5" customHeight="1" x14ac:dyDescent="0.15">
      <c r="B30" s="839"/>
      <c r="C30" s="1152" t="s">
        <v>1002</v>
      </c>
      <c r="D30" s="4328" t="s">
        <v>1849</v>
      </c>
      <c r="E30" s="4328"/>
      <c r="F30" s="4328"/>
      <c r="G30" s="4328"/>
      <c r="H30" s="4328"/>
      <c r="I30" s="4328"/>
      <c r="J30" s="4328"/>
      <c r="K30" s="4328"/>
      <c r="L30" s="4328"/>
      <c r="M30" s="4328"/>
      <c r="N30" s="4328"/>
      <c r="O30" s="4328"/>
      <c r="P30" s="4328"/>
      <c r="Q30" s="4328"/>
      <c r="R30" s="4328"/>
      <c r="S30" s="4329"/>
      <c r="T30" s="841"/>
      <c r="U30" s="839"/>
      <c r="V30" s="830" t="s">
        <v>10</v>
      </c>
      <c r="W30" s="830" t="s">
        <v>770</v>
      </c>
      <c r="X30" s="830" t="s">
        <v>10</v>
      </c>
      <c r="Y30" s="844"/>
    </row>
    <row r="31" spans="2:28" ht="24" customHeight="1" x14ac:dyDescent="0.15">
      <c r="B31" s="839"/>
      <c r="C31" s="1152" t="s">
        <v>1004</v>
      </c>
      <c r="D31" s="4316" t="s">
        <v>1859</v>
      </c>
      <c r="E31" s="4316"/>
      <c r="F31" s="4316"/>
      <c r="G31" s="4316"/>
      <c r="H31" s="4316"/>
      <c r="I31" s="4316"/>
      <c r="J31" s="4316"/>
      <c r="K31" s="4316"/>
      <c r="L31" s="4316"/>
      <c r="M31" s="4316"/>
      <c r="N31" s="4316"/>
      <c r="O31" s="4316"/>
      <c r="P31" s="4316"/>
      <c r="Q31" s="4316"/>
      <c r="R31" s="4316"/>
      <c r="S31" s="4317"/>
      <c r="T31" s="841"/>
      <c r="U31" s="839"/>
      <c r="V31" s="830" t="s">
        <v>10</v>
      </c>
      <c r="W31" s="830" t="s">
        <v>770</v>
      </c>
      <c r="X31" s="830" t="s">
        <v>10</v>
      </c>
      <c r="Y31" s="844"/>
    </row>
    <row r="32" spans="2:28" ht="24" customHeight="1" x14ac:dyDescent="0.15">
      <c r="B32" s="839"/>
      <c r="C32" s="2820" t="s">
        <v>1011</v>
      </c>
      <c r="D32" s="4320" t="s">
        <v>1851</v>
      </c>
      <c r="E32" s="4321"/>
      <c r="F32" s="4316" t="s">
        <v>1860</v>
      </c>
      <c r="G32" s="4316"/>
      <c r="H32" s="4316"/>
      <c r="I32" s="4316"/>
      <c r="J32" s="4316"/>
      <c r="K32" s="4316"/>
      <c r="L32" s="4316"/>
      <c r="M32" s="4316"/>
      <c r="N32" s="4316"/>
      <c r="O32" s="4316"/>
      <c r="P32" s="4316"/>
      <c r="Q32" s="4316"/>
      <c r="R32" s="4316"/>
      <c r="S32" s="4317"/>
      <c r="T32" s="841"/>
      <c r="U32" s="839"/>
      <c r="V32" s="830" t="s">
        <v>10</v>
      </c>
      <c r="W32" s="830" t="s">
        <v>770</v>
      </c>
      <c r="X32" s="830" t="s">
        <v>10</v>
      </c>
      <c r="Y32" s="844"/>
    </row>
    <row r="33" spans="2:28" ht="23.25" customHeight="1" x14ac:dyDescent="0.15">
      <c r="B33" s="839"/>
      <c r="C33" s="3182"/>
      <c r="D33" s="4322"/>
      <c r="E33" s="4323"/>
      <c r="F33" s="4316" t="s">
        <v>1861</v>
      </c>
      <c r="G33" s="4316"/>
      <c r="H33" s="4316"/>
      <c r="I33" s="4316"/>
      <c r="J33" s="4316"/>
      <c r="K33" s="4316"/>
      <c r="L33" s="4316"/>
      <c r="M33" s="4316"/>
      <c r="N33" s="4316"/>
      <c r="O33" s="4316"/>
      <c r="P33" s="4316"/>
      <c r="Q33" s="4316"/>
      <c r="R33" s="4316"/>
      <c r="S33" s="4317"/>
      <c r="T33" s="841"/>
      <c r="U33" s="839"/>
      <c r="V33" s="830"/>
      <c r="W33" s="830"/>
      <c r="X33" s="830"/>
      <c r="Y33" s="844"/>
    </row>
    <row r="34" spans="2:28" ht="22.5" customHeight="1" x14ac:dyDescent="0.15">
      <c r="B34" s="839"/>
      <c r="C34" s="3182"/>
      <c r="D34" s="4322"/>
      <c r="E34" s="4323"/>
      <c r="F34" s="4316" t="s">
        <v>1853</v>
      </c>
      <c r="G34" s="4316"/>
      <c r="H34" s="4316"/>
      <c r="I34" s="4316"/>
      <c r="J34" s="4316"/>
      <c r="K34" s="4316"/>
      <c r="L34" s="4316"/>
      <c r="M34" s="4316"/>
      <c r="N34" s="4316"/>
      <c r="O34" s="4316"/>
      <c r="P34" s="4316"/>
      <c r="Q34" s="4316"/>
      <c r="R34" s="4316"/>
      <c r="S34" s="4317"/>
      <c r="T34" s="841"/>
      <c r="U34" s="839"/>
      <c r="V34" s="830"/>
      <c r="W34" s="830"/>
      <c r="X34" s="830"/>
      <c r="Y34" s="844"/>
    </row>
    <row r="35" spans="2:28" ht="24.75" customHeight="1" x14ac:dyDescent="0.15">
      <c r="B35" s="839"/>
      <c r="C35" s="3184"/>
      <c r="D35" s="4324"/>
      <c r="E35" s="4325"/>
      <c r="F35" s="4316" t="s">
        <v>1854</v>
      </c>
      <c r="G35" s="4316"/>
      <c r="H35" s="4316"/>
      <c r="I35" s="4316"/>
      <c r="J35" s="4316"/>
      <c r="K35" s="4316"/>
      <c r="L35" s="4316"/>
      <c r="M35" s="4316"/>
      <c r="N35" s="4316"/>
      <c r="O35" s="4316"/>
      <c r="P35" s="4316"/>
      <c r="Q35" s="4316"/>
      <c r="R35" s="4316"/>
      <c r="S35" s="4317"/>
      <c r="T35" s="841"/>
      <c r="U35" s="839"/>
      <c r="V35" s="830"/>
      <c r="W35" s="830"/>
      <c r="X35" s="830"/>
      <c r="Y35" s="844"/>
    </row>
    <row r="36" spans="2:28" ht="5.25" customHeight="1" x14ac:dyDescent="0.15">
      <c r="B36" s="839"/>
      <c r="C36" s="1153"/>
      <c r="D36" s="830"/>
      <c r="E36" s="1117"/>
      <c r="G36" s="1117"/>
      <c r="H36" s="1117"/>
      <c r="I36" s="1117"/>
      <c r="J36" s="1117"/>
      <c r="K36" s="1117"/>
      <c r="L36" s="1117"/>
      <c r="M36" s="1117"/>
      <c r="N36" s="1117"/>
      <c r="O36" s="1117"/>
      <c r="P36" s="1117"/>
      <c r="Q36" s="1117"/>
      <c r="R36" s="1117"/>
      <c r="S36" s="1117"/>
      <c r="T36" s="841"/>
      <c r="U36" s="839"/>
      <c r="V36" s="846"/>
      <c r="W36" s="846"/>
      <c r="X36" s="846"/>
      <c r="Y36" s="844"/>
    </row>
    <row r="37" spans="2:28" x14ac:dyDescent="0.15">
      <c r="B37" s="839"/>
      <c r="C37" s="827" t="s">
        <v>1862</v>
      </c>
      <c r="T37" s="841"/>
      <c r="U37" s="839"/>
      <c r="Y37" s="841"/>
      <c r="Z37" s="1082"/>
      <c r="AA37" s="1082"/>
      <c r="AB37" s="1082"/>
    </row>
    <row r="38" spans="2:28" ht="5.25" customHeight="1" x14ac:dyDescent="0.15">
      <c r="B38" s="839"/>
      <c r="C38" s="854"/>
      <c r="D38" s="854"/>
      <c r="E38" s="854"/>
      <c r="F38" s="854"/>
      <c r="G38" s="854"/>
      <c r="H38" s="854"/>
      <c r="I38" s="854"/>
      <c r="J38" s="854"/>
      <c r="K38" s="854"/>
      <c r="L38" s="854"/>
      <c r="M38" s="854"/>
      <c r="N38" s="854"/>
      <c r="O38" s="854"/>
      <c r="P38" s="854"/>
      <c r="Q38" s="854"/>
      <c r="R38" s="854"/>
      <c r="S38" s="854"/>
      <c r="T38" s="841"/>
      <c r="U38" s="839"/>
      <c r="Y38" s="841"/>
      <c r="Z38" s="1082"/>
      <c r="AA38" s="1082"/>
      <c r="AB38" s="1082"/>
    </row>
    <row r="39" spans="2:28" ht="37.5" customHeight="1" x14ac:dyDescent="0.15">
      <c r="B39" s="839"/>
      <c r="C39" s="1154" t="s">
        <v>858</v>
      </c>
      <c r="D39" s="4326" t="s">
        <v>1863</v>
      </c>
      <c r="E39" s="4326"/>
      <c r="F39" s="4326"/>
      <c r="G39" s="4326"/>
      <c r="H39" s="4326"/>
      <c r="I39" s="4326"/>
      <c r="J39" s="4326"/>
      <c r="K39" s="4326"/>
      <c r="L39" s="4326"/>
      <c r="M39" s="4326"/>
      <c r="N39" s="4326"/>
      <c r="O39" s="4326"/>
      <c r="P39" s="4326"/>
      <c r="Q39" s="4326"/>
      <c r="R39" s="4326"/>
      <c r="S39" s="4327"/>
      <c r="T39" s="841"/>
      <c r="U39" s="839"/>
      <c r="V39" s="830" t="s">
        <v>10</v>
      </c>
      <c r="W39" s="830" t="s">
        <v>770</v>
      </c>
      <c r="X39" s="830" t="s">
        <v>10</v>
      </c>
      <c r="Y39" s="844"/>
    </row>
    <row r="40" spans="2:28" ht="37.5" customHeight="1" x14ac:dyDescent="0.15">
      <c r="B40" s="839"/>
      <c r="C40" s="1152" t="s">
        <v>861</v>
      </c>
      <c r="D40" s="4316" t="s">
        <v>1864</v>
      </c>
      <c r="E40" s="4316"/>
      <c r="F40" s="4316"/>
      <c r="G40" s="4316"/>
      <c r="H40" s="4316"/>
      <c r="I40" s="4316"/>
      <c r="J40" s="4316"/>
      <c r="K40" s="4316"/>
      <c r="L40" s="4316"/>
      <c r="M40" s="4316"/>
      <c r="N40" s="4316"/>
      <c r="O40" s="4316"/>
      <c r="P40" s="4316"/>
      <c r="Q40" s="4316"/>
      <c r="R40" s="4316"/>
      <c r="S40" s="4317"/>
      <c r="T40" s="841"/>
      <c r="U40" s="839"/>
      <c r="V40" s="830" t="s">
        <v>10</v>
      </c>
      <c r="W40" s="830" t="s">
        <v>770</v>
      </c>
      <c r="X40" s="830" t="s">
        <v>10</v>
      </c>
      <c r="Y40" s="844"/>
    </row>
    <row r="41" spans="2:28" ht="29.25" customHeight="1" x14ac:dyDescent="0.15">
      <c r="B41" s="839"/>
      <c r="C41" s="1152" t="s">
        <v>1002</v>
      </c>
      <c r="D41" s="4316" t="s">
        <v>1858</v>
      </c>
      <c r="E41" s="4316"/>
      <c r="F41" s="4316"/>
      <c r="G41" s="4316"/>
      <c r="H41" s="4316"/>
      <c r="I41" s="4316"/>
      <c r="J41" s="4316"/>
      <c r="K41" s="4316"/>
      <c r="L41" s="4316"/>
      <c r="M41" s="4316"/>
      <c r="N41" s="4316"/>
      <c r="O41" s="4316"/>
      <c r="P41" s="4316"/>
      <c r="Q41" s="4316"/>
      <c r="R41" s="4316"/>
      <c r="S41" s="4317"/>
      <c r="T41" s="841"/>
      <c r="U41" s="839"/>
      <c r="V41" s="830" t="s">
        <v>10</v>
      </c>
      <c r="W41" s="830" t="s">
        <v>770</v>
      </c>
      <c r="X41" s="830" t="s">
        <v>10</v>
      </c>
      <c r="Y41" s="844"/>
    </row>
    <row r="42" spans="2:28" ht="18" customHeight="1" x14ac:dyDescent="0.15">
      <c r="B42" s="839"/>
      <c r="C42" s="1152" t="s">
        <v>1004</v>
      </c>
      <c r="D42" s="4328" t="s">
        <v>1849</v>
      </c>
      <c r="E42" s="4328"/>
      <c r="F42" s="4328"/>
      <c r="G42" s="4328"/>
      <c r="H42" s="4328"/>
      <c r="I42" s="4328"/>
      <c r="J42" s="4328"/>
      <c r="K42" s="4328"/>
      <c r="L42" s="4328"/>
      <c r="M42" s="4328"/>
      <c r="N42" s="4328"/>
      <c r="O42" s="4328"/>
      <c r="P42" s="4328"/>
      <c r="Q42" s="4328"/>
      <c r="R42" s="4328"/>
      <c r="S42" s="4329"/>
      <c r="T42" s="841"/>
      <c r="U42" s="839"/>
      <c r="V42" s="830" t="s">
        <v>10</v>
      </c>
      <c r="W42" s="830" t="s">
        <v>770</v>
      </c>
      <c r="X42" s="830" t="s">
        <v>10</v>
      </c>
      <c r="Y42" s="844"/>
    </row>
    <row r="43" spans="2:28" ht="27.75" customHeight="1" x14ac:dyDescent="0.15">
      <c r="B43" s="839"/>
      <c r="C43" s="1152" t="s">
        <v>1011</v>
      </c>
      <c r="D43" s="4316" t="s">
        <v>1859</v>
      </c>
      <c r="E43" s="4316"/>
      <c r="F43" s="4316"/>
      <c r="G43" s="4316"/>
      <c r="H43" s="4316"/>
      <c r="I43" s="4316"/>
      <c r="J43" s="4316"/>
      <c r="K43" s="4316"/>
      <c r="L43" s="4316"/>
      <c r="M43" s="4316"/>
      <c r="N43" s="4316"/>
      <c r="O43" s="4316"/>
      <c r="P43" s="4316"/>
      <c r="Q43" s="4316"/>
      <c r="R43" s="4316"/>
      <c r="S43" s="4317"/>
      <c r="T43" s="841"/>
      <c r="U43" s="839"/>
      <c r="V43" s="830" t="s">
        <v>10</v>
      </c>
      <c r="W43" s="830" t="s">
        <v>770</v>
      </c>
      <c r="X43" s="830" t="s">
        <v>10</v>
      </c>
      <c r="Y43" s="844"/>
    </row>
    <row r="44" spans="2:28" ht="24" customHeight="1" x14ac:dyDescent="0.15">
      <c r="B44" s="839"/>
      <c r="C44" s="2820" t="s">
        <v>1013</v>
      </c>
      <c r="D44" s="4320" t="s">
        <v>1851</v>
      </c>
      <c r="E44" s="4321"/>
      <c r="F44" s="4316" t="s">
        <v>1860</v>
      </c>
      <c r="G44" s="4316"/>
      <c r="H44" s="4316"/>
      <c r="I44" s="4316"/>
      <c r="J44" s="4316"/>
      <c r="K44" s="4316"/>
      <c r="L44" s="4316"/>
      <c r="M44" s="4316"/>
      <c r="N44" s="4316"/>
      <c r="O44" s="4316"/>
      <c r="P44" s="4316"/>
      <c r="Q44" s="4316"/>
      <c r="R44" s="4316"/>
      <c r="S44" s="4317"/>
      <c r="T44" s="841"/>
      <c r="U44" s="839"/>
      <c r="V44" s="830" t="s">
        <v>10</v>
      </c>
      <c r="W44" s="830" t="s">
        <v>770</v>
      </c>
      <c r="X44" s="830" t="s">
        <v>10</v>
      </c>
      <c r="Y44" s="844"/>
    </row>
    <row r="45" spans="2:28" ht="26.25" customHeight="1" x14ac:dyDescent="0.15">
      <c r="B45" s="839"/>
      <c r="C45" s="3182"/>
      <c r="D45" s="4322"/>
      <c r="E45" s="4323"/>
      <c r="F45" s="4316" t="s">
        <v>1861</v>
      </c>
      <c r="G45" s="4316"/>
      <c r="H45" s="4316"/>
      <c r="I45" s="4316"/>
      <c r="J45" s="4316"/>
      <c r="K45" s="4316"/>
      <c r="L45" s="4316"/>
      <c r="M45" s="4316"/>
      <c r="N45" s="4316"/>
      <c r="O45" s="4316"/>
      <c r="P45" s="4316"/>
      <c r="Q45" s="4316"/>
      <c r="R45" s="4316"/>
      <c r="S45" s="4317"/>
      <c r="T45" s="841"/>
      <c r="U45" s="839"/>
      <c r="V45" s="830"/>
      <c r="W45" s="830"/>
      <c r="X45" s="830"/>
      <c r="Y45" s="844"/>
    </row>
    <row r="46" spans="2:28" ht="18.75" customHeight="1" x14ac:dyDescent="0.15">
      <c r="B46" s="839"/>
      <c r="C46" s="3182"/>
      <c r="D46" s="4322"/>
      <c r="E46" s="4323"/>
      <c r="F46" s="4316" t="s">
        <v>1853</v>
      </c>
      <c r="G46" s="4316"/>
      <c r="H46" s="4316"/>
      <c r="I46" s="4316"/>
      <c r="J46" s="4316"/>
      <c r="K46" s="4316"/>
      <c r="L46" s="4316"/>
      <c r="M46" s="4316"/>
      <c r="N46" s="4316"/>
      <c r="O46" s="4316"/>
      <c r="P46" s="4316"/>
      <c r="Q46" s="4316"/>
      <c r="R46" s="4316"/>
      <c r="S46" s="4317"/>
      <c r="T46" s="841"/>
      <c r="U46" s="839"/>
      <c r="V46" s="830"/>
      <c r="W46" s="830"/>
      <c r="X46" s="830"/>
      <c r="Y46" s="844"/>
    </row>
    <row r="47" spans="2:28" ht="25.5" customHeight="1" x14ac:dyDescent="0.15">
      <c r="B47" s="839"/>
      <c r="C47" s="3184"/>
      <c r="D47" s="4324"/>
      <c r="E47" s="4325"/>
      <c r="F47" s="4316" t="s">
        <v>1854</v>
      </c>
      <c r="G47" s="4316"/>
      <c r="H47" s="4316"/>
      <c r="I47" s="4316"/>
      <c r="J47" s="4316"/>
      <c r="K47" s="4316"/>
      <c r="L47" s="4316"/>
      <c r="M47" s="4316"/>
      <c r="N47" s="4316"/>
      <c r="O47" s="4316"/>
      <c r="P47" s="4316"/>
      <c r="Q47" s="4316"/>
      <c r="R47" s="4316"/>
      <c r="S47" s="4317"/>
      <c r="T47" s="841"/>
      <c r="U47" s="839"/>
      <c r="V47" s="830"/>
      <c r="W47" s="830"/>
      <c r="X47" s="830"/>
      <c r="Y47" s="844"/>
    </row>
    <row r="48" spans="2:28" x14ac:dyDescent="0.15">
      <c r="B48" s="853"/>
      <c r="C48" s="854"/>
      <c r="D48" s="854"/>
      <c r="E48" s="854"/>
      <c r="F48" s="854"/>
      <c r="G48" s="854"/>
      <c r="H48" s="854"/>
      <c r="I48" s="854"/>
      <c r="J48" s="854"/>
      <c r="K48" s="854"/>
      <c r="L48" s="854"/>
      <c r="M48" s="854"/>
      <c r="N48" s="854"/>
      <c r="O48" s="854"/>
      <c r="P48" s="854"/>
      <c r="Q48" s="854"/>
      <c r="R48" s="854"/>
      <c r="S48" s="854"/>
      <c r="T48" s="872"/>
      <c r="U48" s="853"/>
      <c r="V48" s="854"/>
      <c r="W48" s="854"/>
      <c r="X48" s="854"/>
      <c r="Y48" s="872"/>
    </row>
    <row r="49" spans="2:28" ht="4.5" customHeight="1" x14ac:dyDescent="0.15">
      <c r="Z49" s="1082"/>
      <c r="AA49" s="1082"/>
      <c r="AB49" s="1082"/>
    </row>
    <row r="50" spans="2:28" x14ac:dyDescent="0.15">
      <c r="B50" s="827" t="s">
        <v>1865</v>
      </c>
      <c r="Z50" s="1082"/>
      <c r="AA50" s="1082"/>
      <c r="AB50" s="1082"/>
    </row>
    <row r="51" spans="2:28" ht="24" customHeight="1" x14ac:dyDescent="0.15">
      <c r="B51" s="836"/>
      <c r="C51" s="4318" t="s">
        <v>2294</v>
      </c>
      <c r="D51" s="4318"/>
      <c r="E51" s="4318"/>
      <c r="F51" s="4318"/>
      <c r="G51" s="4318"/>
      <c r="H51" s="4318"/>
      <c r="I51" s="4318"/>
      <c r="J51" s="4318"/>
      <c r="K51" s="4318"/>
      <c r="L51" s="4318"/>
      <c r="M51" s="4318"/>
      <c r="N51" s="4318"/>
      <c r="O51" s="4318"/>
      <c r="P51" s="4318"/>
      <c r="Q51" s="4318"/>
      <c r="R51" s="4318"/>
      <c r="S51" s="4318"/>
      <c r="T51" s="838"/>
      <c r="U51" s="837"/>
      <c r="V51" s="1055" t="s">
        <v>769</v>
      </c>
      <c r="W51" s="1055" t="s">
        <v>770</v>
      </c>
      <c r="X51" s="1055" t="s">
        <v>771</v>
      </c>
      <c r="Y51" s="838"/>
      <c r="Z51" s="1082"/>
      <c r="AA51" s="1082"/>
      <c r="AB51" s="1082"/>
    </row>
    <row r="52" spans="2:28" ht="5.25" customHeight="1" x14ac:dyDescent="0.15">
      <c r="B52" s="839"/>
      <c r="C52" s="1155"/>
      <c r="D52" s="1155"/>
      <c r="E52" s="1155"/>
      <c r="F52" s="1155"/>
      <c r="G52" s="1155"/>
      <c r="H52" s="1155"/>
      <c r="I52" s="1155"/>
      <c r="J52" s="1155"/>
      <c r="K52" s="1155"/>
      <c r="L52" s="1155"/>
      <c r="M52" s="1155"/>
      <c r="N52" s="1155"/>
      <c r="O52" s="1155"/>
      <c r="P52" s="1155"/>
      <c r="Q52" s="1155"/>
      <c r="R52" s="1155"/>
      <c r="S52" s="1155"/>
      <c r="T52" s="841"/>
      <c r="V52" s="840"/>
      <c r="W52" s="840"/>
      <c r="X52" s="840"/>
      <c r="Y52" s="841"/>
      <c r="Z52" s="1082"/>
      <c r="AA52" s="1082"/>
      <c r="AB52" s="1082"/>
    </row>
    <row r="53" spans="2:28" ht="21" customHeight="1" x14ac:dyDescent="0.15">
      <c r="B53" s="839"/>
      <c r="C53" s="1152" t="s">
        <v>858</v>
      </c>
      <c r="D53" s="4316" t="s">
        <v>1866</v>
      </c>
      <c r="E53" s="4316"/>
      <c r="F53" s="4316"/>
      <c r="G53" s="4316"/>
      <c r="H53" s="4316"/>
      <c r="I53" s="4316"/>
      <c r="J53" s="4316"/>
      <c r="K53" s="4316"/>
      <c r="L53" s="4316"/>
      <c r="M53" s="4316"/>
      <c r="N53" s="4316"/>
      <c r="O53" s="4316"/>
      <c r="P53" s="4316"/>
      <c r="Q53" s="4316"/>
      <c r="R53" s="4316"/>
      <c r="S53" s="4317"/>
      <c r="T53" s="841"/>
      <c r="V53" s="830" t="s">
        <v>10</v>
      </c>
      <c r="W53" s="830" t="s">
        <v>770</v>
      </c>
      <c r="X53" s="830" t="s">
        <v>10</v>
      </c>
      <c r="Y53" s="841"/>
      <c r="Z53" s="1082"/>
      <c r="AA53" s="1082"/>
      <c r="AB53" s="1082"/>
    </row>
    <row r="54" spans="2:28" ht="5.25" customHeight="1" x14ac:dyDescent="0.15">
      <c r="B54" s="839"/>
      <c r="D54" s="1114"/>
      <c r="T54" s="841"/>
      <c r="V54" s="830"/>
      <c r="W54" s="830"/>
      <c r="X54" s="830"/>
      <c r="Y54" s="841"/>
      <c r="Z54" s="1082"/>
      <c r="AA54" s="1082"/>
      <c r="AB54" s="1082"/>
    </row>
    <row r="55" spans="2:28" ht="24.75" customHeight="1" x14ac:dyDescent="0.15">
      <c r="B55" s="839"/>
      <c r="C55" s="4319" t="s">
        <v>2295</v>
      </c>
      <c r="D55" s="4319"/>
      <c r="E55" s="4319"/>
      <c r="F55" s="4319"/>
      <c r="G55" s="4319"/>
      <c r="H55" s="4319"/>
      <c r="I55" s="4319"/>
      <c r="J55" s="4319"/>
      <c r="K55" s="4319"/>
      <c r="L55" s="4319"/>
      <c r="M55" s="4319"/>
      <c r="N55" s="4319"/>
      <c r="O55" s="4319"/>
      <c r="P55" s="4319"/>
      <c r="Q55" s="4319"/>
      <c r="R55" s="4319"/>
      <c r="S55" s="4319"/>
      <c r="T55" s="841"/>
      <c r="V55" s="1044"/>
      <c r="W55" s="830"/>
      <c r="X55" s="1044"/>
      <c r="Y55" s="844"/>
    </row>
    <row r="56" spans="2:28" ht="6" customHeight="1" x14ac:dyDescent="0.15">
      <c r="B56" s="839"/>
      <c r="C56" s="1155"/>
      <c r="D56" s="1155"/>
      <c r="E56" s="1155"/>
      <c r="F56" s="1155"/>
      <c r="G56" s="1155"/>
      <c r="H56" s="1155"/>
      <c r="I56" s="1155"/>
      <c r="J56" s="1155"/>
      <c r="K56" s="1155"/>
      <c r="L56" s="1155"/>
      <c r="M56" s="1155"/>
      <c r="N56" s="1155"/>
      <c r="O56" s="1155"/>
      <c r="P56" s="1155"/>
      <c r="Q56" s="1155"/>
      <c r="R56" s="1155"/>
      <c r="S56" s="1155"/>
      <c r="T56" s="841"/>
      <c r="V56" s="1044"/>
      <c r="W56" s="830"/>
      <c r="X56" s="1044"/>
      <c r="Y56" s="844"/>
    </row>
    <row r="57" spans="2:28" ht="22.5" customHeight="1" x14ac:dyDescent="0.15">
      <c r="B57" s="839"/>
      <c r="C57" s="1152" t="s">
        <v>858</v>
      </c>
      <c r="D57" s="4316" t="s">
        <v>1867</v>
      </c>
      <c r="E57" s="4316"/>
      <c r="F57" s="4316"/>
      <c r="G57" s="4316"/>
      <c r="H57" s="4316"/>
      <c r="I57" s="4316"/>
      <c r="J57" s="4316"/>
      <c r="K57" s="4316"/>
      <c r="L57" s="4316"/>
      <c r="M57" s="4316"/>
      <c r="N57" s="4316"/>
      <c r="O57" s="4316"/>
      <c r="P57" s="4316"/>
      <c r="Q57" s="4316"/>
      <c r="R57" s="4316"/>
      <c r="S57" s="4317"/>
      <c r="T57" s="841"/>
      <c r="V57" s="830" t="s">
        <v>10</v>
      </c>
      <c r="W57" s="830" t="s">
        <v>770</v>
      </c>
      <c r="X57" s="830" t="s">
        <v>10</v>
      </c>
      <c r="Y57" s="844"/>
    </row>
    <row r="58" spans="2:28" ht="5.25" customHeight="1" x14ac:dyDescent="0.15">
      <c r="B58" s="853"/>
      <c r="C58" s="854"/>
      <c r="D58" s="854"/>
      <c r="E58" s="854"/>
      <c r="F58" s="854"/>
      <c r="G58" s="854"/>
      <c r="H58" s="854"/>
      <c r="I58" s="854"/>
      <c r="J58" s="854"/>
      <c r="K58" s="854"/>
      <c r="L58" s="854"/>
      <c r="M58" s="854"/>
      <c r="N58" s="854"/>
      <c r="O58" s="854"/>
      <c r="P58" s="854"/>
      <c r="Q58" s="854"/>
      <c r="R58" s="854"/>
      <c r="S58" s="854"/>
      <c r="T58" s="872"/>
      <c r="U58" s="854"/>
      <c r="V58" s="854"/>
      <c r="W58" s="854"/>
      <c r="X58" s="854"/>
      <c r="Y58" s="872"/>
    </row>
    <row r="59" spans="2:28" x14ac:dyDescent="0.15">
      <c r="B59" s="827" t="s">
        <v>1018</v>
      </c>
    </row>
    <row r="60" spans="2:28" x14ac:dyDescent="0.15">
      <c r="B60" s="827" t="s">
        <v>1019</v>
      </c>
      <c r="K60" s="1082"/>
      <c r="L60" s="1082"/>
      <c r="M60" s="1082"/>
      <c r="N60" s="1082"/>
      <c r="O60" s="1082"/>
      <c r="P60" s="1082"/>
      <c r="Q60" s="1082"/>
      <c r="R60" s="1082"/>
      <c r="S60" s="1082"/>
      <c r="T60" s="1082"/>
      <c r="U60" s="1082"/>
      <c r="V60" s="1082"/>
      <c r="W60" s="1082"/>
      <c r="X60" s="1082"/>
      <c r="Y60" s="1082"/>
      <c r="Z60" s="1082"/>
      <c r="AA60" s="1082"/>
      <c r="AB60" s="1082"/>
    </row>
    <row r="122" spans="3:7" x14ac:dyDescent="0.15">
      <c r="C122" s="854"/>
      <c r="D122" s="854"/>
      <c r="E122" s="854"/>
      <c r="F122" s="854"/>
      <c r="G122" s="854"/>
    </row>
    <row r="123" spans="3:7" x14ac:dyDescent="0.15">
      <c r="C123" s="83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9"/>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1" tint="0.499984740745262"/>
  </sheetPr>
  <dimension ref="B2:AK123"/>
  <sheetViews>
    <sheetView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991</v>
      </c>
      <c r="C2"/>
      <c r="D2"/>
      <c r="E2"/>
      <c r="F2"/>
      <c r="G2"/>
      <c r="H2"/>
      <c r="I2"/>
      <c r="J2"/>
      <c r="K2"/>
      <c r="L2"/>
      <c r="M2"/>
      <c r="N2"/>
      <c r="O2"/>
      <c r="P2"/>
      <c r="Q2"/>
      <c r="R2"/>
      <c r="S2"/>
      <c r="T2"/>
      <c r="U2"/>
      <c r="V2"/>
      <c r="W2"/>
      <c r="X2"/>
      <c r="Y2"/>
    </row>
    <row r="4" spans="2:28" x14ac:dyDescent="0.15">
      <c r="B4" s="2707" t="s">
        <v>1869</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6" spans="2:28" ht="23.25" customHeight="1" x14ac:dyDescent="0.15">
      <c r="B6" s="2958" t="s">
        <v>790</v>
      </c>
      <c r="C6" s="2958"/>
      <c r="D6" s="2958"/>
      <c r="E6" s="2958"/>
      <c r="F6" s="2958"/>
      <c r="G6" s="2854"/>
      <c r="H6" s="2959"/>
      <c r="I6" s="2959"/>
      <c r="J6" s="2959"/>
      <c r="K6" s="2959"/>
      <c r="L6" s="2959"/>
      <c r="M6" s="2959"/>
      <c r="N6" s="2959"/>
      <c r="O6" s="2959"/>
      <c r="P6" s="2959"/>
      <c r="Q6" s="2959"/>
      <c r="R6" s="2959"/>
      <c r="S6" s="2959"/>
      <c r="T6" s="2959"/>
      <c r="U6" s="2959"/>
      <c r="V6" s="2959"/>
      <c r="W6" s="2959"/>
      <c r="X6" s="2959"/>
      <c r="Y6" s="2960"/>
    </row>
    <row r="7" spans="2:28" ht="23.25" customHeight="1" x14ac:dyDescent="0.15">
      <c r="B7" s="2958" t="s">
        <v>791</v>
      </c>
      <c r="C7" s="2958"/>
      <c r="D7" s="2958"/>
      <c r="E7" s="2958"/>
      <c r="F7" s="2958"/>
      <c r="G7" s="656" t="s">
        <v>10</v>
      </c>
      <c r="H7" s="735" t="s">
        <v>762</v>
      </c>
      <c r="I7" s="735"/>
      <c r="J7" s="735"/>
      <c r="K7" s="735"/>
      <c r="L7" s="657" t="s">
        <v>10</v>
      </c>
      <c r="M7" s="735" t="s">
        <v>763</v>
      </c>
      <c r="N7" s="735"/>
      <c r="O7" s="735"/>
      <c r="P7" s="735"/>
      <c r="Q7" s="657" t="s">
        <v>10</v>
      </c>
      <c r="R7" s="735" t="s">
        <v>764</v>
      </c>
      <c r="S7" s="735"/>
      <c r="T7" s="735"/>
      <c r="U7" s="735"/>
      <c r="V7" s="735"/>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39" t="s">
        <v>1870</v>
      </c>
      <c r="T11" s="723"/>
      <c r="V11" s="197" t="s">
        <v>769</v>
      </c>
      <c r="W11" s="197" t="s">
        <v>770</v>
      </c>
      <c r="X11" s="197" t="s">
        <v>771</v>
      </c>
      <c r="Y11" s="723"/>
      <c r="Z11"/>
      <c r="AA11"/>
      <c r="AB11"/>
    </row>
    <row r="12" spans="2:28" x14ac:dyDescent="0.15">
      <c r="B12" s="139"/>
      <c r="T12" s="723"/>
      <c r="Y12" s="723"/>
      <c r="Z12"/>
      <c r="AA12"/>
      <c r="AB12"/>
    </row>
    <row r="13" spans="2:28" ht="17.25" customHeight="1" x14ac:dyDescent="0.15">
      <c r="B13" s="139"/>
      <c r="D13" s="12" t="s">
        <v>858</v>
      </c>
      <c r="E13" s="3255" t="s">
        <v>1871</v>
      </c>
      <c r="F13" s="3255"/>
      <c r="G13" s="3255"/>
      <c r="H13" s="3255"/>
      <c r="I13" s="3255"/>
      <c r="J13" s="3255"/>
      <c r="K13" s="3255"/>
      <c r="L13" s="3255"/>
      <c r="M13" s="3255"/>
      <c r="N13" s="3255"/>
      <c r="O13" s="3255"/>
      <c r="P13" s="3255"/>
      <c r="Q13" s="3255"/>
      <c r="R13" s="3255"/>
      <c r="S13" s="3255"/>
      <c r="T13" s="3256"/>
      <c r="V13" s="12" t="s">
        <v>10</v>
      </c>
      <c r="W13" s="12" t="s">
        <v>770</v>
      </c>
      <c r="X13" s="12" t="s">
        <v>10</v>
      </c>
      <c r="Y13" s="132"/>
    </row>
    <row r="14" spans="2:28" x14ac:dyDescent="0.15">
      <c r="B14" s="139"/>
      <c r="T14" s="723"/>
      <c r="V14" s="12"/>
      <c r="W14" s="12"/>
      <c r="X14" s="12"/>
      <c r="Y14" s="143"/>
    </row>
    <row r="15" spans="2:28" ht="33" customHeight="1" x14ac:dyDescent="0.15">
      <c r="B15" s="139"/>
      <c r="D15" s="12" t="s">
        <v>861</v>
      </c>
      <c r="E15" s="2695" t="s">
        <v>1872</v>
      </c>
      <c r="F15" s="2695"/>
      <c r="G15" s="2695"/>
      <c r="H15" s="2695"/>
      <c r="I15" s="2695"/>
      <c r="J15" s="2695"/>
      <c r="K15" s="2695"/>
      <c r="L15" s="2695"/>
      <c r="M15" s="2695"/>
      <c r="N15" s="2695"/>
      <c r="O15" s="2695"/>
      <c r="P15" s="2695"/>
      <c r="Q15" s="2695"/>
      <c r="R15" s="2695"/>
      <c r="S15" s="2695"/>
      <c r="T15" s="2699"/>
      <c r="V15" s="12" t="s">
        <v>10</v>
      </c>
      <c r="W15" s="12" t="s">
        <v>770</v>
      </c>
      <c r="X15" s="12" t="s">
        <v>10</v>
      </c>
      <c r="Y15" s="132"/>
    </row>
    <row r="16" spans="2:28" x14ac:dyDescent="0.15">
      <c r="B16" s="139"/>
      <c r="T16" s="723"/>
      <c r="V16" s="12"/>
      <c r="W16" s="12"/>
      <c r="X16" s="12"/>
      <c r="Y16" s="143"/>
    </row>
    <row r="17" spans="2:37" ht="35.25" customHeight="1" x14ac:dyDescent="0.15">
      <c r="B17" s="139"/>
      <c r="C17" s="1" t="s">
        <v>1873</v>
      </c>
      <c r="D17" s="12"/>
      <c r="E17" s="2695" t="s">
        <v>1874</v>
      </c>
      <c r="F17" s="2695"/>
      <c r="G17" s="2695"/>
      <c r="H17" s="2695"/>
      <c r="I17" s="2695"/>
      <c r="J17" s="2695"/>
      <c r="K17" s="2695"/>
      <c r="L17" s="2695"/>
      <c r="M17" s="2695"/>
      <c r="N17" s="2695"/>
      <c r="O17" s="2695"/>
      <c r="P17" s="2695"/>
      <c r="Q17" s="2695"/>
      <c r="R17" s="2695"/>
      <c r="S17" s="2695"/>
      <c r="T17" s="2699"/>
      <c r="V17" s="12" t="s">
        <v>10</v>
      </c>
      <c r="W17" s="12" t="s">
        <v>770</v>
      </c>
      <c r="X17" s="12" t="s">
        <v>10</v>
      </c>
      <c r="Y17" s="132"/>
    </row>
    <row r="18" spans="2:37" ht="17.25" customHeight="1" x14ac:dyDescent="0.15">
      <c r="B18" s="139"/>
      <c r="T18" s="723"/>
      <c r="V18" s="2"/>
      <c r="W18" s="2"/>
      <c r="X18" s="2"/>
      <c r="Y18" s="132"/>
    </row>
    <row r="19" spans="2:37" ht="35.25" customHeight="1" x14ac:dyDescent="0.15">
      <c r="B19" s="139"/>
      <c r="C19" s="1" t="s">
        <v>1873</v>
      </c>
      <c r="D19" s="12" t="s">
        <v>1004</v>
      </c>
      <c r="E19" s="2695" t="s">
        <v>1875</v>
      </c>
      <c r="F19" s="2695"/>
      <c r="G19" s="2695"/>
      <c r="H19" s="2695"/>
      <c r="I19" s="2695"/>
      <c r="J19" s="2695"/>
      <c r="K19" s="2695"/>
      <c r="L19" s="2695"/>
      <c r="M19" s="2695"/>
      <c r="N19" s="2695"/>
      <c r="O19" s="2695"/>
      <c r="P19" s="2695"/>
      <c r="Q19" s="2695"/>
      <c r="R19" s="2695"/>
      <c r="S19" s="2695"/>
      <c r="T19" s="2699"/>
      <c r="V19" s="12" t="s">
        <v>10</v>
      </c>
      <c r="W19" s="12" t="s">
        <v>770</v>
      </c>
      <c r="X19" s="12" t="s">
        <v>10</v>
      </c>
      <c r="Y19" s="132"/>
    </row>
    <row r="20" spans="2:37" ht="17.25" customHeight="1" x14ac:dyDescent="0.15">
      <c r="B20" s="139"/>
      <c r="T20" s="723"/>
      <c r="V20" s="2"/>
      <c r="W20" s="2"/>
      <c r="X20" s="2"/>
      <c r="Y20" s="132"/>
    </row>
    <row r="21" spans="2:37" ht="30.6" customHeight="1" x14ac:dyDescent="0.15">
      <c r="B21" s="139"/>
      <c r="D21" s="12" t="s">
        <v>1011</v>
      </c>
      <c r="E21" s="2695" t="s">
        <v>1876</v>
      </c>
      <c r="F21" s="2695"/>
      <c r="G21" s="2695"/>
      <c r="H21" s="2695"/>
      <c r="I21" s="2695"/>
      <c r="J21" s="2695"/>
      <c r="K21" s="2695"/>
      <c r="L21" s="2695"/>
      <c r="M21" s="2695"/>
      <c r="N21" s="2695"/>
      <c r="O21" s="2695"/>
      <c r="P21" s="2695"/>
      <c r="Q21" s="2695"/>
      <c r="R21" s="2695"/>
      <c r="S21" s="2695"/>
      <c r="T21" s="2699"/>
      <c r="V21" s="12" t="s">
        <v>10</v>
      </c>
      <c r="W21" s="12" t="s">
        <v>770</v>
      </c>
      <c r="X21" s="12" t="s">
        <v>10</v>
      </c>
      <c r="Y21" s="132"/>
    </row>
    <row r="22" spans="2:37" ht="17.25" customHeight="1" x14ac:dyDescent="0.15">
      <c r="B22" s="139"/>
      <c r="T22" s="723"/>
      <c r="V22" s="2"/>
      <c r="W22" s="2"/>
      <c r="X22" s="2"/>
      <c r="Y22" s="132"/>
    </row>
    <row r="23" spans="2:37" ht="31.5" customHeight="1" x14ac:dyDescent="0.15">
      <c r="B23" s="139"/>
      <c r="D23" s="12" t="s">
        <v>1013</v>
      </c>
      <c r="E23" s="2695" t="s">
        <v>1877</v>
      </c>
      <c r="F23" s="2695"/>
      <c r="G23" s="2695"/>
      <c r="H23" s="2695"/>
      <c r="I23" s="2695"/>
      <c r="J23" s="2695"/>
      <c r="K23" s="2695"/>
      <c r="L23" s="2695"/>
      <c r="M23" s="2695"/>
      <c r="N23" s="2695"/>
      <c r="O23" s="2695"/>
      <c r="P23" s="2695"/>
      <c r="Q23" s="2695"/>
      <c r="R23" s="2695"/>
      <c r="S23" s="2695"/>
      <c r="T23" s="2699"/>
      <c r="V23" s="12" t="s">
        <v>10</v>
      </c>
      <c r="W23" s="12" t="s">
        <v>770</v>
      </c>
      <c r="X23" s="12" t="s">
        <v>10</v>
      </c>
      <c r="Y23" s="132"/>
    </row>
    <row r="24" spans="2:37" x14ac:dyDescent="0.15">
      <c r="B24" s="135"/>
      <c r="C24" s="8"/>
      <c r="D24" s="8"/>
      <c r="E24" s="8"/>
      <c r="F24" s="8"/>
      <c r="G24" s="8"/>
      <c r="H24" s="8"/>
      <c r="I24" s="8"/>
      <c r="J24" s="8"/>
      <c r="K24" s="8"/>
      <c r="L24" s="8"/>
      <c r="M24" s="8"/>
      <c r="N24" s="8"/>
      <c r="O24" s="8"/>
      <c r="P24" s="8"/>
      <c r="Q24" s="8"/>
      <c r="R24" s="8"/>
      <c r="S24" s="8"/>
      <c r="T24" s="136"/>
      <c r="U24" s="8"/>
      <c r="V24" s="8"/>
      <c r="W24" s="8"/>
      <c r="X24" s="8"/>
      <c r="Y24" s="136"/>
    </row>
    <row r="26" spans="2:37" x14ac:dyDescent="0.15">
      <c r="B26" s="316" t="s">
        <v>1878</v>
      </c>
      <c r="C26" s="316"/>
      <c r="D26" s="316"/>
      <c r="E26" s="316"/>
      <c r="F26" s="316"/>
      <c r="G26" s="316"/>
      <c r="H26" s="316"/>
      <c r="I26" s="316"/>
      <c r="J26" s="316"/>
      <c r="K26" s="316"/>
      <c r="L26" s="316"/>
      <c r="M26" s="316"/>
      <c r="N26" s="316"/>
      <c r="O26" s="316"/>
      <c r="P26" s="316"/>
      <c r="Q26" s="316"/>
      <c r="R26" s="316"/>
      <c r="S26" s="316"/>
      <c r="T26" s="316"/>
      <c r="Z26"/>
      <c r="AA26"/>
      <c r="AB26"/>
      <c r="AE26" s="3244"/>
      <c r="AF26" s="3245"/>
      <c r="AG26" s="237"/>
      <c r="AH26" s="237"/>
      <c r="AI26" s="237"/>
      <c r="AJ26" s="237"/>
      <c r="AK26" s="237"/>
    </row>
    <row r="27" spans="2:37" ht="6" customHeight="1" x14ac:dyDescent="0.15">
      <c r="B27" s="316"/>
      <c r="C27" s="316"/>
      <c r="D27" s="316"/>
      <c r="E27" s="316"/>
      <c r="F27" s="316"/>
      <c r="G27" s="316"/>
      <c r="H27" s="316"/>
      <c r="I27" s="316"/>
      <c r="J27" s="316"/>
      <c r="K27" s="316"/>
      <c r="L27" s="316"/>
      <c r="M27" s="316"/>
      <c r="N27" s="316"/>
      <c r="O27" s="316"/>
      <c r="P27" s="316"/>
      <c r="Q27" s="316"/>
      <c r="R27" s="316"/>
      <c r="S27" s="316"/>
      <c r="T27" s="316"/>
      <c r="V27" s="197"/>
      <c r="W27" s="197"/>
      <c r="X27" s="197"/>
      <c r="Z27"/>
      <c r="AA27"/>
      <c r="AB27"/>
    </row>
    <row r="28" spans="2:37" ht="24.95" customHeight="1" x14ac:dyDescent="0.15">
      <c r="B28" s="4330" t="s">
        <v>1879</v>
      </c>
      <c r="C28" s="4330"/>
      <c r="D28" s="4330"/>
      <c r="E28" s="4330"/>
      <c r="F28" s="4331"/>
      <c r="G28" s="4331"/>
      <c r="H28" s="4331"/>
      <c r="I28" s="4331"/>
      <c r="J28" s="4331"/>
      <c r="K28" s="4331"/>
      <c r="L28" s="4331"/>
      <c r="M28" s="4331"/>
      <c r="N28" s="4331"/>
      <c r="O28" s="4331"/>
      <c r="P28" s="4331"/>
      <c r="Q28" s="4331"/>
      <c r="R28" s="4331"/>
      <c r="S28" s="4331"/>
      <c r="T28" s="4331"/>
      <c r="U28" s="4331"/>
      <c r="V28" s="4331"/>
      <c r="W28" s="4331"/>
      <c r="X28" s="4331"/>
      <c r="Y28" s="4331"/>
      <c r="Z28"/>
      <c r="AA28"/>
      <c r="AB28"/>
    </row>
    <row r="29" spans="2:37" ht="24.95" customHeight="1" x14ac:dyDescent="0.15">
      <c r="B29" s="4330" t="s">
        <v>1879</v>
      </c>
      <c r="C29" s="4330"/>
      <c r="D29" s="4330"/>
      <c r="E29" s="4330"/>
      <c r="F29" s="4331"/>
      <c r="G29" s="4331"/>
      <c r="H29" s="4331"/>
      <c r="I29" s="4331"/>
      <c r="J29" s="4331"/>
      <c r="K29" s="4331"/>
      <c r="L29" s="4331"/>
      <c r="M29" s="4331"/>
      <c r="N29" s="4331"/>
      <c r="O29" s="4331"/>
      <c r="P29" s="4331"/>
      <c r="Q29" s="4331"/>
      <c r="R29" s="4331"/>
      <c r="S29" s="4331"/>
      <c r="T29" s="4331"/>
      <c r="U29" s="4331"/>
      <c r="V29" s="4331"/>
      <c r="W29" s="4331"/>
      <c r="X29" s="4331"/>
      <c r="Y29" s="4331"/>
    </row>
    <row r="30" spans="2:37" ht="24.95" customHeight="1" x14ac:dyDescent="0.15">
      <c r="B30" s="4330" t="s">
        <v>1879</v>
      </c>
      <c r="C30" s="4330"/>
      <c r="D30" s="4330"/>
      <c r="E30" s="4330"/>
      <c r="F30" s="4331"/>
      <c r="G30" s="4331"/>
      <c r="H30" s="4331"/>
      <c r="I30" s="4331"/>
      <c r="J30" s="4331"/>
      <c r="K30" s="4331"/>
      <c r="L30" s="4331"/>
      <c r="M30" s="4331"/>
      <c r="N30" s="4331"/>
      <c r="O30" s="4331"/>
      <c r="P30" s="4331"/>
      <c r="Q30" s="4331"/>
      <c r="R30" s="4331"/>
      <c r="S30" s="4331"/>
      <c r="T30" s="4331"/>
      <c r="U30" s="4331"/>
      <c r="V30" s="4331"/>
      <c r="W30" s="4331"/>
      <c r="X30" s="4331"/>
      <c r="Y30" s="4331"/>
    </row>
    <row r="31" spans="2:37" ht="24.95" customHeight="1" x14ac:dyDescent="0.15">
      <c r="B31" s="4330" t="s">
        <v>1879</v>
      </c>
      <c r="C31" s="4330"/>
      <c r="D31" s="4330"/>
      <c r="E31" s="4330"/>
      <c r="F31" s="4331"/>
      <c r="G31" s="4331"/>
      <c r="H31" s="4331"/>
      <c r="I31" s="4331"/>
      <c r="J31" s="4331"/>
      <c r="K31" s="4331"/>
      <c r="L31" s="4331"/>
      <c r="M31" s="4331"/>
      <c r="N31" s="4331"/>
      <c r="O31" s="4331"/>
      <c r="P31" s="4331"/>
      <c r="Q31" s="4331"/>
      <c r="R31" s="4331"/>
      <c r="S31" s="4331"/>
      <c r="T31" s="4331"/>
      <c r="U31" s="4331"/>
      <c r="V31" s="4331"/>
      <c r="W31" s="4331"/>
      <c r="X31" s="4331"/>
      <c r="Y31" s="4331"/>
    </row>
    <row r="32" spans="2:37" ht="7.5" customHeight="1" x14ac:dyDescent="0.15">
      <c r="V32" s="2"/>
      <c r="W32" s="2"/>
      <c r="X32" s="2"/>
      <c r="Y32" s="2"/>
    </row>
    <row r="34" spans="2:28" x14ac:dyDescent="0.15">
      <c r="B34" s="1" t="s">
        <v>1018</v>
      </c>
    </row>
    <row r="35" spans="2:28" x14ac:dyDescent="0.15">
      <c r="B35" s="1" t="s">
        <v>1019</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9"/>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1" tint="0.499984740745262"/>
  </sheetPr>
  <dimension ref="A2:AF121"/>
  <sheetViews>
    <sheetView workbookViewId="0"/>
  </sheetViews>
  <sheetFormatPr defaultColWidth="4" defaultRowHeight="13.5" x14ac:dyDescent="0.15"/>
  <cols>
    <col min="1" max="1" width="2.875" style="827" customWidth="1"/>
    <col min="2" max="2" width="2.375" style="827" customWidth="1"/>
    <col min="3" max="3" width="3.5" style="827" customWidth="1"/>
    <col min="4" max="10" width="3.625" style="827" customWidth="1"/>
    <col min="11" max="11" width="4.875" style="827" customWidth="1"/>
    <col min="12" max="15" width="3.625" style="827" customWidth="1"/>
    <col min="16" max="16" width="1.5" style="827" customWidth="1"/>
    <col min="17" max="18" width="3.625" style="827" customWidth="1"/>
    <col min="19" max="19" width="2.75" style="827" customWidth="1"/>
    <col min="20" max="28" width="3.625" style="827" customWidth="1"/>
    <col min="29" max="29" width="2.5" style="827" customWidth="1"/>
    <col min="30" max="30" width="1.875" style="827" customWidth="1"/>
    <col min="31" max="16384" width="4" style="827"/>
  </cols>
  <sheetData>
    <row r="2" spans="2:29" x14ac:dyDescent="0.15">
      <c r="B2" s="827" t="s">
        <v>1820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row>
    <row r="3" spans="2:29" x14ac:dyDescent="0.15">
      <c r="AA3" s="829"/>
      <c r="AB3" s="830"/>
      <c r="AC3" s="829"/>
    </row>
    <row r="4" spans="2:29" ht="34.5" customHeight="1" x14ac:dyDescent="0.15">
      <c r="B4" s="3481" t="s">
        <v>1821</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c r="Z4" s="2838"/>
    </row>
    <row r="5" spans="2:29" ht="16.5" customHeight="1" x14ac:dyDescent="0.15">
      <c r="B5" s="2838" t="s">
        <v>1822</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row>
    <row r="6" spans="2:29" ht="13.5" customHeight="1" x14ac:dyDescent="0.15">
      <c r="B6" s="830"/>
      <c r="C6" s="830"/>
      <c r="D6" s="830"/>
      <c r="E6" s="830"/>
      <c r="F6" s="830"/>
      <c r="G6" s="830"/>
      <c r="H6" s="830"/>
      <c r="I6" s="830"/>
      <c r="J6" s="830"/>
      <c r="K6" s="830"/>
      <c r="L6" s="830"/>
      <c r="M6" s="830"/>
      <c r="N6" s="830"/>
      <c r="O6" s="830"/>
      <c r="P6" s="830"/>
      <c r="Q6" s="830"/>
      <c r="R6" s="830"/>
      <c r="S6" s="830"/>
      <c r="T6" s="830"/>
      <c r="U6" s="830"/>
      <c r="V6" s="830"/>
      <c r="W6" s="830"/>
      <c r="X6" s="830"/>
      <c r="Y6" s="830"/>
      <c r="Z6" s="830"/>
    </row>
    <row r="7" spans="2:29" ht="24" customHeight="1" x14ac:dyDescent="0.15">
      <c r="B7" s="3061" t="s">
        <v>790</v>
      </c>
      <c r="C7" s="3061"/>
      <c r="D7" s="3061"/>
      <c r="E7" s="3061"/>
      <c r="F7" s="3061"/>
      <c r="G7" s="2731"/>
      <c r="H7" s="3080"/>
      <c r="I7" s="3080"/>
      <c r="J7" s="3080"/>
      <c r="K7" s="3080"/>
      <c r="L7" s="3080"/>
      <c r="M7" s="3080"/>
      <c r="N7" s="3080"/>
      <c r="O7" s="3080"/>
      <c r="P7" s="3080"/>
      <c r="Q7" s="3080"/>
      <c r="R7" s="3080"/>
      <c r="S7" s="3080"/>
      <c r="T7" s="3080"/>
      <c r="U7" s="3080"/>
      <c r="V7" s="3080"/>
      <c r="W7" s="3080"/>
      <c r="X7" s="3080"/>
      <c r="Y7" s="3080"/>
      <c r="Z7" s="3081"/>
    </row>
    <row r="8" spans="2:29" ht="24" customHeight="1" x14ac:dyDescent="0.15">
      <c r="B8" s="3061" t="s">
        <v>791</v>
      </c>
      <c r="C8" s="3061"/>
      <c r="D8" s="3061"/>
      <c r="E8" s="3061"/>
      <c r="F8" s="3061"/>
      <c r="G8" s="834" t="s">
        <v>10</v>
      </c>
      <c r="H8" s="832" t="s">
        <v>762</v>
      </c>
      <c r="I8" s="832"/>
      <c r="J8" s="832"/>
      <c r="K8" s="832"/>
      <c r="L8" s="834" t="s">
        <v>10</v>
      </c>
      <c r="M8" s="832" t="s">
        <v>763</v>
      </c>
      <c r="N8" s="832"/>
      <c r="O8" s="832"/>
      <c r="P8" s="832"/>
      <c r="Q8" s="834" t="s">
        <v>10</v>
      </c>
      <c r="R8" s="832" t="s">
        <v>764</v>
      </c>
      <c r="S8" s="832"/>
      <c r="T8" s="832"/>
      <c r="U8" s="832"/>
      <c r="V8" s="832"/>
      <c r="W8" s="832"/>
      <c r="X8" s="832"/>
      <c r="Y8" s="877"/>
      <c r="Z8" s="850"/>
    </row>
    <row r="9" spans="2:29" ht="21.95" customHeight="1" x14ac:dyDescent="0.15">
      <c r="B9" s="2783" t="s">
        <v>994</v>
      </c>
      <c r="C9" s="2784"/>
      <c r="D9" s="2784"/>
      <c r="E9" s="2784"/>
      <c r="F9" s="2785"/>
      <c r="G9" s="922" t="s">
        <v>10</v>
      </c>
      <c r="H9" s="837" t="s">
        <v>1882</v>
      </c>
      <c r="I9" s="1083"/>
      <c r="J9" s="1083"/>
      <c r="K9" s="1083"/>
      <c r="L9" s="1083"/>
      <c r="M9" s="1083"/>
      <c r="N9" s="1083"/>
      <c r="O9" s="1083"/>
      <c r="P9" s="1083"/>
      <c r="Q9" s="1083"/>
      <c r="R9" s="1083"/>
      <c r="S9" s="1083"/>
      <c r="T9" s="1083"/>
      <c r="U9" s="1083"/>
      <c r="V9" s="1083"/>
      <c r="W9" s="1083"/>
      <c r="X9" s="1083"/>
      <c r="Y9" s="1083"/>
      <c r="Z9" s="1084"/>
    </row>
    <row r="10" spans="2:29" ht="21.95" customHeight="1" x14ac:dyDescent="0.15">
      <c r="B10" s="2786"/>
      <c r="C10" s="2787"/>
      <c r="D10" s="2787"/>
      <c r="E10" s="2787"/>
      <c r="F10" s="2788"/>
      <c r="G10" s="855" t="s">
        <v>10</v>
      </c>
      <c r="H10" s="854" t="s">
        <v>2296</v>
      </c>
      <c r="I10" s="1085"/>
      <c r="J10" s="1085"/>
      <c r="K10" s="1085"/>
      <c r="L10" s="1085"/>
      <c r="M10" s="1085"/>
      <c r="N10" s="1085"/>
      <c r="O10" s="1085"/>
      <c r="P10" s="1085"/>
      <c r="Q10" s="1085"/>
      <c r="R10" s="1085"/>
      <c r="S10" s="1085"/>
      <c r="T10" s="1085"/>
      <c r="U10" s="1085"/>
      <c r="V10" s="1085"/>
      <c r="W10" s="1085"/>
      <c r="X10" s="1085"/>
      <c r="Y10" s="1085"/>
      <c r="Z10" s="1086"/>
    </row>
    <row r="11" spans="2:29" ht="13.5" customHeight="1" x14ac:dyDescent="0.15"/>
    <row r="12" spans="2:29" ht="12.95" customHeight="1" x14ac:dyDescent="0.15">
      <c r="B12" s="1038"/>
      <c r="C12" s="877"/>
      <c r="D12" s="877"/>
      <c r="E12" s="877"/>
      <c r="F12" s="877"/>
      <c r="G12" s="877"/>
      <c r="H12" s="877"/>
      <c r="I12" s="877"/>
      <c r="J12" s="877"/>
      <c r="K12" s="877"/>
      <c r="L12" s="877"/>
      <c r="M12" s="877"/>
      <c r="N12" s="877"/>
      <c r="O12" s="877"/>
      <c r="P12" s="877"/>
      <c r="Q12" s="877"/>
      <c r="R12" s="877"/>
      <c r="S12" s="877"/>
      <c r="T12" s="877"/>
      <c r="U12" s="877"/>
      <c r="V12" s="877"/>
      <c r="W12" s="877"/>
      <c r="X12" s="877"/>
      <c r="Y12" s="876"/>
      <c r="Z12" s="834" t="s">
        <v>769</v>
      </c>
      <c r="AA12" s="834" t="s">
        <v>770</v>
      </c>
      <c r="AB12" s="834" t="s">
        <v>771</v>
      </c>
      <c r="AC12" s="850"/>
    </row>
    <row r="13" spans="2:29" ht="17.100000000000001" customHeight="1" x14ac:dyDescent="0.15">
      <c r="B13" s="836" t="s">
        <v>1823</v>
      </c>
      <c r="C13" s="837"/>
      <c r="D13" s="837"/>
      <c r="E13" s="837"/>
      <c r="F13" s="837"/>
      <c r="G13" s="837"/>
      <c r="H13" s="837"/>
      <c r="I13" s="837"/>
      <c r="J13" s="837"/>
      <c r="K13" s="837"/>
      <c r="L13" s="837"/>
      <c r="M13" s="837"/>
      <c r="N13" s="837"/>
      <c r="O13" s="837"/>
      <c r="P13" s="837"/>
      <c r="Q13" s="837"/>
      <c r="R13" s="837"/>
      <c r="S13" s="837"/>
      <c r="T13" s="837"/>
      <c r="U13" s="837"/>
      <c r="V13" s="837"/>
      <c r="W13" s="837"/>
      <c r="X13" s="837"/>
      <c r="Y13" s="922"/>
      <c r="Z13" s="861"/>
      <c r="AA13" s="861"/>
      <c r="AB13" s="837"/>
      <c r="AC13" s="838"/>
    </row>
    <row r="14" spans="2:29" ht="17.100000000000001" customHeight="1" x14ac:dyDescent="0.15">
      <c r="B14" s="839"/>
      <c r="C14" s="1039" t="s">
        <v>1708</v>
      </c>
      <c r="D14" s="2725" t="s">
        <v>1824</v>
      </c>
      <c r="E14" s="2725"/>
      <c r="F14" s="2725"/>
      <c r="G14" s="2725"/>
      <c r="H14" s="2725"/>
      <c r="I14" s="2725"/>
      <c r="J14" s="2725"/>
      <c r="K14" s="2725"/>
      <c r="L14" s="2725"/>
      <c r="M14" s="2725"/>
      <c r="N14" s="2725"/>
      <c r="O14" s="2725"/>
      <c r="P14" s="2725"/>
      <c r="Q14" s="2725"/>
      <c r="R14" s="2725"/>
      <c r="S14" s="2725"/>
      <c r="T14" s="2725"/>
      <c r="U14" s="2725"/>
      <c r="V14" s="2725"/>
      <c r="W14" s="2725"/>
      <c r="Y14" s="851"/>
      <c r="Z14" s="830" t="s">
        <v>10</v>
      </c>
      <c r="AA14" s="830" t="s">
        <v>770</v>
      </c>
      <c r="AB14" s="830" t="s">
        <v>10</v>
      </c>
      <c r="AC14" s="841"/>
    </row>
    <row r="15" spans="2:29" ht="33" customHeight="1" x14ac:dyDescent="0.15">
      <c r="B15" s="839"/>
      <c r="C15" s="1039"/>
      <c r="D15" s="2725"/>
      <c r="E15" s="2725"/>
      <c r="F15" s="2725"/>
      <c r="G15" s="2725"/>
      <c r="H15" s="2725"/>
      <c r="I15" s="2725"/>
      <c r="J15" s="2725"/>
      <c r="K15" s="2725"/>
      <c r="L15" s="2725"/>
      <c r="M15" s="2725"/>
      <c r="N15" s="2725"/>
      <c r="O15" s="2725"/>
      <c r="P15" s="2725"/>
      <c r="Q15" s="2725"/>
      <c r="R15" s="2725"/>
      <c r="S15" s="2725"/>
      <c r="T15" s="2725"/>
      <c r="U15" s="2725"/>
      <c r="V15" s="2725"/>
      <c r="W15" s="2725"/>
      <c r="Y15" s="851"/>
      <c r="Z15" s="830"/>
      <c r="AA15" s="830"/>
      <c r="AB15" s="830"/>
      <c r="AC15" s="841"/>
    </row>
    <row r="16" spans="2:29" ht="19.5" customHeight="1" x14ac:dyDescent="0.15">
      <c r="B16" s="839"/>
      <c r="Y16" s="851"/>
      <c r="Z16" s="830"/>
      <c r="AA16" s="830"/>
      <c r="AC16" s="841"/>
    </row>
    <row r="17" spans="2:29" ht="19.5" customHeight="1" x14ac:dyDescent="0.15">
      <c r="B17" s="839"/>
      <c r="C17" s="1039"/>
      <c r="D17" s="1042" t="s">
        <v>1717</v>
      </c>
      <c r="E17" s="832"/>
      <c r="F17" s="832"/>
      <c r="G17" s="832"/>
      <c r="H17" s="832"/>
      <c r="I17" s="832"/>
      <c r="J17" s="832"/>
      <c r="K17" s="832"/>
      <c r="L17" s="832"/>
      <c r="M17" s="832"/>
      <c r="N17" s="832"/>
      <c r="O17" s="877"/>
      <c r="P17" s="877"/>
      <c r="Q17" s="877"/>
      <c r="R17" s="877"/>
      <c r="S17" s="850"/>
      <c r="T17" s="2564"/>
      <c r="U17" s="2565"/>
      <c r="V17" s="2565"/>
      <c r="W17" s="850" t="s">
        <v>1711</v>
      </c>
      <c r="X17" s="869"/>
      <c r="Y17" s="851"/>
      <c r="Z17" s="830"/>
      <c r="AA17" s="830"/>
      <c r="AC17" s="841"/>
    </row>
    <row r="18" spans="2:29" ht="19.5" customHeight="1" x14ac:dyDescent="0.15">
      <c r="B18" s="839"/>
      <c r="C18" s="1039"/>
      <c r="D18" s="846"/>
      <c r="E18" s="846"/>
      <c r="F18" s="846"/>
      <c r="G18" s="846"/>
      <c r="H18" s="846"/>
      <c r="I18" s="846"/>
      <c r="J18" s="846"/>
      <c r="K18" s="846"/>
      <c r="L18" s="846"/>
      <c r="M18" s="846"/>
      <c r="N18" s="846"/>
      <c r="U18" s="830"/>
      <c r="V18" s="830"/>
      <c r="W18" s="830"/>
      <c r="Y18" s="851"/>
      <c r="Z18" s="830"/>
      <c r="AA18" s="830"/>
      <c r="AC18" s="841"/>
    </row>
    <row r="19" spans="2:29" ht="19.5" customHeight="1" x14ac:dyDescent="0.15">
      <c r="B19" s="839"/>
      <c r="C19" s="1039"/>
      <c r="E19" s="1045" t="s">
        <v>1718</v>
      </c>
      <c r="Y19" s="851"/>
      <c r="Z19" s="830"/>
      <c r="AA19" s="830"/>
      <c r="AC19" s="841"/>
    </row>
    <row r="20" spans="2:29" ht="19.5" customHeight="1" x14ac:dyDescent="0.15">
      <c r="B20" s="839"/>
      <c r="C20" s="1039"/>
      <c r="E20" s="3169" t="s">
        <v>1772</v>
      </c>
      <c r="F20" s="3169"/>
      <c r="G20" s="3169"/>
      <c r="H20" s="3169"/>
      <c r="I20" s="3169"/>
      <c r="J20" s="3169"/>
      <c r="K20" s="3169"/>
      <c r="L20" s="3169"/>
      <c r="M20" s="3169"/>
      <c r="N20" s="3169"/>
      <c r="O20" s="3169" t="s">
        <v>1719</v>
      </c>
      <c r="P20" s="3169"/>
      <c r="Q20" s="3169"/>
      <c r="R20" s="3169"/>
      <c r="S20" s="3169"/>
      <c r="Y20" s="851"/>
      <c r="Z20" s="830"/>
      <c r="AA20" s="830"/>
      <c r="AC20" s="841"/>
    </row>
    <row r="21" spans="2:29" ht="19.5" customHeight="1" x14ac:dyDescent="0.15">
      <c r="B21" s="839"/>
      <c r="C21" s="1039"/>
      <c r="E21" s="3169" t="s">
        <v>1720</v>
      </c>
      <c r="F21" s="3169"/>
      <c r="G21" s="3169"/>
      <c r="H21" s="3169"/>
      <c r="I21" s="3169"/>
      <c r="J21" s="3169"/>
      <c r="K21" s="3169"/>
      <c r="L21" s="3169"/>
      <c r="M21" s="3169"/>
      <c r="N21" s="3169"/>
      <c r="O21" s="3169" t="s">
        <v>1721</v>
      </c>
      <c r="P21" s="3169"/>
      <c r="Q21" s="3169"/>
      <c r="R21" s="3169"/>
      <c r="S21" s="3169"/>
      <c r="Y21" s="851"/>
      <c r="Z21" s="830"/>
      <c r="AA21" s="830"/>
      <c r="AC21" s="841"/>
    </row>
    <row r="22" spans="2:29" ht="19.5" customHeight="1" x14ac:dyDescent="0.15">
      <c r="B22" s="839"/>
      <c r="C22" s="1039"/>
      <c r="E22" s="3169" t="s">
        <v>1722</v>
      </c>
      <c r="F22" s="3169"/>
      <c r="G22" s="3169"/>
      <c r="H22" s="3169"/>
      <c r="I22" s="3169"/>
      <c r="J22" s="3169"/>
      <c r="K22" s="3169"/>
      <c r="L22" s="3169"/>
      <c r="M22" s="3169"/>
      <c r="N22" s="3169"/>
      <c r="O22" s="3169" t="s">
        <v>1723</v>
      </c>
      <c r="P22" s="3169"/>
      <c r="Q22" s="3169"/>
      <c r="R22" s="3169"/>
      <c r="S22" s="3169"/>
      <c r="Y22" s="851"/>
      <c r="Z22" s="830"/>
      <c r="AA22" s="830"/>
      <c r="AC22" s="841"/>
    </row>
    <row r="23" spans="2:29" ht="19.5" customHeight="1" x14ac:dyDescent="0.15">
      <c r="B23" s="839"/>
      <c r="C23" s="1039"/>
      <c r="E23" s="3169" t="s">
        <v>1724</v>
      </c>
      <c r="F23" s="3169"/>
      <c r="G23" s="3169"/>
      <c r="H23" s="3169"/>
      <c r="I23" s="3169"/>
      <c r="J23" s="3169"/>
      <c r="K23" s="3169"/>
      <c r="L23" s="3169"/>
      <c r="M23" s="3169"/>
      <c r="N23" s="3169"/>
      <c r="O23" s="3169" t="s">
        <v>1326</v>
      </c>
      <c r="P23" s="3169"/>
      <c r="Q23" s="3169"/>
      <c r="R23" s="3169"/>
      <c r="S23" s="3169"/>
      <c r="Y23" s="851"/>
      <c r="Z23" s="830"/>
      <c r="AA23" s="830"/>
      <c r="AC23" s="841"/>
    </row>
    <row r="24" spans="2:29" ht="19.5" customHeight="1" x14ac:dyDescent="0.15">
      <c r="B24" s="839"/>
      <c r="C24" s="1039"/>
      <c r="E24" s="3169" t="s">
        <v>1725</v>
      </c>
      <c r="F24" s="3169"/>
      <c r="G24" s="3169"/>
      <c r="H24" s="3169"/>
      <c r="I24" s="3169"/>
      <c r="J24" s="3169"/>
      <c r="K24" s="3169"/>
      <c r="L24" s="3169"/>
      <c r="M24" s="3169"/>
      <c r="N24" s="3169"/>
      <c r="O24" s="3169" t="s">
        <v>1726</v>
      </c>
      <c r="P24" s="3169"/>
      <c r="Q24" s="3169"/>
      <c r="R24" s="3169"/>
      <c r="S24" s="3169"/>
      <c r="Y24" s="851"/>
      <c r="Z24" s="830"/>
      <c r="AA24" s="830"/>
      <c r="AC24" s="841"/>
    </row>
    <row r="25" spans="2:29" ht="19.5" customHeight="1" x14ac:dyDescent="0.15">
      <c r="B25" s="839"/>
      <c r="C25" s="1039"/>
      <c r="E25" s="3169" t="s">
        <v>1727</v>
      </c>
      <c r="F25" s="3169"/>
      <c r="G25" s="3169"/>
      <c r="H25" s="3169"/>
      <c r="I25" s="3169"/>
      <c r="J25" s="3169"/>
      <c r="K25" s="3169"/>
      <c r="L25" s="3169"/>
      <c r="M25" s="3169"/>
      <c r="N25" s="3169"/>
      <c r="O25" s="3169" t="s">
        <v>1318</v>
      </c>
      <c r="P25" s="3169"/>
      <c r="Q25" s="3169"/>
      <c r="R25" s="3169"/>
      <c r="S25" s="3169"/>
      <c r="Y25" s="851"/>
      <c r="Z25" s="830"/>
      <c r="AA25" s="830"/>
      <c r="AC25" s="841"/>
    </row>
    <row r="26" spans="2:29" ht="19.5" customHeight="1" x14ac:dyDescent="0.15">
      <c r="B26" s="839"/>
      <c r="C26" s="1039"/>
      <c r="E26" s="3169" t="s">
        <v>1728</v>
      </c>
      <c r="F26" s="3169"/>
      <c r="G26" s="3169"/>
      <c r="H26" s="3169"/>
      <c r="I26" s="3169"/>
      <c r="J26" s="3169"/>
      <c r="K26" s="3169"/>
      <c r="L26" s="3169"/>
      <c r="M26" s="3169"/>
      <c r="N26" s="3169"/>
      <c r="O26" s="3169" t="s">
        <v>1729</v>
      </c>
      <c r="P26" s="3169"/>
      <c r="Q26" s="3169"/>
      <c r="R26" s="3169"/>
      <c r="S26" s="3169"/>
      <c r="Y26" s="851"/>
      <c r="Z26" s="830"/>
      <c r="AA26" s="830"/>
      <c r="AC26" s="841"/>
    </row>
    <row r="27" spans="2:29" ht="19.5" customHeight="1" x14ac:dyDescent="0.15">
      <c r="B27" s="839"/>
      <c r="C27" s="1039"/>
      <c r="E27" s="3169" t="s">
        <v>1730</v>
      </c>
      <c r="F27" s="3169"/>
      <c r="G27" s="3169"/>
      <c r="H27" s="3169"/>
      <c r="I27" s="3169"/>
      <c r="J27" s="3169"/>
      <c r="K27" s="3169"/>
      <c r="L27" s="3169"/>
      <c r="M27" s="3169"/>
      <c r="N27" s="3169"/>
      <c r="O27" s="3169" t="s">
        <v>1730</v>
      </c>
      <c r="P27" s="3169"/>
      <c r="Q27" s="3169"/>
      <c r="R27" s="3169"/>
      <c r="S27" s="3169"/>
      <c r="Y27" s="851"/>
      <c r="Z27" s="830"/>
      <c r="AA27" s="830"/>
      <c r="AC27" s="841"/>
    </row>
    <row r="28" spans="2:29" ht="19.5" customHeight="1" x14ac:dyDescent="0.15">
      <c r="B28" s="839"/>
      <c r="C28" s="1039"/>
      <c r="J28" s="2838"/>
      <c r="K28" s="2838"/>
      <c r="L28" s="2838"/>
      <c r="M28" s="2838"/>
      <c r="N28" s="2838"/>
      <c r="O28" s="2838"/>
      <c r="P28" s="2838"/>
      <c r="Q28" s="2838"/>
      <c r="R28" s="2838"/>
      <c r="S28" s="2838"/>
      <c r="T28" s="2838"/>
      <c r="U28" s="2838"/>
      <c r="V28" s="2838"/>
      <c r="Y28" s="851"/>
      <c r="Z28" s="830"/>
      <c r="AA28" s="830"/>
      <c r="AC28" s="841"/>
    </row>
    <row r="29" spans="2:29" ht="19.149999999999999" customHeight="1" x14ac:dyDescent="0.15">
      <c r="B29" s="839"/>
      <c r="C29" s="1039" t="s">
        <v>1714</v>
      </c>
      <c r="D29" s="2725" t="s">
        <v>1825</v>
      </c>
      <c r="E29" s="2725"/>
      <c r="F29" s="2725"/>
      <c r="G29" s="2725"/>
      <c r="H29" s="2725"/>
      <c r="I29" s="2725"/>
      <c r="J29" s="2725"/>
      <c r="K29" s="2725"/>
      <c r="L29" s="2725"/>
      <c r="M29" s="2725"/>
      <c r="N29" s="2725"/>
      <c r="O29" s="2725"/>
      <c r="P29" s="2725"/>
      <c r="Q29" s="2725"/>
      <c r="R29" s="2725"/>
      <c r="S29" s="2725"/>
      <c r="T29" s="2725"/>
      <c r="U29" s="2725"/>
      <c r="V29" s="2725"/>
      <c r="W29" s="2725"/>
      <c r="Y29" s="1041"/>
      <c r="Z29" s="830" t="s">
        <v>10</v>
      </c>
      <c r="AA29" s="830" t="s">
        <v>770</v>
      </c>
      <c r="AB29" s="830" t="s">
        <v>10</v>
      </c>
      <c r="AC29" s="841"/>
    </row>
    <row r="30" spans="2:29" ht="19.899999999999999" customHeight="1" x14ac:dyDescent="0.15">
      <c r="B30" s="839"/>
      <c r="D30" s="2725"/>
      <c r="E30" s="2725"/>
      <c r="F30" s="2725"/>
      <c r="G30" s="2725"/>
      <c r="H30" s="2725"/>
      <c r="I30" s="2725"/>
      <c r="J30" s="2725"/>
      <c r="K30" s="2725"/>
      <c r="L30" s="2725"/>
      <c r="M30" s="2725"/>
      <c r="N30" s="2725"/>
      <c r="O30" s="2725"/>
      <c r="P30" s="2725"/>
      <c r="Q30" s="2725"/>
      <c r="R30" s="2725"/>
      <c r="S30" s="2725"/>
      <c r="T30" s="2725"/>
      <c r="U30" s="2725"/>
      <c r="V30" s="2725"/>
      <c r="W30" s="2725"/>
      <c r="Y30" s="851"/>
      <c r="Z30" s="830"/>
      <c r="AA30" s="830"/>
      <c r="AC30" s="841"/>
    </row>
    <row r="31" spans="2:29" ht="13.5" customHeight="1" x14ac:dyDescent="0.15">
      <c r="B31" s="839"/>
      <c r="Y31" s="851"/>
      <c r="Z31" s="830"/>
      <c r="AA31" s="830"/>
      <c r="AC31" s="841"/>
    </row>
    <row r="32" spans="2:29" ht="32.450000000000003" customHeight="1" x14ac:dyDescent="0.15">
      <c r="B32" s="839"/>
      <c r="C32" s="1039" t="s">
        <v>1731</v>
      </c>
      <c r="D32" s="2725" t="s">
        <v>1826</v>
      </c>
      <c r="E32" s="2725"/>
      <c r="F32" s="2725"/>
      <c r="G32" s="2725"/>
      <c r="H32" s="2725"/>
      <c r="I32" s="2725"/>
      <c r="J32" s="2725"/>
      <c r="K32" s="2725"/>
      <c r="L32" s="2725"/>
      <c r="M32" s="2725"/>
      <c r="N32" s="2725"/>
      <c r="O32" s="2725"/>
      <c r="P32" s="2725"/>
      <c r="Q32" s="2725"/>
      <c r="R32" s="2725"/>
      <c r="S32" s="2725"/>
      <c r="T32" s="2725"/>
      <c r="U32" s="2725"/>
      <c r="V32" s="2725"/>
      <c r="W32" s="2725"/>
      <c r="Y32" s="1041"/>
      <c r="Z32" s="830" t="s">
        <v>10</v>
      </c>
      <c r="AA32" s="830" t="s">
        <v>770</v>
      </c>
      <c r="AB32" s="830" t="s">
        <v>10</v>
      </c>
      <c r="AC32" s="841"/>
    </row>
    <row r="33" spans="1:32" x14ac:dyDescent="0.15">
      <c r="B33" s="839"/>
      <c r="D33" s="2725"/>
      <c r="E33" s="2725"/>
      <c r="F33" s="2725"/>
      <c r="G33" s="2725"/>
      <c r="H33" s="2725"/>
      <c r="I33" s="2725"/>
      <c r="J33" s="2725"/>
      <c r="K33" s="2725"/>
      <c r="L33" s="2725"/>
      <c r="M33" s="2725"/>
      <c r="N33" s="2725"/>
      <c r="O33" s="2725"/>
      <c r="P33" s="2725"/>
      <c r="Q33" s="2725"/>
      <c r="R33" s="2725"/>
      <c r="S33" s="2725"/>
      <c r="T33" s="2725"/>
      <c r="U33" s="2725"/>
      <c r="V33" s="2725"/>
      <c r="W33" s="2725"/>
      <c r="Y33" s="851"/>
      <c r="Z33" s="830"/>
      <c r="AA33" s="830"/>
      <c r="AC33" s="841"/>
    </row>
    <row r="34" spans="1:32" x14ac:dyDescent="0.15">
      <c r="B34" s="839"/>
      <c r="Y34" s="851"/>
      <c r="Z34" s="830"/>
      <c r="AA34" s="830"/>
      <c r="AC34" s="841"/>
    </row>
    <row r="35" spans="1:32" x14ac:dyDescent="0.15">
      <c r="B35" s="839"/>
      <c r="C35" s="1039" t="s">
        <v>1739</v>
      </c>
      <c r="D35" s="2725" t="s">
        <v>1827</v>
      </c>
      <c r="E35" s="2725"/>
      <c r="F35" s="2725"/>
      <c r="G35" s="2725"/>
      <c r="H35" s="2725"/>
      <c r="I35" s="2725"/>
      <c r="J35" s="2725"/>
      <c r="K35" s="2725"/>
      <c r="L35" s="2725"/>
      <c r="M35" s="2725"/>
      <c r="N35" s="2725"/>
      <c r="O35" s="2725"/>
      <c r="P35" s="2725"/>
      <c r="Q35" s="2725"/>
      <c r="R35" s="2725"/>
      <c r="S35" s="2725"/>
      <c r="T35" s="2725"/>
      <c r="U35" s="2725"/>
      <c r="V35" s="2725"/>
      <c r="W35" s="2725"/>
      <c r="Y35" s="1041"/>
      <c r="Z35" s="830" t="s">
        <v>10</v>
      </c>
      <c r="AA35" s="830" t="s">
        <v>770</v>
      </c>
      <c r="AB35" s="830" t="s">
        <v>10</v>
      </c>
      <c r="AC35" s="841"/>
    </row>
    <row r="36" spans="1:32" x14ac:dyDescent="0.15">
      <c r="B36" s="839"/>
      <c r="C36" s="1039"/>
      <c r="D36" s="2725"/>
      <c r="E36" s="2725"/>
      <c r="F36" s="2725"/>
      <c r="G36" s="2725"/>
      <c r="H36" s="2725"/>
      <c r="I36" s="2725"/>
      <c r="J36" s="2725"/>
      <c r="K36" s="2725"/>
      <c r="L36" s="2725"/>
      <c r="M36" s="2725"/>
      <c r="N36" s="2725"/>
      <c r="O36" s="2725"/>
      <c r="P36" s="2725"/>
      <c r="Q36" s="2725"/>
      <c r="R36" s="2725"/>
      <c r="S36" s="2725"/>
      <c r="T36" s="2725"/>
      <c r="U36" s="2725"/>
      <c r="V36" s="2725"/>
      <c r="W36" s="2725"/>
      <c r="Y36" s="851"/>
      <c r="Z36" s="830"/>
      <c r="AA36" s="830"/>
      <c r="AC36" s="841"/>
    </row>
    <row r="37" spans="1:32" x14ac:dyDescent="0.15">
      <c r="A37" s="841"/>
      <c r="B37" s="854"/>
      <c r="C37" s="854"/>
      <c r="D37" s="854"/>
      <c r="E37" s="854"/>
      <c r="F37" s="854"/>
      <c r="G37" s="854"/>
      <c r="H37" s="854"/>
      <c r="I37" s="854"/>
      <c r="J37" s="854"/>
      <c r="K37" s="854"/>
      <c r="L37" s="854"/>
      <c r="M37" s="854"/>
      <c r="N37" s="854"/>
      <c r="O37" s="854"/>
      <c r="P37" s="854"/>
      <c r="Q37" s="854"/>
      <c r="R37" s="854"/>
      <c r="S37" s="854"/>
      <c r="T37" s="854"/>
      <c r="U37" s="854"/>
      <c r="V37" s="854"/>
      <c r="W37" s="854"/>
      <c r="X37" s="854"/>
      <c r="Y37" s="855"/>
      <c r="Z37" s="856"/>
      <c r="AA37" s="856"/>
      <c r="AB37" s="854"/>
      <c r="AC37" s="854"/>
      <c r="AD37" s="839"/>
    </row>
    <row r="38" spans="1:32" x14ac:dyDescent="0.15">
      <c r="B38" s="839" t="s">
        <v>1828</v>
      </c>
      <c r="C38" s="837"/>
      <c r="Y38" s="851"/>
      <c r="Z38" s="830"/>
      <c r="AA38" s="830"/>
      <c r="AC38" s="841"/>
    </row>
    <row r="39" spans="1:32" x14ac:dyDescent="0.15">
      <c r="B39" s="839"/>
      <c r="C39" s="1039" t="s">
        <v>1708</v>
      </c>
      <c r="D39" s="2725" t="s">
        <v>1829</v>
      </c>
      <c r="E39" s="2725"/>
      <c r="F39" s="2725"/>
      <c r="G39" s="2725"/>
      <c r="H39" s="2725"/>
      <c r="I39" s="2725"/>
      <c r="J39" s="2725"/>
      <c r="K39" s="2725"/>
      <c r="L39" s="2725"/>
      <c r="M39" s="2725"/>
      <c r="N39" s="2725"/>
      <c r="O39" s="2725"/>
      <c r="P39" s="2725"/>
      <c r="Q39" s="2725"/>
      <c r="R39" s="2725"/>
      <c r="S39" s="2725"/>
      <c r="T39" s="2725"/>
      <c r="U39" s="2725"/>
      <c r="V39" s="2725"/>
      <c r="W39" s="2725"/>
      <c r="Y39" s="1041"/>
      <c r="Z39" s="830" t="s">
        <v>10</v>
      </c>
      <c r="AA39" s="830" t="s">
        <v>770</v>
      </c>
      <c r="AB39" s="830" t="s">
        <v>10</v>
      </c>
      <c r="AC39" s="841"/>
    </row>
    <row r="40" spans="1:32" x14ac:dyDescent="0.15">
      <c r="B40" s="839"/>
      <c r="D40" s="2725"/>
      <c r="E40" s="2725"/>
      <c r="F40" s="2725"/>
      <c r="G40" s="2725"/>
      <c r="H40" s="2725"/>
      <c r="I40" s="2725"/>
      <c r="J40" s="2725"/>
      <c r="K40" s="2725"/>
      <c r="L40" s="2725"/>
      <c r="M40" s="2725"/>
      <c r="N40" s="2725"/>
      <c r="O40" s="2725"/>
      <c r="P40" s="2725"/>
      <c r="Q40" s="2725"/>
      <c r="R40" s="2725"/>
      <c r="S40" s="2725"/>
      <c r="T40" s="2725"/>
      <c r="U40" s="2725"/>
      <c r="V40" s="2725"/>
      <c r="W40" s="2725"/>
      <c r="Y40" s="851"/>
      <c r="Z40" s="830"/>
      <c r="AA40" s="830"/>
      <c r="AC40" s="841"/>
    </row>
    <row r="41" spans="1:32" x14ac:dyDescent="0.15">
      <c r="B41" s="853"/>
      <c r="C41" s="1046"/>
      <c r="D41" s="854"/>
      <c r="E41" s="854"/>
      <c r="F41" s="854"/>
      <c r="G41" s="854"/>
      <c r="H41" s="854"/>
      <c r="I41" s="854"/>
      <c r="J41" s="854"/>
      <c r="K41" s="854"/>
      <c r="L41" s="854"/>
      <c r="M41" s="854"/>
      <c r="N41" s="854"/>
      <c r="O41" s="854"/>
      <c r="P41" s="854"/>
      <c r="Q41" s="854"/>
      <c r="R41" s="854"/>
      <c r="S41" s="854"/>
      <c r="T41" s="854"/>
      <c r="U41" s="854"/>
      <c r="V41" s="854"/>
      <c r="W41" s="854"/>
      <c r="X41" s="854"/>
      <c r="Y41" s="855"/>
      <c r="Z41" s="856"/>
      <c r="AA41" s="856"/>
      <c r="AB41" s="854"/>
      <c r="AC41" s="872"/>
    </row>
    <row r="42" spans="1:32" ht="18.75" customHeight="1" x14ac:dyDescent="0.15">
      <c r="B42" s="2722" t="s">
        <v>2481</v>
      </c>
      <c r="C42" s="2722"/>
      <c r="D42" s="2722"/>
      <c r="E42" s="2722"/>
      <c r="F42" s="2722"/>
      <c r="G42" s="2722"/>
      <c r="H42" s="2722"/>
      <c r="I42" s="2722"/>
      <c r="J42" s="2722"/>
      <c r="K42" s="2722"/>
      <c r="L42" s="2722"/>
      <c r="M42" s="2722"/>
      <c r="N42" s="2722"/>
      <c r="O42" s="2722"/>
      <c r="P42" s="2722"/>
      <c r="Q42" s="2722"/>
      <c r="R42" s="2722"/>
      <c r="S42" s="2722"/>
      <c r="T42" s="2722"/>
      <c r="U42" s="2722"/>
      <c r="V42" s="2722"/>
      <c r="W42" s="2722"/>
      <c r="X42" s="2722"/>
      <c r="Y42" s="2722"/>
      <c r="Z42" s="2722"/>
      <c r="AA42" s="2722"/>
      <c r="AB42" s="2722"/>
      <c r="AC42" s="2722"/>
    </row>
    <row r="43" spans="1:32" ht="17.25" customHeight="1" x14ac:dyDescent="0.15">
      <c r="B43" s="2725"/>
      <c r="C43" s="2725"/>
      <c r="D43" s="2725"/>
      <c r="E43" s="2725"/>
      <c r="F43" s="2725"/>
      <c r="G43" s="2725"/>
      <c r="H43" s="2725"/>
      <c r="I43" s="2725"/>
      <c r="J43" s="2725"/>
      <c r="K43" s="2725"/>
      <c r="L43" s="2725"/>
      <c r="M43" s="2725"/>
      <c r="N43" s="2725"/>
      <c r="O43" s="2725"/>
      <c r="P43" s="2725"/>
      <c r="Q43" s="2725"/>
      <c r="R43" s="2725"/>
      <c r="S43" s="2725"/>
      <c r="T43" s="2725"/>
      <c r="U43" s="2725"/>
      <c r="V43" s="2725"/>
      <c r="W43" s="2725"/>
      <c r="X43" s="2725"/>
      <c r="Y43" s="2725"/>
      <c r="Z43" s="2725"/>
      <c r="AA43" s="2725"/>
      <c r="AB43" s="2725"/>
      <c r="AC43" s="2725"/>
    </row>
    <row r="44" spans="1:32" x14ac:dyDescent="0.15">
      <c r="B44" s="2725" t="s">
        <v>2482</v>
      </c>
      <c r="C44" s="2725"/>
      <c r="D44" s="2725"/>
      <c r="E44" s="2725"/>
      <c r="F44" s="2725"/>
      <c r="G44" s="2725"/>
      <c r="H44" s="2725"/>
      <c r="I44" s="2725"/>
      <c r="J44" s="2725"/>
      <c r="K44" s="2725"/>
      <c r="L44" s="2725"/>
      <c r="M44" s="2725"/>
      <c r="N44" s="2725"/>
      <c r="O44" s="2725"/>
      <c r="P44" s="2725"/>
      <c r="Q44" s="2725"/>
      <c r="R44" s="2725"/>
      <c r="S44" s="2725"/>
      <c r="T44" s="2725"/>
      <c r="U44" s="2725"/>
      <c r="V44" s="2725"/>
      <c r="W44" s="2725"/>
      <c r="X44" s="2725"/>
      <c r="Y44" s="2725"/>
      <c r="Z44" s="2725"/>
      <c r="AA44" s="2725"/>
      <c r="AB44" s="2725"/>
      <c r="AC44" s="2725"/>
    </row>
    <row r="45" spans="1:32" x14ac:dyDescent="0.15">
      <c r="B45" s="2725"/>
      <c r="C45" s="2725"/>
      <c r="D45" s="2725"/>
      <c r="E45" s="2725"/>
      <c r="F45" s="2725"/>
      <c r="G45" s="2725"/>
      <c r="H45" s="2725"/>
      <c r="I45" s="2725"/>
      <c r="J45" s="2725"/>
      <c r="K45" s="2725"/>
      <c r="L45" s="2725"/>
      <c r="M45" s="2725"/>
      <c r="N45" s="2725"/>
      <c r="O45" s="2725"/>
      <c r="P45" s="2725"/>
      <c r="Q45" s="2725"/>
      <c r="R45" s="2725"/>
      <c r="S45" s="2725"/>
      <c r="T45" s="2725"/>
      <c r="U45" s="2725"/>
      <c r="V45" s="2725"/>
      <c r="W45" s="2725"/>
      <c r="X45" s="2725"/>
      <c r="Y45" s="2725"/>
      <c r="Z45" s="2725"/>
      <c r="AA45" s="2725"/>
      <c r="AB45" s="2725"/>
      <c r="AC45" s="2725"/>
    </row>
    <row r="46" spans="1:32" ht="18" customHeight="1" x14ac:dyDescent="0.15">
      <c r="B46" s="2725"/>
      <c r="C46" s="2725"/>
      <c r="D46" s="2725"/>
      <c r="E46" s="2725"/>
      <c r="F46" s="2725"/>
      <c r="G46" s="2725"/>
      <c r="H46" s="2725"/>
      <c r="I46" s="2725"/>
      <c r="J46" s="2725"/>
      <c r="K46" s="2725"/>
      <c r="L46" s="2725"/>
      <c r="M46" s="2725"/>
      <c r="N46" s="2725"/>
      <c r="O46" s="2725"/>
      <c r="P46" s="2725"/>
      <c r="Q46" s="2725"/>
      <c r="R46" s="2725"/>
      <c r="S46" s="2725"/>
      <c r="T46" s="2725"/>
      <c r="U46" s="2725"/>
      <c r="V46" s="2725"/>
      <c r="W46" s="2725"/>
      <c r="X46" s="2725"/>
      <c r="Y46" s="2725"/>
      <c r="Z46" s="2725"/>
      <c r="AA46" s="2725"/>
      <c r="AB46" s="2725"/>
      <c r="AC46" s="2725"/>
    </row>
    <row r="47" spans="1:32" x14ac:dyDescent="0.15">
      <c r="D47" s="827" t="s">
        <v>2483</v>
      </c>
      <c r="K47" s="1056"/>
      <c r="L47" s="2725" t="s">
        <v>1830</v>
      </c>
      <c r="M47" s="2725"/>
      <c r="N47" s="2725"/>
      <c r="O47" s="2725"/>
      <c r="P47" s="2725"/>
      <c r="Q47" s="2725"/>
      <c r="R47" s="2725"/>
      <c r="S47" s="2725"/>
      <c r="T47" s="2725"/>
      <c r="U47" s="2725"/>
      <c r="V47" s="2725"/>
      <c r="W47" s="2725"/>
      <c r="X47" s="2725"/>
      <c r="Y47" s="2725"/>
      <c r="Z47" s="2725"/>
      <c r="AA47" s="2725"/>
      <c r="AB47" s="2725"/>
      <c r="AC47" s="1056"/>
    </row>
    <row r="48" spans="1:32" x14ac:dyDescent="0.15">
      <c r="K48" s="1056"/>
      <c r="L48" s="2725"/>
      <c r="M48" s="2725"/>
      <c r="N48" s="2725"/>
      <c r="O48" s="2725"/>
      <c r="P48" s="2725"/>
      <c r="Q48" s="2725"/>
      <c r="R48" s="2725"/>
      <c r="S48" s="2725"/>
      <c r="T48" s="2725"/>
      <c r="U48" s="2725"/>
      <c r="V48" s="2725"/>
      <c r="W48" s="2725"/>
      <c r="X48" s="2725"/>
      <c r="Y48" s="2725"/>
      <c r="Z48" s="2725"/>
      <c r="AA48" s="2725"/>
      <c r="AB48" s="2725"/>
      <c r="AC48" s="1056"/>
      <c r="AF48" s="827" t="s">
        <v>775</v>
      </c>
    </row>
    <row r="49" spans="2:29" ht="49.5" customHeight="1" x14ac:dyDescent="0.15">
      <c r="K49" s="1056"/>
      <c r="L49" s="2725"/>
      <c r="M49" s="2725"/>
      <c r="N49" s="2725"/>
      <c r="O49" s="2725"/>
      <c r="P49" s="2725"/>
      <c r="Q49" s="2725"/>
      <c r="R49" s="2725"/>
      <c r="S49" s="2725"/>
      <c r="T49" s="2725"/>
      <c r="U49" s="2725"/>
      <c r="V49" s="2725"/>
      <c r="W49" s="2725"/>
      <c r="X49" s="2725"/>
      <c r="Y49" s="2725"/>
      <c r="Z49" s="2725"/>
      <c r="AA49" s="2725"/>
      <c r="AB49" s="2725"/>
      <c r="AC49" s="1056"/>
    </row>
    <row r="50" spans="2:29" x14ac:dyDescent="0.15">
      <c r="B50" s="2725" t="s">
        <v>2484</v>
      </c>
      <c r="C50" s="2725"/>
      <c r="D50" s="2725"/>
      <c r="E50" s="2725"/>
      <c r="F50" s="2725"/>
      <c r="G50" s="2725"/>
      <c r="H50" s="2725"/>
      <c r="I50" s="2725"/>
      <c r="J50" s="2725"/>
      <c r="K50" s="2725"/>
      <c r="L50" s="2725"/>
      <c r="M50" s="2725"/>
      <c r="N50" s="2725"/>
      <c r="O50" s="2725"/>
      <c r="P50" s="2725"/>
      <c r="Q50" s="2725"/>
      <c r="R50" s="2725"/>
      <c r="S50" s="2725"/>
      <c r="T50" s="2725"/>
      <c r="U50" s="2725"/>
      <c r="V50" s="2725"/>
      <c r="W50" s="2725"/>
      <c r="X50" s="2725"/>
      <c r="Y50" s="2725"/>
      <c r="Z50" s="2725"/>
      <c r="AA50" s="2725"/>
      <c r="AB50" s="2725"/>
      <c r="AC50" s="2725"/>
    </row>
    <row r="51" spans="2:29" x14ac:dyDescent="0.15">
      <c r="B51" s="2725"/>
      <c r="C51" s="2725"/>
      <c r="D51" s="2725"/>
      <c r="E51" s="2725"/>
      <c r="F51" s="2725"/>
      <c r="G51" s="2725"/>
      <c r="H51" s="2725"/>
      <c r="I51" s="2725"/>
      <c r="J51" s="2725"/>
      <c r="K51" s="2725"/>
      <c r="L51" s="2725"/>
      <c r="M51" s="2725"/>
      <c r="N51" s="2725"/>
      <c r="O51" s="2725"/>
      <c r="P51" s="2725"/>
      <c r="Q51" s="2725"/>
      <c r="R51" s="2725"/>
      <c r="S51" s="2725"/>
      <c r="T51" s="2725"/>
      <c r="U51" s="2725"/>
      <c r="V51" s="2725"/>
      <c r="W51" s="2725"/>
      <c r="X51" s="2725"/>
      <c r="Y51" s="2725"/>
      <c r="Z51" s="2725"/>
      <c r="AA51" s="2725"/>
      <c r="AB51" s="2725"/>
      <c r="AC51" s="2725"/>
    </row>
    <row r="52" spans="2:29" ht="30" customHeight="1" x14ac:dyDescent="0.15">
      <c r="B52" s="2725"/>
      <c r="C52" s="2725"/>
      <c r="D52" s="2725"/>
      <c r="E52" s="2725"/>
      <c r="F52" s="2725"/>
      <c r="G52" s="2725"/>
      <c r="H52" s="2725"/>
      <c r="I52" s="2725"/>
      <c r="J52" s="2725"/>
      <c r="K52" s="2725"/>
      <c r="L52" s="2725"/>
      <c r="M52" s="2725"/>
      <c r="N52" s="2725"/>
      <c r="O52" s="2725"/>
      <c r="P52" s="2725"/>
      <c r="Q52" s="2725"/>
      <c r="R52" s="2725"/>
      <c r="S52" s="2725"/>
      <c r="T52" s="2725"/>
      <c r="U52" s="2725"/>
      <c r="V52" s="2725"/>
      <c r="W52" s="2725"/>
      <c r="X52" s="2725"/>
      <c r="Y52" s="2725"/>
      <c r="Z52" s="2725"/>
      <c r="AA52" s="2725"/>
      <c r="AB52" s="2725"/>
      <c r="AC52" s="2725"/>
    </row>
    <row r="120" spans="3:7" x14ac:dyDescent="0.15">
      <c r="C120" s="854"/>
      <c r="D120" s="854"/>
      <c r="E120" s="854"/>
      <c r="F120" s="854"/>
      <c r="G120" s="854"/>
    </row>
    <row r="121" spans="3:7" x14ac:dyDescent="0.15">
      <c r="C121" s="83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9"/>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owBreaks count="1" manualBreakCount="1">
    <brk id="53"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1" tint="0.499984740745262"/>
  </sheetPr>
  <dimension ref="B2:AF123"/>
  <sheetViews>
    <sheetView workbookViewId="0"/>
  </sheetViews>
  <sheetFormatPr defaultColWidth="4" defaultRowHeight="13.5" x14ac:dyDescent="0.15"/>
  <cols>
    <col min="1" max="1" width="1.5" style="827" customWidth="1"/>
    <col min="2" max="2" width="2.375" style="827" customWidth="1"/>
    <col min="3" max="3" width="2.75" style="827" customWidth="1"/>
    <col min="4" max="7" width="4" style="827"/>
    <col min="8" max="8" width="2.875" style="827" customWidth="1"/>
    <col min="9" max="16" width="4" style="827"/>
    <col min="17" max="17" width="5.375" style="827" customWidth="1"/>
    <col min="18" max="18" width="5" style="827" customWidth="1"/>
    <col min="19" max="19" width="4.625" style="827" customWidth="1"/>
    <col min="20" max="24" width="4" style="827"/>
    <col min="25" max="25" width="2.375" style="827" customWidth="1"/>
    <col min="26" max="26" width="4" style="827"/>
    <col min="27" max="27" width="2.25" style="827" customWidth="1"/>
    <col min="28" max="28" width="4" style="827"/>
    <col min="29" max="29" width="2.375" style="827" customWidth="1"/>
    <col min="30" max="30" width="1.5" style="827" customWidth="1"/>
    <col min="31" max="16384" width="4" style="827"/>
  </cols>
  <sheetData>
    <row r="2" spans="2:32" x14ac:dyDescent="0.15">
      <c r="B2" s="827" t="s">
        <v>1880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1082"/>
    </row>
    <row r="4" spans="2:32" x14ac:dyDescent="0.15">
      <c r="B4" s="2838" t="s">
        <v>1881</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2838"/>
    </row>
    <row r="6" spans="2:32" ht="23.25" customHeight="1" x14ac:dyDescent="0.15">
      <c r="B6" s="3061" t="s">
        <v>790</v>
      </c>
      <c r="C6" s="3061"/>
      <c r="D6" s="3061"/>
      <c r="E6" s="3061"/>
      <c r="F6" s="3061"/>
      <c r="G6" s="2731"/>
      <c r="H6" s="3080"/>
      <c r="I6" s="3080"/>
      <c r="J6" s="3080"/>
      <c r="K6" s="3080"/>
      <c r="L6" s="3080"/>
      <c r="M6" s="3080"/>
      <c r="N6" s="3080"/>
      <c r="O6" s="3080"/>
      <c r="P6" s="3080"/>
      <c r="Q6" s="3080"/>
      <c r="R6" s="3080"/>
      <c r="S6" s="3080"/>
      <c r="T6" s="3080"/>
      <c r="U6" s="3080"/>
      <c r="V6" s="3080"/>
      <c r="W6" s="3080"/>
      <c r="X6" s="3080"/>
      <c r="Y6" s="3080"/>
      <c r="Z6" s="3080"/>
      <c r="AA6" s="3080"/>
      <c r="AB6" s="3080"/>
      <c r="AC6" s="3081"/>
    </row>
    <row r="7" spans="2:32" ht="23.25" customHeight="1" x14ac:dyDescent="0.15">
      <c r="B7" s="4338" t="s">
        <v>791</v>
      </c>
      <c r="C7" s="4338"/>
      <c r="D7" s="4338"/>
      <c r="E7" s="4338"/>
      <c r="F7" s="4338"/>
      <c r="G7" s="834" t="s">
        <v>10</v>
      </c>
      <c r="H7" s="860" t="s">
        <v>762</v>
      </c>
      <c r="I7" s="860"/>
      <c r="J7" s="860"/>
      <c r="K7" s="860"/>
      <c r="L7" s="834" t="s">
        <v>10</v>
      </c>
      <c r="M7" s="860" t="s">
        <v>763</v>
      </c>
      <c r="N7" s="860"/>
      <c r="O7" s="860"/>
      <c r="P7" s="860"/>
      <c r="Q7" s="834" t="s">
        <v>10</v>
      </c>
      <c r="R7" s="860" t="s">
        <v>764</v>
      </c>
      <c r="S7" s="860"/>
      <c r="T7" s="860"/>
      <c r="U7" s="860"/>
      <c r="V7" s="860"/>
      <c r="W7" s="860"/>
      <c r="X7" s="860"/>
      <c r="Y7" s="860"/>
      <c r="Z7" s="860"/>
      <c r="AA7" s="837"/>
      <c r="AB7" s="837"/>
      <c r="AC7" s="838"/>
    </row>
    <row r="8" spans="2:32" ht="20.100000000000001" customHeight="1" x14ac:dyDescent="0.15">
      <c r="B8" s="2564" t="s">
        <v>792</v>
      </c>
      <c r="C8" s="2565"/>
      <c r="D8" s="2565"/>
      <c r="E8" s="2565"/>
      <c r="F8" s="2566"/>
      <c r="G8" s="834" t="s">
        <v>10</v>
      </c>
      <c r="H8" s="3080" t="s">
        <v>1882</v>
      </c>
      <c r="I8" s="3080"/>
      <c r="J8" s="3080"/>
      <c r="K8" s="3080"/>
      <c r="L8" s="3080"/>
      <c r="M8" s="3080"/>
      <c r="N8" s="3080"/>
      <c r="O8" s="3080"/>
      <c r="P8" s="3080"/>
      <c r="Q8" s="877"/>
      <c r="R8" s="834" t="s">
        <v>10</v>
      </c>
      <c r="S8" s="3080" t="s">
        <v>1883</v>
      </c>
      <c r="T8" s="3080"/>
      <c r="U8" s="3080"/>
      <c r="V8" s="3080"/>
      <c r="W8" s="3080"/>
      <c r="X8" s="3080"/>
      <c r="Y8" s="3080"/>
      <c r="Z8" s="3080"/>
      <c r="AA8" s="3080"/>
      <c r="AB8" s="3080"/>
      <c r="AC8" s="3081"/>
    </row>
    <row r="10" spans="2:32" x14ac:dyDescent="0.15">
      <c r="B10" s="836"/>
      <c r="C10" s="837"/>
      <c r="D10" s="837"/>
      <c r="E10" s="837"/>
      <c r="F10" s="837"/>
      <c r="G10" s="837"/>
      <c r="H10" s="837"/>
      <c r="I10" s="837"/>
      <c r="J10" s="837"/>
      <c r="K10" s="837"/>
      <c r="L10" s="837"/>
      <c r="M10" s="837"/>
      <c r="N10" s="837"/>
      <c r="O10" s="837"/>
      <c r="P10" s="837"/>
      <c r="Q10" s="837"/>
      <c r="R10" s="837"/>
      <c r="S10" s="837"/>
      <c r="T10" s="837"/>
      <c r="U10" s="837"/>
      <c r="V10" s="837"/>
      <c r="W10" s="837"/>
      <c r="X10" s="838"/>
      <c r="Y10" s="837"/>
      <c r="Z10" s="837"/>
      <c r="AA10" s="837"/>
      <c r="AB10" s="837"/>
      <c r="AC10" s="838"/>
      <c r="AD10" s="1082"/>
      <c r="AE10" s="1082"/>
      <c r="AF10" s="1082"/>
    </row>
    <row r="11" spans="2:32" x14ac:dyDescent="0.15">
      <c r="B11" s="839" t="s">
        <v>1884</v>
      </c>
      <c r="X11" s="841"/>
      <c r="Z11" s="840" t="s">
        <v>769</v>
      </c>
      <c r="AA11" s="840" t="s">
        <v>770</v>
      </c>
      <c r="AB11" s="840" t="s">
        <v>771</v>
      </c>
      <c r="AC11" s="841"/>
      <c r="AD11" s="1082"/>
      <c r="AE11" s="1082"/>
      <c r="AF11" s="1082"/>
    </row>
    <row r="12" spans="2:32" x14ac:dyDescent="0.15">
      <c r="B12" s="839"/>
      <c r="X12" s="841"/>
      <c r="AC12" s="841"/>
      <c r="AD12" s="1082"/>
      <c r="AE12" s="1082"/>
      <c r="AF12" s="1082"/>
    </row>
    <row r="13" spans="2:32" ht="53.25" customHeight="1" x14ac:dyDescent="0.15">
      <c r="B13" s="839"/>
      <c r="C13" s="876">
        <v>1</v>
      </c>
      <c r="D13" s="2709" t="s">
        <v>1885</v>
      </c>
      <c r="E13" s="2709"/>
      <c r="F13" s="2710"/>
      <c r="G13" s="2808" t="s">
        <v>1886</v>
      </c>
      <c r="H13" s="2808"/>
      <c r="I13" s="2808"/>
      <c r="J13" s="2808"/>
      <c r="K13" s="2808"/>
      <c r="L13" s="2808"/>
      <c r="M13" s="2808"/>
      <c r="N13" s="2808"/>
      <c r="O13" s="2808"/>
      <c r="P13" s="2808"/>
      <c r="Q13" s="2808"/>
      <c r="R13" s="2808"/>
      <c r="S13" s="2808"/>
      <c r="T13" s="2808"/>
      <c r="U13" s="2808"/>
      <c r="V13" s="2808"/>
      <c r="W13" s="3082"/>
      <c r="X13" s="841"/>
      <c r="Z13" s="830" t="s">
        <v>10</v>
      </c>
      <c r="AA13" s="830" t="s">
        <v>770</v>
      </c>
      <c r="AB13" s="830" t="s">
        <v>10</v>
      </c>
      <c r="AC13" s="844"/>
    </row>
    <row r="14" spans="2:32" x14ac:dyDescent="0.15">
      <c r="B14" s="839"/>
      <c r="X14" s="841"/>
      <c r="Z14" s="830"/>
      <c r="AA14" s="830"/>
      <c r="AB14" s="830"/>
      <c r="AC14" s="852"/>
    </row>
    <row r="15" spans="2:32" ht="47.25" customHeight="1" x14ac:dyDescent="0.15">
      <c r="B15" s="839"/>
      <c r="C15" s="876">
        <v>2</v>
      </c>
      <c r="D15" s="2709" t="s">
        <v>1887</v>
      </c>
      <c r="E15" s="2709"/>
      <c r="F15" s="2710"/>
      <c r="G15" s="2807" t="s">
        <v>1888</v>
      </c>
      <c r="H15" s="2808"/>
      <c r="I15" s="2808"/>
      <c r="J15" s="2808"/>
      <c r="K15" s="2808"/>
      <c r="L15" s="2808"/>
      <c r="M15" s="2808"/>
      <c r="N15" s="2808"/>
      <c r="O15" s="2808"/>
      <c r="P15" s="2808"/>
      <c r="Q15" s="2808"/>
      <c r="R15" s="2808"/>
      <c r="S15" s="2808"/>
      <c r="T15" s="2808"/>
      <c r="U15" s="2808"/>
      <c r="V15" s="2808"/>
      <c r="W15" s="3082"/>
      <c r="X15" s="841"/>
      <c r="Z15" s="830" t="s">
        <v>10</v>
      </c>
      <c r="AA15" s="830" t="s">
        <v>770</v>
      </c>
      <c r="AB15" s="830" t="s">
        <v>10</v>
      </c>
      <c r="AC15" s="844"/>
    </row>
    <row r="16" spans="2:32" x14ac:dyDescent="0.15">
      <c r="B16" s="839"/>
      <c r="X16" s="841"/>
      <c r="Z16" s="830"/>
      <c r="AA16" s="830"/>
      <c r="AB16" s="830"/>
      <c r="AC16" s="852"/>
    </row>
    <row r="17" spans="2:32" ht="28.15" customHeight="1" x14ac:dyDescent="0.15">
      <c r="B17" s="839"/>
      <c r="C17" s="2820">
        <v>3</v>
      </c>
      <c r="D17" s="2815" t="s">
        <v>1889</v>
      </c>
      <c r="E17" s="2815"/>
      <c r="F17" s="2816"/>
      <c r="G17" s="4332" t="s">
        <v>1890</v>
      </c>
      <c r="H17" s="4333"/>
      <c r="I17" s="4333"/>
      <c r="J17" s="4333"/>
      <c r="K17" s="4333"/>
      <c r="L17" s="4333"/>
      <c r="M17" s="4333"/>
      <c r="N17" s="4333"/>
      <c r="O17" s="4333"/>
      <c r="P17" s="4333"/>
      <c r="Q17" s="4333"/>
      <c r="R17" s="4333"/>
      <c r="S17" s="4333"/>
      <c r="T17" s="4333"/>
      <c r="U17" s="4333"/>
      <c r="V17" s="4333"/>
      <c r="W17" s="4334"/>
      <c r="X17" s="841"/>
      <c r="Z17" s="1044"/>
      <c r="AA17" s="830"/>
      <c r="AB17" s="1044"/>
      <c r="AC17" s="844"/>
    </row>
    <row r="18" spans="2:32" ht="17.25" customHeight="1" x14ac:dyDescent="0.15">
      <c r="B18" s="839"/>
      <c r="C18" s="3182"/>
      <c r="D18" s="3065"/>
      <c r="E18" s="3065"/>
      <c r="F18" s="3183"/>
      <c r="G18" s="842" t="s">
        <v>1891</v>
      </c>
      <c r="H18" s="846"/>
      <c r="I18" s="846"/>
      <c r="J18" s="846"/>
      <c r="K18" s="846"/>
      <c r="L18" s="846"/>
      <c r="M18" s="846"/>
      <c r="N18" s="846"/>
      <c r="O18" s="846"/>
      <c r="P18" s="846"/>
      <c r="Q18" s="846"/>
      <c r="R18" s="846"/>
      <c r="S18" s="846"/>
      <c r="T18" s="846"/>
      <c r="U18" s="846"/>
      <c r="V18" s="846"/>
      <c r="W18" s="844"/>
      <c r="X18" s="841"/>
      <c r="Z18" s="830" t="s">
        <v>10</v>
      </c>
      <c r="AA18" s="830" t="s">
        <v>770</v>
      </c>
      <c r="AB18" s="830" t="s">
        <v>10</v>
      </c>
      <c r="AC18" s="844"/>
    </row>
    <row r="19" spans="2:32" ht="17.25" customHeight="1" x14ac:dyDescent="0.15">
      <c r="B19" s="839"/>
      <c r="C19" s="3182"/>
      <c r="D19" s="3065"/>
      <c r="E19" s="3065"/>
      <c r="F19" s="3183"/>
      <c r="G19" s="839"/>
      <c r="W19" s="841"/>
      <c r="X19" s="841"/>
      <c r="Z19" s="1044"/>
      <c r="AA19" s="830"/>
      <c r="AB19" s="1044"/>
      <c r="AC19" s="844"/>
    </row>
    <row r="20" spans="2:32" ht="17.25" customHeight="1" x14ac:dyDescent="0.15">
      <c r="B20" s="839"/>
      <c r="C20" s="3182"/>
      <c r="D20" s="3065"/>
      <c r="E20" s="3065"/>
      <c r="F20" s="3183"/>
      <c r="G20" s="4335" t="s">
        <v>1892</v>
      </c>
      <c r="H20" s="4336"/>
      <c r="I20" s="4336"/>
      <c r="J20" s="4336"/>
      <c r="K20" s="4336"/>
      <c r="L20" s="4336"/>
      <c r="M20" s="4336"/>
      <c r="N20" s="4336"/>
      <c r="O20" s="4336"/>
      <c r="P20" s="4336"/>
      <c r="Q20" s="4336"/>
      <c r="R20" s="4336"/>
      <c r="S20" s="4336"/>
      <c r="T20" s="4336"/>
      <c r="U20" s="4336"/>
      <c r="V20" s="4336"/>
      <c r="W20" s="4337"/>
      <c r="X20" s="841"/>
      <c r="Z20" s="1044"/>
      <c r="AA20" s="830"/>
      <c r="AB20" s="1044"/>
      <c r="AC20" s="844"/>
    </row>
    <row r="21" spans="2:32" ht="17.25" customHeight="1" x14ac:dyDescent="0.15">
      <c r="B21" s="839"/>
      <c r="C21" s="3182"/>
      <c r="D21" s="3065"/>
      <c r="E21" s="3065"/>
      <c r="F21" s="3183"/>
      <c r="G21" s="842" t="s">
        <v>1893</v>
      </c>
      <c r="H21" s="846"/>
      <c r="I21" s="846"/>
      <c r="J21" s="846"/>
      <c r="K21" s="846"/>
      <c r="L21" s="846"/>
      <c r="M21" s="846"/>
      <c r="N21" s="846"/>
      <c r="O21" s="846"/>
      <c r="P21" s="846"/>
      <c r="Q21" s="846"/>
      <c r="R21" s="846"/>
      <c r="S21" s="846"/>
      <c r="T21" s="846"/>
      <c r="U21" s="846"/>
      <c r="V21" s="846"/>
      <c r="W21" s="844"/>
      <c r="X21" s="841"/>
      <c r="Z21" s="830" t="s">
        <v>10</v>
      </c>
      <c r="AA21" s="830" t="s">
        <v>770</v>
      </c>
      <c r="AB21" s="830" t="s">
        <v>10</v>
      </c>
      <c r="AC21" s="844"/>
    </row>
    <row r="22" spans="2:32" ht="17.25" customHeight="1" x14ac:dyDescent="0.15">
      <c r="B22" s="839"/>
      <c r="C22" s="3182"/>
      <c r="D22" s="3065"/>
      <c r="E22" s="3065"/>
      <c r="F22" s="3183"/>
      <c r="G22" s="839"/>
      <c r="H22" s="1038" t="s">
        <v>858</v>
      </c>
      <c r="I22" s="3080" t="s">
        <v>1894</v>
      </c>
      <c r="J22" s="3080"/>
      <c r="K22" s="3080"/>
      <c r="L22" s="3080"/>
      <c r="M22" s="3080"/>
      <c r="N22" s="3080"/>
      <c r="O22" s="3080"/>
      <c r="P22" s="3080"/>
      <c r="Q22" s="3080"/>
      <c r="R22" s="3080"/>
      <c r="S22" s="3080"/>
      <c r="T22" s="2564"/>
      <c r="U22" s="2566"/>
      <c r="V22" s="850" t="s">
        <v>860</v>
      </c>
      <c r="X22" s="869"/>
      <c r="Z22" s="1044"/>
      <c r="AA22" s="830"/>
      <c r="AB22" s="1044"/>
      <c r="AC22" s="844"/>
    </row>
    <row r="23" spans="2:32" ht="31.5" customHeight="1" x14ac:dyDescent="0.15">
      <c r="B23" s="839"/>
      <c r="C23" s="3182"/>
      <c r="D23" s="3065"/>
      <c r="E23" s="3065"/>
      <c r="F23" s="3183"/>
      <c r="G23" s="869"/>
      <c r="H23" s="1038" t="s">
        <v>861</v>
      </c>
      <c r="I23" s="2808" t="s">
        <v>1895</v>
      </c>
      <c r="J23" s="2808"/>
      <c r="K23" s="2808"/>
      <c r="L23" s="2808"/>
      <c r="M23" s="2808"/>
      <c r="N23" s="2808"/>
      <c r="O23" s="2808"/>
      <c r="P23" s="2808"/>
      <c r="Q23" s="2808"/>
      <c r="R23" s="2808"/>
      <c r="S23" s="3082"/>
      <c r="T23" s="2564"/>
      <c r="U23" s="2566"/>
      <c r="V23" s="850" t="s">
        <v>860</v>
      </c>
      <c r="X23" s="869"/>
      <c r="Z23" s="1044"/>
      <c r="AA23" s="830"/>
      <c r="AB23" s="1044"/>
      <c r="AC23" s="844"/>
    </row>
    <row r="24" spans="2:32" ht="17.25" customHeight="1" x14ac:dyDescent="0.15">
      <c r="B24" s="839"/>
      <c r="C24" s="3182"/>
      <c r="D24" s="3065"/>
      <c r="E24" s="3065"/>
      <c r="F24" s="3183"/>
      <c r="G24" s="839"/>
      <c r="W24" s="841"/>
      <c r="X24" s="841"/>
      <c r="Z24" s="846"/>
      <c r="AA24" s="846"/>
      <c r="AB24" s="846"/>
      <c r="AC24" s="844"/>
    </row>
    <row r="25" spans="2:32" ht="17.25" customHeight="1" x14ac:dyDescent="0.15">
      <c r="B25" s="839"/>
      <c r="C25" s="3182"/>
      <c r="D25" s="3065"/>
      <c r="E25" s="3065"/>
      <c r="F25" s="3183"/>
      <c r="G25" s="842" t="s">
        <v>1896</v>
      </c>
      <c r="H25" s="846"/>
      <c r="I25" s="846"/>
      <c r="J25" s="846"/>
      <c r="K25" s="846"/>
      <c r="L25" s="846"/>
      <c r="M25" s="846"/>
      <c r="N25" s="846"/>
      <c r="O25" s="846"/>
      <c r="P25" s="846"/>
      <c r="Q25" s="846"/>
      <c r="R25" s="846"/>
      <c r="S25" s="846"/>
      <c r="T25" s="846"/>
      <c r="U25" s="846"/>
      <c r="V25" s="846"/>
      <c r="W25" s="844"/>
      <c r="X25" s="844"/>
      <c r="Z25" s="830" t="s">
        <v>10</v>
      </c>
      <c r="AA25" s="830" t="s">
        <v>770</v>
      </c>
      <c r="AB25" s="830" t="s">
        <v>10</v>
      </c>
      <c r="AC25" s="844"/>
    </row>
    <row r="26" spans="2:32" ht="17.25" customHeight="1" x14ac:dyDescent="0.15">
      <c r="B26" s="839"/>
      <c r="C26" s="3184"/>
      <c r="D26" s="3185"/>
      <c r="E26" s="3185"/>
      <c r="F26" s="3186"/>
      <c r="G26" s="1156"/>
      <c r="H26" s="1157"/>
      <c r="I26" s="1157"/>
      <c r="J26" s="854"/>
      <c r="K26" s="854"/>
      <c r="L26" s="854"/>
      <c r="M26" s="854"/>
      <c r="N26" s="854"/>
      <c r="O26" s="854"/>
      <c r="P26" s="854"/>
      <c r="Q26" s="854"/>
      <c r="R26" s="854"/>
      <c r="S26" s="854"/>
      <c r="T26" s="854"/>
      <c r="U26" s="854"/>
      <c r="V26" s="854"/>
      <c r="W26" s="872"/>
      <c r="X26" s="841"/>
      <c r="Z26" s="1044"/>
      <c r="AA26" s="830"/>
      <c r="AB26" s="1044"/>
      <c r="AC26" s="844"/>
    </row>
    <row r="27" spans="2:32" ht="17.25" customHeight="1" x14ac:dyDescent="0.15">
      <c r="B27" s="839"/>
      <c r="D27" s="845"/>
      <c r="E27" s="845"/>
      <c r="F27" s="845"/>
      <c r="X27" s="841"/>
      <c r="Z27" s="1044"/>
      <c r="AA27" s="830"/>
      <c r="AB27" s="1044"/>
      <c r="AC27" s="844"/>
    </row>
    <row r="28" spans="2:32" x14ac:dyDescent="0.15">
      <c r="B28" s="853"/>
      <c r="C28" s="854"/>
      <c r="D28" s="854"/>
      <c r="E28" s="854"/>
      <c r="F28" s="854"/>
      <c r="G28" s="854"/>
      <c r="H28" s="854"/>
      <c r="I28" s="854"/>
      <c r="J28" s="854"/>
      <c r="K28" s="854"/>
      <c r="L28" s="854"/>
      <c r="M28" s="854"/>
      <c r="N28" s="854"/>
      <c r="O28" s="854"/>
      <c r="P28" s="854"/>
      <c r="Q28" s="854"/>
      <c r="R28" s="854"/>
      <c r="S28" s="854"/>
      <c r="T28" s="854"/>
      <c r="U28" s="854"/>
      <c r="V28" s="854"/>
      <c r="W28" s="854"/>
      <c r="X28" s="872"/>
      <c r="Y28" s="854"/>
      <c r="Z28" s="854"/>
      <c r="AA28" s="854"/>
      <c r="AB28" s="854"/>
      <c r="AC28" s="872"/>
    </row>
    <row r="30" spans="2:32" ht="7.5" customHeight="1" x14ac:dyDescent="0.15">
      <c r="Z30" s="846"/>
      <c r="AA30" s="846"/>
      <c r="AB30" s="846"/>
      <c r="AC30" s="846"/>
    </row>
    <row r="31" spans="2:32" x14ac:dyDescent="0.15">
      <c r="B31" s="827" t="s">
        <v>1018</v>
      </c>
    </row>
    <row r="32" spans="2:32" x14ac:dyDescent="0.15">
      <c r="B32" s="827" t="s">
        <v>1019</v>
      </c>
      <c r="K32" s="1082"/>
      <c r="L32" s="1082"/>
      <c r="M32" s="1082"/>
      <c r="N32" s="1082"/>
      <c r="O32" s="1082"/>
      <c r="P32" s="1082"/>
      <c r="Q32" s="1082"/>
      <c r="R32" s="1082"/>
      <c r="S32" s="1082"/>
      <c r="T32" s="1082"/>
      <c r="U32" s="1082"/>
      <c r="V32" s="1082"/>
      <c r="W32" s="1082"/>
      <c r="X32" s="1082"/>
      <c r="Y32" s="1082"/>
      <c r="Z32" s="1082"/>
      <c r="AA32" s="1082"/>
      <c r="AB32" s="1082"/>
      <c r="AC32" s="1082"/>
      <c r="AD32" s="1082"/>
      <c r="AE32" s="1082"/>
      <c r="AF32" s="1082"/>
    </row>
    <row r="122" spans="3:7" x14ac:dyDescent="0.15">
      <c r="C122" s="854"/>
      <c r="D122" s="854"/>
      <c r="E122" s="854"/>
      <c r="F122" s="854"/>
      <c r="G122" s="854"/>
    </row>
    <row r="123" spans="3:7" x14ac:dyDescent="0.15">
      <c r="C123" s="83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9"/>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1" tint="0.499984740745262"/>
  </sheetPr>
  <dimension ref="B1:AK123"/>
  <sheetViews>
    <sheetView workbookViewId="0"/>
  </sheetViews>
  <sheetFormatPr defaultColWidth="3.5" defaultRowHeight="13.5" x14ac:dyDescent="0.15"/>
  <cols>
    <col min="1" max="1" width="1.25" style="880" customWidth="1"/>
    <col min="2" max="2" width="4.125" style="1004" customWidth="1"/>
    <col min="3" max="6" width="4.125" style="880" customWidth="1"/>
    <col min="7" max="7" width="1.5" style="880" customWidth="1"/>
    <col min="8" max="25" width="3.5" style="880"/>
    <col min="26" max="26" width="1" style="880" customWidth="1"/>
    <col min="27" max="27" width="4" style="880" customWidth="1"/>
    <col min="28" max="28" width="2.375" style="880" customWidth="1"/>
    <col min="29" max="29" width="4" style="880" customWidth="1"/>
    <col min="30" max="30" width="1.25" style="880" customWidth="1"/>
    <col min="31" max="16384" width="3.5" style="880"/>
  </cols>
  <sheetData>
    <row r="1" spans="2:37" s="827" customFormat="1" x14ac:dyDescent="0.15"/>
    <row r="2" spans="2:37" s="827" customFormat="1" x14ac:dyDescent="0.15">
      <c r="B2" s="827" t="s">
        <v>883</v>
      </c>
    </row>
    <row r="3" spans="2:37" s="827" customFormat="1" ht="47.25" customHeight="1" x14ac:dyDescent="0.15">
      <c r="B3" s="3065" t="s">
        <v>884</v>
      </c>
      <c r="C3" s="2838"/>
      <c r="D3" s="2838"/>
      <c r="E3" s="2838"/>
      <c r="F3" s="2838"/>
      <c r="G3" s="2838"/>
      <c r="H3" s="2838"/>
      <c r="I3" s="2838"/>
      <c r="J3" s="2838"/>
      <c r="K3" s="2838"/>
      <c r="L3" s="2838"/>
      <c r="M3" s="2838"/>
      <c r="N3" s="2838"/>
      <c r="O3" s="2838"/>
      <c r="P3" s="2838"/>
      <c r="Q3" s="2838"/>
      <c r="R3" s="2838"/>
      <c r="S3" s="2838"/>
      <c r="T3" s="2838"/>
      <c r="U3" s="2838"/>
      <c r="V3" s="2838"/>
      <c r="W3" s="2838"/>
      <c r="X3" s="2838"/>
      <c r="Y3" s="2838"/>
      <c r="Z3" s="2838"/>
      <c r="AA3" s="2838"/>
      <c r="AB3" s="2838"/>
      <c r="AC3" s="2838"/>
    </row>
    <row r="4" spans="2:37" s="827" customFormat="1" ht="23.25" customHeight="1" x14ac:dyDescent="0.15">
      <c r="B4" s="3061" t="s">
        <v>760</v>
      </c>
      <c r="C4" s="3061"/>
      <c r="D4" s="3061"/>
      <c r="E4" s="3061"/>
      <c r="F4" s="3061"/>
      <c r="G4" s="2564"/>
      <c r="H4" s="2565"/>
      <c r="I4" s="2565"/>
      <c r="J4" s="2565"/>
      <c r="K4" s="2565"/>
      <c r="L4" s="2565"/>
      <c r="M4" s="2565"/>
      <c r="N4" s="2565"/>
      <c r="O4" s="2565"/>
      <c r="P4" s="2565"/>
      <c r="Q4" s="2565"/>
      <c r="R4" s="2565"/>
      <c r="S4" s="2565"/>
      <c r="T4" s="2565"/>
      <c r="U4" s="2565"/>
      <c r="V4" s="2565"/>
      <c r="W4" s="2565"/>
      <c r="X4" s="2565"/>
      <c r="Y4" s="2565"/>
      <c r="Z4" s="2565"/>
      <c r="AA4" s="2565"/>
      <c r="AB4" s="2565"/>
      <c r="AC4" s="2566"/>
    </row>
    <row r="5" spans="2:37" s="827" customFormat="1" ht="23.25" customHeight="1" x14ac:dyDescent="0.15">
      <c r="B5" s="2564" t="s">
        <v>791</v>
      </c>
      <c r="C5" s="2565"/>
      <c r="D5" s="2565"/>
      <c r="E5" s="2565"/>
      <c r="F5" s="2566"/>
      <c r="G5" s="1038"/>
      <c r="H5" s="834" t="s">
        <v>10</v>
      </c>
      <c r="I5" s="832" t="s">
        <v>762</v>
      </c>
      <c r="J5" s="832"/>
      <c r="K5" s="832"/>
      <c r="L5" s="832"/>
      <c r="M5" s="830" t="s">
        <v>10</v>
      </c>
      <c r="N5" s="832" t="s">
        <v>763</v>
      </c>
      <c r="O5" s="832"/>
      <c r="P5" s="832"/>
      <c r="Q5" s="832"/>
      <c r="R5" s="830" t="s">
        <v>10</v>
      </c>
      <c r="S5" s="832" t="s">
        <v>764</v>
      </c>
      <c r="T5" s="832"/>
      <c r="U5" s="832"/>
      <c r="V5" s="834"/>
      <c r="W5" s="834"/>
      <c r="X5" s="834"/>
      <c r="Y5" s="834"/>
      <c r="Z5" s="834"/>
      <c r="AA5" s="834"/>
      <c r="AB5" s="834"/>
      <c r="AC5" s="835"/>
    </row>
    <row r="6" spans="2:37" s="827" customFormat="1" ht="23.25" customHeight="1" x14ac:dyDescent="0.15">
      <c r="B6" s="2783" t="s">
        <v>885</v>
      </c>
      <c r="C6" s="2784"/>
      <c r="D6" s="2784"/>
      <c r="E6" s="2784"/>
      <c r="F6" s="2785"/>
      <c r="G6" s="836"/>
      <c r="H6" s="830" t="s">
        <v>10</v>
      </c>
      <c r="I6" s="837" t="s">
        <v>855</v>
      </c>
      <c r="J6" s="860"/>
      <c r="K6" s="860"/>
      <c r="L6" s="860"/>
      <c r="M6" s="860"/>
      <c r="N6" s="860"/>
      <c r="O6" s="860"/>
      <c r="P6" s="860"/>
      <c r="Q6" s="830" t="s">
        <v>10</v>
      </c>
      <c r="R6" s="837" t="s">
        <v>856</v>
      </c>
      <c r="S6" s="860"/>
      <c r="T6" s="860"/>
      <c r="U6" s="860"/>
      <c r="V6" s="861"/>
      <c r="W6" s="861"/>
      <c r="X6" s="861"/>
      <c r="Y6" s="861"/>
      <c r="Z6" s="861"/>
      <c r="AA6" s="861"/>
      <c r="AB6" s="861"/>
      <c r="AC6" s="862"/>
    </row>
    <row r="7" spans="2:37" s="827" customFormat="1" ht="23.25" customHeight="1" x14ac:dyDescent="0.15">
      <c r="B7" s="2786"/>
      <c r="C7" s="2787"/>
      <c r="D7" s="2787"/>
      <c r="E7" s="2787"/>
      <c r="F7" s="2788"/>
      <c r="G7" s="853"/>
      <c r="H7" s="856" t="s">
        <v>10</v>
      </c>
      <c r="I7" s="854" t="s">
        <v>886</v>
      </c>
      <c r="J7" s="866"/>
      <c r="K7" s="866"/>
      <c r="L7" s="866"/>
      <c r="M7" s="866"/>
      <c r="N7" s="866"/>
      <c r="O7" s="866"/>
      <c r="P7" s="866"/>
      <c r="Q7" s="856" t="s">
        <v>10</v>
      </c>
      <c r="R7" s="854" t="s">
        <v>887</v>
      </c>
      <c r="S7" s="866"/>
      <c r="T7" s="866"/>
      <c r="U7" s="866"/>
      <c r="V7" s="856"/>
      <c r="W7" s="856"/>
      <c r="X7" s="856"/>
      <c r="Y7" s="856"/>
      <c r="Z7" s="856"/>
      <c r="AA7" s="856"/>
      <c r="AB7" s="856"/>
      <c r="AC7" s="857"/>
    </row>
    <row r="8" spans="2:37" s="827" customFormat="1" x14ac:dyDescent="0.15"/>
    <row r="9" spans="2:37" s="827" customFormat="1" x14ac:dyDescent="0.15">
      <c r="B9" s="827" t="s">
        <v>888</v>
      </c>
    </row>
    <row r="10" spans="2:37" s="827" customFormat="1" ht="7.5" customHeight="1" x14ac:dyDescent="0.15"/>
    <row r="11" spans="2:37" s="827" customFormat="1" ht="10.5" customHeight="1" x14ac:dyDescent="0.15">
      <c r="B11" s="836"/>
      <c r="C11" s="837"/>
      <c r="D11" s="837"/>
      <c r="E11" s="837"/>
      <c r="F11" s="838"/>
      <c r="G11" s="837"/>
      <c r="H11" s="837"/>
      <c r="I11" s="837"/>
      <c r="J11" s="837"/>
      <c r="K11" s="837"/>
      <c r="L11" s="837"/>
      <c r="M11" s="837"/>
      <c r="N11" s="837"/>
      <c r="O11" s="837"/>
      <c r="P11" s="837"/>
      <c r="Q11" s="837"/>
      <c r="R11" s="837"/>
      <c r="S11" s="837"/>
      <c r="T11" s="837"/>
      <c r="U11" s="837"/>
      <c r="V11" s="837"/>
      <c r="W11" s="837"/>
      <c r="X11" s="837"/>
      <c r="Y11" s="837"/>
      <c r="Z11" s="837"/>
      <c r="AA11" s="836"/>
      <c r="AB11" s="837"/>
      <c r="AC11" s="838"/>
    </row>
    <row r="12" spans="2:37" s="827" customFormat="1" ht="30" customHeight="1" x14ac:dyDescent="0.15">
      <c r="B12" s="2811" t="s">
        <v>2486</v>
      </c>
      <c r="C12" s="2812"/>
      <c r="D12" s="2812"/>
      <c r="E12" s="2812"/>
      <c r="F12" s="3063"/>
      <c r="H12" s="849" t="s">
        <v>858</v>
      </c>
      <c r="I12" s="4340" t="s">
        <v>889</v>
      </c>
      <c r="J12" s="4341"/>
      <c r="K12" s="4341"/>
      <c r="L12" s="4341"/>
      <c r="M12" s="4341"/>
      <c r="N12" s="4341"/>
      <c r="O12" s="4341"/>
      <c r="P12" s="4341"/>
      <c r="Q12" s="4341"/>
      <c r="R12" s="4341"/>
      <c r="S12" s="2564"/>
      <c r="T12" s="2565"/>
      <c r="U12" s="835" t="s">
        <v>860</v>
      </c>
      <c r="V12" s="830"/>
      <c r="W12" s="830"/>
      <c r="X12" s="830"/>
      <c r="Y12" s="830"/>
      <c r="AA12" s="1091" t="s">
        <v>769</v>
      </c>
      <c r="AB12" s="1092" t="s">
        <v>770</v>
      </c>
      <c r="AC12" s="1093" t="s">
        <v>771</v>
      </c>
      <c r="AK12" s="846"/>
    </row>
    <row r="13" spans="2:37" s="827" customFormat="1" ht="43.5" customHeight="1" x14ac:dyDescent="0.15">
      <c r="B13" s="2811"/>
      <c r="C13" s="2812"/>
      <c r="D13" s="2812"/>
      <c r="E13" s="2812"/>
      <c r="F13" s="3063"/>
      <c r="H13" s="849" t="s">
        <v>861</v>
      </c>
      <c r="I13" s="3450" t="s">
        <v>890</v>
      </c>
      <c r="J13" s="3451"/>
      <c r="K13" s="3451"/>
      <c r="L13" s="3451"/>
      <c r="M13" s="3451"/>
      <c r="N13" s="3451"/>
      <c r="O13" s="3451"/>
      <c r="P13" s="3451"/>
      <c r="Q13" s="3451"/>
      <c r="R13" s="3452"/>
      <c r="S13" s="2564"/>
      <c r="T13" s="2565"/>
      <c r="U13" s="835" t="s">
        <v>860</v>
      </c>
      <c r="V13" s="827" t="s">
        <v>863</v>
      </c>
      <c r="W13" s="2830" t="s">
        <v>891</v>
      </c>
      <c r="X13" s="2830"/>
      <c r="Y13" s="2830"/>
      <c r="Z13" s="847"/>
      <c r="AA13" s="851" t="s">
        <v>10</v>
      </c>
      <c r="AB13" s="830" t="s">
        <v>770</v>
      </c>
      <c r="AC13" s="852" t="s">
        <v>10</v>
      </c>
      <c r="AK13" s="846"/>
    </row>
    <row r="14" spans="2:37" s="827" customFormat="1" ht="7.5" customHeight="1" x14ac:dyDescent="0.15">
      <c r="B14" s="853"/>
      <c r="C14" s="854"/>
      <c r="D14" s="854"/>
      <c r="E14" s="854"/>
      <c r="F14" s="872"/>
      <c r="G14" s="854"/>
      <c r="H14" s="854"/>
      <c r="I14" s="854"/>
      <c r="J14" s="854"/>
      <c r="K14" s="854"/>
      <c r="L14" s="854"/>
      <c r="M14" s="854"/>
      <c r="N14" s="854"/>
      <c r="O14" s="854"/>
      <c r="P14" s="854"/>
      <c r="Q14" s="854"/>
      <c r="R14" s="854"/>
      <c r="S14" s="854"/>
      <c r="T14" s="854"/>
      <c r="U14" s="854"/>
      <c r="V14" s="854"/>
      <c r="W14" s="854"/>
      <c r="X14" s="854"/>
      <c r="Y14" s="854"/>
      <c r="Z14" s="854"/>
      <c r="AA14" s="853"/>
      <c r="AB14" s="854"/>
      <c r="AC14" s="872"/>
    </row>
    <row r="15" spans="2:37" s="827" customFormat="1" x14ac:dyDescent="0.15">
      <c r="B15" s="836"/>
      <c r="C15" s="837"/>
      <c r="D15" s="837"/>
      <c r="E15" s="837"/>
      <c r="F15" s="838"/>
      <c r="G15" s="837"/>
      <c r="H15" s="837"/>
      <c r="I15" s="837"/>
      <c r="J15" s="837"/>
      <c r="K15" s="837"/>
      <c r="L15" s="837"/>
      <c r="M15" s="837"/>
      <c r="N15" s="837"/>
      <c r="O15" s="837"/>
      <c r="P15" s="837"/>
      <c r="Q15" s="837"/>
      <c r="R15" s="837"/>
      <c r="S15" s="837"/>
      <c r="T15" s="837"/>
      <c r="U15" s="837"/>
      <c r="V15" s="837"/>
      <c r="W15" s="837"/>
      <c r="X15" s="837"/>
      <c r="Y15" s="837"/>
      <c r="Z15" s="837"/>
      <c r="AA15" s="836"/>
      <c r="AB15" s="837"/>
      <c r="AC15" s="838"/>
    </row>
    <row r="16" spans="2:37" s="827" customFormat="1" ht="30" customHeight="1" x14ac:dyDescent="0.15">
      <c r="B16" s="2811" t="s">
        <v>2487</v>
      </c>
      <c r="C16" s="2812"/>
      <c r="D16" s="2812"/>
      <c r="E16" s="2812"/>
      <c r="F16" s="3063"/>
      <c r="H16" s="849" t="s">
        <v>858</v>
      </c>
      <c r="I16" s="3450" t="s">
        <v>889</v>
      </c>
      <c r="J16" s="3451"/>
      <c r="K16" s="3451"/>
      <c r="L16" s="3451"/>
      <c r="M16" s="3451"/>
      <c r="N16" s="3451"/>
      <c r="O16" s="3451"/>
      <c r="P16" s="3451"/>
      <c r="Q16" s="3451"/>
      <c r="R16" s="3452"/>
      <c r="S16" s="2564"/>
      <c r="T16" s="2565"/>
      <c r="U16" s="835" t="s">
        <v>860</v>
      </c>
      <c r="V16" s="830"/>
      <c r="W16" s="830"/>
      <c r="X16" s="830"/>
      <c r="Y16" s="830"/>
      <c r="AA16" s="1091" t="s">
        <v>769</v>
      </c>
      <c r="AB16" s="1092" t="s">
        <v>770</v>
      </c>
      <c r="AC16" s="1093" t="s">
        <v>771</v>
      </c>
      <c r="AK16" s="846"/>
    </row>
    <row r="17" spans="2:37" s="827" customFormat="1" ht="36" customHeight="1" x14ac:dyDescent="0.15">
      <c r="B17" s="2811"/>
      <c r="C17" s="2812"/>
      <c r="D17" s="2812"/>
      <c r="E17" s="2812"/>
      <c r="F17" s="3063"/>
      <c r="H17" s="849" t="s">
        <v>861</v>
      </c>
      <c r="I17" s="3450" t="s">
        <v>862</v>
      </c>
      <c r="J17" s="3451"/>
      <c r="K17" s="3451"/>
      <c r="L17" s="3451"/>
      <c r="M17" s="3451"/>
      <c r="N17" s="3451"/>
      <c r="O17" s="3451"/>
      <c r="P17" s="3451"/>
      <c r="Q17" s="3451"/>
      <c r="R17" s="3452"/>
      <c r="S17" s="2564"/>
      <c r="T17" s="2565"/>
      <c r="U17" s="835" t="s">
        <v>860</v>
      </c>
      <c r="V17" s="827" t="s">
        <v>863</v>
      </c>
      <c r="W17" s="2830" t="s">
        <v>864</v>
      </c>
      <c r="X17" s="2830"/>
      <c r="Y17" s="2830"/>
      <c r="Z17" s="847"/>
      <c r="AA17" s="851" t="s">
        <v>10</v>
      </c>
      <c r="AB17" s="830" t="s">
        <v>770</v>
      </c>
      <c r="AC17" s="852" t="s">
        <v>10</v>
      </c>
      <c r="AK17" s="846"/>
    </row>
    <row r="18" spans="2:37" s="827" customFormat="1" ht="7.5" customHeight="1" x14ac:dyDescent="0.15">
      <c r="B18" s="853"/>
      <c r="C18" s="854"/>
      <c r="D18" s="854"/>
      <c r="E18" s="854"/>
      <c r="F18" s="872"/>
      <c r="G18" s="854"/>
      <c r="H18" s="854"/>
      <c r="I18" s="854"/>
      <c r="J18" s="854"/>
      <c r="K18" s="854"/>
      <c r="L18" s="854"/>
      <c r="M18" s="854"/>
      <c r="N18" s="854"/>
      <c r="O18" s="854"/>
      <c r="P18" s="854"/>
      <c r="Q18" s="854"/>
      <c r="R18" s="854"/>
      <c r="S18" s="854"/>
      <c r="T18" s="854"/>
      <c r="U18" s="854"/>
      <c r="V18" s="854"/>
      <c r="W18" s="854"/>
      <c r="X18" s="854"/>
      <c r="Y18" s="854"/>
      <c r="Z18" s="854"/>
      <c r="AA18" s="853"/>
      <c r="AB18" s="854"/>
      <c r="AC18" s="872"/>
    </row>
    <row r="19" spans="2:37" s="827" customFormat="1" x14ac:dyDescent="0.15">
      <c r="B19" s="836"/>
      <c r="C19" s="837"/>
      <c r="D19" s="837"/>
      <c r="E19" s="837"/>
      <c r="F19" s="838"/>
      <c r="G19" s="837"/>
      <c r="H19" s="837"/>
      <c r="I19" s="837"/>
      <c r="J19" s="837"/>
      <c r="K19" s="837"/>
      <c r="L19" s="837"/>
      <c r="M19" s="837"/>
      <c r="N19" s="837"/>
      <c r="O19" s="837"/>
      <c r="P19" s="837"/>
      <c r="Q19" s="837"/>
      <c r="R19" s="837"/>
      <c r="S19" s="837"/>
      <c r="T19" s="837"/>
      <c r="U19" s="837"/>
      <c r="V19" s="837"/>
      <c r="W19" s="837"/>
      <c r="X19" s="837"/>
      <c r="Y19" s="837"/>
      <c r="Z19" s="837"/>
      <c r="AA19" s="836"/>
      <c r="AB19" s="837"/>
      <c r="AC19" s="838"/>
    </row>
    <row r="20" spans="2:37" s="827" customFormat="1" ht="30" customHeight="1" x14ac:dyDescent="0.15">
      <c r="B20" s="2811" t="s">
        <v>2488</v>
      </c>
      <c r="C20" s="2812"/>
      <c r="D20" s="2812"/>
      <c r="E20" s="2812"/>
      <c r="F20" s="3063"/>
      <c r="H20" s="849" t="s">
        <v>858</v>
      </c>
      <c r="I20" s="3450" t="s">
        <v>889</v>
      </c>
      <c r="J20" s="3451"/>
      <c r="K20" s="3451"/>
      <c r="L20" s="3451"/>
      <c r="M20" s="3451"/>
      <c r="N20" s="3451"/>
      <c r="O20" s="3451"/>
      <c r="P20" s="3451"/>
      <c r="Q20" s="3451"/>
      <c r="R20" s="3452"/>
      <c r="S20" s="2564"/>
      <c r="T20" s="2565"/>
      <c r="U20" s="835" t="s">
        <v>860</v>
      </c>
      <c r="V20" s="830"/>
      <c r="W20" s="830"/>
      <c r="X20" s="830"/>
      <c r="Y20" s="830"/>
      <c r="AA20" s="1091" t="s">
        <v>769</v>
      </c>
      <c r="AB20" s="1092" t="s">
        <v>770</v>
      </c>
      <c r="AC20" s="1093" t="s">
        <v>771</v>
      </c>
      <c r="AK20" s="846"/>
    </row>
    <row r="21" spans="2:37" s="827" customFormat="1" ht="36" customHeight="1" x14ac:dyDescent="0.15">
      <c r="B21" s="2811"/>
      <c r="C21" s="2812"/>
      <c r="D21" s="2812"/>
      <c r="E21" s="2812"/>
      <c r="F21" s="3063"/>
      <c r="H21" s="849" t="s">
        <v>861</v>
      </c>
      <c r="I21" s="3450" t="s">
        <v>866</v>
      </c>
      <c r="J21" s="3451"/>
      <c r="K21" s="3451"/>
      <c r="L21" s="3451"/>
      <c r="M21" s="3451"/>
      <c r="N21" s="3451"/>
      <c r="O21" s="3451"/>
      <c r="P21" s="3451"/>
      <c r="Q21" s="3451"/>
      <c r="R21" s="3452"/>
      <c r="S21" s="2564"/>
      <c r="T21" s="2565"/>
      <c r="U21" s="835" t="s">
        <v>860</v>
      </c>
      <c r="V21" s="827" t="s">
        <v>863</v>
      </c>
      <c r="W21" s="2830" t="s">
        <v>867</v>
      </c>
      <c r="X21" s="2830"/>
      <c r="Y21" s="2830"/>
      <c r="Z21" s="847"/>
      <c r="AA21" s="851" t="s">
        <v>10</v>
      </c>
      <c r="AB21" s="830" t="s">
        <v>770</v>
      </c>
      <c r="AC21" s="852" t="s">
        <v>10</v>
      </c>
      <c r="AK21" s="846"/>
    </row>
    <row r="22" spans="2:37" s="827" customFormat="1" ht="7.5" customHeight="1" x14ac:dyDescent="0.15">
      <c r="B22" s="853"/>
      <c r="C22" s="854"/>
      <c r="D22" s="854"/>
      <c r="E22" s="854"/>
      <c r="F22" s="872"/>
      <c r="G22" s="854"/>
      <c r="V22" s="854"/>
      <c r="W22" s="854"/>
      <c r="X22" s="854"/>
      <c r="Y22" s="854"/>
      <c r="Z22" s="854"/>
      <c r="AA22" s="853"/>
      <c r="AB22" s="854"/>
      <c r="AC22" s="872"/>
    </row>
    <row r="23" spans="2:37" s="827" customFormat="1" ht="9.75" customHeight="1" x14ac:dyDescent="0.15">
      <c r="B23" s="836"/>
      <c r="C23" s="837"/>
      <c r="D23" s="837"/>
      <c r="E23" s="837"/>
      <c r="F23" s="838"/>
      <c r="G23" s="837"/>
      <c r="H23" s="837"/>
      <c r="I23" s="837"/>
      <c r="J23" s="837"/>
      <c r="K23" s="837"/>
      <c r="L23" s="837"/>
      <c r="M23" s="837"/>
      <c r="N23" s="837"/>
      <c r="O23" s="837"/>
      <c r="P23" s="837"/>
      <c r="Q23" s="837"/>
      <c r="R23" s="837"/>
      <c r="S23" s="837"/>
      <c r="T23" s="837"/>
      <c r="U23" s="837"/>
      <c r="V23" s="837"/>
      <c r="W23" s="837"/>
      <c r="X23" s="837"/>
      <c r="Y23" s="837"/>
      <c r="Z23" s="837"/>
      <c r="AA23" s="836"/>
      <c r="AB23" s="837"/>
      <c r="AC23" s="838"/>
    </row>
    <row r="24" spans="2:37" s="827" customFormat="1" ht="13.5" customHeight="1" x14ac:dyDescent="0.15">
      <c r="B24" s="1118"/>
      <c r="C24" s="845"/>
      <c r="D24" s="845"/>
      <c r="E24" s="845"/>
      <c r="F24" s="1119"/>
      <c r="AA24" s="1091" t="s">
        <v>769</v>
      </c>
      <c r="AB24" s="1092" t="s">
        <v>770</v>
      </c>
      <c r="AC24" s="1093" t="s">
        <v>771</v>
      </c>
    </row>
    <row r="25" spans="2:37" s="827" customFormat="1" ht="36" customHeight="1" x14ac:dyDescent="0.15">
      <c r="B25" s="2811" t="s">
        <v>2489</v>
      </c>
      <c r="C25" s="2812"/>
      <c r="D25" s="2812"/>
      <c r="E25" s="2812"/>
      <c r="F25" s="3063"/>
      <c r="H25" s="849" t="s">
        <v>858</v>
      </c>
      <c r="I25" s="3450" t="s">
        <v>869</v>
      </c>
      <c r="J25" s="3451"/>
      <c r="K25" s="3451"/>
      <c r="L25" s="3451"/>
      <c r="M25" s="3451"/>
      <c r="N25" s="3451"/>
      <c r="O25" s="3451"/>
      <c r="P25" s="3451"/>
      <c r="Q25" s="3451"/>
      <c r="R25" s="3452"/>
      <c r="S25" s="2564"/>
      <c r="T25" s="2565"/>
      <c r="U25" s="835" t="s">
        <v>860</v>
      </c>
      <c r="V25" s="1065" t="s">
        <v>863</v>
      </c>
      <c r="W25" s="2830" t="s">
        <v>892</v>
      </c>
      <c r="X25" s="2830"/>
      <c r="Y25" s="2830"/>
      <c r="Z25" s="847"/>
      <c r="AA25" s="851" t="s">
        <v>10</v>
      </c>
      <c r="AB25" s="830" t="s">
        <v>770</v>
      </c>
      <c r="AC25" s="852" t="s">
        <v>10</v>
      </c>
      <c r="AK25" s="846"/>
    </row>
    <row r="26" spans="2:37" s="827" customFormat="1" ht="7.5" customHeight="1" x14ac:dyDescent="0.15">
      <c r="B26" s="1154"/>
      <c r="C26" s="1158"/>
      <c r="D26" s="1158"/>
      <c r="E26" s="1158"/>
      <c r="F26" s="1159"/>
      <c r="G26" s="854"/>
      <c r="H26" s="1160"/>
      <c r="I26" s="2747"/>
      <c r="J26" s="2747"/>
      <c r="K26" s="2747"/>
      <c r="L26" s="2747"/>
      <c r="M26" s="1161"/>
      <c r="N26" s="1161"/>
      <c r="O26" s="1161"/>
      <c r="P26" s="1161"/>
      <c r="Q26" s="1161"/>
      <c r="R26" s="1161"/>
      <c r="S26" s="854"/>
      <c r="T26" s="854"/>
      <c r="U26" s="856"/>
      <c r="V26" s="1158"/>
      <c r="W26" s="1162"/>
      <c r="X26" s="1162"/>
      <c r="Y26" s="1162"/>
      <c r="Z26" s="1085"/>
      <c r="AA26" s="4345"/>
      <c r="AB26" s="4346"/>
      <c r="AC26" s="4347"/>
      <c r="AK26" s="846"/>
    </row>
    <row r="27" spans="2:37" s="827" customFormat="1" ht="7.5" customHeight="1" x14ac:dyDescent="0.15">
      <c r="B27" s="836"/>
      <c r="C27" s="837"/>
      <c r="D27" s="837"/>
      <c r="E27" s="837"/>
      <c r="F27" s="837"/>
      <c r="G27" s="837"/>
      <c r="H27" s="837"/>
      <c r="I27" s="837"/>
      <c r="J27" s="837"/>
      <c r="K27" s="837"/>
      <c r="L27" s="837"/>
      <c r="M27" s="837"/>
      <c r="N27" s="837"/>
      <c r="O27" s="837"/>
      <c r="P27" s="837"/>
      <c r="Q27" s="837"/>
      <c r="R27" s="837"/>
      <c r="S27" s="837"/>
      <c r="T27" s="837"/>
      <c r="U27" s="837"/>
      <c r="V27" s="837"/>
      <c r="W27" s="837"/>
      <c r="X27" s="837"/>
      <c r="Y27" s="837"/>
      <c r="Z27" s="837"/>
      <c r="AA27" s="836"/>
      <c r="AB27" s="837"/>
      <c r="AC27" s="838"/>
    </row>
    <row r="28" spans="2:37" s="827" customFormat="1" x14ac:dyDescent="0.15">
      <c r="B28" s="839"/>
      <c r="AA28" s="1091" t="s">
        <v>769</v>
      </c>
      <c r="AB28" s="1092" t="s">
        <v>770</v>
      </c>
      <c r="AC28" s="1093" t="s">
        <v>771</v>
      </c>
    </row>
    <row r="29" spans="2:37" s="827" customFormat="1" ht="21" customHeight="1" x14ac:dyDescent="0.15">
      <c r="B29" s="3079" t="s">
        <v>893</v>
      </c>
      <c r="C29" s="3066"/>
      <c r="D29" s="3066"/>
      <c r="E29" s="3066"/>
      <c r="F29" s="3066"/>
      <c r="G29" s="3066"/>
      <c r="H29" s="3066"/>
      <c r="I29" s="3066"/>
      <c r="J29" s="3066"/>
      <c r="K29" s="3066"/>
      <c r="L29" s="3066"/>
      <c r="M29" s="3066"/>
      <c r="N29" s="3066"/>
      <c r="O29" s="3066"/>
      <c r="P29" s="3066"/>
      <c r="Q29" s="3066"/>
      <c r="R29" s="3066"/>
      <c r="S29" s="3066"/>
      <c r="T29" s="3066"/>
      <c r="U29" s="3066"/>
      <c r="V29" s="3066"/>
      <c r="W29" s="3066"/>
      <c r="X29" s="3066"/>
      <c r="Y29" s="3066"/>
      <c r="Z29" s="3078"/>
      <c r="AA29" s="851" t="s">
        <v>10</v>
      </c>
      <c r="AB29" s="830" t="s">
        <v>770</v>
      </c>
      <c r="AC29" s="852" t="s">
        <v>10</v>
      </c>
    </row>
    <row r="30" spans="2:37" s="827" customFormat="1" ht="4.5" customHeight="1" x14ac:dyDescent="0.15">
      <c r="B30" s="853"/>
      <c r="C30" s="854"/>
      <c r="D30" s="854"/>
      <c r="E30" s="854"/>
      <c r="F30" s="854"/>
      <c r="G30" s="854"/>
      <c r="H30" s="854"/>
      <c r="I30" s="854"/>
      <c r="J30" s="854"/>
      <c r="K30" s="854"/>
      <c r="L30" s="854"/>
      <c r="M30" s="854"/>
      <c r="N30" s="854"/>
      <c r="O30" s="854"/>
      <c r="P30" s="854"/>
      <c r="Q30" s="854"/>
      <c r="R30" s="854"/>
      <c r="S30" s="854"/>
      <c r="T30" s="854"/>
      <c r="U30" s="854"/>
      <c r="V30" s="854"/>
      <c r="W30" s="854"/>
      <c r="X30" s="854"/>
      <c r="Y30" s="854"/>
      <c r="Z30" s="854"/>
      <c r="AA30" s="853"/>
      <c r="AB30" s="854"/>
      <c r="AC30" s="872"/>
    </row>
    <row r="31" spans="2:37" s="827" customFormat="1" x14ac:dyDescent="0.15"/>
    <row r="32" spans="2:37" s="827" customFormat="1" x14ac:dyDescent="0.15">
      <c r="B32" s="827" t="s">
        <v>894</v>
      </c>
    </row>
    <row r="33" spans="2:37" s="827" customFormat="1" ht="7.5" customHeight="1" x14ac:dyDescent="0.15"/>
    <row r="34" spans="2:37" s="827" customFormat="1" ht="7.5" customHeight="1" x14ac:dyDescent="0.15">
      <c r="B34" s="836"/>
      <c r="C34" s="837"/>
      <c r="D34" s="837"/>
      <c r="E34" s="837"/>
      <c r="F34" s="838"/>
      <c r="G34" s="837"/>
      <c r="H34" s="837"/>
      <c r="I34" s="837"/>
      <c r="J34" s="837"/>
      <c r="K34" s="837"/>
      <c r="L34" s="837"/>
      <c r="M34" s="837"/>
      <c r="N34" s="837"/>
      <c r="O34" s="837"/>
      <c r="P34" s="837"/>
      <c r="Q34" s="837"/>
      <c r="R34" s="837"/>
      <c r="S34" s="837"/>
      <c r="T34" s="837"/>
      <c r="U34" s="837"/>
      <c r="V34" s="837"/>
      <c r="W34" s="837"/>
      <c r="X34" s="837"/>
      <c r="Y34" s="837"/>
      <c r="Z34" s="837"/>
      <c r="AA34" s="836"/>
      <c r="AB34" s="837"/>
      <c r="AC34" s="838"/>
    </row>
    <row r="35" spans="2:37" s="827" customFormat="1" ht="30" customHeight="1" x14ac:dyDescent="0.15">
      <c r="B35" s="2811" t="s">
        <v>2486</v>
      </c>
      <c r="C35" s="2812"/>
      <c r="D35" s="2812"/>
      <c r="E35" s="2812"/>
      <c r="F35" s="3063"/>
      <c r="H35" s="849" t="s">
        <v>858</v>
      </c>
      <c r="I35" s="4340" t="s">
        <v>889</v>
      </c>
      <c r="J35" s="4341"/>
      <c r="K35" s="4341"/>
      <c r="L35" s="4341"/>
      <c r="M35" s="4341"/>
      <c r="N35" s="4341"/>
      <c r="O35" s="4341"/>
      <c r="P35" s="4341"/>
      <c r="Q35" s="4341"/>
      <c r="R35" s="4341"/>
      <c r="S35" s="2564"/>
      <c r="T35" s="2565"/>
      <c r="U35" s="835" t="s">
        <v>860</v>
      </c>
      <c r="V35" s="830"/>
      <c r="W35" s="830"/>
      <c r="X35" s="830"/>
      <c r="Y35" s="830"/>
      <c r="AA35" s="1091" t="s">
        <v>769</v>
      </c>
      <c r="AB35" s="1092" t="s">
        <v>770</v>
      </c>
      <c r="AC35" s="1093" t="s">
        <v>771</v>
      </c>
      <c r="AK35" s="846"/>
    </row>
    <row r="36" spans="2:37" s="827" customFormat="1" ht="36" customHeight="1" x14ac:dyDescent="0.15">
      <c r="B36" s="2811"/>
      <c r="C36" s="2812"/>
      <c r="D36" s="2812"/>
      <c r="E36" s="2812"/>
      <c r="F36" s="3063"/>
      <c r="H36" s="849" t="s">
        <v>861</v>
      </c>
      <c r="I36" s="3450" t="s">
        <v>890</v>
      </c>
      <c r="J36" s="3451"/>
      <c r="K36" s="3451"/>
      <c r="L36" s="3451"/>
      <c r="M36" s="3451"/>
      <c r="N36" s="3451"/>
      <c r="O36" s="3451"/>
      <c r="P36" s="3451"/>
      <c r="Q36" s="3451"/>
      <c r="R36" s="3452"/>
      <c r="S36" s="2564"/>
      <c r="T36" s="2565"/>
      <c r="U36" s="835" t="s">
        <v>860</v>
      </c>
      <c r="V36" s="827" t="s">
        <v>863</v>
      </c>
      <c r="W36" s="2830" t="s">
        <v>895</v>
      </c>
      <c r="X36" s="2830"/>
      <c r="Y36" s="2830"/>
      <c r="Z36" s="847"/>
      <c r="AA36" s="851" t="s">
        <v>10</v>
      </c>
      <c r="AB36" s="830" t="s">
        <v>770</v>
      </c>
      <c r="AC36" s="852" t="s">
        <v>10</v>
      </c>
      <c r="AK36" s="846"/>
    </row>
    <row r="37" spans="2:37" s="827" customFormat="1" ht="7.5" customHeight="1" x14ac:dyDescent="0.15">
      <c r="B37" s="853"/>
      <c r="C37" s="854"/>
      <c r="D37" s="854"/>
      <c r="E37" s="854"/>
      <c r="F37" s="872"/>
      <c r="G37" s="854"/>
      <c r="H37" s="854"/>
      <c r="I37" s="854"/>
      <c r="J37" s="854"/>
      <c r="K37" s="854"/>
      <c r="L37" s="854"/>
      <c r="M37" s="854"/>
      <c r="N37" s="854"/>
      <c r="O37" s="854"/>
      <c r="P37" s="854"/>
      <c r="Q37" s="854"/>
      <c r="R37" s="854"/>
      <c r="S37" s="854"/>
      <c r="T37" s="854"/>
      <c r="U37" s="854"/>
      <c r="V37" s="854"/>
      <c r="W37" s="854"/>
      <c r="X37" s="854"/>
      <c r="Y37" s="854"/>
      <c r="Z37" s="854"/>
      <c r="AA37" s="853"/>
      <c r="AB37" s="854"/>
      <c r="AC37" s="872"/>
    </row>
    <row r="38" spans="2:37" s="827" customFormat="1" ht="7.5" customHeight="1" x14ac:dyDescent="0.15">
      <c r="B38" s="836"/>
      <c r="C38" s="837"/>
      <c r="D38" s="837"/>
      <c r="E38" s="837"/>
      <c r="F38" s="838"/>
      <c r="G38" s="837"/>
      <c r="H38" s="877"/>
      <c r="I38" s="877"/>
      <c r="J38" s="877"/>
      <c r="K38" s="877"/>
      <c r="L38" s="877"/>
      <c r="M38" s="877"/>
      <c r="N38" s="877"/>
      <c r="O38" s="877"/>
      <c r="P38" s="877"/>
      <c r="Q38" s="877"/>
      <c r="R38" s="877"/>
      <c r="S38" s="877"/>
      <c r="T38" s="877"/>
      <c r="U38" s="877"/>
      <c r="V38" s="837"/>
      <c r="W38" s="837"/>
      <c r="X38" s="837"/>
      <c r="Y38" s="837"/>
      <c r="Z38" s="837"/>
      <c r="AA38" s="836"/>
      <c r="AB38" s="837"/>
      <c r="AC38" s="838"/>
    </row>
    <row r="39" spans="2:37" s="827" customFormat="1" ht="30" customHeight="1" x14ac:dyDescent="0.15">
      <c r="B39" s="2811" t="s">
        <v>2490</v>
      </c>
      <c r="C39" s="2812"/>
      <c r="D39" s="2812"/>
      <c r="E39" s="2812"/>
      <c r="F39" s="3063"/>
      <c r="G39" s="869"/>
      <c r="H39" s="1163" t="s">
        <v>858</v>
      </c>
      <c r="I39" s="4342" t="s">
        <v>889</v>
      </c>
      <c r="J39" s="4343"/>
      <c r="K39" s="4343"/>
      <c r="L39" s="4343"/>
      <c r="M39" s="4343"/>
      <c r="N39" s="4343"/>
      <c r="O39" s="4343"/>
      <c r="P39" s="4343"/>
      <c r="Q39" s="4343"/>
      <c r="R39" s="4344"/>
      <c r="S39" s="2786"/>
      <c r="T39" s="2787"/>
      <c r="U39" s="857" t="s">
        <v>860</v>
      </c>
      <c r="V39" s="851"/>
      <c r="W39" s="830"/>
      <c r="X39" s="830"/>
      <c r="Y39" s="830"/>
      <c r="AA39" s="1091" t="s">
        <v>769</v>
      </c>
      <c r="AB39" s="1092" t="s">
        <v>770</v>
      </c>
      <c r="AC39" s="1093" t="s">
        <v>771</v>
      </c>
      <c r="AK39" s="846"/>
    </row>
    <row r="40" spans="2:37" s="827" customFormat="1" ht="36" customHeight="1" x14ac:dyDescent="0.15">
      <c r="B40" s="2811"/>
      <c r="C40" s="2812"/>
      <c r="D40" s="2812"/>
      <c r="E40" s="2812"/>
      <c r="F40" s="3063"/>
      <c r="H40" s="849" t="s">
        <v>861</v>
      </c>
      <c r="I40" s="3450" t="s">
        <v>862</v>
      </c>
      <c r="J40" s="3451"/>
      <c r="K40" s="3451"/>
      <c r="L40" s="3451"/>
      <c r="M40" s="3451"/>
      <c r="N40" s="3451"/>
      <c r="O40" s="3451"/>
      <c r="P40" s="3451"/>
      <c r="Q40" s="3451"/>
      <c r="R40" s="3452"/>
      <c r="S40" s="2564"/>
      <c r="T40" s="2565"/>
      <c r="U40" s="835" t="s">
        <v>860</v>
      </c>
      <c r="V40" s="827" t="s">
        <v>863</v>
      </c>
      <c r="W40" s="2830" t="s">
        <v>895</v>
      </c>
      <c r="X40" s="2830"/>
      <c r="Y40" s="2830"/>
      <c r="Z40" s="847"/>
      <c r="AA40" s="851" t="s">
        <v>10</v>
      </c>
      <c r="AB40" s="830" t="s">
        <v>770</v>
      </c>
      <c r="AC40" s="852" t="s">
        <v>10</v>
      </c>
      <c r="AK40" s="846"/>
    </row>
    <row r="41" spans="2:37" s="827" customFormat="1" ht="7.5" customHeight="1" x14ac:dyDescent="0.15">
      <c r="B41" s="853"/>
      <c r="C41" s="854"/>
      <c r="D41" s="854"/>
      <c r="E41" s="854"/>
      <c r="F41" s="872"/>
      <c r="G41" s="854"/>
      <c r="H41" s="854"/>
      <c r="I41" s="854"/>
      <c r="J41" s="854"/>
      <c r="K41" s="854"/>
      <c r="L41" s="854"/>
      <c r="M41" s="854"/>
      <c r="N41" s="854"/>
      <c r="O41" s="854"/>
      <c r="P41" s="854"/>
      <c r="Q41" s="854"/>
      <c r="R41" s="854"/>
      <c r="S41" s="854"/>
      <c r="T41" s="854"/>
      <c r="U41" s="854"/>
      <c r="V41" s="854"/>
      <c r="W41" s="854"/>
      <c r="X41" s="854"/>
      <c r="Y41" s="854"/>
      <c r="Z41" s="854"/>
      <c r="AA41" s="853"/>
      <c r="AB41" s="854"/>
      <c r="AC41" s="872"/>
    </row>
    <row r="42" spans="2:37" s="827" customFormat="1" ht="7.5" customHeight="1" x14ac:dyDescent="0.15">
      <c r="B42" s="836"/>
      <c r="C42" s="837"/>
      <c r="D42" s="837"/>
      <c r="E42" s="837"/>
      <c r="F42" s="838"/>
      <c r="G42" s="837"/>
      <c r="H42" s="837"/>
      <c r="I42" s="837"/>
      <c r="J42" s="837"/>
      <c r="K42" s="837"/>
      <c r="L42" s="837"/>
      <c r="M42" s="837"/>
      <c r="N42" s="837"/>
      <c r="O42" s="837"/>
      <c r="P42" s="837"/>
      <c r="Q42" s="837"/>
      <c r="R42" s="837"/>
      <c r="S42" s="837"/>
      <c r="T42" s="837"/>
      <c r="U42" s="837"/>
      <c r="V42" s="837"/>
      <c r="W42" s="837"/>
      <c r="X42" s="837"/>
      <c r="Y42" s="837"/>
      <c r="Z42" s="837"/>
      <c r="AA42" s="836"/>
      <c r="AB42" s="837"/>
      <c r="AC42" s="838"/>
    </row>
    <row r="43" spans="2:37" s="827" customFormat="1" ht="30" customHeight="1" x14ac:dyDescent="0.15">
      <c r="B43" s="2811" t="s">
        <v>2488</v>
      </c>
      <c r="C43" s="2812"/>
      <c r="D43" s="2812"/>
      <c r="E43" s="2812"/>
      <c r="F43" s="3063"/>
      <c r="H43" s="849" t="s">
        <v>858</v>
      </c>
      <c r="I43" s="3450" t="s">
        <v>889</v>
      </c>
      <c r="J43" s="3451"/>
      <c r="K43" s="3451"/>
      <c r="L43" s="3451"/>
      <c r="M43" s="3451"/>
      <c r="N43" s="3451"/>
      <c r="O43" s="3451"/>
      <c r="P43" s="3451"/>
      <c r="Q43" s="3451"/>
      <c r="R43" s="3452"/>
      <c r="S43" s="2564"/>
      <c r="T43" s="2565"/>
      <c r="U43" s="835" t="s">
        <v>860</v>
      </c>
      <c r="V43" s="830"/>
      <c r="W43" s="830"/>
      <c r="X43" s="830"/>
      <c r="Y43" s="830"/>
      <c r="AA43" s="1091" t="s">
        <v>769</v>
      </c>
      <c r="AB43" s="1092" t="s">
        <v>770</v>
      </c>
      <c r="AC43" s="1093" t="s">
        <v>771</v>
      </c>
      <c r="AK43" s="846"/>
    </row>
    <row r="44" spans="2:37" s="827" customFormat="1" ht="36" customHeight="1" x14ac:dyDescent="0.15">
      <c r="B44" s="2811"/>
      <c r="C44" s="2812"/>
      <c r="D44" s="2812"/>
      <c r="E44" s="2812"/>
      <c r="F44" s="3063"/>
      <c r="H44" s="849" t="s">
        <v>861</v>
      </c>
      <c r="I44" s="3450" t="s">
        <v>866</v>
      </c>
      <c r="J44" s="3451"/>
      <c r="K44" s="3451"/>
      <c r="L44" s="3451"/>
      <c r="M44" s="3451"/>
      <c r="N44" s="3451"/>
      <c r="O44" s="3451"/>
      <c r="P44" s="3451"/>
      <c r="Q44" s="3451"/>
      <c r="R44" s="3452"/>
      <c r="S44" s="2564"/>
      <c r="T44" s="2565"/>
      <c r="U44" s="835" t="s">
        <v>860</v>
      </c>
      <c r="V44" s="827" t="s">
        <v>863</v>
      </c>
      <c r="W44" s="2830" t="s">
        <v>896</v>
      </c>
      <c r="X44" s="2830"/>
      <c r="Y44" s="2830"/>
      <c r="Z44" s="847"/>
      <c r="AA44" s="851" t="s">
        <v>10</v>
      </c>
      <c r="AB44" s="830" t="s">
        <v>770</v>
      </c>
      <c r="AC44" s="852" t="s">
        <v>10</v>
      </c>
      <c r="AK44" s="846"/>
    </row>
    <row r="45" spans="2:37" s="827" customFormat="1" ht="7.5" customHeight="1" x14ac:dyDescent="0.15">
      <c r="B45" s="853"/>
      <c r="C45" s="854"/>
      <c r="D45" s="854"/>
      <c r="E45" s="854"/>
      <c r="F45" s="872"/>
      <c r="G45" s="854"/>
      <c r="H45" s="854"/>
      <c r="I45" s="854"/>
      <c r="J45" s="854"/>
      <c r="K45" s="854"/>
      <c r="L45" s="854"/>
      <c r="M45" s="854"/>
      <c r="N45" s="854"/>
      <c r="O45" s="854"/>
      <c r="P45" s="854"/>
      <c r="Q45" s="854"/>
      <c r="R45" s="854"/>
      <c r="S45" s="854"/>
      <c r="T45" s="854"/>
      <c r="U45" s="854"/>
      <c r="V45" s="854"/>
      <c r="W45" s="854"/>
      <c r="X45" s="854"/>
      <c r="Y45" s="854"/>
      <c r="Z45" s="854"/>
      <c r="AA45" s="853"/>
      <c r="AB45" s="854"/>
      <c r="AC45" s="872"/>
    </row>
    <row r="46" spans="2:37" s="827" customFormat="1" x14ac:dyDescent="0.15"/>
    <row r="47" spans="2:37" s="827" customFormat="1" x14ac:dyDescent="0.15">
      <c r="B47" s="827" t="s">
        <v>897</v>
      </c>
    </row>
    <row r="48" spans="2:37" s="827" customFormat="1" ht="7.5" customHeight="1" x14ac:dyDescent="0.15"/>
    <row r="49" spans="2:29" s="827" customFormat="1" ht="7.5" customHeight="1" x14ac:dyDescent="0.15">
      <c r="B49" s="836"/>
      <c r="C49" s="837"/>
      <c r="D49" s="837"/>
      <c r="E49" s="837"/>
      <c r="F49" s="838"/>
      <c r="G49" s="837"/>
      <c r="H49" s="837"/>
      <c r="I49" s="837"/>
      <c r="J49" s="837"/>
      <c r="K49" s="837"/>
      <c r="L49" s="837"/>
      <c r="M49" s="837"/>
      <c r="N49" s="837"/>
      <c r="O49" s="837"/>
      <c r="P49" s="837"/>
      <c r="Q49" s="837"/>
      <c r="R49" s="837"/>
      <c r="S49" s="837"/>
      <c r="T49" s="837"/>
      <c r="U49" s="837"/>
      <c r="V49" s="837"/>
      <c r="W49" s="837"/>
      <c r="X49" s="837"/>
      <c r="Y49" s="837"/>
      <c r="Z49" s="838"/>
      <c r="AA49" s="836"/>
      <c r="AB49" s="837"/>
      <c r="AC49" s="838"/>
    </row>
    <row r="50" spans="2:29" s="827" customFormat="1" x14ac:dyDescent="0.15">
      <c r="B50" s="839"/>
      <c r="F50" s="841"/>
      <c r="H50" s="854"/>
      <c r="I50" s="854"/>
      <c r="J50" s="854"/>
      <c r="K50" s="854"/>
      <c r="L50" s="854"/>
      <c r="M50" s="854"/>
      <c r="N50" s="854"/>
      <c r="O50" s="854"/>
      <c r="P50" s="854"/>
      <c r="Q50" s="854"/>
      <c r="R50" s="854"/>
      <c r="S50" s="854"/>
      <c r="T50" s="854"/>
      <c r="U50" s="854"/>
      <c r="V50" s="854"/>
      <c r="W50" s="854"/>
      <c r="X50" s="854"/>
      <c r="Y50" s="854"/>
      <c r="Z50" s="872"/>
      <c r="AA50" s="1164" t="s">
        <v>769</v>
      </c>
      <c r="AB50" s="1165" t="s">
        <v>770</v>
      </c>
      <c r="AC50" s="1166" t="s">
        <v>771</v>
      </c>
    </row>
    <row r="51" spans="2:29" ht="36" customHeight="1" x14ac:dyDescent="0.15">
      <c r="B51" s="2811" t="s">
        <v>2491</v>
      </c>
      <c r="C51" s="2812"/>
      <c r="D51" s="2812"/>
      <c r="E51" s="2812"/>
      <c r="F51" s="3063"/>
      <c r="G51" s="827"/>
      <c r="H51" s="849" t="s">
        <v>858</v>
      </c>
      <c r="I51" s="4339" t="s">
        <v>898</v>
      </c>
      <c r="J51" s="2747"/>
      <c r="K51" s="2747"/>
      <c r="L51" s="2747"/>
      <c r="M51" s="2747"/>
      <c r="N51" s="2747"/>
      <c r="O51" s="2747"/>
      <c r="P51" s="2747"/>
      <c r="Q51" s="2747"/>
      <c r="R51" s="2747"/>
      <c r="S51" s="2747"/>
      <c r="T51" s="2747"/>
      <c r="U51" s="2747"/>
      <c r="V51" s="2747"/>
      <c r="W51" s="2747"/>
      <c r="X51" s="2747"/>
      <c r="Y51" s="2747"/>
      <c r="Z51" s="2748"/>
      <c r="AA51" s="876" t="s">
        <v>10</v>
      </c>
      <c r="AB51" s="834" t="s">
        <v>770</v>
      </c>
      <c r="AC51" s="835" t="s">
        <v>10</v>
      </c>
    </row>
    <row r="52" spans="2:29" ht="36" customHeight="1" x14ac:dyDescent="0.15">
      <c r="B52" s="2811"/>
      <c r="C52" s="2812"/>
      <c r="D52" s="2812"/>
      <c r="E52" s="2812"/>
      <c r="F52" s="3063"/>
      <c r="G52" s="827"/>
      <c r="H52" s="849" t="s">
        <v>861</v>
      </c>
      <c r="I52" s="4339" t="s">
        <v>899</v>
      </c>
      <c r="J52" s="2747"/>
      <c r="K52" s="2747"/>
      <c r="L52" s="2747"/>
      <c r="M52" s="2747"/>
      <c r="N52" s="2747"/>
      <c r="O52" s="2747"/>
      <c r="P52" s="2747"/>
      <c r="Q52" s="2747"/>
      <c r="R52" s="2747"/>
      <c r="S52" s="2747"/>
      <c r="T52" s="2747"/>
      <c r="U52" s="2747"/>
      <c r="V52" s="2747"/>
      <c r="W52" s="2747"/>
      <c r="X52" s="2747"/>
      <c r="Y52" s="2747"/>
      <c r="Z52" s="2748"/>
      <c r="AA52" s="876" t="s">
        <v>10</v>
      </c>
      <c r="AB52" s="834" t="s">
        <v>770</v>
      </c>
      <c r="AC52" s="835" t="s">
        <v>10</v>
      </c>
    </row>
    <row r="53" spans="2:29" s="904" customFormat="1" ht="7.5" customHeight="1" x14ac:dyDescent="0.15">
      <c r="B53" s="853"/>
      <c r="C53" s="854"/>
      <c r="D53" s="854"/>
      <c r="E53" s="854"/>
      <c r="F53" s="872"/>
      <c r="G53" s="854"/>
      <c r="H53" s="854"/>
      <c r="I53" s="854"/>
      <c r="J53" s="854"/>
      <c r="K53" s="854"/>
      <c r="L53" s="854"/>
      <c r="M53" s="854"/>
      <c r="N53" s="854"/>
      <c r="O53" s="854"/>
      <c r="P53" s="854"/>
      <c r="Q53" s="854"/>
      <c r="R53" s="854"/>
      <c r="S53" s="854"/>
      <c r="T53" s="854"/>
      <c r="U53" s="854"/>
      <c r="V53" s="854"/>
      <c r="W53" s="854"/>
      <c r="X53" s="854"/>
      <c r="Y53" s="854"/>
      <c r="Z53" s="850"/>
      <c r="AA53" s="853"/>
      <c r="AB53" s="854"/>
      <c r="AC53" s="872"/>
    </row>
    <row r="54" spans="2:29" s="904" customFormat="1" x14ac:dyDescent="0.15">
      <c r="B54" s="1004"/>
      <c r="C54" s="880"/>
      <c r="D54" s="880"/>
      <c r="E54" s="880"/>
      <c r="F54" s="880"/>
      <c r="G54" s="880"/>
      <c r="H54" s="880"/>
      <c r="I54" s="880"/>
      <c r="J54" s="880"/>
      <c r="K54" s="880"/>
      <c r="L54" s="880"/>
      <c r="M54" s="880"/>
      <c r="N54" s="880"/>
      <c r="O54" s="880"/>
      <c r="P54" s="880"/>
      <c r="Q54" s="880"/>
      <c r="R54" s="880"/>
      <c r="S54" s="880"/>
      <c r="T54" s="880"/>
      <c r="U54" s="880"/>
      <c r="V54" s="880"/>
      <c r="W54" s="880"/>
      <c r="X54" s="880"/>
      <c r="Y54" s="880"/>
      <c r="Z54" s="880"/>
      <c r="AA54" s="915"/>
      <c r="AB54" s="880"/>
      <c r="AC54" s="880"/>
    </row>
    <row r="55" spans="2:29" s="904" customFormat="1" x14ac:dyDescent="0.15">
      <c r="B55" s="1004"/>
      <c r="C55" s="880"/>
      <c r="D55" s="880"/>
      <c r="E55" s="880"/>
      <c r="F55" s="880"/>
      <c r="G55" s="880"/>
      <c r="H55" s="880"/>
      <c r="I55" s="880"/>
      <c r="J55" s="880"/>
      <c r="K55" s="880"/>
      <c r="L55" s="880"/>
      <c r="M55" s="880"/>
      <c r="N55" s="880"/>
      <c r="O55" s="880"/>
      <c r="P55" s="880"/>
      <c r="Q55" s="880"/>
      <c r="R55" s="880"/>
      <c r="S55" s="880"/>
      <c r="T55" s="880"/>
      <c r="U55" s="880"/>
      <c r="V55" s="880"/>
      <c r="W55" s="880"/>
      <c r="X55" s="880"/>
      <c r="Y55" s="880"/>
      <c r="Z55" s="880"/>
      <c r="AA55" s="880"/>
      <c r="AB55" s="880"/>
      <c r="AC55" s="880"/>
    </row>
    <row r="122" spans="3:7" x14ac:dyDescent="0.15">
      <c r="C122" s="914"/>
      <c r="D122" s="914"/>
      <c r="E122" s="914"/>
      <c r="F122" s="914"/>
      <c r="G122" s="914"/>
    </row>
    <row r="123" spans="3:7" x14ac:dyDescent="0.15">
      <c r="C123" s="915"/>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9"/>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owBreaks count="1" manualBreakCount="1">
    <brk id="54"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theme="1" tint="0.499984740745262"/>
  </sheetPr>
  <dimension ref="A2:AF123"/>
  <sheetViews>
    <sheetView workbookViewId="0"/>
  </sheetViews>
  <sheetFormatPr defaultColWidth="4" defaultRowHeight="17.25" x14ac:dyDescent="0.15"/>
  <cols>
    <col min="1" max="12" width="3.25" style="1171" customWidth="1"/>
    <col min="13" max="13" width="13" style="1171" customWidth="1"/>
    <col min="14" max="14" width="4.125" style="1171" bestFit="1" customWidth="1"/>
    <col min="15" max="36" width="3.25" style="1171" customWidth="1"/>
    <col min="37" max="16384" width="4" style="1171"/>
  </cols>
  <sheetData>
    <row r="2" spans="1:32" x14ac:dyDescent="0.15">
      <c r="B2" s="1172" t="s">
        <v>1957</v>
      </c>
    </row>
    <row r="4" spans="1:32" x14ac:dyDescent="0.15">
      <c r="W4" s="1173" t="s">
        <v>477</v>
      </c>
      <c r="X4" s="4348"/>
      <c r="Y4" s="4348"/>
      <c r="Z4" s="1174" t="s">
        <v>478</v>
      </c>
      <c r="AA4" s="4348"/>
      <c r="AB4" s="4348"/>
      <c r="AC4" s="1174" t="s">
        <v>479</v>
      </c>
      <c r="AD4" s="4348"/>
      <c r="AE4" s="4348"/>
      <c r="AF4" s="1171" t="s">
        <v>647</v>
      </c>
    </row>
    <row r="5" spans="1:32" x14ac:dyDescent="0.15">
      <c r="B5" s="4368" t="s">
        <v>1958</v>
      </c>
      <c r="C5" s="4368"/>
      <c r="D5" s="4368"/>
      <c r="E5" s="4368"/>
      <c r="F5" s="4368"/>
      <c r="G5" s="4368"/>
      <c r="H5" s="4368"/>
      <c r="I5" s="4368"/>
      <c r="J5" s="4368"/>
      <c r="K5" s="1171" t="s">
        <v>482</v>
      </c>
    </row>
    <row r="7" spans="1:32" x14ac:dyDescent="0.15">
      <c r="U7" s="1173" t="s">
        <v>1959</v>
      </c>
      <c r="V7" s="4369"/>
      <c r="W7" s="4369"/>
      <c r="X7" s="4369"/>
      <c r="Y7" s="4369"/>
      <c r="Z7" s="4369"/>
      <c r="AA7" s="4369"/>
      <c r="AB7" s="4369"/>
      <c r="AC7" s="4369"/>
      <c r="AD7" s="4369"/>
      <c r="AE7" s="4369"/>
      <c r="AF7" s="4369"/>
    </row>
    <row r="8" spans="1:32" x14ac:dyDescent="0.15">
      <c r="V8" s="4369"/>
      <c r="W8" s="4369"/>
      <c r="X8" s="4369"/>
      <c r="Y8" s="4369"/>
      <c r="Z8" s="4369"/>
      <c r="AA8" s="4369"/>
      <c r="AB8" s="4369"/>
      <c r="AC8" s="4369"/>
      <c r="AD8" s="4369"/>
      <c r="AE8" s="4369"/>
      <c r="AF8" s="4369"/>
    </row>
    <row r="9" spans="1:32" ht="20.25" customHeight="1" x14ac:dyDescent="0.15">
      <c r="B9" s="3481" t="s">
        <v>1960</v>
      </c>
      <c r="C9" s="3481"/>
      <c r="D9" s="3481"/>
      <c r="E9" s="3481"/>
      <c r="F9" s="3481"/>
      <c r="G9" s="3481"/>
      <c r="H9" s="3481"/>
      <c r="I9" s="3481"/>
      <c r="J9" s="3481"/>
      <c r="K9" s="3481"/>
      <c r="L9" s="3481"/>
      <c r="M9" s="3481"/>
      <c r="N9" s="3481"/>
      <c r="O9" s="3481"/>
      <c r="P9" s="3481"/>
      <c r="Q9" s="3481"/>
      <c r="R9" s="3481"/>
      <c r="S9" s="3481"/>
      <c r="T9" s="3481"/>
      <c r="U9" s="3481"/>
      <c r="V9" s="3481"/>
      <c r="W9" s="3481"/>
      <c r="X9" s="3481"/>
      <c r="Y9" s="3481"/>
      <c r="Z9" s="3481"/>
      <c r="AA9" s="3481"/>
      <c r="AB9" s="3481"/>
      <c r="AC9" s="3481"/>
      <c r="AD9" s="3481"/>
      <c r="AE9" s="3481"/>
      <c r="AF9" s="3481"/>
    </row>
    <row r="10" spans="1:32" ht="20.25" customHeight="1" x14ac:dyDescent="0.15">
      <c r="B10" s="3481"/>
      <c r="C10" s="3481"/>
      <c r="D10" s="3481"/>
      <c r="E10" s="3481"/>
      <c r="F10" s="3481"/>
      <c r="G10" s="3481"/>
      <c r="H10" s="3481"/>
      <c r="I10" s="3481"/>
      <c r="J10" s="3481"/>
      <c r="K10" s="3481"/>
      <c r="L10" s="3481"/>
      <c r="M10" s="3481"/>
      <c r="N10" s="3481"/>
      <c r="O10" s="3481"/>
      <c r="P10" s="3481"/>
      <c r="Q10" s="3481"/>
      <c r="R10" s="3481"/>
      <c r="S10" s="3481"/>
      <c r="T10" s="3481"/>
      <c r="U10" s="3481"/>
      <c r="V10" s="3481"/>
      <c r="W10" s="3481"/>
      <c r="X10" s="3481"/>
      <c r="Y10" s="3481"/>
      <c r="Z10" s="3481"/>
      <c r="AA10" s="3481"/>
      <c r="AB10" s="3481"/>
      <c r="AC10" s="3481"/>
      <c r="AD10" s="3481"/>
      <c r="AE10" s="3481"/>
      <c r="AF10" s="3481"/>
    </row>
    <row r="11" spans="1:32" x14ac:dyDescent="0.15">
      <c r="B11" s="1175"/>
      <c r="C11" s="1175"/>
      <c r="D11" s="1175"/>
      <c r="E11" s="1175"/>
      <c r="F11" s="1175"/>
      <c r="G11" s="1175"/>
      <c r="H11" s="1175"/>
      <c r="I11" s="1175"/>
      <c r="J11" s="1175"/>
      <c r="K11" s="1175"/>
      <c r="L11" s="1175"/>
      <c r="M11" s="1175"/>
      <c r="N11" s="1175"/>
      <c r="O11" s="1175"/>
      <c r="P11" s="1175"/>
      <c r="Q11" s="1175"/>
      <c r="R11" s="1175"/>
      <c r="S11" s="1175"/>
      <c r="T11" s="1175"/>
      <c r="U11" s="1175"/>
      <c r="V11" s="1175"/>
      <c r="W11" s="1175"/>
      <c r="X11" s="1175"/>
      <c r="Y11" s="1175"/>
      <c r="Z11" s="1175"/>
      <c r="AA11" s="1175"/>
    </row>
    <row r="12" spans="1:32" x14ac:dyDescent="0.15">
      <c r="A12" s="1171" t="s">
        <v>651</v>
      </c>
    </row>
    <row r="14" spans="1:32" ht="36" customHeight="1" x14ac:dyDescent="0.15">
      <c r="R14" s="4370" t="s">
        <v>652</v>
      </c>
      <c r="S14" s="4371"/>
      <c r="T14" s="4371"/>
      <c r="U14" s="4371"/>
      <c r="V14" s="4372"/>
      <c r="W14" s="1176"/>
      <c r="X14" s="1177"/>
      <c r="Y14" s="1177"/>
      <c r="Z14" s="1177"/>
      <c r="AA14" s="1177"/>
      <c r="AB14" s="1177"/>
      <c r="AC14" s="1177"/>
      <c r="AD14" s="1177"/>
      <c r="AE14" s="1177"/>
      <c r="AF14" s="1178"/>
    </row>
    <row r="15" spans="1:32" ht="13.5" customHeight="1" x14ac:dyDescent="0.15"/>
    <row r="16" spans="1:32" s="1172" customFormat="1" ht="34.5" customHeight="1" x14ac:dyDescent="0.15">
      <c r="B16" s="4370" t="s">
        <v>653</v>
      </c>
      <c r="C16" s="4371"/>
      <c r="D16" s="4371"/>
      <c r="E16" s="4371"/>
      <c r="F16" s="4371"/>
      <c r="G16" s="4371"/>
      <c r="H16" s="4371"/>
      <c r="I16" s="4371"/>
      <c r="J16" s="4371"/>
      <c r="K16" s="4371"/>
      <c r="L16" s="4372"/>
      <c r="M16" s="4371" t="s">
        <v>654</v>
      </c>
      <c r="N16" s="4372"/>
      <c r="O16" s="4370" t="s">
        <v>655</v>
      </c>
      <c r="P16" s="4371"/>
      <c r="Q16" s="4371"/>
      <c r="R16" s="4371"/>
      <c r="S16" s="4371"/>
      <c r="T16" s="4371"/>
      <c r="U16" s="4371"/>
      <c r="V16" s="4371"/>
      <c r="W16" s="4371"/>
      <c r="X16" s="4371"/>
      <c r="Y16" s="4371"/>
      <c r="Z16" s="4371"/>
      <c r="AA16" s="4371"/>
      <c r="AB16" s="4371"/>
      <c r="AC16" s="4371"/>
      <c r="AD16" s="4371"/>
      <c r="AE16" s="4371"/>
      <c r="AF16" s="4372"/>
    </row>
    <row r="17" spans="2:32" s="1172" customFormat="1" ht="19.5" customHeight="1" x14ac:dyDescent="0.15">
      <c r="B17" s="4350" t="s">
        <v>1948</v>
      </c>
      <c r="C17" s="4351"/>
      <c r="D17" s="4351"/>
      <c r="E17" s="4351"/>
      <c r="F17" s="4351"/>
      <c r="G17" s="4351"/>
      <c r="H17" s="4351"/>
      <c r="I17" s="4351"/>
      <c r="J17" s="4351"/>
      <c r="K17" s="4351"/>
      <c r="L17" s="4352"/>
      <c r="M17" s="1179"/>
      <c r="N17" s="1180" t="s">
        <v>634</v>
      </c>
      <c r="O17" s="4359"/>
      <c r="P17" s="4360"/>
      <c r="Q17" s="4360"/>
      <c r="R17" s="4360"/>
      <c r="S17" s="4360"/>
      <c r="T17" s="4360"/>
      <c r="U17" s="4360"/>
      <c r="V17" s="4360"/>
      <c r="W17" s="4360"/>
      <c r="X17" s="4360"/>
      <c r="Y17" s="4360"/>
      <c r="Z17" s="4360"/>
      <c r="AA17" s="4360"/>
      <c r="AB17" s="4360"/>
      <c r="AC17" s="4360"/>
      <c r="AD17" s="4360"/>
      <c r="AE17" s="4360"/>
      <c r="AF17" s="4361"/>
    </row>
    <row r="18" spans="2:32" s="1172" customFormat="1" ht="19.5" customHeight="1" x14ac:dyDescent="0.15">
      <c r="B18" s="4362"/>
      <c r="C18" s="4363"/>
      <c r="D18" s="4363"/>
      <c r="E18" s="4363"/>
      <c r="F18" s="4363"/>
      <c r="G18" s="4363"/>
      <c r="H18" s="4363"/>
      <c r="I18" s="4363"/>
      <c r="J18" s="4363"/>
      <c r="K18" s="4363"/>
      <c r="L18" s="4364"/>
      <c r="M18" s="1179"/>
      <c r="N18" s="1180" t="s">
        <v>634</v>
      </c>
      <c r="O18" s="4359"/>
      <c r="P18" s="4360"/>
      <c r="Q18" s="4360"/>
      <c r="R18" s="4360"/>
      <c r="S18" s="4360"/>
      <c r="T18" s="4360"/>
      <c r="U18" s="4360"/>
      <c r="V18" s="4360"/>
      <c r="W18" s="4360"/>
      <c r="X18" s="4360"/>
      <c r="Y18" s="4360"/>
      <c r="Z18" s="4360"/>
      <c r="AA18" s="4360"/>
      <c r="AB18" s="4360"/>
      <c r="AC18" s="4360"/>
      <c r="AD18" s="4360"/>
      <c r="AE18" s="4360"/>
      <c r="AF18" s="4361"/>
    </row>
    <row r="19" spans="2:32" s="1172" customFormat="1" ht="19.5" customHeight="1" x14ac:dyDescent="0.15">
      <c r="B19" s="4365"/>
      <c r="C19" s="4366"/>
      <c r="D19" s="4366"/>
      <c r="E19" s="4366"/>
      <c r="F19" s="4366"/>
      <c r="G19" s="4366"/>
      <c r="H19" s="4366"/>
      <c r="I19" s="4366"/>
      <c r="J19" s="4366"/>
      <c r="K19" s="4366"/>
      <c r="L19" s="4367"/>
      <c r="N19" s="1181" t="s">
        <v>634</v>
      </c>
      <c r="O19" s="4359"/>
      <c r="P19" s="4360"/>
      <c r="Q19" s="4360"/>
      <c r="R19" s="4360"/>
      <c r="S19" s="4360"/>
      <c r="T19" s="4360"/>
      <c r="U19" s="4360"/>
      <c r="V19" s="4360"/>
      <c r="W19" s="4360"/>
      <c r="X19" s="4360"/>
      <c r="Y19" s="4360"/>
      <c r="Z19" s="4360"/>
      <c r="AA19" s="4360"/>
      <c r="AB19" s="4360"/>
      <c r="AC19" s="4360"/>
      <c r="AD19" s="4360"/>
      <c r="AE19" s="4360"/>
      <c r="AF19" s="4361"/>
    </row>
    <row r="20" spans="2:32" s="1172" customFormat="1" ht="19.5" customHeight="1" x14ac:dyDescent="0.15">
      <c r="B20" s="4350" t="s">
        <v>1961</v>
      </c>
      <c r="C20" s="4351"/>
      <c r="D20" s="4351"/>
      <c r="E20" s="4351"/>
      <c r="F20" s="4351"/>
      <c r="G20" s="4351"/>
      <c r="H20" s="4351"/>
      <c r="I20" s="4351"/>
      <c r="J20" s="4351"/>
      <c r="K20" s="4351"/>
      <c r="L20" s="4352"/>
      <c r="M20" s="1179"/>
      <c r="N20" s="1182" t="s">
        <v>634</v>
      </c>
      <c r="O20" s="4359"/>
      <c r="P20" s="4360"/>
      <c r="Q20" s="4360"/>
      <c r="R20" s="4360"/>
      <c r="S20" s="4360"/>
      <c r="T20" s="4360"/>
      <c r="U20" s="4360"/>
      <c r="V20" s="4360"/>
      <c r="W20" s="4360"/>
      <c r="X20" s="4360"/>
      <c r="Y20" s="4360"/>
      <c r="Z20" s="4360"/>
      <c r="AA20" s="4360"/>
      <c r="AB20" s="4360"/>
      <c r="AC20" s="4360"/>
      <c r="AD20" s="4360"/>
      <c r="AE20" s="4360"/>
      <c r="AF20" s="4361"/>
    </row>
    <row r="21" spans="2:32" s="1172" customFormat="1" ht="19.5" customHeight="1" x14ac:dyDescent="0.15">
      <c r="B21" s="4353"/>
      <c r="C21" s="4354"/>
      <c r="D21" s="4354"/>
      <c r="E21" s="4354"/>
      <c r="F21" s="4354"/>
      <c r="G21" s="4354"/>
      <c r="H21" s="4354"/>
      <c r="I21" s="4354"/>
      <c r="J21" s="4354"/>
      <c r="K21" s="4354"/>
      <c r="L21" s="4355"/>
      <c r="M21" s="1179"/>
      <c r="N21" s="1182" t="s">
        <v>634</v>
      </c>
      <c r="O21" s="4359"/>
      <c r="P21" s="4360"/>
      <c r="Q21" s="4360"/>
      <c r="R21" s="4360"/>
      <c r="S21" s="4360"/>
      <c r="T21" s="4360"/>
      <c r="U21" s="4360"/>
      <c r="V21" s="4360"/>
      <c r="W21" s="4360"/>
      <c r="X21" s="4360"/>
      <c r="Y21" s="4360"/>
      <c r="Z21" s="4360"/>
      <c r="AA21" s="4360"/>
      <c r="AB21" s="4360"/>
      <c r="AC21" s="4360"/>
      <c r="AD21" s="4360"/>
      <c r="AE21" s="4360"/>
      <c r="AF21" s="4361"/>
    </row>
    <row r="22" spans="2:32" s="1172" customFormat="1" ht="19.5" customHeight="1" x14ac:dyDescent="0.15">
      <c r="B22" s="4356"/>
      <c r="C22" s="4357"/>
      <c r="D22" s="4357"/>
      <c r="E22" s="4357"/>
      <c r="F22" s="4357"/>
      <c r="G22" s="4357"/>
      <c r="H22" s="4357"/>
      <c r="I22" s="4357"/>
      <c r="J22" s="4357"/>
      <c r="K22" s="4357"/>
      <c r="L22" s="4358"/>
      <c r="M22" s="1179"/>
      <c r="N22" s="1182" t="s">
        <v>634</v>
      </c>
      <c r="O22" s="4359"/>
      <c r="P22" s="4360"/>
      <c r="Q22" s="4360"/>
      <c r="R22" s="4360"/>
      <c r="S22" s="4360"/>
      <c r="T22" s="4360"/>
      <c r="U22" s="4360"/>
      <c r="V22" s="4360"/>
      <c r="W22" s="4360"/>
      <c r="X22" s="4360"/>
      <c r="Y22" s="4360"/>
      <c r="Z22" s="4360"/>
      <c r="AA22" s="4360"/>
      <c r="AB22" s="4360"/>
      <c r="AC22" s="4360"/>
      <c r="AD22" s="4360"/>
      <c r="AE22" s="4360"/>
      <c r="AF22" s="4361"/>
    </row>
    <row r="23" spans="2:32" s="1172" customFormat="1" ht="19.5" customHeight="1" x14ac:dyDescent="0.15">
      <c r="B23" s="4350" t="s">
        <v>1962</v>
      </c>
      <c r="C23" s="4351"/>
      <c r="D23" s="4351"/>
      <c r="E23" s="4351"/>
      <c r="F23" s="4351"/>
      <c r="G23" s="4351"/>
      <c r="H23" s="4351"/>
      <c r="I23" s="4351"/>
      <c r="J23" s="4351"/>
      <c r="K23" s="4351"/>
      <c r="L23" s="4352"/>
      <c r="M23" s="1183"/>
      <c r="N23" s="1180" t="s">
        <v>634</v>
      </c>
      <c r="O23" s="4359"/>
      <c r="P23" s="4360"/>
      <c r="Q23" s="4360"/>
      <c r="R23" s="4360"/>
      <c r="S23" s="4360"/>
      <c r="T23" s="4360"/>
      <c r="U23" s="4360"/>
      <c r="V23" s="4360"/>
      <c r="W23" s="4360"/>
      <c r="X23" s="4360"/>
      <c r="Y23" s="4360"/>
      <c r="Z23" s="4360"/>
      <c r="AA23" s="4360"/>
      <c r="AB23" s="4360"/>
      <c r="AC23" s="4360"/>
      <c r="AD23" s="4360"/>
      <c r="AE23" s="4360"/>
      <c r="AF23" s="4361"/>
    </row>
    <row r="24" spans="2:32" s="1172" customFormat="1" ht="19.5" customHeight="1" x14ac:dyDescent="0.15">
      <c r="B24" s="4353"/>
      <c r="C24" s="4354"/>
      <c r="D24" s="4354"/>
      <c r="E24" s="4354"/>
      <c r="F24" s="4354"/>
      <c r="G24" s="4354"/>
      <c r="H24" s="4354"/>
      <c r="I24" s="4354"/>
      <c r="J24" s="4354"/>
      <c r="K24" s="4354"/>
      <c r="L24" s="4355"/>
      <c r="M24" s="1183"/>
      <c r="N24" s="1180" t="s">
        <v>634</v>
      </c>
      <c r="O24" s="4359"/>
      <c r="P24" s="4360"/>
      <c r="Q24" s="4360"/>
      <c r="R24" s="4360"/>
      <c r="S24" s="4360"/>
      <c r="T24" s="4360"/>
      <c r="U24" s="4360"/>
      <c r="V24" s="4360"/>
      <c r="W24" s="4360"/>
      <c r="X24" s="4360"/>
      <c r="Y24" s="4360"/>
      <c r="Z24" s="4360"/>
      <c r="AA24" s="4360"/>
      <c r="AB24" s="4360"/>
      <c r="AC24" s="4360"/>
      <c r="AD24" s="4360"/>
      <c r="AE24" s="4360"/>
      <c r="AF24" s="4361"/>
    </row>
    <row r="25" spans="2:32" s="1172" customFormat="1" ht="19.5" customHeight="1" x14ac:dyDescent="0.15">
      <c r="B25" s="4356"/>
      <c r="C25" s="4357"/>
      <c r="D25" s="4357"/>
      <c r="E25" s="4357"/>
      <c r="F25" s="4357"/>
      <c r="G25" s="4357"/>
      <c r="H25" s="4357"/>
      <c r="I25" s="4357"/>
      <c r="J25" s="4357"/>
      <c r="K25" s="4357"/>
      <c r="L25" s="4358"/>
      <c r="M25" s="1179"/>
      <c r="N25" s="1181" t="s">
        <v>634</v>
      </c>
      <c r="O25" s="4359"/>
      <c r="P25" s="4360"/>
      <c r="Q25" s="4360"/>
      <c r="R25" s="4360"/>
      <c r="S25" s="4360"/>
      <c r="T25" s="4360"/>
      <c r="U25" s="4360"/>
      <c r="V25" s="4360"/>
      <c r="W25" s="4360"/>
      <c r="X25" s="4360"/>
      <c r="Y25" s="4360"/>
      <c r="Z25" s="4360"/>
      <c r="AA25" s="4360"/>
      <c r="AB25" s="4360"/>
      <c r="AC25" s="4360"/>
      <c r="AD25" s="4360"/>
      <c r="AE25" s="4360"/>
      <c r="AF25" s="4361"/>
    </row>
    <row r="26" spans="2:32" s="1172" customFormat="1" ht="19.5" customHeight="1" x14ac:dyDescent="0.15">
      <c r="B26" s="4350" t="s">
        <v>1963</v>
      </c>
      <c r="C26" s="4351"/>
      <c r="D26" s="4351"/>
      <c r="E26" s="4351"/>
      <c r="F26" s="4351"/>
      <c r="G26" s="4351"/>
      <c r="H26" s="4351"/>
      <c r="I26" s="4351"/>
      <c r="J26" s="4351"/>
      <c r="K26" s="4351"/>
      <c r="L26" s="4352"/>
      <c r="M26" s="1183"/>
      <c r="N26" s="1180" t="s">
        <v>634</v>
      </c>
      <c r="O26" s="4359"/>
      <c r="P26" s="4360"/>
      <c r="Q26" s="4360"/>
      <c r="R26" s="4360"/>
      <c r="S26" s="4360"/>
      <c r="T26" s="4360"/>
      <c r="U26" s="4360"/>
      <c r="V26" s="4360"/>
      <c r="W26" s="4360"/>
      <c r="X26" s="4360"/>
      <c r="Y26" s="4360"/>
      <c r="Z26" s="4360"/>
      <c r="AA26" s="4360"/>
      <c r="AB26" s="4360"/>
      <c r="AC26" s="4360"/>
      <c r="AD26" s="4360"/>
      <c r="AE26" s="4360"/>
      <c r="AF26" s="4361"/>
    </row>
    <row r="27" spans="2:32" s="1172" customFormat="1" ht="19.5" customHeight="1" x14ac:dyDescent="0.15">
      <c r="B27" s="4353"/>
      <c r="C27" s="4354"/>
      <c r="D27" s="4354"/>
      <c r="E27" s="4354"/>
      <c r="F27" s="4354"/>
      <c r="G27" s="4354"/>
      <c r="H27" s="4354"/>
      <c r="I27" s="4354"/>
      <c r="J27" s="4354"/>
      <c r="K27" s="4354"/>
      <c r="L27" s="4355"/>
      <c r="M27" s="1183"/>
      <c r="N27" s="1180" t="s">
        <v>634</v>
      </c>
      <c r="O27" s="4359"/>
      <c r="P27" s="4360"/>
      <c r="Q27" s="4360"/>
      <c r="R27" s="4360"/>
      <c r="S27" s="4360"/>
      <c r="T27" s="4360"/>
      <c r="U27" s="4360"/>
      <c r="V27" s="4360"/>
      <c r="W27" s="4360"/>
      <c r="X27" s="4360"/>
      <c r="Y27" s="4360"/>
      <c r="Z27" s="4360"/>
      <c r="AA27" s="4360"/>
      <c r="AB27" s="4360"/>
      <c r="AC27" s="4360"/>
      <c r="AD27" s="4360"/>
      <c r="AE27" s="4360"/>
      <c r="AF27" s="4361"/>
    </row>
    <row r="28" spans="2:32" s="1172" customFormat="1" ht="19.5" customHeight="1" x14ac:dyDescent="0.15">
      <c r="B28" s="4356"/>
      <c r="C28" s="4357"/>
      <c r="D28" s="4357"/>
      <c r="E28" s="4357"/>
      <c r="F28" s="4357"/>
      <c r="G28" s="4357"/>
      <c r="H28" s="4357"/>
      <c r="I28" s="4357"/>
      <c r="J28" s="4357"/>
      <c r="K28" s="4357"/>
      <c r="L28" s="4358"/>
      <c r="M28" s="1179"/>
      <c r="N28" s="1181" t="s">
        <v>634</v>
      </c>
      <c r="O28" s="4359"/>
      <c r="P28" s="4360"/>
      <c r="Q28" s="4360"/>
      <c r="R28" s="4360"/>
      <c r="S28" s="4360"/>
      <c r="T28" s="4360"/>
      <c r="U28" s="4360"/>
      <c r="V28" s="4360"/>
      <c r="W28" s="4360"/>
      <c r="X28" s="4360"/>
      <c r="Y28" s="4360"/>
      <c r="Z28" s="4360"/>
      <c r="AA28" s="4360"/>
      <c r="AB28" s="4360"/>
      <c r="AC28" s="4360"/>
      <c r="AD28" s="4360"/>
      <c r="AE28" s="4360"/>
      <c r="AF28" s="4361"/>
    </row>
    <row r="29" spans="2:32" s="1172" customFormat="1" ht="19.5" customHeight="1" x14ac:dyDescent="0.15">
      <c r="B29" s="4350" t="s">
        <v>1964</v>
      </c>
      <c r="C29" s="4351"/>
      <c r="D29" s="4351"/>
      <c r="E29" s="4351"/>
      <c r="F29" s="4351"/>
      <c r="G29" s="4351"/>
      <c r="H29" s="4351"/>
      <c r="I29" s="4351"/>
      <c r="J29" s="4351"/>
      <c r="K29" s="4351"/>
      <c r="L29" s="4352"/>
      <c r="M29" s="1183"/>
      <c r="N29" s="1180" t="s">
        <v>634</v>
      </c>
      <c r="O29" s="4359"/>
      <c r="P29" s="4360"/>
      <c r="Q29" s="4360"/>
      <c r="R29" s="4360"/>
      <c r="S29" s="4360"/>
      <c r="T29" s="4360"/>
      <c r="U29" s="4360"/>
      <c r="V29" s="4360"/>
      <c r="W29" s="4360"/>
      <c r="X29" s="4360"/>
      <c r="Y29" s="4360"/>
      <c r="Z29" s="4360"/>
      <c r="AA29" s="4360"/>
      <c r="AB29" s="4360"/>
      <c r="AC29" s="4360"/>
      <c r="AD29" s="4360"/>
      <c r="AE29" s="4360"/>
      <c r="AF29" s="4361"/>
    </row>
    <row r="30" spans="2:32" s="1172" customFormat="1" ht="19.5" customHeight="1" x14ac:dyDescent="0.15">
      <c r="B30" s="4353"/>
      <c r="C30" s="4354"/>
      <c r="D30" s="4354"/>
      <c r="E30" s="4354"/>
      <c r="F30" s="4354"/>
      <c r="G30" s="4354"/>
      <c r="H30" s="4354"/>
      <c r="I30" s="4354"/>
      <c r="J30" s="4354"/>
      <c r="K30" s="4354"/>
      <c r="L30" s="4355"/>
      <c r="M30" s="1183"/>
      <c r="N30" s="1180" t="s">
        <v>634</v>
      </c>
      <c r="O30" s="4359"/>
      <c r="P30" s="4360"/>
      <c r="Q30" s="4360"/>
      <c r="R30" s="4360"/>
      <c r="S30" s="4360"/>
      <c r="T30" s="4360"/>
      <c r="U30" s="4360"/>
      <c r="V30" s="4360"/>
      <c r="W30" s="4360"/>
      <c r="X30" s="4360"/>
      <c r="Y30" s="4360"/>
      <c r="Z30" s="4360"/>
      <c r="AA30" s="4360"/>
      <c r="AB30" s="4360"/>
      <c r="AC30" s="4360"/>
      <c r="AD30" s="4360"/>
      <c r="AE30" s="4360"/>
      <c r="AF30" s="4361"/>
    </row>
    <row r="31" spans="2:32" s="1172" customFormat="1" ht="19.5" customHeight="1" x14ac:dyDescent="0.15">
      <c r="B31" s="4356"/>
      <c r="C31" s="4357"/>
      <c r="D31" s="4357"/>
      <c r="E31" s="4357"/>
      <c r="F31" s="4357"/>
      <c r="G31" s="4357"/>
      <c r="H31" s="4357"/>
      <c r="I31" s="4357"/>
      <c r="J31" s="4357"/>
      <c r="K31" s="4357"/>
      <c r="L31" s="4358"/>
      <c r="M31" s="1179"/>
      <c r="N31" s="1181" t="s">
        <v>634</v>
      </c>
      <c r="O31" s="4359"/>
      <c r="P31" s="4360"/>
      <c r="Q31" s="4360"/>
      <c r="R31" s="4360"/>
      <c r="S31" s="4360"/>
      <c r="T31" s="4360"/>
      <c r="U31" s="4360"/>
      <c r="V31" s="4360"/>
      <c r="W31" s="4360"/>
      <c r="X31" s="4360"/>
      <c r="Y31" s="4360"/>
      <c r="Z31" s="4360"/>
      <c r="AA31" s="4360"/>
      <c r="AB31" s="4360"/>
      <c r="AC31" s="4360"/>
      <c r="AD31" s="4360"/>
      <c r="AE31" s="4360"/>
      <c r="AF31" s="4361"/>
    </row>
    <row r="32" spans="2:32" s="1172" customFormat="1" ht="19.5" customHeight="1" x14ac:dyDescent="0.15">
      <c r="B32" s="4350" t="s">
        <v>1965</v>
      </c>
      <c r="C32" s="4351"/>
      <c r="D32" s="4351"/>
      <c r="E32" s="4351"/>
      <c r="F32" s="4351"/>
      <c r="G32" s="4351"/>
      <c r="H32" s="4351"/>
      <c r="I32" s="4351"/>
      <c r="J32" s="4351"/>
      <c r="K32" s="4351"/>
      <c r="L32" s="4352"/>
      <c r="M32" s="1183"/>
      <c r="N32" s="1180" t="s">
        <v>634</v>
      </c>
      <c r="O32" s="4359"/>
      <c r="P32" s="4360"/>
      <c r="Q32" s="4360"/>
      <c r="R32" s="4360"/>
      <c r="S32" s="4360"/>
      <c r="T32" s="4360"/>
      <c r="U32" s="4360"/>
      <c r="V32" s="4360"/>
      <c r="W32" s="4360"/>
      <c r="X32" s="4360"/>
      <c r="Y32" s="4360"/>
      <c r="Z32" s="4360"/>
      <c r="AA32" s="4360"/>
      <c r="AB32" s="4360"/>
      <c r="AC32" s="4360"/>
      <c r="AD32" s="4360"/>
      <c r="AE32" s="4360"/>
      <c r="AF32" s="4361"/>
    </row>
    <row r="33" spans="1:32" s="1172" customFormat="1" ht="19.5" customHeight="1" x14ac:dyDescent="0.15">
      <c r="B33" s="4353"/>
      <c r="C33" s="4354"/>
      <c r="D33" s="4354"/>
      <c r="E33" s="4354"/>
      <c r="F33" s="4354"/>
      <c r="G33" s="4354"/>
      <c r="H33" s="4354"/>
      <c r="I33" s="4354"/>
      <c r="J33" s="4354"/>
      <c r="K33" s="4354"/>
      <c r="L33" s="4355"/>
      <c r="M33" s="1183"/>
      <c r="N33" s="1180" t="s">
        <v>634</v>
      </c>
      <c r="O33" s="4359"/>
      <c r="P33" s="4360"/>
      <c r="Q33" s="4360"/>
      <c r="R33" s="4360"/>
      <c r="S33" s="4360"/>
      <c r="T33" s="4360"/>
      <c r="U33" s="4360"/>
      <c r="V33" s="4360"/>
      <c r="W33" s="4360"/>
      <c r="X33" s="4360"/>
      <c r="Y33" s="4360"/>
      <c r="Z33" s="4360"/>
      <c r="AA33" s="4360"/>
      <c r="AB33" s="4360"/>
      <c r="AC33" s="4360"/>
      <c r="AD33" s="4360"/>
      <c r="AE33" s="4360"/>
      <c r="AF33" s="4361"/>
    </row>
    <row r="34" spans="1:32" s="1172" customFormat="1" ht="19.5" customHeight="1" x14ac:dyDescent="0.15">
      <c r="B34" s="4356"/>
      <c r="C34" s="4357"/>
      <c r="D34" s="4357"/>
      <c r="E34" s="4357"/>
      <c r="F34" s="4357"/>
      <c r="G34" s="4357"/>
      <c r="H34" s="4357"/>
      <c r="I34" s="4357"/>
      <c r="J34" s="4357"/>
      <c r="K34" s="4357"/>
      <c r="L34" s="4358"/>
      <c r="M34" s="1179"/>
      <c r="N34" s="1181" t="s">
        <v>634</v>
      </c>
      <c r="O34" s="4359"/>
      <c r="P34" s="4360"/>
      <c r="Q34" s="4360"/>
      <c r="R34" s="4360"/>
      <c r="S34" s="4360"/>
      <c r="T34" s="4360"/>
      <c r="U34" s="4360"/>
      <c r="V34" s="4360"/>
      <c r="W34" s="4360"/>
      <c r="X34" s="4360"/>
      <c r="Y34" s="4360"/>
      <c r="Z34" s="4360"/>
      <c r="AA34" s="4360"/>
      <c r="AB34" s="4360"/>
      <c r="AC34" s="4360"/>
      <c r="AD34" s="4360"/>
      <c r="AE34" s="4360"/>
      <c r="AF34" s="4361"/>
    </row>
    <row r="35" spans="1:32" s="1172" customFormat="1" ht="19.5" customHeight="1" x14ac:dyDescent="0.15">
      <c r="B35" s="4350" t="s">
        <v>1966</v>
      </c>
      <c r="C35" s="4351"/>
      <c r="D35" s="4351"/>
      <c r="E35" s="4351"/>
      <c r="F35" s="4351"/>
      <c r="G35" s="4351"/>
      <c r="H35" s="4351"/>
      <c r="I35" s="4351"/>
      <c r="J35" s="4351"/>
      <c r="K35" s="4351"/>
      <c r="L35" s="4352"/>
      <c r="M35" s="1179"/>
      <c r="N35" s="1182" t="s">
        <v>634</v>
      </c>
      <c r="O35" s="4359"/>
      <c r="P35" s="4360"/>
      <c r="Q35" s="4360"/>
      <c r="R35" s="4360"/>
      <c r="S35" s="4360"/>
      <c r="T35" s="4360"/>
      <c r="U35" s="4360"/>
      <c r="V35" s="4360"/>
      <c r="W35" s="4360"/>
      <c r="X35" s="4360"/>
      <c r="Y35" s="4360"/>
      <c r="Z35" s="4360"/>
      <c r="AA35" s="4360"/>
      <c r="AB35" s="4360"/>
      <c r="AC35" s="4360"/>
      <c r="AD35" s="4360"/>
      <c r="AE35" s="4360"/>
      <c r="AF35" s="4361"/>
    </row>
    <row r="36" spans="1:32" s="1172" customFormat="1" ht="19.5" customHeight="1" x14ac:dyDescent="0.15">
      <c r="B36" s="4353"/>
      <c r="C36" s="4354"/>
      <c r="D36" s="4354"/>
      <c r="E36" s="4354"/>
      <c r="F36" s="4354"/>
      <c r="G36" s="4354"/>
      <c r="H36" s="4354"/>
      <c r="I36" s="4354"/>
      <c r="J36" s="4354"/>
      <c r="K36" s="4354"/>
      <c r="L36" s="4355"/>
      <c r="M36" s="1179"/>
      <c r="N36" s="1182" t="s">
        <v>634</v>
      </c>
      <c r="O36" s="4359"/>
      <c r="P36" s="4360"/>
      <c r="Q36" s="4360"/>
      <c r="R36" s="4360"/>
      <c r="S36" s="4360"/>
      <c r="T36" s="4360"/>
      <c r="U36" s="4360"/>
      <c r="V36" s="4360"/>
      <c r="W36" s="4360"/>
      <c r="X36" s="4360"/>
      <c r="Y36" s="4360"/>
      <c r="Z36" s="4360"/>
      <c r="AA36" s="4360"/>
      <c r="AB36" s="4360"/>
      <c r="AC36" s="4360"/>
      <c r="AD36" s="4360"/>
      <c r="AE36" s="4360"/>
      <c r="AF36" s="4361"/>
    </row>
    <row r="37" spans="1:32" s="1172" customFormat="1" ht="19.5" customHeight="1" x14ac:dyDescent="0.15">
      <c r="B37" s="4356"/>
      <c r="C37" s="4357"/>
      <c r="D37" s="4357"/>
      <c r="E37" s="4357"/>
      <c r="F37" s="4357"/>
      <c r="G37" s="4357"/>
      <c r="H37" s="4357"/>
      <c r="I37" s="4357"/>
      <c r="J37" s="4357"/>
      <c r="K37" s="4357"/>
      <c r="L37" s="4358"/>
      <c r="M37" s="1179"/>
      <c r="N37" s="1182" t="s">
        <v>634</v>
      </c>
      <c r="O37" s="4359"/>
      <c r="P37" s="4360"/>
      <c r="Q37" s="4360"/>
      <c r="R37" s="4360"/>
      <c r="S37" s="4360"/>
      <c r="T37" s="4360"/>
      <c r="U37" s="4360"/>
      <c r="V37" s="4360"/>
      <c r="W37" s="4360"/>
      <c r="X37" s="4360"/>
      <c r="Y37" s="4360"/>
      <c r="Z37" s="4360"/>
      <c r="AA37" s="4360"/>
      <c r="AB37" s="4360"/>
      <c r="AC37" s="4360"/>
      <c r="AD37" s="4360"/>
      <c r="AE37" s="4360"/>
      <c r="AF37" s="4361"/>
    </row>
    <row r="39" spans="1:32" x14ac:dyDescent="0.15">
      <c r="B39" s="1171" t="s">
        <v>661</v>
      </c>
    </row>
    <row r="40" spans="1:32" x14ac:dyDescent="0.15">
      <c r="B40" s="1171" t="s">
        <v>662</v>
      </c>
    </row>
    <row r="42" spans="1:32" x14ac:dyDescent="0.15">
      <c r="A42" s="1171" t="s">
        <v>663</v>
      </c>
      <c r="J42" s="4348"/>
      <c r="K42" s="4348"/>
      <c r="L42" s="4348"/>
      <c r="M42" s="1184"/>
      <c r="N42" s="1171" t="s">
        <v>478</v>
      </c>
      <c r="O42" s="4349"/>
      <c r="P42" s="4349"/>
      <c r="Q42" s="1171" t="s">
        <v>646</v>
      </c>
      <c r="R42" s="4349"/>
      <c r="S42" s="4349"/>
      <c r="T42" s="1171" t="s">
        <v>647</v>
      </c>
    </row>
    <row r="122" spans="3:7" x14ac:dyDescent="0.15">
      <c r="C122" s="1185"/>
      <c r="D122" s="1185"/>
      <c r="E122" s="1185"/>
      <c r="F122" s="1185"/>
      <c r="G122" s="1185"/>
    </row>
    <row r="123" spans="3:7" x14ac:dyDescent="0.15">
      <c r="C123" s="1186"/>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9"/>
  <pageMargins left="0.7" right="0.7" top="0.75" bottom="0.75" header="0.3" footer="0.3"/>
  <pageSetup paperSize="9" scale="76"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theme="1" tint="0.499984740745262"/>
  </sheetPr>
  <dimension ref="A1:AK123"/>
  <sheetViews>
    <sheetView workbookViewId="0"/>
  </sheetViews>
  <sheetFormatPr defaultColWidth="9" defaultRowHeight="13.5" x14ac:dyDescent="0.15"/>
  <cols>
    <col min="1" max="1" width="1.5" style="880" customWidth="1"/>
    <col min="2" max="3" width="4.25" style="880" customWidth="1"/>
    <col min="4" max="4" width="0.625" style="880" customWidth="1"/>
    <col min="5" max="36" width="3.125" style="880" customWidth="1"/>
    <col min="37" max="37" width="11.25" style="880" customWidth="1"/>
    <col min="38" max="16384" width="9" style="880"/>
  </cols>
  <sheetData>
    <row r="1" spans="2:37" s="846" customFormat="1" x14ac:dyDescent="0.15"/>
    <row r="2" spans="2:37" s="846" customFormat="1" x14ac:dyDescent="0.15">
      <c r="B2" s="827" t="s">
        <v>1941</v>
      </c>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row>
    <row r="3" spans="2:37" s="846" customFormat="1" ht="14.25" customHeight="1" x14ac:dyDescent="0.15">
      <c r="AB3" s="2708" t="s">
        <v>475</v>
      </c>
      <c r="AC3" s="2709"/>
      <c r="AD3" s="2709"/>
      <c r="AE3" s="2709"/>
      <c r="AF3" s="2710"/>
      <c r="AG3" s="2564"/>
      <c r="AH3" s="2565"/>
      <c r="AI3" s="2565"/>
      <c r="AJ3" s="2565"/>
      <c r="AK3" s="2566"/>
    </row>
    <row r="4" spans="2:37" s="846" customFormat="1" x14ac:dyDescent="0.15"/>
    <row r="5" spans="2:37" s="846" customFormat="1" x14ac:dyDescent="0.15">
      <c r="B5" s="2838" t="s">
        <v>1942</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c r="AE5" s="2838"/>
      <c r="AF5" s="2838"/>
      <c r="AG5" s="2838"/>
      <c r="AH5" s="2838"/>
      <c r="AI5" s="2838"/>
      <c r="AJ5" s="2838"/>
      <c r="AK5" s="2838"/>
    </row>
    <row r="6" spans="2:37" s="846" customFormat="1" ht="13.5" customHeight="1" x14ac:dyDescent="0.15">
      <c r="AE6" s="829" t="s">
        <v>477</v>
      </c>
      <c r="AF6" s="2838"/>
      <c r="AG6" s="2838"/>
      <c r="AH6" s="846" t="s">
        <v>478</v>
      </c>
      <c r="AI6" s="2838"/>
      <c r="AJ6" s="2838"/>
      <c r="AK6" s="846" t="s">
        <v>479</v>
      </c>
    </row>
    <row r="7" spans="2:37" s="846" customFormat="1" x14ac:dyDescent="0.15">
      <c r="B7" s="2835" t="s">
        <v>1943</v>
      </c>
      <c r="C7" s="2835"/>
      <c r="D7" s="2835"/>
      <c r="E7" s="2835"/>
      <c r="F7" s="2835"/>
      <c r="G7" s="2835"/>
      <c r="H7" s="2835"/>
      <c r="I7" s="2835"/>
      <c r="J7" s="2835"/>
      <c r="K7" s="846" t="s">
        <v>482</v>
      </c>
      <c r="L7" s="830"/>
      <c r="M7" s="830"/>
      <c r="N7" s="830"/>
      <c r="O7" s="830"/>
      <c r="P7" s="830"/>
      <c r="Q7" s="830"/>
      <c r="R7" s="830"/>
      <c r="S7" s="830"/>
      <c r="T7" s="830"/>
      <c r="U7" s="830"/>
    </row>
    <row r="8" spans="2:37" s="846" customFormat="1" x14ac:dyDescent="0.15">
      <c r="V8" s="3062" t="s">
        <v>483</v>
      </c>
      <c r="W8" s="3062"/>
      <c r="X8" s="3062"/>
      <c r="Y8" s="3062"/>
      <c r="Z8" s="3062"/>
      <c r="AA8" s="3062"/>
      <c r="AB8" s="3062"/>
      <c r="AC8" s="3062"/>
      <c r="AD8" s="3062"/>
      <c r="AE8" s="3062"/>
      <c r="AF8" s="3062"/>
      <c r="AG8" s="3062"/>
      <c r="AH8" s="3062"/>
      <c r="AI8" s="3062"/>
      <c r="AJ8" s="3062"/>
      <c r="AK8" s="3062"/>
    </row>
    <row r="9" spans="2:37" s="846" customFormat="1" x14ac:dyDescent="0.15">
      <c r="Y9" s="2838"/>
      <c r="Z9" s="2838"/>
      <c r="AA9" s="2838"/>
      <c r="AB9" s="2838"/>
      <c r="AC9" s="2838"/>
      <c r="AD9" s="2838"/>
      <c r="AE9" s="2838"/>
      <c r="AF9" s="2838"/>
      <c r="AG9" s="2838"/>
      <c r="AH9" s="2838"/>
      <c r="AI9" s="2838"/>
      <c r="AJ9" s="2838"/>
      <c r="AK9" s="2838"/>
    </row>
    <row r="10" spans="2:37" s="846" customFormat="1" x14ac:dyDescent="0.15">
      <c r="V10" s="2838" t="s">
        <v>484</v>
      </c>
      <c r="W10" s="2838"/>
      <c r="X10" s="2838"/>
      <c r="Y10" s="2838"/>
      <c r="Z10" s="2838"/>
      <c r="AA10" s="2838"/>
      <c r="AB10" s="2838"/>
      <c r="AC10" s="2838"/>
      <c r="AD10" s="2838"/>
      <c r="AE10" s="2838"/>
      <c r="AF10" s="2838"/>
      <c r="AG10" s="2838"/>
      <c r="AH10" s="2838"/>
      <c r="AI10" s="2838"/>
      <c r="AJ10" s="2838"/>
      <c r="AK10" s="2838"/>
    </row>
    <row r="11" spans="2:37" s="846" customFormat="1" x14ac:dyDescent="0.15">
      <c r="Y11" s="2838"/>
      <c r="Z11" s="2838"/>
      <c r="AA11" s="2838"/>
      <c r="AB11" s="2838"/>
      <c r="AC11" s="2838"/>
      <c r="AD11" s="2838"/>
      <c r="AE11" s="2838"/>
      <c r="AF11" s="2838"/>
      <c r="AG11" s="2838"/>
      <c r="AH11" s="2838"/>
      <c r="AI11" s="2838"/>
      <c r="AJ11" s="2838"/>
      <c r="AK11" s="2838"/>
    </row>
    <row r="12" spans="2:37" s="846" customFormat="1" x14ac:dyDescent="0.15">
      <c r="C12" s="827" t="s">
        <v>485</v>
      </c>
      <c r="D12" s="827"/>
    </row>
    <row r="13" spans="2:37" s="846" customFormat="1" x14ac:dyDescent="0.15">
      <c r="N13" s="4406"/>
      <c r="O13" s="4406"/>
      <c r="AB13" s="2708" t="s">
        <v>486</v>
      </c>
      <c r="AC13" s="2709"/>
      <c r="AD13" s="2709"/>
      <c r="AE13" s="2709"/>
      <c r="AF13" s="2709"/>
      <c r="AG13" s="2709"/>
      <c r="AH13" s="2709"/>
      <c r="AI13" s="2710"/>
      <c r="AJ13" s="2820"/>
      <c r="AK13" s="2816"/>
    </row>
    <row r="14" spans="2:37" s="846" customFormat="1" ht="14.25" customHeight="1" x14ac:dyDescent="0.15">
      <c r="B14" s="2715" t="s">
        <v>1944</v>
      </c>
      <c r="C14" s="2809" t="s">
        <v>488</v>
      </c>
      <c r="D14" s="2810"/>
      <c r="E14" s="2810"/>
      <c r="F14" s="2810"/>
      <c r="G14" s="2810"/>
      <c r="H14" s="2810"/>
      <c r="I14" s="2810"/>
      <c r="J14" s="2810"/>
      <c r="K14" s="2810"/>
      <c r="L14" s="2836"/>
      <c r="M14" s="4407"/>
      <c r="N14" s="4408"/>
      <c r="O14" s="4408"/>
      <c r="P14" s="4408"/>
      <c r="Q14" s="4408"/>
      <c r="R14" s="4408"/>
      <c r="S14" s="4408"/>
      <c r="T14" s="4408"/>
      <c r="U14" s="4408"/>
      <c r="V14" s="4408"/>
      <c r="W14" s="4408"/>
      <c r="X14" s="4408"/>
      <c r="Y14" s="4408"/>
      <c r="Z14" s="4408"/>
      <c r="AA14" s="4408"/>
      <c r="AB14" s="4408"/>
      <c r="AC14" s="4408"/>
      <c r="AD14" s="4408"/>
      <c r="AE14" s="4408"/>
      <c r="AF14" s="4408"/>
      <c r="AG14" s="4408"/>
      <c r="AH14" s="4408"/>
      <c r="AI14" s="4408"/>
      <c r="AJ14" s="4408"/>
      <c r="AK14" s="4409"/>
    </row>
    <row r="15" spans="2:37" s="846" customFormat="1" ht="14.25" customHeight="1" x14ac:dyDescent="0.15">
      <c r="B15" s="2716"/>
      <c r="C15" s="2811" t="s">
        <v>489</v>
      </c>
      <c r="D15" s="2812"/>
      <c r="E15" s="2812"/>
      <c r="F15" s="2812"/>
      <c r="G15" s="2812"/>
      <c r="H15" s="2812"/>
      <c r="I15" s="2812"/>
      <c r="J15" s="2812"/>
      <c r="K15" s="2812"/>
      <c r="L15" s="2812"/>
      <c r="M15" s="4410"/>
      <c r="N15" s="4411"/>
      <c r="O15" s="4411"/>
      <c r="P15" s="4411"/>
      <c r="Q15" s="4411"/>
      <c r="R15" s="4411"/>
      <c r="S15" s="4411"/>
      <c r="T15" s="4411"/>
      <c r="U15" s="4411"/>
      <c r="V15" s="4411"/>
      <c r="W15" s="4411"/>
      <c r="X15" s="4411"/>
      <c r="Y15" s="4411"/>
      <c r="Z15" s="4411"/>
      <c r="AA15" s="4411"/>
      <c r="AB15" s="4411"/>
      <c r="AC15" s="4411"/>
      <c r="AD15" s="4411"/>
      <c r="AE15" s="4411"/>
      <c r="AF15" s="4411"/>
      <c r="AG15" s="4411"/>
      <c r="AH15" s="4411"/>
      <c r="AI15" s="4411"/>
      <c r="AJ15" s="4411"/>
      <c r="AK15" s="4412"/>
    </row>
    <row r="16" spans="2:37" s="846" customFormat="1" ht="13.5" customHeight="1" x14ac:dyDescent="0.15">
      <c r="B16" s="2716"/>
      <c r="C16" s="2809" t="s">
        <v>1945</v>
      </c>
      <c r="D16" s="2810"/>
      <c r="E16" s="2810"/>
      <c r="F16" s="2810"/>
      <c r="G16" s="2810"/>
      <c r="H16" s="2810"/>
      <c r="I16" s="2810"/>
      <c r="J16" s="2810"/>
      <c r="K16" s="2810"/>
      <c r="L16" s="3197"/>
      <c r="M16" s="2820" t="s">
        <v>491</v>
      </c>
      <c r="N16" s="2815"/>
      <c r="O16" s="2815"/>
      <c r="P16" s="2815"/>
      <c r="Q16" s="2815"/>
      <c r="R16" s="2815"/>
      <c r="S16" s="2815"/>
      <c r="T16" s="879" t="s">
        <v>492</v>
      </c>
      <c r="U16" s="2815"/>
      <c r="V16" s="2815"/>
      <c r="W16" s="2815"/>
      <c r="X16" s="879" t="s">
        <v>493</v>
      </c>
      <c r="Y16" s="2815"/>
      <c r="Z16" s="2815"/>
      <c r="AA16" s="2815"/>
      <c r="AB16" s="2815"/>
      <c r="AC16" s="2815"/>
      <c r="AD16" s="2815"/>
      <c r="AE16" s="2815"/>
      <c r="AF16" s="2815"/>
      <c r="AG16" s="2815"/>
      <c r="AH16" s="2815"/>
      <c r="AI16" s="2815"/>
      <c r="AJ16" s="2815"/>
      <c r="AK16" s="2816"/>
    </row>
    <row r="17" spans="2:37" s="846" customFormat="1" ht="13.5" customHeight="1" x14ac:dyDescent="0.15">
      <c r="B17" s="2716"/>
      <c r="C17" s="2811"/>
      <c r="D17" s="2812"/>
      <c r="E17" s="2812"/>
      <c r="F17" s="2812"/>
      <c r="G17" s="2812"/>
      <c r="H17" s="2812"/>
      <c r="I17" s="2812"/>
      <c r="J17" s="2812"/>
      <c r="K17" s="2812"/>
      <c r="L17" s="3063"/>
      <c r="M17" s="4396" t="s">
        <v>494</v>
      </c>
      <c r="N17" s="2558"/>
      <c r="O17" s="2558"/>
      <c r="P17" s="2558"/>
      <c r="Q17" s="845" t="s">
        <v>495</v>
      </c>
      <c r="R17" s="2558"/>
      <c r="S17" s="2558"/>
      <c r="T17" s="2558"/>
      <c r="U17" s="2558"/>
      <c r="V17" s="2558" t="s">
        <v>496</v>
      </c>
      <c r="W17" s="2558"/>
      <c r="X17" s="2558"/>
      <c r="Y17" s="2558"/>
      <c r="Z17" s="2558"/>
      <c r="AA17" s="2558"/>
      <c r="AB17" s="2558"/>
      <c r="AC17" s="2558"/>
      <c r="AD17" s="2558"/>
      <c r="AE17" s="2558"/>
      <c r="AF17" s="2558"/>
      <c r="AG17" s="2558"/>
      <c r="AH17" s="2558"/>
      <c r="AI17" s="2558"/>
      <c r="AJ17" s="2558"/>
      <c r="AK17" s="2817"/>
    </row>
    <row r="18" spans="2:37" s="846" customFormat="1" x14ac:dyDescent="0.15">
      <c r="B18" s="2716"/>
      <c r="C18" s="2813"/>
      <c r="D18" s="2814"/>
      <c r="E18" s="2814"/>
      <c r="F18" s="2814"/>
      <c r="G18" s="2814"/>
      <c r="H18" s="2814"/>
      <c r="I18" s="2814"/>
      <c r="J18" s="2814"/>
      <c r="K18" s="2814"/>
      <c r="L18" s="3198"/>
      <c r="M18" s="4397" t="s">
        <v>497</v>
      </c>
      <c r="N18" s="4398"/>
      <c r="O18" s="4398"/>
      <c r="P18" s="4398"/>
      <c r="Q18" s="4398"/>
      <c r="R18" s="4398"/>
      <c r="S18" s="4398"/>
      <c r="T18" s="4398"/>
      <c r="U18" s="4398"/>
      <c r="V18" s="4398"/>
      <c r="W18" s="4398"/>
      <c r="X18" s="4398"/>
      <c r="Y18" s="4398"/>
      <c r="Z18" s="4398"/>
      <c r="AA18" s="4398"/>
      <c r="AB18" s="4398"/>
      <c r="AC18" s="4398"/>
      <c r="AD18" s="4398"/>
      <c r="AE18" s="4398"/>
      <c r="AF18" s="4398"/>
      <c r="AG18" s="4398"/>
      <c r="AH18" s="4398"/>
      <c r="AI18" s="4398"/>
      <c r="AJ18" s="4398"/>
      <c r="AK18" s="4399"/>
    </row>
    <row r="19" spans="2:37" s="846" customFormat="1" ht="14.25" customHeight="1" x14ac:dyDescent="0.15">
      <c r="B19" s="2716"/>
      <c r="C19" s="2807" t="s">
        <v>498</v>
      </c>
      <c r="D19" s="2808"/>
      <c r="E19" s="2808"/>
      <c r="F19" s="2808"/>
      <c r="G19" s="2808"/>
      <c r="H19" s="2808"/>
      <c r="I19" s="2808"/>
      <c r="J19" s="2808"/>
      <c r="K19" s="2808"/>
      <c r="L19" s="3082"/>
      <c r="M19" s="2708" t="s">
        <v>499</v>
      </c>
      <c r="N19" s="2709"/>
      <c r="O19" s="2709"/>
      <c r="P19" s="2709"/>
      <c r="Q19" s="2710"/>
      <c r="R19" s="2564"/>
      <c r="S19" s="2565"/>
      <c r="T19" s="2565"/>
      <c r="U19" s="2565"/>
      <c r="V19" s="2565"/>
      <c r="W19" s="2565"/>
      <c r="X19" s="2565"/>
      <c r="Y19" s="2565"/>
      <c r="Z19" s="2565"/>
      <c r="AA19" s="2566"/>
      <c r="AB19" s="2820" t="s">
        <v>500</v>
      </c>
      <c r="AC19" s="2815"/>
      <c r="AD19" s="2815"/>
      <c r="AE19" s="2815"/>
      <c r="AF19" s="2816"/>
      <c r="AG19" s="2564"/>
      <c r="AH19" s="2565"/>
      <c r="AI19" s="2565"/>
      <c r="AJ19" s="2565"/>
      <c r="AK19" s="2566"/>
    </row>
    <row r="20" spans="2:37" ht="14.25" customHeight="1" x14ac:dyDescent="0.15">
      <c r="B20" s="2716"/>
      <c r="C20" s="2711" t="s">
        <v>1946</v>
      </c>
      <c r="D20" s="2711"/>
      <c r="E20" s="2711"/>
      <c r="F20" s="2711"/>
      <c r="G20" s="2711"/>
      <c r="H20" s="2711"/>
      <c r="I20" s="2711"/>
      <c r="J20" s="2711"/>
      <c r="K20" s="2711"/>
      <c r="L20" s="2711"/>
      <c r="M20" s="2718"/>
      <c r="N20" s="2719"/>
      <c r="O20" s="2719"/>
      <c r="P20" s="2719"/>
      <c r="Q20" s="2719"/>
      <c r="R20" s="2719"/>
      <c r="S20" s="2719"/>
      <c r="T20" s="2719"/>
      <c r="U20" s="2720"/>
      <c r="V20" s="2718" t="s">
        <v>502</v>
      </c>
      <c r="W20" s="2719"/>
      <c r="X20" s="2719"/>
      <c r="Y20" s="2719"/>
      <c r="Z20" s="2719"/>
      <c r="AA20" s="2720"/>
      <c r="AB20" s="2718"/>
      <c r="AC20" s="2719"/>
      <c r="AD20" s="2719"/>
      <c r="AE20" s="2719"/>
      <c r="AF20" s="2719"/>
      <c r="AG20" s="2719"/>
      <c r="AH20" s="2719"/>
      <c r="AI20" s="2719"/>
      <c r="AJ20" s="2719"/>
      <c r="AK20" s="2720"/>
    </row>
    <row r="21" spans="2:37" ht="14.25" customHeight="1" x14ac:dyDescent="0.15">
      <c r="B21" s="2716"/>
      <c r="C21" s="2711" t="s">
        <v>566</v>
      </c>
      <c r="D21" s="2711"/>
      <c r="E21" s="2711"/>
      <c r="F21" s="2711"/>
      <c r="G21" s="2711"/>
      <c r="H21" s="2711"/>
      <c r="I21" s="2711"/>
      <c r="J21" s="4401"/>
      <c r="K21" s="4401"/>
      <c r="L21" s="4402"/>
      <c r="M21" s="2718" t="s">
        <v>504</v>
      </c>
      <c r="N21" s="2719"/>
      <c r="O21" s="2719"/>
      <c r="P21" s="2719"/>
      <c r="Q21" s="2720"/>
      <c r="R21" s="2832"/>
      <c r="S21" s="2833"/>
      <c r="T21" s="2833"/>
      <c r="U21" s="2833"/>
      <c r="V21" s="2833"/>
      <c r="W21" s="2833"/>
      <c r="X21" s="2833"/>
      <c r="Y21" s="2833"/>
      <c r="Z21" s="2833"/>
      <c r="AA21" s="2834"/>
      <c r="AB21" s="2719" t="s">
        <v>505</v>
      </c>
      <c r="AC21" s="2719"/>
      <c r="AD21" s="2719"/>
      <c r="AE21" s="2719"/>
      <c r="AF21" s="2720"/>
      <c r="AG21" s="2832"/>
      <c r="AH21" s="2833"/>
      <c r="AI21" s="2833"/>
      <c r="AJ21" s="2833"/>
      <c r="AK21" s="2834"/>
    </row>
    <row r="22" spans="2:37" ht="13.5" customHeight="1" x14ac:dyDescent="0.15">
      <c r="B22" s="2716"/>
      <c r="C22" s="3064" t="s">
        <v>506</v>
      </c>
      <c r="D22" s="3064"/>
      <c r="E22" s="3064"/>
      <c r="F22" s="3064"/>
      <c r="G22" s="3064"/>
      <c r="H22" s="3064"/>
      <c r="I22" s="3064"/>
      <c r="J22" s="4403"/>
      <c r="K22" s="4403"/>
      <c r="L22" s="4403"/>
      <c r="M22" s="2820" t="s">
        <v>491</v>
      </c>
      <c r="N22" s="2815"/>
      <c r="O22" s="2815"/>
      <c r="P22" s="2815"/>
      <c r="Q22" s="2815"/>
      <c r="R22" s="2815"/>
      <c r="S22" s="2815"/>
      <c r="T22" s="879" t="s">
        <v>492</v>
      </c>
      <c r="U22" s="2815"/>
      <c r="V22" s="2815"/>
      <c r="W22" s="2815"/>
      <c r="X22" s="879" t="s">
        <v>493</v>
      </c>
      <c r="Y22" s="2815"/>
      <c r="Z22" s="2815"/>
      <c r="AA22" s="2815"/>
      <c r="AB22" s="2815"/>
      <c r="AC22" s="2815"/>
      <c r="AD22" s="2815"/>
      <c r="AE22" s="2815"/>
      <c r="AF22" s="2815"/>
      <c r="AG22" s="2815"/>
      <c r="AH22" s="2815"/>
      <c r="AI22" s="2815"/>
      <c r="AJ22" s="2815"/>
      <c r="AK22" s="2816"/>
    </row>
    <row r="23" spans="2:37" ht="14.25" customHeight="1" x14ac:dyDescent="0.15">
      <c r="B23" s="2716"/>
      <c r="C23" s="3064"/>
      <c r="D23" s="3064"/>
      <c r="E23" s="3064"/>
      <c r="F23" s="3064"/>
      <c r="G23" s="3064"/>
      <c r="H23" s="3064"/>
      <c r="I23" s="3064"/>
      <c r="J23" s="4403"/>
      <c r="K23" s="4403"/>
      <c r="L23" s="4403"/>
      <c r="M23" s="4396" t="s">
        <v>494</v>
      </c>
      <c r="N23" s="2558"/>
      <c r="O23" s="2558"/>
      <c r="P23" s="2558"/>
      <c r="Q23" s="845" t="s">
        <v>495</v>
      </c>
      <c r="R23" s="2558"/>
      <c r="S23" s="2558"/>
      <c r="T23" s="2558"/>
      <c r="U23" s="2558"/>
      <c r="V23" s="2558" t="s">
        <v>496</v>
      </c>
      <c r="W23" s="2558"/>
      <c r="X23" s="2558"/>
      <c r="Y23" s="2558"/>
      <c r="Z23" s="2558"/>
      <c r="AA23" s="2558"/>
      <c r="AB23" s="2558"/>
      <c r="AC23" s="2558"/>
      <c r="AD23" s="2558"/>
      <c r="AE23" s="2558"/>
      <c r="AF23" s="2558"/>
      <c r="AG23" s="2558"/>
      <c r="AH23" s="2558"/>
      <c r="AI23" s="2558"/>
      <c r="AJ23" s="2558"/>
      <c r="AK23" s="2817"/>
    </row>
    <row r="24" spans="2:37" x14ac:dyDescent="0.15">
      <c r="B24" s="2717"/>
      <c r="C24" s="4404"/>
      <c r="D24" s="4404"/>
      <c r="E24" s="4404"/>
      <c r="F24" s="4404"/>
      <c r="G24" s="4404"/>
      <c r="H24" s="4404"/>
      <c r="I24" s="4404"/>
      <c r="J24" s="4405"/>
      <c r="K24" s="4405"/>
      <c r="L24" s="4405"/>
      <c r="M24" s="4397"/>
      <c r="N24" s="4398"/>
      <c r="O24" s="4398"/>
      <c r="P24" s="4398"/>
      <c r="Q24" s="4398"/>
      <c r="R24" s="4398"/>
      <c r="S24" s="4398"/>
      <c r="T24" s="4398"/>
      <c r="U24" s="4398"/>
      <c r="V24" s="4398"/>
      <c r="W24" s="4398"/>
      <c r="X24" s="4398"/>
      <c r="Y24" s="4398"/>
      <c r="Z24" s="4398"/>
      <c r="AA24" s="4398"/>
      <c r="AB24" s="4398"/>
      <c r="AC24" s="4398"/>
      <c r="AD24" s="4398"/>
      <c r="AE24" s="4398"/>
      <c r="AF24" s="4398"/>
      <c r="AG24" s="4398"/>
      <c r="AH24" s="4398"/>
      <c r="AI24" s="4398"/>
      <c r="AJ24" s="4398"/>
      <c r="AK24" s="4399"/>
    </row>
    <row r="25" spans="2:37" ht="13.5" customHeight="1" x14ac:dyDescent="0.15">
      <c r="B25" s="2776" t="s">
        <v>507</v>
      </c>
      <c r="C25" s="3064" t="s">
        <v>1947</v>
      </c>
      <c r="D25" s="3064"/>
      <c r="E25" s="3064"/>
      <c r="F25" s="3064"/>
      <c r="G25" s="3064"/>
      <c r="H25" s="3064"/>
      <c r="I25" s="3064"/>
      <c r="J25" s="3064"/>
      <c r="K25" s="3064"/>
      <c r="L25" s="3064"/>
      <c r="M25" s="2820" t="s">
        <v>491</v>
      </c>
      <c r="N25" s="2815"/>
      <c r="O25" s="2815"/>
      <c r="P25" s="2815"/>
      <c r="Q25" s="2815"/>
      <c r="R25" s="2815"/>
      <c r="S25" s="2815"/>
      <c r="T25" s="879" t="s">
        <v>492</v>
      </c>
      <c r="U25" s="2815"/>
      <c r="V25" s="2815"/>
      <c r="W25" s="2815"/>
      <c r="X25" s="879" t="s">
        <v>493</v>
      </c>
      <c r="Y25" s="2815"/>
      <c r="Z25" s="2815"/>
      <c r="AA25" s="2815"/>
      <c r="AB25" s="2815"/>
      <c r="AC25" s="2815"/>
      <c r="AD25" s="2815"/>
      <c r="AE25" s="2815"/>
      <c r="AF25" s="2815"/>
      <c r="AG25" s="2815"/>
      <c r="AH25" s="2815"/>
      <c r="AI25" s="2815"/>
      <c r="AJ25" s="2815"/>
      <c r="AK25" s="2816"/>
    </row>
    <row r="26" spans="2:37" ht="14.25" customHeight="1" x14ac:dyDescent="0.15">
      <c r="B26" s="2778"/>
      <c r="C26" s="3064"/>
      <c r="D26" s="3064"/>
      <c r="E26" s="3064"/>
      <c r="F26" s="3064"/>
      <c r="G26" s="3064"/>
      <c r="H26" s="3064"/>
      <c r="I26" s="3064"/>
      <c r="J26" s="3064"/>
      <c r="K26" s="3064"/>
      <c r="L26" s="3064"/>
      <c r="M26" s="4396" t="s">
        <v>494</v>
      </c>
      <c r="N26" s="2558"/>
      <c r="O26" s="2558"/>
      <c r="P26" s="2558"/>
      <c r="Q26" s="845" t="s">
        <v>495</v>
      </c>
      <c r="R26" s="2558"/>
      <c r="S26" s="2558"/>
      <c r="T26" s="2558"/>
      <c r="U26" s="2558"/>
      <c r="V26" s="2558" t="s">
        <v>496</v>
      </c>
      <c r="W26" s="2558"/>
      <c r="X26" s="2558"/>
      <c r="Y26" s="2558"/>
      <c r="Z26" s="2558"/>
      <c r="AA26" s="2558"/>
      <c r="AB26" s="2558"/>
      <c r="AC26" s="2558"/>
      <c r="AD26" s="2558"/>
      <c r="AE26" s="2558"/>
      <c r="AF26" s="2558"/>
      <c r="AG26" s="2558"/>
      <c r="AH26" s="2558"/>
      <c r="AI26" s="2558"/>
      <c r="AJ26" s="2558"/>
      <c r="AK26" s="2817"/>
    </row>
    <row r="27" spans="2:37" x14ac:dyDescent="0.15">
      <c r="B27" s="2778"/>
      <c r="C27" s="3064"/>
      <c r="D27" s="3064"/>
      <c r="E27" s="3064"/>
      <c r="F27" s="3064"/>
      <c r="G27" s="3064"/>
      <c r="H27" s="3064"/>
      <c r="I27" s="3064"/>
      <c r="J27" s="3064"/>
      <c r="K27" s="3064"/>
      <c r="L27" s="3064"/>
      <c r="M27" s="4397"/>
      <c r="N27" s="4398"/>
      <c r="O27" s="4398"/>
      <c r="P27" s="4398"/>
      <c r="Q27" s="4398"/>
      <c r="R27" s="4398"/>
      <c r="S27" s="4398"/>
      <c r="T27" s="4398"/>
      <c r="U27" s="4398"/>
      <c r="V27" s="4398"/>
      <c r="W27" s="4398"/>
      <c r="X27" s="4398"/>
      <c r="Y27" s="4398"/>
      <c r="Z27" s="4398"/>
      <c r="AA27" s="4398"/>
      <c r="AB27" s="4398"/>
      <c r="AC27" s="4398"/>
      <c r="AD27" s="4398"/>
      <c r="AE27" s="4398"/>
      <c r="AF27" s="4398"/>
      <c r="AG27" s="4398"/>
      <c r="AH27" s="4398"/>
      <c r="AI27" s="4398"/>
      <c r="AJ27" s="4398"/>
      <c r="AK27" s="4399"/>
    </row>
    <row r="28" spans="2:37" ht="14.25" customHeight="1" x14ac:dyDescent="0.15">
      <c r="B28" s="2778"/>
      <c r="C28" s="3064" t="s">
        <v>498</v>
      </c>
      <c r="D28" s="3064"/>
      <c r="E28" s="3064"/>
      <c r="F28" s="3064"/>
      <c r="G28" s="3064"/>
      <c r="H28" s="3064"/>
      <c r="I28" s="3064"/>
      <c r="J28" s="3064"/>
      <c r="K28" s="3064"/>
      <c r="L28" s="3064"/>
      <c r="M28" s="2708" t="s">
        <v>499</v>
      </c>
      <c r="N28" s="2709"/>
      <c r="O28" s="2709"/>
      <c r="P28" s="2709"/>
      <c r="Q28" s="2710"/>
      <c r="R28" s="2564"/>
      <c r="S28" s="2565"/>
      <c r="T28" s="2565"/>
      <c r="U28" s="2565"/>
      <c r="V28" s="2565"/>
      <c r="W28" s="2565"/>
      <c r="X28" s="2565"/>
      <c r="Y28" s="2565"/>
      <c r="Z28" s="2565"/>
      <c r="AA28" s="2566"/>
      <c r="AB28" s="2820" t="s">
        <v>500</v>
      </c>
      <c r="AC28" s="2815"/>
      <c r="AD28" s="2815"/>
      <c r="AE28" s="2815"/>
      <c r="AF28" s="2816"/>
      <c r="AG28" s="2564"/>
      <c r="AH28" s="2565"/>
      <c r="AI28" s="2565"/>
      <c r="AJ28" s="2565"/>
      <c r="AK28" s="2566"/>
    </row>
    <row r="29" spans="2:37" ht="13.5" customHeight="1" x14ac:dyDescent="0.15">
      <c r="B29" s="2778"/>
      <c r="C29" s="4400" t="s">
        <v>569</v>
      </c>
      <c r="D29" s="4400"/>
      <c r="E29" s="4400"/>
      <c r="F29" s="4400"/>
      <c r="G29" s="4400"/>
      <c r="H29" s="4400"/>
      <c r="I29" s="4400"/>
      <c r="J29" s="4400"/>
      <c r="K29" s="4400"/>
      <c r="L29" s="4400"/>
      <c r="M29" s="2820" t="s">
        <v>491</v>
      </c>
      <c r="N29" s="2815"/>
      <c r="O29" s="2815"/>
      <c r="P29" s="2815"/>
      <c r="Q29" s="2815"/>
      <c r="R29" s="2815"/>
      <c r="S29" s="2815"/>
      <c r="T29" s="879" t="s">
        <v>492</v>
      </c>
      <c r="U29" s="2815"/>
      <c r="V29" s="2815"/>
      <c r="W29" s="2815"/>
      <c r="X29" s="879" t="s">
        <v>493</v>
      </c>
      <c r="Y29" s="2815"/>
      <c r="Z29" s="2815"/>
      <c r="AA29" s="2815"/>
      <c r="AB29" s="2815"/>
      <c r="AC29" s="2815"/>
      <c r="AD29" s="2815"/>
      <c r="AE29" s="2815"/>
      <c r="AF29" s="2815"/>
      <c r="AG29" s="2815"/>
      <c r="AH29" s="2815"/>
      <c r="AI29" s="2815"/>
      <c r="AJ29" s="2815"/>
      <c r="AK29" s="2816"/>
    </row>
    <row r="30" spans="2:37" ht="14.25" customHeight="1" x14ac:dyDescent="0.15">
      <c r="B30" s="2778"/>
      <c r="C30" s="4400"/>
      <c r="D30" s="4400"/>
      <c r="E30" s="4400"/>
      <c r="F30" s="4400"/>
      <c r="G30" s="4400"/>
      <c r="H30" s="4400"/>
      <c r="I30" s="4400"/>
      <c r="J30" s="4400"/>
      <c r="K30" s="4400"/>
      <c r="L30" s="4400"/>
      <c r="M30" s="4396" t="s">
        <v>494</v>
      </c>
      <c r="N30" s="2558"/>
      <c r="O30" s="2558"/>
      <c r="P30" s="2558"/>
      <c r="Q30" s="845" t="s">
        <v>495</v>
      </c>
      <c r="R30" s="2558"/>
      <c r="S30" s="2558"/>
      <c r="T30" s="2558"/>
      <c r="U30" s="2558"/>
      <c r="V30" s="2558" t="s">
        <v>496</v>
      </c>
      <c r="W30" s="2558"/>
      <c r="X30" s="2558"/>
      <c r="Y30" s="2558"/>
      <c r="Z30" s="2558"/>
      <c r="AA30" s="2558"/>
      <c r="AB30" s="2558"/>
      <c r="AC30" s="2558"/>
      <c r="AD30" s="2558"/>
      <c r="AE30" s="2558"/>
      <c r="AF30" s="2558"/>
      <c r="AG30" s="2558"/>
      <c r="AH30" s="2558"/>
      <c r="AI30" s="2558"/>
      <c r="AJ30" s="2558"/>
      <c r="AK30" s="2817"/>
    </row>
    <row r="31" spans="2:37" x14ac:dyDescent="0.15">
      <c r="B31" s="2778"/>
      <c r="C31" s="4400"/>
      <c r="D31" s="4400"/>
      <c r="E31" s="4400"/>
      <c r="F31" s="4400"/>
      <c r="G31" s="4400"/>
      <c r="H31" s="4400"/>
      <c r="I31" s="4400"/>
      <c r="J31" s="4400"/>
      <c r="K31" s="4400"/>
      <c r="L31" s="4400"/>
      <c r="M31" s="4397"/>
      <c r="N31" s="4398"/>
      <c r="O31" s="4398"/>
      <c r="P31" s="4398"/>
      <c r="Q31" s="4398"/>
      <c r="R31" s="4398"/>
      <c r="S31" s="4398"/>
      <c r="T31" s="4398"/>
      <c r="U31" s="4398"/>
      <c r="V31" s="4398"/>
      <c r="W31" s="4398"/>
      <c r="X31" s="4398"/>
      <c r="Y31" s="4398"/>
      <c r="Z31" s="4398"/>
      <c r="AA31" s="4398"/>
      <c r="AB31" s="4398"/>
      <c r="AC31" s="4398"/>
      <c r="AD31" s="4398"/>
      <c r="AE31" s="4398"/>
      <c r="AF31" s="4398"/>
      <c r="AG31" s="4398"/>
      <c r="AH31" s="4398"/>
      <c r="AI31" s="4398"/>
      <c r="AJ31" s="4398"/>
      <c r="AK31" s="4399"/>
    </row>
    <row r="32" spans="2:37" ht="14.25" customHeight="1" x14ac:dyDescent="0.15">
      <c r="B32" s="2778"/>
      <c r="C32" s="3064" t="s">
        <v>498</v>
      </c>
      <c r="D32" s="3064"/>
      <c r="E32" s="3064"/>
      <c r="F32" s="3064"/>
      <c r="G32" s="3064"/>
      <c r="H32" s="3064"/>
      <c r="I32" s="3064"/>
      <c r="J32" s="3064"/>
      <c r="K32" s="3064"/>
      <c r="L32" s="3064"/>
      <c r="M32" s="2708" t="s">
        <v>499</v>
      </c>
      <c r="N32" s="2709"/>
      <c r="O32" s="2709"/>
      <c r="P32" s="2709"/>
      <c r="Q32" s="2710"/>
      <c r="R32" s="2564"/>
      <c r="S32" s="2565"/>
      <c r="T32" s="2565"/>
      <c r="U32" s="2565"/>
      <c r="V32" s="2565"/>
      <c r="W32" s="2565"/>
      <c r="X32" s="2565"/>
      <c r="Y32" s="2565"/>
      <c r="Z32" s="2565"/>
      <c r="AA32" s="2566"/>
      <c r="AB32" s="2820" t="s">
        <v>500</v>
      </c>
      <c r="AC32" s="2815"/>
      <c r="AD32" s="2815"/>
      <c r="AE32" s="2815"/>
      <c r="AF32" s="2816"/>
      <c r="AG32" s="2564"/>
      <c r="AH32" s="2565"/>
      <c r="AI32" s="2565"/>
      <c r="AJ32" s="2565"/>
      <c r="AK32" s="2566"/>
    </row>
    <row r="33" spans="1:37" ht="14.25" customHeight="1" x14ac:dyDescent="0.15">
      <c r="B33" s="2778"/>
      <c r="C33" s="3064" t="s">
        <v>512</v>
      </c>
      <c r="D33" s="3064"/>
      <c r="E33" s="3064"/>
      <c r="F33" s="3064"/>
      <c r="G33" s="3064"/>
      <c r="H33" s="3064"/>
      <c r="I33" s="3064"/>
      <c r="J33" s="3064"/>
      <c r="K33" s="3064"/>
      <c r="L33" s="3064"/>
      <c r="M33" s="2711"/>
      <c r="N33" s="2711"/>
      <c r="O33" s="2711"/>
      <c r="P33" s="2711"/>
      <c r="Q33" s="2711"/>
      <c r="R33" s="2711"/>
      <c r="S33" s="2711"/>
      <c r="T33" s="2711"/>
      <c r="U33" s="2711"/>
      <c r="V33" s="2711"/>
      <c r="W33" s="2711"/>
      <c r="X33" s="2711"/>
      <c r="Y33" s="2711"/>
      <c r="Z33" s="2711"/>
      <c r="AA33" s="2711"/>
      <c r="AB33" s="2711"/>
      <c r="AC33" s="2711"/>
      <c r="AD33" s="2711"/>
      <c r="AE33" s="2711"/>
      <c r="AF33" s="2711"/>
      <c r="AG33" s="2711"/>
      <c r="AH33" s="2711"/>
      <c r="AI33" s="2711"/>
      <c r="AJ33" s="2711"/>
      <c r="AK33" s="2711"/>
    </row>
    <row r="34" spans="1:37" ht="13.5" customHeight="1" x14ac:dyDescent="0.15">
      <c r="B34" s="2778"/>
      <c r="C34" s="3064" t="s">
        <v>513</v>
      </c>
      <c r="D34" s="3064"/>
      <c r="E34" s="3064"/>
      <c r="F34" s="3064"/>
      <c r="G34" s="3064"/>
      <c r="H34" s="3064"/>
      <c r="I34" s="3064"/>
      <c r="J34" s="3064"/>
      <c r="K34" s="3064"/>
      <c r="L34" s="3064"/>
      <c r="M34" s="2820" t="s">
        <v>491</v>
      </c>
      <c r="N34" s="2815"/>
      <c r="O34" s="2815"/>
      <c r="P34" s="2815"/>
      <c r="Q34" s="2815"/>
      <c r="R34" s="2815"/>
      <c r="S34" s="2815"/>
      <c r="T34" s="879" t="s">
        <v>492</v>
      </c>
      <c r="U34" s="2815"/>
      <c r="V34" s="2815"/>
      <c r="W34" s="2815"/>
      <c r="X34" s="879" t="s">
        <v>493</v>
      </c>
      <c r="Y34" s="2815"/>
      <c r="Z34" s="2815"/>
      <c r="AA34" s="2815"/>
      <c r="AB34" s="2815"/>
      <c r="AC34" s="2815"/>
      <c r="AD34" s="2815"/>
      <c r="AE34" s="2815"/>
      <c r="AF34" s="2815"/>
      <c r="AG34" s="2815"/>
      <c r="AH34" s="2815"/>
      <c r="AI34" s="2815"/>
      <c r="AJ34" s="2815"/>
      <c r="AK34" s="2816"/>
    </row>
    <row r="35" spans="1:37" ht="14.25" customHeight="1" x14ac:dyDescent="0.15">
      <c r="B35" s="2778"/>
      <c r="C35" s="3064"/>
      <c r="D35" s="3064"/>
      <c r="E35" s="3064"/>
      <c r="F35" s="3064"/>
      <c r="G35" s="3064"/>
      <c r="H35" s="3064"/>
      <c r="I35" s="3064"/>
      <c r="J35" s="3064"/>
      <c r="K35" s="3064"/>
      <c r="L35" s="3064"/>
      <c r="M35" s="4396" t="s">
        <v>494</v>
      </c>
      <c r="N35" s="2558"/>
      <c r="O35" s="2558"/>
      <c r="P35" s="2558"/>
      <c r="Q35" s="845" t="s">
        <v>495</v>
      </c>
      <c r="R35" s="2558"/>
      <c r="S35" s="2558"/>
      <c r="T35" s="2558"/>
      <c r="U35" s="2558"/>
      <c r="V35" s="2558" t="s">
        <v>496</v>
      </c>
      <c r="W35" s="2558"/>
      <c r="X35" s="2558"/>
      <c r="Y35" s="2558"/>
      <c r="Z35" s="2558"/>
      <c r="AA35" s="2558"/>
      <c r="AB35" s="2558"/>
      <c r="AC35" s="2558"/>
      <c r="AD35" s="2558"/>
      <c r="AE35" s="2558"/>
      <c r="AF35" s="2558"/>
      <c r="AG35" s="2558"/>
      <c r="AH35" s="2558"/>
      <c r="AI35" s="2558"/>
      <c r="AJ35" s="2558"/>
      <c r="AK35" s="2817"/>
    </row>
    <row r="36" spans="1:37" x14ac:dyDescent="0.15">
      <c r="B36" s="2777"/>
      <c r="C36" s="3064"/>
      <c r="D36" s="3064"/>
      <c r="E36" s="3064"/>
      <c r="F36" s="3064"/>
      <c r="G36" s="3064"/>
      <c r="H36" s="3064"/>
      <c r="I36" s="3064"/>
      <c r="J36" s="3064"/>
      <c r="K36" s="3064"/>
      <c r="L36" s="3064"/>
      <c r="M36" s="4397"/>
      <c r="N36" s="4398"/>
      <c r="O36" s="4398"/>
      <c r="P36" s="4398"/>
      <c r="Q36" s="4398"/>
      <c r="R36" s="4398"/>
      <c r="S36" s="4398"/>
      <c r="T36" s="4398"/>
      <c r="U36" s="4398"/>
      <c r="V36" s="4398"/>
      <c r="W36" s="4398"/>
      <c r="X36" s="4398"/>
      <c r="Y36" s="4398"/>
      <c r="Z36" s="4398"/>
      <c r="AA36" s="4398"/>
      <c r="AB36" s="4398"/>
      <c r="AC36" s="4398"/>
      <c r="AD36" s="4398"/>
      <c r="AE36" s="4398"/>
      <c r="AF36" s="4398"/>
      <c r="AG36" s="4398"/>
      <c r="AH36" s="4398"/>
      <c r="AI36" s="4398"/>
      <c r="AJ36" s="4398"/>
      <c r="AK36" s="4399"/>
    </row>
    <row r="37" spans="1:37" ht="13.5" customHeight="1" x14ac:dyDescent="0.15">
      <c r="B37" s="4378" t="s">
        <v>514</v>
      </c>
      <c r="C37" s="4381" t="s">
        <v>515</v>
      </c>
      <c r="D37" s="4381"/>
      <c r="E37" s="4381"/>
      <c r="F37" s="4381"/>
      <c r="G37" s="4381"/>
      <c r="H37" s="4381"/>
      <c r="I37" s="4381"/>
      <c r="J37" s="4381"/>
      <c r="K37" s="4381"/>
      <c r="L37" s="4381"/>
      <c r="M37" s="4381"/>
      <c r="N37" s="4381"/>
      <c r="O37" s="4383" t="s">
        <v>516</v>
      </c>
      <c r="P37" s="2780"/>
      <c r="Q37" s="4381" t="s">
        <v>517</v>
      </c>
      <c r="R37" s="4381"/>
      <c r="S37" s="4381"/>
      <c r="T37" s="4381"/>
      <c r="U37" s="4385"/>
      <c r="V37" s="2721" t="s">
        <v>518</v>
      </c>
      <c r="W37" s="2722"/>
      <c r="X37" s="2722"/>
      <c r="Y37" s="2722"/>
      <c r="Z37" s="2722"/>
      <c r="AA37" s="2722"/>
      <c r="AB37" s="2722"/>
      <c r="AC37" s="2722"/>
      <c r="AD37" s="2723"/>
      <c r="AE37" s="4386" t="s">
        <v>519</v>
      </c>
      <c r="AF37" s="4381"/>
      <c r="AG37" s="4381"/>
      <c r="AH37" s="4381"/>
      <c r="AI37" s="4381"/>
      <c r="AJ37" s="4386" t="s">
        <v>520</v>
      </c>
      <c r="AK37" s="4385"/>
    </row>
    <row r="38" spans="1:37" ht="14.25" customHeight="1" x14ac:dyDescent="0.15">
      <c r="B38" s="4379"/>
      <c r="C38" s="4382"/>
      <c r="D38" s="4382"/>
      <c r="E38" s="4382"/>
      <c r="F38" s="4382"/>
      <c r="G38" s="4382"/>
      <c r="H38" s="4382"/>
      <c r="I38" s="4382"/>
      <c r="J38" s="4382"/>
      <c r="K38" s="4382"/>
      <c r="L38" s="4382"/>
      <c r="M38" s="4382"/>
      <c r="N38" s="4382"/>
      <c r="O38" s="4384"/>
      <c r="P38" s="2782"/>
      <c r="Q38" s="4382" t="s">
        <v>521</v>
      </c>
      <c r="R38" s="4382"/>
      <c r="S38" s="4382"/>
      <c r="T38" s="4382"/>
      <c r="U38" s="4387"/>
      <c r="V38" s="2727"/>
      <c r="W38" s="2728"/>
      <c r="X38" s="2728"/>
      <c r="Y38" s="2728"/>
      <c r="Z38" s="2728"/>
      <c r="AA38" s="2728"/>
      <c r="AB38" s="2728"/>
      <c r="AC38" s="2728"/>
      <c r="AD38" s="2729"/>
      <c r="AE38" s="4388" t="s">
        <v>521</v>
      </c>
      <c r="AF38" s="4382"/>
      <c r="AG38" s="4389"/>
      <c r="AH38" s="4389"/>
      <c r="AI38" s="4389"/>
      <c r="AJ38" s="4390" t="s">
        <v>522</v>
      </c>
      <c r="AK38" s="4391"/>
    </row>
    <row r="39" spans="1:37" ht="30.75" customHeight="1" x14ac:dyDescent="0.15">
      <c r="A39" s="887"/>
      <c r="B39" s="4380"/>
      <c r="C39" s="2776"/>
      <c r="D39" s="888"/>
      <c r="E39" s="4382" t="s">
        <v>1948</v>
      </c>
      <c r="F39" s="4382"/>
      <c r="G39" s="4382"/>
      <c r="H39" s="4382"/>
      <c r="I39" s="4382"/>
      <c r="J39" s="4382"/>
      <c r="K39" s="4382"/>
      <c r="L39" s="4382"/>
      <c r="M39" s="4382"/>
      <c r="N39" s="4392"/>
      <c r="O39" s="4393"/>
      <c r="P39" s="4394"/>
      <c r="Q39" s="2781"/>
      <c r="R39" s="4395"/>
      <c r="S39" s="4395"/>
      <c r="T39" s="4395"/>
      <c r="U39" s="2782"/>
      <c r="V39" s="889" t="s">
        <v>10</v>
      </c>
      <c r="W39" s="2802" t="s">
        <v>524</v>
      </c>
      <c r="X39" s="2802"/>
      <c r="Y39" s="890" t="s">
        <v>10</v>
      </c>
      <c r="Z39" s="2802" t="s">
        <v>525</v>
      </c>
      <c r="AA39" s="2802"/>
      <c r="AB39" s="890" t="s">
        <v>10</v>
      </c>
      <c r="AC39" s="2802" t="s">
        <v>526</v>
      </c>
      <c r="AD39" s="2803"/>
      <c r="AE39" s="2786"/>
      <c r="AF39" s="2787"/>
      <c r="AG39" s="2565"/>
      <c r="AH39" s="2565"/>
      <c r="AI39" s="2566"/>
      <c r="AJ39" s="2832"/>
      <c r="AK39" s="2834"/>
    </row>
    <row r="40" spans="1:37" ht="30.75" customHeight="1" x14ac:dyDescent="0.15">
      <c r="B40" s="4380"/>
      <c r="C40" s="2778"/>
      <c r="D40" s="891"/>
      <c r="E40" s="2738" t="s">
        <v>1949</v>
      </c>
      <c r="F40" s="4373"/>
      <c r="G40" s="4373"/>
      <c r="H40" s="4373"/>
      <c r="I40" s="4373"/>
      <c r="J40" s="4373"/>
      <c r="K40" s="4373"/>
      <c r="L40" s="4373"/>
      <c r="M40" s="4373"/>
      <c r="N40" s="4374"/>
      <c r="O40" s="4375"/>
      <c r="P40" s="4376"/>
      <c r="Q40" s="2742"/>
      <c r="R40" s="2719"/>
      <c r="S40" s="2719"/>
      <c r="T40" s="2719"/>
      <c r="U40" s="2720"/>
      <c r="V40" s="892" t="s">
        <v>10</v>
      </c>
      <c r="W40" s="2747" t="s">
        <v>524</v>
      </c>
      <c r="X40" s="2747"/>
      <c r="Y40" s="893" t="s">
        <v>10</v>
      </c>
      <c r="Z40" s="2747" t="s">
        <v>525</v>
      </c>
      <c r="AA40" s="2747"/>
      <c r="AB40" s="893" t="s">
        <v>10</v>
      </c>
      <c r="AC40" s="2747" t="s">
        <v>526</v>
      </c>
      <c r="AD40" s="2748"/>
      <c r="AE40" s="2564"/>
      <c r="AF40" s="2565"/>
      <c r="AG40" s="2565"/>
      <c r="AH40" s="2565"/>
      <c r="AI40" s="2566"/>
      <c r="AJ40" s="2832"/>
      <c r="AK40" s="2834"/>
    </row>
    <row r="41" spans="1:37" ht="30.75" customHeight="1" x14ac:dyDescent="0.15">
      <c r="B41" s="4380"/>
      <c r="C41" s="2778"/>
      <c r="D41" s="891"/>
      <c r="E41" s="2738" t="s">
        <v>1950</v>
      </c>
      <c r="F41" s="4373"/>
      <c r="G41" s="4373"/>
      <c r="H41" s="4373"/>
      <c r="I41" s="4373"/>
      <c r="J41" s="4373"/>
      <c r="K41" s="4373"/>
      <c r="L41" s="4373"/>
      <c r="M41" s="4373"/>
      <c r="N41" s="4374"/>
      <c r="O41" s="4375"/>
      <c r="P41" s="4376"/>
      <c r="Q41" s="2742"/>
      <c r="R41" s="2719"/>
      <c r="S41" s="2719"/>
      <c r="T41" s="2719"/>
      <c r="U41" s="2720"/>
      <c r="V41" s="892" t="s">
        <v>10</v>
      </c>
      <c r="W41" s="2747" t="s">
        <v>524</v>
      </c>
      <c r="X41" s="2747"/>
      <c r="Y41" s="893" t="s">
        <v>10</v>
      </c>
      <c r="Z41" s="2747" t="s">
        <v>525</v>
      </c>
      <c r="AA41" s="2747"/>
      <c r="AB41" s="893" t="s">
        <v>10</v>
      </c>
      <c r="AC41" s="2747" t="s">
        <v>526</v>
      </c>
      <c r="AD41" s="2748"/>
      <c r="AE41" s="2564"/>
      <c r="AF41" s="2565"/>
      <c r="AG41" s="2565"/>
      <c r="AH41" s="2565"/>
      <c r="AI41" s="2566"/>
      <c r="AJ41" s="2832"/>
      <c r="AK41" s="2834"/>
    </row>
    <row r="42" spans="1:37" ht="30.75" customHeight="1" x14ac:dyDescent="0.15">
      <c r="B42" s="4380"/>
      <c r="C42" s="2778"/>
      <c r="D42" s="891"/>
      <c r="E42" s="2738" t="s">
        <v>1951</v>
      </c>
      <c r="F42" s="4373"/>
      <c r="G42" s="4373"/>
      <c r="H42" s="4373"/>
      <c r="I42" s="4373"/>
      <c r="J42" s="4373"/>
      <c r="K42" s="4373"/>
      <c r="L42" s="4373"/>
      <c r="M42" s="4373"/>
      <c r="N42" s="4374"/>
      <c r="O42" s="4375"/>
      <c r="P42" s="4376"/>
      <c r="Q42" s="2742"/>
      <c r="R42" s="2719"/>
      <c r="S42" s="2719"/>
      <c r="T42" s="2719"/>
      <c r="U42" s="2720"/>
      <c r="V42" s="892" t="s">
        <v>10</v>
      </c>
      <c r="W42" s="2747" t="s">
        <v>524</v>
      </c>
      <c r="X42" s="2747"/>
      <c r="Y42" s="893" t="s">
        <v>10</v>
      </c>
      <c r="Z42" s="2747" t="s">
        <v>525</v>
      </c>
      <c r="AA42" s="2747"/>
      <c r="AB42" s="893" t="s">
        <v>10</v>
      </c>
      <c r="AC42" s="2747" t="s">
        <v>526</v>
      </c>
      <c r="AD42" s="2748"/>
      <c r="AE42" s="2564"/>
      <c r="AF42" s="2565"/>
      <c r="AG42" s="2565"/>
      <c r="AH42" s="2565"/>
      <c r="AI42" s="2566"/>
      <c r="AJ42" s="2832"/>
      <c r="AK42" s="2834"/>
    </row>
    <row r="43" spans="1:37" ht="30.75" customHeight="1" x14ac:dyDescent="0.15">
      <c r="B43" s="4380"/>
      <c r="C43" s="2778"/>
      <c r="D43" s="891"/>
      <c r="E43" s="2738" t="s">
        <v>1952</v>
      </c>
      <c r="F43" s="4373"/>
      <c r="G43" s="4373"/>
      <c r="H43" s="4373"/>
      <c r="I43" s="4373"/>
      <c r="J43" s="4373"/>
      <c r="K43" s="4373"/>
      <c r="L43" s="4373"/>
      <c r="M43" s="4373"/>
      <c r="N43" s="4374"/>
      <c r="O43" s="4375"/>
      <c r="P43" s="4376"/>
      <c r="Q43" s="2742"/>
      <c r="R43" s="2719"/>
      <c r="S43" s="2719"/>
      <c r="T43" s="2719"/>
      <c r="U43" s="2720"/>
      <c r="V43" s="892" t="s">
        <v>10</v>
      </c>
      <c r="W43" s="2747" t="s">
        <v>524</v>
      </c>
      <c r="X43" s="2747"/>
      <c r="Y43" s="893" t="s">
        <v>10</v>
      </c>
      <c r="Z43" s="2747" t="s">
        <v>525</v>
      </c>
      <c r="AA43" s="2747"/>
      <c r="AB43" s="893" t="s">
        <v>10</v>
      </c>
      <c r="AC43" s="2747" t="s">
        <v>526</v>
      </c>
      <c r="AD43" s="2748"/>
      <c r="AE43" s="2564"/>
      <c r="AF43" s="2565"/>
      <c r="AG43" s="2565"/>
      <c r="AH43" s="2565"/>
      <c r="AI43" s="2566"/>
      <c r="AJ43" s="2832"/>
      <c r="AK43" s="2834"/>
    </row>
    <row r="44" spans="1:37" ht="30.75" customHeight="1" x14ac:dyDescent="0.15">
      <c r="B44" s="4380"/>
      <c r="C44" s="2777"/>
      <c r="D44" s="891"/>
      <c r="E44" s="2738" t="s">
        <v>1953</v>
      </c>
      <c r="F44" s="4373"/>
      <c r="G44" s="4373"/>
      <c r="H44" s="4373"/>
      <c r="I44" s="4373"/>
      <c r="J44" s="4373"/>
      <c r="K44" s="4373"/>
      <c r="L44" s="4373"/>
      <c r="M44" s="4373"/>
      <c r="N44" s="4374"/>
      <c r="O44" s="4375"/>
      <c r="P44" s="4376"/>
      <c r="Q44" s="2742"/>
      <c r="R44" s="2719"/>
      <c r="S44" s="2719"/>
      <c r="T44" s="2719"/>
      <c r="U44" s="2720"/>
      <c r="V44" s="892" t="s">
        <v>10</v>
      </c>
      <c r="W44" s="2747" t="s">
        <v>524</v>
      </c>
      <c r="X44" s="2747"/>
      <c r="Y44" s="893" t="s">
        <v>10</v>
      </c>
      <c r="Z44" s="2747" t="s">
        <v>525</v>
      </c>
      <c r="AA44" s="2747"/>
      <c r="AB44" s="893" t="s">
        <v>10</v>
      </c>
      <c r="AC44" s="2747" t="s">
        <v>526</v>
      </c>
      <c r="AD44" s="2748"/>
      <c r="AE44" s="2564"/>
      <c r="AF44" s="2565"/>
      <c r="AG44" s="2565"/>
      <c r="AH44" s="2565"/>
      <c r="AI44" s="2566"/>
      <c r="AJ44" s="2832"/>
      <c r="AK44" s="2834"/>
    </row>
    <row r="45" spans="1:37" ht="14.25" customHeight="1" x14ac:dyDescent="0.15">
      <c r="B45" s="2737" t="s">
        <v>542</v>
      </c>
      <c r="C45" s="2738"/>
      <c r="D45" s="2738"/>
      <c r="E45" s="2738"/>
      <c r="F45" s="2738"/>
      <c r="G45" s="2738"/>
      <c r="H45" s="2738"/>
      <c r="I45" s="2738"/>
      <c r="J45" s="2738"/>
      <c r="K45" s="2738"/>
      <c r="L45" s="2739"/>
      <c r="M45" s="1167"/>
      <c r="N45" s="1168"/>
      <c r="O45" s="1168"/>
      <c r="P45" s="1168"/>
      <c r="Q45" s="1168"/>
      <c r="R45" s="1169"/>
      <c r="S45" s="1169"/>
      <c r="T45" s="1169"/>
      <c r="U45" s="1169"/>
      <c r="V45" s="1170"/>
      <c r="W45" s="4377"/>
      <c r="X45" s="4377"/>
      <c r="Y45" s="4377"/>
      <c r="Z45" s="4377"/>
      <c r="AA45" s="4377"/>
      <c r="AB45" s="4377"/>
      <c r="AC45" s="4377"/>
      <c r="AD45" s="4377"/>
      <c r="AE45" s="4377"/>
      <c r="AF45" s="4377"/>
      <c r="AG45" s="4377"/>
      <c r="AH45" s="4377"/>
      <c r="AI45" s="4377"/>
      <c r="AJ45" s="4377"/>
      <c r="AK45" s="4377"/>
    </row>
    <row r="46" spans="1:37" ht="14.25" customHeight="1" x14ac:dyDescent="0.15">
      <c r="B46" s="2715" t="s">
        <v>544</v>
      </c>
      <c r="C46" s="2718" t="s">
        <v>545</v>
      </c>
      <c r="D46" s="2719"/>
      <c r="E46" s="2719"/>
      <c r="F46" s="2719"/>
      <c r="G46" s="2719"/>
      <c r="H46" s="2719"/>
      <c r="I46" s="2719"/>
      <c r="J46" s="2719"/>
      <c r="K46" s="2719"/>
      <c r="L46" s="2719"/>
      <c r="M46" s="2719"/>
      <c r="N46" s="2719"/>
      <c r="O46" s="2719"/>
      <c r="P46" s="2719"/>
      <c r="Q46" s="2719"/>
      <c r="R46" s="2719"/>
      <c r="S46" s="2719"/>
      <c r="T46" s="2719"/>
      <c r="U46" s="2720"/>
      <c r="V46" s="2718" t="s">
        <v>546</v>
      </c>
      <c r="W46" s="2719"/>
      <c r="X46" s="2719"/>
      <c r="Y46" s="2719"/>
      <c r="Z46" s="2719"/>
      <c r="AA46" s="2719"/>
      <c r="AB46" s="2719"/>
      <c r="AC46" s="2719"/>
      <c r="AD46" s="2719"/>
      <c r="AE46" s="2719"/>
      <c r="AF46" s="2719"/>
      <c r="AG46" s="2719"/>
      <c r="AH46" s="2719"/>
      <c r="AI46" s="2719"/>
      <c r="AJ46" s="2719"/>
      <c r="AK46" s="2720"/>
    </row>
    <row r="47" spans="1:37" x14ac:dyDescent="0.15">
      <c r="B47" s="2716"/>
      <c r="C47" s="2721"/>
      <c r="D47" s="2722"/>
      <c r="E47" s="2722"/>
      <c r="F47" s="2722"/>
      <c r="G47" s="2722"/>
      <c r="H47" s="2722"/>
      <c r="I47" s="2722"/>
      <c r="J47" s="2722"/>
      <c r="K47" s="2722"/>
      <c r="L47" s="2722"/>
      <c r="M47" s="2722"/>
      <c r="N47" s="2722"/>
      <c r="O47" s="2722"/>
      <c r="P47" s="2722"/>
      <c r="Q47" s="2722"/>
      <c r="R47" s="2722"/>
      <c r="S47" s="2722"/>
      <c r="T47" s="2722"/>
      <c r="U47" s="2723"/>
      <c r="V47" s="2721"/>
      <c r="W47" s="2722"/>
      <c r="X47" s="2722"/>
      <c r="Y47" s="2722"/>
      <c r="Z47" s="2722"/>
      <c r="AA47" s="2722"/>
      <c r="AB47" s="2722"/>
      <c r="AC47" s="2722"/>
      <c r="AD47" s="2722"/>
      <c r="AE47" s="2722"/>
      <c r="AF47" s="2722"/>
      <c r="AG47" s="2722"/>
      <c r="AH47" s="2722"/>
      <c r="AI47" s="2722"/>
      <c r="AJ47" s="2722"/>
      <c r="AK47" s="2723"/>
    </row>
    <row r="48" spans="1:37" x14ac:dyDescent="0.15">
      <c r="B48" s="2716"/>
      <c r="C48" s="2724"/>
      <c r="D48" s="2725"/>
      <c r="E48" s="2725"/>
      <c r="F48" s="2725"/>
      <c r="G48" s="2725"/>
      <c r="H48" s="2725"/>
      <c r="I48" s="2725"/>
      <c r="J48" s="2725"/>
      <c r="K48" s="2725"/>
      <c r="L48" s="2725"/>
      <c r="M48" s="2725"/>
      <c r="N48" s="2725"/>
      <c r="O48" s="2725"/>
      <c r="P48" s="2725"/>
      <c r="Q48" s="2725"/>
      <c r="R48" s="2725"/>
      <c r="S48" s="2725"/>
      <c r="T48" s="2725"/>
      <c r="U48" s="2726"/>
      <c r="V48" s="2724"/>
      <c r="W48" s="2725"/>
      <c r="X48" s="2725"/>
      <c r="Y48" s="2725"/>
      <c r="Z48" s="2725"/>
      <c r="AA48" s="2725"/>
      <c r="AB48" s="2725"/>
      <c r="AC48" s="2725"/>
      <c r="AD48" s="2725"/>
      <c r="AE48" s="2725"/>
      <c r="AF48" s="2725"/>
      <c r="AG48" s="2725"/>
      <c r="AH48" s="2725"/>
      <c r="AI48" s="2725"/>
      <c r="AJ48" s="2725"/>
      <c r="AK48" s="2726"/>
    </row>
    <row r="49" spans="2:37" x14ac:dyDescent="0.15">
      <c r="B49" s="2716"/>
      <c r="C49" s="2724"/>
      <c r="D49" s="2725"/>
      <c r="E49" s="2725"/>
      <c r="F49" s="2725"/>
      <c r="G49" s="2725"/>
      <c r="H49" s="2725"/>
      <c r="I49" s="2725"/>
      <c r="J49" s="2725"/>
      <c r="K49" s="2725"/>
      <c r="L49" s="2725"/>
      <c r="M49" s="2725"/>
      <c r="N49" s="2725"/>
      <c r="O49" s="2725"/>
      <c r="P49" s="2725"/>
      <c r="Q49" s="2725"/>
      <c r="R49" s="2725"/>
      <c r="S49" s="2725"/>
      <c r="T49" s="2725"/>
      <c r="U49" s="2726"/>
      <c r="V49" s="2724"/>
      <c r="W49" s="2725"/>
      <c r="X49" s="2725"/>
      <c r="Y49" s="2725"/>
      <c r="Z49" s="2725"/>
      <c r="AA49" s="2725"/>
      <c r="AB49" s="2725"/>
      <c r="AC49" s="2725"/>
      <c r="AD49" s="2725"/>
      <c r="AE49" s="2725"/>
      <c r="AF49" s="2725"/>
      <c r="AG49" s="2725"/>
      <c r="AH49" s="2725"/>
      <c r="AI49" s="2725"/>
      <c r="AJ49" s="2725"/>
      <c r="AK49" s="2726"/>
    </row>
    <row r="50" spans="2:37" x14ac:dyDescent="0.15">
      <c r="B50" s="2717"/>
      <c r="C50" s="2727"/>
      <c r="D50" s="2728"/>
      <c r="E50" s="2728"/>
      <c r="F50" s="2728"/>
      <c r="G50" s="2728"/>
      <c r="H50" s="2728"/>
      <c r="I50" s="2728"/>
      <c r="J50" s="2728"/>
      <c r="K50" s="2728"/>
      <c r="L50" s="2728"/>
      <c r="M50" s="2728"/>
      <c r="N50" s="2728"/>
      <c r="O50" s="2728"/>
      <c r="P50" s="2728"/>
      <c r="Q50" s="2728"/>
      <c r="R50" s="2728"/>
      <c r="S50" s="2728"/>
      <c r="T50" s="2728"/>
      <c r="U50" s="2729"/>
      <c r="V50" s="2727"/>
      <c r="W50" s="2728"/>
      <c r="X50" s="2728"/>
      <c r="Y50" s="2728"/>
      <c r="Z50" s="2728"/>
      <c r="AA50" s="2728"/>
      <c r="AB50" s="2728"/>
      <c r="AC50" s="2728"/>
      <c r="AD50" s="2728"/>
      <c r="AE50" s="2728"/>
      <c r="AF50" s="2728"/>
      <c r="AG50" s="2728"/>
      <c r="AH50" s="2728"/>
      <c r="AI50" s="2728"/>
      <c r="AJ50" s="2728"/>
      <c r="AK50" s="2729"/>
    </row>
    <row r="51" spans="2:37" ht="14.25" customHeight="1" x14ac:dyDescent="0.15">
      <c r="B51" s="2708" t="s">
        <v>547</v>
      </c>
      <c r="C51" s="2709"/>
      <c r="D51" s="2709"/>
      <c r="E51" s="2709"/>
      <c r="F51" s="2710"/>
      <c r="G51" s="2711" t="s">
        <v>548</v>
      </c>
      <c r="H51" s="2711"/>
      <c r="I51" s="2711"/>
      <c r="J51" s="2711"/>
      <c r="K51" s="2711"/>
      <c r="L51" s="2711"/>
      <c r="M51" s="2711"/>
      <c r="N51" s="2711"/>
      <c r="O51" s="2711"/>
      <c r="P51" s="2711"/>
      <c r="Q51" s="2711"/>
      <c r="R51" s="2711"/>
      <c r="S51" s="2711"/>
      <c r="T51" s="2711"/>
      <c r="U51" s="2711"/>
      <c r="V51" s="2711"/>
      <c r="W51" s="2711"/>
      <c r="X51" s="2711"/>
      <c r="Y51" s="2711"/>
      <c r="Z51" s="2711"/>
      <c r="AA51" s="2711"/>
      <c r="AB51" s="2711"/>
      <c r="AC51" s="2711"/>
      <c r="AD51" s="2711"/>
      <c r="AE51" s="2711"/>
      <c r="AF51" s="2711"/>
      <c r="AG51" s="2711"/>
      <c r="AH51" s="2711"/>
      <c r="AI51" s="2711"/>
      <c r="AJ51" s="2711"/>
      <c r="AK51" s="2711"/>
    </row>
    <row r="53" spans="2:37" x14ac:dyDescent="0.15">
      <c r="B53" s="904" t="s">
        <v>549</v>
      </c>
    </row>
    <row r="54" spans="2:37" x14ac:dyDescent="0.15">
      <c r="B54" s="904" t="s">
        <v>550</v>
      </c>
    </row>
    <row r="55" spans="2:37" x14ac:dyDescent="0.15">
      <c r="B55" s="904" t="s">
        <v>551</v>
      </c>
    </row>
    <row r="56" spans="2:37" x14ac:dyDescent="0.15">
      <c r="B56" s="904" t="s">
        <v>552</v>
      </c>
    </row>
    <row r="57" spans="2:37" x14ac:dyDescent="0.15">
      <c r="B57" s="904" t="s">
        <v>553</v>
      </c>
    </row>
    <row r="58" spans="2:37" x14ac:dyDescent="0.15">
      <c r="B58" s="904" t="s">
        <v>1954</v>
      </c>
    </row>
    <row r="59" spans="2:37" x14ac:dyDescent="0.15">
      <c r="B59" s="904" t="s">
        <v>1955</v>
      </c>
    </row>
    <row r="60" spans="2:37" x14ac:dyDescent="0.15">
      <c r="B60" s="904" t="s">
        <v>1956</v>
      </c>
    </row>
    <row r="61" spans="2:37" x14ac:dyDescent="0.15">
      <c r="B61" s="904" t="s">
        <v>557</v>
      </c>
    </row>
    <row r="62" spans="2:37" x14ac:dyDescent="0.15">
      <c r="B62" s="904" t="s">
        <v>558</v>
      </c>
    </row>
    <row r="63" spans="2:37" x14ac:dyDescent="0.15">
      <c r="B63" s="904" t="s">
        <v>559</v>
      </c>
    </row>
    <row r="122" spans="3:7" x14ac:dyDescent="0.15">
      <c r="C122" s="914"/>
      <c r="D122" s="914"/>
      <c r="E122" s="914"/>
      <c r="F122" s="914"/>
      <c r="G122" s="914"/>
    </row>
    <row r="123" spans="3:7" x14ac:dyDescent="0.15">
      <c r="C123" s="915"/>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9"/>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249977111117893"/>
    <pageSetUpPr fitToPage="1"/>
  </sheetPr>
  <dimension ref="A2:AG528"/>
  <sheetViews>
    <sheetView workbookViewId="0"/>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43" t="s">
        <v>277</v>
      </c>
      <c r="B2" s="343"/>
    </row>
    <row r="3" spans="1:33" ht="20.25" customHeight="1" x14ac:dyDescent="0.15">
      <c r="A3" s="2467" t="s">
        <v>278</v>
      </c>
      <c r="B3" s="2467"/>
      <c r="C3" s="2467"/>
      <c r="D3" s="2467"/>
      <c r="E3" s="2467"/>
      <c r="F3" s="2467"/>
      <c r="G3" s="2467"/>
      <c r="H3" s="2467"/>
      <c r="I3" s="2467"/>
      <c r="J3" s="2467"/>
      <c r="K3" s="2467"/>
      <c r="L3" s="2467"/>
      <c r="M3" s="2467"/>
      <c r="N3" s="2467"/>
      <c r="O3" s="2467"/>
      <c r="P3" s="2467"/>
      <c r="Q3" s="2467"/>
      <c r="R3" s="2467"/>
      <c r="S3" s="2467"/>
      <c r="T3" s="2467"/>
      <c r="U3" s="2467"/>
      <c r="V3" s="2467"/>
      <c r="W3" s="2467"/>
      <c r="X3" s="2467"/>
      <c r="Y3" s="2467"/>
      <c r="Z3" s="2467"/>
      <c r="AA3" s="2467"/>
      <c r="AB3" s="2467"/>
      <c r="AC3" s="2467"/>
      <c r="AD3" s="2467"/>
      <c r="AE3" s="2467"/>
      <c r="AF3" s="2467"/>
    </row>
    <row r="4" spans="1:33" ht="20.25" customHeight="1" x14ac:dyDescent="0.15"/>
    <row r="5" spans="1:33" ht="30" customHeight="1" x14ac:dyDescent="0.15">
      <c r="S5" s="2468" t="s">
        <v>1</v>
      </c>
      <c r="T5" s="2469"/>
      <c r="U5" s="2469"/>
      <c r="V5" s="2470"/>
      <c r="W5" s="148"/>
      <c r="X5" s="147"/>
      <c r="Y5" s="147"/>
      <c r="Z5" s="147"/>
      <c r="AA5" s="147"/>
      <c r="AB5" s="147"/>
      <c r="AC5" s="147"/>
      <c r="AD5" s="147"/>
      <c r="AE5" s="147"/>
      <c r="AF5" s="188"/>
    </row>
    <row r="6" spans="1:33" ht="20.25" customHeight="1" x14ac:dyDescent="0.15"/>
    <row r="7" spans="1:33" ht="17.25" customHeight="1" x14ac:dyDescent="0.15">
      <c r="A7" s="2435" t="s">
        <v>244</v>
      </c>
      <c r="B7" s="2436"/>
      <c r="C7" s="2437"/>
      <c r="D7" s="2435" t="s">
        <v>3</v>
      </c>
      <c r="E7" s="2437"/>
      <c r="F7" s="2435" t="s">
        <v>4</v>
      </c>
      <c r="G7" s="2437"/>
      <c r="H7" s="2435" t="s">
        <v>279</v>
      </c>
      <c r="I7" s="2436"/>
      <c r="J7" s="2436"/>
      <c r="K7" s="2436"/>
      <c r="L7" s="2436"/>
      <c r="M7" s="2436"/>
      <c r="N7" s="2436"/>
      <c r="O7" s="2436"/>
      <c r="P7" s="2436"/>
      <c r="Q7" s="2436"/>
      <c r="R7" s="2436"/>
      <c r="S7" s="2436"/>
      <c r="T7" s="2436"/>
      <c r="U7" s="2436"/>
      <c r="V7" s="2436"/>
      <c r="W7" s="2436"/>
      <c r="X7" s="2437"/>
      <c r="Y7" s="2435" t="s">
        <v>6</v>
      </c>
      <c r="Z7" s="2436"/>
      <c r="AA7" s="2436"/>
      <c r="AB7" s="2437"/>
      <c r="AC7" s="2435" t="s">
        <v>7</v>
      </c>
      <c r="AD7" s="2436"/>
      <c r="AE7" s="2436"/>
      <c r="AF7" s="2437"/>
    </row>
    <row r="8" spans="1:33" ht="18.75" customHeight="1" x14ac:dyDescent="0.15">
      <c r="A8" s="2446" t="s">
        <v>8</v>
      </c>
      <c r="B8" s="2447"/>
      <c r="C8" s="2448"/>
      <c r="D8" s="534"/>
      <c r="E8" s="458"/>
      <c r="F8" s="409"/>
      <c r="G8" s="458"/>
      <c r="H8" s="2433" t="s">
        <v>9</v>
      </c>
      <c r="I8" s="482" t="s">
        <v>10</v>
      </c>
      <c r="J8" s="400" t="s">
        <v>11</v>
      </c>
      <c r="K8" s="401"/>
      <c r="L8" s="401"/>
      <c r="M8" s="482" t="s">
        <v>10</v>
      </c>
      <c r="N8" s="400" t="s">
        <v>12</v>
      </c>
      <c r="O8" s="401"/>
      <c r="P8" s="401"/>
      <c r="Q8" s="482" t="s">
        <v>10</v>
      </c>
      <c r="R8" s="400" t="s">
        <v>13</v>
      </c>
      <c r="S8" s="401"/>
      <c r="T8" s="401"/>
      <c r="U8" s="482" t="s">
        <v>10</v>
      </c>
      <c r="V8" s="400" t="s">
        <v>14</v>
      </c>
      <c r="W8" s="401"/>
      <c r="X8" s="402"/>
      <c r="Y8" s="2414"/>
      <c r="Z8" s="2415"/>
      <c r="AA8" s="2415"/>
      <c r="AB8" s="2416"/>
      <c r="AC8" s="2414"/>
      <c r="AD8" s="2415"/>
      <c r="AE8" s="2415"/>
      <c r="AF8" s="2416"/>
    </row>
    <row r="9" spans="1:33" ht="18.75" customHeight="1" x14ac:dyDescent="0.15">
      <c r="A9" s="2449"/>
      <c r="B9" s="2450"/>
      <c r="C9" s="2451"/>
      <c r="D9" s="535"/>
      <c r="E9" s="460"/>
      <c r="F9" s="436"/>
      <c r="G9" s="460"/>
      <c r="H9" s="2452"/>
      <c r="I9" s="543" t="s">
        <v>10</v>
      </c>
      <c r="J9" s="536" t="s">
        <v>15</v>
      </c>
      <c r="K9" s="537"/>
      <c r="L9" s="537"/>
      <c r="M9" s="512" t="s">
        <v>10</v>
      </c>
      <c r="N9" s="536" t="s">
        <v>16</v>
      </c>
      <c r="O9" s="537"/>
      <c r="P9" s="537"/>
      <c r="Q9" s="512" t="s">
        <v>10</v>
      </c>
      <c r="R9" s="536" t="s">
        <v>17</v>
      </c>
      <c r="S9" s="537"/>
      <c r="T9" s="537"/>
      <c r="U9" s="512" t="s">
        <v>10</v>
      </c>
      <c r="V9" s="536" t="s">
        <v>18</v>
      </c>
      <c r="W9" s="537"/>
      <c r="X9" s="437"/>
      <c r="Y9" s="2420"/>
      <c r="Z9" s="2421"/>
      <c r="AA9" s="2421"/>
      <c r="AB9" s="2422"/>
      <c r="AC9" s="2420"/>
      <c r="AD9" s="2421"/>
      <c r="AE9" s="2421"/>
      <c r="AF9" s="2422"/>
    </row>
    <row r="10" spans="1:33" ht="19.5" customHeight="1" x14ac:dyDescent="0.15">
      <c r="A10" s="413"/>
      <c r="B10" s="414"/>
      <c r="C10" s="415"/>
      <c r="D10" s="409"/>
      <c r="E10" s="405"/>
      <c r="F10" s="417"/>
      <c r="G10" s="418"/>
      <c r="H10" s="476" t="s">
        <v>21</v>
      </c>
      <c r="I10" s="487" t="s">
        <v>10</v>
      </c>
      <c r="J10" s="427" t="s">
        <v>22</v>
      </c>
      <c r="K10" s="496"/>
      <c r="L10" s="472"/>
      <c r="M10" s="510" t="s">
        <v>10</v>
      </c>
      <c r="N10" s="427" t="s">
        <v>23</v>
      </c>
      <c r="O10" s="510"/>
      <c r="P10" s="427"/>
      <c r="Q10" s="488"/>
      <c r="R10" s="488"/>
      <c r="S10" s="488"/>
      <c r="T10" s="488"/>
      <c r="U10" s="488"/>
      <c r="V10" s="488"/>
      <c r="W10" s="488"/>
      <c r="X10" s="489"/>
      <c r="Y10" s="480" t="s">
        <v>10</v>
      </c>
      <c r="Z10" s="403" t="s">
        <v>19</v>
      </c>
      <c r="AA10" s="403"/>
      <c r="AB10" s="420"/>
      <c r="AC10" s="480" t="s">
        <v>10</v>
      </c>
      <c r="AD10" s="403" t="s">
        <v>19</v>
      </c>
      <c r="AE10" s="403"/>
      <c r="AF10" s="420"/>
    </row>
    <row r="11" spans="1:33" ht="18.75" customHeight="1" x14ac:dyDescent="0.15">
      <c r="A11" s="413"/>
      <c r="B11" s="414"/>
      <c r="C11" s="415"/>
      <c r="D11" s="416"/>
      <c r="E11" s="405"/>
      <c r="F11" s="417"/>
      <c r="G11" s="418"/>
      <c r="H11" s="446" t="s">
        <v>57</v>
      </c>
      <c r="I11" s="480" t="s">
        <v>10</v>
      </c>
      <c r="J11" s="427" t="s">
        <v>24</v>
      </c>
      <c r="K11" s="496"/>
      <c r="L11" s="480" t="s">
        <v>10</v>
      </c>
      <c r="M11" s="427" t="s">
        <v>28</v>
      </c>
      <c r="N11" s="427"/>
      <c r="O11" s="427"/>
      <c r="P11" s="427"/>
      <c r="Q11" s="427"/>
      <c r="R11" s="427"/>
      <c r="S11" s="427"/>
      <c r="T11" s="427"/>
      <c r="U11" s="427"/>
      <c r="V11" s="427"/>
      <c r="W11" s="427"/>
      <c r="X11" s="428"/>
      <c r="Y11" s="480" t="s">
        <v>10</v>
      </c>
      <c r="Z11" s="403" t="s">
        <v>20</v>
      </c>
      <c r="AA11" s="419"/>
      <c r="AB11" s="420"/>
      <c r="AC11" s="480" t="s">
        <v>10</v>
      </c>
      <c r="AD11" s="403" t="s">
        <v>20</v>
      </c>
      <c r="AE11" s="419"/>
      <c r="AF11" s="420"/>
      <c r="AG11" s="344"/>
    </row>
    <row r="12" spans="1:33" ht="18.75" customHeight="1" x14ac:dyDescent="0.15">
      <c r="A12" s="413"/>
      <c r="B12" s="414"/>
      <c r="C12" s="415"/>
      <c r="D12" s="416"/>
      <c r="E12" s="405"/>
      <c r="F12" s="417"/>
      <c r="G12" s="418"/>
      <c r="H12" s="2427" t="s">
        <v>58</v>
      </c>
      <c r="I12" s="2471" t="s">
        <v>10</v>
      </c>
      <c r="J12" s="2473" t="s">
        <v>30</v>
      </c>
      <c r="K12" s="2473"/>
      <c r="L12" s="2473"/>
      <c r="M12" s="2471" t="s">
        <v>10</v>
      </c>
      <c r="N12" s="2473" t="s">
        <v>31</v>
      </c>
      <c r="O12" s="2473"/>
      <c r="P12" s="2473"/>
      <c r="Q12" s="498"/>
      <c r="R12" s="498"/>
      <c r="S12" s="498"/>
      <c r="T12" s="498"/>
      <c r="U12" s="498"/>
      <c r="V12" s="498"/>
      <c r="W12" s="498"/>
      <c r="X12" s="499"/>
      <c r="Y12" s="390"/>
      <c r="Z12" s="390"/>
      <c r="AA12" s="390"/>
      <c r="AB12" s="420"/>
      <c r="AC12" s="390"/>
      <c r="AD12" s="390"/>
      <c r="AE12" s="390"/>
      <c r="AF12" s="420"/>
      <c r="AG12" s="344"/>
    </row>
    <row r="13" spans="1:33" ht="18.75" customHeight="1" x14ac:dyDescent="0.15">
      <c r="A13" s="413"/>
      <c r="B13" s="414"/>
      <c r="C13" s="415"/>
      <c r="D13" s="416"/>
      <c r="E13" s="405"/>
      <c r="F13" s="417"/>
      <c r="G13" s="418"/>
      <c r="H13" s="2428"/>
      <c r="I13" s="2472"/>
      <c r="J13" s="2442"/>
      <c r="K13" s="2442"/>
      <c r="L13" s="2442"/>
      <c r="M13" s="2472"/>
      <c r="N13" s="2442"/>
      <c r="O13" s="2442"/>
      <c r="P13" s="2442"/>
      <c r="Q13" s="488"/>
      <c r="R13" s="488"/>
      <c r="S13" s="488"/>
      <c r="T13" s="488"/>
      <c r="U13" s="488"/>
      <c r="V13" s="488"/>
      <c r="W13" s="488"/>
      <c r="X13" s="489"/>
      <c r="Y13" s="422"/>
      <c r="Z13" s="419"/>
      <c r="AA13" s="419"/>
      <c r="AB13" s="420"/>
      <c r="AC13" s="422"/>
      <c r="AD13" s="419"/>
      <c r="AE13" s="419"/>
      <c r="AF13" s="420"/>
      <c r="AG13" s="344"/>
    </row>
    <row r="14" spans="1:33" ht="18.75" customHeight="1" x14ac:dyDescent="0.15">
      <c r="A14" s="413"/>
      <c r="B14" s="414"/>
      <c r="C14" s="415"/>
      <c r="D14" s="416"/>
      <c r="E14" s="405"/>
      <c r="F14" s="417"/>
      <c r="G14" s="418"/>
      <c r="H14" s="2427" t="s">
        <v>59</v>
      </c>
      <c r="I14" s="2471" t="s">
        <v>10</v>
      </c>
      <c r="J14" s="2473" t="s">
        <v>30</v>
      </c>
      <c r="K14" s="2473"/>
      <c r="L14" s="2473"/>
      <c r="M14" s="2471" t="s">
        <v>10</v>
      </c>
      <c r="N14" s="2473" t="s">
        <v>31</v>
      </c>
      <c r="O14" s="2473"/>
      <c r="P14" s="2473"/>
      <c r="Q14" s="498"/>
      <c r="R14" s="498"/>
      <c r="S14" s="498"/>
      <c r="T14" s="498"/>
      <c r="U14" s="498"/>
      <c r="V14" s="498"/>
      <c r="W14" s="498"/>
      <c r="X14" s="499"/>
      <c r="Y14" s="422"/>
      <c r="Z14" s="419"/>
      <c r="AA14" s="419"/>
      <c r="AB14" s="420"/>
      <c r="AC14" s="422"/>
      <c r="AD14" s="419"/>
      <c r="AE14" s="419"/>
      <c r="AF14" s="420"/>
    </row>
    <row r="15" spans="1:33" ht="18.75" customHeight="1" x14ac:dyDescent="0.15">
      <c r="A15" s="481" t="s">
        <v>10</v>
      </c>
      <c r="B15" s="414">
        <v>62</v>
      </c>
      <c r="C15" s="415" t="s">
        <v>280</v>
      </c>
      <c r="D15" s="416"/>
      <c r="E15" s="405"/>
      <c r="F15" s="417"/>
      <c r="G15" s="418"/>
      <c r="H15" s="2428"/>
      <c r="I15" s="2472"/>
      <c r="J15" s="2442"/>
      <c r="K15" s="2442"/>
      <c r="L15" s="2442"/>
      <c r="M15" s="2472"/>
      <c r="N15" s="2442"/>
      <c r="O15" s="2442"/>
      <c r="P15" s="2442"/>
      <c r="Q15" s="488"/>
      <c r="R15" s="488"/>
      <c r="S15" s="488"/>
      <c r="T15" s="488"/>
      <c r="U15" s="488"/>
      <c r="V15" s="488"/>
      <c r="W15" s="488"/>
      <c r="X15" s="489"/>
      <c r="Y15" s="422"/>
      <c r="Z15" s="419"/>
      <c r="AA15" s="419"/>
      <c r="AB15" s="420"/>
      <c r="AC15" s="422"/>
      <c r="AD15" s="419"/>
      <c r="AE15" s="419"/>
      <c r="AF15" s="420"/>
    </row>
    <row r="16" spans="1:33" ht="18.75" customHeight="1" x14ac:dyDescent="0.15">
      <c r="A16" s="413"/>
      <c r="B16" s="414"/>
      <c r="C16" s="415"/>
      <c r="D16" s="416"/>
      <c r="E16" s="405"/>
      <c r="F16" s="417"/>
      <c r="G16" s="418"/>
      <c r="H16" s="447" t="s">
        <v>37</v>
      </c>
      <c r="I16" s="546" t="s">
        <v>10</v>
      </c>
      <c r="J16" s="424" t="s">
        <v>24</v>
      </c>
      <c r="K16" s="424"/>
      <c r="L16" s="492" t="s">
        <v>10</v>
      </c>
      <c r="M16" s="424" t="s">
        <v>25</v>
      </c>
      <c r="N16" s="424"/>
      <c r="O16" s="492" t="s">
        <v>10</v>
      </c>
      <c r="P16" s="424" t="s">
        <v>26</v>
      </c>
      <c r="Q16" s="493"/>
      <c r="R16" s="491"/>
      <c r="S16" s="491"/>
      <c r="T16" s="491"/>
      <c r="U16" s="491"/>
      <c r="V16" s="491"/>
      <c r="W16" s="491"/>
      <c r="X16" s="495"/>
      <c r="Y16" s="422"/>
      <c r="Z16" s="419"/>
      <c r="AA16" s="419"/>
      <c r="AB16" s="420"/>
      <c r="AC16" s="422"/>
      <c r="AD16" s="419"/>
      <c r="AE16" s="419"/>
      <c r="AF16" s="420"/>
    </row>
    <row r="17" spans="1:33" ht="18.75" customHeight="1" x14ac:dyDescent="0.15">
      <c r="A17" s="413"/>
      <c r="B17" s="414"/>
      <c r="C17" s="415"/>
      <c r="D17" s="416"/>
      <c r="E17" s="405"/>
      <c r="F17" s="417"/>
      <c r="G17" s="418"/>
      <c r="H17" s="468" t="s">
        <v>84</v>
      </c>
      <c r="I17" s="490" t="s">
        <v>10</v>
      </c>
      <c r="J17" s="424" t="s">
        <v>24</v>
      </c>
      <c r="K17" s="427"/>
      <c r="L17" s="492" t="s">
        <v>10</v>
      </c>
      <c r="M17" s="424" t="s">
        <v>48</v>
      </c>
      <c r="N17" s="424"/>
      <c r="O17" s="492" t="s">
        <v>10</v>
      </c>
      <c r="P17" s="424" t="s">
        <v>26</v>
      </c>
      <c r="Q17" s="424"/>
      <c r="R17" s="492" t="s">
        <v>10</v>
      </c>
      <c r="S17" s="427" t="s">
        <v>49</v>
      </c>
      <c r="T17" s="427"/>
      <c r="U17" s="424"/>
      <c r="V17" s="424"/>
      <c r="W17" s="424"/>
      <c r="X17" s="425"/>
      <c r="Y17" s="422"/>
      <c r="Z17" s="419"/>
      <c r="AA17" s="419"/>
      <c r="AB17" s="420"/>
      <c r="AC17" s="422"/>
      <c r="AD17" s="419"/>
      <c r="AE17" s="419"/>
      <c r="AF17" s="420"/>
    </row>
    <row r="18" spans="1:33" ht="18.75" customHeight="1" x14ac:dyDescent="0.15">
      <c r="A18" s="413"/>
      <c r="B18" s="414"/>
      <c r="C18" s="415"/>
      <c r="D18" s="416"/>
      <c r="E18" s="405"/>
      <c r="F18" s="417"/>
      <c r="G18" s="418"/>
      <c r="H18" s="431" t="s">
        <v>38</v>
      </c>
      <c r="I18" s="490" t="s">
        <v>10</v>
      </c>
      <c r="J18" s="424" t="s">
        <v>24</v>
      </c>
      <c r="K18" s="424"/>
      <c r="L18" s="492" t="s">
        <v>10</v>
      </c>
      <c r="M18" s="424" t="s">
        <v>39</v>
      </c>
      <c r="N18" s="424"/>
      <c r="O18" s="492" t="s">
        <v>10</v>
      </c>
      <c r="P18" s="424" t="s">
        <v>40</v>
      </c>
      <c r="Q18" s="424"/>
      <c r="R18" s="492" t="s">
        <v>10</v>
      </c>
      <c r="S18" s="424" t="s">
        <v>41</v>
      </c>
      <c r="T18" s="424"/>
      <c r="U18" s="491"/>
      <c r="V18" s="491"/>
      <c r="W18" s="491"/>
      <c r="X18" s="495"/>
      <c r="Y18" s="422"/>
      <c r="Z18" s="419"/>
      <c r="AA18" s="419"/>
      <c r="AB18" s="420"/>
      <c r="AC18" s="422"/>
      <c r="AD18" s="419"/>
      <c r="AE18" s="419"/>
      <c r="AF18" s="420"/>
    </row>
    <row r="19" spans="1:33" ht="18.75" customHeight="1" x14ac:dyDescent="0.15">
      <c r="A19" s="413"/>
      <c r="B19" s="414"/>
      <c r="C19" s="415"/>
      <c r="D19" s="416"/>
      <c r="E19" s="405"/>
      <c r="F19" s="417"/>
      <c r="G19" s="418"/>
      <c r="H19" s="432" t="s">
        <v>42</v>
      </c>
      <c r="I19" s="500" t="s">
        <v>10</v>
      </c>
      <c r="J19" s="426" t="s">
        <v>43</v>
      </c>
      <c r="K19" s="426"/>
      <c r="L19" s="501" t="s">
        <v>10</v>
      </c>
      <c r="M19" s="426" t="s">
        <v>44</v>
      </c>
      <c r="N19" s="426"/>
      <c r="O19" s="501" t="s">
        <v>10</v>
      </c>
      <c r="P19" s="426" t="s">
        <v>45</v>
      </c>
      <c r="Q19" s="426"/>
      <c r="R19" s="501"/>
      <c r="S19" s="426"/>
      <c r="T19" s="426"/>
      <c r="U19" s="498"/>
      <c r="V19" s="498"/>
      <c r="W19" s="498"/>
      <c r="X19" s="499"/>
      <c r="Y19" s="422"/>
      <c r="Z19" s="419"/>
      <c r="AA19" s="419"/>
      <c r="AB19" s="420"/>
      <c r="AC19" s="422"/>
      <c r="AD19" s="419"/>
      <c r="AE19" s="419"/>
      <c r="AF19" s="420"/>
    </row>
    <row r="20" spans="1:33" ht="18.75" customHeight="1" x14ac:dyDescent="0.15">
      <c r="A20" s="433"/>
      <c r="B20" s="434"/>
      <c r="C20" s="435"/>
      <c r="D20" s="436"/>
      <c r="E20" s="437"/>
      <c r="F20" s="438"/>
      <c r="G20" s="439"/>
      <c r="H20" s="440" t="s">
        <v>46</v>
      </c>
      <c r="I20" s="502" t="s">
        <v>10</v>
      </c>
      <c r="J20" s="441" t="s">
        <v>24</v>
      </c>
      <c r="K20" s="441"/>
      <c r="L20" s="503" t="s">
        <v>10</v>
      </c>
      <c r="M20" s="441" t="s">
        <v>28</v>
      </c>
      <c r="N20" s="441"/>
      <c r="O20" s="441"/>
      <c r="P20" s="441"/>
      <c r="Q20" s="504"/>
      <c r="R20" s="441"/>
      <c r="S20" s="441"/>
      <c r="T20" s="441"/>
      <c r="U20" s="441"/>
      <c r="V20" s="441"/>
      <c r="W20" s="441"/>
      <c r="X20" s="442"/>
      <c r="Y20" s="443"/>
      <c r="Z20" s="444"/>
      <c r="AA20" s="444"/>
      <c r="AB20" s="445"/>
      <c r="AC20" s="443"/>
      <c r="AD20" s="444"/>
      <c r="AE20" s="444"/>
      <c r="AF20" s="445"/>
    </row>
    <row r="21" spans="1:33" ht="18.75" customHeight="1" x14ac:dyDescent="0.15">
      <c r="A21" s="406"/>
      <c r="B21" s="407"/>
      <c r="C21" s="408"/>
      <c r="D21" s="409"/>
      <c r="E21" s="402"/>
      <c r="F21" s="410"/>
      <c r="G21" s="411"/>
      <c r="H21" s="448" t="s">
        <v>57</v>
      </c>
      <c r="I21" s="482" t="s">
        <v>10</v>
      </c>
      <c r="J21" s="449" t="s">
        <v>24</v>
      </c>
      <c r="K21" s="506"/>
      <c r="L21" s="482" t="s">
        <v>10</v>
      </c>
      <c r="M21" s="449" t="s">
        <v>28</v>
      </c>
      <c r="N21" s="449"/>
      <c r="O21" s="449"/>
      <c r="P21" s="449"/>
      <c r="Q21" s="508"/>
      <c r="R21" s="508"/>
      <c r="S21" s="508"/>
      <c r="T21" s="508"/>
      <c r="U21" s="508"/>
      <c r="V21" s="508"/>
      <c r="W21" s="508"/>
      <c r="X21" s="509"/>
      <c r="Y21" s="482" t="s">
        <v>10</v>
      </c>
      <c r="Z21" s="400" t="s">
        <v>19</v>
      </c>
      <c r="AA21" s="400"/>
      <c r="AB21" s="412"/>
      <c r="AC21" s="2414"/>
      <c r="AD21" s="2415"/>
      <c r="AE21" s="2415"/>
      <c r="AF21" s="2416"/>
      <c r="AG21" s="344"/>
    </row>
    <row r="22" spans="1:33" ht="18.75" customHeight="1" x14ac:dyDescent="0.15">
      <c r="A22" s="413"/>
      <c r="B22" s="414"/>
      <c r="C22" s="415"/>
      <c r="D22" s="416"/>
      <c r="E22" s="405"/>
      <c r="F22" s="417"/>
      <c r="G22" s="418"/>
      <c r="H22" s="2427" t="s">
        <v>58</v>
      </c>
      <c r="I22" s="2471" t="s">
        <v>10</v>
      </c>
      <c r="J22" s="2473" t="s">
        <v>30</v>
      </c>
      <c r="K22" s="2473"/>
      <c r="L22" s="2473"/>
      <c r="M22" s="2471" t="s">
        <v>10</v>
      </c>
      <c r="N22" s="2473" t="s">
        <v>31</v>
      </c>
      <c r="O22" s="2473"/>
      <c r="P22" s="2473"/>
      <c r="Q22" s="498"/>
      <c r="R22" s="498"/>
      <c r="S22" s="498"/>
      <c r="T22" s="498"/>
      <c r="U22" s="498"/>
      <c r="V22" s="498"/>
      <c r="W22" s="498"/>
      <c r="X22" s="499"/>
      <c r="Y22" s="480" t="s">
        <v>10</v>
      </c>
      <c r="Z22" s="403" t="s">
        <v>20</v>
      </c>
      <c r="AA22" s="419"/>
      <c r="AB22" s="420"/>
      <c r="AC22" s="2417"/>
      <c r="AD22" s="2418"/>
      <c r="AE22" s="2418"/>
      <c r="AF22" s="2419"/>
    </row>
    <row r="23" spans="1:33" ht="18.75" customHeight="1" x14ac:dyDescent="0.15">
      <c r="A23" s="413"/>
      <c r="B23" s="414"/>
      <c r="C23" s="415"/>
      <c r="D23" s="416"/>
      <c r="E23" s="405"/>
      <c r="F23" s="417"/>
      <c r="G23" s="418"/>
      <c r="H23" s="2428"/>
      <c r="I23" s="2472"/>
      <c r="J23" s="2442"/>
      <c r="K23" s="2442"/>
      <c r="L23" s="2442"/>
      <c r="M23" s="2472"/>
      <c r="N23" s="2442"/>
      <c r="O23" s="2442"/>
      <c r="P23" s="2442"/>
      <c r="Q23" s="488"/>
      <c r="R23" s="488"/>
      <c r="S23" s="488"/>
      <c r="T23" s="488"/>
      <c r="U23" s="488"/>
      <c r="V23" s="488"/>
      <c r="W23" s="488"/>
      <c r="X23" s="489"/>
      <c r="Y23" s="422"/>
      <c r="Z23" s="419"/>
      <c r="AA23" s="419"/>
      <c r="AB23" s="420"/>
      <c r="AC23" s="2417"/>
      <c r="AD23" s="2418"/>
      <c r="AE23" s="2418"/>
      <c r="AF23" s="2419"/>
    </row>
    <row r="24" spans="1:33" ht="18.75" customHeight="1" x14ac:dyDescent="0.15">
      <c r="A24" s="413"/>
      <c r="B24" s="414"/>
      <c r="C24" s="415"/>
      <c r="D24" s="416"/>
      <c r="E24" s="405"/>
      <c r="F24" s="417"/>
      <c r="G24" s="418"/>
      <c r="H24" s="2427" t="s">
        <v>59</v>
      </c>
      <c r="I24" s="2471" t="s">
        <v>10</v>
      </c>
      <c r="J24" s="2473" t="s">
        <v>30</v>
      </c>
      <c r="K24" s="2473"/>
      <c r="L24" s="2473"/>
      <c r="M24" s="2471" t="s">
        <v>10</v>
      </c>
      <c r="N24" s="2473" t="s">
        <v>31</v>
      </c>
      <c r="O24" s="2473"/>
      <c r="P24" s="2473"/>
      <c r="Q24" s="498"/>
      <c r="R24" s="498"/>
      <c r="S24" s="498"/>
      <c r="T24" s="498"/>
      <c r="U24" s="498"/>
      <c r="V24" s="498"/>
      <c r="W24" s="498"/>
      <c r="X24" s="499"/>
      <c r="Y24" s="422"/>
      <c r="Z24" s="419"/>
      <c r="AA24" s="419"/>
      <c r="AB24" s="420"/>
      <c r="AC24" s="2417"/>
      <c r="AD24" s="2418"/>
      <c r="AE24" s="2418"/>
      <c r="AF24" s="2419"/>
      <c r="AG24" s="344"/>
    </row>
    <row r="25" spans="1:33" ht="18.75" customHeight="1" x14ac:dyDescent="0.15">
      <c r="A25" s="481" t="s">
        <v>10</v>
      </c>
      <c r="B25" s="414">
        <v>63</v>
      </c>
      <c r="C25" s="415" t="s">
        <v>281</v>
      </c>
      <c r="D25" s="480" t="s">
        <v>10</v>
      </c>
      <c r="E25" s="405" t="s">
        <v>50</v>
      </c>
      <c r="F25" s="417"/>
      <c r="G25" s="418"/>
      <c r="H25" s="2428"/>
      <c r="I25" s="2472"/>
      <c r="J25" s="2442"/>
      <c r="K25" s="2442"/>
      <c r="L25" s="2442"/>
      <c r="M25" s="2472"/>
      <c r="N25" s="2442"/>
      <c r="O25" s="2442"/>
      <c r="P25" s="2442"/>
      <c r="Q25" s="488"/>
      <c r="R25" s="488"/>
      <c r="S25" s="488"/>
      <c r="T25" s="488"/>
      <c r="U25" s="488"/>
      <c r="V25" s="488"/>
      <c r="W25" s="488"/>
      <c r="X25" s="489"/>
      <c r="Y25" s="422"/>
      <c r="Z25" s="419"/>
      <c r="AA25" s="419"/>
      <c r="AB25" s="420"/>
      <c r="AC25" s="2417"/>
      <c r="AD25" s="2418"/>
      <c r="AE25" s="2418"/>
      <c r="AF25" s="2419"/>
      <c r="AG25" s="344"/>
    </row>
    <row r="26" spans="1:33" ht="18.75" customHeight="1" x14ac:dyDescent="0.15">
      <c r="A26" s="413"/>
      <c r="B26" s="414"/>
      <c r="C26" s="415"/>
      <c r="D26" s="480" t="s">
        <v>10</v>
      </c>
      <c r="E26" s="405" t="s">
        <v>52</v>
      </c>
      <c r="F26" s="417"/>
      <c r="G26" s="418"/>
      <c r="H26" s="468" t="s">
        <v>282</v>
      </c>
      <c r="I26" s="480" t="s">
        <v>10</v>
      </c>
      <c r="J26" s="424" t="s">
        <v>24</v>
      </c>
      <c r="K26" s="491"/>
      <c r="L26" s="480" t="s">
        <v>10</v>
      </c>
      <c r="M26" s="424" t="s">
        <v>28</v>
      </c>
      <c r="N26" s="424"/>
      <c r="O26" s="493"/>
      <c r="P26" s="493"/>
      <c r="Q26" s="493"/>
      <c r="R26" s="493"/>
      <c r="S26" s="493"/>
      <c r="T26" s="493"/>
      <c r="U26" s="493"/>
      <c r="V26" s="493"/>
      <c r="W26" s="493"/>
      <c r="X26" s="494"/>
      <c r="Y26" s="422"/>
      <c r="Z26" s="419"/>
      <c r="AA26" s="419"/>
      <c r="AB26" s="420"/>
      <c r="AC26" s="2417"/>
      <c r="AD26" s="2418"/>
      <c r="AE26" s="2418"/>
      <c r="AF26" s="2419"/>
    </row>
    <row r="27" spans="1:33" ht="18.75" customHeight="1" x14ac:dyDescent="0.15">
      <c r="A27" s="413"/>
      <c r="B27" s="414"/>
      <c r="C27" s="415"/>
      <c r="D27" s="416"/>
      <c r="E27" s="405"/>
      <c r="F27" s="417"/>
      <c r="G27" s="418"/>
      <c r="H27" s="468" t="s">
        <v>283</v>
      </c>
      <c r="I27" s="490" t="s">
        <v>10</v>
      </c>
      <c r="J27" s="424" t="s">
        <v>53</v>
      </c>
      <c r="K27" s="491"/>
      <c r="L27" s="450"/>
      <c r="M27" s="480" t="s">
        <v>10</v>
      </c>
      <c r="N27" s="424" t="s">
        <v>54</v>
      </c>
      <c r="O27" s="493"/>
      <c r="P27" s="493"/>
      <c r="Q27" s="493"/>
      <c r="R27" s="493"/>
      <c r="S27" s="493"/>
      <c r="T27" s="493"/>
      <c r="U27" s="493"/>
      <c r="V27" s="493"/>
      <c r="W27" s="493"/>
      <c r="X27" s="494"/>
      <c r="Y27" s="422"/>
      <c r="Z27" s="419"/>
      <c r="AA27" s="419"/>
      <c r="AB27" s="420"/>
      <c r="AC27" s="2417"/>
      <c r="AD27" s="2418"/>
      <c r="AE27" s="2418"/>
      <c r="AF27" s="2419"/>
    </row>
    <row r="28" spans="1:33" ht="18.75" customHeight="1" x14ac:dyDescent="0.15">
      <c r="A28" s="413"/>
      <c r="B28" s="414"/>
      <c r="C28" s="415"/>
      <c r="D28" s="416"/>
      <c r="E28" s="405"/>
      <c r="F28" s="417"/>
      <c r="G28" s="418"/>
      <c r="H28" s="471" t="s">
        <v>284</v>
      </c>
      <c r="I28" s="490" t="s">
        <v>10</v>
      </c>
      <c r="J28" s="424" t="s">
        <v>24</v>
      </c>
      <c r="K28" s="491"/>
      <c r="L28" s="480" t="s">
        <v>10</v>
      </c>
      <c r="M28" s="424" t="s">
        <v>28</v>
      </c>
      <c r="N28" s="424"/>
      <c r="O28" s="424"/>
      <c r="P28" s="424"/>
      <c r="Q28" s="424"/>
      <c r="R28" s="424"/>
      <c r="S28" s="424"/>
      <c r="T28" s="424"/>
      <c r="U28" s="424"/>
      <c r="V28" s="424"/>
      <c r="W28" s="424"/>
      <c r="X28" s="425"/>
      <c r="Y28" s="422"/>
      <c r="Z28" s="419"/>
      <c r="AA28" s="419"/>
      <c r="AB28" s="420"/>
      <c r="AC28" s="2417"/>
      <c r="AD28" s="2418"/>
      <c r="AE28" s="2418"/>
      <c r="AF28" s="2419"/>
    </row>
    <row r="29" spans="1:33" ht="18.75" customHeight="1" x14ac:dyDescent="0.15">
      <c r="A29" s="433"/>
      <c r="B29" s="434"/>
      <c r="C29" s="435"/>
      <c r="D29" s="436"/>
      <c r="E29" s="437"/>
      <c r="F29" s="438"/>
      <c r="G29" s="439"/>
      <c r="H29" s="440" t="s">
        <v>84</v>
      </c>
      <c r="I29" s="502" t="s">
        <v>10</v>
      </c>
      <c r="J29" s="441" t="s">
        <v>24</v>
      </c>
      <c r="K29" s="441"/>
      <c r="L29" s="503" t="s">
        <v>10</v>
      </c>
      <c r="M29" s="441" t="s">
        <v>55</v>
      </c>
      <c r="N29" s="441"/>
      <c r="O29" s="503" t="s">
        <v>10</v>
      </c>
      <c r="P29" s="441" t="s">
        <v>62</v>
      </c>
      <c r="Q29" s="504"/>
      <c r="R29" s="526"/>
      <c r="S29" s="526"/>
      <c r="T29" s="526"/>
      <c r="U29" s="526"/>
      <c r="V29" s="526"/>
      <c r="W29" s="526"/>
      <c r="X29" s="527"/>
      <c r="Y29" s="443"/>
      <c r="Z29" s="444"/>
      <c r="AA29" s="444"/>
      <c r="AB29" s="445"/>
      <c r="AC29" s="2420"/>
      <c r="AD29" s="2421"/>
      <c r="AE29" s="2421"/>
      <c r="AF29" s="2422"/>
    </row>
    <row r="30" spans="1:33" ht="18.75" customHeight="1" x14ac:dyDescent="0.15">
      <c r="A30" s="406"/>
      <c r="B30" s="407"/>
      <c r="C30" s="461"/>
      <c r="D30" s="410"/>
      <c r="E30" s="402"/>
      <c r="F30" s="410"/>
      <c r="G30" s="411"/>
      <c r="H30" s="448" t="s">
        <v>57</v>
      </c>
      <c r="I30" s="482" t="s">
        <v>10</v>
      </c>
      <c r="J30" s="449" t="s">
        <v>24</v>
      </c>
      <c r="K30" s="506"/>
      <c r="L30" s="482" t="s">
        <v>10</v>
      </c>
      <c r="M30" s="449" t="s">
        <v>28</v>
      </c>
      <c r="N30" s="449"/>
      <c r="O30" s="449"/>
      <c r="P30" s="449"/>
      <c r="Q30" s="508"/>
      <c r="R30" s="508"/>
      <c r="S30" s="508"/>
      <c r="T30" s="508"/>
      <c r="U30" s="508"/>
      <c r="V30" s="508"/>
      <c r="W30" s="508"/>
      <c r="X30" s="509"/>
      <c r="Y30" s="482" t="s">
        <v>10</v>
      </c>
      <c r="Z30" s="400" t="s">
        <v>19</v>
      </c>
      <c r="AA30" s="400"/>
      <c r="AB30" s="412"/>
      <c r="AC30" s="2414"/>
      <c r="AD30" s="2415"/>
      <c r="AE30" s="2415"/>
      <c r="AF30" s="2416"/>
      <c r="AG30" s="344"/>
    </row>
    <row r="31" spans="1:33" ht="18.75" customHeight="1" x14ac:dyDescent="0.15">
      <c r="A31" s="413"/>
      <c r="B31" s="414"/>
      <c r="C31" s="465"/>
      <c r="D31" s="417"/>
      <c r="E31" s="405"/>
      <c r="F31" s="417"/>
      <c r="G31" s="418"/>
      <c r="H31" s="2427" t="s">
        <v>285</v>
      </c>
      <c r="I31" s="2471" t="s">
        <v>10</v>
      </c>
      <c r="J31" s="2473" t="s">
        <v>30</v>
      </c>
      <c r="K31" s="2473"/>
      <c r="L31" s="2473"/>
      <c r="M31" s="2471" t="s">
        <v>10</v>
      </c>
      <c r="N31" s="2473" t="s">
        <v>31</v>
      </c>
      <c r="O31" s="2473"/>
      <c r="P31" s="2473"/>
      <c r="Q31" s="498"/>
      <c r="R31" s="498"/>
      <c r="S31" s="498"/>
      <c r="T31" s="498"/>
      <c r="U31" s="498"/>
      <c r="V31" s="498"/>
      <c r="W31" s="498"/>
      <c r="X31" s="499"/>
      <c r="Y31" s="480" t="s">
        <v>10</v>
      </c>
      <c r="Z31" s="403" t="s">
        <v>20</v>
      </c>
      <c r="AA31" s="419"/>
      <c r="AB31" s="420"/>
      <c r="AC31" s="2417"/>
      <c r="AD31" s="2418"/>
      <c r="AE31" s="2418"/>
      <c r="AF31" s="2419"/>
    </row>
    <row r="32" spans="1:33" ht="18.75" customHeight="1" x14ac:dyDescent="0.15">
      <c r="A32" s="413"/>
      <c r="B32" s="414"/>
      <c r="C32" s="465"/>
      <c r="D32" s="480" t="s">
        <v>10</v>
      </c>
      <c r="E32" s="405" t="s">
        <v>245</v>
      </c>
      <c r="F32" s="417"/>
      <c r="G32" s="418"/>
      <c r="H32" s="2428"/>
      <c r="I32" s="2472"/>
      <c r="J32" s="2442"/>
      <c r="K32" s="2442"/>
      <c r="L32" s="2442"/>
      <c r="M32" s="2472"/>
      <c r="N32" s="2442"/>
      <c r="O32" s="2442"/>
      <c r="P32" s="2442"/>
      <c r="Q32" s="488"/>
      <c r="R32" s="488"/>
      <c r="S32" s="488"/>
      <c r="T32" s="488"/>
      <c r="U32" s="488"/>
      <c r="V32" s="488"/>
      <c r="W32" s="488"/>
      <c r="X32" s="489"/>
      <c r="Y32" s="422"/>
      <c r="Z32" s="419"/>
      <c r="AA32" s="419"/>
      <c r="AB32" s="420"/>
      <c r="AC32" s="2417"/>
      <c r="AD32" s="2418"/>
      <c r="AE32" s="2418"/>
      <c r="AF32" s="2419"/>
    </row>
    <row r="33" spans="1:33" ht="18.75" customHeight="1" x14ac:dyDescent="0.15">
      <c r="A33" s="481" t="s">
        <v>10</v>
      </c>
      <c r="B33" s="414">
        <v>64</v>
      </c>
      <c r="C33" s="465" t="s">
        <v>286</v>
      </c>
      <c r="D33" s="480" t="s">
        <v>10</v>
      </c>
      <c r="E33" s="405" t="s">
        <v>60</v>
      </c>
      <c r="F33" s="417"/>
      <c r="G33" s="418"/>
      <c r="H33" s="2427" t="s">
        <v>287</v>
      </c>
      <c r="I33" s="2471" t="s">
        <v>10</v>
      </c>
      <c r="J33" s="2473" t="s">
        <v>30</v>
      </c>
      <c r="K33" s="2473"/>
      <c r="L33" s="2473"/>
      <c r="M33" s="2471" t="s">
        <v>10</v>
      </c>
      <c r="N33" s="2473" t="s">
        <v>31</v>
      </c>
      <c r="O33" s="2473"/>
      <c r="P33" s="2473"/>
      <c r="Q33" s="498"/>
      <c r="R33" s="498"/>
      <c r="S33" s="498"/>
      <c r="T33" s="498"/>
      <c r="U33" s="498"/>
      <c r="V33" s="498"/>
      <c r="W33" s="498"/>
      <c r="X33" s="499"/>
      <c r="Y33" s="422"/>
      <c r="Z33" s="419"/>
      <c r="AA33" s="419"/>
      <c r="AB33" s="420"/>
      <c r="AC33" s="2417"/>
      <c r="AD33" s="2418"/>
      <c r="AE33" s="2418"/>
      <c r="AF33" s="2419"/>
    </row>
    <row r="34" spans="1:33" ht="18.75" customHeight="1" x14ac:dyDescent="0.15">
      <c r="A34" s="413"/>
      <c r="B34" s="414"/>
      <c r="C34" s="465" t="s">
        <v>288</v>
      </c>
      <c r="D34" s="480" t="s">
        <v>10</v>
      </c>
      <c r="E34" s="405" t="s">
        <v>61</v>
      </c>
      <c r="F34" s="417"/>
      <c r="G34" s="418"/>
      <c r="H34" s="2428"/>
      <c r="I34" s="2472"/>
      <c r="J34" s="2442"/>
      <c r="K34" s="2442"/>
      <c r="L34" s="2442"/>
      <c r="M34" s="2472"/>
      <c r="N34" s="2442"/>
      <c r="O34" s="2442"/>
      <c r="P34" s="2442"/>
      <c r="Q34" s="488"/>
      <c r="R34" s="488"/>
      <c r="S34" s="488"/>
      <c r="T34" s="488"/>
      <c r="U34" s="488"/>
      <c r="V34" s="488"/>
      <c r="W34" s="488"/>
      <c r="X34" s="489"/>
      <c r="Y34" s="422"/>
      <c r="Z34" s="419"/>
      <c r="AA34" s="419"/>
      <c r="AB34" s="420"/>
      <c r="AC34" s="2417"/>
      <c r="AD34" s="2418"/>
      <c r="AE34" s="2418"/>
      <c r="AF34" s="2419"/>
    </row>
    <row r="35" spans="1:33" ht="18.75" customHeight="1" x14ac:dyDescent="0.15">
      <c r="A35" s="433"/>
      <c r="B35" s="434"/>
      <c r="C35" s="551"/>
      <c r="D35" s="438"/>
      <c r="E35" s="437"/>
      <c r="F35" s="438"/>
      <c r="G35" s="439"/>
      <c r="H35" s="440" t="s">
        <v>84</v>
      </c>
      <c r="I35" s="502" t="s">
        <v>10</v>
      </c>
      <c r="J35" s="441" t="s">
        <v>24</v>
      </c>
      <c r="K35" s="441"/>
      <c r="L35" s="503" t="s">
        <v>10</v>
      </c>
      <c r="M35" s="441" t="s">
        <v>55</v>
      </c>
      <c r="N35" s="441"/>
      <c r="O35" s="503" t="s">
        <v>10</v>
      </c>
      <c r="P35" s="441" t="s">
        <v>62</v>
      </c>
      <c r="Q35" s="504"/>
      <c r="R35" s="526"/>
      <c r="S35" s="504"/>
      <c r="T35" s="504"/>
      <c r="U35" s="504"/>
      <c r="V35" s="504"/>
      <c r="W35" s="504"/>
      <c r="X35" s="515"/>
      <c r="Y35" s="443"/>
      <c r="Z35" s="444"/>
      <c r="AA35" s="444"/>
      <c r="AB35" s="445"/>
      <c r="AC35" s="2420"/>
      <c r="AD35" s="2421"/>
      <c r="AE35" s="2421"/>
      <c r="AF35" s="2422"/>
    </row>
    <row r="36" spans="1:33" ht="18.75" customHeight="1" x14ac:dyDescent="0.15">
      <c r="A36" s="406"/>
      <c r="B36" s="407"/>
      <c r="C36" s="461"/>
      <c r="D36" s="410"/>
      <c r="E36" s="402"/>
      <c r="F36" s="410"/>
      <c r="G36" s="411"/>
      <c r="H36" s="448" t="s">
        <v>57</v>
      </c>
      <c r="I36" s="511" t="s">
        <v>10</v>
      </c>
      <c r="J36" s="449" t="s">
        <v>24</v>
      </c>
      <c r="K36" s="506"/>
      <c r="L36" s="482" t="s">
        <v>10</v>
      </c>
      <c r="M36" s="449" t="s">
        <v>28</v>
      </c>
      <c r="N36" s="449"/>
      <c r="O36" s="449"/>
      <c r="P36" s="449"/>
      <c r="Q36" s="508"/>
      <c r="R36" s="508"/>
      <c r="S36" s="508"/>
      <c r="T36" s="508"/>
      <c r="U36" s="508"/>
      <c r="V36" s="508"/>
      <c r="W36" s="508"/>
      <c r="X36" s="509"/>
      <c r="Y36" s="482" t="s">
        <v>10</v>
      </c>
      <c r="Z36" s="400" t="s">
        <v>19</v>
      </c>
      <c r="AA36" s="400"/>
      <c r="AB36" s="412"/>
      <c r="AC36" s="2474"/>
      <c r="AD36" s="2475"/>
      <c r="AE36" s="2475"/>
      <c r="AF36" s="2476"/>
    </row>
    <row r="37" spans="1:33" ht="18.75" customHeight="1" x14ac:dyDescent="0.15">
      <c r="A37" s="413"/>
      <c r="B37" s="414"/>
      <c r="C37" s="415"/>
      <c r="D37" s="417"/>
      <c r="E37" s="405"/>
      <c r="F37" s="417"/>
      <c r="G37" s="418"/>
      <c r="H37" s="2427" t="s">
        <v>285</v>
      </c>
      <c r="I37" s="2483" t="s">
        <v>10</v>
      </c>
      <c r="J37" s="2473" t="s">
        <v>30</v>
      </c>
      <c r="K37" s="2473"/>
      <c r="L37" s="2473"/>
      <c r="M37" s="2484" t="s">
        <v>10</v>
      </c>
      <c r="N37" s="2473" t="s">
        <v>31</v>
      </c>
      <c r="O37" s="2473"/>
      <c r="P37" s="2473"/>
      <c r="Q37" s="498"/>
      <c r="R37" s="498"/>
      <c r="S37" s="498"/>
      <c r="T37" s="498"/>
      <c r="U37" s="498"/>
      <c r="V37" s="498"/>
      <c r="W37" s="498"/>
      <c r="X37" s="499"/>
      <c r="Y37" s="480" t="s">
        <v>10</v>
      </c>
      <c r="Z37" s="403" t="s">
        <v>20</v>
      </c>
      <c r="AA37" s="403"/>
      <c r="AB37" s="420"/>
      <c r="AC37" s="2477"/>
      <c r="AD37" s="2478"/>
      <c r="AE37" s="2478"/>
      <c r="AF37" s="2479"/>
    </row>
    <row r="38" spans="1:33" ht="18.75" customHeight="1" x14ac:dyDescent="0.15">
      <c r="A38" s="481" t="s">
        <v>10</v>
      </c>
      <c r="B38" s="414">
        <v>34</v>
      </c>
      <c r="C38" s="415" t="s">
        <v>290</v>
      </c>
      <c r="D38" s="417"/>
      <c r="E38" s="405"/>
      <c r="F38" s="417"/>
      <c r="G38" s="418"/>
      <c r="H38" s="2428"/>
      <c r="I38" s="2440"/>
      <c r="J38" s="2442"/>
      <c r="K38" s="2442"/>
      <c r="L38" s="2442"/>
      <c r="M38" s="2444"/>
      <c r="N38" s="2442"/>
      <c r="O38" s="2442"/>
      <c r="P38" s="2442"/>
      <c r="Q38" s="488"/>
      <c r="R38" s="488"/>
      <c r="S38" s="488"/>
      <c r="T38" s="488"/>
      <c r="U38" s="488"/>
      <c r="V38" s="488"/>
      <c r="W38" s="488"/>
      <c r="X38" s="489"/>
      <c r="Y38" s="422"/>
      <c r="Z38" s="419"/>
      <c r="AA38" s="419"/>
      <c r="AB38" s="420"/>
      <c r="AC38" s="2477"/>
      <c r="AD38" s="2478"/>
      <c r="AE38" s="2478"/>
      <c r="AF38" s="2479"/>
    </row>
    <row r="39" spans="1:33" ht="18.75" customHeight="1" x14ac:dyDescent="0.15">
      <c r="A39" s="413"/>
      <c r="B39" s="414"/>
      <c r="C39" s="465" t="s">
        <v>291</v>
      </c>
      <c r="D39" s="417"/>
      <c r="E39" s="405"/>
      <c r="F39" s="417"/>
      <c r="G39" s="418"/>
      <c r="H39" s="2427" t="s">
        <v>287</v>
      </c>
      <c r="I39" s="2483" t="s">
        <v>10</v>
      </c>
      <c r="J39" s="2473" t="s">
        <v>30</v>
      </c>
      <c r="K39" s="2473"/>
      <c r="L39" s="2473"/>
      <c r="M39" s="2484" t="s">
        <v>10</v>
      </c>
      <c r="N39" s="2473" t="s">
        <v>31</v>
      </c>
      <c r="O39" s="2473"/>
      <c r="P39" s="2473"/>
      <c r="Q39" s="498"/>
      <c r="R39" s="498"/>
      <c r="S39" s="498"/>
      <c r="T39" s="498"/>
      <c r="U39" s="498"/>
      <c r="V39" s="498"/>
      <c r="W39" s="498"/>
      <c r="X39" s="499"/>
      <c r="Y39" s="422"/>
      <c r="Z39" s="419"/>
      <c r="AA39" s="419"/>
      <c r="AB39" s="420"/>
      <c r="AC39" s="2477"/>
      <c r="AD39" s="2478"/>
      <c r="AE39" s="2478"/>
      <c r="AF39" s="2479"/>
    </row>
    <row r="40" spans="1:33" ht="18" customHeight="1" x14ac:dyDescent="0.15">
      <c r="A40" s="433"/>
      <c r="B40" s="434"/>
      <c r="C40" s="551"/>
      <c r="D40" s="438"/>
      <c r="E40" s="437"/>
      <c r="F40" s="438"/>
      <c r="G40" s="439"/>
      <c r="H40" s="2454"/>
      <c r="I40" s="2485"/>
      <c r="J40" s="2486"/>
      <c r="K40" s="2486"/>
      <c r="L40" s="2486"/>
      <c r="M40" s="2487"/>
      <c r="N40" s="2486"/>
      <c r="O40" s="2486"/>
      <c r="P40" s="2486"/>
      <c r="Q40" s="513"/>
      <c r="R40" s="513"/>
      <c r="S40" s="513"/>
      <c r="T40" s="513"/>
      <c r="U40" s="513"/>
      <c r="V40" s="513"/>
      <c r="W40" s="513"/>
      <c r="X40" s="514"/>
      <c r="Y40" s="443"/>
      <c r="Z40" s="444"/>
      <c r="AA40" s="444"/>
      <c r="AB40" s="445"/>
      <c r="AC40" s="2480"/>
      <c r="AD40" s="2481"/>
      <c r="AE40" s="2481"/>
      <c r="AF40" s="2482"/>
    </row>
    <row r="41" spans="1:33" ht="18.75" customHeight="1" x14ac:dyDescent="0.15">
      <c r="A41" s="406"/>
      <c r="B41" s="407"/>
      <c r="C41" s="461"/>
      <c r="D41" s="410"/>
      <c r="E41" s="402"/>
      <c r="F41" s="410"/>
      <c r="G41" s="411"/>
      <c r="H41" s="2433" t="s">
        <v>63</v>
      </c>
      <c r="I41" s="511" t="s">
        <v>10</v>
      </c>
      <c r="J41" s="400" t="s">
        <v>24</v>
      </c>
      <c r="K41" s="400"/>
      <c r="L41" s="469"/>
      <c r="M41" s="482" t="s">
        <v>10</v>
      </c>
      <c r="N41" s="400" t="s">
        <v>87</v>
      </c>
      <c r="O41" s="400"/>
      <c r="P41" s="469"/>
      <c r="Q41" s="482" t="s">
        <v>10</v>
      </c>
      <c r="R41" s="470" t="s">
        <v>88</v>
      </c>
      <c r="S41" s="470"/>
      <c r="T41" s="470"/>
      <c r="U41" s="482" t="s">
        <v>10</v>
      </c>
      <c r="V41" s="470" t="s">
        <v>89</v>
      </c>
      <c r="W41" s="470"/>
      <c r="X41" s="458"/>
      <c r="Y41" s="482" t="s">
        <v>10</v>
      </c>
      <c r="Z41" s="400" t="s">
        <v>19</v>
      </c>
      <c r="AA41" s="400"/>
      <c r="AB41" s="412"/>
      <c r="AC41" s="2474"/>
      <c r="AD41" s="2475"/>
      <c r="AE41" s="2475"/>
      <c r="AF41" s="2476"/>
      <c r="AG41" s="344"/>
    </row>
    <row r="42" spans="1:33" ht="18.75" customHeight="1" x14ac:dyDescent="0.15">
      <c r="A42" s="413"/>
      <c r="B42" s="414"/>
      <c r="C42" s="465"/>
      <c r="D42" s="417"/>
      <c r="E42" s="405"/>
      <c r="F42" s="417"/>
      <c r="G42" s="418"/>
      <c r="H42" s="2413"/>
      <c r="I42" s="487" t="s">
        <v>10</v>
      </c>
      <c r="J42" s="427" t="s">
        <v>90</v>
      </c>
      <c r="K42" s="421"/>
      <c r="L42" s="421"/>
      <c r="M42" s="510" t="s">
        <v>10</v>
      </c>
      <c r="N42" s="427" t="s">
        <v>91</v>
      </c>
      <c r="O42" s="421"/>
      <c r="P42" s="421"/>
      <c r="Q42" s="510" t="s">
        <v>10</v>
      </c>
      <c r="R42" s="427" t="s">
        <v>92</v>
      </c>
      <c r="S42" s="421"/>
      <c r="T42" s="421"/>
      <c r="U42" s="421"/>
      <c r="V42" s="421"/>
      <c r="W42" s="421"/>
      <c r="X42" s="457"/>
      <c r="Y42" s="480" t="s">
        <v>10</v>
      </c>
      <c r="Z42" s="403" t="s">
        <v>20</v>
      </c>
      <c r="AA42" s="419"/>
      <c r="AB42" s="420"/>
      <c r="AC42" s="2477"/>
      <c r="AD42" s="2478"/>
      <c r="AE42" s="2478"/>
      <c r="AF42" s="2479"/>
      <c r="AG42" s="344"/>
    </row>
    <row r="43" spans="1:33" ht="18.75" customHeight="1" x14ac:dyDescent="0.15">
      <c r="A43" s="413"/>
      <c r="B43" s="414"/>
      <c r="C43" s="465"/>
      <c r="D43" s="417"/>
      <c r="E43" s="405"/>
      <c r="F43" s="417"/>
      <c r="G43" s="418"/>
      <c r="H43" s="431" t="s">
        <v>292</v>
      </c>
      <c r="I43" s="490" t="s">
        <v>10</v>
      </c>
      <c r="J43" s="424" t="s">
        <v>24</v>
      </c>
      <c r="K43" s="491"/>
      <c r="L43" s="492" t="s">
        <v>10</v>
      </c>
      <c r="M43" s="424" t="s">
        <v>28</v>
      </c>
      <c r="N43" s="424"/>
      <c r="O43" s="451"/>
      <c r="P43" s="451"/>
      <c r="Q43" s="451"/>
      <c r="R43" s="451"/>
      <c r="S43" s="451"/>
      <c r="T43" s="451"/>
      <c r="U43" s="451"/>
      <c r="V43" s="451"/>
      <c r="W43" s="451"/>
      <c r="X43" s="452"/>
      <c r="Y43" s="422"/>
      <c r="Z43" s="419"/>
      <c r="AA43" s="419"/>
      <c r="AB43" s="420"/>
      <c r="AC43" s="2477"/>
      <c r="AD43" s="2478"/>
      <c r="AE43" s="2478"/>
      <c r="AF43" s="2479"/>
      <c r="AG43" s="344"/>
    </row>
    <row r="44" spans="1:33" ht="18.75" customHeight="1" x14ac:dyDescent="0.15">
      <c r="A44" s="413"/>
      <c r="B44" s="414"/>
      <c r="C44" s="465"/>
      <c r="D44" s="417"/>
      <c r="E44" s="405"/>
      <c r="F44" s="417"/>
      <c r="G44" s="418"/>
      <c r="H44" s="468" t="s">
        <v>293</v>
      </c>
      <c r="I44" s="492" t="s">
        <v>10</v>
      </c>
      <c r="J44" s="424" t="s">
        <v>24</v>
      </c>
      <c r="K44" s="491"/>
      <c r="L44" s="492" t="s">
        <v>10</v>
      </c>
      <c r="M44" s="424" t="s">
        <v>28</v>
      </c>
      <c r="N44" s="424"/>
      <c r="O44" s="451"/>
      <c r="P44" s="451"/>
      <c r="Q44" s="451"/>
      <c r="R44" s="451"/>
      <c r="S44" s="451"/>
      <c r="T44" s="451"/>
      <c r="U44" s="451"/>
      <c r="V44" s="451"/>
      <c r="W44" s="451"/>
      <c r="X44" s="452"/>
      <c r="Y44" s="422"/>
      <c r="Z44" s="419"/>
      <c r="AA44" s="419"/>
      <c r="AB44" s="420"/>
      <c r="AC44" s="2477"/>
      <c r="AD44" s="2478"/>
      <c r="AE44" s="2478"/>
      <c r="AF44" s="2479"/>
    </row>
    <row r="45" spans="1:33" ht="18.75" customHeight="1" x14ac:dyDescent="0.15">
      <c r="A45" s="413"/>
      <c r="B45" s="414"/>
      <c r="C45" s="465"/>
      <c r="D45" s="417"/>
      <c r="E45" s="405"/>
      <c r="F45" s="417"/>
      <c r="G45" s="418"/>
      <c r="H45" s="468" t="s">
        <v>294</v>
      </c>
      <c r="I45" s="492" t="s">
        <v>10</v>
      </c>
      <c r="J45" s="424" t="s">
        <v>24</v>
      </c>
      <c r="K45" s="491"/>
      <c r="L45" s="492" t="s">
        <v>10</v>
      </c>
      <c r="M45" s="424" t="s">
        <v>28</v>
      </c>
      <c r="N45" s="424"/>
      <c r="O45" s="451"/>
      <c r="P45" s="451"/>
      <c r="Q45" s="451"/>
      <c r="R45" s="451"/>
      <c r="S45" s="451"/>
      <c r="T45" s="451"/>
      <c r="U45" s="451"/>
      <c r="V45" s="451"/>
      <c r="W45" s="451"/>
      <c r="X45" s="452"/>
      <c r="Y45" s="422"/>
      <c r="Z45" s="419"/>
      <c r="AA45" s="419"/>
      <c r="AB45" s="420"/>
      <c r="AC45" s="2477"/>
      <c r="AD45" s="2478"/>
      <c r="AE45" s="2478"/>
      <c r="AF45" s="2479"/>
    </row>
    <row r="46" spans="1:33" ht="18.75" customHeight="1" x14ac:dyDescent="0.15">
      <c r="A46" s="413"/>
      <c r="B46" s="414"/>
      <c r="C46" s="465"/>
      <c r="D46" s="480" t="s">
        <v>10</v>
      </c>
      <c r="E46" s="405" t="s">
        <v>245</v>
      </c>
      <c r="F46" s="417"/>
      <c r="G46" s="418"/>
      <c r="H46" s="468" t="s">
        <v>81</v>
      </c>
      <c r="I46" s="492" t="s">
        <v>10</v>
      </c>
      <c r="J46" s="424" t="s">
        <v>24</v>
      </c>
      <c r="K46" s="491"/>
      <c r="L46" s="492" t="s">
        <v>10</v>
      </c>
      <c r="M46" s="424" t="s">
        <v>28</v>
      </c>
      <c r="N46" s="424"/>
      <c r="O46" s="451"/>
      <c r="P46" s="451"/>
      <c r="Q46" s="451"/>
      <c r="R46" s="451"/>
      <c r="S46" s="451"/>
      <c r="T46" s="451"/>
      <c r="U46" s="451"/>
      <c r="V46" s="451"/>
      <c r="W46" s="451"/>
      <c r="X46" s="452"/>
      <c r="Y46" s="422"/>
      <c r="Z46" s="419"/>
      <c r="AA46" s="419"/>
      <c r="AB46" s="420"/>
      <c r="AC46" s="2477"/>
      <c r="AD46" s="2478"/>
      <c r="AE46" s="2478"/>
      <c r="AF46" s="2479"/>
    </row>
    <row r="47" spans="1:33" ht="18.75" customHeight="1" x14ac:dyDescent="0.15">
      <c r="A47" s="481" t="s">
        <v>10</v>
      </c>
      <c r="B47" s="414">
        <v>66</v>
      </c>
      <c r="C47" s="465" t="s">
        <v>295</v>
      </c>
      <c r="D47" s="480" t="s">
        <v>10</v>
      </c>
      <c r="E47" s="405" t="s">
        <v>60</v>
      </c>
      <c r="F47" s="417"/>
      <c r="G47" s="418"/>
      <c r="H47" s="423" t="s">
        <v>82</v>
      </c>
      <c r="I47" s="492" t="s">
        <v>10</v>
      </c>
      <c r="J47" s="424" t="s">
        <v>24</v>
      </c>
      <c r="K47" s="491"/>
      <c r="L47" s="492" t="s">
        <v>10</v>
      </c>
      <c r="M47" s="424" t="s">
        <v>28</v>
      </c>
      <c r="N47" s="424"/>
      <c r="O47" s="451"/>
      <c r="P47" s="451"/>
      <c r="Q47" s="451"/>
      <c r="R47" s="451"/>
      <c r="S47" s="451"/>
      <c r="T47" s="451"/>
      <c r="U47" s="451"/>
      <c r="V47" s="451"/>
      <c r="W47" s="451"/>
      <c r="X47" s="452"/>
      <c r="Y47" s="422"/>
      <c r="Z47" s="419"/>
      <c r="AA47" s="419"/>
      <c r="AB47" s="420"/>
      <c r="AC47" s="2477"/>
      <c r="AD47" s="2478"/>
      <c r="AE47" s="2478"/>
      <c r="AF47" s="2479"/>
    </row>
    <row r="48" spans="1:33" ht="18.75" customHeight="1" x14ac:dyDescent="0.15">
      <c r="A48" s="413"/>
      <c r="B48" s="414"/>
      <c r="C48" s="465" t="s">
        <v>288</v>
      </c>
      <c r="D48" s="480" t="s">
        <v>10</v>
      </c>
      <c r="E48" s="405" t="s">
        <v>61</v>
      </c>
      <c r="F48" s="417"/>
      <c r="G48" s="418"/>
      <c r="H48" s="468" t="s">
        <v>296</v>
      </c>
      <c r="I48" s="492" t="s">
        <v>10</v>
      </c>
      <c r="J48" s="424" t="s">
        <v>24</v>
      </c>
      <c r="K48" s="491"/>
      <c r="L48" s="492" t="s">
        <v>10</v>
      </c>
      <c r="M48" s="424" t="s">
        <v>28</v>
      </c>
      <c r="N48" s="424"/>
      <c r="O48" s="451"/>
      <c r="P48" s="451"/>
      <c r="Q48" s="451"/>
      <c r="R48" s="451"/>
      <c r="S48" s="451"/>
      <c r="T48" s="451"/>
      <c r="U48" s="451"/>
      <c r="V48" s="451"/>
      <c r="W48" s="451"/>
      <c r="X48" s="452"/>
      <c r="Y48" s="422"/>
      <c r="Z48" s="419"/>
      <c r="AA48" s="419"/>
      <c r="AB48" s="420"/>
      <c r="AC48" s="2477"/>
      <c r="AD48" s="2478"/>
      <c r="AE48" s="2478"/>
      <c r="AF48" s="2479"/>
    </row>
    <row r="49" spans="1:33" ht="18.75" customHeight="1" x14ac:dyDescent="0.15">
      <c r="A49" s="413"/>
      <c r="B49" s="414"/>
      <c r="C49" s="415"/>
      <c r="D49" s="416"/>
      <c r="E49" s="405"/>
      <c r="F49" s="417"/>
      <c r="G49" s="418"/>
      <c r="H49" s="423" t="s">
        <v>83</v>
      </c>
      <c r="I49" s="492" t="s">
        <v>10</v>
      </c>
      <c r="J49" s="424" t="s">
        <v>24</v>
      </c>
      <c r="K49" s="491"/>
      <c r="L49" s="492" t="s">
        <v>10</v>
      </c>
      <c r="M49" s="424" t="s">
        <v>28</v>
      </c>
      <c r="N49" s="424"/>
      <c r="O49" s="451"/>
      <c r="P49" s="451"/>
      <c r="Q49" s="451"/>
      <c r="R49" s="451"/>
      <c r="S49" s="451"/>
      <c r="T49" s="451"/>
      <c r="U49" s="451"/>
      <c r="V49" s="451"/>
      <c r="W49" s="451"/>
      <c r="X49" s="452"/>
      <c r="Y49" s="422"/>
      <c r="Z49" s="419"/>
      <c r="AA49" s="419"/>
      <c r="AB49" s="420"/>
      <c r="AC49" s="2477"/>
      <c r="AD49" s="2478"/>
      <c r="AE49" s="2478"/>
      <c r="AF49" s="2479"/>
    </row>
    <row r="50" spans="1:33" ht="18.75" customHeight="1" x14ac:dyDescent="0.15">
      <c r="A50" s="413"/>
      <c r="B50" s="414"/>
      <c r="C50" s="465"/>
      <c r="D50" s="417"/>
      <c r="E50" s="405"/>
      <c r="F50" s="417"/>
      <c r="G50" s="418"/>
      <c r="H50" s="468" t="s">
        <v>84</v>
      </c>
      <c r="I50" s="492" t="s">
        <v>10</v>
      </c>
      <c r="J50" s="424" t="s">
        <v>24</v>
      </c>
      <c r="K50" s="424"/>
      <c r="L50" s="492" t="s">
        <v>10</v>
      </c>
      <c r="M50" s="424" t="s">
        <v>94</v>
      </c>
      <c r="N50" s="424"/>
      <c r="O50" s="492" t="s">
        <v>10</v>
      </c>
      <c r="P50" s="424" t="s">
        <v>62</v>
      </c>
      <c r="Q50" s="424"/>
      <c r="R50" s="492" t="s">
        <v>10</v>
      </c>
      <c r="S50" s="424" t="s">
        <v>95</v>
      </c>
      <c r="T50" s="451"/>
      <c r="U50" s="451"/>
      <c r="V50" s="451"/>
      <c r="W50" s="451"/>
      <c r="X50" s="452"/>
      <c r="Y50" s="422"/>
      <c r="Z50" s="419"/>
      <c r="AA50" s="419"/>
      <c r="AB50" s="420"/>
      <c r="AC50" s="2477"/>
      <c r="AD50" s="2478"/>
      <c r="AE50" s="2478"/>
      <c r="AF50" s="2479"/>
    </row>
    <row r="51" spans="1:33" ht="18.75" customHeight="1" x14ac:dyDescent="0.15">
      <c r="A51" s="413"/>
      <c r="B51" s="414"/>
      <c r="C51" s="415"/>
      <c r="D51" s="416"/>
      <c r="E51" s="405"/>
      <c r="F51" s="417"/>
      <c r="G51" s="418"/>
      <c r="H51" s="431" t="s">
        <v>38</v>
      </c>
      <c r="I51" s="490" t="s">
        <v>10</v>
      </c>
      <c r="J51" s="424" t="s">
        <v>24</v>
      </c>
      <c r="K51" s="424"/>
      <c r="L51" s="492" t="s">
        <v>10</v>
      </c>
      <c r="M51" s="424" t="s">
        <v>39</v>
      </c>
      <c r="N51" s="424"/>
      <c r="O51" s="492" t="s">
        <v>10</v>
      </c>
      <c r="P51" s="424" t="s">
        <v>40</v>
      </c>
      <c r="Q51" s="424"/>
      <c r="R51" s="492" t="s">
        <v>10</v>
      </c>
      <c r="S51" s="424" t="s">
        <v>41</v>
      </c>
      <c r="T51" s="424"/>
      <c r="U51" s="491"/>
      <c r="V51" s="491"/>
      <c r="W51" s="491"/>
      <c r="X51" s="495"/>
      <c r="Y51" s="422"/>
      <c r="Z51" s="419"/>
      <c r="AA51" s="419"/>
      <c r="AB51" s="420"/>
      <c r="AC51" s="2477"/>
      <c r="AD51" s="2478"/>
      <c r="AE51" s="2478"/>
      <c r="AF51" s="2479"/>
    </row>
    <row r="52" spans="1:33" ht="18.75" customHeight="1" x14ac:dyDescent="0.15">
      <c r="A52" s="413"/>
      <c r="B52" s="414"/>
      <c r="C52" s="415"/>
      <c r="D52" s="416"/>
      <c r="E52" s="405"/>
      <c r="F52" s="417"/>
      <c r="G52" s="418"/>
      <c r="H52" s="432" t="s">
        <v>42</v>
      </c>
      <c r="I52" s="500" t="s">
        <v>10</v>
      </c>
      <c r="J52" s="426" t="s">
        <v>43</v>
      </c>
      <c r="K52" s="426"/>
      <c r="L52" s="501" t="s">
        <v>10</v>
      </c>
      <c r="M52" s="426" t="s">
        <v>44</v>
      </c>
      <c r="N52" s="426"/>
      <c r="O52" s="501" t="s">
        <v>10</v>
      </c>
      <c r="P52" s="426" t="s">
        <v>45</v>
      </c>
      <c r="Q52" s="426"/>
      <c r="R52" s="501"/>
      <c r="S52" s="426"/>
      <c r="T52" s="426"/>
      <c r="U52" s="498"/>
      <c r="V52" s="498"/>
      <c r="W52" s="498"/>
      <c r="X52" s="499"/>
      <c r="Y52" s="422"/>
      <c r="Z52" s="419"/>
      <c r="AA52" s="419"/>
      <c r="AB52" s="420"/>
      <c r="AC52" s="2477"/>
      <c r="AD52" s="2478"/>
      <c r="AE52" s="2478"/>
      <c r="AF52" s="2479"/>
    </row>
    <row r="53" spans="1:33" ht="18.75" customHeight="1" x14ac:dyDescent="0.15">
      <c r="A53" s="433"/>
      <c r="B53" s="434"/>
      <c r="C53" s="435"/>
      <c r="D53" s="436"/>
      <c r="E53" s="437"/>
      <c r="F53" s="438"/>
      <c r="G53" s="439"/>
      <c r="H53" s="440" t="s">
        <v>46</v>
      </c>
      <c r="I53" s="502" t="s">
        <v>10</v>
      </c>
      <c r="J53" s="441" t="s">
        <v>24</v>
      </c>
      <c r="K53" s="441"/>
      <c r="L53" s="503" t="s">
        <v>10</v>
      </c>
      <c r="M53" s="441" t="s">
        <v>28</v>
      </c>
      <c r="N53" s="441"/>
      <c r="O53" s="441"/>
      <c r="P53" s="441"/>
      <c r="Q53" s="504"/>
      <c r="R53" s="441"/>
      <c r="S53" s="441"/>
      <c r="T53" s="441"/>
      <c r="U53" s="441"/>
      <c r="V53" s="441"/>
      <c r="W53" s="441"/>
      <c r="X53" s="442"/>
      <c r="Y53" s="443"/>
      <c r="Z53" s="444"/>
      <c r="AA53" s="444"/>
      <c r="AB53" s="445"/>
      <c r="AC53" s="2480"/>
      <c r="AD53" s="2481"/>
      <c r="AE53" s="2481"/>
      <c r="AF53" s="2482"/>
    </row>
    <row r="54" spans="1:33" ht="18.75" customHeight="1" x14ac:dyDescent="0.15">
      <c r="A54" s="406"/>
      <c r="B54" s="407"/>
      <c r="C54" s="408"/>
      <c r="D54" s="409"/>
      <c r="E54" s="402"/>
      <c r="F54" s="410"/>
      <c r="G54" s="411"/>
      <c r="H54" s="459" t="s">
        <v>120</v>
      </c>
      <c r="I54" s="505" t="s">
        <v>10</v>
      </c>
      <c r="J54" s="449" t="s">
        <v>97</v>
      </c>
      <c r="K54" s="506"/>
      <c r="L54" s="462"/>
      <c r="M54" s="507" t="s">
        <v>10</v>
      </c>
      <c r="N54" s="449" t="s">
        <v>98</v>
      </c>
      <c r="O54" s="463"/>
      <c r="P54" s="463"/>
      <c r="Q54" s="463"/>
      <c r="R54" s="463"/>
      <c r="S54" s="463"/>
      <c r="T54" s="506"/>
      <c r="U54" s="506"/>
      <c r="V54" s="506"/>
      <c r="W54" s="506"/>
      <c r="X54" s="522"/>
      <c r="Y54" s="482" t="s">
        <v>10</v>
      </c>
      <c r="Z54" s="400" t="s">
        <v>19</v>
      </c>
      <c r="AA54" s="400"/>
      <c r="AB54" s="412"/>
      <c r="AC54" s="482" t="s">
        <v>10</v>
      </c>
      <c r="AD54" s="400" t="s">
        <v>19</v>
      </c>
      <c r="AE54" s="400"/>
      <c r="AF54" s="412"/>
      <c r="AG54" s="344"/>
    </row>
    <row r="55" spans="1:33" ht="18.75" customHeight="1" x14ac:dyDescent="0.15">
      <c r="A55" s="413"/>
      <c r="B55" s="414"/>
      <c r="C55" s="415"/>
      <c r="D55" s="416"/>
      <c r="E55" s="405"/>
      <c r="F55" s="417"/>
      <c r="G55" s="418"/>
      <c r="H55" s="468" t="s">
        <v>63</v>
      </c>
      <c r="I55" s="490" t="s">
        <v>10</v>
      </c>
      <c r="J55" s="424" t="s">
        <v>24</v>
      </c>
      <c r="K55" s="424"/>
      <c r="L55" s="450"/>
      <c r="M55" s="492" t="s">
        <v>10</v>
      </c>
      <c r="N55" s="424" t="s">
        <v>64</v>
      </c>
      <c r="O55" s="424"/>
      <c r="P55" s="450"/>
      <c r="Q55" s="492" t="s">
        <v>10</v>
      </c>
      <c r="R55" s="451" t="s">
        <v>65</v>
      </c>
      <c r="S55" s="451"/>
      <c r="T55" s="491"/>
      <c r="U55" s="491"/>
      <c r="V55" s="491"/>
      <c r="W55" s="491"/>
      <c r="X55" s="495"/>
      <c r="Y55" s="480" t="s">
        <v>10</v>
      </c>
      <c r="Z55" s="403" t="s">
        <v>20</v>
      </c>
      <c r="AA55" s="419"/>
      <c r="AB55" s="420"/>
      <c r="AC55" s="480" t="s">
        <v>10</v>
      </c>
      <c r="AD55" s="403" t="s">
        <v>20</v>
      </c>
      <c r="AE55" s="419"/>
      <c r="AF55" s="420"/>
    </row>
    <row r="56" spans="1:33" ht="18.75" customHeight="1" x14ac:dyDescent="0.15">
      <c r="A56" s="413"/>
      <c r="B56" s="414"/>
      <c r="C56" s="415"/>
      <c r="D56" s="416"/>
      <c r="E56" s="405"/>
      <c r="F56" s="417"/>
      <c r="G56" s="418"/>
      <c r="H56" s="468" t="s">
        <v>99</v>
      </c>
      <c r="I56" s="490" t="s">
        <v>10</v>
      </c>
      <c r="J56" s="424" t="s">
        <v>53</v>
      </c>
      <c r="K56" s="491"/>
      <c r="L56" s="450"/>
      <c r="M56" s="492" t="s">
        <v>10</v>
      </c>
      <c r="N56" s="424" t="s">
        <v>54</v>
      </c>
      <c r="O56" s="493"/>
      <c r="P56" s="451"/>
      <c r="Q56" s="451"/>
      <c r="R56" s="451"/>
      <c r="S56" s="451"/>
      <c r="T56" s="491"/>
      <c r="U56" s="491"/>
      <c r="V56" s="491"/>
      <c r="W56" s="491"/>
      <c r="X56" s="495"/>
      <c r="Y56" s="422"/>
      <c r="Z56" s="419"/>
      <c r="AA56" s="419"/>
      <c r="AB56" s="420"/>
      <c r="AC56" s="422"/>
      <c r="AD56" s="419"/>
      <c r="AE56" s="419"/>
      <c r="AF56" s="420"/>
    </row>
    <row r="57" spans="1:33" ht="19.5" customHeight="1" x14ac:dyDescent="0.15">
      <c r="A57" s="413"/>
      <c r="B57" s="414"/>
      <c r="C57" s="415"/>
      <c r="D57" s="416"/>
      <c r="E57" s="405"/>
      <c r="F57" s="417"/>
      <c r="G57" s="418"/>
      <c r="H57" s="430" t="s">
        <v>21</v>
      </c>
      <c r="I57" s="490" t="s">
        <v>10</v>
      </c>
      <c r="J57" s="424" t="s">
        <v>22</v>
      </c>
      <c r="K57" s="491"/>
      <c r="L57" s="450"/>
      <c r="M57" s="492" t="s">
        <v>10</v>
      </c>
      <c r="N57" s="424" t="s">
        <v>23</v>
      </c>
      <c r="O57" s="492"/>
      <c r="P57" s="424"/>
      <c r="Q57" s="493"/>
      <c r="R57" s="493"/>
      <c r="S57" s="493"/>
      <c r="T57" s="493"/>
      <c r="U57" s="493"/>
      <c r="V57" s="493"/>
      <c r="W57" s="493"/>
      <c r="X57" s="494"/>
      <c r="Y57" s="419"/>
      <c r="Z57" s="419"/>
      <c r="AA57" s="419"/>
      <c r="AB57" s="420"/>
      <c r="AC57" s="422"/>
      <c r="AD57" s="419"/>
      <c r="AE57" s="419"/>
      <c r="AF57" s="420"/>
    </row>
    <row r="58" spans="1:33" ht="19.5" customHeight="1" x14ac:dyDescent="0.15">
      <c r="A58" s="413"/>
      <c r="B58" s="414"/>
      <c r="C58" s="415"/>
      <c r="D58" s="416"/>
      <c r="E58" s="405"/>
      <c r="F58" s="417"/>
      <c r="G58" s="418"/>
      <c r="H58" s="430" t="s">
        <v>66</v>
      </c>
      <c r="I58" s="490" t="s">
        <v>10</v>
      </c>
      <c r="J58" s="424" t="s">
        <v>22</v>
      </c>
      <c r="K58" s="491"/>
      <c r="L58" s="450"/>
      <c r="M58" s="492" t="s">
        <v>10</v>
      </c>
      <c r="N58" s="424" t="s">
        <v>23</v>
      </c>
      <c r="O58" s="492"/>
      <c r="P58" s="424"/>
      <c r="Q58" s="493"/>
      <c r="R58" s="493"/>
      <c r="S58" s="493"/>
      <c r="T58" s="493"/>
      <c r="U58" s="493"/>
      <c r="V58" s="493"/>
      <c r="W58" s="493"/>
      <c r="X58" s="494"/>
      <c r="Y58" s="419"/>
      <c r="Z58" s="419"/>
      <c r="AA58" s="419"/>
      <c r="AB58" s="420"/>
      <c r="AC58" s="422"/>
      <c r="AD58" s="419"/>
      <c r="AE58" s="419"/>
      <c r="AF58" s="420"/>
    </row>
    <row r="59" spans="1:33" ht="18.75" customHeight="1" x14ac:dyDescent="0.15">
      <c r="A59" s="413"/>
      <c r="B59" s="414"/>
      <c r="C59" s="415"/>
      <c r="D59" s="416"/>
      <c r="E59" s="405"/>
      <c r="F59" s="417"/>
      <c r="G59" s="418"/>
      <c r="H59" s="2427" t="s">
        <v>100</v>
      </c>
      <c r="I59" s="2429" t="s">
        <v>10</v>
      </c>
      <c r="J59" s="2430" t="s">
        <v>24</v>
      </c>
      <c r="K59" s="2430"/>
      <c r="L59" s="2431" t="s">
        <v>10</v>
      </c>
      <c r="M59" s="2430" t="s">
        <v>28</v>
      </c>
      <c r="N59" s="2430"/>
      <c r="O59" s="426"/>
      <c r="P59" s="426"/>
      <c r="Q59" s="426"/>
      <c r="R59" s="426"/>
      <c r="S59" s="426"/>
      <c r="T59" s="426"/>
      <c r="U59" s="426"/>
      <c r="V59" s="426"/>
      <c r="W59" s="426"/>
      <c r="X59" s="429"/>
      <c r="Y59" s="422"/>
      <c r="Z59" s="419"/>
      <c r="AA59" s="419"/>
      <c r="AB59" s="420"/>
      <c r="AC59" s="422"/>
      <c r="AD59" s="419"/>
      <c r="AE59" s="419"/>
      <c r="AF59" s="420"/>
    </row>
    <row r="60" spans="1:33" ht="18.75" customHeight="1" x14ac:dyDescent="0.15">
      <c r="A60" s="413"/>
      <c r="B60" s="414"/>
      <c r="C60" s="415"/>
      <c r="D60" s="416"/>
      <c r="E60" s="405"/>
      <c r="F60" s="417"/>
      <c r="G60" s="418"/>
      <c r="H60" s="2428"/>
      <c r="I60" s="2429"/>
      <c r="J60" s="2430"/>
      <c r="K60" s="2430"/>
      <c r="L60" s="2431"/>
      <c r="M60" s="2430"/>
      <c r="N60" s="2430"/>
      <c r="O60" s="427"/>
      <c r="P60" s="427"/>
      <c r="Q60" s="427"/>
      <c r="R60" s="427"/>
      <c r="S60" s="427"/>
      <c r="T60" s="427"/>
      <c r="U60" s="427"/>
      <c r="V60" s="427"/>
      <c r="W60" s="427"/>
      <c r="X60" s="428"/>
      <c r="Y60" s="422"/>
      <c r="Z60" s="419"/>
      <c r="AA60" s="419"/>
      <c r="AB60" s="420"/>
      <c r="AC60" s="422"/>
      <c r="AD60" s="419"/>
      <c r="AE60" s="419"/>
      <c r="AF60" s="420"/>
    </row>
    <row r="61" spans="1:33" ht="18.75" customHeight="1" x14ac:dyDescent="0.15">
      <c r="A61" s="413"/>
      <c r="B61" s="414"/>
      <c r="C61" s="415"/>
      <c r="D61" s="416"/>
      <c r="E61" s="405"/>
      <c r="F61" s="417"/>
      <c r="G61" s="418"/>
      <c r="H61" s="468" t="s">
        <v>74</v>
      </c>
      <c r="I61" s="490" t="s">
        <v>10</v>
      </c>
      <c r="J61" s="424" t="s">
        <v>24</v>
      </c>
      <c r="K61" s="491"/>
      <c r="L61" s="492" t="s">
        <v>10</v>
      </c>
      <c r="M61" s="424" t="s">
        <v>28</v>
      </c>
      <c r="N61" s="451"/>
      <c r="O61" s="493"/>
      <c r="P61" s="493"/>
      <c r="Q61" s="493"/>
      <c r="R61" s="493"/>
      <c r="S61" s="493"/>
      <c r="T61" s="493"/>
      <c r="U61" s="493"/>
      <c r="V61" s="493"/>
      <c r="W61" s="493"/>
      <c r="X61" s="494"/>
      <c r="Y61" s="422"/>
      <c r="Z61" s="419"/>
      <c r="AA61" s="419"/>
      <c r="AB61" s="420"/>
      <c r="AC61" s="422"/>
      <c r="AD61" s="419"/>
      <c r="AE61" s="419"/>
      <c r="AF61" s="420"/>
    </row>
    <row r="62" spans="1:33" ht="18.75" customHeight="1" x14ac:dyDescent="0.15">
      <c r="A62" s="413"/>
      <c r="B62" s="414"/>
      <c r="C62" s="415"/>
      <c r="D62" s="416"/>
      <c r="E62" s="405"/>
      <c r="F62" s="417"/>
      <c r="G62" s="418"/>
      <c r="H62" s="468" t="s">
        <v>76</v>
      </c>
      <c r="I62" s="490" t="s">
        <v>10</v>
      </c>
      <c r="J62" s="424" t="s">
        <v>24</v>
      </c>
      <c r="K62" s="424"/>
      <c r="L62" s="492" t="s">
        <v>10</v>
      </c>
      <c r="M62" s="424" t="s">
        <v>55</v>
      </c>
      <c r="N62" s="424"/>
      <c r="O62" s="492" t="s">
        <v>10</v>
      </c>
      <c r="P62" s="424" t="s">
        <v>56</v>
      </c>
      <c r="Q62" s="451"/>
      <c r="R62" s="451"/>
      <c r="S62" s="451"/>
      <c r="T62" s="451"/>
      <c r="U62" s="451"/>
      <c r="V62" s="451"/>
      <c r="W62" s="451"/>
      <c r="X62" s="452"/>
      <c r="Y62" s="422"/>
      <c r="Z62" s="419"/>
      <c r="AA62" s="419"/>
      <c r="AB62" s="420"/>
      <c r="AC62" s="422"/>
      <c r="AD62" s="419"/>
      <c r="AE62" s="419"/>
      <c r="AF62" s="420"/>
    </row>
    <row r="63" spans="1:33" ht="18.75" customHeight="1" x14ac:dyDescent="0.15">
      <c r="A63" s="413"/>
      <c r="B63" s="414"/>
      <c r="C63" s="415"/>
      <c r="D63" s="416"/>
      <c r="E63" s="405"/>
      <c r="F63" s="417"/>
      <c r="G63" s="418"/>
      <c r="H63" s="468" t="s">
        <v>103</v>
      </c>
      <c r="I63" s="490" t="s">
        <v>10</v>
      </c>
      <c r="J63" s="424" t="s">
        <v>24</v>
      </c>
      <c r="K63" s="491"/>
      <c r="L63" s="492" t="s">
        <v>10</v>
      </c>
      <c r="M63" s="424" t="s">
        <v>28</v>
      </c>
      <c r="N63" s="451"/>
      <c r="O63" s="493"/>
      <c r="P63" s="493"/>
      <c r="Q63" s="493"/>
      <c r="R63" s="493"/>
      <c r="S63" s="493"/>
      <c r="T63" s="493"/>
      <c r="U63" s="493"/>
      <c r="V63" s="493"/>
      <c r="W63" s="493"/>
      <c r="X63" s="494"/>
      <c r="Y63" s="422"/>
      <c r="Z63" s="419"/>
      <c r="AA63" s="419"/>
      <c r="AB63" s="420"/>
      <c r="AC63" s="422"/>
      <c r="AD63" s="419"/>
      <c r="AE63" s="419"/>
      <c r="AF63" s="420"/>
    </row>
    <row r="64" spans="1:33" ht="18.75" customHeight="1" x14ac:dyDescent="0.15">
      <c r="A64" s="413"/>
      <c r="B64" s="414"/>
      <c r="C64" s="415"/>
      <c r="D64" s="416"/>
      <c r="E64" s="405"/>
      <c r="F64" s="417"/>
      <c r="G64" s="418"/>
      <c r="H64" s="468" t="s">
        <v>104</v>
      </c>
      <c r="I64" s="490" t="s">
        <v>10</v>
      </c>
      <c r="J64" s="424" t="s">
        <v>24</v>
      </c>
      <c r="K64" s="491"/>
      <c r="L64" s="492" t="s">
        <v>10</v>
      </c>
      <c r="M64" s="424" t="s">
        <v>28</v>
      </c>
      <c r="N64" s="451"/>
      <c r="O64" s="493"/>
      <c r="P64" s="493"/>
      <c r="Q64" s="493"/>
      <c r="R64" s="493"/>
      <c r="S64" s="493"/>
      <c r="T64" s="493"/>
      <c r="U64" s="493"/>
      <c r="V64" s="493"/>
      <c r="W64" s="493"/>
      <c r="X64" s="494"/>
      <c r="Y64" s="422"/>
      <c r="Z64" s="419"/>
      <c r="AA64" s="419"/>
      <c r="AB64" s="420"/>
      <c r="AC64" s="422"/>
      <c r="AD64" s="419"/>
      <c r="AE64" s="419"/>
      <c r="AF64" s="420"/>
    </row>
    <row r="65" spans="1:33" ht="18.75" customHeight="1" x14ac:dyDescent="0.15">
      <c r="A65" s="413"/>
      <c r="B65" s="414"/>
      <c r="C65" s="415"/>
      <c r="D65" s="480" t="s">
        <v>10</v>
      </c>
      <c r="E65" s="405" t="s">
        <v>105</v>
      </c>
      <c r="F65" s="417"/>
      <c r="G65" s="418"/>
      <c r="H65" s="468" t="s">
        <v>293</v>
      </c>
      <c r="I65" s="490" t="s">
        <v>10</v>
      </c>
      <c r="J65" s="424" t="s">
        <v>24</v>
      </c>
      <c r="K65" s="491"/>
      <c r="L65" s="492" t="s">
        <v>10</v>
      </c>
      <c r="M65" s="424" t="s">
        <v>28</v>
      </c>
      <c r="N65" s="451"/>
      <c r="O65" s="491"/>
      <c r="P65" s="491"/>
      <c r="Q65" s="491"/>
      <c r="R65" s="491"/>
      <c r="S65" s="491"/>
      <c r="T65" s="491"/>
      <c r="U65" s="491"/>
      <c r="V65" s="491"/>
      <c r="W65" s="491"/>
      <c r="X65" s="495"/>
      <c r="Y65" s="422"/>
      <c r="Z65" s="419"/>
      <c r="AA65" s="419"/>
      <c r="AB65" s="420"/>
      <c r="AC65" s="422"/>
      <c r="AD65" s="419"/>
      <c r="AE65" s="419"/>
      <c r="AF65" s="420"/>
    </row>
    <row r="66" spans="1:33" ht="18.75" customHeight="1" x14ac:dyDescent="0.15">
      <c r="A66" s="481" t="s">
        <v>10</v>
      </c>
      <c r="B66" s="414">
        <v>24</v>
      </c>
      <c r="C66" s="415" t="s">
        <v>297</v>
      </c>
      <c r="D66" s="480" t="s">
        <v>10</v>
      </c>
      <c r="E66" s="405" t="s">
        <v>108</v>
      </c>
      <c r="F66" s="417"/>
      <c r="G66" s="418"/>
      <c r="H66" s="468" t="s">
        <v>112</v>
      </c>
      <c r="I66" s="490" t="s">
        <v>10</v>
      </c>
      <c r="J66" s="424" t="s">
        <v>53</v>
      </c>
      <c r="K66" s="491"/>
      <c r="L66" s="450"/>
      <c r="M66" s="492" t="s">
        <v>10</v>
      </c>
      <c r="N66" s="424" t="s">
        <v>54</v>
      </c>
      <c r="O66" s="493"/>
      <c r="P66" s="491"/>
      <c r="Q66" s="491"/>
      <c r="R66" s="491"/>
      <c r="S66" s="491"/>
      <c r="T66" s="491"/>
      <c r="U66" s="491"/>
      <c r="V66" s="491"/>
      <c r="W66" s="491"/>
      <c r="X66" s="495"/>
      <c r="Y66" s="422"/>
      <c r="Z66" s="419"/>
      <c r="AA66" s="419"/>
      <c r="AB66" s="420"/>
      <c r="AC66" s="422"/>
      <c r="AD66" s="419"/>
      <c r="AE66" s="419"/>
      <c r="AF66" s="420"/>
    </row>
    <row r="67" spans="1:33" ht="19.5" customHeight="1" x14ac:dyDescent="0.15">
      <c r="A67" s="413"/>
      <c r="B67" s="414"/>
      <c r="C67" s="415"/>
      <c r="D67" s="480" t="s">
        <v>10</v>
      </c>
      <c r="E67" s="405" t="s">
        <v>110</v>
      </c>
      <c r="F67" s="417"/>
      <c r="G67" s="418"/>
      <c r="H67" s="430" t="s">
        <v>36</v>
      </c>
      <c r="I67" s="490" t="s">
        <v>10</v>
      </c>
      <c r="J67" s="424" t="s">
        <v>24</v>
      </c>
      <c r="K67" s="424"/>
      <c r="L67" s="492" t="s">
        <v>10</v>
      </c>
      <c r="M67" s="424" t="s">
        <v>28</v>
      </c>
      <c r="N67" s="424"/>
      <c r="O67" s="493"/>
      <c r="P67" s="424"/>
      <c r="Q67" s="493"/>
      <c r="R67" s="493"/>
      <c r="S67" s="493"/>
      <c r="T67" s="493"/>
      <c r="U67" s="493"/>
      <c r="V67" s="493"/>
      <c r="W67" s="493"/>
      <c r="X67" s="494"/>
      <c r="Y67" s="419"/>
      <c r="Z67" s="419"/>
      <c r="AA67" s="419"/>
      <c r="AB67" s="420"/>
      <c r="AC67" s="422"/>
      <c r="AD67" s="419"/>
      <c r="AE67" s="419"/>
      <c r="AF67" s="420"/>
    </row>
    <row r="68" spans="1:33" ht="18.75" customHeight="1" x14ac:dyDescent="0.15">
      <c r="A68" s="413"/>
      <c r="B68" s="414"/>
      <c r="C68" s="415"/>
      <c r="D68" s="480" t="s">
        <v>10</v>
      </c>
      <c r="E68" s="405" t="s">
        <v>111</v>
      </c>
      <c r="F68" s="417"/>
      <c r="G68" s="418"/>
      <c r="H68" s="468" t="s">
        <v>113</v>
      </c>
      <c r="I68" s="490" t="s">
        <v>10</v>
      </c>
      <c r="J68" s="424" t="s">
        <v>24</v>
      </c>
      <c r="K68" s="491"/>
      <c r="L68" s="492" t="s">
        <v>10</v>
      </c>
      <c r="M68" s="424" t="s">
        <v>28</v>
      </c>
      <c r="N68" s="451"/>
      <c r="O68" s="491"/>
      <c r="P68" s="491"/>
      <c r="Q68" s="491"/>
      <c r="R68" s="491"/>
      <c r="S68" s="491"/>
      <c r="T68" s="491"/>
      <c r="U68" s="491"/>
      <c r="V68" s="491"/>
      <c r="W68" s="491"/>
      <c r="X68" s="495"/>
      <c r="Y68" s="422"/>
      <c r="Z68" s="419"/>
      <c r="AA68" s="419"/>
      <c r="AB68" s="420"/>
      <c r="AC68" s="422"/>
      <c r="AD68" s="419"/>
      <c r="AE68" s="419"/>
      <c r="AF68" s="420"/>
    </row>
    <row r="69" spans="1:33" ht="18.75" customHeight="1" x14ac:dyDescent="0.15">
      <c r="A69" s="413"/>
      <c r="B69" s="414"/>
      <c r="C69" s="415"/>
      <c r="D69" s="416"/>
      <c r="E69" s="405"/>
      <c r="F69" s="417"/>
      <c r="G69" s="418"/>
      <c r="H69" s="447" t="s">
        <v>37</v>
      </c>
      <c r="I69" s="490" t="s">
        <v>10</v>
      </c>
      <c r="J69" s="424" t="s">
        <v>24</v>
      </c>
      <c r="K69" s="424"/>
      <c r="L69" s="492" t="s">
        <v>10</v>
      </c>
      <c r="M69" s="424" t="s">
        <v>25</v>
      </c>
      <c r="N69" s="424"/>
      <c r="O69" s="492" t="s">
        <v>10</v>
      </c>
      <c r="P69" s="424" t="s">
        <v>26</v>
      </c>
      <c r="Q69" s="493"/>
      <c r="R69" s="493"/>
      <c r="S69" s="493"/>
      <c r="T69" s="493"/>
      <c r="U69" s="493"/>
      <c r="V69" s="493"/>
      <c r="W69" s="493"/>
      <c r="X69" s="494"/>
      <c r="Y69" s="422"/>
      <c r="Z69" s="419"/>
      <c r="AA69" s="419"/>
      <c r="AB69" s="420"/>
      <c r="AC69" s="422"/>
      <c r="AD69" s="419"/>
      <c r="AE69" s="419"/>
      <c r="AF69" s="420"/>
    </row>
    <row r="70" spans="1:33" ht="18.75" customHeight="1" x14ac:dyDescent="0.15">
      <c r="A70" s="413"/>
      <c r="B70" s="414"/>
      <c r="C70" s="415"/>
      <c r="D70" s="416"/>
      <c r="E70" s="405"/>
      <c r="F70" s="417"/>
      <c r="G70" s="418"/>
      <c r="H70" s="516" t="s">
        <v>114</v>
      </c>
      <c r="I70" s="490" t="s">
        <v>10</v>
      </c>
      <c r="J70" s="424" t="s">
        <v>24</v>
      </c>
      <c r="K70" s="424"/>
      <c r="L70" s="492" t="s">
        <v>10</v>
      </c>
      <c r="M70" s="424" t="s">
        <v>25</v>
      </c>
      <c r="N70" s="424"/>
      <c r="O70" s="492" t="s">
        <v>10</v>
      </c>
      <c r="P70" s="424" t="s">
        <v>26</v>
      </c>
      <c r="Q70" s="493"/>
      <c r="R70" s="493"/>
      <c r="S70" s="493"/>
      <c r="T70" s="493"/>
      <c r="U70" s="517"/>
      <c r="V70" s="517"/>
      <c r="W70" s="517"/>
      <c r="X70" s="518"/>
      <c r="Y70" s="422"/>
      <c r="Z70" s="419"/>
      <c r="AA70" s="419"/>
      <c r="AB70" s="420"/>
      <c r="AC70" s="422"/>
      <c r="AD70" s="419"/>
      <c r="AE70" s="419"/>
      <c r="AF70" s="420"/>
    </row>
    <row r="71" spans="1:33" ht="18.75" customHeight="1" x14ac:dyDescent="0.15">
      <c r="A71" s="413"/>
      <c r="B71" s="414"/>
      <c r="C71" s="415"/>
      <c r="D71" s="416"/>
      <c r="E71" s="405"/>
      <c r="F71" s="417"/>
      <c r="G71" s="418"/>
      <c r="H71" s="2427" t="s">
        <v>115</v>
      </c>
      <c r="I71" s="2429" t="s">
        <v>10</v>
      </c>
      <c r="J71" s="2430" t="s">
        <v>24</v>
      </c>
      <c r="K71" s="2430"/>
      <c r="L71" s="2431" t="s">
        <v>10</v>
      </c>
      <c r="M71" s="2430" t="s">
        <v>116</v>
      </c>
      <c r="N71" s="2430"/>
      <c r="O71" s="2431" t="s">
        <v>10</v>
      </c>
      <c r="P71" s="2430" t="s">
        <v>117</v>
      </c>
      <c r="Q71" s="2430"/>
      <c r="R71" s="2431" t="s">
        <v>10</v>
      </c>
      <c r="S71" s="2430" t="s">
        <v>118</v>
      </c>
      <c r="T71" s="2430"/>
      <c r="U71" s="426"/>
      <c r="V71" s="426"/>
      <c r="W71" s="426"/>
      <c r="X71" s="429"/>
      <c r="Y71" s="422"/>
      <c r="Z71" s="419"/>
      <c r="AA71" s="419"/>
      <c r="AB71" s="420"/>
      <c r="AC71" s="422"/>
      <c r="AD71" s="419"/>
      <c r="AE71" s="419"/>
      <c r="AF71" s="420"/>
    </row>
    <row r="72" spans="1:33" ht="18.75" customHeight="1" x14ac:dyDescent="0.15">
      <c r="A72" s="413"/>
      <c r="B72" s="414"/>
      <c r="C72" s="415"/>
      <c r="D72" s="416"/>
      <c r="E72" s="405"/>
      <c r="F72" s="417"/>
      <c r="G72" s="418"/>
      <c r="H72" s="2428"/>
      <c r="I72" s="2429"/>
      <c r="J72" s="2430"/>
      <c r="K72" s="2430"/>
      <c r="L72" s="2431"/>
      <c r="M72" s="2430"/>
      <c r="N72" s="2430"/>
      <c r="O72" s="2431"/>
      <c r="P72" s="2430"/>
      <c r="Q72" s="2430"/>
      <c r="R72" s="2431"/>
      <c r="S72" s="2430"/>
      <c r="T72" s="2430"/>
      <c r="U72" s="427"/>
      <c r="V72" s="427"/>
      <c r="W72" s="427"/>
      <c r="X72" s="428"/>
      <c r="Y72" s="422"/>
      <c r="Z72" s="419"/>
      <c r="AA72" s="419"/>
      <c r="AB72" s="420"/>
      <c r="AC72" s="422"/>
      <c r="AD72" s="419"/>
      <c r="AE72" s="419"/>
      <c r="AF72" s="420"/>
    </row>
    <row r="73" spans="1:33" ht="18.75" customHeight="1" x14ac:dyDescent="0.15">
      <c r="A73" s="413"/>
      <c r="B73" s="414"/>
      <c r="C73" s="415"/>
      <c r="D73" s="416"/>
      <c r="E73" s="405"/>
      <c r="F73" s="417"/>
      <c r="G73" s="418"/>
      <c r="H73" s="2427" t="s">
        <v>298</v>
      </c>
      <c r="I73" s="2429" t="s">
        <v>10</v>
      </c>
      <c r="J73" s="2430" t="s">
        <v>24</v>
      </c>
      <c r="K73" s="2430"/>
      <c r="L73" s="2431" t="s">
        <v>10</v>
      </c>
      <c r="M73" s="2430" t="s">
        <v>116</v>
      </c>
      <c r="N73" s="2430"/>
      <c r="O73" s="2431" t="s">
        <v>10</v>
      </c>
      <c r="P73" s="2430" t="s">
        <v>117</v>
      </c>
      <c r="Q73" s="2430"/>
      <c r="R73" s="2431" t="s">
        <v>10</v>
      </c>
      <c r="S73" s="2430" t="s">
        <v>118</v>
      </c>
      <c r="T73" s="2430"/>
      <c r="U73" s="426"/>
      <c r="V73" s="426"/>
      <c r="W73" s="426"/>
      <c r="X73" s="429"/>
      <c r="Y73" s="422"/>
      <c r="Z73" s="419"/>
      <c r="AA73" s="419"/>
      <c r="AB73" s="420"/>
      <c r="AC73" s="422"/>
      <c r="AD73" s="419"/>
      <c r="AE73" s="419"/>
      <c r="AF73" s="420"/>
    </row>
    <row r="74" spans="1:33" ht="18.75" customHeight="1" x14ac:dyDescent="0.15">
      <c r="A74" s="413"/>
      <c r="B74" s="414"/>
      <c r="C74" s="415"/>
      <c r="D74" s="416"/>
      <c r="E74" s="405"/>
      <c r="F74" s="417"/>
      <c r="G74" s="418"/>
      <c r="H74" s="2428"/>
      <c r="I74" s="2429"/>
      <c r="J74" s="2430"/>
      <c r="K74" s="2430"/>
      <c r="L74" s="2431"/>
      <c r="M74" s="2430"/>
      <c r="N74" s="2430"/>
      <c r="O74" s="2431"/>
      <c r="P74" s="2430"/>
      <c r="Q74" s="2430"/>
      <c r="R74" s="2431"/>
      <c r="S74" s="2430"/>
      <c r="T74" s="2430"/>
      <c r="U74" s="427"/>
      <c r="V74" s="427"/>
      <c r="W74" s="427"/>
      <c r="X74" s="428"/>
      <c r="Y74" s="422"/>
      <c r="Z74" s="419"/>
      <c r="AA74" s="419"/>
      <c r="AB74" s="420"/>
      <c r="AC74" s="422"/>
      <c r="AD74" s="419"/>
      <c r="AE74" s="419"/>
      <c r="AF74" s="420"/>
    </row>
    <row r="75" spans="1:33" ht="18.75" customHeight="1" x14ac:dyDescent="0.15">
      <c r="A75" s="413"/>
      <c r="B75" s="414"/>
      <c r="C75" s="415"/>
      <c r="D75" s="416"/>
      <c r="E75" s="405"/>
      <c r="F75" s="417"/>
      <c r="G75" s="418"/>
      <c r="H75" s="2427" t="s">
        <v>119</v>
      </c>
      <c r="I75" s="2429" t="s">
        <v>10</v>
      </c>
      <c r="J75" s="2430" t="s">
        <v>24</v>
      </c>
      <c r="K75" s="2430"/>
      <c r="L75" s="2431" t="s">
        <v>10</v>
      </c>
      <c r="M75" s="2430" t="s">
        <v>28</v>
      </c>
      <c r="N75" s="2430"/>
      <c r="O75" s="426"/>
      <c r="P75" s="426"/>
      <c r="Q75" s="426"/>
      <c r="R75" s="426"/>
      <c r="S75" s="426"/>
      <c r="T75" s="426"/>
      <c r="U75" s="426"/>
      <c r="V75" s="426"/>
      <c r="W75" s="426"/>
      <c r="X75" s="429"/>
      <c r="Y75" s="422"/>
      <c r="Z75" s="419"/>
      <c r="AA75" s="419"/>
      <c r="AB75" s="420"/>
      <c r="AC75" s="422"/>
      <c r="AD75" s="419"/>
      <c r="AE75" s="419"/>
      <c r="AF75" s="420"/>
    </row>
    <row r="76" spans="1:33" ht="18.75" customHeight="1" x14ac:dyDescent="0.15">
      <c r="A76" s="413"/>
      <c r="B76" s="414"/>
      <c r="C76" s="415"/>
      <c r="D76" s="416"/>
      <c r="E76" s="405"/>
      <c r="F76" s="417"/>
      <c r="G76" s="418"/>
      <c r="H76" s="2428"/>
      <c r="I76" s="2429"/>
      <c r="J76" s="2430"/>
      <c r="K76" s="2430"/>
      <c r="L76" s="2431"/>
      <c r="M76" s="2430"/>
      <c r="N76" s="2430"/>
      <c r="O76" s="427"/>
      <c r="P76" s="427"/>
      <c r="Q76" s="427"/>
      <c r="R76" s="427"/>
      <c r="S76" s="427"/>
      <c r="T76" s="427"/>
      <c r="U76" s="427"/>
      <c r="V76" s="427"/>
      <c r="W76" s="427"/>
      <c r="X76" s="428"/>
      <c r="Y76" s="422"/>
      <c r="Z76" s="419"/>
      <c r="AA76" s="419"/>
      <c r="AB76" s="420"/>
      <c r="AC76" s="422"/>
      <c r="AD76" s="419"/>
      <c r="AE76" s="419"/>
      <c r="AF76" s="420"/>
    </row>
    <row r="77" spans="1:33" ht="18.75" customHeight="1" x14ac:dyDescent="0.15">
      <c r="A77" s="413"/>
      <c r="B77" s="414"/>
      <c r="C77" s="415"/>
      <c r="D77" s="416"/>
      <c r="E77" s="405"/>
      <c r="F77" s="417"/>
      <c r="G77" s="418"/>
      <c r="H77" s="431" t="s">
        <v>38</v>
      </c>
      <c r="I77" s="490" t="s">
        <v>10</v>
      </c>
      <c r="J77" s="424" t="s">
        <v>24</v>
      </c>
      <c r="K77" s="424"/>
      <c r="L77" s="492" t="s">
        <v>10</v>
      </c>
      <c r="M77" s="424" t="s">
        <v>39</v>
      </c>
      <c r="N77" s="424"/>
      <c r="O77" s="492" t="s">
        <v>10</v>
      </c>
      <c r="P77" s="424" t="s">
        <v>40</v>
      </c>
      <c r="Q77" s="424"/>
      <c r="R77" s="492" t="s">
        <v>10</v>
      </c>
      <c r="S77" s="424" t="s">
        <v>41</v>
      </c>
      <c r="T77" s="424"/>
      <c r="U77" s="491"/>
      <c r="V77" s="491"/>
      <c r="W77" s="491"/>
      <c r="X77" s="495"/>
      <c r="Y77" s="422"/>
      <c r="Z77" s="419"/>
      <c r="AA77" s="419"/>
      <c r="AB77" s="420"/>
      <c r="AC77" s="422"/>
      <c r="AD77" s="419"/>
      <c r="AE77" s="419"/>
      <c r="AF77" s="420"/>
    </row>
    <row r="78" spans="1:33" ht="18.75" customHeight="1" x14ac:dyDescent="0.15">
      <c r="A78" s="413"/>
      <c r="B78" s="414"/>
      <c r="C78" s="415"/>
      <c r="D78" s="416"/>
      <c r="E78" s="405"/>
      <c r="F78" s="417"/>
      <c r="G78" s="418"/>
      <c r="H78" s="432" t="s">
        <v>42</v>
      </c>
      <c r="I78" s="500" t="s">
        <v>10</v>
      </c>
      <c r="J78" s="426" t="s">
        <v>43</v>
      </c>
      <c r="K78" s="426"/>
      <c r="L78" s="501" t="s">
        <v>10</v>
      </c>
      <c r="M78" s="426" t="s">
        <v>44</v>
      </c>
      <c r="N78" s="426"/>
      <c r="O78" s="501" t="s">
        <v>10</v>
      </c>
      <c r="P78" s="426" t="s">
        <v>45</v>
      </c>
      <c r="Q78" s="426"/>
      <c r="R78" s="501"/>
      <c r="S78" s="426"/>
      <c r="T78" s="426"/>
      <c r="U78" s="498"/>
      <c r="V78" s="498"/>
      <c r="W78" s="498"/>
      <c r="X78" s="499"/>
      <c r="Y78" s="422"/>
      <c r="Z78" s="419"/>
      <c r="AA78" s="419"/>
      <c r="AB78" s="420"/>
      <c r="AC78" s="422"/>
      <c r="AD78" s="419"/>
      <c r="AE78" s="419"/>
      <c r="AF78" s="420"/>
    </row>
    <row r="79" spans="1:33" ht="18.75" customHeight="1" x14ac:dyDescent="0.15">
      <c r="A79" s="433"/>
      <c r="B79" s="434"/>
      <c r="C79" s="435"/>
      <c r="D79" s="436"/>
      <c r="E79" s="437"/>
      <c r="F79" s="438"/>
      <c r="G79" s="439"/>
      <c r="H79" s="440" t="s">
        <v>46</v>
      </c>
      <c r="I79" s="502" t="s">
        <v>10</v>
      </c>
      <c r="J79" s="441" t="s">
        <v>24</v>
      </c>
      <c r="K79" s="441"/>
      <c r="L79" s="503" t="s">
        <v>10</v>
      </c>
      <c r="M79" s="441" t="s">
        <v>28</v>
      </c>
      <c r="N79" s="441"/>
      <c r="O79" s="441"/>
      <c r="P79" s="441"/>
      <c r="Q79" s="504"/>
      <c r="R79" s="441"/>
      <c r="S79" s="441"/>
      <c r="T79" s="441"/>
      <c r="U79" s="441"/>
      <c r="V79" s="441"/>
      <c r="W79" s="441"/>
      <c r="X79" s="442"/>
      <c r="Y79" s="443"/>
      <c r="Z79" s="444"/>
      <c r="AA79" s="444"/>
      <c r="AB79" s="445"/>
      <c r="AC79" s="443"/>
      <c r="AD79" s="444"/>
      <c r="AE79" s="444"/>
      <c r="AF79" s="445"/>
    </row>
    <row r="80" spans="1:33" ht="18.75" customHeight="1" x14ac:dyDescent="0.15">
      <c r="A80" s="406"/>
      <c r="B80" s="407"/>
      <c r="C80" s="408"/>
      <c r="D80" s="409"/>
      <c r="E80" s="402"/>
      <c r="F80" s="410"/>
      <c r="G80" s="402"/>
      <c r="H80" s="459" t="s">
        <v>120</v>
      </c>
      <c r="I80" s="505" t="s">
        <v>10</v>
      </c>
      <c r="J80" s="449" t="s">
        <v>97</v>
      </c>
      <c r="K80" s="506"/>
      <c r="L80" s="462"/>
      <c r="M80" s="507" t="s">
        <v>10</v>
      </c>
      <c r="N80" s="449" t="s">
        <v>98</v>
      </c>
      <c r="O80" s="463"/>
      <c r="P80" s="506"/>
      <c r="Q80" s="506"/>
      <c r="R80" s="506"/>
      <c r="S80" s="506"/>
      <c r="T80" s="506"/>
      <c r="U80" s="506"/>
      <c r="V80" s="506"/>
      <c r="W80" s="506"/>
      <c r="X80" s="522"/>
      <c r="Y80" s="482" t="s">
        <v>10</v>
      </c>
      <c r="Z80" s="400" t="s">
        <v>19</v>
      </c>
      <c r="AA80" s="400"/>
      <c r="AB80" s="412"/>
      <c r="AC80" s="2414"/>
      <c r="AD80" s="2415"/>
      <c r="AE80" s="2415"/>
      <c r="AF80" s="2416"/>
      <c r="AG80" s="344"/>
    </row>
    <row r="81" spans="1:32" ht="18.75" customHeight="1" x14ac:dyDescent="0.15">
      <c r="A81" s="413"/>
      <c r="B81" s="414"/>
      <c r="C81" s="415"/>
      <c r="D81" s="416"/>
      <c r="E81" s="405"/>
      <c r="F81" s="417"/>
      <c r="G81" s="405"/>
      <c r="H81" s="2412" t="s">
        <v>63</v>
      </c>
      <c r="I81" s="480" t="s">
        <v>10</v>
      </c>
      <c r="J81" s="403" t="s">
        <v>24</v>
      </c>
      <c r="K81" s="403"/>
      <c r="L81" s="552"/>
      <c r="M81" s="480" t="s">
        <v>10</v>
      </c>
      <c r="N81" s="403" t="s">
        <v>87</v>
      </c>
      <c r="O81" s="403"/>
      <c r="P81" s="552"/>
      <c r="Q81" s="480" t="s">
        <v>10</v>
      </c>
      <c r="R81" s="390" t="s">
        <v>88</v>
      </c>
      <c r="S81" s="390"/>
      <c r="T81" s="390"/>
      <c r="U81" s="480" t="s">
        <v>10</v>
      </c>
      <c r="V81" s="390" t="s">
        <v>89</v>
      </c>
      <c r="W81" s="390"/>
      <c r="X81" s="455"/>
      <c r="Y81" s="480" t="s">
        <v>10</v>
      </c>
      <c r="Z81" s="403" t="s">
        <v>20</v>
      </c>
      <c r="AA81" s="419"/>
      <c r="AB81" s="420"/>
      <c r="AC81" s="2417"/>
      <c r="AD81" s="2418"/>
      <c r="AE81" s="2418"/>
      <c r="AF81" s="2419"/>
    </row>
    <row r="82" spans="1:32" ht="18.75" customHeight="1" x14ac:dyDescent="0.15">
      <c r="A82" s="413"/>
      <c r="B82" s="414"/>
      <c r="C82" s="415"/>
      <c r="D82" s="416"/>
      <c r="E82" s="405"/>
      <c r="F82" s="417"/>
      <c r="G82" s="405"/>
      <c r="H82" s="2413"/>
      <c r="I82" s="487" t="s">
        <v>10</v>
      </c>
      <c r="J82" s="427" t="s">
        <v>90</v>
      </c>
      <c r="K82" s="421"/>
      <c r="L82" s="421"/>
      <c r="M82" s="510" t="s">
        <v>10</v>
      </c>
      <c r="N82" s="427" t="s">
        <v>91</v>
      </c>
      <c r="O82" s="421"/>
      <c r="P82" s="421"/>
      <c r="Q82" s="510" t="s">
        <v>10</v>
      </c>
      <c r="R82" s="427" t="s">
        <v>92</v>
      </c>
      <c r="S82" s="421"/>
      <c r="T82" s="421"/>
      <c r="U82" s="421"/>
      <c r="V82" s="421"/>
      <c r="W82" s="421"/>
      <c r="X82" s="457"/>
      <c r="Y82" s="422"/>
      <c r="Z82" s="419"/>
      <c r="AA82" s="419"/>
      <c r="AB82" s="420"/>
      <c r="AC82" s="2417"/>
      <c r="AD82" s="2418"/>
      <c r="AE82" s="2418"/>
      <c r="AF82" s="2419"/>
    </row>
    <row r="83" spans="1:32" ht="18.75" customHeight="1" x14ac:dyDescent="0.15">
      <c r="A83" s="413"/>
      <c r="B83" s="414"/>
      <c r="C83" s="415"/>
      <c r="D83" s="416"/>
      <c r="E83" s="405"/>
      <c r="F83" s="417"/>
      <c r="G83" s="405"/>
      <c r="H83" s="468" t="s">
        <v>99</v>
      </c>
      <c r="I83" s="490" t="s">
        <v>10</v>
      </c>
      <c r="J83" s="424" t="s">
        <v>53</v>
      </c>
      <c r="K83" s="491"/>
      <c r="L83" s="450"/>
      <c r="M83" s="492" t="s">
        <v>10</v>
      </c>
      <c r="N83" s="424" t="s">
        <v>54</v>
      </c>
      <c r="O83" s="493"/>
      <c r="P83" s="491"/>
      <c r="Q83" s="491"/>
      <c r="R83" s="491"/>
      <c r="S83" s="491"/>
      <c r="T83" s="491"/>
      <c r="U83" s="491"/>
      <c r="V83" s="491"/>
      <c r="W83" s="491"/>
      <c r="X83" s="495"/>
      <c r="Y83" s="422"/>
      <c r="Z83" s="419"/>
      <c r="AA83" s="419"/>
      <c r="AB83" s="420"/>
      <c r="AC83" s="2417"/>
      <c r="AD83" s="2418"/>
      <c r="AE83" s="2418"/>
      <c r="AF83" s="2419"/>
    </row>
    <row r="84" spans="1:32" ht="19.5" customHeight="1" x14ac:dyDescent="0.15">
      <c r="A84" s="413"/>
      <c r="B84" s="414"/>
      <c r="C84" s="415"/>
      <c r="D84" s="416"/>
      <c r="E84" s="405"/>
      <c r="F84" s="417"/>
      <c r="G84" s="418"/>
      <c r="H84" s="430" t="s">
        <v>21</v>
      </c>
      <c r="I84" s="490" t="s">
        <v>10</v>
      </c>
      <c r="J84" s="424" t="s">
        <v>22</v>
      </c>
      <c r="K84" s="491"/>
      <c r="L84" s="450"/>
      <c r="M84" s="492" t="s">
        <v>10</v>
      </c>
      <c r="N84" s="424" t="s">
        <v>23</v>
      </c>
      <c r="O84" s="492"/>
      <c r="P84" s="424"/>
      <c r="Q84" s="493"/>
      <c r="R84" s="493"/>
      <c r="S84" s="493"/>
      <c r="T84" s="493"/>
      <c r="U84" s="493"/>
      <c r="V84" s="493"/>
      <c r="W84" s="493"/>
      <c r="X84" s="494"/>
      <c r="Y84" s="419"/>
      <c r="Z84" s="419"/>
      <c r="AA84" s="419"/>
      <c r="AB84" s="420"/>
      <c r="AC84" s="2417"/>
      <c r="AD84" s="2418"/>
      <c r="AE84" s="2418"/>
      <c r="AF84" s="2419"/>
    </row>
    <row r="85" spans="1:32" ht="19.5" customHeight="1" x14ac:dyDescent="0.15">
      <c r="A85" s="413"/>
      <c r="B85" s="414"/>
      <c r="C85" s="415"/>
      <c r="D85" s="416"/>
      <c r="E85" s="405"/>
      <c r="F85" s="417"/>
      <c r="G85" s="418"/>
      <c r="H85" s="430" t="s">
        <v>66</v>
      </c>
      <c r="I85" s="490" t="s">
        <v>10</v>
      </c>
      <c r="J85" s="424" t="s">
        <v>22</v>
      </c>
      <c r="K85" s="491"/>
      <c r="L85" s="450"/>
      <c r="M85" s="492" t="s">
        <v>10</v>
      </c>
      <c r="N85" s="424" t="s">
        <v>23</v>
      </c>
      <c r="O85" s="492"/>
      <c r="P85" s="424"/>
      <c r="Q85" s="493"/>
      <c r="R85" s="493"/>
      <c r="S85" s="493"/>
      <c r="T85" s="493"/>
      <c r="U85" s="493"/>
      <c r="V85" s="493"/>
      <c r="W85" s="493"/>
      <c r="X85" s="494"/>
      <c r="Y85" s="419"/>
      <c r="Z85" s="419"/>
      <c r="AA85" s="419"/>
      <c r="AB85" s="420"/>
      <c r="AC85" s="2417"/>
      <c r="AD85" s="2418"/>
      <c r="AE85" s="2418"/>
      <c r="AF85" s="2419"/>
    </row>
    <row r="86" spans="1:32" ht="18.75" customHeight="1" x14ac:dyDescent="0.15">
      <c r="A86" s="413"/>
      <c r="B86" s="414"/>
      <c r="C86" s="415"/>
      <c r="D86" s="416"/>
      <c r="E86" s="405"/>
      <c r="F86" s="417"/>
      <c r="G86" s="405"/>
      <c r="H86" s="468" t="s">
        <v>106</v>
      </c>
      <c r="I86" s="490" t="s">
        <v>10</v>
      </c>
      <c r="J86" s="424" t="s">
        <v>24</v>
      </c>
      <c r="K86" s="491"/>
      <c r="L86" s="492" t="s">
        <v>10</v>
      </c>
      <c r="M86" s="424" t="s">
        <v>28</v>
      </c>
      <c r="N86" s="451"/>
      <c r="O86" s="491"/>
      <c r="P86" s="491"/>
      <c r="Q86" s="491"/>
      <c r="R86" s="491"/>
      <c r="S86" s="491"/>
      <c r="T86" s="491"/>
      <c r="U86" s="491"/>
      <c r="V86" s="491"/>
      <c r="W86" s="491"/>
      <c r="X86" s="495"/>
      <c r="Y86" s="422"/>
      <c r="Z86" s="419"/>
      <c r="AA86" s="419"/>
      <c r="AB86" s="420"/>
      <c r="AC86" s="2417"/>
      <c r="AD86" s="2418"/>
      <c r="AE86" s="2418"/>
      <c r="AF86" s="2419"/>
    </row>
    <row r="87" spans="1:32" ht="18.75" customHeight="1" x14ac:dyDescent="0.15">
      <c r="A87" s="413"/>
      <c r="B87" s="414"/>
      <c r="C87" s="415"/>
      <c r="D87" s="416"/>
      <c r="E87" s="405"/>
      <c r="F87" s="417"/>
      <c r="G87" s="405"/>
      <c r="H87" s="468" t="s">
        <v>293</v>
      </c>
      <c r="I87" s="490" t="s">
        <v>10</v>
      </c>
      <c r="J87" s="424" t="s">
        <v>24</v>
      </c>
      <c r="K87" s="491"/>
      <c r="L87" s="492" t="s">
        <v>10</v>
      </c>
      <c r="M87" s="424" t="s">
        <v>28</v>
      </c>
      <c r="N87" s="451"/>
      <c r="O87" s="491"/>
      <c r="P87" s="491"/>
      <c r="Q87" s="491"/>
      <c r="R87" s="491"/>
      <c r="S87" s="491"/>
      <c r="T87" s="491"/>
      <c r="U87" s="491"/>
      <c r="V87" s="491"/>
      <c r="W87" s="491"/>
      <c r="X87" s="495"/>
      <c r="Y87" s="422"/>
      <c r="Z87" s="419"/>
      <c r="AA87" s="419"/>
      <c r="AB87" s="420"/>
      <c r="AC87" s="2417"/>
      <c r="AD87" s="2418"/>
      <c r="AE87" s="2418"/>
      <c r="AF87" s="2419"/>
    </row>
    <row r="88" spans="1:32" ht="18.75" customHeight="1" x14ac:dyDescent="0.15">
      <c r="A88" s="413"/>
      <c r="B88" s="414"/>
      <c r="C88" s="415"/>
      <c r="D88" s="481"/>
      <c r="E88" s="405"/>
      <c r="F88" s="481"/>
      <c r="G88" s="405"/>
      <c r="H88" s="468" t="s">
        <v>121</v>
      </c>
      <c r="I88" s="490" t="s">
        <v>10</v>
      </c>
      <c r="J88" s="424" t="s">
        <v>24</v>
      </c>
      <c r="K88" s="424"/>
      <c r="L88" s="510" t="s">
        <v>10</v>
      </c>
      <c r="M88" s="424" t="s">
        <v>25</v>
      </c>
      <c r="N88" s="424"/>
      <c r="O88" s="492" t="s">
        <v>10</v>
      </c>
      <c r="P88" s="424" t="s">
        <v>26</v>
      </c>
      <c r="Q88" s="493"/>
      <c r="R88" s="424"/>
      <c r="S88" s="424"/>
      <c r="T88" s="424"/>
      <c r="U88" s="424"/>
      <c r="V88" s="424"/>
      <c r="W88" s="424"/>
      <c r="X88" s="425"/>
      <c r="Y88" s="422"/>
      <c r="Z88" s="419"/>
      <c r="AA88" s="419"/>
      <c r="AB88" s="420"/>
      <c r="AC88" s="2417"/>
      <c r="AD88" s="2418"/>
      <c r="AE88" s="2418"/>
      <c r="AF88" s="2419"/>
    </row>
    <row r="89" spans="1:32" ht="18.75" customHeight="1" x14ac:dyDescent="0.15">
      <c r="A89" s="413"/>
      <c r="B89" s="414"/>
      <c r="C89" s="415"/>
      <c r="D89" s="481"/>
      <c r="E89" s="405"/>
      <c r="F89" s="481"/>
      <c r="G89" s="405"/>
      <c r="H89" s="468" t="s">
        <v>112</v>
      </c>
      <c r="I89" s="490" t="s">
        <v>10</v>
      </c>
      <c r="J89" s="424" t="s">
        <v>53</v>
      </c>
      <c r="K89" s="491"/>
      <c r="L89" s="450"/>
      <c r="M89" s="492" t="s">
        <v>10</v>
      </c>
      <c r="N89" s="424" t="s">
        <v>54</v>
      </c>
      <c r="O89" s="493"/>
      <c r="P89" s="491"/>
      <c r="Q89" s="491"/>
      <c r="R89" s="491"/>
      <c r="S89" s="491"/>
      <c r="T89" s="491"/>
      <c r="U89" s="491"/>
      <c r="V89" s="491"/>
      <c r="W89" s="491"/>
      <c r="X89" s="495"/>
      <c r="Y89" s="422"/>
      <c r="Z89" s="419"/>
      <c r="AA89" s="419"/>
      <c r="AB89" s="420"/>
      <c r="AC89" s="2417"/>
      <c r="AD89" s="2418"/>
      <c r="AE89" s="2418"/>
      <c r="AF89" s="2419"/>
    </row>
    <row r="90" spans="1:32" ht="19.5" customHeight="1" x14ac:dyDescent="0.15">
      <c r="A90" s="413"/>
      <c r="B90" s="414"/>
      <c r="C90" s="415"/>
      <c r="D90" s="416"/>
      <c r="E90" s="405"/>
      <c r="F90" s="417"/>
      <c r="G90" s="418"/>
      <c r="H90" s="430" t="s">
        <v>36</v>
      </c>
      <c r="I90" s="490" t="s">
        <v>10</v>
      </c>
      <c r="J90" s="424" t="s">
        <v>24</v>
      </c>
      <c r="K90" s="424"/>
      <c r="L90" s="492" t="s">
        <v>10</v>
      </c>
      <c r="M90" s="424" t="s">
        <v>28</v>
      </c>
      <c r="N90" s="424"/>
      <c r="O90" s="493"/>
      <c r="P90" s="424"/>
      <c r="Q90" s="493"/>
      <c r="R90" s="493"/>
      <c r="S90" s="493"/>
      <c r="T90" s="493"/>
      <c r="U90" s="493"/>
      <c r="V90" s="493"/>
      <c r="W90" s="493"/>
      <c r="X90" s="494"/>
      <c r="Y90" s="419"/>
      <c r="Z90" s="419"/>
      <c r="AA90" s="419"/>
      <c r="AB90" s="420"/>
      <c r="AC90" s="2417"/>
      <c r="AD90" s="2418"/>
      <c r="AE90" s="2418"/>
      <c r="AF90" s="2419"/>
    </row>
    <row r="91" spans="1:32" ht="18.75" customHeight="1" x14ac:dyDescent="0.15">
      <c r="A91" s="481" t="s">
        <v>10</v>
      </c>
      <c r="B91" s="414">
        <v>25</v>
      </c>
      <c r="C91" s="415" t="s">
        <v>299</v>
      </c>
      <c r="D91" s="481" t="s">
        <v>10</v>
      </c>
      <c r="E91" s="405" t="s">
        <v>123</v>
      </c>
      <c r="F91" s="481" t="s">
        <v>10</v>
      </c>
      <c r="G91" s="405" t="s">
        <v>124</v>
      </c>
      <c r="H91" s="468" t="s">
        <v>113</v>
      </c>
      <c r="I91" s="490" t="s">
        <v>10</v>
      </c>
      <c r="J91" s="424" t="s">
        <v>24</v>
      </c>
      <c r="K91" s="491"/>
      <c r="L91" s="492" t="s">
        <v>10</v>
      </c>
      <c r="M91" s="424" t="s">
        <v>28</v>
      </c>
      <c r="N91" s="451"/>
      <c r="O91" s="491"/>
      <c r="P91" s="491"/>
      <c r="Q91" s="491"/>
      <c r="R91" s="491"/>
      <c r="S91" s="491"/>
      <c r="T91" s="491"/>
      <c r="U91" s="491"/>
      <c r="V91" s="491"/>
      <c r="W91" s="491"/>
      <c r="X91" s="495"/>
      <c r="Y91" s="422"/>
      <c r="Z91" s="419"/>
      <c r="AA91" s="419"/>
      <c r="AB91" s="420"/>
      <c r="AC91" s="2417"/>
      <c r="AD91" s="2418"/>
      <c r="AE91" s="2418"/>
      <c r="AF91" s="2419"/>
    </row>
    <row r="92" spans="1:32" ht="18.75" customHeight="1" x14ac:dyDescent="0.15">
      <c r="A92" s="413"/>
      <c r="B92" s="414"/>
      <c r="C92" s="415"/>
      <c r="D92" s="481" t="s">
        <v>10</v>
      </c>
      <c r="E92" s="405" t="s">
        <v>125</v>
      </c>
      <c r="F92" s="481" t="s">
        <v>10</v>
      </c>
      <c r="G92" s="405" t="s">
        <v>126</v>
      </c>
      <c r="H92" s="468" t="s">
        <v>127</v>
      </c>
      <c r="I92" s="490" t="s">
        <v>10</v>
      </c>
      <c r="J92" s="424" t="s">
        <v>24</v>
      </c>
      <c r="K92" s="424"/>
      <c r="L92" s="492" t="s">
        <v>10</v>
      </c>
      <c r="M92" s="424" t="s">
        <v>25</v>
      </c>
      <c r="N92" s="424"/>
      <c r="O92" s="492" t="s">
        <v>10</v>
      </c>
      <c r="P92" s="424" t="s">
        <v>26</v>
      </c>
      <c r="Q92" s="493"/>
      <c r="R92" s="491"/>
      <c r="S92" s="491"/>
      <c r="T92" s="491"/>
      <c r="U92" s="491"/>
      <c r="V92" s="491"/>
      <c r="W92" s="491"/>
      <c r="X92" s="495"/>
      <c r="Y92" s="422"/>
      <c r="Z92" s="419"/>
      <c r="AA92" s="419"/>
      <c r="AB92" s="420"/>
      <c r="AC92" s="2417"/>
      <c r="AD92" s="2418"/>
      <c r="AE92" s="2418"/>
      <c r="AF92" s="2419"/>
    </row>
    <row r="93" spans="1:32" ht="18.75" customHeight="1" x14ac:dyDescent="0.15">
      <c r="A93" s="413"/>
      <c r="B93" s="414"/>
      <c r="C93" s="415"/>
      <c r="D93" s="416"/>
      <c r="E93" s="405"/>
      <c r="F93" s="417"/>
      <c r="G93" s="405"/>
      <c r="H93" s="516" t="s">
        <v>114</v>
      </c>
      <c r="I93" s="490" t="s">
        <v>10</v>
      </c>
      <c r="J93" s="424" t="s">
        <v>24</v>
      </c>
      <c r="K93" s="424"/>
      <c r="L93" s="492" t="s">
        <v>10</v>
      </c>
      <c r="M93" s="424" t="s">
        <v>25</v>
      </c>
      <c r="N93" s="424"/>
      <c r="O93" s="492" t="s">
        <v>10</v>
      </c>
      <c r="P93" s="424" t="s">
        <v>26</v>
      </c>
      <c r="Q93" s="493"/>
      <c r="R93" s="493"/>
      <c r="S93" s="493"/>
      <c r="T93" s="493"/>
      <c r="U93" s="517"/>
      <c r="V93" s="517"/>
      <c r="W93" s="517"/>
      <c r="X93" s="518"/>
      <c r="Y93" s="422"/>
      <c r="Z93" s="419"/>
      <c r="AA93" s="419"/>
      <c r="AB93" s="420"/>
      <c r="AC93" s="2417"/>
      <c r="AD93" s="2418"/>
      <c r="AE93" s="2418"/>
      <c r="AF93" s="2419"/>
    </row>
    <row r="94" spans="1:32" ht="18.75" customHeight="1" x14ac:dyDescent="0.15">
      <c r="A94" s="413"/>
      <c r="B94" s="414"/>
      <c r="C94" s="415"/>
      <c r="D94" s="416"/>
      <c r="E94" s="405"/>
      <c r="F94" s="417"/>
      <c r="G94" s="405"/>
      <c r="H94" s="431" t="s">
        <v>84</v>
      </c>
      <c r="I94" s="490" t="s">
        <v>10</v>
      </c>
      <c r="J94" s="424" t="s">
        <v>24</v>
      </c>
      <c r="K94" s="424"/>
      <c r="L94" s="492" t="s">
        <v>10</v>
      </c>
      <c r="M94" s="424" t="s">
        <v>39</v>
      </c>
      <c r="N94" s="424"/>
      <c r="O94" s="492" t="s">
        <v>10</v>
      </c>
      <c r="P94" s="424" t="s">
        <v>40</v>
      </c>
      <c r="Q94" s="451"/>
      <c r="R94" s="492" t="s">
        <v>10</v>
      </c>
      <c r="S94" s="424" t="s">
        <v>85</v>
      </c>
      <c r="T94" s="424"/>
      <c r="U94" s="424"/>
      <c r="V94" s="424"/>
      <c r="W94" s="424"/>
      <c r="X94" s="425"/>
      <c r="Y94" s="422"/>
      <c r="Z94" s="419"/>
      <c r="AA94" s="419"/>
      <c r="AB94" s="420"/>
      <c r="AC94" s="2417"/>
      <c r="AD94" s="2418"/>
      <c r="AE94" s="2418"/>
      <c r="AF94" s="2419"/>
    </row>
    <row r="95" spans="1:32" ht="18.75" customHeight="1" x14ac:dyDescent="0.15">
      <c r="A95" s="413"/>
      <c r="B95" s="414"/>
      <c r="C95" s="415"/>
      <c r="D95" s="416"/>
      <c r="E95" s="405"/>
      <c r="F95" s="417"/>
      <c r="G95" s="405"/>
      <c r="H95" s="2427" t="s">
        <v>119</v>
      </c>
      <c r="I95" s="2429" t="s">
        <v>10</v>
      </c>
      <c r="J95" s="2430" t="s">
        <v>24</v>
      </c>
      <c r="K95" s="2430"/>
      <c r="L95" s="2431" t="s">
        <v>10</v>
      </c>
      <c r="M95" s="2430" t="s">
        <v>28</v>
      </c>
      <c r="N95" s="2430"/>
      <c r="O95" s="426"/>
      <c r="P95" s="426"/>
      <c r="Q95" s="426"/>
      <c r="R95" s="426"/>
      <c r="S95" s="426"/>
      <c r="T95" s="426"/>
      <c r="U95" s="426"/>
      <c r="V95" s="426"/>
      <c r="W95" s="426"/>
      <c r="X95" s="429"/>
      <c r="Y95" s="422"/>
      <c r="Z95" s="419"/>
      <c r="AA95" s="419"/>
      <c r="AB95" s="420"/>
      <c r="AC95" s="2417"/>
      <c r="AD95" s="2418"/>
      <c r="AE95" s="2418"/>
      <c r="AF95" s="2419"/>
    </row>
    <row r="96" spans="1:32" ht="18.75" customHeight="1" x14ac:dyDescent="0.15">
      <c r="A96" s="413"/>
      <c r="B96" s="414"/>
      <c r="C96" s="415"/>
      <c r="D96" s="416"/>
      <c r="E96" s="405"/>
      <c r="F96" s="417"/>
      <c r="G96" s="405"/>
      <c r="H96" s="2428"/>
      <c r="I96" s="2429"/>
      <c r="J96" s="2430"/>
      <c r="K96" s="2430"/>
      <c r="L96" s="2431"/>
      <c r="M96" s="2430"/>
      <c r="N96" s="2430"/>
      <c r="O96" s="427"/>
      <c r="P96" s="427"/>
      <c r="Q96" s="427"/>
      <c r="R96" s="427"/>
      <c r="S96" s="427"/>
      <c r="T96" s="427"/>
      <c r="U96" s="427"/>
      <c r="V96" s="427"/>
      <c r="W96" s="427"/>
      <c r="X96" s="428"/>
      <c r="Y96" s="422"/>
      <c r="Z96" s="419"/>
      <c r="AA96" s="419"/>
      <c r="AB96" s="420"/>
      <c r="AC96" s="2417"/>
      <c r="AD96" s="2418"/>
      <c r="AE96" s="2418"/>
      <c r="AF96" s="2419"/>
    </row>
    <row r="97" spans="1:32" ht="18.75" customHeight="1" x14ac:dyDescent="0.15">
      <c r="A97" s="413"/>
      <c r="B97" s="414"/>
      <c r="C97" s="415"/>
      <c r="D97" s="416"/>
      <c r="E97" s="405"/>
      <c r="F97" s="417"/>
      <c r="G97" s="418"/>
      <c r="H97" s="431" t="s">
        <v>38</v>
      </c>
      <c r="I97" s="490" t="s">
        <v>10</v>
      </c>
      <c r="J97" s="424" t="s">
        <v>24</v>
      </c>
      <c r="K97" s="424"/>
      <c r="L97" s="492" t="s">
        <v>10</v>
      </c>
      <c r="M97" s="424" t="s">
        <v>39</v>
      </c>
      <c r="N97" s="424"/>
      <c r="O97" s="492" t="s">
        <v>10</v>
      </c>
      <c r="P97" s="424" t="s">
        <v>40</v>
      </c>
      <c r="Q97" s="424"/>
      <c r="R97" s="492" t="s">
        <v>10</v>
      </c>
      <c r="S97" s="424" t="s">
        <v>41</v>
      </c>
      <c r="T97" s="424"/>
      <c r="U97" s="491"/>
      <c r="V97" s="491"/>
      <c r="W97" s="491"/>
      <c r="X97" s="495"/>
      <c r="Y97" s="422"/>
      <c r="Z97" s="419"/>
      <c r="AA97" s="419"/>
      <c r="AB97" s="420"/>
      <c r="AC97" s="2417"/>
      <c r="AD97" s="2418"/>
      <c r="AE97" s="2418"/>
      <c r="AF97" s="2419"/>
    </row>
    <row r="98" spans="1:32" ht="18.75" customHeight="1" x14ac:dyDescent="0.15">
      <c r="A98" s="413"/>
      <c r="B98" s="414"/>
      <c r="C98" s="415"/>
      <c r="D98" s="416"/>
      <c r="E98" s="405"/>
      <c r="F98" s="417"/>
      <c r="G98" s="418"/>
      <c r="H98" s="432" t="s">
        <v>42</v>
      </c>
      <c r="I98" s="500" t="s">
        <v>10</v>
      </c>
      <c r="J98" s="426" t="s">
        <v>43</v>
      </c>
      <c r="K98" s="426"/>
      <c r="L98" s="501" t="s">
        <v>10</v>
      </c>
      <c r="M98" s="426" t="s">
        <v>44</v>
      </c>
      <c r="N98" s="426"/>
      <c r="O98" s="501" t="s">
        <v>10</v>
      </c>
      <c r="P98" s="426" t="s">
        <v>45</v>
      </c>
      <c r="Q98" s="426"/>
      <c r="R98" s="501"/>
      <c r="S98" s="426"/>
      <c r="T98" s="426"/>
      <c r="U98" s="498"/>
      <c r="V98" s="498"/>
      <c r="W98" s="498"/>
      <c r="X98" s="499"/>
      <c r="Y98" s="422"/>
      <c r="Z98" s="419"/>
      <c r="AA98" s="419"/>
      <c r="AB98" s="420"/>
      <c r="AC98" s="2417"/>
      <c r="AD98" s="2418"/>
      <c r="AE98" s="2418"/>
      <c r="AF98" s="2419"/>
    </row>
    <row r="99" spans="1:32" ht="18.75" customHeight="1" x14ac:dyDescent="0.15">
      <c r="A99" s="433"/>
      <c r="B99" s="434"/>
      <c r="C99" s="435"/>
      <c r="D99" s="436"/>
      <c r="E99" s="437"/>
      <c r="F99" s="438"/>
      <c r="G99" s="439"/>
      <c r="H99" s="440" t="s">
        <v>46</v>
      </c>
      <c r="I99" s="502" t="s">
        <v>10</v>
      </c>
      <c r="J99" s="441" t="s">
        <v>24</v>
      </c>
      <c r="K99" s="441"/>
      <c r="L99" s="503" t="s">
        <v>10</v>
      </c>
      <c r="M99" s="441" t="s">
        <v>28</v>
      </c>
      <c r="N99" s="441"/>
      <c r="O99" s="441"/>
      <c r="P99" s="441"/>
      <c r="Q99" s="504"/>
      <c r="R99" s="441"/>
      <c r="S99" s="441"/>
      <c r="T99" s="441"/>
      <c r="U99" s="441"/>
      <c r="V99" s="441"/>
      <c r="W99" s="441"/>
      <c r="X99" s="442"/>
      <c r="Y99" s="443"/>
      <c r="Z99" s="444"/>
      <c r="AA99" s="444"/>
      <c r="AB99" s="445"/>
      <c r="AC99" s="2417"/>
      <c r="AD99" s="2418"/>
      <c r="AE99" s="2418"/>
      <c r="AF99" s="2419"/>
    </row>
    <row r="100" spans="1:32" ht="18.75" customHeight="1" x14ac:dyDescent="0.15">
      <c r="A100" s="406"/>
      <c r="B100" s="407"/>
      <c r="C100" s="408"/>
      <c r="D100" s="409"/>
      <c r="E100" s="402"/>
      <c r="F100" s="410"/>
      <c r="G100" s="402"/>
      <c r="H100" s="459" t="s">
        <v>120</v>
      </c>
      <c r="I100" s="505" t="s">
        <v>10</v>
      </c>
      <c r="J100" s="449" t="s">
        <v>97</v>
      </c>
      <c r="K100" s="506"/>
      <c r="L100" s="462"/>
      <c r="M100" s="507" t="s">
        <v>10</v>
      </c>
      <c r="N100" s="449" t="s">
        <v>98</v>
      </c>
      <c r="O100" s="463"/>
      <c r="P100" s="506"/>
      <c r="Q100" s="506"/>
      <c r="R100" s="506"/>
      <c r="S100" s="506"/>
      <c r="T100" s="506"/>
      <c r="U100" s="506"/>
      <c r="V100" s="506"/>
      <c r="W100" s="506"/>
      <c r="X100" s="522"/>
      <c r="Y100" s="482" t="s">
        <v>10</v>
      </c>
      <c r="Z100" s="400" t="s">
        <v>19</v>
      </c>
      <c r="AA100" s="400"/>
      <c r="AB100" s="412"/>
      <c r="AC100" s="2414"/>
      <c r="AD100" s="2415"/>
      <c r="AE100" s="2415"/>
      <c r="AF100" s="2416"/>
    </row>
    <row r="101" spans="1:32" ht="18.75" customHeight="1" x14ac:dyDescent="0.15">
      <c r="A101" s="481"/>
      <c r="B101" s="414"/>
      <c r="C101" s="415"/>
      <c r="D101" s="416"/>
      <c r="E101" s="405"/>
      <c r="F101" s="417"/>
      <c r="G101" s="405"/>
      <c r="H101" s="2412" t="s">
        <v>63</v>
      </c>
      <c r="I101" s="480" t="s">
        <v>10</v>
      </c>
      <c r="J101" s="403" t="s">
        <v>24</v>
      </c>
      <c r="K101" s="403"/>
      <c r="L101" s="552"/>
      <c r="M101" s="480" t="s">
        <v>10</v>
      </c>
      <c r="N101" s="403" t="s">
        <v>87</v>
      </c>
      <c r="O101" s="403"/>
      <c r="P101" s="552"/>
      <c r="Q101" s="480" t="s">
        <v>10</v>
      </c>
      <c r="R101" s="390" t="s">
        <v>88</v>
      </c>
      <c r="S101" s="390"/>
      <c r="T101" s="390"/>
      <c r="U101" s="480" t="s">
        <v>10</v>
      </c>
      <c r="V101" s="390" t="s">
        <v>89</v>
      </c>
      <c r="W101" s="390"/>
      <c r="X101" s="455"/>
      <c r="Y101" s="480" t="s">
        <v>10</v>
      </c>
      <c r="Z101" s="403" t="s">
        <v>20</v>
      </c>
      <c r="AA101" s="419"/>
      <c r="AB101" s="420"/>
      <c r="AC101" s="2417"/>
      <c r="AD101" s="2418"/>
      <c r="AE101" s="2418"/>
      <c r="AF101" s="2419"/>
    </row>
    <row r="102" spans="1:32" ht="18.75" customHeight="1" x14ac:dyDescent="0.15">
      <c r="A102" s="413"/>
      <c r="B102" s="414"/>
      <c r="C102" s="415"/>
      <c r="D102" s="416"/>
      <c r="E102" s="405"/>
      <c r="F102" s="417"/>
      <c r="G102" s="405"/>
      <c r="H102" s="2413"/>
      <c r="I102" s="487" t="s">
        <v>10</v>
      </c>
      <c r="J102" s="427" t="s">
        <v>90</v>
      </c>
      <c r="K102" s="421"/>
      <c r="L102" s="421"/>
      <c r="M102" s="510" t="s">
        <v>10</v>
      </c>
      <c r="N102" s="427" t="s">
        <v>91</v>
      </c>
      <c r="O102" s="421"/>
      <c r="P102" s="421"/>
      <c r="Q102" s="510" t="s">
        <v>10</v>
      </c>
      <c r="R102" s="427" t="s">
        <v>92</v>
      </c>
      <c r="S102" s="421"/>
      <c r="T102" s="421"/>
      <c r="U102" s="421"/>
      <c r="V102" s="421"/>
      <c r="W102" s="421"/>
      <c r="X102" s="457"/>
      <c r="Y102" s="422"/>
      <c r="Z102" s="419"/>
      <c r="AA102" s="419"/>
      <c r="AB102" s="420"/>
      <c r="AC102" s="2417"/>
      <c r="AD102" s="2418"/>
      <c r="AE102" s="2418"/>
      <c r="AF102" s="2419"/>
    </row>
    <row r="103" spans="1:32" ht="18.75" customHeight="1" x14ac:dyDescent="0.15">
      <c r="A103" s="413"/>
      <c r="B103" s="414"/>
      <c r="C103" s="415"/>
      <c r="D103" s="416"/>
      <c r="E103" s="405"/>
      <c r="F103" s="417"/>
      <c r="G103" s="405"/>
      <c r="H103" s="468" t="s">
        <v>99</v>
      </c>
      <c r="I103" s="490" t="s">
        <v>10</v>
      </c>
      <c r="J103" s="424" t="s">
        <v>53</v>
      </c>
      <c r="K103" s="491"/>
      <c r="L103" s="450"/>
      <c r="M103" s="492" t="s">
        <v>10</v>
      </c>
      <c r="N103" s="424" t="s">
        <v>54</v>
      </c>
      <c r="O103" s="493"/>
      <c r="P103" s="491"/>
      <c r="Q103" s="491"/>
      <c r="R103" s="491"/>
      <c r="S103" s="491"/>
      <c r="T103" s="491"/>
      <c r="U103" s="491"/>
      <c r="V103" s="491"/>
      <c r="W103" s="491"/>
      <c r="X103" s="495"/>
      <c r="Y103" s="422"/>
      <c r="Z103" s="419"/>
      <c r="AA103" s="419"/>
      <c r="AB103" s="420"/>
      <c r="AC103" s="2417"/>
      <c r="AD103" s="2418"/>
      <c r="AE103" s="2418"/>
      <c r="AF103" s="2419"/>
    </row>
    <row r="104" spans="1:32" ht="19.5" customHeight="1" x14ac:dyDescent="0.15">
      <c r="A104" s="413"/>
      <c r="B104" s="414"/>
      <c r="C104" s="415"/>
      <c r="D104" s="416"/>
      <c r="E104" s="405"/>
      <c r="F104" s="417"/>
      <c r="G104" s="418"/>
      <c r="H104" s="430" t="s">
        <v>21</v>
      </c>
      <c r="I104" s="490" t="s">
        <v>10</v>
      </c>
      <c r="J104" s="424" t="s">
        <v>22</v>
      </c>
      <c r="K104" s="491"/>
      <c r="L104" s="450"/>
      <c r="M104" s="492" t="s">
        <v>10</v>
      </c>
      <c r="N104" s="424" t="s">
        <v>23</v>
      </c>
      <c r="O104" s="492"/>
      <c r="P104" s="424"/>
      <c r="Q104" s="493"/>
      <c r="R104" s="493"/>
      <c r="S104" s="493"/>
      <c r="T104" s="493"/>
      <c r="U104" s="493"/>
      <c r="V104" s="493"/>
      <c r="W104" s="493"/>
      <c r="X104" s="494"/>
      <c r="Y104" s="419"/>
      <c r="Z104" s="419"/>
      <c r="AA104" s="419"/>
      <c r="AB104" s="420"/>
      <c r="AC104" s="2417"/>
      <c r="AD104" s="2418"/>
      <c r="AE104" s="2418"/>
      <c r="AF104" s="2419"/>
    </row>
    <row r="105" spans="1:32" ht="19.5" customHeight="1" x14ac:dyDescent="0.15">
      <c r="A105" s="413"/>
      <c r="B105" s="414"/>
      <c r="C105" s="415"/>
      <c r="D105" s="416"/>
      <c r="E105" s="405"/>
      <c r="F105" s="417"/>
      <c r="G105" s="418"/>
      <c r="H105" s="430" t="s">
        <v>66</v>
      </c>
      <c r="I105" s="490" t="s">
        <v>10</v>
      </c>
      <c r="J105" s="424" t="s">
        <v>22</v>
      </c>
      <c r="K105" s="491"/>
      <c r="L105" s="450"/>
      <c r="M105" s="492" t="s">
        <v>10</v>
      </c>
      <c r="N105" s="424" t="s">
        <v>23</v>
      </c>
      <c r="O105" s="492"/>
      <c r="P105" s="424"/>
      <c r="Q105" s="493"/>
      <c r="R105" s="493"/>
      <c r="S105" s="493"/>
      <c r="T105" s="493"/>
      <c r="U105" s="493"/>
      <c r="V105" s="493"/>
      <c r="W105" s="493"/>
      <c r="X105" s="494"/>
      <c r="Y105" s="419"/>
      <c r="Z105" s="419"/>
      <c r="AA105" s="419"/>
      <c r="AB105" s="420"/>
      <c r="AC105" s="2417"/>
      <c r="AD105" s="2418"/>
      <c r="AE105" s="2418"/>
      <c r="AF105" s="2419"/>
    </row>
    <row r="106" spans="1:32" ht="18.75" customHeight="1" x14ac:dyDescent="0.15">
      <c r="A106" s="413"/>
      <c r="B106" s="414"/>
      <c r="C106" s="415"/>
      <c r="D106" s="416"/>
      <c r="E106" s="405"/>
      <c r="F106" s="417"/>
      <c r="G106" s="405"/>
      <c r="H106" s="468" t="s">
        <v>106</v>
      </c>
      <c r="I106" s="490" t="s">
        <v>10</v>
      </c>
      <c r="J106" s="424" t="s">
        <v>24</v>
      </c>
      <c r="K106" s="491"/>
      <c r="L106" s="492" t="s">
        <v>10</v>
      </c>
      <c r="M106" s="424" t="s">
        <v>28</v>
      </c>
      <c r="N106" s="451"/>
      <c r="O106" s="493"/>
      <c r="P106" s="493"/>
      <c r="Q106" s="493"/>
      <c r="R106" s="493"/>
      <c r="S106" s="493"/>
      <c r="T106" s="493"/>
      <c r="U106" s="493"/>
      <c r="V106" s="493"/>
      <c r="W106" s="493"/>
      <c r="X106" s="494"/>
      <c r="Y106" s="422"/>
      <c r="Z106" s="419"/>
      <c r="AA106" s="419"/>
      <c r="AB106" s="420"/>
      <c r="AC106" s="2417"/>
      <c r="AD106" s="2418"/>
      <c r="AE106" s="2418"/>
      <c r="AF106" s="2419"/>
    </row>
    <row r="107" spans="1:32" ht="18.75" customHeight="1" x14ac:dyDescent="0.15">
      <c r="A107" s="413"/>
      <c r="B107" s="414"/>
      <c r="C107" s="415"/>
      <c r="D107" s="416"/>
      <c r="E107" s="405"/>
      <c r="F107" s="417"/>
      <c r="G107" s="405"/>
      <c r="H107" s="468" t="s">
        <v>293</v>
      </c>
      <c r="I107" s="490" t="s">
        <v>10</v>
      </c>
      <c r="J107" s="424" t="s">
        <v>24</v>
      </c>
      <c r="K107" s="491"/>
      <c r="L107" s="492" t="s">
        <v>10</v>
      </c>
      <c r="M107" s="424" t="s">
        <v>28</v>
      </c>
      <c r="N107" s="451"/>
      <c r="O107" s="493"/>
      <c r="P107" s="493"/>
      <c r="Q107" s="493"/>
      <c r="R107" s="493"/>
      <c r="S107" s="493"/>
      <c r="T107" s="493"/>
      <c r="U107" s="493"/>
      <c r="V107" s="493"/>
      <c r="W107" s="493"/>
      <c r="X107" s="494"/>
      <c r="Y107" s="422"/>
      <c r="Z107" s="419"/>
      <c r="AA107" s="419"/>
      <c r="AB107" s="420"/>
      <c r="AC107" s="2417"/>
      <c r="AD107" s="2418"/>
      <c r="AE107" s="2418"/>
      <c r="AF107" s="2419"/>
    </row>
    <row r="108" spans="1:32" ht="18.75" customHeight="1" x14ac:dyDescent="0.15">
      <c r="A108" s="413"/>
      <c r="B108" s="414"/>
      <c r="C108" s="415"/>
      <c r="D108" s="416"/>
      <c r="E108" s="405"/>
      <c r="F108" s="417"/>
      <c r="G108" s="405"/>
      <c r="H108" s="468" t="s">
        <v>112</v>
      </c>
      <c r="I108" s="490" t="s">
        <v>10</v>
      </c>
      <c r="J108" s="424" t="s">
        <v>53</v>
      </c>
      <c r="K108" s="491"/>
      <c r="L108" s="450"/>
      <c r="M108" s="492" t="s">
        <v>10</v>
      </c>
      <c r="N108" s="424" t="s">
        <v>54</v>
      </c>
      <c r="O108" s="493"/>
      <c r="P108" s="493"/>
      <c r="Q108" s="493"/>
      <c r="R108" s="493"/>
      <c r="S108" s="493"/>
      <c r="T108" s="493"/>
      <c r="U108" s="493"/>
      <c r="V108" s="493"/>
      <c r="W108" s="493"/>
      <c r="X108" s="494"/>
      <c r="Y108" s="422"/>
      <c r="Z108" s="419"/>
      <c r="AA108" s="419"/>
      <c r="AB108" s="420"/>
      <c r="AC108" s="2417"/>
      <c r="AD108" s="2418"/>
      <c r="AE108" s="2418"/>
      <c r="AF108" s="2419"/>
    </row>
    <row r="109" spans="1:32" ht="18.75" customHeight="1" x14ac:dyDescent="0.15">
      <c r="A109" s="413"/>
      <c r="B109" s="414"/>
      <c r="C109" s="415"/>
      <c r="D109" s="481"/>
      <c r="E109" s="405"/>
      <c r="F109" s="417"/>
      <c r="G109" s="405"/>
      <c r="H109" s="468" t="s">
        <v>132</v>
      </c>
      <c r="I109" s="490" t="s">
        <v>10</v>
      </c>
      <c r="J109" s="424" t="s">
        <v>133</v>
      </c>
      <c r="K109" s="493"/>
      <c r="L109" s="493"/>
      <c r="M109" s="493"/>
      <c r="N109" s="493"/>
      <c r="O109" s="493"/>
      <c r="P109" s="492" t="s">
        <v>10</v>
      </c>
      <c r="Q109" s="424" t="s">
        <v>134</v>
      </c>
      <c r="R109" s="493"/>
      <c r="S109" s="493"/>
      <c r="T109" s="493"/>
      <c r="U109" s="493"/>
      <c r="V109" s="493"/>
      <c r="W109" s="493"/>
      <c r="X109" s="494"/>
      <c r="Y109" s="422"/>
      <c r="Z109" s="419"/>
      <c r="AA109" s="419"/>
      <c r="AB109" s="420"/>
      <c r="AC109" s="2417"/>
      <c r="AD109" s="2418"/>
      <c r="AE109" s="2418"/>
      <c r="AF109" s="2419"/>
    </row>
    <row r="110" spans="1:32" ht="18.75" customHeight="1" x14ac:dyDescent="0.15">
      <c r="A110" s="413"/>
      <c r="B110" s="414"/>
      <c r="C110" s="415"/>
      <c r="D110" s="481" t="s">
        <v>10</v>
      </c>
      <c r="E110" s="405" t="s">
        <v>135</v>
      </c>
      <c r="F110" s="417"/>
      <c r="G110" s="405"/>
      <c r="H110" s="468" t="s">
        <v>300</v>
      </c>
      <c r="I110" s="490" t="s">
        <v>10</v>
      </c>
      <c r="J110" s="424" t="s">
        <v>24</v>
      </c>
      <c r="K110" s="491"/>
      <c r="L110" s="492" t="s">
        <v>10</v>
      </c>
      <c r="M110" s="424" t="s">
        <v>28</v>
      </c>
      <c r="N110" s="451"/>
      <c r="O110" s="451"/>
      <c r="P110" s="451"/>
      <c r="Q110" s="451"/>
      <c r="R110" s="451"/>
      <c r="S110" s="451"/>
      <c r="T110" s="451"/>
      <c r="U110" s="451"/>
      <c r="V110" s="451"/>
      <c r="W110" s="451"/>
      <c r="X110" s="452"/>
      <c r="Y110" s="422"/>
      <c r="Z110" s="419"/>
      <c r="AA110" s="419"/>
      <c r="AB110" s="420"/>
      <c r="AC110" s="2417"/>
      <c r="AD110" s="2418"/>
      <c r="AE110" s="2418"/>
      <c r="AF110" s="2419"/>
    </row>
    <row r="111" spans="1:32" ht="18.75" customHeight="1" x14ac:dyDescent="0.15">
      <c r="A111" s="481" t="s">
        <v>10</v>
      </c>
      <c r="B111" s="414">
        <v>25</v>
      </c>
      <c r="C111" s="415" t="s">
        <v>299</v>
      </c>
      <c r="D111" s="481" t="s">
        <v>10</v>
      </c>
      <c r="E111" s="405" t="s">
        <v>136</v>
      </c>
      <c r="F111" s="417"/>
      <c r="G111" s="405"/>
      <c r="H111" s="468" t="s">
        <v>239</v>
      </c>
      <c r="I111" s="490" t="s">
        <v>10</v>
      </c>
      <c r="J111" s="424" t="s">
        <v>24</v>
      </c>
      <c r="K111" s="491"/>
      <c r="L111" s="492" t="s">
        <v>10</v>
      </c>
      <c r="M111" s="424" t="s">
        <v>28</v>
      </c>
      <c r="N111" s="451"/>
      <c r="O111" s="451"/>
      <c r="P111" s="451"/>
      <c r="Q111" s="451"/>
      <c r="R111" s="451"/>
      <c r="S111" s="451"/>
      <c r="T111" s="451"/>
      <c r="U111" s="451"/>
      <c r="V111" s="451"/>
      <c r="W111" s="451"/>
      <c r="X111" s="452"/>
      <c r="Y111" s="422"/>
      <c r="Z111" s="419"/>
      <c r="AA111" s="419"/>
      <c r="AB111" s="420"/>
      <c r="AC111" s="2417"/>
      <c r="AD111" s="2418"/>
      <c r="AE111" s="2418"/>
      <c r="AF111" s="2419"/>
    </row>
    <row r="112" spans="1:32" ht="19.5" customHeight="1" x14ac:dyDescent="0.15">
      <c r="A112" s="413"/>
      <c r="B112" s="414"/>
      <c r="C112" s="415"/>
      <c r="D112" s="481" t="s">
        <v>10</v>
      </c>
      <c r="E112" s="405" t="s">
        <v>137</v>
      </c>
      <c r="F112" s="417"/>
      <c r="G112" s="418"/>
      <c r="H112" s="430" t="s">
        <v>36</v>
      </c>
      <c r="I112" s="490" t="s">
        <v>10</v>
      </c>
      <c r="J112" s="424" t="s">
        <v>24</v>
      </c>
      <c r="K112" s="424"/>
      <c r="L112" s="492" t="s">
        <v>10</v>
      </c>
      <c r="M112" s="424" t="s">
        <v>28</v>
      </c>
      <c r="N112" s="424"/>
      <c r="O112" s="493"/>
      <c r="P112" s="424"/>
      <c r="Q112" s="493"/>
      <c r="R112" s="493"/>
      <c r="S112" s="493"/>
      <c r="T112" s="493"/>
      <c r="U112" s="493"/>
      <c r="V112" s="493"/>
      <c r="W112" s="493"/>
      <c r="X112" s="494"/>
      <c r="Y112" s="419"/>
      <c r="Z112" s="419"/>
      <c r="AA112" s="419"/>
      <c r="AB112" s="420"/>
      <c r="AC112" s="2417"/>
      <c r="AD112" s="2418"/>
      <c r="AE112" s="2418"/>
      <c r="AF112" s="2419"/>
    </row>
    <row r="113" spans="1:32" ht="18.75" customHeight="1" x14ac:dyDescent="0.15">
      <c r="A113" s="413"/>
      <c r="B113" s="414"/>
      <c r="C113" s="415"/>
      <c r="D113" s="481" t="s">
        <v>10</v>
      </c>
      <c r="E113" s="405" t="s">
        <v>138</v>
      </c>
      <c r="F113" s="417"/>
      <c r="G113" s="405"/>
      <c r="H113" s="468" t="s">
        <v>113</v>
      </c>
      <c r="I113" s="490" t="s">
        <v>10</v>
      </c>
      <c r="J113" s="424" t="s">
        <v>24</v>
      </c>
      <c r="K113" s="491"/>
      <c r="L113" s="492" t="s">
        <v>10</v>
      </c>
      <c r="M113" s="424" t="s">
        <v>28</v>
      </c>
      <c r="N113" s="451"/>
      <c r="O113" s="493"/>
      <c r="P113" s="493"/>
      <c r="Q113" s="493"/>
      <c r="R113" s="493"/>
      <c r="S113" s="493"/>
      <c r="T113" s="493"/>
      <c r="U113" s="493"/>
      <c r="V113" s="493"/>
      <c r="W113" s="493"/>
      <c r="X113" s="494"/>
      <c r="Y113" s="422"/>
      <c r="Z113" s="419"/>
      <c r="AA113" s="419"/>
      <c r="AB113" s="420"/>
      <c r="AC113" s="2417"/>
      <c r="AD113" s="2418"/>
      <c r="AE113" s="2418"/>
      <c r="AF113" s="2419"/>
    </row>
    <row r="114" spans="1:32" ht="18.75" customHeight="1" x14ac:dyDescent="0.15">
      <c r="A114" s="413"/>
      <c r="B114" s="414"/>
      <c r="C114" s="415"/>
      <c r="D114" s="416"/>
      <c r="E114" s="405"/>
      <c r="F114" s="417"/>
      <c r="G114" s="405"/>
      <c r="H114" s="468" t="s">
        <v>127</v>
      </c>
      <c r="I114" s="490" t="s">
        <v>10</v>
      </c>
      <c r="J114" s="424" t="s">
        <v>24</v>
      </c>
      <c r="K114" s="424"/>
      <c r="L114" s="492" t="s">
        <v>10</v>
      </c>
      <c r="M114" s="424" t="s">
        <v>25</v>
      </c>
      <c r="N114" s="424"/>
      <c r="O114" s="492" t="s">
        <v>10</v>
      </c>
      <c r="P114" s="424" t="s">
        <v>26</v>
      </c>
      <c r="Q114" s="493"/>
      <c r="R114" s="493"/>
      <c r="S114" s="493"/>
      <c r="T114" s="493"/>
      <c r="U114" s="493"/>
      <c r="V114" s="493"/>
      <c r="W114" s="493"/>
      <c r="X114" s="494"/>
      <c r="Y114" s="422"/>
      <c r="Z114" s="419"/>
      <c r="AA114" s="419"/>
      <c r="AB114" s="420"/>
      <c r="AC114" s="2417"/>
      <c r="AD114" s="2418"/>
      <c r="AE114" s="2418"/>
      <c r="AF114" s="2419"/>
    </row>
    <row r="115" spans="1:32" ht="18.75" customHeight="1" x14ac:dyDescent="0.15">
      <c r="A115" s="413"/>
      <c r="B115" s="414"/>
      <c r="C115" s="415"/>
      <c r="D115" s="416"/>
      <c r="E115" s="405"/>
      <c r="F115" s="417"/>
      <c r="G115" s="405"/>
      <c r="H115" s="468" t="s">
        <v>128</v>
      </c>
      <c r="I115" s="490" t="s">
        <v>10</v>
      </c>
      <c r="J115" s="424" t="s">
        <v>129</v>
      </c>
      <c r="K115" s="424"/>
      <c r="L115" s="450"/>
      <c r="M115" s="450"/>
      <c r="N115" s="492" t="s">
        <v>10</v>
      </c>
      <c r="O115" s="424" t="s">
        <v>130</v>
      </c>
      <c r="P115" s="493"/>
      <c r="Q115" s="493"/>
      <c r="R115" s="493"/>
      <c r="S115" s="492" t="s">
        <v>10</v>
      </c>
      <c r="T115" s="424" t="s">
        <v>131</v>
      </c>
      <c r="U115" s="493"/>
      <c r="V115" s="493"/>
      <c r="W115" s="493"/>
      <c r="X115" s="494"/>
      <c r="Y115" s="422"/>
      <c r="Z115" s="419"/>
      <c r="AA115" s="419"/>
      <c r="AB115" s="420"/>
      <c r="AC115" s="2417"/>
      <c r="AD115" s="2418"/>
      <c r="AE115" s="2418"/>
      <c r="AF115" s="2419"/>
    </row>
    <row r="116" spans="1:32" ht="18.75" customHeight="1" x14ac:dyDescent="0.15">
      <c r="A116" s="413"/>
      <c r="B116" s="414"/>
      <c r="C116" s="415"/>
      <c r="D116" s="416"/>
      <c r="E116" s="405"/>
      <c r="F116" s="417"/>
      <c r="G116" s="405"/>
      <c r="H116" s="516" t="s">
        <v>114</v>
      </c>
      <c r="I116" s="490" t="s">
        <v>10</v>
      </c>
      <c r="J116" s="424" t="s">
        <v>24</v>
      </c>
      <c r="K116" s="424"/>
      <c r="L116" s="492" t="s">
        <v>10</v>
      </c>
      <c r="M116" s="424" t="s">
        <v>25</v>
      </c>
      <c r="N116" s="424"/>
      <c r="O116" s="492" t="s">
        <v>10</v>
      </c>
      <c r="P116" s="424" t="s">
        <v>26</v>
      </c>
      <c r="Q116" s="493"/>
      <c r="R116" s="493"/>
      <c r="S116" s="493"/>
      <c r="T116" s="493"/>
      <c r="U116" s="517"/>
      <c r="V116" s="517"/>
      <c r="W116" s="517"/>
      <c r="X116" s="518"/>
      <c r="Y116" s="422"/>
      <c r="Z116" s="419"/>
      <c r="AA116" s="419"/>
      <c r="AB116" s="420"/>
      <c r="AC116" s="2417"/>
      <c r="AD116" s="2418"/>
      <c r="AE116" s="2418"/>
      <c r="AF116" s="2419"/>
    </row>
    <row r="117" spans="1:32" ht="18.75" customHeight="1" x14ac:dyDescent="0.15">
      <c r="A117" s="413"/>
      <c r="B117" s="414"/>
      <c r="C117" s="415"/>
      <c r="D117" s="416"/>
      <c r="E117" s="405"/>
      <c r="F117" s="417"/>
      <c r="G117" s="405"/>
      <c r="H117" s="468" t="s">
        <v>84</v>
      </c>
      <c r="I117" s="490" t="s">
        <v>10</v>
      </c>
      <c r="J117" s="424" t="s">
        <v>24</v>
      </c>
      <c r="K117" s="424"/>
      <c r="L117" s="492" t="s">
        <v>10</v>
      </c>
      <c r="M117" s="424" t="s">
        <v>39</v>
      </c>
      <c r="N117" s="424"/>
      <c r="O117" s="492" t="s">
        <v>10</v>
      </c>
      <c r="P117" s="424" t="s">
        <v>40</v>
      </c>
      <c r="Q117" s="451"/>
      <c r="R117" s="492" t="s">
        <v>10</v>
      </c>
      <c r="S117" s="424" t="s">
        <v>85</v>
      </c>
      <c r="T117" s="424"/>
      <c r="U117" s="424"/>
      <c r="V117" s="424"/>
      <c r="W117" s="424"/>
      <c r="X117" s="425"/>
      <c r="Y117" s="422"/>
      <c r="Z117" s="419"/>
      <c r="AA117" s="419"/>
      <c r="AB117" s="420"/>
      <c r="AC117" s="2417"/>
      <c r="AD117" s="2418"/>
      <c r="AE117" s="2418"/>
      <c r="AF117" s="2419"/>
    </row>
    <row r="118" spans="1:32" ht="18.75" customHeight="1" x14ac:dyDescent="0.15">
      <c r="A118" s="413"/>
      <c r="B118" s="414"/>
      <c r="C118" s="415"/>
      <c r="D118" s="416"/>
      <c r="E118" s="405"/>
      <c r="F118" s="417"/>
      <c r="G118" s="405"/>
      <c r="H118" s="2427" t="s">
        <v>119</v>
      </c>
      <c r="I118" s="2429" t="s">
        <v>10</v>
      </c>
      <c r="J118" s="2430" t="s">
        <v>24</v>
      </c>
      <c r="K118" s="2430"/>
      <c r="L118" s="2431" t="s">
        <v>10</v>
      </c>
      <c r="M118" s="2430" t="s">
        <v>28</v>
      </c>
      <c r="N118" s="2430"/>
      <c r="O118" s="426"/>
      <c r="P118" s="426"/>
      <c r="Q118" s="426"/>
      <c r="R118" s="426"/>
      <c r="S118" s="426"/>
      <c r="T118" s="426"/>
      <c r="U118" s="426"/>
      <c r="V118" s="426"/>
      <c r="W118" s="426"/>
      <c r="X118" s="429"/>
      <c r="Y118" s="422"/>
      <c r="Z118" s="419"/>
      <c r="AA118" s="419"/>
      <c r="AB118" s="420"/>
      <c r="AC118" s="2417"/>
      <c r="AD118" s="2418"/>
      <c r="AE118" s="2418"/>
      <c r="AF118" s="2419"/>
    </row>
    <row r="119" spans="1:32" ht="18.75" customHeight="1" x14ac:dyDescent="0.15">
      <c r="A119" s="413"/>
      <c r="B119" s="414"/>
      <c r="C119" s="415"/>
      <c r="D119" s="416"/>
      <c r="E119" s="405"/>
      <c r="F119" s="417"/>
      <c r="G119" s="405"/>
      <c r="H119" s="2428"/>
      <c r="I119" s="2429"/>
      <c r="J119" s="2430"/>
      <c r="K119" s="2430"/>
      <c r="L119" s="2431"/>
      <c r="M119" s="2430"/>
      <c r="N119" s="2430"/>
      <c r="O119" s="427"/>
      <c r="P119" s="427"/>
      <c r="Q119" s="427"/>
      <c r="R119" s="427"/>
      <c r="S119" s="427"/>
      <c r="T119" s="427"/>
      <c r="U119" s="427"/>
      <c r="V119" s="427"/>
      <c r="W119" s="427"/>
      <c r="X119" s="428"/>
      <c r="Y119" s="422"/>
      <c r="Z119" s="419"/>
      <c r="AA119" s="419"/>
      <c r="AB119" s="420"/>
      <c r="AC119" s="2417"/>
      <c r="AD119" s="2418"/>
      <c r="AE119" s="2418"/>
      <c r="AF119" s="2419"/>
    </row>
    <row r="120" spans="1:32" ht="18.75" customHeight="1" x14ac:dyDescent="0.15">
      <c r="A120" s="413"/>
      <c r="B120" s="414"/>
      <c r="C120" s="415"/>
      <c r="D120" s="416"/>
      <c r="E120" s="405"/>
      <c r="F120" s="417"/>
      <c r="G120" s="418"/>
      <c r="H120" s="431" t="s">
        <v>38</v>
      </c>
      <c r="I120" s="490" t="s">
        <v>10</v>
      </c>
      <c r="J120" s="424" t="s">
        <v>24</v>
      </c>
      <c r="K120" s="424"/>
      <c r="L120" s="492" t="s">
        <v>10</v>
      </c>
      <c r="M120" s="424" t="s">
        <v>39</v>
      </c>
      <c r="N120" s="424"/>
      <c r="O120" s="492" t="s">
        <v>10</v>
      </c>
      <c r="P120" s="424" t="s">
        <v>40</v>
      </c>
      <c r="Q120" s="424"/>
      <c r="R120" s="492" t="s">
        <v>10</v>
      </c>
      <c r="S120" s="424" t="s">
        <v>41</v>
      </c>
      <c r="T120" s="424"/>
      <c r="U120" s="491"/>
      <c r="V120" s="491"/>
      <c r="W120" s="491"/>
      <c r="X120" s="495"/>
      <c r="Y120" s="422"/>
      <c r="Z120" s="419"/>
      <c r="AA120" s="419"/>
      <c r="AB120" s="420"/>
      <c r="AC120" s="2417"/>
      <c r="AD120" s="2418"/>
      <c r="AE120" s="2418"/>
      <c r="AF120" s="2419"/>
    </row>
    <row r="121" spans="1:32" ht="18.75" customHeight="1" x14ac:dyDescent="0.15">
      <c r="A121" s="413"/>
      <c r="B121" s="414"/>
      <c r="C121" s="415"/>
      <c r="D121" s="416"/>
      <c r="E121" s="405"/>
      <c r="F121" s="417"/>
      <c r="G121" s="418"/>
      <c r="H121" s="432" t="s">
        <v>42</v>
      </c>
      <c r="I121" s="500" t="s">
        <v>10</v>
      </c>
      <c r="J121" s="426" t="s">
        <v>43</v>
      </c>
      <c r="K121" s="426"/>
      <c r="L121" s="501" t="s">
        <v>10</v>
      </c>
      <c r="M121" s="426" t="s">
        <v>44</v>
      </c>
      <c r="N121" s="426"/>
      <c r="O121" s="501" t="s">
        <v>10</v>
      </c>
      <c r="P121" s="426" t="s">
        <v>45</v>
      </c>
      <c r="Q121" s="426"/>
      <c r="R121" s="501"/>
      <c r="S121" s="426"/>
      <c r="T121" s="426"/>
      <c r="U121" s="498"/>
      <c r="V121" s="498"/>
      <c r="W121" s="498"/>
      <c r="X121" s="499"/>
      <c r="Y121" s="422"/>
      <c r="Z121" s="419"/>
      <c r="AA121" s="419"/>
      <c r="AB121" s="420"/>
      <c r="AC121" s="2417"/>
      <c r="AD121" s="2418"/>
      <c r="AE121" s="2418"/>
      <c r="AF121" s="2419"/>
    </row>
    <row r="122" spans="1:32" ht="18.75" customHeight="1" x14ac:dyDescent="0.15">
      <c r="A122" s="433"/>
      <c r="B122" s="434"/>
      <c r="C122" s="435"/>
      <c r="D122" s="436"/>
      <c r="E122" s="437"/>
      <c r="F122" s="438"/>
      <c r="G122" s="439"/>
      <c r="H122" s="440" t="s">
        <v>46</v>
      </c>
      <c r="I122" s="502" t="s">
        <v>10</v>
      </c>
      <c r="J122" s="441" t="s">
        <v>24</v>
      </c>
      <c r="K122" s="441"/>
      <c r="L122" s="503" t="s">
        <v>10</v>
      </c>
      <c r="M122" s="441" t="s">
        <v>28</v>
      </c>
      <c r="N122" s="441"/>
      <c r="O122" s="441"/>
      <c r="P122" s="441"/>
      <c r="Q122" s="504"/>
      <c r="R122" s="441"/>
      <c r="S122" s="441"/>
      <c r="T122" s="441"/>
      <c r="U122" s="441"/>
      <c r="V122" s="441"/>
      <c r="W122" s="441"/>
      <c r="X122" s="442"/>
      <c r="Y122" s="443"/>
      <c r="Z122" s="444"/>
      <c r="AA122" s="444"/>
      <c r="AB122" s="445"/>
      <c r="AC122" s="2420"/>
      <c r="AD122" s="2421"/>
      <c r="AE122" s="2421"/>
      <c r="AF122" s="2422"/>
    </row>
    <row r="123" spans="1:32" ht="18.75" customHeight="1" x14ac:dyDescent="0.15">
      <c r="A123" s="406"/>
      <c r="B123" s="407"/>
      <c r="C123" s="408"/>
      <c r="D123" s="409"/>
      <c r="E123" s="402"/>
      <c r="F123" s="410"/>
      <c r="G123" s="402"/>
      <c r="H123" s="459" t="s">
        <v>120</v>
      </c>
      <c r="I123" s="505" t="s">
        <v>10</v>
      </c>
      <c r="J123" s="449" t="s">
        <v>97</v>
      </c>
      <c r="K123" s="506"/>
      <c r="L123" s="462"/>
      <c r="M123" s="507" t="s">
        <v>10</v>
      </c>
      <c r="N123" s="449" t="s">
        <v>98</v>
      </c>
      <c r="O123" s="463"/>
      <c r="P123" s="506"/>
      <c r="Q123" s="506"/>
      <c r="R123" s="506"/>
      <c r="S123" s="506"/>
      <c r="T123" s="506"/>
      <c r="U123" s="506"/>
      <c r="V123" s="506"/>
      <c r="W123" s="506"/>
      <c r="X123" s="522"/>
      <c r="Y123" s="482" t="s">
        <v>10</v>
      </c>
      <c r="Z123" s="400" t="s">
        <v>19</v>
      </c>
      <c r="AA123" s="400"/>
      <c r="AB123" s="412"/>
      <c r="AC123" s="2414"/>
      <c r="AD123" s="2415"/>
      <c r="AE123" s="2415"/>
      <c r="AF123" s="2416"/>
    </row>
    <row r="124" spans="1:32" ht="18.75" customHeight="1" x14ac:dyDescent="0.15">
      <c r="A124" s="413"/>
      <c r="B124" s="414"/>
      <c r="C124" s="415"/>
      <c r="D124" s="416"/>
      <c r="E124" s="405"/>
      <c r="F124" s="417"/>
      <c r="G124" s="405"/>
      <c r="H124" s="2412" t="s">
        <v>63</v>
      </c>
      <c r="I124" s="480" t="s">
        <v>10</v>
      </c>
      <c r="J124" s="403" t="s">
        <v>24</v>
      </c>
      <c r="K124" s="403"/>
      <c r="L124" s="552"/>
      <c r="M124" s="480" t="s">
        <v>10</v>
      </c>
      <c r="N124" s="403" t="s">
        <v>87</v>
      </c>
      <c r="O124" s="403"/>
      <c r="P124" s="552"/>
      <c r="Q124" s="480" t="s">
        <v>10</v>
      </c>
      <c r="R124" s="390" t="s">
        <v>88</v>
      </c>
      <c r="S124" s="390"/>
      <c r="T124" s="390"/>
      <c r="U124" s="480" t="s">
        <v>10</v>
      </c>
      <c r="V124" s="390" t="s">
        <v>89</v>
      </c>
      <c r="W124" s="390"/>
      <c r="X124" s="455"/>
      <c r="Y124" s="480" t="s">
        <v>10</v>
      </c>
      <c r="Z124" s="403" t="s">
        <v>20</v>
      </c>
      <c r="AA124" s="419"/>
      <c r="AB124" s="420"/>
      <c r="AC124" s="2417"/>
      <c r="AD124" s="2418"/>
      <c r="AE124" s="2418"/>
      <c r="AF124" s="2419"/>
    </row>
    <row r="125" spans="1:32" ht="18.75" customHeight="1" x14ac:dyDescent="0.15">
      <c r="A125" s="413"/>
      <c r="B125" s="414"/>
      <c r="C125" s="415"/>
      <c r="D125" s="416"/>
      <c r="E125" s="405"/>
      <c r="F125" s="417"/>
      <c r="G125" s="405"/>
      <c r="H125" s="2413"/>
      <c r="I125" s="487" t="s">
        <v>10</v>
      </c>
      <c r="J125" s="427" t="s">
        <v>90</v>
      </c>
      <c r="K125" s="421"/>
      <c r="L125" s="421"/>
      <c r="M125" s="510" t="s">
        <v>10</v>
      </c>
      <c r="N125" s="427" t="s">
        <v>91</v>
      </c>
      <c r="O125" s="421"/>
      <c r="P125" s="421"/>
      <c r="Q125" s="510" t="s">
        <v>10</v>
      </c>
      <c r="R125" s="427" t="s">
        <v>92</v>
      </c>
      <c r="S125" s="421"/>
      <c r="T125" s="421"/>
      <c r="U125" s="421"/>
      <c r="V125" s="421"/>
      <c r="W125" s="421"/>
      <c r="X125" s="457"/>
      <c r="Y125" s="422"/>
      <c r="Z125" s="419"/>
      <c r="AA125" s="419"/>
      <c r="AB125" s="420"/>
      <c r="AC125" s="2417"/>
      <c r="AD125" s="2418"/>
      <c r="AE125" s="2418"/>
      <c r="AF125" s="2419"/>
    </row>
    <row r="126" spans="1:32" ht="18.75" customHeight="1" x14ac:dyDescent="0.15">
      <c r="A126" s="413"/>
      <c r="B126" s="414"/>
      <c r="C126" s="415"/>
      <c r="D126" s="416"/>
      <c r="E126" s="405"/>
      <c r="F126" s="417"/>
      <c r="G126" s="405"/>
      <c r="H126" s="468" t="s">
        <v>99</v>
      </c>
      <c r="I126" s="490" t="s">
        <v>10</v>
      </c>
      <c r="J126" s="424" t="s">
        <v>53</v>
      </c>
      <c r="K126" s="491"/>
      <c r="L126" s="450"/>
      <c r="M126" s="492" t="s">
        <v>10</v>
      </c>
      <c r="N126" s="424" t="s">
        <v>54</v>
      </c>
      <c r="O126" s="493"/>
      <c r="P126" s="491"/>
      <c r="Q126" s="493"/>
      <c r="R126" s="493"/>
      <c r="S126" s="493"/>
      <c r="T126" s="493"/>
      <c r="U126" s="493"/>
      <c r="V126" s="493"/>
      <c r="W126" s="493"/>
      <c r="X126" s="494"/>
      <c r="Y126" s="422"/>
      <c r="Z126" s="419"/>
      <c r="AA126" s="419"/>
      <c r="AB126" s="420"/>
      <c r="AC126" s="2417"/>
      <c r="AD126" s="2418"/>
      <c r="AE126" s="2418"/>
      <c r="AF126" s="2419"/>
    </row>
    <row r="127" spans="1:32" ht="19.5" customHeight="1" x14ac:dyDescent="0.15">
      <c r="A127" s="413"/>
      <c r="B127" s="414"/>
      <c r="C127" s="415"/>
      <c r="D127" s="416"/>
      <c r="E127" s="405"/>
      <c r="F127" s="417"/>
      <c r="G127" s="418"/>
      <c r="H127" s="430" t="s">
        <v>21</v>
      </c>
      <c r="I127" s="490" t="s">
        <v>10</v>
      </c>
      <c r="J127" s="424" t="s">
        <v>22</v>
      </c>
      <c r="K127" s="491"/>
      <c r="L127" s="450"/>
      <c r="M127" s="492" t="s">
        <v>10</v>
      </c>
      <c r="N127" s="424" t="s">
        <v>23</v>
      </c>
      <c r="O127" s="492"/>
      <c r="P127" s="424"/>
      <c r="Q127" s="493"/>
      <c r="R127" s="493"/>
      <c r="S127" s="493"/>
      <c r="T127" s="493"/>
      <c r="U127" s="493"/>
      <c r="V127" s="493"/>
      <c r="W127" s="493"/>
      <c r="X127" s="494"/>
      <c r="Y127" s="419"/>
      <c r="Z127" s="419"/>
      <c r="AA127" s="419"/>
      <c r="AB127" s="420"/>
      <c r="AC127" s="2417"/>
      <c r="AD127" s="2418"/>
      <c r="AE127" s="2418"/>
      <c r="AF127" s="2419"/>
    </row>
    <row r="128" spans="1:32" ht="19.5" customHeight="1" x14ac:dyDescent="0.15">
      <c r="A128" s="413"/>
      <c r="B128" s="414"/>
      <c r="C128" s="415"/>
      <c r="D128" s="416"/>
      <c r="E128" s="405"/>
      <c r="F128" s="417"/>
      <c r="G128" s="418"/>
      <c r="H128" s="430" t="s">
        <v>66</v>
      </c>
      <c r="I128" s="490" t="s">
        <v>10</v>
      </c>
      <c r="J128" s="424" t="s">
        <v>22</v>
      </c>
      <c r="K128" s="491"/>
      <c r="L128" s="450"/>
      <c r="M128" s="492" t="s">
        <v>10</v>
      </c>
      <c r="N128" s="424" t="s">
        <v>23</v>
      </c>
      <c r="O128" s="492"/>
      <c r="P128" s="424"/>
      <c r="Q128" s="493"/>
      <c r="R128" s="493"/>
      <c r="S128" s="493"/>
      <c r="T128" s="493"/>
      <c r="U128" s="493"/>
      <c r="V128" s="493"/>
      <c r="W128" s="493"/>
      <c r="X128" s="494"/>
      <c r="Y128" s="419"/>
      <c r="Z128" s="419"/>
      <c r="AA128" s="419"/>
      <c r="AB128" s="420"/>
      <c r="AC128" s="2417"/>
      <c r="AD128" s="2418"/>
      <c r="AE128" s="2418"/>
      <c r="AF128" s="2419"/>
    </row>
    <row r="129" spans="1:33" ht="18.75" customHeight="1" x14ac:dyDescent="0.15">
      <c r="A129" s="413"/>
      <c r="B129" s="414"/>
      <c r="C129" s="415"/>
      <c r="D129" s="416"/>
      <c r="E129" s="405"/>
      <c r="F129" s="417"/>
      <c r="G129" s="405"/>
      <c r="H129" s="468" t="s">
        <v>106</v>
      </c>
      <c r="I129" s="490" t="s">
        <v>10</v>
      </c>
      <c r="J129" s="424" t="s">
        <v>24</v>
      </c>
      <c r="K129" s="491"/>
      <c r="L129" s="492" t="s">
        <v>10</v>
      </c>
      <c r="M129" s="424" t="s">
        <v>28</v>
      </c>
      <c r="N129" s="451"/>
      <c r="O129" s="493"/>
      <c r="P129" s="493"/>
      <c r="Q129" s="493"/>
      <c r="R129" s="493"/>
      <c r="S129" s="493"/>
      <c r="T129" s="493"/>
      <c r="U129" s="493"/>
      <c r="V129" s="493"/>
      <c r="W129" s="493"/>
      <c r="X129" s="494"/>
      <c r="Y129" s="422"/>
      <c r="Z129" s="419"/>
      <c r="AA129" s="419"/>
      <c r="AB129" s="420"/>
      <c r="AC129" s="2417"/>
      <c r="AD129" s="2418"/>
      <c r="AE129" s="2418"/>
      <c r="AF129" s="2419"/>
    </row>
    <row r="130" spans="1:33" ht="18.75" customHeight="1" x14ac:dyDescent="0.15">
      <c r="A130" s="413"/>
      <c r="B130" s="414"/>
      <c r="C130" s="415"/>
      <c r="D130" s="416"/>
      <c r="E130" s="405"/>
      <c r="F130" s="417"/>
      <c r="G130" s="405"/>
      <c r="H130" s="468" t="s">
        <v>293</v>
      </c>
      <c r="I130" s="490" t="s">
        <v>10</v>
      </c>
      <c r="J130" s="424" t="s">
        <v>24</v>
      </c>
      <c r="K130" s="491"/>
      <c r="L130" s="492" t="s">
        <v>10</v>
      </c>
      <c r="M130" s="424" t="s">
        <v>28</v>
      </c>
      <c r="N130" s="451"/>
      <c r="O130" s="493"/>
      <c r="P130" s="493"/>
      <c r="Q130" s="493"/>
      <c r="R130" s="493"/>
      <c r="S130" s="493"/>
      <c r="T130" s="493"/>
      <c r="U130" s="493"/>
      <c r="V130" s="493"/>
      <c r="W130" s="493"/>
      <c r="X130" s="494"/>
      <c r="Y130" s="422"/>
      <c r="Z130" s="419"/>
      <c r="AA130" s="419"/>
      <c r="AB130" s="420"/>
      <c r="AC130" s="2417"/>
      <c r="AD130" s="2418"/>
      <c r="AE130" s="2418"/>
      <c r="AF130" s="2419"/>
    </row>
    <row r="131" spans="1:33" ht="18.75" customHeight="1" x14ac:dyDescent="0.15">
      <c r="A131" s="413"/>
      <c r="B131" s="414"/>
      <c r="C131" s="415"/>
      <c r="D131" s="416"/>
      <c r="E131" s="405"/>
      <c r="F131" s="417"/>
      <c r="G131" s="405"/>
      <c r="H131" s="468" t="s">
        <v>112</v>
      </c>
      <c r="I131" s="490" t="s">
        <v>10</v>
      </c>
      <c r="J131" s="424" t="s">
        <v>53</v>
      </c>
      <c r="K131" s="491"/>
      <c r="L131" s="450"/>
      <c r="M131" s="492" t="s">
        <v>10</v>
      </c>
      <c r="N131" s="424" t="s">
        <v>54</v>
      </c>
      <c r="O131" s="493"/>
      <c r="P131" s="493"/>
      <c r="Q131" s="493"/>
      <c r="R131" s="493"/>
      <c r="S131" s="493"/>
      <c r="T131" s="493"/>
      <c r="U131" s="493"/>
      <c r="V131" s="493"/>
      <c r="W131" s="493"/>
      <c r="X131" s="494"/>
      <c r="Y131" s="422"/>
      <c r="Z131" s="419"/>
      <c r="AA131" s="419"/>
      <c r="AB131" s="420"/>
      <c r="AC131" s="2417"/>
      <c r="AD131" s="2418"/>
      <c r="AE131" s="2418"/>
      <c r="AF131" s="2419"/>
    </row>
    <row r="132" spans="1:33" ht="19.5" customHeight="1" x14ac:dyDescent="0.15">
      <c r="A132" s="481" t="s">
        <v>10</v>
      </c>
      <c r="B132" s="414">
        <v>25</v>
      </c>
      <c r="C132" s="415" t="s">
        <v>301</v>
      </c>
      <c r="D132" s="481" t="s">
        <v>10</v>
      </c>
      <c r="E132" s="405" t="s">
        <v>139</v>
      </c>
      <c r="F132" s="417"/>
      <c r="G132" s="418"/>
      <c r="H132" s="430" t="s">
        <v>36</v>
      </c>
      <c r="I132" s="490" t="s">
        <v>10</v>
      </c>
      <c r="J132" s="424" t="s">
        <v>24</v>
      </c>
      <c r="K132" s="424"/>
      <c r="L132" s="492" t="s">
        <v>10</v>
      </c>
      <c r="M132" s="424" t="s">
        <v>28</v>
      </c>
      <c r="N132" s="424"/>
      <c r="O132" s="493"/>
      <c r="P132" s="424"/>
      <c r="Q132" s="493"/>
      <c r="R132" s="493"/>
      <c r="S132" s="493"/>
      <c r="T132" s="493"/>
      <c r="U132" s="493"/>
      <c r="V132" s="493"/>
      <c r="W132" s="493"/>
      <c r="X132" s="494"/>
      <c r="Y132" s="419"/>
      <c r="Z132" s="419"/>
      <c r="AA132" s="419"/>
      <c r="AB132" s="420"/>
      <c r="AC132" s="2417"/>
      <c r="AD132" s="2418"/>
      <c r="AE132" s="2418"/>
      <c r="AF132" s="2419"/>
    </row>
    <row r="133" spans="1:33" ht="18.75" customHeight="1" x14ac:dyDescent="0.15">
      <c r="A133" s="413"/>
      <c r="B133" s="414"/>
      <c r="C133" s="415"/>
      <c r="D133" s="481" t="s">
        <v>10</v>
      </c>
      <c r="E133" s="405" t="s">
        <v>140</v>
      </c>
      <c r="F133" s="417"/>
      <c r="G133" s="405"/>
      <c r="H133" s="468" t="s">
        <v>113</v>
      </c>
      <c r="I133" s="490" t="s">
        <v>10</v>
      </c>
      <c r="J133" s="424" t="s">
        <v>24</v>
      </c>
      <c r="K133" s="491"/>
      <c r="L133" s="492" t="s">
        <v>10</v>
      </c>
      <c r="M133" s="424" t="s">
        <v>28</v>
      </c>
      <c r="N133" s="451"/>
      <c r="O133" s="493"/>
      <c r="P133" s="493"/>
      <c r="Q133" s="493"/>
      <c r="R133" s="493"/>
      <c r="S133" s="493"/>
      <c r="T133" s="493"/>
      <c r="U133" s="493"/>
      <c r="V133" s="493"/>
      <c r="W133" s="493"/>
      <c r="X133" s="494"/>
      <c r="Y133" s="422"/>
      <c r="Z133" s="419"/>
      <c r="AA133" s="419"/>
      <c r="AB133" s="420"/>
      <c r="AC133" s="2417"/>
      <c r="AD133" s="2418"/>
      <c r="AE133" s="2418"/>
      <c r="AF133" s="2419"/>
    </row>
    <row r="134" spans="1:33" ht="18.75" customHeight="1" x14ac:dyDescent="0.15">
      <c r="A134" s="413"/>
      <c r="B134" s="414"/>
      <c r="C134" s="415"/>
      <c r="D134" s="416"/>
      <c r="E134" s="405"/>
      <c r="F134" s="417"/>
      <c r="G134" s="405"/>
      <c r="H134" s="468" t="s">
        <v>127</v>
      </c>
      <c r="I134" s="490" t="s">
        <v>10</v>
      </c>
      <c r="J134" s="424" t="s">
        <v>24</v>
      </c>
      <c r="K134" s="424"/>
      <c r="L134" s="492" t="s">
        <v>10</v>
      </c>
      <c r="M134" s="424" t="s">
        <v>25</v>
      </c>
      <c r="N134" s="424"/>
      <c r="O134" s="492" t="s">
        <v>10</v>
      </c>
      <c r="P134" s="424" t="s">
        <v>26</v>
      </c>
      <c r="Q134" s="493"/>
      <c r="R134" s="493"/>
      <c r="S134" s="493"/>
      <c r="T134" s="493"/>
      <c r="U134" s="493"/>
      <c r="V134" s="493"/>
      <c r="W134" s="493"/>
      <c r="X134" s="494"/>
      <c r="Y134" s="422"/>
      <c r="Z134" s="419"/>
      <c r="AA134" s="419"/>
      <c r="AB134" s="420"/>
      <c r="AC134" s="2417"/>
      <c r="AD134" s="2418"/>
      <c r="AE134" s="2418"/>
      <c r="AF134" s="2419"/>
    </row>
    <row r="135" spans="1:33" ht="18.75" customHeight="1" x14ac:dyDescent="0.15">
      <c r="A135" s="413"/>
      <c r="B135" s="414"/>
      <c r="C135" s="415"/>
      <c r="D135" s="416"/>
      <c r="E135" s="405"/>
      <c r="F135" s="417"/>
      <c r="G135" s="405"/>
      <c r="H135" s="516" t="s">
        <v>114</v>
      </c>
      <c r="I135" s="490" t="s">
        <v>10</v>
      </c>
      <c r="J135" s="424" t="s">
        <v>24</v>
      </c>
      <c r="K135" s="424"/>
      <c r="L135" s="492" t="s">
        <v>10</v>
      </c>
      <c r="M135" s="424" t="s">
        <v>25</v>
      </c>
      <c r="N135" s="424"/>
      <c r="O135" s="492" t="s">
        <v>10</v>
      </c>
      <c r="P135" s="424" t="s">
        <v>26</v>
      </c>
      <c r="Q135" s="493"/>
      <c r="R135" s="493"/>
      <c r="S135" s="493"/>
      <c r="T135" s="493"/>
      <c r="U135" s="517"/>
      <c r="V135" s="517"/>
      <c r="W135" s="517"/>
      <c r="X135" s="518"/>
      <c r="Y135" s="422"/>
      <c r="Z135" s="419"/>
      <c r="AA135" s="419"/>
      <c r="AB135" s="420"/>
      <c r="AC135" s="2417"/>
      <c r="AD135" s="2418"/>
      <c r="AE135" s="2418"/>
      <c r="AF135" s="2419"/>
    </row>
    <row r="136" spans="1:33" ht="18.75" customHeight="1" x14ac:dyDescent="0.15">
      <c r="A136" s="413"/>
      <c r="B136" s="414"/>
      <c r="C136" s="415"/>
      <c r="D136" s="416"/>
      <c r="E136" s="405"/>
      <c r="F136" s="417"/>
      <c r="G136" s="405"/>
      <c r="H136" s="468" t="s">
        <v>84</v>
      </c>
      <c r="I136" s="490" t="s">
        <v>10</v>
      </c>
      <c r="J136" s="424" t="s">
        <v>24</v>
      </c>
      <c r="K136" s="424"/>
      <c r="L136" s="492" t="s">
        <v>10</v>
      </c>
      <c r="M136" s="424" t="s">
        <v>39</v>
      </c>
      <c r="N136" s="424"/>
      <c r="O136" s="492" t="s">
        <v>10</v>
      </c>
      <c r="P136" s="424" t="s">
        <v>40</v>
      </c>
      <c r="Q136" s="451"/>
      <c r="R136" s="492" t="s">
        <v>10</v>
      </c>
      <c r="S136" s="424" t="s">
        <v>85</v>
      </c>
      <c r="T136" s="424"/>
      <c r="U136" s="451"/>
      <c r="V136" s="451"/>
      <c r="W136" s="451"/>
      <c r="X136" s="452"/>
      <c r="Y136" s="422"/>
      <c r="Z136" s="419"/>
      <c r="AA136" s="419"/>
      <c r="AB136" s="420"/>
      <c r="AC136" s="2417"/>
      <c r="AD136" s="2418"/>
      <c r="AE136" s="2418"/>
      <c r="AF136" s="2419"/>
    </row>
    <row r="137" spans="1:33" ht="18.75" customHeight="1" x14ac:dyDescent="0.15">
      <c r="A137" s="413"/>
      <c r="B137" s="414"/>
      <c r="C137" s="415"/>
      <c r="D137" s="416"/>
      <c r="E137" s="405"/>
      <c r="F137" s="417"/>
      <c r="G137" s="405"/>
      <c r="H137" s="2427" t="s">
        <v>119</v>
      </c>
      <c r="I137" s="2429" t="s">
        <v>10</v>
      </c>
      <c r="J137" s="2430" t="s">
        <v>24</v>
      </c>
      <c r="K137" s="2430"/>
      <c r="L137" s="2431" t="s">
        <v>10</v>
      </c>
      <c r="M137" s="2430" t="s">
        <v>28</v>
      </c>
      <c r="N137" s="2430"/>
      <c r="O137" s="426"/>
      <c r="P137" s="426"/>
      <c r="Q137" s="426"/>
      <c r="R137" s="426"/>
      <c r="S137" s="426"/>
      <c r="T137" s="426"/>
      <c r="U137" s="426"/>
      <c r="V137" s="426"/>
      <c r="W137" s="426"/>
      <c r="X137" s="429"/>
      <c r="Y137" s="422"/>
      <c r="Z137" s="419"/>
      <c r="AA137" s="419"/>
      <c r="AB137" s="420"/>
      <c r="AC137" s="2417"/>
      <c r="AD137" s="2418"/>
      <c r="AE137" s="2418"/>
      <c r="AF137" s="2419"/>
    </row>
    <row r="138" spans="1:33" ht="18" customHeight="1" x14ac:dyDescent="0.15">
      <c r="A138" s="413"/>
      <c r="B138" s="414"/>
      <c r="C138" s="415"/>
      <c r="D138" s="416"/>
      <c r="E138" s="405"/>
      <c r="F138" s="417"/>
      <c r="G138" s="405"/>
      <c r="H138" s="2428"/>
      <c r="I138" s="2429"/>
      <c r="J138" s="2430"/>
      <c r="K138" s="2430"/>
      <c r="L138" s="2431"/>
      <c r="M138" s="2430"/>
      <c r="N138" s="2430"/>
      <c r="O138" s="427"/>
      <c r="P138" s="427"/>
      <c r="Q138" s="427"/>
      <c r="R138" s="427"/>
      <c r="S138" s="427"/>
      <c r="T138" s="427"/>
      <c r="U138" s="427"/>
      <c r="V138" s="427"/>
      <c r="W138" s="427"/>
      <c r="X138" s="428"/>
      <c r="Y138" s="422"/>
      <c r="Z138" s="419"/>
      <c r="AA138" s="419"/>
      <c r="AB138" s="420"/>
      <c r="AC138" s="2417"/>
      <c r="AD138" s="2418"/>
      <c r="AE138" s="2418"/>
      <c r="AF138" s="2419"/>
    </row>
    <row r="139" spans="1:33" ht="18.75" customHeight="1" x14ac:dyDescent="0.15">
      <c r="A139" s="413"/>
      <c r="B139" s="414"/>
      <c r="C139" s="415"/>
      <c r="D139" s="416"/>
      <c r="E139" s="405"/>
      <c r="F139" s="417"/>
      <c r="G139" s="418"/>
      <c r="H139" s="431" t="s">
        <v>38</v>
      </c>
      <c r="I139" s="490" t="s">
        <v>10</v>
      </c>
      <c r="J139" s="424" t="s">
        <v>24</v>
      </c>
      <c r="K139" s="424"/>
      <c r="L139" s="492" t="s">
        <v>10</v>
      </c>
      <c r="M139" s="424" t="s">
        <v>39</v>
      </c>
      <c r="N139" s="424"/>
      <c r="O139" s="492" t="s">
        <v>10</v>
      </c>
      <c r="P139" s="424" t="s">
        <v>40</v>
      </c>
      <c r="Q139" s="424"/>
      <c r="R139" s="492" t="s">
        <v>10</v>
      </c>
      <c r="S139" s="424" t="s">
        <v>41</v>
      </c>
      <c r="T139" s="424"/>
      <c r="U139" s="491"/>
      <c r="V139" s="491"/>
      <c r="W139" s="491"/>
      <c r="X139" s="495"/>
      <c r="Y139" s="422"/>
      <c r="Z139" s="419"/>
      <c r="AA139" s="419"/>
      <c r="AB139" s="420"/>
      <c r="AC139" s="2417"/>
      <c r="AD139" s="2418"/>
      <c r="AE139" s="2418"/>
      <c r="AF139" s="2419"/>
    </row>
    <row r="140" spans="1:33" ht="18.75" customHeight="1" x14ac:dyDescent="0.15">
      <c r="A140" s="413"/>
      <c r="B140" s="414"/>
      <c r="C140" s="415"/>
      <c r="D140" s="416"/>
      <c r="E140" s="405"/>
      <c r="F140" s="417"/>
      <c r="G140" s="418"/>
      <c r="H140" s="432" t="s">
        <v>42</v>
      </c>
      <c r="I140" s="500" t="s">
        <v>10</v>
      </c>
      <c r="J140" s="426" t="s">
        <v>43</v>
      </c>
      <c r="K140" s="426"/>
      <c r="L140" s="501" t="s">
        <v>10</v>
      </c>
      <c r="M140" s="426" t="s">
        <v>44</v>
      </c>
      <c r="N140" s="426"/>
      <c r="O140" s="501" t="s">
        <v>10</v>
      </c>
      <c r="P140" s="426" t="s">
        <v>45</v>
      </c>
      <c r="Q140" s="426"/>
      <c r="R140" s="501"/>
      <c r="S140" s="426"/>
      <c r="T140" s="426"/>
      <c r="U140" s="498"/>
      <c r="V140" s="498"/>
      <c r="W140" s="498"/>
      <c r="X140" s="499"/>
      <c r="Y140" s="422"/>
      <c r="Z140" s="419"/>
      <c r="AA140" s="419"/>
      <c r="AB140" s="420"/>
      <c r="AC140" s="2417"/>
      <c r="AD140" s="2418"/>
      <c r="AE140" s="2418"/>
      <c r="AF140" s="2419"/>
    </row>
    <row r="141" spans="1:33" ht="18.75" customHeight="1" x14ac:dyDescent="0.15">
      <c r="A141" s="433"/>
      <c r="B141" s="434"/>
      <c r="C141" s="435"/>
      <c r="D141" s="436"/>
      <c r="E141" s="437"/>
      <c r="F141" s="438"/>
      <c r="G141" s="439"/>
      <c r="H141" s="440" t="s">
        <v>46</v>
      </c>
      <c r="I141" s="502" t="s">
        <v>10</v>
      </c>
      <c r="J141" s="441" t="s">
        <v>24</v>
      </c>
      <c r="K141" s="441"/>
      <c r="L141" s="503" t="s">
        <v>10</v>
      </c>
      <c r="M141" s="441" t="s">
        <v>28</v>
      </c>
      <c r="N141" s="441"/>
      <c r="O141" s="441"/>
      <c r="P141" s="441"/>
      <c r="Q141" s="504"/>
      <c r="R141" s="441"/>
      <c r="S141" s="441"/>
      <c r="T141" s="441"/>
      <c r="U141" s="441"/>
      <c r="V141" s="441"/>
      <c r="W141" s="441"/>
      <c r="X141" s="442"/>
      <c r="Y141" s="443"/>
      <c r="Z141" s="444"/>
      <c r="AA141" s="444"/>
      <c r="AB141" s="445"/>
      <c r="AC141" s="2417"/>
      <c r="AD141" s="2418"/>
      <c r="AE141" s="2418"/>
      <c r="AF141" s="2419"/>
    </row>
    <row r="142" spans="1:33" ht="18.75" customHeight="1" x14ac:dyDescent="0.15">
      <c r="A142" s="406"/>
      <c r="B142" s="407"/>
      <c r="C142" s="408"/>
      <c r="D142" s="409"/>
      <c r="E142" s="411"/>
      <c r="F142" s="409"/>
      <c r="G142" s="402"/>
      <c r="H142" s="2433" t="s">
        <v>96</v>
      </c>
      <c r="I142" s="511" t="s">
        <v>10</v>
      </c>
      <c r="J142" s="400" t="s">
        <v>97</v>
      </c>
      <c r="K142" s="483"/>
      <c r="L142" s="469"/>
      <c r="M142" s="482" t="s">
        <v>10</v>
      </c>
      <c r="N142" s="400" t="s">
        <v>141</v>
      </c>
      <c r="O142" s="470"/>
      <c r="P142" s="470"/>
      <c r="Q142" s="482" t="s">
        <v>10</v>
      </c>
      <c r="R142" s="400" t="s">
        <v>142</v>
      </c>
      <c r="S142" s="470"/>
      <c r="T142" s="470"/>
      <c r="U142" s="482" t="s">
        <v>10</v>
      </c>
      <c r="V142" s="400" t="s">
        <v>143</v>
      </c>
      <c r="W142" s="470"/>
      <c r="X142" s="458"/>
      <c r="Y142" s="482" t="s">
        <v>10</v>
      </c>
      <c r="Z142" s="400" t="s">
        <v>19</v>
      </c>
      <c r="AA142" s="400"/>
      <c r="AB142" s="412"/>
      <c r="AC142" s="2414"/>
      <c r="AD142" s="2415"/>
      <c r="AE142" s="2415"/>
      <c r="AF142" s="2416"/>
      <c r="AG142" s="344"/>
    </row>
    <row r="143" spans="1:33" ht="18.75" customHeight="1" x14ac:dyDescent="0.15">
      <c r="A143" s="413"/>
      <c r="B143" s="414"/>
      <c r="C143" s="415"/>
      <c r="D143" s="416"/>
      <c r="E143" s="418"/>
      <c r="F143" s="416"/>
      <c r="G143" s="405"/>
      <c r="H143" s="2413"/>
      <c r="I143" s="487" t="s">
        <v>10</v>
      </c>
      <c r="J143" s="427" t="s">
        <v>144</v>
      </c>
      <c r="K143" s="496"/>
      <c r="L143" s="472"/>
      <c r="M143" s="510" t="s">
        <v>10</v>
      </c>
      <c r="N143" s="427" t="s">
        <v>98</v>
      </c>
      <c r="O143" s="421"/>
      <c r="P143" s="421"/>
      <c r="Q143" s="421"/>
      <c r="R143" s="421"/>
      <c r="S143" s="421"/>
      <c r="T143" s="421"/>
      <c r="U143" s="421"/>
      <c r="V143" s="421"/>
      <c r="W143" s="421"/>
      <c r="X143" s="457"/>
      <c r="Y143" s="480" t="s">
        <v>10</v>
      </c>
      <c r="Z143" s="403" t="s">
        <v>20</v>
      </c>
      <c r="AA143" s="419"/>
      <c r="AB143" s="420"/>
      <c r="AC143" s="2417"/>
      <c r="AD143" s="2418"/>
      <c r="AE143" s="2418"/>
      <c r="AF143" s="2419"/>
      <c r="AG143" s="344"/>
    </row>
    <row r="144" spans="1:33" ht="18.75" customHeight="1" x14ac:dyDescent="0.15">
      <c r="A144" s="413"/>
      <c r="B144" s="414"/>
      <c r="C144" s="415"/>
      <c r="D144" s="416"/>
      <c r="E144" s="418"/>
      <c r="F144" s="416"/>
      <c r="G144" s="405"/>
      <c r="H144" s="468" t="s">
        <v>63</v>
      </c>
      <c r="I144" s="490" t="s">
        <v>10</v>
      </c>
      <c r="J144" s="424" t="s">
        <v>24</v>
      </c>
      <c r="K144" s="424"/>
      <c r="L144" s="450"/>
      <c r="M144" s="492" t="s">
        <v>10</v>
      </c>
      <c r="N144" s="424" t="s">
        <v>87</v>
      </c>
      <c r="O144" s="424"/>
      <c r="P144" s="450"/>
      <c r="Q144" s="492" t="s">
        <v>10</v>
      </c>
      <c r="R144" s="451" t="s">
        <v>88</v>
      </c>
      <c r="S144" s="451"/>
      <c r="T144" s="451"/>
      <c r="U144" s="492" t="s">
        <v>10</v>
      </c>
      <c r="V144" s="451" t="s">
        <v>89</v>
      </c>
      <c r="W144" s="493"/>
      <c r="X144" s="494"/>
      <c r="Y144" s="422"/>
      <c r="Z144" s="419"/>
      <c r="AA144" s="419"/>
      <c r="AB144" s="420"/>
      <c r="AC144" s="2417"/>
      <c r="AD144" s="2418"/>
      <c r="AE144" s="2418"/>
      <c r="AF144" s="2419"/>
    </row>
    <row r="145" spans="1:32" ht="19.5" customHeight="1" x14ac:dyDescent="0.15">
      <c r="A145" s="413"/>
      <c r="B145" s="414"/>
      <c r="C145" s="415"/>
      <c r="D145" s="416"/>
      <c r="E145" s="405"/>
      <c r="F145" s="417"/>
      <c r="G145" s="418"/>
      <c r="H145" s="430" t="s">
        <v>21</v>
      </c>
      <c r="I145" s="490" t="s">
        <v>10</v>
      </c>
      <c r="J145" s="424" t="s">
        <v>22</v>
      </c>
      <c r="K145" s="491"/>
      <c r="L145" s="450"/>
      <c r="M145" s="492" t="s">
        <v>10</v>
      </c>
      <c r="N145" s="424" t="s">
        <v>23</v>
      </c>
      <c r="O145" s="492"/>
      <c r="P145" s="424"/>
      <c r="Q145" s="493"/>
      <c r="R145" s="493"/>
      <c r="S145" s="493"/>
      <c r="T145" s="493"/>
      <c r="U145" s="493"/>
      <c r="V145" s="493"/>
      <c r="W145" s="493"/>
      <c r="X145" s="494"/>
      <c r="Y145" s="419"/>
      <c r="Z145" s="419"/>
      <c r="AA145" s="419"/>
      <c r="AB145" s="420"/>
      <c r="AC145" s="2417"/>
      <c r="AD145" s="2418"/>
      <c r="AE145" s="2418"/>
      <c r="AF145" s="2419"/>
    </row>
    <row r="146" spans="1:32" ht="19.5" customHeight="1" x14ac:dyDescent="0.15">
      <c r="A146" s="413"/>
      <c r="B146" s="414"/>
      <c r="C146" s="415"/>
      <c r="D146" s="416"/>
      <c r="E146" s="405"/>
      <c r="F146" s="417"/>
      <c r="G146" s="418"/>
      <c r="H146" s="430" t="s">
        <v>66</v>
      </c>
      <c r="I146" s="490" t="s">
        <v>10</v>
      </c>
      <c r="J146" s="424" t="s">
        <v>22</v>
      </c>
      <c r="K146" s="491"/>
      <c r="L146" s="450"/>
      <c r="M146" s="492" t="s">
        <v>10</v>
      </c>
      <c r="N146" s="424" t="s">
        <v>23</v>
      </c>
      <c r="O146" s="492"/>
      <c r="P146" s="424"/>
      <c r="Q146" s="493"/>
      <c r="R146" s="493"/>
      <c r="S146" s="493"/>
      <c r="T146" s="493"/>
      <c r="U146" s="493"/>
      <c r="V146" s="493"/>
      <c r="W146" s="493"/>
      <c r="X146" s="494"/>
      <c r="Y146" s="419"/>
      <c r="Z146" s="419"/>
      <c r="AA146" s="419"/>
      <c r="AB146" s="420"/>
      <c r="AC146" s="2417"/>
      <c r="AD146" s="2418"/>
      <c r="AE146" s="2418"/>
      <c r="AF146" s="2419"/>
    </row>
    <row r="147" spans="1:32" ht="18.75" customHeight="1" x14ac:dyDescent="0.15">
      <c r="A147" s="413"/>
      <c r="B147" s="414"/>
      <c r="C147" s="415"/>
      <c r="D147" s="416"/>
      <c r="E147" s="418"/>
      <c r="F147" s="416"/>
      <c r="G147" s="405"/>
      <c r="H147" s="468" t="s">
        <v>240</v>
      </c>
      <c r="I147" s="490" t="s">
        <v>10</v>
      </c>
      <c r="J147" s="424" t="s">
        <v>97</v>
      </c>
      <c r="K147" s="491"/>
      <c r="L147" s="450"/>
      <c r="M147" s="492" t="s">
        <v>10</v>
      </c>
      <c r="N147" s="424" t="s">
        <v>146</v>
      </c>
      <c r="O147" s="451"/>
      <c r="P147" s="451"/>
      <c r="Q147" s="451"/>
      <c r="R147" s="451"/>
      <c r="S147" s="451"/>
      <c r="T147" s="451"/>
      <c r="U147" s="451"/>
      <c r="V147" s="451"/>
      <c r="W147" s="451"/>
      <c r="X147" s="452"/>
      <c r="Y147" s="422"/>
      <c r="Z147" s="419"/>
      <c r="AA147" s="419"/>
      <c r="AB147" s="420"/>
      <c r="AC147" s="2417"/>
      <c r="AD147" s="2418"/>
      <c r="AE147" s="2418"/>
      <c r="AF147" s="2419"/>
    </row>
    <row r="148" spans="1:32" ht="18.75" customHeight="1" x14ac:dyDescent="0.15">
      <c r="A148" s="413"/>
      <c r="B148" s="414"/>
      <c r="C148" s="415"/>
      <c r="D148" s="416"/>
      <c r="E148" s="418"/>
      <c r="F148" s="481"/>
      <c r="G148" s="405"/>
      <c r="H148" s="468" t="s">
        <v>148</v>
      </c>
      <c r="I148" s="490" t="s">
        <v>10</v>
      </c>
      <c r="J148" s="424" t="s">
        <v>149</v>
      </c>
      <c r="K148" s="491"/>
      <c r="L148" s="450"/>
      <c r="M148" s="492" t="s">
        <v>10</v>
      </c>
      <c r="N148" s="424" t="s">
        <v>150</v>
      </c>
      <c r="O148" s="493"/>
      <c r="P148" s="493"/>
      <c r="Q148" s="493"/>
      <c r="R148" s="451"/>
      <c r="S148" s="493"/>
      <c r="T148" s="493"/>
      <c r="U148" s="493"/>
      <c r="V148" s="493"/>
      <c r="W148" s="493"/>
      <c r="X148" s="494"/>
      <c r="Y148" s="422"/>
      <c r="Z148" s="419"/>
      <c r="AA148" s="419"/>
      <c r="AB148" s="420"/>
      <c r="AC148" s="2417"/>
      <c r="AD148" s="2418"/>
      <c r="AE148" s="2418"/>
      <c r="AF148" s="2419"/>
    </row>
    <row r="149" spans="1:32" ht="18.75" customHeight="1" x14ac:dyDescent="0.15">
      <c r="A149" s="413"/>
      <c r="B149" s="414"/>
      <c r="C149" s="415"/>
      <c r="D149" s="416"/>
      <c r="E149" s="418"/>
      <c r="F149" s="416"/>
      <c r="G149" s="405"/>
      <c r="H149" s="468" t="s">
        <v>293</v>
      </c>
      <c r="I149" s="490" t="s">
        <v>10</v>
      </c>
      <c r="J149" s="424" t="s">
        <v>24</v>
      </c>
      <c r="K149" s="491"/>
      <c r="L149" s="492" t="s">
        <v>10</v>
      </c>
      <c r="M149" s="424" t="s">
        <v>28</v>
      </c>
      <c r="N149" s="493"/>
      <c r="O149" s="493"/>
      <c r="P149" s="493"/>
      <c r="Q149" s="493"/>
      <c r="R149" s="493"/>
      <c r="S149" s="493"/>
      <c r="T149" s="493"/>
      <c r="U149" s="493"/>
      <c r="V149" s="493"/>
      <c r="W149" s="493"/>
      <c r="X149" s="494"/>
      <c r="Y149" s="422"/>
      <c r="Z149" s="419"/>
      <c r="AA149" s="419"/>
      <c r="AB149" s="420"/>
      <c r="AC149" s="2417"/>
      <c r="AD149" s="2418"/>
      <c r="AE149" s="2418"/>
      <c r="AF149" s="2419"/>
    </row>
    <row r="150" spans="1:32" ht="18.75" customHeight="1" x14ac:dyDescent="0.15">
      <c r="A150" s="413"/>
      <c r="B150" s="414"/>
      <c r="C150" s="415"/>
      <c r="D150" s="416"/>
      <c r="E150" s="418"/>
      <c r="F150" s="481"/>
      <c r="G150" s="405"/>
      <c r="H150" s="468" t="s">
        <v>112</v>
      </c>
      <c r="I150" s="490" t="s">
        <v>10</v>
      </c>
      <c r="J150" s="424" t="s">
        <v>53</v>
      </c>
      <c r="K150" s="491"/>
      <c r="L150" s="450"/>
      <c r="M150" s="492" t="s">
        <v>10</v>
      </c>
      <c r="N150" s="424" t="s">
        <v>54</v>
      </c>
      <c r="O150" s="493"/>
      <c r="P150" s="493"/>
      <c r="Q150" s="493"/>
      <c r="R150" s="493"/>
      <c r="S150" s="493"/>
      <c r="T150" s="493"/>
      <c r="U150" s="493"/>
      <c r="V150" s="493"/>
      <c r="W150" s="493"/>
      <c r="X150" s="494"/>
      <c r="Y150" s="422"/>
      <c r="Z150" s="419"/>
      <c r="AA150" s="419"/>
      <c r="AB150" s="420"/>
      <c r="AC150" s="2417"/>
      <c r="AD150" s="2418"/>
      <c r="AE150" s="2418"/>
      <c r="AF150" s="2419"/>
    </row>
    <row r="151" spans="1:32" ht="19.5" customHeight="1" x14ac:dyDescent="0.15">
      <c r="A151" s="413"/>
      <c r="B151" s="414"/>
      <c r="C151" s="415"/>
      <c r="D151" s="416"/>
      <c r="E151" s="418"/>
      <c r="F151" s="481" t="s">
        <v>10</v>
      </c>
      <c r="G151" s="405" t="s">
        <v>147</v>
      </c>
      <c r="H151" s="430" t="s">
        <v>36</v>
      </c>
      <c r="I151" s="490" t="s">
        <v>10</v>
      </c>
      <c r="J151" s="424" t="s">
        <v>24</v>
      </c>
      <c r="K151" s="424"/>
      <c r="L151" s="492" t="s">
        <v>10</v>
      </c>
      <c r="M151" s="424" t="s">
        <v>28</v>
      </c>
      <c r="N151" s="424"/>
      <c r="O151" s="493"/>
      <c r="P151" s="424"/>
      <c r="Q151" s="493"/>
      <c r="R151" s="493"/>
      <c r="S151" s="493"/>
      <c r="T151" s="493"/>
      <c r="U151" s="493"/>
      <c r="V151" s="493"/>
      <c r="W151" s="493"/>
      <c r="X151" s="494"/>
      <c r="Y151" s="419"/>
      <c r="Z151" s="419"/>
      <c r="AA151" s="419"/>
      <c r="AB151" s="420"/>
      <c r="AC151" s="2417"/>
      <c r="AD151" s="2418"/>
      <c r="AE151" s="2418"/>
      <c r="AF151" s="2419"/>
    </row>
    <row r="152" spans="1:32" ht="18.75" customHeight="1" x14ac:dyDescent="0.15">
      <c r="A152" s="413"/>
      <c r="B152" s="414"/>
      <c r="C152" s="415"/>
      <c r="D152" s="416"/>
      <c r="E152" s="418"/>
      <c r="F152" s="416"/>
      <c r="G152" s="405" t="s">
        <v>151</v>
      </c>
      <c r="H152" s="468" t="s">
        <v>113</v>
      </c>
      <c r="I152" s="490" t="s">
        <v>10</v>
      </c>
      <c r="J152" s="424" t="s">
        <v>24</v>
      </c>
      <c r="K152" s="491"/>
      <c r="L152" s="492" t="s">
        <v>10</v>
      </c>
      <c r="M152" s="424" t="s">
        <v>28</v>
      </c>
      <c r="N152" s="493"/>
      <c r="O152" s="493"/>
      <c r="P152" s="493"/>
      <c r="Q152" s="493"/>
      <c r="R152" s="493"/>
      <c r="S152" s="493"/>
      <c r="T152" s="493"/>
      <c r="U152" s="493"/>
      <c r="V152" s="493"/>
      <c r="W152" s="493"/>
      <c r="X152" s="494"/>
      <c r="Y152" s="422"/>
      <c r="Z152" s="419"/>
      <c r="AA152" s="419"/>
      <c r="AB152" s="420"/>
      <c r="AC152" s="2417"/>
      <c r="AD152" s="2418"/>
      <c r="AE152" s="2418"/>
      <c r="AF152" s="2419"/>
    </row>
    <row r="153" spans="1:32" ht="18.75" customHeight="1" x14ac:dyDescent="0.15">
      <c r="A153" s="481" t="s">
        <v>10</v>
      </c>
      <c r="B153" s="414">
        <v>26</v>
      </c>
      <c r="C153" s="415" t="s">
        <v>299</v>
      </c>
      <c r="D153" s="481" t="s">
        <v>10</v>
      </c>
      <c r="E153" s="418" t="s">
        <v>302</v>
      </c>
      <c r="F153" s="481" t="s">
        <v>10</v>
      </c>
      <c r="G153" s="405" t="s">
        <v>152</v>
      </c>
      <c r="H153" s="468" t="s">
        <v>127</v>
      </c>
      <c r="I153" s="490" t="s">
        <v>10</v>
      </c>
      <c r="J153" s="424" t="s">
        <v>24</v>
      </c>
      <c r="K153" s="424"/>
      <c r="L153" s="492" t="s">
        <v>10</v>
      </c>
      <c r="M153" s="424" t="s">
        <v>25</v>
      </c>
      <c r="N153" s="424"/>
      <c r="O153" s="492" t="s">
        <v>10</v>
      </c>
      <c r="P153" s="424" t="s">
        <v>26</v>
      </c>
      <c r="Q153" s="493"/>
      <c r="R153" s="493"/>
      <c r="S153" s="493"/>
      <c r="T153" s="493"/>
      <c r="U153" s="493"/>
      <c r="V153" s="493"/>
      <c r="W153" s="493"/>
      <c r="X153" s="494"/>
      <c r="Y153" s="422"/>
      <c r="Z153" s="419"/>
      <c r="AA153" s="419"/>
      <c r="AB153" s="420"/>
      <c r="AC153" s="2417"/>
      <c r="AD153" s="2418"/>
      <c r="AE153" s="2418"/>
      <c r="AF153" s="2419"/>
    </row>
    <row r="154" spans="1:32" ht="18.75" customHeight="1" x14ac:dyDescent="0.15">
      <c r="A154" s="413"/>
      <c r="B154" s="414"/>
      <c r="C154" s="415"/>
      <c r="D154" s="416"/>
      <c r="E154" s="418"/>
      <c r="F154" s="416"/>
      <c r="G154" s="405" t="s">
        <v>153</v>
      </c>
      <c r="H154" s="2412" t="s">
        <v>158</v>
      </c>
      <c r="I154" s="500" t="s">
        <v>10</v>
      </c>
      <c r="J154" s="426" t="s">
        <v>133</v>
      </c>
      <c r="K154" s="426"/>
      <c r="L154" s="517"/>
      <c r="M154" s="517"/>
      <c r="N154" s="517"/>
      <c r="O154" s="517"/>
      <c r="P154" s="501" t="s">
        <v>10</v>
      </c>
      <c r="Q154" s="426" t="s">
        <v>134</v>
      </c>
      <c r="R154" s="517"/>
      <c r="S154" s="517"/>
      <c r="T154" s="517"/>
      <c r="U154" s="517"/>
      <c r="V154" s="517"/>
      <c r="W154" s="517"/>
      <c r="X154" s="518"/>
      <c r="Y154" s="422"/>
      <c r="Z154" s="419"/>
      <c r="AA154" s="419"/>
      <c r="AB154" s="420"/>
      <c r="AC154" s="2417"/>
      <c r="AD154" s="2418"/>
      <c r="AE154" s="2418"/>
      <c r="AF154" s="2419"/>
    </row>
    <row r="155" spans="1:32" ht="18.75" customHeight="1" x14ac:dyDescent="0.15">
      <c r="A155" s="413"/>
      <c r="B155" s="414"/>
      <c r="C155" s="415"/>
      <c r="D155" s="416"/>
      <c r="E155" s="418"/>
      <c r="F155" s="481" t="s">
        <v>10</v>
      </c>
      <c r="G155" s="405" t="s">
        <v>154</v>
      </c>
      <c r="H155" s="2413"/>
      <c r="I155" s="487" t="s">
        <v>10</v>
      </c>
      <c r="J155" s="427" t="s">
        <v>160</v>
      </c>
      <c r="K155" s="488"/>
      <c r="L155" s="488"/>
      <c r="M155" s="488"/>
      <c r="N155" s="488"/>
      <c r="O155" s="488"/>
      <c r="P155" s="488"/>
      <c r="Q155" s="421"/>
      <c r="R155" s="488"/>
      <c r="S155" s="488"/>
      <c r="T155" s="488"/>
      <c r="U155" s="488"/>
      <c r="V155" s="488"/>
      <c r="W155" s="488"/>
      <c r="X155" s="489"/>
      <c r="Y155" s="422"/>
      <c r="Z155" s="419"/>
      <c r="AA155" s="419"/>
      <c r="AB155" s="420"/>
      <c r="AC155" s="2417"/>
      <c r="AD155" s="2418"/>
      <c r="AE155" s="2418"/>
      <c r="AF155" s="2419"/>
    </row>
    <row r="156" spans="1:32" ht="18.75" customHeight="1" x14ac:dyDescent="0.15">
      <c r="A156" s="413"/>
      <c r="B156" s="414"/>
      <c r="C156" s="415"/>
      <c r="D156" s="416"/>
      <c r="E156" s="405"/>
      <c r="F156" s="416"/>
      <c r="G156" s="405" t="s">
        <v>156</v>
      </c>
      <c r="H156" s="516" t="s">
        <v>114</v>
      </c>
      <c r="I156" s="490" t="s">
        <v>10</v>
      </c>
      <c r="J156" s="424" t="s">
        <v>24</v>
      </c>
      <c r="K156" s="424"/>
      <c r="L156" s="492" t="s">
        <v>10</v>
      </c>
      <c r="M156" s="424" t="s">
        <v>25</v>
      </c>
      <c r="N156" s="424"/>
      <c r="O156" s="492" t="s">
        <v>10</v>
      </c>
      <c r="P156" s="424" t="s">
        <v>26</v>
      </c>
      <c r="Q156" s="493"/>
      <c r="R156" s="493"/>
      <c r="S156" s="493"/>
      <c r="T156" s="493"/>
      <c r="U156" s="517"/>
      <c r="V156" s="517"/>
      <c r="W156" s="517"/>
      <c r="X156" s="518"/>
      <c r="Y156" s="422"/>
      <c r="Z156" s="419"/>
      <c r="AA156" s="419"/>
      <c r="AB156" s="420"/>
      <c r="AC156" s="2417"/>
      <c r="AD156" s="2418"/>
      <c r="AE156" s="2418"/>
      <c r="AF156" s="2419"/>
    </row>
    <row r="157" spans="1:32" ht="18.75" customHeight="1" x14ac:dyDescent="0.15">
      <c r="A157" s="413"/>
      <c r="B157" s="414"/>
      <c r="C157" s="415"/>
      <c r="D157" s="481"/>
      <c r="E157" s="418"/>
      <c r="F157" s="481" t="s">
        <v>10</v>
      </c>
      <c r="G157" s="405" t="s">
        <v>157</v>
      </c>
      <c r="H157" s="2412" t="s">
        <v>176</v>
      </c>
      <c r="I157" s="500" t="s">
        <v>10</v>
      </c>
      <c r="J157" s="426" t="s">
        <v>163</v>
      </c>
      <c r="K157" s="498"/>
      <c r="L157" s="456"/>
      <c r="M157" s="501" t="s">
        <v>10</v>
      </c>
      <c r="N157" s="426" t="s">
        <v>164</v>
      </c>
      <c r="O157" s="517"/>
      <c r="P157" s="517"/>
      <c r="Q157" s="501" t="s">
        <v>10</v>
      </c>
      <c r="R157" s="426" t="s">
        <v>165</v>
      </c>
      <c r="S157" s="517"/>
      <c r="T157" s="517"/>
      <c r="U157" s="517"/>
      <c r="V157" s="517"/>
      <c r="W157" s="517"/>
      <c r="X157" s="518"/>
      <c r="Y157" s="422"/>
      <c r="Z157" s="419"/>
      <c r="AA157" s="419"/>
      <c r="AB157" s="420"/>
      <c r="AC157" s="2417"/>
      <c r="AD157" s="2418"/>
      <c r="AE157" s="2418"/>
      <c r="AF157" s="2419"/>
    </row>
    <row r="158" spans="1:32" ht="18.75" customHeight="1" x14ac:dyDescent="0.15">
      <c r="A158" s="413"/>
      <c r="B158" s="414"/>
      <c r="C158" s="415"/>
      <c r="D158" s="416"/>
      <c r="E158" s="418"/>
      <c r="F158" s="416"/>
      <c r="G158" s="405" t="s">
        <v>151</v>
      </c>
      <c r="H158" s="2413"/>
      <c r="I158" s="487" t="s">
        <v>10</v>
      </c>
      <c r="J158" s="427" t="s">
        <v>167</v>
      </c>
      <c r="K158" s="488"/>
      <c r="L158" s="488"/>
      <c r="M158" s="488"/>
      <c r="N158" s="488"/>
      <c r="O158" s="488"/>
      <c r="P158" s="488"/>
      <c r="Q158" s="510" t="s">
        <v>10</v>
      </c>
      <c r="R158" s="427" t="s">
        <v>168</v>
      </c>
      <c r="S158" s="421"/>
      <c r="T158" s="488"/>
      <c r="U158" s="488"/>
      <c r="V158" s="488"/>
      <c r="W158" s="488"/>
      <c r="X158" s="489"/>
      <c r="Y158" s="422"/>
      <c r="Z158" s="419"/>
      <c r="AA158" s="419"/>
      <c r="AB158" s="420"/>
      <c r="AC158" s="2417"/>
      <c r="AD158" s="2418"/>
      <c r="AE158" s="2418"/>
      <c r="AF158" s="2419"/>
    </row>
    <row r="159" spans="1:32" ht="18.75" customHeight="1" x14ac:dyDescent="0.15">
      <c r="A159" s="413"/>
      <c r="B159" s="414"/>
      <c r="C159" s="415"/>
      <c r="D159" s="416"/>
      <c r="E159" s="418"/>
      <c r="F159" s="481" t="s">
        <v>10</v>
      </c>
      <c r="G159" s="405" t="s">
        <v>159</v>
      </c>
      <c r="H159" s="468" t="s">
        <v>84</v>
      </c>
      <c r="I159" s="490" t="s">
        <v>10</v>
      </c>
      <c r="J159" s="424" t="s">
        <v>24</v>
      </c>
      <c r="K159" s="424"/>
      <c r="L159" s="492" t="s">
        <v>10</v>
      </c>
      <c r="M159" s="424" t="s">
        <v>39</v>
      </c>
      <c r="N159" s="424"/>
      <c r="O159" s="492" t="s">
        <v>10</v>
      </c>
      <c r="P159" s="424" t="s">
        <v>40</v>
      </c>
      <c r="Q159" s="451"/>
      <c r="R159" s="492" t="s">
        <v>10</v>
      </c>
      <c r="S159" s="424" t="s">
        <v>85</v>
      </c>
      <c r="T159" s="451"/>
      <c r="U159" s="451"/>
      <c r="V159" s="451"/>
      <c r="W159" s="451"/>
      <c r="X159" s="452"/>
      <c r="Y159" s="422"/>
      <c r="Z159" s="419"/>
      <c r="AA159" s="419"/>
      <c r="AB159" s="420"/>
      <c r="AC159" s="2417"/>
      <c r="AD159" s="2418"/>
      <c r="AE159" s="2418"/>
      <c r="AF159" s="2419"/>
    </row>
    <row r="160" spans="1:32" ht="18.75" customHeight="1" x14ac:dyDescent="0.15">
      <c r="A160" s="413"/>
      <c r="B160" s="414"/>
      <c r="C160" s="415"/>
      <c r="D160" s="416"/>
      <c r="E160" s="418"/>
      <c r="F160" s="416"/>
      <c r="G160" s="405" t="s">
        <v>161</v>
      </c>
      <c r="H160" s="2427" t="s">
        <v>119</v>
      </c>
      <c r="I160" s="2429" t="s">
        <v>10</v>
      </c>
      <c r="J160" s="2430" t="s">
        <v>24</v>
      </c>
      <c r="K160" s="2430"/>
      <c r="L160" s="2431" t="s">
        <v>10</v>
      </c>
      <c r="M160" s="2430" t="s">
        <v>28</v>
      </c>
      <c r="N160" s="2430"/>
      <c r="O160" s="453"/>
      <c r="P160" s="453"/>
      <c r="Q160" s="453"/>
      <c r="R160" s="453"/>
      <c r="S160" s="453"/>
      <c r="T160" s="453"/>
      <c r="U160" s="453"/>
      <c r="V160" s="453"/>
      <c r="W160" s="453"/>
      <c r="X160" s="454"/>
      <c r="Y160" s="422"/>
      <c r="Z160" s="419"/>
      <c r="AA160" s="419"/>
      <c r="AB160" s="420"/>
      <c r="AC160" s="2417"/>
      <c r="AD160" s="2418"/>
      <c r="AE160" s="2418"/>
      <c r="AF160" s="2419"/>
    </row>
    <row r="161" spans="1:32" ht="18.75" customHeight="1" x14ac:dyDescent="0.15">
      <c r="A161" s="413"/>
      <c r="B161" s="414"/>
      <c r="C161" s="415"/>
      <c r="D161" s="416"/>
      <c r="E161" s="418"/>
      <c r="F161" s="481" t="s">
        <v>10</v>
      </c>
      <c r="G161" s="405" t="s">
        <v>166</v>
      </c>
      <c r="H161" s="2428"/>
      <c r="I161" s="2429"/>
      <c r="J161" s="2430"/>
      <c r="K161" s="2430"/>
      <c r="L161" s="2431"/>
      <c r="M161" s="2430"/>
      <c r="N161" s="2430"/>
      <c r="O161" s="421"/>
      <c r="P161" s="421"/>
      <c r="Q161" s="421"/>
      <c r="R161" s="421"/>
      <c r="S161" s="421"/>
      <c r="T161" s="421"/>
      <c r="U161" s="421"/>
      <c r="V161" s="421"/>
      <c r="W161" s="421"/>
      <c r="X161" s="457"/>
      <c r="Y161" s="422"/>
      <c r="Z161" s="419"/>
      <c r="AA161" s="419"/>
      <c r="AB161" s="420"/>
      <c r="AC161" s="2417"/>
      <c r="AD161" s="2418"/>
      <c r="AE161" s="2418"/>
      <c r="AF161" s="2419"/>
    </row>
    <row r="162" spans="1:32" ht="18.75" customHeight="1" x14ac:dyDescent="0.15">
      <c r="A162" s="413"/>
      <c r="B162" s="414"/>
      <c r="C162" s="415"/>
      <c r="D162" s="416"/>
      <c r="E162" s="405"/>
      <c r="F162" s="417"/>
      <c r="G162" s="418"/>
      <c r="H162" s="431" t="s">
        <v>38</v>
      </c>
      <c r="I162" s="490" t="s">
        <v>10</v>
      </c>
      <c r="J162" s="424" t="s">
        <v>24</v>
      </c>
      <c r="K162" s="424"/>
      <c r="L162" s="492" t="s">
        <v>10</v>
      </c>
      <c r="M162" s="424" t="s">
        <v>39</v>
      </c>
      <c r="N162" s="424"/>
      <c r="O162" s="492" t="s">
        <v>10</v>
      </c>
      <c r="P162" s="424" t="s">
        <v>40</v>
      </c>
      <c r="Q162" s="424"/>
      <c r="R162" s="492" t="s">
        <v>10</v>
      </c>
      <c r="S162" s="424" t="s">
        <v>41</v>
      </c>
      <c r="T162" s="424"/>
      <c r="U162" s="491"/>
      <c r="V162" s="491"/>
      <c r="W162" s="491"/>
      <c r="X162" s="495"/>
      <c r="Y162" s="422"/>
      <c r="Z162" s="419"/>
      <c r="AA162" s="419"/>
      <c r="AB162" s="420"/>
      <c r="AC162" s="2417"/>
      <c r="AD162" s="2418"/>
      <c r="AE162" s="2418"/>
      <c r="AF162" s="2419"/>
    </row>
    <row r="163" spans="1:32" ht="18.75" customHeight="1" x14ac:dyDescent="0.15">
      <c r="A163" s="413"/>
      <c r="B163" s="414"/>
      <c r="C163" s="415"/>
      <c r="D163" s="416"/>
      <c r="E163" s="405"/>
      <c r="F163" s="417"/>
      <c r="G163" s="418"/>
      <c r="H163" s="432" t="s">
        <v>42</v>
      </c>
      <c r="I163" s="500" t="s">
        <v>10</v>
      </c>
      <c r="J163" s="426" t="s">
        <v>43</v>
      </c>
      <c r="K163" s="426"/>
      <c r="L163" s="501" t="s">
        <v>10</v>
      </c>
      <c r="M163" s="426" t="s">
        <v>44</v>
      </c>
      <c r="N163" s="426"/>
      <c r="O163" s="501" t="s">
        <v>10</v>
      </c>
      <c r="P163" s="426" t="s">
        <v>45</v>
      </c>
      <c r="Q163" s="426"/>
      <c r="R163" s="501"/>
      <c r="S163" s="426"/>
      <c r="T163" s="426"/>
      <c r="U163" s="498"/>
      <c r="V163" s="498"/>
      <c r="W163" s="498"/>
      <c r="X163" s="499"/>
      <c r="Y163" s="422"/>
      <c r="Z163" s="419"/>
      <c r="AA163" s="419"/>
      <c r="AB163" s="420"/>
      <c r="AC163" s="2417"/>
      <c r="AD163" s="2418"/>
      <c r="AE163" s="2418"/>
      <c r="AF163" s="2419"/>
    </row>
    <row r="164" spans="1:32" ht="18.75" customHeight="1" x14ac:dyDescent="0.15">
      <c r="A164" s="433"/>
      <c r="B164" s="434"/>
      <c r="C164" s="435"/>
      <c r="D164" s="436"/>
      <c r="E164" s="437"/>
      <c r="F164" s="438"/>
      <c r="G164" s="439"/>
      <c r="H164" s="440" t="s">
        <v>46</v>
      </c>
      <c r="I164" s="502" t="s">
        <v>10</v>
      </c>
      <c r="J164" s="441" t="s">
        <v>24</v>
      </c>
      <c r="K164" s="441"/>
      <c r="L164" s="503" t="s">
        <v>10</v>
      </c>
      <c r="M164" s="441" t="s">
        <v>28</v>
      </c>
      <c r="N164" s="441"/>
      <c r="O164" s="441"/>
      <c r="P164" s="441"/>
      <c r="Q164" s="504"/>
      <c r="R164" s="441"/>
      <c r="S164" s="441"/>
      <c r="T164" s="441"/>
      <c r="U164" s="441"/>
      <c r="V164" s="441"/>
      <c r="W164" s="441"/>
      <c r="X164" s="442"/>
      <c r="Y164" s="443"/>
      <c r="Z164" s="444"/>
      <c r="AA164" s="444"/>
      <c r="AB164" s="445"/>
      <c r="AC164" s="2420"/>
      <c r="AD164" s="2421"/>
      <c r="AE164" s="2421"/>
      <c r="AF164" s="2422"/>
    </row>
    <row r="165" spans="1:32" ht="18.75" customHeight="1" x14ac:dyDescent="0.15">
      <c r="A165" s="511"/>
      <c r="B165" s="407"/>
      <c r="C165" s="408"/>
      <c r="D165" s="409"/>
      <c r="E165" s="402"/>
      <c r="F165" s="410"/>
      <c r="G165" s="402"/>
      <c r="H165" s="2455" t="s">
        <v>120</v>
      </c>
      <c r="I165" s="511" t="s">
        <v>10</v>
      </c>
      <c r="J165" s="400" t="s">
        <v>97</v>
      </c>
      <c r="K165" s="483"/>
      <c r="L165" s="469"/>
      <c r="M165" s="482" t="s">
        <v>10</v>
      </c>
      <c r="N165" s="400" t="s">
        <v>141</v>
      </c>
      <c r="O165" s="470"/>
      <c r="P165" s="470"/>
      <c r="Q165" s="482" t="s">
        <v>10</v>
      </c>
      <c r="R165" s="400" t="s">
        <v>142</v>
      </c>
      <c r="S165" s="470"/>
      <c r="T165" s="470"/>
      <c r="U165" s="482" t="s">
        <v>10</v>
      </c>
      <c r="V165" s="400" t="s">
        <v>143</v>
      </c>
      <c r="W165" s="470"/>
      <c r="X165" s="458"/>
      <c r="Y165" s="482" t="s">
        <v>10</v>
      </c>
      <c r="Z165" s="400" t="s">
        <v>19</v>
      </c>
      <c r="AA165" s="400"/>
      <c r="AB165" s="412"/>
      <c r="AC165" s="2414"/>
      <c r="AD165" s="2415"/>
      <c r="AE165" s="2415"/>
      <c r="AF165" s="2416"/>
    </row>
    <row r="166" spans="1:32" ht="18.75" customHeight="1" x14ac:dyDescent="0.15">
      <c r="A166" s="413"/>
      <c r="B166" s="414"/>
      <c r="C166" s="415"/>
      <c r="D166" s="416"/>
      <c r="E166" s="405"/>
      <c r="F166" s="417"/>
      <c r="G166" s="405"/>
      <c r="H166" s="2445"/>
      <c r="I166" s="487" t="s">
        <v>10</v>
      </c>
      <c r="J166" s="427" t="s">
        <v>144</v>
      </c>
      <c r="K166" s="496"/>
      <c r="L166" s="472"/>
      <c r="M166" s="510" t="s">
        <v>10</v>
      </c>
      <c r="N166" s="427" t="s">
        <v>98</v>
      </c>
      <c r="O166" s="421"/>
      <c r="P166" s="421"/>
      <c r="Q166" s="421"/>
      <c r="R166" s="421"/>
      <c r="S166" s="421"/>
      <c r="T166" s="421"/>
      <c r="U166" s="421"/>
      <c r="V166" s="421"/>
      <c r="W166" s="421"/>
      <c r="X166" s="457"/>
      <c r="Y166" s="480" t="s">
        <v>10</v>
      </c>
      <c r="Z166" s="403" t="s">
        <v>20</v>
      </c>
      <c r="AA166" s="419"/>
      <c r="AB166" s="420"/>
      <c r="AC166" s="2417"/>
      <c r="AD166" s="2418"/>
      <c r="AE166" s="2418"/>
      <c r="AF166" s="2419"/>
    </row>
    <row r="167" spans="1:32" ht="18.75" customHeight="1" x14ac:dyDescent="0.15">
      <c r="A167" s="413"/>
      <c r="B167" s="414"/>
      <c r="C167" s="415"/>
      <c r="D167" s="416"/>
      <c r="E167" s="405"/>
      <c r="F167" s="417"/>
      <c r="G167" s="405"/>
      <c r="H167" s="468" t="s">
        <v>63</v>
      </c>
      <c r="I167" s="490" t="s">
        <v>10</v>
      </c>
      <c r="J167" s="424" t="s">
        <v>24</v>
      </c>
      <c r="K167" s="424"/>
      <c r="L167" s="450"/>
      <c r="M167" s="492" t="s">
        <v>10</v>
      </c>
      <c r="N167" s="424" t="s">
        <v>87</v>
      </c>
      <c r="O167" s="424"/>
      <c r="P167" s="450"/>
      <c r="Q167" s="492" t="s">
        <v>10</v>
      </c>
      <c r="R167" s="451" t="s">
        <v>88</v>
      </c>
      <c r="S167" s="451"/>
      <c r="T167" s="451"/>
      <c r="U167" s="492" t="s">
        <v>10</v>
      </c>
      <c r="V167" s="451" t="s">
        <v>89</v>
      </c>
      <c r="W167" s="493"/>
      <c r="X167" s="494"/>
      <c r="Y167" s="422"/>
      <c r="Z167" s="419"/>
      <c r="AA167" s="419"/>
      <c r="AB167" s="420"/>
      <c r="AC167" s="2417"/>
      <c r="AD167" s="2418"/>
      <c r="AE167" s="2418"/>
      <c r="AF167" s="2419"/>
    </row>
    <row r="168" spans="1:32" ht="18.75" customHeight="1" x14ac:dyDescent="0.15">
      <c r="A168" s="413"/>
      <c r="B168" s="414"/>
      <c r="C168" s="415"/>
      <c r="D168" s="416"/>
      <c r="E168" s="405"/>
      <c r="F168" s="417"/>
      <c r="G168" s="405"/>
      <c r="H168" s="468" t="s">
        <v>99</v>
      </c>
      <c r="I168" s="490" t="s">
        <v>10</v>
      </c>
      <c r="J168" s="424" t="s">
        <v>53</v>
      </c>
      <c r="K168" s="491"/>
      <c r="L168" s="450"/>
      <c r="M168" s="492" t="s">
        <v>10</v>
      </c>
      <c r="N168" s="424" t="s">
        <v>54</v>
      </c>
      <c r="O168" s="493"/>
      <c r="P168" s="493"/>
      <c r="Q168" s="493"/>
      <c r="R168" s="493"/>
      <c r="S168" s="493"/>
      <c r="T168" s="493"/>
      <c r="U168" s="493"/>
      <c r="V168" s="493"/>
      <c r="W168" s="493"/>
      <c r="X168" s="494"/>
      <c r="Y168" s="422"/>
      <c r="Z168" s="419"/>
      <c r="AA168" s="419"/>
      <c r="AB168" s="420"/>
      <c r="AC168" s="2417"/>
      <c r="AD168" s="2418"/>
      <c r="AE168" s="2418"/>
      <c r="AF168" s="2419"/>
    </row>
    <row r="169" spans="1:32" ht="19.5" customHeight="1" x14ac:dyDescent="0.15">
      <c r="A169" s="413"/>
      <c r="B169" s="414"/>
      <c r="C169" s="415"/>
      <c r="D169" s="416"/>
      <c r="E169" s="405"/>
      <c r="F169" s="417"/>
      <c r="G169" s="418"/>
      <c r="H169" s="430" t="s">
        <v>21</v>
      </c>
      <c r="I169" s="490" t="s">
        <v>10</v>
      </c>
      <c r="J169" s="424" t="s">
        <v>22</v>
      </c>
      <c r="K169" s="491"/>
      <c r="L169" s="450"/>
      <c r="M169" s="492" t="s">
        <v>10</v>
      </c>
      <c r="N169" s="424" t="s">
        <v>23</v>
      </c>
      <c r="O169" s="492"/>
      <c r="P169" s="424"/>
      <c r="Q169" s="493"/>
      <c r="R169" s="493"/>
      <c r="S169" s="493"/>
      <c r="T169" s="493"/>
      <c r="U169" s="493"/>
      <c r="V169" s="493"/>
      <c r="W169" s="493"/>
      <c r="X169" s="494"/>
      <c r="Y169" s="419"/>
      <c r="Z169" s="419"/>
      <c r="AA169" s="419"/>
      <c r="AB169" s="420"/>
      <c r="AC169" s="2417"/>
      <c r="AD169" s="2418"/>
      <c r="AE169" s="2418"/>
      <c r="AF169" s="2419"/>
    </row>
    <row r="170" spans="1:32" ht="19.5" customHeight="1" x14ac:dyDescent="0.15">
      <c r="A170" s="413"/>
      <c r="B170" s="414"/>
      <c r="C170" s="415"/>
      <c r="D170" s="416"/>
      <c r="E170" s="405"/>
      <c r="F170" s="417"/>
      <c r="G170" s="418"/>
      <c r="H170" s="430" t="s">
        <v>66</v>
      </c>
      <c r="I170" s="490" t="s">
        <v>10</v>
      </c>
      <c r="J170" s="424" t="s">
        <v>22</v>
      </c>
      <c r="K170" s="491"/>
      <c r="L170" s="450"/>
      <c r="M170" s="492" t="s">
        <v>10</v>
      </c>
      <c r="N170" s="424" t="s">
        <v>23</v>
      </c>
      <c r="O170" s="492"/>
      <c r="P170" s="424"/>
      <c r="Q170" s="493"/>
      <c r="R170" s="493"/>
      <c r="S170" s="493"/>
      <c r="T170" s="493"/>
      <c r="U170" s="493"/>
      <c r="V170" s="493"/>
      <c r="W170" s="493"/>
      <c r="X170" s="494"/>
      <c r="Y170" s="419"/>
      <c r="Z170" s="419"/>
      <c r="AA170" s="419"/>
      <c r="AB170" s="420"/>
      <c r="AC170" s="2417"/>
      <c r="AD170" s="2418"/>
      <c r="AE170" s="2418"/>
      <c r="AF170" s="2419"/>
    </row>
    <row r="171" spans="1:32" ht="18.75" customHeight="1" x14ac:dyDescent="0.15">
      <c r="A171" s="413"/>
      <c r="B171" s="414"/>
      <c r="C171" s="415"/>
      <c r="D171" s="416"/>
      <c r="E171" s="405"/>
      <c r="F171" s="417"/>
      <c r="G171" s="405"/>
      <c r="H171" s="468" t="s">
        <v>240</v>
      </c>
      <c r="I171" s="490" t="s">
        <v>10</v>
      </c>
      <c r="J171" s="424" t="s">
        <v>97</v>
      </c>
      <c r="K171" s="491"/>
      <c r="L171" s="450"/>
      <c r="M171" s="492" t="s">
        <v>10</v>
      </c>
      <c r="N171" s="424" t="s">
        <v>146</v>
      </c>
      <c r="O171" s="451"/>
      <c r="P171" s="451"/>
      <c r="Q171" s="451"/>
      <c r="R171" s="451"/>
      <c r="S171" s="451"/>
      <c r="T171" s="451"/>
      <c r="U171" s="451"/>
      <c r="V171" s="451"/>
      <c r="W171" s="451"/>
      <c r="X171" s="452"/>
      <c r="Y171" s="422"/>
      <c r="Z171" s="419"/>
      <c r="AA171" s="419"/>
      <c r="AB171" s="420"/>
      <c r="AC171" s="2417"/>
      <c r="AD171" s="2418"/>
      <c r="AE171" s="2418"/>
      <c r="AF171" s="2419"/>
    </row>
    <row r="172" spans="1:32" ht="18.75" customHeight="1" x14ac:dyDescent="0.15">
      <c r="A172" s="413"/>
      <c r="B172" s="414"/>
      <c r="C172" s="415"/>
      <c r="D172" s="416"/>
      <c r="E172" s="405"/>
      <c r="F172" s="417"/>
      <c r="G172" s="405"/>
      <c r="H172" s="468" t="s">
        <v>148</v>
      </c>
      <c r="I172" s="490" t="s">
        <v>10</v>
      </c>
      <c r="J172" s="424" t="s">
        <v>149</v>
      </c>
      <c r="K172" s="491"/>
      <c r="L172" s="450"/>
      <c r="M172" s="492" t="s">
        <v>10</v>
      </c>
      <c r="N172" s="424" t="s">
        <v>150</v>
      </c>
      <c r="O172" s="493"/>
      <c r="P172" s="493"/>
      <c r="Q172" s="493"/>
      <c r="R172" s="451"/>
      <c r="S172" s="493"/>
      <c r="T172" s="493"/>
      <c r="U172" s="493"/>
      <c r="V172" s="493"/>
      <c r="W172" s="493"/>
      <c r="X172" s="494"/>
      <c r="Y172" s="422"/>
      <c r="Z172" s="419"/>
      <c r="AA172" s="419"/>
      <c r="AB172" s="420"/>
      <c r="AC172" s="2417"/>
      <c r="AD172" s="2418"/>
      <c r="AE172" s="2418"/>
      <c r="AF172" s="2419"/>
    </row>
    <row r="173" spans="1:32" ht="18.75" customHeight="1" x14ac:dyDescent="0.15">
      <c r="A173" s="413"/>
      <c r="B173" s="414"/>
      <c r="C173" s="415"/>
      <c r="D173" s="416"/>
      <c r="E173" s="405"/>
      <c r="F173" s="417"/>
      <c r="G173" s="405"/>
      <c r="H173" s="468" t="s">
        <v>293</v>
      </c>
      <c r="I173" s="490" t="s">
        <v>10</v>
      </c>
      <c r="J173" s="424" t="s">
        <v>24</v>
      </c>
      <c r="K173" s="491"/>
      <c r="L173" s="492" t="s">
        <v>10</v>
      </c>
      <c r="M173" s="424" t="s">
        <v>28</v>
      </c>
      <c r="N173" s="493"/>
      <c r="O173" s="493"/>
      <c r="P173" s="493"/>
      <c r="Q173" s="493"/>
      <c r="R173" s="493"/>
      <c r="S173" s="493"/>
      <c r="T173" s="493"/>
      <c r="U173" s="493"/>
      <c r="V173" s="493"/>
      <c r="W173" s="493"/>
      <c r="X173" s="494"/>
      <c r="Y173" s="422"/>
      <c r="Z173" s="419"/>
      <c r="AA173" s="419"/>
      <c r="AB173" s="420"/>
      <c r="AC173" s="2417"/>
      <c r="AD173" s="2418"/>
      <c r="AE173" s="2418"/>
      <c r="AF173" s="2419"/>
    </row>
    <row r="174" spans="1:32" ht="18.75" customHeight="1" x14ac:dyDescent="0.15">
      <c r="A174" s="413"/>
      <c r="B174" s="414"/>
      <c r="C174" s="415"/>
      <c r="D174" s="416"/>
      <c r="E174" s="405"/>
      <c r="F174" s="481"/>
      <c r="G174" s="405"/>
      <c r="H174" s="468" t="s">
        <v>112</v>
      </c>
      <c r="I174" s="490" t="s">
        <v>10</v>
      </c>
      <c r="J174" s="424" t="s">
        <v>53</v>
      </c>
      <c r="K174" s="491"/>
      <c r="L174" s="450"/>
      <c r="M174" s="492" t="s">
        <v>10</v>
      </c>
      <c r="N174" s="424" t="s">
        <v>54</v>
      </c>
      <c r="O174" s="493"/>
      <c r="P174" s="493"/>
      <c r="Q174" s="493"/>
      <c r="R174" s="493"/>
      <c r="S174" s="493"/>
      <c r="T174" s="493"/>
      <c r="U174" s="493"/>
      <c r="V174" s="493"/>
      <c r="W174" s="493"/>
      <c r="X174" s="494"/>
      <c r="Y174" s="422"/>
      <c r="Z174" s="419"/>
      <c r="AA174" s="419"/>
      <c r="AB174" s="420"/>
      <c r="AC174" s="2417"/>
      <c r="AD174" s="2418"/>
      <c r="AE174" s="2418"/>
      <c r="AF174" s="2419"/>
    </row>
    <row r="175" spans="1:32" ht="19.5" customHeight="1" x14ac:dyDescent="0.15">
      <c r="A175" s="413"/>
      <c r="B175" s="414"/>
      <c r="C175" s="415"/>
      <c r="D175" s="416"/>
      <c r="E175" s="405"/>
      <c r="F175" s="481" t="s">
        <v>10</v>
      </c>
      <c r="G175" s="405" t="s">
        <v>169</v>
      </c>
      <c r="H175" s="430" t="s">
        <v>36</v>
      </c>
      <c r="I175" s="490" t="s">
        <v>10</v>
      </c>
      <c r="J175" s="424" t="s">
        <v>24</v>
      </c>
      <c r="K175" s="424"/>
      <c r="L175" s="492" t="s">
        <v>10</v>
      </c>
      <c r="M175" s="424" t="s">
        <v>28</v>
      </c>
      <c r="N175" s="424"/>
      <c r="O175" s="493"/>
      <c r="P175" s="424"/>
      <c r="Q175" s="493"/>
      <c r="R175" s="493"/>
      <c r="S175" s="493"/>
      <c r="T175" s="493"/>
      <c r="U175" s="493"/>
      <c r="V175" s="493"/>
      <c r="W175" s="493"/>
      <c r="X175" s="494"/>
      <c r="Y175" s="419"/>
      <c r="Z175" s="419"/>
      <c r="AA175" s="419"/>
      <c r="AB175" s="420"/>
      <c r="AC175" s="2417"/>
      <c r="AD175" s="2418"/>
      <c r="AE175" s="2418"/>
      <c r="AF175" s="2419"/>
    </row>
    <row r="176" spans="1:32" ht="18.75" customHeight="1" x14ac:dyDescent="0.15">
      <c r="A176" s="413"/>
      <c r="B176" s="414"/>
      <c r="C176" s="415"/>
      <c r="D176" s="416"/>
      <c r="E176" s="405"/>
      <c r="F176" s="417"/>
      <c r="G176" s="405" t="s">
        <v>170</v>
      </c>
      <c r="H176" s="468" t="s">
        <v>113</v>
      </c>
      <c r="I176" s="490" t="s">
        <v>10</v>
      </c>
      <c r="J176" s="424" t="s">
        <v>24</v>
      </c>
      <c r="K176" s="491"/>
      <c r="L176" s="492" t="s">
        <v>10</v>
      </c>
      <c r="M176" s="424" t="s">
        <v>28</v>
      </c>
      <c r="N176" s="493"/>
      <c r="O176" s="493"/>
      <c r="P176" s="493"/>
      <c r="Q176" s="493"/>
      <c r="R176" s="493"/>
      <c r="S176" s="493"/>
      <c r="T176" s="493"/>
      <c r="U176" s="493"/>
      <c r="V176" s="493"/>
      <c r="W176" s="493"/>
      <c r="X176" s="494"/>
      <c r="Y176" s="422"/>
      <c r="Z176" s="419"/>
      <c r="AA176" s="419"/>
      <c r="AB176" s="420"/>
      <c r="AC176" s="2417"/>
      <c r="AD176" s="2418"/>
      <c r="AE176" s="2418"/>
      <c r="AF176" s="2419"/>
    </row>
    <row r="177" spans="1:32" ht="18.75" customHeight="1" x14ac:dyDescent="0.15">
      <c r="A177" s="481" t="s">
        <v>10</v>
      </c>
      <c r="B177" s="414">
        <v>26</v>
      </c>
      <c r="C177" s="415" t="s">
        <v>299</v>
      </c>
      <c r="D177" s="481" t="s">
        <v>241</v>
      </c>
      <c r="E177" s="405" t="s">
        <v>303</v>
      </c>
      <c r="F177" s="481" t="s">
        <v>10</v>
      </c>
      <c r="G177" s="405" t="s">
        <v>172</v>
      </c>
      <c r="H177" s="468" t="s">
        <v>127</v>
      </c>
      <c r="I177" s="490" t="s">
        <v>10</v>
      </c>
      <c r="J177" s="424" t="s">
        <v>24</v>
      </c>
      <c r="K177" s="424"/>
      <c r="L177" s="492" t="s">
        <v>10</v>
      </c>
      <c r="M177" s="424" t="s">
        <v>25</v>
      </c>
      <c r="N177" s="424"/>
      <c r="O177" s="492" t="s">
        <v>10</v>
      </c>
      <c r="P177" s="424" t="s">
        <v>26</v>
      </c>
      <c r="Q177" s="493"/>
      <c r="R177" s="493"/>
      <c r="S177" s="493"/>
      <c r="T177" s="493"/>
      <c r="U177" s="493"/>
      <c r="V177" s="493"/>
      <c r="W177" s="493"/>
      <c r="X177" s="494"/>
      <c r="Y177" s="422"/>
      <c r="Z177" s="419"/>
      <c r="AA177" s="419"/>
      <c r="AB177" s="420"/>
      <c r="AC177" s="2417"/>
      <c r="AD177" s="2418"/>
      <c r="AE177" s="2418"/>
      <c r="AF177" s="2419"/>
    </row>
    <row r="178" spans="1:32" ht="18.75" customHeight="1" x14ac:dyDescent="0.15">
      <c r="A178" s="413"/>
      <c r="B178" s="414"/>
      <c r="C178" s="415"/>
      <c r="D178" s="416"/>
      <c r="E178" s="405"/>
      <c r="F178" s="417"/>
      <c r="G178" s="405" t="s">
        <v>173</v>
      </c>
      <c r="H178" s="2445" t="s">
        <v>158</v>
      </c>
      <c r="I178" s="500" t="s">
        <v>10</v>
      </c>
      <c r="J178" s="426" t="s">
        <v>133</v>
      </c>
      <c r="K178" s="426"/>
      <c r="L178" s="517"/>
      <c r="M178" s="517"/>
      <c r="N178" s="517"/>
      <c r="O178" s="517"/>
      <c r="P178" s="501" t="s">
        <v>10</v>
      </c>
      <c r="Q178" s="426" t="s">
        <v>134</v>
      </c>
      <c r="R178" s="517"/>
      <c r="S178" s="517"/>
      <c r="T178" s="517"/>
      <c r="U178" s="517"/>
      <c r="V178" s="517"/>
      <c r="W178" s="517"/>
      <c r="X178" s="518"/>
      <c r="Y178" s="422"/>
      <c r="Z178" s="419"/>
      <c r="AA178" s="419"/>
      <c r="AB178" s="420"/>
      <c r="AC178" s="2417"/>
      <c r="AD178" s="2418"/>
      <c r="AE178" s="2418"/>
      <c r="AF178" s="2419"/>
    </row>
    <row r="179" spans="1:32" ht="18.75" customHeight="1" x14ac:dyDescent="0.15">
      <c r="A179" s="413"/>
      <c r="B179" s="414"/>
      <c r="C179" s="415"/>
      <c r="D179" s="481"/>
      <c r="E179" s="405"/>
      <c r="F179" s="481" t="s">
        <v>10</v>
      </c>
      <c r="G179" s="405" t="s">
        <v>174</v>
      </c>
      <c r="H179" s="2445"/>
      <c r="I179" s="487" t="s">
        <v>10</v>
      </c>
      <c r="J179" s="427" t="s">
        <v>160</v>
      </c>
      <c r="K179" s="488"/>
      <c r="L179" s="488"/>
      <c r="M179" s="488"/>
      <c r="N179" s="488"/>
      <c r="O179" s="488"/>
      <c r="P179" s="488"/>
      <c r="Q179" s="421"/>
      <c r="R179" s="488"/>
      <c r="S179" s="488"/>
      <c r="T179" s="488"/>
      <c r="U179" s="488"/>
      <c r="V179" s="488"/>
      <c r="W179" s="488"/>
      <c r="X179" s="489"/>
      <c r="Y179" s="422"/>
      <c r="Z179" s="419"/>
      <c r="AA179" s="419"/>
      <c r="AB179" s="420"/>
      <c r="AC179" s="2417"/>
      <c r="AD179" s="2418"/>
      <c r="AE179" s="2418"/>
      <c r="AF179" s="2419"/>
    </row>
    <row r="180" spans="1:32" ht="18.75" customHeight="1" x14ac:dyDescent="0.15">
      <c r="A180" s="413"/>
      <c r="B180" s="414"/>
      <c r="C180" s="415"/>
      <c r="D180" s="416"/>
      <c r="E180" s="405"/>
      <c r="F180" s="417"/>
      <c r="G180" s="405" t="s">
        <v>175</v>
      </c>
      <c r="H180" s="516" t="s">
        <v>114</v>
      </c>
      <c r="I180" s="490" t="s">
        <v>10</v>
      </c>
      <c r="J180" s="424" t="s">
        <v>24</v>
      </c>
      <c r="K180" s="424"/>
      <c r="L180" s="492" t="s">
        <v>10</v>
      </c>
      <c r="M180" s="424" t="s">
        <v>25</v>
      </c>
      <c r="N180" s="424"/>
      <c r="O180" s="492" t="s">
        <v>10</v>
      </c>
      <c r="P180" s="424" t="s">
        <v>26</v>
      </c>
      <c r="Q180" s="493"/>
      <c r="R180" s="493"/>
      <c r="S180" s="493"/>
      <c r="T180" s="493"/>
      <c r="U180" s="517"/>
      <c r="V180" s="517"/>
      <c r="W180" s="517"/>
      <c r="X180" s="518"/>
      <c r="Y180" s="422"/>
      <c r="Z180" s="419"/>
      <c r="AA180" s="419"/>
      <c r="AB180" s="420"/>
      <c r="AC180" s="2417"/>
      <c r="AD180" s="2418"/>
      <c r="AE180" s="2418"/>
      <c r="AF180" s="2419"/>
    </row>
    <row r="181" spans="1:32" ht="18.75" customHeight="1" x14ac:dyDescent="0.15">
      <c r="A181" s="413"/>
      <c r="B181" s="414"/>
      <c r="C181" s="415"/>
      <c r="D181" s="481"/>
      <c r="E181" s="405"/>
      <c r="F181" s="417"/>
      <c r="G181" s="405"/>
      <c r="H181" s="2445" t="s">
        <v>176</v>
      </c>
      <c r="I181" s="500" t="s">
        <v>10</v>
      </c>
      <c r="J181" s="426" t="s">
        <v>163</v>
      </c>
      <c r="K181" s="498"/>
      <c r="L181" s="456"/>
      <c r="M181" s="501" t="s">
        <v>10</v>
      </c>
      <c r="N181" s="426" t="s">
        <v>164</v>
      </c>
      <c r="O181" s="517"/>
      <c r="P181" s="517"/>
      <c r="Q181" s="501" t="s">
        <v>10</v>
      </c>
      <c r="R181" s="426" t="s">
        <v>165</v>
      </c>
      <c r="S181" s="517"/>
      <c r="T181" s="517"/>
      <c r="U181" s="517"/>
      <c r="V181" s="517"/>
      <c r="W181" s="517"/>
      <c r="X181" s="518"/>
      <c r="Y181" s="422"/>
      <c r="Z181" s="419"/>
      <c r="AA181" s="419"/>
      <c r="AB181" s="420"/>
      <c r="AC181" s="2417"/>
      <c r="AD181" s="2418"/>
      <c r="AE181" s="2418"/>
      <c r="AF181" s="2419"/>
    </row>
    <row r="182" spans="1:32" ht="18.75" customHeight="1" x14ac:dyDescent="0.15">
      <c r="A182" s="413"/>
      <c r="B182" s="414"/>
      <c r="C182" s="415"/>
      <c r="D182" s="416"/>
      <c r="E182" s="405"/>
      <c r="F182" s="417"/>
      <c r="G182" s="405"/>
      <c r="H182" s="2445"/>
      <c r="I182" s="487" t="s">
        <v>10</v>
      </c>
      <c r="J182" s="427" t="s">
        <v>167</v>
      </c>
      <c r="K182" s="488"/>
      <c r="L182" s="488"/>
      <c r="M182" s="488"/>
      <c r="N182" s="488"/>
      <c r="O182" s="488"/>
      <c r="P182" s="488"/>
      <c r="Q182" s="510" t="s">
        <v>10</v>
      </c>
      <c r="R182" s="427" t="s">
        <v>168</v>
      </c>
      <c r="S182" s="421"/>
      <c r="T182" s="488"/>
      <c r="U182" s="488"/>
      <c r="V182" s="488"/>
      <c r="W182" s="488"/>
      <c r="X182" s="489"/>
      <c r="Y182" s="422"/>
      <c r="Z182" s="419"/>
      <c r="AA182" s="419"/>
      <c r="AB182" s="420"/>
      <c r="AC182" s="2417"/>
      <c r="AD182" s="2418"/>
      <c r="AE182" s="2418"/>
      <c r="AF182" s="2419"/>
    </row>
    <row r="183" spans="1:32" ht="18.75" customHeight="1" x14ac:dyDescent="0.15">
      <c r="A183" s="413"/>
      <c r="B183" s="414"/>
      <c r="C183" s="415"/>
      <c r="D183" s="416"/>
      <c r="E183" s="405"/>
      <c r="F183" s="417"/>
      <c r="G183" s="405"/>
      <c r="H183" s="468" t="s">
        <v>84</v>
      </c>
      <c r="I183" s="490" t="s">
        <v>10</v>
      </c>
      <c r="J183" s="424" t="s">
        <v>24</v>
      </c>
      <c r="K183" s="424"/>
      <c r="L183" s="492" t="s">
        <v>10</v>
      </c>
      <c r="M183" s="424" t="s">
        <v>39</v>
      </c>
      <c r="N183" s="424"/>
      <c r="O183" s="492" t="s">
        <v>10</v>
      </c>
      <c r="P183" s="424" t="s">
        <v>40</v>
      </c>
      <c r="Q183" s="451"/>
      <c r="R183" s="492" t="s">
        <v>10</v>
      </c>
      <c r="S183" s="424" t="s">
        <v>85</v>
      </c>
      <c r="T183" s="451"/>
      <c r="U183" s="451"/>
      <c r="V183" s="451"/>
      <c r="W183" s="451"/>
      <c r="X183" s="452"/>
      <c r="Y183" s="422"/>
      <c r="Z183" s="419"/>
      <c r="AA183" s="419"/>
      <c r="AB183" s="420"/>
      <c r="AC183" s="2417"/>
      <c r="AD183" s="2418"/>
      <c r="AE183" s="2418"/>
      <c r="AF183" s="2419"/>
    </row>
    <row r="184" spans="1:32" ht="18.75" customHeight="1" x14ac:dyDescent="0.15">
      <c r="A184" s="413"/>
      <c r="B184" s="414"/>
      <c r="C184" s="415"/>
      <c r="D184" s="416"/>
      <c r="E184" s="405"/>
      <c r="F184" s="417"/>
      <c r="G184" s="405"/>
      <c r="H184" s="2488" t="s">
        <v>119</v>
      </c>
      <c r="I184" s="2429" t="s">
        <v>10</v>
      </c>
      <c r="J184" s="2430" t="s">
        <v>24</v>
      </c>
      <c r="K184" s="2430"/>
      <c r="L184" s="2431" t="s">
        <v>10</v>
      </c>
      <c r="M184" s="2430" t="s">
        <v>28</v>
      </c>
      <c r="N184" s="2430"/>
      <c r="O184" s="453"/>
      <c r="P184" s="453"/>
      <c r="Q184" s="453"/>
      <c r="R184" s="453"/>
      <c r="S184" s="453"/>
      <c r="T184" s="453"/>
      <c r="U184" s="453"/>
      <c r="V184" s="453"/>
      <c r="W184" s="453"/>
      <c r="X184" s="454"/>
      <c r="Y184" s="422"/>
      <c r="Z184" s="419"/>
      <c r="AA184" s="419"/>
      <c r="AB184" s="420"/>
      <c r="AC184" s="2417"/>
      <c r="AD184" s="2418"/>
      <c r="AE184" s="2418"/>
      <c r="AF184" s="2419"/>
    </row>
    <row r="185" spans="1:32" ht="18.75" customHeight="1" x14ac:dyDescent="0.15">
      <c r="A185" s="413"/>
      <c r="B185" s="414"/>
      <c r="C185" s="415"/>
      <c r="D185" s="416"/>
      <c r="E185" s="405"/>
      <c r="F185" s="417"/>
      <c r="G185" s="405"/>
      <c r="H185" s="2488"/>
      <c r="I185" s="2429"/>
      <c r="J185" s="2430"/>
      <c r="K185" s="2430"/>
      <c r="L185" s="2431"/>
      <c r="M185" s="2430"/>
      <c r="N185" s="2430"/>
      <c r="O185" s="421"/>
      <c r="P185" s="421"/>
      <c r="Q185" s="421"/>
      <c r="R185" s="421"/>
      <c r="S185" s="421"/>
      <c r="T185" s="421"/>
      <c r="U185" s="421"/>
      <c r="V185" s="421"/>
      <c r="W185" s="421"/>
      <c r="X185" s="457"/>
      <c r="Y185" s="422"/>
      <c r="Z185" s="419"/>
      <c r="AA185" s="419"/>
      <c r="AB185" s="420"/>
      <c r="AC185" s="2417"/>
      <c r="AD185" s="2418"/>
      <c r="AE185" s="2418"/>
      <c r="AF185" s="2419"/>
    </row>
    <row r="186" spans="1:32" ht="18.75" customHeight="1" x14ac:dyDescent="0.15">
      <c r="A186" s="413"/>
      <c r="B186" s="414"/>
      <c r="C186" s="415"/>
      <c r="D186" s="416"/>
      <c r="E186" s="405"/>
      <c r="F186" s="417"/>
      <c r="G186" s="418"/>
      <c r="H186" s="431" t="s">
        <v>38</v>
      </c>
      <c r="I186" s="490" t="s">
        <v>10</v>
      </c>
      <c r="J186" s="424" t="s">
        <v>24</v>
      </c>
      <c r="K186" s="424"/>
      <c r="L186" s="492" t="s">
        <v>10</v>
      </c>
      <c r="M186" s="424" t="s">
        <v>39</v>
      </c>
      <c r="N186" s="424"/>
      <c r="O186" s="492" t="s">
        <v>10</v>
      </c>
      <c r="P186" s="424" t="s">
        <v>40</v>
      </c>
      <c r="Q186" s="424"/>
      <c r="R186" s="492" t="s">
        <v>10</v>
      </c>
      <c r="S186" s="424" t="s">
        <v>41</v>
      </c>
      <c r="T186" s="424"/>
      <c r="U186" s="491"/>
      <c r="V186" s="491"/>
      <c r="W186" s="491"/>
      <c r="X186" s="495"/>
      <c r="Y186" s="422"/>
      <c r="Z186" s="419"/>
      <c r="AA186" s="419"/>
      <c r="AB186" s="420"/>
      <c r="AC186" s="2417"/>
      <c r="AD186" s="2418"/>
      <c r="AE186" s="2418"/>
      <c r="AF186" s="2419"/>
    </row>
    <row r="187" spans="1:32" ht="18.75" customHeight="1" x14ac:dyDescent="0.15">
      <c r="A187" s="413"/>
      <c r="B187" s="414"/>
      <c r="C187" s="415"/>
      <c r="D187" s="416"/>
      <c r="E187" s="405"/>
      <c r="F187" s="417"/>
      <c r="G187" s="418"/>
      <c r="H187" s="432" t="s">
        <v>42</v>
      </c>
      <c r="I187" s="500" t="s">
        <v>10</v>
      </c>
      <c r="J187" s="426" t="s">
        <v>43</v>
      </c>
      <c r="K187" s="426"/>
      <c r="L187" s="501" t="s">
        <v>10</v>
      </c>
      <c r="M187" s="426" t="s">
        <v>44</v>
      </c>
      <c r="N187" s="426"/>
      <c r="O187" s="501" t="s">
        <v>10</v>
      </c>
      <c r="P187" s="426" t="s">
        <v>45</v>
      </c>
      <c r="Q187" s="426"/>
      <c r="R187" s="501"/>
      <c r="S187" s="426"/>
      <c r="T187" s="426"/>
      <c r="U187" s="498"/>
      <c r="V187" s="498"/>
      <c r="W187" s="498"/>
      <c r="X187" s="499"/>
      <c r="Y187" s="422"/>
      <c r="Z187" s="419"/>
      <c r="AA187" s="419"/>
      <c r="AB187" s="420"/>
      <c r="AC187" s="2417"/>
      <c r="AD187" s="2418"/>
      <c r="AE187" s="2418"/>
      <c r="AF187" s="2419"/>
    </row>
    <row r="188" spans="1:32" ht="18.75" customHeight="1" x14ac:dyDescent="0.15">
      <c r="A188" s="433"/>
      <c r="B188" s="434"/>
      <c r="C188" s="435"/>
      <c r="D188" s="436"/>
      <c r="E188" s="437"/>
      <c r="F188" s="438"/>
      <c r="G188" s="439"/>
      <c r="H188" s="440" t="s">
        <v>46</v>
      </c>
      <c r="I188" s="502" t="s">
        <v>10</v>
      </c>
      <c r="J188" s="441" t="s">
        <v>24</v>
      </c>
      <c r="K188" s="441"/>
      <c r="L188" s="503" t="s">
        <v>10</v>
      </c>
      <c r="M188" s="441" t="s">
        <v>28</v>
      </c>
      <c r="N188" s="441"/>
      <c r="O188" s="441"/>
      <c r="P188" s="441"/>
      <c r="Q188" s="504"/>
      <c r="R188" s="441"/>
      <c r="S188" s="441"/>
      <c r="T188" s="441"/>
      <c r="U188" s="441"/>
      <c r="V188" s="441"/>
      <c r="W188" s="441"/>
      <c r="X188" s="442"/>
      <c r="Y188" s="443"/>
      <c r="Z188" s="444"/>
      <c r="AA188" s="444"/>
      <c r="AB188" s="445"/>
      <c r="AC188" s="2417"/>
      <c r="AD188" s="2418"/>
      <c r="AE188" s="2418"/>
      <c r="AF188" s="2419"/>
    </row>
    <row r="189" spans="1:32" ht="18.75" customHeight="1" x14ac:dyDescent="0.15">
      <c r="A189" s="406"/>
      <c r="B189" s="407"/>
      <c r="C189" s="408"/>
      <c r="D189" s="409"/>
      <c r="E189" s="402"/>
      <c r="F189" s="410"/>
      <c r="G189" s="402"/>
      <c r="H189" s="2433" t="s">
        <v>120</v>
      </c>
      <c r="I189" s="511" t="s">
        <v>10</v>
      </c>
      <c r="J189" s="400" t="s">
        <v>97</v>
      </c>
      <c r="K189" s="483"/>
      <c r="L189" s="469"/>
      <c r="M189" s="482" t="s">
        <v>10</v>
      </c>
      <c r="N189" s="400" t="s">
        <v>141</v>
      </c>
      <c r="O189" s="470"/>
      <c r="P189" s="470"/>
      <c r="Q189" s="482" t="s">
        <v>10</v>
      </c>
      <c r="R189" s="400" t="s">
        <v>142</v>
      </c>
      <c r="S189" s="470"/>
      <c r="T189" s="470"/>
      <c r="U189" s="482" t="s">
        <v>10</v>
      </c>
      <c r="V189" s="400" t="s">
        <v>143</v>
      </c>
      <c r="W189" s="470"/>
      <c r="X189" s="458"/>
      <c r="Y189" s="482" t="s">
        <v>10</v>
      </c>
      <c r="Z189" s="400" t="s">
        <v>19</v>
      </c>
      <c r="AA189" s="400"/>
      <c r="AB189" s="412"/>
      <c r="AC189" s="2414"/>
      <c r="AD189" s="2415"/>
      <c r="AE189" s="2415"/>
      <c r="AF189" s="2416"/>
    </row>
    <row r="190" spans="1:32" ht="18.75" customHeight="1" x14ac:dyDescent="0.15">
      <c r="A190" s="413"/>
      <c r="B190" s="414"/>
      <c r="C190" s="415"/>
      <c r="D190" s="416"/>
      <c r="E190" s="405"/>
      <c r="F190" s="417"/>
      <c r="G190" s="405"/>
      <c r="H190" s="2413"/>
      <c r="I190" s="487" t="s">
        <v>10</v>
      </c>
      <c r="J190" s="427" t="s">
        <v>144</v>
      </c>
      <c r="K190" s="496"/>
      <c r="L190" s="472"/>
      <c r="M190" s="510" t="s">
        <v>10</v>
      </c>
      <c r="N190" s="427" t="s">
        <v>98</v>
      </c>
      <c r="O190" s="421"/>
      <c r="P190" s="421"/>
      <c r="Q190" s="421"/>
      <c r="R190" s="421"/>
      <c r="S190" s="421"/>
      <c r="T190" s="421"/>
      <c r="U190" s="421"/>
      <c r="V190" s="421"/>
      <c r="W190" s="421"/>
      <c r="X190" s="457"/>
      <c r="Y190" s="480" t="s">
        <v>10</v>
      </c>
      <c r="Z190" s="403" t="s">
        <v>20</v>
      </c>
      <c r="AA190" s="419"/>
      <c r="AB190" s="420"/>
      <c r="AC190" s="2417"/>
      <c r="AD190" s="2418"/>
      <c r="AE190" s="2418"/>
      <c r="AF190" s="2419"/>
    </row>
    <row r="191" spans="1:32" ht="18.75" customHeight="1" x14ac:dyDescent="0.15">
      <c r="A191" s="413"/>
      <c r="B191" s="414"/>
      <c r="C191" s="415"/>
      <c r="D191" s="416"/>
      <c r="E191" s="405"/>
      <c r="F191" s="417"/>
      <c r="G191" s="405"/>
      <c r="H191" s="468" t="s">
        <v>63</v>
      </c>
      <c r="I191" s="490" t="s">
        <v>10</v>
      </c>
      <c r="J191" s="424" t="s">
        <v>24</v>
      </c>
      <c r="K191" s="424"/>
      <c r="L191" s="450"/>
      <c r="M191" s="492" t="s">
        <v>10</v>
      </c>
      <c r="N191" s="424" t="s">
        <v>87</v>
      </c>
      <c r="O191" s="424"/>
      <c r="P191" s="450"/>
      <c r="Q191" s="492" t="s">
        <v>10</v>
      </c>
      <c r="R191" s="451" t="s">
        <v>88</v>
      </c>
      <c r="S191" s="451"/>
      <c r="T191" s="451"/>
      <c r="U191" s="492" t="s">
        <v>10</v>
      </c>
      <c r="V191" s="451" t="s">
        <v>89</v>
      </c>
      <c r="W191" s="493"/>
      <c r="X191" s="494"/>
      <c r="Y191" s="422"/>
      <c r="Z191" s="419"/>
      <c r="AA191" s="419"/>
      <c r="AB191" s="420"/>
      <c r="AC191" s="2417"/>
      <c r="AD191" s="2418"/>
      <c r="AE191" s="2418"/>
      <c r="AF191" s="2419"/>
    </row>
    <row r="192" spans="1:32" ht="18.75" customHeight="1" x14ac:dyDescent="0.15">
      <c r="A192" s="413"/>
      <c r="B192" s="414"/>
      <c r="C192" s="415"/>
      <c r="D192" s="416"/>
      <c r="E192" s="405"/>
      <c r="F192" s="417"/>
      <c r="G192" s="405"/>
      <c r="H192" s="468" t="s">
        <v>99</v>
      </c>
      <c r="I192" s="490" t="s">
        <v>10</v>
      </c>
      <c r="J192" s="424" t="s">
        <v>53</v>
      </c>
      <c r="K192" s="491"/>
      <c r="L192" s="450"/>
      <c r="M192" s="492" t="s">
        <v>10</v>
      </c>
      <c r="N192" s="424" t="s">
        <v>54</v>
      </c>
      <c r="O192" s="493"/>
      <c r="P192" s="493"/>
      <c r="Q192" s="493"/>
      <c r="R192" s="493"/>
      <c r="S192" s="493"/>
      <c r="T192" s="493"/>
      <c r="U192" s="493"/>
      <c r="V192" s="493"/>
      <c r="W192" s="493"/>
      <c r="X192" s="494"/>
      <c r="Y192" s="422"/>
      <c r="Z192" s="419"/>
      <c r="AA192" s="419"/>
      <c r="AB192" s="420"/>
      <c r="AC192" s="2417"/>
      <c r="AD192" s="2418"/>
      <c r="AE192" s="2418"/>
      <c r="AF192" s="2419"/>
    </row>
    <row r="193" spans="1:32" ht="19.5" customHeight="1" x14ac:dyDescent="0.15">
      <c r="A193" s="413"/>
      <c r="B193" s="414"/>
      <c r="C193" s="415"/>
      <c r="D193" s="416"/>
      <c r="E193" s="405"/>
      <c r="F193" s="417"/>
      <c r="G193" s="418"/>
      <c r="H193" s="430" t="s">
        <v>21</v>
      </c>
      <c r="I193" s="490" t="s">
        <v>10</v>
      </c>
      <c r="J193" s="424" t="s">
        <v>22</v>
      </c>
      <c r="K193" s="491"/>
      <c r="L193" s="450"/>
      <c r="M193" s="492" t="s">
        <v>10</v>
      </c>
      <c r="N193" s="424" t="s">
        <v>23</v>
      </c>
      <c r="O193" s="492"/>
      <c r="P193" s="424"/>
      <c r="Q193" s="493"/>
      <c r="R193" s="493"/>
      <c r="S193" s="493"/>
      <c r="T193" s="493"/>
      <c r="U193" s="493"/>
      <c r="V193" s="493"/>
      <c r="W193" s="493"/>
      <c r="X193" s="494"/>
      <c r="Y193" s="419"/>
      <c r="Z193" s="419"/>
      <c r="AA193" s="419"/>
      <c r="AB193" s="420"/>
      <c r="AC193" s="2417"/>
      <c r="AD193" s="2418"/>
      <c r="AE193" s="2418"/>
      <c r="AF193" s="2419"/>
    </row>
    <row r="194" spans="1:32" ht="19.5" customHeight="1" x14ac:dyDescent="0.15">
      <c r="A194" s="413"/>
      <c r="B194" s="414"/>
      <c r="C194" s="415"/>
      <c r="D194" s="416"/>
      <c r="E194" s="405"/>
      <c r="F194" s="417"/>
      <c r="G194" s="418"/>
      <c r="H194" s="430" t="s">
        <v>66</v>
      </c>
      <c r="I194" s="490" t="s">
        <v>10</v>
      </c>
      <c r="J194" s="424" t="s">
        <v>22</v>
      </c>
      <c r="K194" s="491"/>
      <c r="L194" s="450"/>
      <c r="M194" s="492" t="s">
        <v>10</v>
      </c>
      <c r="N194" s="424" t="s">
        <v>23</v>
      </c>
      <c r="O194" s="492"/>
      <c r="P194" s="424"/>
      <c r="Q194" s="493"/>
      <c r="R194" s="493"/>
      <c r="S194" s="493"/>
      <c r="T194" s="493"/>
      <c r="U194" s="493"/>
      <c r="V194" s="493"/>
      <c r="W194" s="493"/>
      <c r="X194" s="494"/>
      <c r="Y194" s="419"/>
      <c r="Z194" s="419"/>
      <c r="AA194" s="419"/>
      <c r="AB194" s="420"/>
      <c r="AC194" s="2417"/>
      <c r="AD194" s="2418"/>
      <c r="AE194" s="2418"/>
      <c r="AF194" s="2419"/>
    </row>
    <row r="195" spans="1:32" ht="18.75" customHeight="1" x14ac:dyDescent="0.15">
      <c r="A195" s="413"/>
      <c r="B195" s="414"/>
      <c r="C195" s="415"/>
      <c r="D195" s="416"/>
      <c r="E195" s="405"/>
      <c r="F195" s="417"/>
      <c r="G195" s="405"/>
      <c r="H195" s="468" t="s">
        <v>240</v>
      </c>
      <c r="I195" s="490" t="s">
        <v>10</v>
      </c>
      <c r="J195" s="424" t="s">
        <v>97</v>
      </c>
      <c r="K195" s="491"/>
      <c r="L195" s="450"/>
      <c r="M195" s="492" t="s">
        <v>10</v>
      </c>
      <c r="N195" s="424" t="s">
        <v>146</v>
      </c>
      <c r="O195" s="451"/>
      <c r="P195" s="451"/>
      <c r="Q195" s="451"/>
      <c r="R195" s="451"/>
      <c r="S195" s="451"/>
      <c r="T195" s="451"/>
      <c r="U195" s="451"/>
      <c r="V195" s="451"/>
      <c r="W195" s="451"/>
      <c r="X195" s="452"/>
      <c r="Y195" s="422"/>
      <c r="Z195" s="419"/>
      <c r="AA195" s="419"/>
      <c r="AB195" s="420"/>
      <c r="AC195" s="2417"/>
      <c r="AD195" s="2418"/>
      <c r="AE195" s="2418"/>
      <c r="AF195" s="2419"/>
    </row>
    <row r="196" spans="1:32" ht="18.75" customHeight="1" x14ac:dyDescent="0.15">
      <c r="A196" s="413"/>
      <c r="B196" s="414"/>
      <c r="C196" s="415"/>
      <c r="D196" s="416"/>
      <c r="E196" s="405"/>
      <c r="F196" s="417"/>
      <c r="G196" s="405"/>
      <c r="H196" s="468" t="s">
        <v>148</v>
      </c>
      <c r="I196" s="490" t="s">
        <v>10</v>
      </c>
      <c r="J196" s="424" t="s">
        <v>149</v>
      </c>
      <c r="K196" s="491"/>
      <c r="L196" s="450"/>
      <c r="M196" s="492" t="s">
        <v>10</v>
      </c>
      <c r="N196" s="424" t="s">
        <v>150</v>
      </c>
      <c r="O196" s="493"/>
      <c r="P196" s="493"/>
      <c r="Q196" s="493"/>
      <c r="R196" s="451"/>
      <c r="S196" s="493"/>
      <c r="T196" s="493"/>
      <c r="U196" s="493"/>
      <c r="V196" s="493"/>
      <c r="W196" s="493"/>
      <c r="X196" s="494"/>
      <c r="Y196" s="422"/>
      <c r="Z196" s="419"/>
      <c r="AA196" s="419"/>
      <c r="AB196" s="420"/>
      <c r="AC196" s="2417"/>
      <c r="AD196" s="2418"/>
      <c r="AE196" s="2418"/>
      <c r="AF196" s="2419"/>
    </row>
    <row r="197" spans="1:32" ht="18.75" customHeight="1" x14ac:dyDescent="0.15">
      <c r="A197" s="413"/>
      <c r="B197" s="414"/>
      <c r="C197" s="415"/>
      <c r="D197" s="416"/>
      <c r="E197" s="405"/>
      <c r="F197" s="417"/>
      <c r="G197" s="405"/>
      <c r="H197" s="468" t="s">
        <v>293</v>
      </c>
      <c r="I197" s="490" t="s">
        <v>10</v>
      </c>
      <c r="J197" s="424" t="s">
        <v>24</v>
      </c>
      <c r="K197" s="491"/>
      <c r="L197" s="492" t="s">
        <v>10</v>
      </c>
      <c r="M197" s="424" t="s">
        <v>28</v>
      </c>
      <c r="N197" s="493"/>
      <c r="O197" s="493"/>
      <c r="P197" s="493"/>
      <c r="Q197" s="493"/>
      <c r="R197" s="493"/>
      <c r="S197" s="493"/>
      <c r="T197" s="493"/>
      <c r="U197" s="493"/>
      <c r="V197" s="493"/>
      <c r="W197" s="493"/>
      <c r="X197" s="494"/>
      <c r="Y197" s="422"/>
      <c r="Z197" s="419"/>
      <c r="AA197" s="419"/>
      <c r="AB197" s="420"/>
      <c r="AC197" s="2417"/>
      <c r="AD197" s="2418"/>
      <c r="AE197" s="2418"/>
      <c r="AF197" s="2419"/>
    </row>
    <row r="198" spans="1:32" ht="18.75" customHeight="1" x14ac:dyDescent="0.15">
      <c r="A198" s="413"/>
      <c r="B198" s="414"/>
      <c r="C198" s="415"/>
      <c r="D198" s="416"/>
      <c r="E198" s="405"/>
      <c r="F198" s="417"/>
      <c r="G198" s="405"/>
      <c r="H198" s="468" t="s">
        <v>112</v>
      </c>
      <c r="I198" s="490" t="s">
        <v>10</v>
      </c>
      <c r="J198" s="424" t="s">
        <v>53</v>
      </c>
      <c r="K198" s="491"/>
      <c r="L198" s="450"/>
      <c r="M198" s="492" t="s">
        <v>10</v>
      </c>
      <c r="N198" s="424" t="s">
        <v>54</v>
      </c>
      <c r="O198" s="493"/>
      <c r="P198" s="493"/>
      <c r="Q198" s="493"/>
      <c r="R198" s="493"/>
      <c r="S198" s="493"/>
      <c r="T198" s="493"/>
      <c r="U198" s="493"/>
      <c r="V198" s="493"/>
      <c r="W198" s="493"/>
      <c r="X198" s="494"/>
      <c r="Y198" s="422"/>
      <c r="Z198" s="419"/>
      <c r="AA198" s="419"/>
      <c r="AB198" s="420"/>
      <c r="AC198" s="2417"/>
      <c r="AD198" s="2418"/>
      <c r="AE198" s="2418"/>
      <c r="AF198" s="2419"/>
    </row>
    <row r="199" spans="1:32" ht="19.5" customHeight="1" x14ac:dyDescent="0.15">
      <c r="A199" s="413"/>
      <c r="B199" s="414"/>
      <c r="C199" s="415"/>
      <c r="D199" s="416"/>
      <c r="E199" s="405"/>
      <c r="F199" s="417"/>
      <c r="G199" s="405"/>
      <c r="H199" s="430" t="s">
        <v>36</v>
      </c>
      <c r="I199" s="490" t="s">
        <v>10</v>
      </c>
      <c r="J199" s="424" t="s">
        <v>24</v>
      </c>
      <c r="K199" s="424"/>
      <c r="L199" s="492" t="s">
        <v>10</v>
      </c>
      <c r="M199" s="424" t="s">
        <v>28</v>
      </c>
      <c r="N199" s="424"/>
      <c r="O199" s="493"/>
      <c r="P199" s="424"/>
      <c r="Q199" s="493"/>
      <c r="R199" s="493"/>
      <c r="S199" s="493"/>
      <c r="T199" s="493"/>
      <c r="U199" s="493"/>
      <c r="V199" s="493"/>
      <c r="W199" s="493"/>
      <c r="X199" s="494"/>
      <c r="Y199" s="419"/>
      <c r="Z199" s="419"/>
      <c r="AA199" s="419"/>
      <c r="AB199" s="420"/>
      <c r="AC199" s="2417"/>
      <c r="AD199" s="2418"/>
      <c r="AE199" s="2418"/>
      <c r="AF199" s="2419"/>
    </row>
    <row r="200" spans="1:32" ht="18.75" customHeight="1" x14ac:dyDescent="0.15">
      <c r="A200" s="413"/>
      <c r="B200" s="414"/>
      <c r="C200" s="415"/>
      <c r="D200" s="416"/>
      <c r="E200" s="405"/>
      <c r="F200" s="417"/>
      <c r="G200" s="405"/>
      <c r="H200" s="468" t="s">
        <v>113</v>
      </c>
      <c r="I200" s="490" t="s">
        <v>10</v>
      </c>
      <c r="J200" s="424" t="s">
        <v>24</v>
      </c>
      <c r="K200" s="491"/>
      <c r="L200" s="492" t="s">
        <v>10</v>
      </c>
      <c r="M200" s="424" t="s">
        <v>28</v>
      </c>
      <c r="N200" s="493"/>
      <c r="O200" s="493"/>
      <c r="P200" s="493"/>
      <c r="Q200" s="493"/>
      <c r="R200" s="493"/>
      <c r="S200" s="493"/>
      <c r="T200" s="493"/>
      <c r="U200" s="493"/>
      <c r="V200" s="493"/>
      <c r="W200" s="493"/>
      <c r="X200" s="494"/>
      <c r="Y200" s="422"/>
      <c r="Z200" s="419"/>
      <c r="AA200" s="419"/>
      <c r="AB200" s="420"/>
      <c r="AC200" s="2417"/>
      <c r="AD200" s="2418"/>
      <c r="AE200" s="2418"/>
      <c r="AF200" s="2419"/>
    </row>
    <row r="201" spans="1:32" ht="18.75" customHeight="1" x14ac:dyDescent="0.15">
      <c r="A201" s="481" t="s">
        <v>10</v>
      </c>
      <c r="B201" s="414">
        <v>26</v>
      </c>
      <c r="C201" s="415" t="s">
        <v>304</v>
      </c>
      <c r="D201" s="481" t="s">
        <v>10</v>
      </c>
      <c r="E201" s="405" t="s">
        <v>177</v>
      </c>
      <c r="F201" s="481" t="s">
        <v>10</v>
      </c>
      <c r="G201" s="405" t="s">
        <v>178</v>
      </c>
      <c r="H201" s="468" t="s">
        <v>127</v>
      </c>
      <c r="I201" s="490" t="s">
        <v>10</v>
      </c>
      <c r="J201" s="424" t="s">
        <v>24</v>
      </c>
      <c r="K201" s="424"/>
      <c r="L201" s="492" t="s">
        <v>10</v>
      </c>
      <c r="M201" s="424" t="s">
        <v>25</v>
      </c>
      <c r="N201" s="424"/>
      <c r="O201" s="492" t="s">
        <v>10</v>
      </c>
      <c r="P201" s="424" t="s">
        <v>26</v>
      </c>
      <c r="Q201" s="493"/>
      <c r="R201" s="493"/>
      <c r="S201" s="493"/>
      <c r="T201" s="493"/>
      <c r="U201" s="493"/>
      <c r="V201" s="493"/>
      <c r="W201" s="493"/>
      <c r="X201" s="494"/>
      <c r="Y201" s="422"/>
      <c r="Z201" s="419"/>
      <c r="AA201" s="419"/>
      <c r="AB201" s="420"/>
      <c r="AC201" s="2417"/>
      <c r="AD201" s="2418"/>
      <c r="AE201" s="2418"/>
      <c r="AF201" s="2419"/>
    </row>
    <row r="202" spans="1:32" ht="18.75" customHeight="1" x14ac:dyDescent="0.15">
      <c r="A202" s="413"/>
      <c r="B202" s="414"/>
      <c r="C202" s="415"/>
      <c r="D202" s="481" t="s">
        <v>10</v>
      </c>
      <c r="E202" s="405" t="s">
        <v>179</v>
      </c>
      <c r="F202" s="481" t="s">
        <v>10</v>
      </c>
      <c r="G202" s="405" t="s">
        <v>180</v>
      </c>
      <c r="H202" s="2412" t="s">
        <v>158</v>
      </c>
      <c r="I202" s="500" t="s">
        <v>10</v>
      </c>
      <c r="J202" s="426" t="s">
        <v>133</v>
      </c>
      <c r="K202" s="426"/>
      <c r="L202" s="517"/>
      <c r="M202" s="517"/>
      <c r="N202" s="517"/>
      <c r="O202" s="517"/>
      <c r="P202" s="501" t="s">
        <v>10</v>
      </c>
      <c r="Q202" s="426" t="s">
        <v>134</v>
      </c>
      <c r="R202" s="517"/>
      <c r="S202" s="517"/>
      <c r="T202" s="517"/>
      <c r="U202" s="517"/>
      <c r="V202" s="517"/>
      <c r="W202" s="517"/>
      <c r="X202" s="518"/>
      <c r="Y202" s="422"/>
      <c r="Z202" s="419"/>
      <c r="AA202" s="419"/>
      <c r="AB202" s="420"/>
      <c r="AC202" s="2417"/>
      <c r="AD202" s="2418"/>
      <c r="AE202" s="2418"/>
      <c r="AF202" s="2419"/>
    </row>
    <row r="203" spans="1:32" ht="18.75" customHeight="1" x14ac:dyDescent="0.15">
      <c r="A203" s="413"/>
      <c r="B203" s="414"/>
      <c r="C203" s="415"/>
      <c r="D203" s="416"/>
      <c r="E203" s="405"/>
      <c r="F203" s="417"/>
      <c r="G203" s="405"/>
      <c r="H203" s="2413"/>
      <c r="I203" s="487" t="s">
        <v>10</v>
      </c>
      <c r="J203" s="427" t="s">
        <v>160</v>
      </c>
      <c r="K203" s="488"/>
      <c r="L203" s="488"/>
      <c r="M203" s="488"/>
      <c r="N203" s="488"/>
      <c r="O203" s="488"/>
      <c r="P203" s="488"/>
      <c r="Q203" s="421"/>
      <c r="R203" s="488"/>
      <c r="S203" s="488"/>
      <c r="T203" s="488"/>
      <c r="U203" s="488"/>
      <c r="V203" s="488"/>
      <c r="W203" s="488"/>
      <c r="X203" s="489"/>
      <c r="Y203" s="422"/>
      <c r="Z203" s="419"/>
      <c r="AA203" s="419"/>
      <c r="AB203" s="420"/>
      <c r="AC203" s="2417"/>
      <c r="AD203" s="2418"/>
      <c r="AE203" s="2418"/>
      <c r="AF203" s="2419"/>
    </row>
    <row r="204" spans="1:32" ht="18.75" customHeight="1" x14ac:dyDescent="0.15">
      <c r="A204" s="413"/>
      <c r="B204" s="414"/>
      <c r="C204" s="415"/>
      <c r="D204" s="416"/>
      <c r="E204" s="405"/>
      <c r="F204" s="417"/>
      <c r="G204" s="405"/>
      <c r="H204" s="516" t="s">
        <v>114</v>
      </c>
      <c r="I204" s="490" t="s">
        <v>10</v>
      </c>
      <c r="J204" s="424" t="s">
        <v>24</v>
      </c>
      <c r="K204" s="424"/>
      <c r="L204" s="492" t="s">
        <v>10</v>
      </c>
      <c r="M204" s="424" t="s">
        <v>25</v>
      </c>
      <c r="N204" s="424"/>
      <c r="O204" s="492" t="s">
        <v>10</v>
      </c>
      <c r="P204" s="424" t="s">
        <v>26</v>
      </c>
      <c r="Q204" s="493"/>
      <c r="R204" s="493"/>
      <c r="S204" s="493"/>
      <c r="T204" s="493"/>
      <c r="U204" s="517"/>
      <c r="V204" s="517"/>
      <c r="W204" s="517"/>
      <c r="X204" s="518"/>
      <c r="Y204" s="422"/>
      <c r="Z204" s="419"/>
      <c r="AA204" s="419"/>
      <c r="AB204" s="420"/>
      <c r="AC204" s="2417"/>
      <c r="AD204" s="2418"/>
      <c r="AE204" s="2418"/>
      <c r="AF204" s="2419"/>
    </row>
    <row r="205" spans="1:32" ht="18.75" customHeight="1" x14ac:dyDescent="0.15">
      <c r="A205" s="413"/>
      <c r="B205" s="414"/>
      <c r="C205" s="415"/>
      <c r="D205" s="416"/>
      <c r="E205" s="405"/>
      <c r="F205" s="417"/>
      <c r="G205" s="405"/>
      <c r="H205" s="2412" t="s">
        <v>176</v>
      </c>
      <c r="I205" s="500" t="s">
        <v>10</v>
      </c>
      <c r="J205" s="426" t="s">
        <v>163</v>
      </c>
      <c r="K205" s="498"/>
      <c r="L205" s="456"/>
      <c r="M205" s="501" t="s">
        <v>10</v>
      </c>
      <c r="N205" s="426" t="s">
        <v>164</v>
      </c>
      <c r="O205" s="517"/>
      <c r="P205" s="517"/>
      <c r="Q205" s="501" t="s">
        <v>10</v>
      </c>
      <c r="R205" s="426" t="s">
        <v>165</v>
      </c>
      <c r="S205" s="517"/>
      <c r="T205" s="517"/>
      <c r="U205" s="517"/>
      <c r="V205" s="517"/>
      <c r="W205" s="517"/>
      <c r="X205" s="518"/>
      <c r="Y205" s="422"/>
      <c r="Z205" s="419"/>
      <c r="AA205" s="419"/>
      <c r="AB205" s="420"/>
      <c r="AC205" s="2417"/>
      <c r="AD205" s="2418"/>
      <c r="AE205" s="2418"/>
      <c r="AF205" s="2419"/>
    </row>
    <row r="206" spans="1:32" ht="18.75" customHeight="1" x14ac:dyDescent="0.15">
      <c r="A206" s="413"/>
      <c r="B206" s="414"/>
      <c r="C206" s="415"/>
      <c r="D206" s="416"/>
      <c r="E206" s="405"/>
      <c r="F206" s="417"/>
      <c r="G206" s="405"/>
      <c r="H206" s="2413"/>
      <c r="I206" s="487" t="s">
        <v>10</v>
      </c>
      <c r="J206" s="427" t="s">
        <v>167</v>
      </c>
      <c r="K206" s="488"/>
      <c r="L206" s="488"/>
      <c r="M206" s="488"/>
      <c r="N206" s="488"/>
      <c r="O206" s="488"/>
      <c r="P206" s="488"/>
      <c r="Q206" s="510" t="s">
        <v>10</v>
      </c>
      <c r="R206" s="427" t="s">
        <v>168</v>
      </c>
      <c r="S206" s="421"/>
      <c r="T206" s="488"/>
      <c r="U206" s="488"/>
      <c r="V206" s="488"/>
      <c r="W206" s="488"/>
      <c r="X206" s="489"/>
      <c r="Y206" s="422"/>
      <c r="Z206" s="419"/>
      <c r="AA206" s="419"/>
      <c r="AB206" s="420"/>
      <c r="AC206" s="2417"/>
      <c r="AD206" s="2418"/>
      <c r="AE206" s="2418"/>
      <c r="AF206" s="2419"/>
    </row>
    <row r="207" spans="1:32" ht="18.75" customHeight="1" x14ac:dyDescent="0.15">
      <c r="A207" s="413"/>
      <c r="B207" s="414"/>
      <c r="C207" s="415"/>
      <c r="D207" s="416"/>
      <c r="E207" s="405"/>
      <c r="F207" s="417"/>
      <c r="G207" s="405"/>
      <c r="H207" s="468" t="s">
        <v>84</v>
      </c>
      <c r="I207" s="490" t="s">
        <v>10</v>
      </c>
      <c r="J207" s="424" t="s">
        <v>24</v>
      </c>
      <c r="K207" s="424"/>
      <c r="L207" s="492" t="s">
        <v>10</v>
      </c>
      <c r="M207" s="424" t="s">
        <v>39</v>
      </c>
      <c r="N207" s="424"/>
      <c r="O207" s="492" t="s">
        <v>10</v>
      </c>
      <c r="P207" s="424" t="s">
        <v>40</v>
      </c>
      <c r="Q207" s="451"/>
      <c r="R207" s="492" t="s">
        <v>10</v>
      </c>
      <c r="S207" s="424" t="s">
        <v>85</v>
      </c>
      <c r="T207" s="451"/>
      <c r="U207" s="451"/>
      <c r="V207" s="451"/>
      <c r="W207" s="451"/>
      <c r="X207" s="452"/>
      <c r="Y207" s="422"/>
      <c r="Z207" s="419"/>
      <c r="AA207" s="419"/>
      <c r="AB207" s="420"/>
      <c r="AC207" s="2417"/>
      <c r="AD207" s="2418"/>
      <c r="AE207" s="2418"/>
      <c r="AF207" s="2419"/>
    </row>
    <row r="208" spans="1:32" ht="18.75" customHeight="1" x14ac:dyDescent="0.15">
      <c r="A208" s="413"/>
      <c r="B208" s="414"/>
      <c r="C208" s="415"/>
      <c r="D208" s="416"/>
      <c r="E208" s="405"/>
      <c r="F208" s="417"/>
      <c r="G208" s="405"/>
      <c r="H208" s="2427" t="s">
        <v>119</v>
      </c>
      <c r="I208" s="2429" t="s">
        <v>10</v>
      </c>
      <c r="J208" s="2430" t="s">
        <v>24</v>
      </c>
      <c r="K208" s="2430"/>
      <c r="L208" s="2431" t="s">
        <v>10</v>
      </c>
      <c r="M208" s="2430" t="s">
        <v>28</v>
      </c>
      <c r="N208" s="2430"/>
      <c r="O208" s="453"/>
      <c r="P208" s="453"/>
      <c r="Q208" s="453"/>
      <c r="R208" s="453"/>
      <c r="S208" s="453"/>
      <c r="T208" s="453"/>
      <c r="U208" s="453"/>
      <c r="V208" s="453"/>
      <c r="W208" s="453"/>
      <c r="X208" s="454"/>
      <c r="Y208" s="422"/>
      <c r="Z208" s="419"/>
      <c r="AA208" s="419"/>
      <c r="AB208" s="420"/>
      <c r="AC208" s="2417"/>
      <c r="AD208" s="2418"/>
      <c r="AE208" s="2418"/>
      <c r="AF208" s="2419"/>
    </row>
    <row r="209" spans="1:32" ht="18.75" customHeight="1" x14ac:dyDescent="0.15">
      <c r="A209" s="481"/>
      <c r="B209" s="414"/>
      <c r="C209" s="415"/>
      <c r="D209" s="416"/>
      <c r="E209" s="405"/>
      <c r="F209" s="417"/>
      <c r="G209" s="405"/>
      <c r="H209" s="2428"/>
      <c r="I209" s="2429"/>
      <c r="J209" s="2430"/>
      <c r="K209" s="2430"/>
      <c r="L209" s="2431"/>
      <c r="M209" s="2430"/>
      <c r="N209" s="2430"/>
      <c r="O209" s="421"/>
      <c r="P209" s="421"/>
      <c r="Q209" s="421"/>
      <c r="R209" s="421"/>
      <c r="S209" s="421"/>
      <c r="T209" s="421"/>
      <c r="U209" s="421"/>
      <c r="V209" s="421"/>
      <c r="W209" s="421"/>
      <c r="X209" s="457"/>
      <c r="Y209" s="422"/>
      <c r="Z209" s="419"/>
      <c r="AA209" s="419"/>
      <c r="AB209" s="420"/>
      <c r="AC209" s="2417"/>
      <c r="AD209" s="2418"/>
      <c r="AE209" s="2418"/>
      <c r="AF209" s="2419"/>
    </row>
    <row r="210" spans="1:32" ht="18.75" customHeight="1" x14ac:dyDescent="0.15">
      <c r="A210" s="413"/>
      <c r="B210" s="414"/>
      <c r="C210" s="415"/>
      <c r="D210" s="416"/>
      <c r="E210" s="405"/>
      <c r="F210" s="417"/>
      <c r="G210" s="418"/>
      <c r="H210" s="431" t="s">
        <v>38</v>
      </c>
      <c r="I210" s="490" t="s">
        <v>10</v>
      </c>
      <c r="J210" s="424" t="s">
        <v>24</v>
      </c>
      <c r="K210" s="424"/>
      <c r="L210" s="492" t="s">
        <v>10</v>
      </c>
      <c r="M210" s="424" t="s">
        <v>39</v>
      </c>
      <c r="N210" s="424"/>
      <c r="O210" s="492" t="s">
        <v>10</v>
      </c>
      <c r="P210" s="424" t="s">
        <v>40</v>
      </c>
      <c r="Q210" s="424"/>
      <c r="R210" s="492" t="s">
        <v>10</v>
      </c>
      <c r="S210" s="424" t="s">
        <v>41</v>
      </c>
      <c r="T210" s="424"/>
      <c r="U210" s="491"/>
      <c r="V210" s="491"/>
      <c r="W210" s="491"/>
      <c r="X210" s="495"/>
      <c r="Y210" s="422"/>
      <c r="Z210" s="419"/>
      <c r="AA210" s="419"/>
      <c r="AB210" s="420"/>
      <c r="AC210" s="2417"/>
      <c r="AD210" s="2418"/>
      <c r="AE210" s="2418"/>
      <c r="AF210" s="2419"/>
    </row>
    <row r="211" spans="1:32" ht="18.75" customHeight="1" x14ac:dyDescent="0.15">
      <c r="A211" s="413"/>
      <c r="B211" s="414"/>
      <c r="C211" s="415"/>
      <c r="D211" s="416"/>
      <c r="E211" s="405"/>
      <c r="F211" s="417"/>
      <c r="G211" s="418"/>
      <c r="H211" s="432" t="s">
        <v>42</v>
      </c>
      <c r="I211" s="500" t="s">
        <v>10</v>
      </c>
      <c r="J211" s="426" t="s">
        <v>43</v>
      </c>
      <c r="K211" s="426"/>
      <c r="L211" s="501" t="s">
        <v>10</v>
      </c>
      <c r="M211" s="426" t="s">
        <v>44</v>
      </c>
      <c r="N211" s="426"/>
      <c r="O211" s="501" t="s">
        <v>10</v>
      </c>
      <c r="P211" s="426" t="s">
        <v>45</v>
      </c>
      <c r="Q211" s="426"/>
      <c r="R211" s="501"/>
      <c r="S211" s="426"/>
      <c r="T211" s="426"/>
      <c r="U211" s="498"/>
      <c r="V211" s="498"/>
      <c r="W211" s="498"/>
      <c r="X211" s="499"/>
      <c r="Y211" s="422"/>
      <c r="Z211" s="419"/>
      <c r="AA211" s="419"/>
      <c r="AB211" s="420"/>
      <c r="AC211" s="2417"/>
      <c r="AD211" s="2418"/>
      <c r="AE211" s="2418"/>
      <c r="AF211" s="2419"/>
    </row>
    <row r="212" spans="1:32" ht="18.75" customHeight="1" x14ac:dyDescent="0.15">
      <c r="A212" s="433"/>
      <c r="B212" s="434"/>
      <c r="C212" s="435"/>
      <c r="D212" s="436"/>
      <c r="E212" s="437"/>
      <c r="F212" s="438"/>
      <c r="G212" s="439"/>
      <c r="H212" s="440" t="s">
        <v>46</v>
      </c>
      <c r="I212" s="502" t="s">
        <v>10</v>
      </c>
      <c r="J212" s="441" t="s">
        <v>24</v>
      </c>
      <c r="K212" s="441"/>
      <c r="L212" s="503" t="s">
        <v>10</v>
      </c>
      <c r="M212" s="441" t="s">
        <v>28</v>
      </c>
      <c r="N212" s="441"/>
      <c r="O212" s="441"/>
      <c r="P212" s="441"/>
      <c r="Q212" s="504"/>
      <c r="R212" s="441"/>
      <c r="S212" s="441"/>
      <c r="T212" s="441"/>
      <c r="U212" s="441"/>
      <c r="V212" s="441"/>
      <c r="W212" s="441"/>
      <c r="X212" s="442"/>
      <c r="Y212" s="443"/>
      <c r="Z212" s="444"/>
      <c r="AA212" s="444"/>
      <c r="AB212" s="445"/>
      <c r="AC212" s="2420"/>
      <c r="AD212" s="2421"/>
      <c r="AE212" s="2421"/>
      <c r="AF212" s="2422"/>
    </row>
    <row r="213" spans="1:32" ht="19.5" customHeight="1" x14ac:dyDescent="0.15">
      <c r="A213" s="406"/>
      <c r="B213" s="407"/>
      <c r="C213" s="408"/>
      <c r="D213" s="409"/>
      <c r="E213" s="402"/>
      <c r="F213" s="410"/>
      <c r="G213" s="411"/>
      <c r="H213" s="519" t="s">
        <v>21</v>
      </c>
      <c r="I213" s="505" t="s">
        <v>10</v>
      </c>
      <c r="J213" s="449" t="s">
        <v>22</v>
      </c>
      <c r="K213" s="506"/>
      <c r="L213" s="462"/>
      <c r="M213" s="507" t="s">
        <v>10</v>
      </c>
      <c r="N213" s="449" t="s">
        <v>23</v>
      </c>
      <c r="O213" s="507"/>
      <c r="P213" s="449"/>
      <c r="Q213" s="508"/>
      <c r="R213" s="508"/>
      <c r="S213" s="508"/>
      <c r="T213" s="508"/>
      <c r="U213" s="508"/>
      <c r="V213" s="508"/>
      <c r="W213" s="508"/>
      <c r="X213" s="509"/>
      <c r="Y213" s="482" t="s">
        <v>10</v>
      </c>
      <c r="Z213" s="400" t="s">
        <v>19</v>
      </c>
      <c r="AA213" s="400"/>
      <c r="AB213" s="412"/>
      <c r="AC213" s="2414"/>
      <c r="AD213" s="2415"/>
      <c r="AE213" s="2415"/>
      <c r="AF213" s="2416"/>
    </row>
    <row r="214" spans="1:32" ht="19.5" customHeight="1" x14ac:dyDescent="0.15">
      <c r="A214" s="413"/>
      <c r="B214" s="414"/>
      <c r="C214" s="415"/>
      <c r="D214" s="416"/>
      <c r="E214" s="405"/>
      <c r="F214" s="417"/>
      <c r="G214" s="418"/>
      <c r="H214" s="430" t="s">
        <v>66</v>
      </c>
      <c r="I214" s="490" t="s">
        <v>10</v>
      </c>
      <c r="J214" s="424" t="s">
        <v>22</v>
      </c>
      <c r="K214" s="491"/>
      <c r="L214" s="450"/>
      <c r="M214" s="492" t="s">
        <v>10</v>
      </c>
      <c r="N214" s="424" t="s">
        <v>23</v>
      </c>
      <c r="O214" s="492"/>
      <c r="P214" s="424"/>
      <c r="Q214" s="493"/>
      <c r="R214" s="493"/>
      <c r="S214" s="493"/>
      <c r="T214" s="493"/>
      <c r="U214" s="493"/>
      <c r="V214" s="493"/>
      <c r="W214" s="493"/>
      <c r="X214" s="494"/>
      <c r="Y214" s="480" t="s">
        <v>10</v>
      </c>
      <c r="Z214" s="403" t="s">
        <v>20</v>
      </c>
      <c r="AA214" s="419"/>
      <c r="AB214" s="420"/>
      <c r="AC214" s="2417"/>
      <c r="AD214" s="2418"/>
      <c r="AE214" s="2418"/>
      <c r="AF214" s="2419"/>
    </row>
    <row r="215" spans="1:32" ht="18.75" customHeight="1" x14ac:dyDescent="0.15">
      <c r="A215" s="413"/>
      <c r="B215" s="414"/>
      <c r="C215" s="415"/>
      <c r="D215" s="416"/>
      <c r="E215" s="418"/>
      <c r="F215" s="416"/>
      <c r="G215" s="405"/>
      <c r="H215" s="473" t="s">
        <v>181</v>
      </c>
      <c r="I215" s="487" t="s">
        <v>10</v>
      </c>
      <c r="J215" s="427" t="s">
        <v>97</v>
      </c>
      <c r="K215" s="496"/>
      <c r="L215" s="472"/>
      <c r="M215" s="510" t="s">
        <v>10</v>
      </c>
      <c r="N215" s="427" t="s">
        <v>146</v>
      </c>
      <c r="O215" s="421"/>
      <c r="P215" s="496"/>
      <c r="Q215" s="496"/>
      <c r="R215" s="496"/>
      <c r="S215" s="496"/>
      <c r="T215" s="496"/>
      <c r="U215" s="496"/>
      <c r="V215" s="496"/>
      <c r="W215" s="496"/>
      <c r="X215" s="497"/>
      <c r="Y215" s="390"/>
      <c r="Z215" s="390"/>
      <c r="AA215" s="390"/>
      <c r="AB215" s="390"/>
      <c r="AC215" s="2417"/>
      <c r="AD215" s="2418"/>
      <c r="AE215" s="2418"/>
      <c r="AF215" s="2419"/>
    </row>
    <row r="216" spans="1:32" ht="18.75" customHeight="1" x14ac:dyDescent="0.15">
      <c r="A216" s="413"/>
      <c r="B216" s="414"/>
      <c r="C216" s="415"/>
      <c r="D216" s="416"/>
      <c r="E216" s="418"/>
      <c r="F216" s="416"/>
      <c r="G216" s="405"/>
      <c r="H216" s="468" t="s">
        <v>182</v>
      </c>
      <c r="I216" s="490" t="s">
        <v>10</v>
      </c>
      <c r="J216" s="424" t="s">
        <v>97</v>
      </c>
      <c r="K216" s="491"/>
      <c r="L216" s="450"/>
      <c r="M216" s="492" t="s">
        <v>10</v>
      </c>
      <c r="N216" s="424" t="s">
        <v>146</v>
      </c>
      <c r="O216" s="451"/>
      <c r="P216" s="491"/>
      <c r="Q216" s="491"/>
      <c r="R216" s="491"/>
      <c r="S216" s="491"/>
      <c r="T216" s="491"/>
      <c r="U216" s="491"/>
      <c r="V216" s="491"/>
      <c r="W216" s="491"/>
      <c r="X216" s="495"/>
      <c r="Y216" s="422"/>
      <c r="Z216" s="419"/>
      <c r="AA216" s="419"/>
      <c r="AB216" s="420"/>
      <c r="AC216" s="2417"/>
      <c r="AD216" s="2418"/>
      <c r="AE216" s="2418"/>
      <c r="AF216" s="2419"/>
    </row>
    <row r="217" spans="1:32" ht="18.75" customHeight="1" x14ac:dyDescent="0.15">
      <c r="A217" s="413"/>
      <c r="B217" s="414"/>
      <c r="C217" s="415"/>
      <c r="D217" s="416"/>
      <c r="E217" s="418"/>
      <c r="F217" s="416"/>
      <c r="G217" s="405"/>
      <c r="H217" s="468" t="s">
        <v>293</v>
      </c>
      <c r="I217" s="490" t="s">
        <v>10</v>
      </c>
      <c r="J217" s="424" t="s">
        <v>24</v>
      </c>
      <c r="K217" s="491"/>
      <c r="L217" s="492" t="s">
        <v>10</v>
      </c>
      <c r="M217" s="424" t="s">
        <v>28</v>
      </c>
      <c r="N217" s="493"/>
      <c r="O217" s="493"/>
      <c r="P217" s="493"/>
      <c r="Q217" s="491"/>
      <c r="R217" s="491"/>
      <c r="S217" s="491"/>
      <c r="T217" s="491"/>
      <c r="U217" s="491"/>
      <c r="V217" s="491"/>
      <c r="W217" s="491"/>
      <c r="X217" s="495"/>
      <c r="Y217" s="422"/>
      <c r="Z217" s="419"/>
      <c r="AA217" s="419"/>
      <c r="AB217" s="420"/>
      <c r="AC217" s="2417"/>
      <c r="AD217" s="2418"/>
      <c r="AE217" s="2418"/>
      <c r="AF217" s="2419"/>
    </row>
    <row r="218" spans="1:32" ht="18.75" customHeight="1" x14ac:dyDescent="0.15">
      <c r="A218" s="413"/>
      <c r="B218" s="414"/>
      <c r="C218" s="415"/>
      <c r="D218" s="416"/>
      <c r="E218" s="418"/>
      <c r="F218" s="416"/>
      <c r="G218" s="405"/>
      <c r="H218" s="468" t="s">
        <v>112</v>
      </c>
      <c r="I218" s="490" t="s">
        <v>10</v>
      </c>
      <c r="J218" s="424" t="s">
        <v>53</v>
      </c>
      <c r="K218" s="491"/>
      <c r="L218" s="450"/>
      <c r="M218" s="492" t="s">
        <v>10</v>
      </c>
      <c r="N218" s="424" t="s">
        <v>54</v>
      </c>
      <c r="O218" s="493"/>
      <c r="P218" s="493"/>
      <c r="Q218" s="491"/>
      <c r="R218" s="491"/>
      <c r="S218" s="491"/>
      <c r="T218" s="491"/>
      <c r="U218" s="491"/>
      <c r="V218" s="491"/>
      <c r="W218" s="491"/>
      <c r="X218" s="495"/>
      <c r="Y218" s="422"/>
      <c r="Z218" s="419"/>
      <c r="AA218" s="419"/>
      <c r="AB218" s="420"/>
      <c r="AC218" s="2417"/>
      <c r="AD218" s="2418"/>
      <c r="AE218" s="2418"/>
      <c r="AF218" s="2419"/>
    </row>
    <row r="219" spans="1:32" ht="19.5" customHeight="1" x14ac:dyDescent="0.15">
      <c r="A219" s="413"/>
      <c r="B219" s="414"/>
      <c r="C219" s="415"/>
      <c r="D219" s="416"/>
      <c r="E219" s="405"/>
      <c r="F219" s="417"/>
      <c r="G219" s="405"/>
      <c r="H219" s="430" t="s">
        <v>36</v>
      </c>
      <c r="I219" s="490" t="s">
        <v>10</v>
      </c>
      <c r="J219" s="424" t="s">
        <v>24</v>
      </c>
      <c r="K219" s="424"/>
      <c r="L219" s="492" t="s">
        <v>10</v>
      </c>
      <c r="M219" s="424" t="s">
        <v>28</v>
      </c>
      <c r="N219" s="424"/>
      <c r="O219" s="493"/>
      <c r="P219" s="424"/>
      <c r="Q219" s="493"/>
      <c r="R219" s="493"/>
      <c r="S219" s="493"/>
      <c r="T219" s="493"/>
      <c r="U219" s="493"/>
      <c r="V219" s="493"/>
      <c r="W219" s="493"/>
      <c r="X219" s="494"/>
      <c r="Y219" s="419"/>
      <c r="Z219" s="419"/>
      <c r="AA219" s="419"/>
      <c r="AB219" s="420"/>
      <c r="AC219" s="2417"/>
      <c r="AD219" s="2418"/>
      <c r="AE219" s="2418"/>
      <c r="AF219" s="2419"/>
    </row>
    <row r="220" spans="1:32" ht="18.75" customHeight="1" x14ac:dyDescent="0.15">
      <c r="A220" s="413"/>
      <c r="B220" s="414"/>
      <c r="C220" s="415"/>
      <c r="D220" s="416"/>
      <c r="E220" s="418"/>
      <c r="F220" s="481" t="s">
        <v>10</v>
      </c>
      <c r="G220" s="405" t="s">
        <v>183</v>
      </c>
      <c r="H220" s="468" t="s">
        <v>113</v>
      </c>
      <c r="I220" s="490" t="s">
        <v>10</v>
      </c>
      <c r="J220" s="424" t="s">
        <v>24</v>
      </c>
      <c r="K220" s="491"/>
      <c r="L220" s="492" t="s">
        <v>10</v>
      </c>
      <c r="M220" s="424" t="s">
        <v>28</v>
      </c>
      <c r="N220" s="493"/>
      <c r="O220" s="493"/>
      <c r="P220" s="493"/>
      <c r="Q220" s="491"/>
      <c r="R220" s="491"/>
      <c r="S220" s="491"/>
      <c r="T220" s="491"/>
      <c r="U220" s="491"/>
      <c r="V220" s="491"/>
      <c r="W220" s="491"/>
      <c r="X220" s="495"/>
      <c r="Y220" s="422"/>
      <c r="Z220" s="419"/>
      <c r="AA220" s="419"/>
      <c r="AB220" s="420"/>
      <c r="AC220" s="2417"/>
      <c r="AD220" s="2418"/>
      <c r="AE220" s="2418"/>
      <c r="AF220" s="2419"/>
    </row>
    <row r="221" spans="1:32" ht="18.75" customHeight="1" x14ac:dyDescent="0.15">
      <c r="A221" s="413"/>
      <c r="B221" s="414"/>
      <c r="C221" s="415"/>
      <c r="D221" s="416"/>
      <c r="E221" s="405"/>
      <c r="F221" s="416"/>
      <c r="G221" s="405" t="s">
        <v>151</v>
      </c>
      <c r="H221" s="468" t="s">
        <v>127</v>
      </c>
      <c r="I221" s="490" t="s">
        <v>10</v>
      </c>
      <c r="J221" s="424" t="s">
        <v>24</v>
      </c>
      <c r="K221" s="424"/>
      <c r="L221" s="492" t="s">
        <v>10</v>
      </c>
      <c r="M221" s="424" t="s">
        <v>25</v>
      </c>
      <c r="N221" s="424"/>
      <c r="O221" s="492" t="s">
        <v>10</v>
      </c>
      <c r="P221" s="424" t="s">
        <v>26</v>
      </c>
      <c r="Q221" s="493"/>
      <c r="R221" s="491"/>
      <c r="S221" s="491"/>
      <c r="T221" s="491"/>
      <c r="U221" s="491"/>
      <c r="V221" s="491"/>
      <c r="W221" s="491"/>
      <c r="X221" s="495"/>
      <c r="Y221" s="422"/>
      <c r="Z221" s="419"/>
      <c r="AA221" s="419"/>
      <c r="AB221" s="420"/>
      <c r="AC221" s="2417"/>
      <c r="AD221" s="2418"/>
      <c r="AE221" s="2418"/>
      <c r="AF221" s="2419"/>
    </row>
    <row r="222" spans="1:32" ht="18.75" customHeight="1" x14ac:dyDescent="0.15">
      <c r="A222" s="413"/>
      <c r="B222" s="414"/>
      <c r="C222" s="415"/>
      <c r="D222" s="416"/>
      <c r="E222" s="418"/>
      <c r="F222" s="481" t="s">
        <v>10</v>
      </c>
      <c r="G222" s="405" t="s">
        <v>185</v>
      </c>
      <c r="H222" s="2412" t="s">
        <v>158</v>
      </c>
      <c r="I222" s="500" t="s">
        <v>10</v>
      </c>
      <c r="J222" s="426" t="s">
        <v>133</v>
      </c>
      <c r="K222" s="426"/>
      <c r="L222" s="517"/>
      <c r="M222" s="517"/>
      <c r="N222" s="517"/>
      <c r="O222" s="517"/>
      <c r="P222" s="501" t="s">
        <v>10</v>
      </c>
      <c r="Q222" s="426" t="s">
        <v>134</v>
      </c>
      <c r="R222" s="517"/>
      <c r="S222" s="517"/>
      <c r="T222" s="517"/>
      <c r="U222" s="517"/>
      <c r="V222" s="517"/>
      <c r="W222" s="517"/>
      <c r="X222" s="518"/>
      <c r="Y222" s="422"/>
      <c r="Z222" s="419"/>
      <c r="AA222" s="419"/>
      <c r="AB222" s="420"/>
      <c r="AC222" s="2417"/>
      <c r="AD222" s="2418"/>
      <c r="AE222" s="2418"/>
      <c r="AF222" s="2419"/>
    </row>
    <row r="223" spans="1:32" ht="18.75" customHeight="1" x14ac:dyDescent="0.15">
      <c r="A223" s="481" t="s">
        <v>10</v>
      </c>
      <c r="B223" s="414">
        <v>26</v>
      </c>
      <c r="C223" s="415" t="s">
        <v>304</v>
      </c>
      <c r="D223" s="481" t="s">
        <v>10</v>
      </c>
      <c r="E223" s="418" t="s">
        <v>305</v>
      </c>
      <c r="F223" s="416"/>
      <c r="G223" s="405" t="s">
        <v>153</v>
      </c>
      <c r="H223" s="2413"/>
      <c r="I223" s="487" t="s">
        <v>10</v>
      </c>
      <c r="J223" s="427" t="s">
        <v>160</v>
      </c>
      <c r="K223" s="488"/>
      <c r="L223" s="488"/>
      <c r="M223" s="488"/>
      <c r="N223" s="488"/>
      <c r="O223" s="488"/>
      <c r="P223" s="488"/>
      <c r="Q223" s="421"/>
      <c r="R223" s="488"/>
      <c r="S223" s="488"/>
      <c r="T223" s="488"/>
      <c r="U223" s="488"/>
      <c r="V223" s="488"/>
      <c r="W223" s="488"/>
      <c r="X223" s="489"/>
      <c r="Y223" s="422"/>
      <c r="Z223" s="419"/>
      <c r="AA223" s="419"/>
      <c r="AB223" s="420"/>
      <c r="AC223" s="2417"/>
      <c r="AD223" s="2418"/>
      <c r="AE223" s="2418"/>
      <c r="AF223" s="2419"/>
    </row>
    <row r="224" spans="1:32" ht="18.75" customHeight="1" x14ac:dyDescent="0.15">
      <c r="A224" s="413"/>
      <c r="B224" s="414"/>
      <c r="C224" s="415"/>
      <c r="D224" s="416"/>
      <c r="E224" s="418"/>
      <c r="F224" s="481" t="s">
        <v>10</v>
      </c>
      <c r="G224" s="405" t="s">
        <v>187</v>
      </c>
      <c r="H224" s="516" t="s">
        <v>114</v>
      </c>
      <c r="I224" s="490" t="s">
        <v>10</v>
      </c>
      <c r="J224" s="424" t="s">
        <v>24</v>
      </c>
      <c r="K224" s="424"/>
      <c r="L224" s="492" t="s">
        <v>10</v>
      </c>
      <c r="M224" s="424" t="s">
        <v>25</v>
      </c>
      <c r="N224" s="424"/>
      <c r="O224" s="492" t="s">
        <v>10</v>
      </c>
      <c r="P224" s="424" t="s">
        <v>26</v>
      </c>
      <c r="Q224" s="493"/>
      <c r="R224" s="493"/>
      <c r="S224" s="493"/>
      <c r="T224" s="493"/>
      <c r="U224" s="517"/>
      <c r="V224" s="517"/>
      <c r="W224" s="517"/>
      <c r="X224" s="518"/>
      <c r="Y224" s="422"/>
      <c r="Z224" s="419"/>
      <c r="AA224" s="419"/>
      <c r="AB224" s="420"/>
      <c r="AC224" s="2417"/>
      <c r="AD224" s="2418"/>
      <c r="AE224" s="2418"/>
      <c r="AF224" s="2419"/>
    </row>
    <row r="225" spans="1:32" ht="18.75" customHeight="1" x14ac:dyDescent="0.15">
      <c r="A225" s="413"/>
      <c r="B225" s="414"/>
      <c r="C225" s="415"/>
      <c r="D225" s="416"/>
      <c r="E225" s="418"/>
      <c r="F225" s="416"/>
      <c r="G225" s="405" t="s">
        <v>156</v>
      </c>
      <c r="H225" s="2412" t="s">
        <v>176</v>
      </c>
      <c r="I225" s="500" t="s">
        <v>10</v>
      </c>
      <c r="J225" s="426" t="s">
        <v>163</v>
      </c>
      <c r="K225" s="498"/>
      <c r="L225" s="456"/>
      <c r="M225" s="501" t="s">
        <v>10</v>
      </c>
      <c r="N225" s="426" t="s">
        <v>164</v>
      </c>
      <c r="O225" s="517"/>
      <c r="P225" s="517"/>
      <c r="Q225" s="501" t="s">
        <v>10</v>
      </c>
      <c r="R225" s="426" t="s">
        <v>165</v>
      </c>
      <c r="S225" s="517"/>
      <c r="T225" s="517"/>
      <c r="U225" s="517"/>
      <c r="V225" s="517"/>
      <c r="W225" s="517"/>
      <c r="X225" s="518"/>
      <c r="Y225" s="422"/>
      <c r="Z225" s="419"/>
      <c r="AA225" s="419"/>
      <c r="AB225" s="420"/>
      <c r="AC225" s="2417"/>
      <c r="AD225" s="2418"/>
      <c r="AE225" s="2418"/>
      <c r="AF225" s="2419"/>
    </row>
    <row r="226" spans="1:32" ht="18.75" customHeight="1" x14ac:dyDescent="0.15">
      <c r="A226" s="413"/>
      <c r="B226" s="414"/>
      <c r="C226" s="415"/>
      <c r="D226" s="416"/>
      <c r="E226" s="418"/>
      <c r="F226" s="481" t="s">
        <v>10</v>
      </c>
      <c r="G226" s="405" t="s">
        <v>188</v>
      </c>
      <c r="H226" s="2413"/>
      <c r="I226" s="487" t="s">
        <v>10</v>
      </c>
      <c r="J226" s="427" t="s">
        <v>167</v>
      </c>
      <c r="K226" s="488"/>
      <c r="L226" s="488"/>
      <c r="M226" s="488"/>
      <c r="N226" s="488"/>
      <c r="O226" s="488"/>
      <c r="P226" s="488"/>
      <c r="Q226" s="510" t="s">
        <v>10</v>
      </c>
      <c r="R226" s="427" t="s">
        <v>168</v>
      </c>
      <c r="S226" s="421"/>
      <c r="T226" s="488"/>
      <c r="U226" s="488"/>
      <c r="V226" s="488"/>
      <c r="W226" s="488"/>
      <c r="X226" s="489"/>
      <c r="Y226" s="422"/>
      <c r="Z226" s="419"/>
      <c r="AA226" s="419"/>
      <c r="AB226" s="420"/>
      <c r="AC226" s="2417"/>
      <c r="AD226" s="2418"/>
      <c r="AE226" s="2418"/>
      <c r="AF226" s="2419"/>
    </row>
    <row r="227" spans="1:32" ht="18.75" customHeight="1" x14ac:dyDescent="0.15">
      <c r="A227" s="413"/>
      <c r="B227" s="414"/>
      <c r="C227" s="415"/>
      <c r="D227" s="416"/>
      <c r="E227" s="418"/>
      <c r="F227" s="417"/>
      <c r="G227" s="418"/>
      <c r="H227" s="468" t="s">
        <v>84</v>
      </c>
      <c r="I227" s="490" t="s">
        <v>10</v>
      </c>
      <c r="J227" s="424" t="s">
        <v>24</v>
      </c>
      <c r="K227" s="424"/>
      <c r="L227" s="492" t="s">
        <v>10</v>
      </c>
      <c r="M227" s="424" t="s">
        <v>39</v>
      </c>
      <c r="N227" s="424"/>
      <c r="O227" s="492" t="s">
        <v>10</v>
      </c>
      <c r="P227" s="424" t="s">
        <v>40</v>
      </c>
      <c r="Q227" s="451"/>
      <c r="R227" s="492" t="s">
        <v>10</v>
      </c>
      <c r="S227" s="424" t="s">
        <v>85</v>
      </c>
      <c r="T227" s="451"/>
      <c r="U227" s="451"/>
      <c r="V227" s="451"/>
      <c r="W227" s="451"/>
      <c r="X227" s="452"/>
      <c r="Y227" s="422"/>
      <c r="Z227" s="419"/>
      <c r="AA227" s="419"/>
      <c r="AB227" s="420"/>
      <c r="AC227" s="2417"/>
      <c r="AD227" s="2418"/>
      <c r="AE227" s="2418"/>
      <c r="AF227" s="2419"/>
    </row>
    <row r="228" spans="1:32" ht="18.75" customHeight="1" x14ac:dyDescent="0.15">
      <c r="A228" s="413"/>
      <c r="B228" s="414"/>
      <c r="C228" s="415"/>
      <c r="D228" s="416"/>
      <c r="E228" s="418"/>
      <c r="F228" s="417"/>
      <c r="G228" s="418"/>
      <c r="H228" s="2427" t="s">
        <v>119</v>
      </c>
      <c r="I228" s="2429" t="s">
        <v>10</v>
      </c>
      <c r="J228" s="2430" t="s">
        <v>24</v>
      </c>
      <c r="K228" s="2430"/>
      <c r="L228" s="2431" t="s">
        <v>10</v>
      </c>
      <c r="M228" s="2430" t="s">
        <v>28</v>
      </c>
      <c r="N228" s="2430"/>
      <c r="O228" s="453"/>
      <c r="P228" s="453"/>
      <c r="Q228" s="453"/>
      <c r="R228" s="453"/>
      <c r="S228" s="453"/>
      <c r="T228" s="453"/>
      <c r="U228" s="453"/>
      <c r="V228" s="453"/>
      <c r="W228" s="453"/>
      <c r="X228" s="454"/>
      <c r="Y228" s="422"/>
      <c r="Z228" s="419"/>
      <c r="AA228" s="419"/>
      <c r="AB228" s="420"/>
      <c r="AC228" s="2417"/>
      <c r="AD228" s="2418"/>
      <c r="AE228" s="2418"/>
      <c r="AF228" s="2419"/>
    </row>
    <row r="229" spans="1:32" ht="18.75" customHeight="1" x14ac:dyDescent="0.15">
      <c r="A229" s="413"/>
      <c r="B229" s="414"/>
      <c r="C229" s="415"/>
      <c r="D229" s="416"/>
      <c r="E229" s="418"/>
      <c r="F229" s="390"/>
      <c r="G229" s="390"/>
      <c r="H229" s="2428"/>
      <c r="I229" s="2429"/>
      <c r="J229" s="2430"/>
      <c r="K229" s="2430"/>
      <c r="L229" s="2431"/>
      <c r="M229" s="2430"/>
      <c r="N229" s="2430"/>
      <c r="O229" s="421"/>
      <c r="P229" s="421"/>
      <c r="Q229" s="421"/>
      <c r="R229" s="421"/>
      <c r="S229" s="421"/>
      <c r="T229" s="421"/>
      <c r="U229" s="421"/>
      <c r="V229" s="421"/>
      <c r="W229" s="421"/>
      <c r="X229" s="457"/>
      <c r="Y229" s="422"/>
      <c r="Z229" s="419"/>
      <c r="AA229" s="419"/>
      <c r="AB229" s="420"/>
      <c r="AC229" s="2417"/>
      <c r="AD229" s="2418"/>
      <c r="AE229" s="2418"/>
      <c r="AF229" s="2419"/>
    </row>
    <row r="230" spans="1:32" ht="18.75" customHeight="1" x14ac:dyDescent="0.15">
      <c r="A230" s="413"/>
      <c r="B230" s="414"/>
      <c r="C230" s="415"/>
      <c r="D230" s="416"/>
      <c r="E230" s="405"/>
      <c r="F230" s="417"/>
      <c r="G230" s="418"/>
      <c r="H230" s="431" t="s">
        <v>38</v>
      </c>
      <c r="I230" s="490" t="s">
        <v>10</v>
      </c>
      <c r="J230" s="424" t="s">
        <v>24</v>
      </c>
      <c r="K230" s="424"/>
      <c r="L230" s="492" t="s">
        <v>10</v>
      </c>
      <c r="M230" s="424" t="s">
        <v>39</v>
      </c>
      <c r="N230" s="424"/>
      <c r="O230" s="492" t="s">
        <v>10</v>
      </c>
      <c r="P230" s="424" t="s">
        <v>40</v>
      </c>
      <c r="Q230" s="424"/>
      <c r="R230" s="492" t="s">
        <v>10</v>
      </c>
      <c r="S230" s="424" t="s">
        <v>41</v>
      </c>
      <c r="T230" s="424"/>
      <c r="U230" s="491"/>
      <c r="V230" s="491"/>
      <c r="W230" s="491"/>
      <c r="X230" s="495"/>
      <c r="Y230" s="422"/>
      <c r="Z230" s="419"/>
      <c r="AA230" s="419"/>
      <c r="AB230" s="420"/>
      <c r="AC230" s="2417"/>
      <c r="AD230" s="2418"/>
      <c r="AE230" s="2418"/>
      <c r="AF230" s="2419"/>
    </row>
    <row r="231" spans="1:32" ht="18.75" customHeight="1" x14ac:dyDescent="0.15">
      <c r="A231" s="413"/>
      <c r="B231" s="414"/>
      <c r="C231" s="415"/>
      <c r="D231" s="416"/>
      <c r="E231" s="405"/>
      <c r="F231" s="417"/>
      <c r="G231" s="418"/>
      <c r="H231" s="432" t="s">
        <v>42</v>
      </c>
      <c r="I231" s="500" t="s">
        <v>10</v>
      </c>
      <c r="J231" s="426" t="s">
        <v>43</v>
      </c>
      <c r="K231" s="426"/>
      <c r="L231" s="501" t="s">
        <v>10</v>
      </c>
      <c r="M231" s="426" t="s">
        <v>44</v>
      </c>
      <c r="N231" s="426"/>
      <c r="O231" s="501" t="s">
        <v>10</v>
      </c>
      <c r="P231" s="426" t="s">
        <v>45</v>
      </c>
      <c r="Q231" s="426"/>
      <c r="R231" s="501"/>
      <c r="S231" s="426"/>
      <c r="T231" s="426"/>
      <c r="U231" s="498"/>
      <c r="V231" s="498"/>
      <c r="W231" s="498"/>
      <c r="X231" s="499"/>
      <c r="Y231" s="422"/>
      <c r="Z231" s="419"/>
      <c r="AA231" s="419"/>
      <c r="AB231" s="420"/>
      <c r="AC231" s="2417"/>
      <c r="AD231" s="2418"/>
      <c r="AE231" s="2418"/>
      <c r="AF231" s="2419"/>
    </row>
    <row r="232" spans="1:32" ht="18.75" customHeight="1" x14ac:dyDescent="0.15">
      <c r="A232" s="433"/>
      <c r="B232" s="434"/>
      <c r="C232" s="435"/>
      <c r="D232" s="436"/>
      <c r="E232" s="437"/>
      <c r="F232" s="438"/>
      <c r="G232" s="439"/>
      <c r="H232" s="440" t="s">
        <v>46</v>
      </c>
      <c r="I232" s="502" t="s">
        <v>10</v>
      </c>
      <c r="J232" s="441" t="s">
        <v>24</v>
      </c>
      <c r="K232" s="441"/>
      <c r="L232" s="503" t="s">
        <v>10</v>
      </c>
      <c r="M232" s="441" t="s">
        <v>28</v>
      </c>
      <c r="N232" s="441"/>
      <c r="O232" s="441"/>
      <c r="P232" s="441"/>
      <c r="Q232" s="504"/>
      <c r="R232" s="441"/>
      <c r="S232" s="441"/>
      <c r="T232" s="441"/>
      <c r="U232" s="441"/>
      <c r="V232" s="441"/>
      <c r="W232" s="441"/>
      <c r="X232" s="442"/>
      <c r="Y232" s="443"/>
      <c r="Z232" s="444"/>
      <c r="AA232" s="444"/>
      <c r="AB232" s="445"/>
      <c r="AC232" s="2420"/>
      <c r="AD232" s="2421"/>
      <c r="AE232" s="2421"/>
      <c r="AF232" s="2422"/>
    </row>
    <row r="233" spans="1:32" ht="19.5" customHeight="1" x14ac:dyDescent="0.15">
      <c r="A233" s="413"/>
      <c r="B233" s="414"/>
      <c r="C233" s="415"/>
      <c r="D233" s="416"/>
      <c r="E233" s="405"/>
      <c r="F233" s="417"/>
      <c r="G233" s="418"/>
      <c r="H233" s="519" t="s">
        <v>21</v>
      </c>
      <c r="I233" s="505" t="s">
        <v>10</v>
      </c>
      <c r="J233" s="449" t="s">
        <v>22</v>
      </c>
      <c r="K233" s="506"/>
      <c r="L233" s="462"/>
      <c r="M233" s="507" t="s">
        <v>10</v>
      </c>
      <c r="N233" s="449" t="s">
        <v>23</v>
      </c>
      <c r="O233" s="507"/>
      <c r="P233" s="449"/>
      <c r="Q233" s="508"/>
      <c r="R233" s="508"/>
      <c r="S233" s="508"/>
      <c r="T233" s="508"/>
      <c r="U233" s="508"/>
      <c r="V233" s="508"/>
      <c r="W233" s="508"/>
      <c r="X233" s="509"/>
      <c r="Y233" s="511" t="s">
        <v>10</v>
      </c>
      <c r="Z233" s="400" t="s">
        <v>19</v>
      </c>
      <c r="AA233" s="400"/>
      <c r="AB233" s="412"/>
      <c r="AC233" s="2414"/>
      <c r="AD233" s="2415"/>
      <c r="AE233" s="2415"/>
      <c r="AF233" s="2416"/>
    </row>
    <row r="234" spans="1:32" ht="19.5" customHeight="1" x14ac:dyDescent="0.15">
      <c r="A234" s="413"/>
      <c r="B234" s="414"/>
      <c r="C234" s="415"/>
      <c r="D234" s="416"/>
      <c r="E234" s="405"/>
      <c r="F234" s="417"/>
      <c r="G234" s="418"/>
      <c r="H234" s="430" t="s">
        <v>66</v>
      </c>
      <c r="I234" s="490" t="s">
        <v>10</v>
      </c>
      <c r="J234" s="424" t="s">
        <v>22</v>
      </c>
      <c r="K234" s="491"/>
      <c r="L234" s="450"/>
      <c r="M234" s="492" t="s">
        <v>10</v>
      </c>
      <c r="N234" s="424" t="s">
        <v>23</v>
      </c>
      <c r="O234" s="492"/>
      <c r="P234" s="424"/>
      <c r="Q234" s="493"/>
      <c r="R234" s="493"/>
      <c r="S234" s="493"/>
      <c r="T234" s="493"/>
      <c r="U234" s="493"/>
      <c r="V234" s="493"/>
      <c r="W234" s="493"/>
      <c r="X234" s="494"/>
      <c r="Y234" s="480"/>
      <c r="Z234" s="403"/>
      <c r="AA234" s="403"/>
      <c r="AB234" s="420"/>
      <c r="AC234" s="2417"/>
      <c r="AD234" s="2418"/>
      <c r="AE234" s="2418"/>
      <c r="AF234" s="2419"/>
    </row>
    <row r="235" spans="1:32" ht="18.75" customHeight="1" x14ac:dyDescent="0.15">
      <c r="A235" s="413"/>
      <c r="B235" s="414"/>
      <c r="C235" s="415"/>
      <c r="D235" s="416"/>
      <c r="E235" s="405"/>
      <c r="F235" s="417"/>
      <c r="G235" s="405"/>
      <c r="H235" s="473" t="s">
        <v>99</v>
      </c>
      <c r="I235" s="487" t="s">
        <v>10</v>
      </c>
      <c r="J235" s="427" t="s">
        <v>53</v>
      </c>
      <c r="K235" s="496"/>
      <c r="L235" s="472"/>
      <c r="M235" s="510" t="s">
        <v>10</v>
      </c>
      <c r="N235" s="427" t="s">
        <v>54</v>
      </c>
      <c r="O235" s="488"/>
      <c r="P235" s="488"/>
      <c r="Q235" s="488"/>
      <c r="R235" s="488"/>
      <c r="S235" s="488"/>
      <c r="T235" s="488"/>
      <c r="U235" s="488"/>
      <c r="V235" s="488"/>
      <c r="W235" s="488"/>
      <c r="X235" s="489"/>
      <c r="Y235" s="480" t="s">
        <v>10</v>
      </c>
      <c r="Z235" s="403" t="s">
        <v>20</v>
      </c>
      <c r="AA235" s="419"/>
      <c r="AB235" s="420"/>
      <c r="AC235" s="2417"/>
      <c r="AD235" s="2418"/>
      <c r="AE235" s="2418"/>
      <c r="AF235" s="2419"/>
    </row>
    <row r="236" spans="1:32" ht="18.75" customHeight="1" x14ac:dyDescent="0.15">
      <c r="A236" s="413"/>
      <c r="B236" s="414"/>
      <c r="C236" s="415"/>
      <c r="D236" s="416"/>
      <c r="E236" s="405"/>
      <c r="F236" s="417"/>
      <c r="G236" s="405"/>
      <c r="H236" s="468" t="s">
        <v>181</v>
      </c>
      <c r="I236" s="490" t="s">
        <v>10</v>
      </c>
      <c r="J236" s="424" t="s">
        <v>97</v>
      </c>
      <c r="K236" s="491"/>
      <c r="L236" s="450"/>
      <c r="M236" s="492" t="s">
        <v>10</v>
      </c>
      <c r="N236" s="424" t="s">
        <v>146</v>
      </c>
      <c r="O236" s="493"/>
      <c r="P236" s="493"/>
      <c r="Q236" s="493"/>
      <c r="R236" s="493"/>
      <c r="S236" s="493"/>
      <c r="T236" s="493"/>
      <c r="U236" s="493"/>
      <c r="V236" s="493"/>
      <c r="W236" s="493"/>
      <c r="X236" s="494"/>
      <c r="Y236" s="422"/>
      <c r="Z236" s="419"/>
      <c r="AA236" s="419"/>
      <c r="AB236" s="420"/>
      <c r="AC236" s="2417"/>
      <c r="AD236" s="2418"/>
      <c r="AE236" s="2418"/>
      <c r="AF236" s="2419"/>
    </row>
    <row r="237" spans="1:32" ht="18.75" customHeight="1" x14ac:dyDescent="0.15">
      <c r="A237" s="413"/>
      <c r="B237" s="414"/>
      <c r="C237" s="415"/>
      <c r="D237" s="416"/>
      <c r="E237" s="405"/>
      <c r="F237" s="417"/>
      <c r="G237" s="405"/>
      <c r="H237" s="468" t="s">
        <v>182</v>
      </c>
      <c r="I237" s="490" t="s">
        <v>10</v>
      </c>
      <c r="J237" s="424" t="s">
        <v>97</v>
      </c>
      <c r="K237" s="491"/>
      <c r="L237" s="450"/>
      <c r="M237" s="492" t="s">
        <v>10</v>
      </c>
      <c r="N237" s="424" t="s">
        <v>146</v>
      </c>
      <c r="O237" s="493"/>
      <c r="P237" s="493"/>
      <c r="Q237" s="493"/>
      <c r="R237" s="493"/>
      <c r="S237" s="493"/>
      <c r="T237" s="493"/>
      <c r="U237" s="493"/>
      <c r="V237" s="493"/>
      <c r="W237" s="493"/>
      <c r="X237" s="494"/>
      <c r="Y237" s="422"/>
      <c r="Z237" s="419"/>
      <c r="AA237" s="419"/>
      <c r="AB237" s="420"/>
      <c r="AC237" s="2417"/>
      <c r="AD237" s="2418"/>
      <c r="AE237" s="2418"/>
      <c r="AF237" s="2419"/>
    </row>
    <row r="238" spans="1:32" ht="18.75" customHeight="1" x14ac:dyDescent="0.15">
      <c r="A238" s="413"/>
      <c r="B238" s="414"/>
      <c r="C238" s="415"/>
      <c r="D238" s="416"/>
      <c r="E238" s="405"/>
      <c r="F238" s="417"/>
      <c r="G238" s="405"/>
      <c r="H238" s="468" t="s">
        <v>293</v>
      </c>
      <c r="I238" s="490" t="s">
        <v>10</v>
      </c>
      <c r="J238" s="424" t="s">
        <v>24</v>
      </c>
      <c r="K238" s="491"/>
      <c r="L238" s="492" t="s">
        <v>10</v>
      </c>
      <c r="M238" s="424" t="s">
        <v>28</v>
      </c>
      <c r="N238" s="493"/>
      <c r="O238" s="493"/>
      <c r="P238" s="493"/>
      <c r="Q238" s="491"/>
      <c r="R238" s="493"/>
      <c r="S238" s="493"/>
      <c r="T238" s="493"/>
      <c r="U238" s="493"/>
      <c r="V238" s="493"/>
      <c r="W238" s="493"/>
      <c r="X238" s="494"/>
      <c r="Y238" s="422"/>
      <c r="Z238" s="419"/>
      <c r="AA238" s="419"/>
      <c r="AB238" s="420"/>
      <c r="AC238" s="2417"/>
      <c r="AD238" s="2418"/>
      <c r="AE238" s="2418"/>
      <c r="AF238" s="2419"/>
    </row>
    <row r="239" spans="1:32" ht="18.75" customHeight="1" x14ac:dyDescent="0.15">
      <c r="A239" s="413"/>
      <c r="B239" s="414"/>
      <c r="C239" s="415"/>
      <c r="D239" s="416"/>
      <c r="E239" s="405"/>
      <c r="F239" s="417"/>
      <c r="G239" s="405"/>
      <c r="H239" s="468" t="s">
        <v>112</v>
      </c>
      <c r="I239" s="490" t="s">
        <v>10</v>
      </c>
      <c r="J239" s="424" t="s">
        <v>53</v>
      </c>
      <c r="K239" s="491"/>
      <c r="L239" s="450"/>
      <c r="M239" s="492" t="s">
        <v>10</v>
      </c>
      <c r="N239" s="424" t="s">
        <v>54</v>
      </c>
      <c r="O239" s="493"/>
      <c r="P239" s="493"/>
      <c r="Q239" s="491"/>
      <c r="R239" s="493"/>
      <c r="S239" s="493"/>
      <c r="T239" s="493"/>
      <c r="U239" s="493"/>
      <c r="V239" s="493"/>
      <c r="W239" s="493"/>
      <c r="X239" s="494"/>
      <c r="Y239" s="422"/>
      <c r="Z239" s="419"/>
      <c r="AA239" s="419"/>
      <c r="AB239" s="420"/>
      <c r="AC239" s="2417"/>
      <c r="AD239" s="2418"/>
      <c r="AE239" s="2418"/>
      <c r="AF239" s="2419"/>
    </row>
    <row r="240" spans="1:32" ht="19.5" customHeight="1" x14ac:dyDescent="0.15">
      <c r="A240" s="413"/>
      <c r="B240" s="414"/>
      <c r="C240" s="415"/>
      <c r="D240" s="416"/>
      <c r="E240" s="405"/>
      <c r="F240" s="417"/>
      <c r="G240" s="405"/>
      <c r="H240" s="430" t="s">
        <v>36</v>
      </c>
      <c r="I240" s="490" t="s">
        <v>10</v>
      </c>
      <c r="J240" s="424" t="s">
        <v>24</v>
      </c>
      <c r="K240" s="424"/>
      <c r="L240" s="492" t="s">
        <v>10</v>
      </c>
      <c r="M240" s="424" t="s">
        <v>28</v>
      </c>
      <c r="N240" s="424"/>
      <c r="O240" s="493"/>
      <c r="P240" s="424"/>
      <c r="Q240" s="493"/>
      <c r="R240" s="493"/>
      <c r="S240" s="493"/>
      <c r="T240" s="493"/>
      <c r="U240" s="493"/>
      <c r="V240" s="493"/>
      <c r="W240" s="493"/>
      <c r="X240" s="494"/>
      <c r="Y240" s="419"/>
      <c r="Z240" s="419"/>
      <c r="AA240" s="419"/>
      <c r="AB240" s="420"/>
      <c r="AC240" s="2417"/>
      <c r="AD240" s="2418"/>
      <c r="AE240" s="2418"/>
      <c r="AF240" s="2419"/>
    </row>
    <row r="241" spans="1:32" ht="18.75" customHeight="1" x14ac:dyDescent="0.15">
      <c r="A241" s="413"/>
      <c r="B241" s="414"/>
      <c r="C241" s="415"/>
      <c r="D241" s="416"/>
      <c r="E241" s="405"/>
      <c r="F241" s="481" t="s">
        <v>10</v>
      </c>
      <c r="G241" s="405" t="s">
        <v>169</v>
      </c>
      <c r="H241" s="468" t="s">
        <v>113</v>
      </c>
      <c r="I241" s="490" t="s">
        <v>10</v>
      </c>
      <c r="J241" s="424" t="s">
        <v>24</v>
      </c>
      <c r="K241" s="491"/>
      <c r="L241" s="492" t="s">
        <v>10</v>
      </c>
      <c r="M241" s="424" t="s">
        <v>28</v>
      </c>
      <c r="N241" s="493"/>
      <c r="O241" s="493"/>
      <c r="P241" s="493"/>
      <c r="Q241" s="491"/>
      <c r="R241" s="493"/>
      <c r="S241" s="493"/>
      <c r="T241" s="493"/>
      <c r="U241" s="493"/>
      <c r="V241" s="493"/>
      <c r="W241" s="493"/>
      <c r="X241" s="494"/>
      <c r="Y241" s="422"/>
      <c r="Z241" s="419"/>
      <c r="AA241" s="419"/>
      <c r="AB241" s="420"/>
      <c r="AC241" s="2417"/>
      <c r="AD241" s="2418"/>
      <c r="AE241" s="2418"/>
      <c r="AF241" s="2419"/>
    </row>
    <row r="242" spans="1:32" ht="18.75" customHeight="1" x14ac:dyDescent="0.15">
      <c r="A242" s="413"/>
      <c r="B242" s="414"/>
      <c r="C242" s="415"/>
      <c r="D242" s="416"/>
      <c r="E242" s="405"/>
      <c r="F242" s="417"/>
      <c r="G242" s="405" t="s">
        <v>170</v>
      </c>
      <c r="H242" s="468" t="s">
        <v>127</v>
      </c>
      <c r="I242" s="490" t="s">
        <v>10</v>
      </c>
      <c r="J242" s="424" t="s">
        <v>24</v>
      </c>
      <c r="K242" s="424"/>
      <c r="L242" s="492" t="s">
        <v>10</v>
      </c>
      <c r="M242" s="424" t="s">
        <v>25</v>
      </c>
      <c r="N242" s="424"/>
      <c r="O242" s="492" t="s">
        <v>10</v>
      </c>
      <c r="P242" s="424" t="s">
        <v>26</v>
      </c>
      <c r="Q242" s="493"/>
      <c r="R242" s="493"/>
      <c r="S242" s="493"/>
      <c r="T242" s="493"/>
      <c r="U242" s="493"/>
      <c r="V242" s="493"/>
      <c r="W242" s="493"/>
      <c r="X242" s="494"/>
      <c r="Y242" s="422"/>
      <c r="Z242" s="419"/>
      <c r="AA242" s="419"/>
      <c r="AB242" s="420"/>
      <c r="AC242" s="2417"/>
      <c r="AD242" s="2418"/>
      <c r="AE242" s="2418"/>
      <c r="AF242" s="2419"/>
    </row>
    <row r="243" spans="1:32" ht="18.75" customHeight="1" x14ac:dyDescent="0.15">
      <c r="A243" s="481" t="s">
        <v>10</v>
      </c>
      <c r="B243" s="414">
        <v>26</v>
      </c>
      <c r="C243" s="415" t="s">
        <v>301</v>
      </c>
      <c r="D243" s="481" t="s">
        <v>10</v>
      </c>
      <c r="E243" s="405" t="s">
        <v>189</v>
      </c>
      <c r="F243" s="481" t="s">
        <v>10</v>
      </c>
      <c r="G243" s="405" t="s">
        <v>172</v>
      </c>
      <c r="H243" s="2412" t="s">
        <v>158</v>
      </c>
      <c r="I243" s="500" t="s">
        <v>10</v>
      </c>
      <c r="J243" s="426" t="s">
        <v>133</v>
      </c>
      <c r="K243" s="426"/>
      <c r="L243" s="517"/>
      <c r="M243" s="517"/>
      <c r="N243" s="517"/>
      <c r="O243" s="517"/>
      <c r="P243" s="501" t="s">
        <v>10</v>
      </c>
      <c r="Q243" s="426" t="s">
        <v>134</v>
      </c>
      <c r="R243" s="517"/>
      <c r="S243" s="517"/>
      <c r="T243" s="517"/>
      <c r="U243" s="517"/>
      <c r="V243" s="517"/>
      <c r="W243" s="517"/>
      <c r="X243" s="518"/>
      <c r="Y243" s="422"/>
      <c r="Z243" s="419"/>
      <c r="AA243" s="419"/>
      <c r="AB243" s="420"/>
      <c r="AC243" s="2417"/>
      <c r="AD243" s="2418"/>
      <c r="AE243" s="2418"/>
      <c r="AF243" s="2419"/>
    </row>
    <row r="244" spans="1:32" ht="18.75" customHeight="1" x14ac:dyDescent="0.15">
      <c r="A244" s="413"/>
      <c r="B244" s="414"/>
      <c r="C244" s="415"/>
      <c r="D244" s="416"/>
      <c r="E244" s="405"/>
      <c r="F244" s="417"/>
      <c r="G244" s="405" t="s">
        <v>173</v>
      </c>
      <c r="H244" s="2413"/>
      <c r="I244" s="487" t="s">
        <v>10</v>
      </c>
      <c r="J244" s="427" t="s">
        <v>160</v>
      </c>
      <c r="K244" s="488"/>
      <c r="L244" s="488"/>
      <c r="M244" s="488"/>
      <c r="N244" s="488"/>
      <c r="O244" s="488"/>
      <c r="P244" s="488"/>
      <c r="Q244" s="421"/>
      <c r="R244" s="488"/>
      <c r="S244" s="488"/>
      <c r="T244" s="488"/>
      <c r="U244" s="488"/>
      <c r="V244" s="488"/>
      <c r="W244" s="488"/>
      <c r="X244" s="489"/>
      <c r="Y244" s="422"/>
      <c r="Z244" s="419"/>
      <c r="AA244" s="419"/>
      <c r="AB244" s="420"/>
      <c r="AC244" s="2417"/>
      <c r="AD244" s="2418"/>
      <c r="AE244" s="2418"/>
      <c r="AF244" s="2419"/>
    </row>
    <row r="245" spans="1:32" ht="18.75" customHeight="1" x14ac:dyDescent="0.15">
      <c r="A245" s="413"/>
      <c r="B245" s="414"/>
      <c r="C245" s="415"/>
      <c r="D245" s="416"/>
      <c r="E245" s="405"/>
      <c r="F245" s="481" t="s">
        <v>10</v>
      </c>
      <c r="G245" s="405" t="s">
        <v>174</v>
      </c>
      <c r="H245" s="516" t="s">
        <v>114</v>
      </c>
      <c r="I245" s="490" t="s">
        <v>10</v>
      </c>
      <c r="J245" s="424" t="s">
        <v>24</v>
      </c>
      <c r="K245" s="424"/>
      <c r="L245" s="492" t="s">
        <v>10</v>
      </c>
      <c r="M245" s="424" t="s">
        <v>25</v>
      </c>
      <c r="N245" s="424"/>
      <c r="O245" s="492" t="s">
        <v>10</v>
      </c>
      <c r="P245" s="424" t="s">
        <v>26</v>
      </c>
      <c r="Q245" s="493"/>
      <c r="R245" s="493"/>
      <c r="S245" s="493"/>
      <c r="T245" s="493"/>
      <c r="U245" s="517"/>
      <c r="V245" s="517"/>
      <c r="W245" s="517"/>
      <c r="X245" s="518"/>
      <c r="Y245" s="422"/>
      <c r="Z245" s="419"/>
      <c r="AA245" s="419"/>
      <c r="AB245" s="420"/>
      <c r="AC245" s="2417"/>
      <c r="AD245" s="2418"/>
      <c r="AE245" s="2418"/>
      <c r="AF245" s="2419"/>
    </row>
    <row r="246" spans="1:32" ht="18.75" customHeight="1" x14ac:dyDescent="0.15">
      <c r="A246" s="413"/>
      <c r="B246" s="414"/>
      <c r="C246" s="415"/>
      <c r="D246" s="416"/>
      <c r="E246" s="405"/>
      <c r="F246" s="417"/>
      <c r="G246" s="405" t="s">
        <v>175</v>
      </c>
      <c r="H246" s="2412" t="s">
        <v>176</v>
      </c>
      <c r="I246" s="500" t="s">
        <v>10</v>
      </c>
      <c r="J246" s="426" t="s">
        <v>163</v>
      </c>
      <c r="K246" s="498"/>
      <c r="L246" s="456"/>
      <c r="M246" s="501" t="s">
        <v>10</v>
      </c>
      <c r="N246" s="426" t="s">
        <v>164</v>
      </c>
      <c r="O246" s="517"/>
      <c r="P246" s="517"/>
      <c r="Q246" s="501" t="s">
        <v>10</v>
      </c>
      <c r="R246" s="426" t="s">
        <v>165</v>
      </c>
      <c r="S246" s="517"/>
      <c r="T246" s="517"/>
      <c r="U246" s="517"/>
      <c r="V246" s="517"/>
      <c r="W246" s="517"/>
      <c r="X246" s="518"/>
      <c r="Y246" s="422"/>
      <c r="Z246" s="419"/>
      <c r="AA246" s="419"/>
      <c r="AB246" s="420"/>
      <c r="AC246" s="2417"/>
      <c r="AD246" s="2418"/>
      <c r="AE246" s="2418"/>
      <c r="AF246" s="2419"/>
    </row>
    <row r="247" spans="1:32" ht="18.75" customHeight="1" x14ac:dyDescent="0.15">
      <c r="A247" s="413"/>
      <c r="B247" s="414"/>
      <c r="C247" s="415"/>
      <c r="D247" s="416"/>
      <c r="E247" s="405"/>
      <c r="F247" s="390"/>
      <c r="G247" s="390"/>
      <c r="H247" s="2413"/>
      <c r="I247" s="487" t="s">
        <v>10</v>
      </c>
      <c r="J247" s="427" t="s">
        <v>167</v>
      </c>
      <c r="K247" s="488"/>
      <c r="L247" s="488"/>
      <c r="M247" s="488"/>
      <c r="N247" s="488"/>
      <c r="O247" s="488"/>
      <c r="P247" s="488"/>
      <c r="Q247" s="510" t="s">
        <v>10</v>
      </c>
      <c r="R247" s="427" t="s">
        <v>168</v>
      </c>
      <c r="S247" s="421"/>
      <c r="T247" s="488"/>
      <c r="U247" s="488"/>
      <c r="V247" s="488"/>
      <c r="W247" s="488"/>
      <c r="X247" s="489"/>
      <c r="Y247" s="422"/>
      <c r="Z247" s="419"/>
      <c r="AA247" s="419"/>
      <c r="AB247" s="420"/>
      <c r="AC247" s="2417"/>
      <c r="AD247" s="2418"/>
      <c r="AE247" s="2418"/>
      <c r="AF247" s="2419"/>
    </row>
    <row r="248" spans="1:32" ht="18.75" customHeight="1" x14ac:dyDescent="0.15">
      <c r="A248" s="413"/>
      <c r="B248" s="414"/>
      <c r="C248" s="418"/>
      <c r="D248" s="416"/>
      <c r="E248" s="405"/>
      <c r="F248" s="417"/>
      <c r="G248" s="405"/>
      <c r="H248" s="468" t="s">
        <v>84</v>
      </c>
      <c r="I248" s="490" t="s">
        <v>10</v>
      </c>
      <c r="J248" s="424" t="s">
        <v>24</v>
      </c>
      <c r="K248" s="424"/>
      <c r="L248" s="492" t="s">
        <v>10</v>
      </c>
      <c r="M248" s="424" t="s">
        <v>39</v>
      </c>
      <c r="N248" s="424"/>
      <c r="O248" s="492" t="s">
        <v>10</v>
      </c>
      <c r="P248" s="424" t="s">
        <v>40</v>
      </c>
      <c r="Q248" s="451"/>
      <c r="R248" s="492" t="s">
        <v>10</v>
      </c>
      <c r="S248" s="424" t="s">
        <v>85</v>
      </c>
      <c r="T248" s="451"/>
      <c r="U248" s="451"/>
      <c r="V248" s="451"/>
      <c r="W248" s="451"/>
      <c r="X248" s="452"/>
      <c r="Y248" s="422"/>
      <c r="Z248" s="419"/>
      <c r="AA248" s="419"/>
      <c r="AB248" s="420"/>
      <c r="AC248" s="2417"/>
      <c r="AD248" s="2418"/>
      <c r="AE248" s="2418"/>
      <c r="AF248" s="2419"/>
    </row>
    <row r="249" spans="1:32" ht="18.75" customHeight="1" x14ac:dyDescent="0.15">
      <c r="A249" s="616"/>
      <c r="B249" s="143"/>
      <c r="D249" s="416"/>
      <c r="E249" s="405"/>
      <c r="F249" s="417"/>
      <c r="G249" s="405"/>
      <c r="H249" s="2427" t="s">
        <v>119</v>
      </c>
      <c r="I249" s="2429" t="s">
        <v>10</v>
      </c>
      <c r="J249" s="2430" t="s">
        <v>24</v>
      </c>
      <c r="K249" s="2430"/>
      <c r="L249" s="2431" t="s">
        <v>10</v>
      </c>
      <c r="M249" s="2430" t="s">
        <v>28</v>
      </c>
      <c r="N249" s="2430"/>
      <c r="O249" s="453"/>
      <c r="P249" s="453"/>
      <c r="Q249" s="453"/>
      <c r="R249" s="453"/>
      <c r="S249" s="453"/>
      <c r="T249" s="453"/>
      <c r="U249" s="453"/>
      <c r="V249" s="453"/>
      <c r="W249" s="453"/>
      <c r="X249" s="454"/>
      <c r="Y249" s="422"/>
      <c r="Z249" s="419"/>
      <c r="AA249" s="419"/>
      <c r="AB249" s="420"/>
      <c r="AC249" s="2417"/>
      <c r="AD249" s="2418"/>
      <c r="AE249" s="2418"/>
      <c r="AF249" s="2419"/>
    </row>
    <row r="250" spans="1:32" ht="18.75" customHeight="1" x14ac:dyDescent="0.15">
      <c r="A250" s="413"/>
      <c r="B250" s="414"/>
      <c r="C250" s="418"/>
      <c r="D250" s="416"/>
      <c r="E250" s="405"/>
      <c r="F250" s="417"/>
      <c r="G250" s="405"/>
      <c r="H250" s="2428"/>
      <c r="I250" s="2429"/>
      <c r="J250" s="2430"/>
      <c r="K250" s="2430"/>
      <c r="L250" s="2431"/>
      <c r="M250" s="2430"/>
      <c r="N250" s="2430"/>
      <c r="O250" s="421"/>
      <c r="P250" s="421"/>
      <c r="Q250" s="421"/>
      <c r="R250" s="421"/>
      <c r="S250" s="421"/>
      <c r="T250" s="421"/>
      <c r="U250" s="421"/>
      <c r="V250" s="421"/>
      <c r="W250" s="421"/>
      <c r="X250" s="457"/>
      <c r="Y250" s="422"/>
      <c r="Z250" s="419"/>
      <c r="AA250" s="419"/>
      <c r="AB250" s="420"/>
      <c r="AC250" s="2417"/>
      <c r="AD250" s="2418"/>
      <c r="AE250" s="2418"/>
      <c r="AF250" s="2419"/>
    </row>
    <row r="251" spans="1:32" ht="18.75" customHeight="1" x14ac:dyDescent="0.15">
      <c r="A251" s="413"/>
      <c r="B251" s="414"/>
      <c r="C251" s="415"/>
      <c r="D251" s="416"/>
      <c r="E251" s="405"/>
      <c r="F251" s="417"/>
      <c r="G251" s="418"/>
      <c r="H251" s="431" t="s">
        <v>38</v>
      </c>
      <c r="I251" s="490" t="s">
        <v>10</v>
      </c>
      <c r="J251" s="424" t="s">
        <v>24</v>
      </c>
      <c r="K251" s="424"/>
      <c r="L251" s="492" t="s">
        <v>10</v>
      </c>
      <c r="M251" s="424" t="s">
        <v>39</v>
      </c>
      <c r="N251" s="424"/>
      <c r="O251" s="492" t="s">
        <v>10</v>
      </c>
      <c r="P251" s="424" t="s">
        <v>40</v>
      </c>
      <c r="Q251" s="424"/>
      <c r="R251" s="492" t="s">
        <v>10</v>
      </c>
      <c r="S251" s="424" t="s">
        <v>41</v>
      </c>
      <c r="T251" s="424"/>
      <c r="U251" s="491"/>
      <c r="V251" s="491"/>
      <c r="W251" s="491"/>
      <c r="X251" s="495"/>
      <c r="Y251" s="422"/>
      <c r="Z251" s="419"/>
      <c r="AA251" s="419"/>
      <c r="AB251" s="420"/>
      <c r="AC251" s="2417"/>
      <c r="AD251" s="2418"/>
      <c r="AE251" s="2418"/>
      <c r="AF251" s="2419"/>
    </row>
    <row r="252" spans="1:32" ht="18.75" customHeight="1" x14ac:dyDescent="0.15">
      <c r="A252" s="413"/>
      <c r="B252" s="414"/>
      <c r="C252" s="415"/>
      <c r="D252" s="416"/>
      <c r="E252" s="405"/>
      <c r="F252" s="417"/>
      <c r="G252" s="418"/>
      <c r="H252" s="432" t="s">
        <v>42</v>
      </c>
      <c r="I252" s="500" t="s">
        <v>10</v>
      </c>
      <c r="J252" s="426" t="s">
        <v>43</v>
      </c>
      <c r="K252" s="426"/>
      <c r="L252" s="501" t="s">
        <v>10</v>
      </c>
      <c r="M252" s="426" t="s">
        <v>44</v>
      </c>
      <c r="N252" s="426"/>
      <c r="O252" s="501" t="s">
        <v>10</v>
      </c>
      <c r="P252" s="426" t="s">
        <v>45</v>
      </c>
      <c r="Q252" s="426"/>
      <c r="R252" s="501"/>
      <c r="S252" s="426"/>
      <c r="T252" s="426"/>
      <c r="U252" s="498"/>
      <c r="V252" s="498"/>
      <c r="W252" s="498"/>
      <c r="X252" s="499"/>
      <c r="Y252" s="422"/>
      <c r="Z252" s="419"/>
      <c r="AA252" s="419"/>
      <c r="AB252" s="420"/>
      <c r="AC252" s="2417"/>
      <c r="AD252" s="2418"/>
      <c r="AE252" s="2418"/>
      <c r="AF252" s="2419"/>
    </row>
    <row r="253" spans="1:32" ht="18.75" customHeight="1" x14ac:dyDescent="0.15">
      <c r="A253" s="433"/>
      <c r="B253" s="434"/>
      <c r="C253" s="435"/>
      <c r="D253" s="436"/>
      <c r="E253" s="437"/>
      <c r="F253" s="438"/>
      <c r="G253" s="439"/>
      <c r="H253" s="440" t="s">
        <v>46</v>
      </c>
      <c r="I253" s="502" t="s">
        <v>10</v>
      </c>
      <c r="J253" s="441" t="s">
        <v>24</v>
      </c>
      <c r="K253" s="441"/>
      <c r="L253" s="503" t="s">
        <v>10</v>
      </c>
      <c r="M253" s="441" t="s">
        <v>28</v>
      </c>
      <c r="N253" s="441"/>
      <c r="O253" s="441"/>
      <c r="P253" s="441"/>
      <c r="Q253" s="504"/>
      <c r="R253" s="441"/>
      <c r="S253" s="441"/>
      <c r="T253" s="441"/>
      <c r="U253" s="441"/>
      <c r="V253" s="441"/>
      <c r="W253" s="441"/>
      <c r="X253" s="442"/>
      <c r="Y253" s="443"/>
      <c r="Z253" s="444"/>
      <c r="AA253" s="444"/>
      <c r="AB253" s="445"/>
      <c r="AC253" s="2420"/>
      <c r="AD253" s="2421"/>
      <c r="AE253" s="2421"/>
      <c r="AF253" s="2422"/>
    </row>
    <row r="254" spans="1:32" ht="18.75" customHeight="1" x14ac:dyDescent="0.15">
      <c r="A254" s="406"/>
      <c r="B254" s="407"/>
      <c r="C254" s="408"/>
      <c r="D254" s="409"/>
      <c r="E254" s="411"/>
      <c r="F254" s="409"/>
      <c r="G254" s="402"/>
      <c r="H254" s="2433" t="s">
        <v>96</v>
      </c>
      <c r="I254" s="511" t="s">
        <v>10</v>
      </c>
      <c r="J254" s="400" t="s">
        <v>97</v>
      </c>
      <c r="K254" s="483"/>
      <c r="L254" s="469"/>
      <c r="M254" s="482" t="s">
        <v>10</v>
      </c>
      <c r="N254" s="400" t="s">
        <v>141</v>
      </c>
      <c r="O254" s="470"/>
      <c r="P254" s="470"/>
      <c r="Q254" s="482" t="s">
        <v>10</v>
      </c>
      <c r="R254" s="400" t="s">
        <v>142</v>
      </c>
      <c r="S254" s="470"/>
      <c r="T254" s="470"/>
      <c r="U254" s="482" t="s">
        <v>10</v>
      </c>
      <c r="V254" s="400" t="s">
        <v>143</v>
      </c>
      <c r="W254" s="470"/>
      <c r="X254" s="458"/>
      <c r="Y254" s="511" t="s">
        <v>10</v>
      </c>
      <c r="Z254" s="400" t="s">
        <v>19</v>
      </c>
      <c r="AA254" s="400"/>
      <c r="AB254" s="412"/>
      <c r="AC254" s="2414"/>
      <c r="AD254" s="2415"/>
      <c r="AE254" s="2415"/>
      <c r="AF254" s="2416"/>
    </row>
    <row r="255" spans="1:32" ht="18.75" customHeight="1" x14ac:dyDescent="0.15">
      <c r="A255" s="413"/>
      <c r="B255" s="414"/>
      <c r="C255" s="415"/>
      <c r="D255" s="416"/>
      <c r="E255" s="418"/>
      <c r="F255" s="416"/>
      <c r="G255" s="405"/>
      <c r="H255" s="2413"/>
      <c r="I255" s="487" t="s">
        <v>10</v>
      </c>
      <c r="J255" s="427" t="s">
        <v>144</v>
      </c>
      <c r="K255" s="496"/>
      <c r="L255" s="472"/>
      <c r="M255" s="510" t="s">
        <v>10</v>
      </c>
      <c r="N255" s="427" t="s">
        <v>98</v>
      </c>
      <c r="O255" s="421"/>
      <c r="P255" s="421"/>
      <c r="Q255" s="421"/>
      <c r="R255" s="421"/>
      <c r="S255" s="421"/>
      <c r="T255" s="421"/>
      <c r="U255" s="421"/>
      <c r="V255" s="421"/>
      <c r="W255" s="421"/>
      <c r="X255" s="457"/>
      <c r="Y255" s="480" t="s">
        <v>10</v>
      </c>
      <c r="Z255" s="403" t="s">
        <v>20</v>
      </c>
      <c r="AA255" s="419"/>
      <c r="AB255" s="420"/>
      <c r="AC255" s="2417"/>
      <c r="AD255" s="2418"/>
      <c r="AE255" s="2418"/>
      <c r="AF255" s="2419"/>
    </row>
    <row r="256" spans="1:32" ht="18.75" customHeight="1" x14ac:dyDescent="0.15">
      <c r="A256" s="413"/>
      <c r="B256" s="414"/>
      <c r="C256" s="415"/>
      <c r="D256" s="416"/>
      <c r="E256" s="418"/>
      <c r="F256" s="416"/>
      <c r="G256" s="405"/>
      <c r="H256" s="2412" t="s">
        <v>63</v>
      </c>
      <c r="I256" s="500" t="s">
        <v>10</v>
      </c>
      <c r="J256" s="426" t="s">
        <v>24</v>
      </c>
      <c r="K256" s="426"/>
      <c r="L256" s="456"/>
      <c r="M256" s="501" t="s">
        <v>10</v>
      </c>
      <c r="N256" s="426" t="s">
        <v>87</v>
      </c>
      <c r="O256" s="426"/>
      <c r="P256" s="456"/>
      <c r="Q256" s="501" t="s">
        <v>10</v>
      </c>
      <c r="R256" s="453" t="s">
        <v>192</v>
      </c>
      <c r="S256" s="453"/>
      <c r="T256" s="453"/>
      <c r="U256" s="517"/>
      <c r="V256" s="456"/>
      <c r="W256" s="453"/>
      <c r="X256" s="518"/>
      <c r="Y256" s="422"/>
      <c r="Z256" s="419"/>
      <c r="AA256" s="419"/>
      <c r="AB256" s="420"/>
      <c r="AC256" s="2417"/>
      <c r="AD256" s="2418"/>
      <c r="AE256" s="2418"/>
      <c r="AF256" s="2419"/>
    </row>
    <row r="257" spans="1:32" ht="18.75" customHeight="1" x14ac:dyDescent="0.15">
      <c r="A257" s="413"/>
      <c r="B257" s="414"/>
      <c r="C257" s="415"/>
      <c r="D257" s="416"/>
      <c r="E257" s="418"/>
      <c r="F257" s="416"/>
      <c r="G257" s="405"/>
      <c r="H257" s="2413"/>
      <c r="I257" s="487" t="s">
        <v>10</v>
      </c>
      <c r="J257" s="421" t="s">
        <v>193</v>
      </c>
      <c r="K257" s="421"/>
      <c r="L257" s="421"/>
      <c r="M257" s="510" t="s">
        <v>10</v>
      </c>
      <c r="N257" s="421" t="s">
        <v>194</v>
      </c>
      <c r="O257" s="472"/>
      <c r="P257" s="421"/>
      <c r="Q257" s="421"/>
      <c r="R257" s="472"/>
      <c r="S257" s="421"/>
      <c r="T257" s="421"/>
      <c r="U257" s="488"/>
      <c r="V257" s="472"/>
      <c r="W257" s="421"/>
      <c r="X257" s="489"/>
      <c r="Y257" s="422"/>
      <c r="Z257" s="419"/>
      <c r="AA257" s="419"/>
      <c r="AB257" s="420"/>
      <c r="AC257" s="2417"/>
      <c r="AD257" s="2418"/>
      <c r="AE257" s="2418"/>
      <c r="AF257" s="2419"/>
    </row>
    <row r="258" spans="1:32" ht="19.5" customHeight="1" x14ac:dyDescent="0.15">
      <c r="A258" s="413"/>
      <c r="B258" s="414"/>
      <c r="C258" s="415"/>
      <c r="D258" s="416"/>
      <c r="E258" s="405"/>
      <c r="F258" s="417"/>
      <c r="G258" s="418"/>
      <c r="H258" s="430" t="s">
        <v>21</v>
      </c>
      <c r="I258" s="490" t="s">
        <v>10</v>
      </c>
      <c r="J258" s="424" t="s">
        <v>22</v>
      </c>
      <c r="K258" s="491"/>
      <c r="L258" s="450"/>
      <c r="M258" s="492" t="s">
        <v>10</v>
      </c>
      <c r="N258" s="424" t="s">
        <v>23</v>
      </c>
      <c r="O258" s="492"/>
      <c r="P258" s="424"/>
      <c r="Q258" s="493"/>
      <c r="R258" s="493"/>
      <c r="S258" s="493"/>
      <c r="T258" s="493"/>
      <c r="U258" s="493"/>
      <c r="V258" s="493"/>
      <c r="W258" s="493"/>
      <c r="X258" s="494"/>
      <c r="Y258" s="419"/>
      <c r="Z258" s="419"/>
      <c r="AA258" s="419"/>
      <c r="AB258" s="420"/>
      <c r="AC258" s="2417"/>
      <c r="AD258" s="2418"/>
      <c r="AE258" s="2418"/>
      <c r="AF258" s="2419"/>
    </row>
    <row r="259" spans="1:32" ht="19.5" customHeight="1" x14ac:dyDescent="0.15">
      <c r="A259" s="413"/>
      <c r="B259" s="414"/>
      <c r="C259" s="415"/>
      <c r="D259" s="416"/>
      <c r="E259" s="405"/>
      <c r="F259" s="417"/>
      <c r="G259" s="418"/>
      <c r="H259" s="430" t="s">
        <v>66</v>
      </c>
      <c r="I259" s="490" t="s">
        <v>10</v>
      </c>
      <c r="J259" s="424" t="s">
        <v>22</v>
      </c>
      <c r="K259" s="491"/>
      <c r="L259" s="450"/>
      <c r="M259" s="492" t="s">
        <v>10</v>
      </c>
      <c r="N259" s="424" t="s">
        <v>23</v>
      </c>
      <c r="O259" s="492"/>
      <c r="P259" s="424"/>
      <c r="Q259" s="493"/>
      <c r="R259" s="493"/>
      <c r="S259" s="493"/>
      <c r="T259" s="493"/>
      <c r="U259" s="493"/>
      <c r="V259" s="493"/>
      <c r="W259" s="493"/>
      <c r="X259" s="494"/>
      <c r="Y259" s="419"/>
      <c r="Z259" s="419"/>
      <c r="AA259" s="419"/>
      <c r="AB259" s="420"/>
      <c r="AC259" s="2417"/>
      <c r="AD259" s="2418"/>
      <c r="AE259" s="2418"/>
      <c r="AF259" s="2419"/>
    </row>
    <row r="260" spans="1:32" ht="18.75" customHeight="1" x14ac:dyDescent="0.15">
      <c r="A260" s="413"/>
      <c r="B260" s="414"/>
      <c r="C260" s="415"/>
      <c r="D260" s="416"/>
      <c r="E260" s="418"/>
      <c r="F260" s="416"/>
      <c r="G260" s="405"/>
      <c r="H260" s="468" t="s">
        <v>195</v>
      </c>
      <c r="I260" s="490" t="s">
        <v>10</v>
      </c>
      <c r="J260" s="424" t="s">
        <v>97</v>
      </c>
      <c r="K260" s="491"/>
      <c r="L260" s="450"/>
      <c r="M260" s="492" t="s">
        <v>10</v>
      </c>
      <c r="N260" s="424" t="s">
        <v>146</v>
      </c>
      <c r="O260" s="493"/>
      <c r="P260" s="493"/>
      <c r="Q260" s="493"/>
      <c r="R260" s="493"/>
      <c r="S260" s="493"/>
      <c r="T260" s="493"/>
      <c r="U260" s="493"/>
      <c r="V260" s="493"/>
      <c r="W260" s="493"/>
      <c r="X260" s="494"/>
      <c r="Y260" s="422"/>
      <c r="Z260" s="419"/>
      <c r="AA260" s="419"/>
      <c r="AB260" s="420"/>
      <c r="AC260" s="2417"/>
      <c r="AD260" s="2418"/>
      <c r="AE260" s="2418"/>
      <c r="AF260" s="2419"/>
    </row>
    <row r="261" spans="1:32" ht="18.75" customHeight="1" x14ac:dyDescent="0.15">
      <c r="A261" s="413"/>
      <c r="B261" s="414"/>
      <c r="C261" s="415"/>
      <c r="D261" s="416"/>
      <c r="E261" s="418"/>
      <c r="F261" s="416"/>
      <c r="G261" s="405"/>
      <c r="H261" s="468" t="s">
        <v>196</v>
      </c>
      <c r="I261" s="490" t="s">
        <v>10</v>
      </c>
      <c r="J261" s="424" t="s">
        <v>97</v>
      </c>
      <c r="K261" s="491"/>
      <c r="L261" s="450"/>
      <c r="M261" s="492" t="s">
        <v>10</v>
      </c>
      <c r="N261" s="424" t="s">
        <v>146</v>
      </c>
      <c r="O261" s="493"/>
      <c r="P261" s="493"/>
      <c r="Q261" s="493"/>
      <c r="R261" s="493"/>
      <c r="S261" s="493"/>
      <c r="T261" s="493"/>
      <c r="U261" s="493"/>
      <c r="V261" s="493"/>
      <c r="W261" s="493"/>
      <c r="X261" s="494"/>
      <c r="Y261" s="422"/>
      <c r="Z261" s="419"/>
      <c r="AA261" s="419"/>
      <c r="AB261" s="420"/>
      <c r="AC261" s="2417"/>
      <c r="AD261" s="2418"/>
      <c r="AE261" s="2418"/>
      <c r="AF261" s="2419"/>
    </row>
    <row r="262" spans="1:32" ht="18.75" customHeight="1" x14ac:dyDescent="0.15">
      <c r="A262" s="413"/>
      <c r="B262" s="414"/>
      <c r="C262" s="415"/>
      <c r="D262" s="416"/>
      <c r="E262" s="418"/>
      <c r="F262" s="416"/>
      <c r="G262" s="405"/>
      <c r="H262" s="468" t="s">
        <v>293</v>
      </c>
      <c r="I262" s="490" t="s">
        <v>10</v>
      </c>
      <c r="J262" s="424" t="s">
        <v>24</v>
      </c>
      <c r="K262" s="491"/>
      <c r="L262" s="492" t="s">
        <v>10</v>
      </c>
      <c r="M262" s="424" t="s">
        <v>28</v>
      </c>
      <c r="N262" s="493"/>
      <c r="O262" s="493"/>
      <c r="P262" s="493"/>
      <c r="Q262" s="491"/>
      <c r="R262" s="493"/>
      <c r="S262" s="493"/>
      <c r="T262" s="493"/>
      <c r="U262" s="493"/>
      <c r="V262" s="493"/>
      <c r="W262" s="493"/>
      <c r="X262" s="494"/>
      <c r="Y262" s="422"/>
      <c r="Z262" s="419"/>
      <c r="AA262" s="419"/>
      <c r="AB262" s="420"/>
      <c r="AC262" s="2417"/>
      <c r="AD262" s="2418"/>
      <c r="AE262" s="2418"/>
      <c r="AF262" s="2419"/>
    </row>
    <row r="263" spans="1:32" ht="18.75" customHeight="1" x14ac:dyDescent="0.15">
      <c r="A263" s="413"/>
      <c r="B263" s="414"/>
      <c r="C263" s="415"/>
      <c r="D263" s="416"/>
      <c r="E263" s="418"/>
      <c r="F263" s="416"/>
      <c r="G263" s="405"/>
      <c r="H263" s="468" t="s">
        <v>112</v>
      </c>
      <c r="I263" s="490" t="s">
        <v>10</v>
      </c>
      <c r="J263" s="424" t="s">
        <v>53</v>
      </c>
      <c r="K263" s="491"/>
      <c r="L263" s="450"/>
      <c r="M263" s="492" t="s">
        <v>10</v>
      </c>
      <c r="N263" s="424" t="s">
        <v>54</v>
      </c>
      <c r="O263" s="493"/>
      <c r="P263" s="493"/>
      <c r="Q263" s="491"/>
      <c r="R263" s="493"/>
      <c r="S263" s="493"/>
      <c r="T263" s="493"/>
      <c r="U263" s="493"/>
      <c r="V263" s="493"/>
      <c r="W263" s="493"/>
      <c r="X263" s="494"/>
      <c r="Y263" s="422"/>
      <c r="Z263" s="419"/>
      <c r="AA263" s="419"/>
      <c r="AB263" s="420"/>
      <c r="AC263" s="2417"/>
      <c r="AD263" s="2418"/>
      <c r="AE263" s="2418"/>
      <c r="AF263" s="2419"/>
    </row>
    <row r="264" spans="1:32" ht="19.5" customHeight="1" x14ac:dyDescent="0.15">
      <c r="A264" s="413"/>
      <c r="B264" s="414"/>
      <c r="C264" s="415"/>
      <c r="D264" s="416"/>
      <c r="E264" s="405"/>
      <c r="F264" s="417"/>
      <c r="G264" s="418"/>
      <c r="H264" s="430" t="s">
        <v>36</v>
      </c>
      <c r="I264" s="490" t="s">
        <v>10</v>
      </c>
      <c r="J264" s="424" t="s">
        <v>24</v>
      </c>
      <c r="K264" s="424"/>
      <c r="L264" s="492" t="s">
        <v>10</v>
      </c>
      <c r="M264" s="424" t="s">
        <v>28</v>
      </c>
      <c r="N264" s="424"/>
      <c r="O264" s="493"/>
      <c r="P264" s="424"/>
      <c r="Q264" s="493"/>
      <c r="R264" s="493"/>
      <c r="S264" s="493"/>
      <c r="T264" s="493"/>
      <c r="U264" s="493"/>
      <c r="V264" s="493"/>
      <c r="W264" s="493"/>
      <c r="X264" s="494"/>
      <c r="Y264" s="419"/>
      <c r="Z264" s="419"/>
      <c r="AA264" s="419"/>
      <c r="AB264" s="420"/>
      <c r="AC264" s="2417"/>
      <c r="AD264" s="2418"/>
      <c r="AE264" s="2418"/>
      <c r="AF264" s="2419"/>
    </row>
    <row r="265" spans="1:32" ht="18.75" customHeight="1" x14ac:dyDescent="0.15">
      <c r="A265" s="413"/>
      <c r="B265" s="414"/>
      <c r="C265" s="415"/>
      <c r="D265" s="416"/>
      <c r="E265" s="418"/>
      <c r="F265" s="481" t="s">
        <v>10</v>
      </c>
      <c r="G265" s="405" t="s">
        <v>306</v>
      </c>
      <c r="H265" s="468" t="s">
        <v>113</v>
      </c>
      <c r="I265" s="490" t="s">
        <v>10</v>
      </c>
      <c r="J265" s="424" t="s">
        <v>24</v>
      </c>
      <c r="K265" s="491"/>
      <c r="L265" s="492" t="s">
        <v>10</v>
      </c>
      <c r="M265" s="424" t="s">
        <v>28</v>
      </c>
      <c r="N265" s="493"/>
      <c r="O265" s="493"/>
      <c r="P265" s="493"/>
      <c r="Q265" s="491"/>
      <c r="R265" s="493"/>
      <c r="S265" s="493"/>
      <c r="T265" s="493"/>
      <c r="U265" s="493"/>
      <c r="V265" s="493"/>
      <c r="W265" s="493"/>
      <c r="X265" s="494"/>
      <c r="Y265" s="422"/>
      <c r="Z265" s="419"/>
      <c r="AA265" s="419"/>
      <c r="AB265" s="420"/>
      <c r="AC265" s="2417"/>
      <c r="AD265" s="2418"/>
      <c r="AE265" s="2418"/>
      <c r="AF265" s="2419"/>
    </row>
    <row r="266" spans="1:32" ht="18.75" customHeight="1" x14ac:dyDescent="0.15">
      <c r="A266" s="481" t="s">
        <v>10</v>
      </c>
      <c r="B266" s="414" t="s">
        <v>307</v>
      </c>
      <c r="C266" s="415" t="s">
        <v>299</v>
      </c>
      <c r="D266" s="481" t="s">
        <v>10</v>
      </c>
      <c r="E266" s="418" t="s">
        <v>308</v>
      </c>
      <c r="F266" s="481" t="s">
        <v>10</v>
      </c>
      <c r="G266" s="405" t="s">
        <v>198</v>
      </c>
      <c r="H266" s="468" t="s">
        <v>37</v>
      </c>
      <c r="I266" s="490" t="s">
        <v>10</v>
      </c>
      <c r="J266" s="424" t="s">
        <v>24</v>
      </c>
      <c r="K266" s="424"/>
      <c r="L266" s="492" t="s">
        <v>10</v>
      </c>
      <c r="M266" s="424" t="s">
        <v>25</v>
      </c>
      <c r="N266" s="424"/>
      <c r="O266" s="492" t="s">
        <v>10</v>
      </c>
      <c r="P266" s="424" t="s">
        <v>26</v>
      </c>
      <c r="Q266" s="493"/>
      <c r="R266" s="493"/>
      <c r="S266" s="493"/>
      <c r="T266" s="493"/>
      <c r="U266" s="493"/>
      <c r="V266" s="493"/>
      <c r="W266" s="493"/>
      <c r="X266" s="494"/>
      <c r="Y266" s="422"/>
      <c r="Z266" s="419"/>
      <c r="AA266" s="419"/>
      <c r="AB266" s="420"/>
      <c r="AC266" s="2417"/>
      <c r="AD266" s="2418"/>
      <c r="AE266" s="2418"/>
      <c r="AF266" s="2419"/>
    </row>
    <row r="267" spans="1:32" ht="18.75" customHeight="1" x14ac:dyDescent="0.15">
      <c r="A267" s="413"/>
      <c r="B267" s="414"/>
      <c r="C267" s="415"/>
      <c r="D267" s="416"/>
      <c r="E267" s="418"/>
      <c r="F267" s="481" t="s">
        <v>10</v>
      </c>
      <c r="G267" s="405" t="s">
        <v>199</v>
      </c>
      <c r="H267" s="2412" t="s">
        <v>200</v>
      </c>
      <c r="I267" s="500" t="s">
        <v>10</v>
      </c>
      <c r="J267" s="426" t="s">
        <v>133</v>
      </c>
      <c r="K267" s="426"/>
      <c r="L267" s="517"/>
      <c r="M267" s="517"/>
      <c r="N267" s="517"/>
      <c r="O267" s="517"/>
      <c r="P267" s="501" t="s">
        <v>10</v>
      </c>
      <c r="Q267" s="426" t="s">
        <v>134</v>
      </c>
      <c r="R267" s="517"/>
      <c r="S267" s="517"/>
      <c r="T267" s="517"/>
      <c r="U267" s="517"/>
      <c r="V267" s="517"/>
      <c r="W267" s="517"/>
      <c r="X267" s="518"/>
      <c r="Y267" s="422"/>
      <c r="Z267" s="419"/>
      <c r="AA267" s="419"/>
      <c r="AB267" s="420"/>
      <c r="AC267" s="2417"/>
      <c r="AD267" s="2418"/>
      <c r="AE267" s="2418"/>
      <c r="AF267" s="2419"/>
    </row>
    <row r="268" spans="1:32" ht="18.75" customHeight="1" x14ac:dyDescent="0.15">
      <c r="A268" s="413"/>
      <c r="B268" s="414"/>
      <c r="C268" s="415"/>
      <c r="D268" s="416"/>
      <c r="E268" s="418"/>
      <c r="F268" s="416"/>
      <c r="G268" s="405"/>
      <c r="H268" s="2413"/>
      <c r="I268" s="487" t="s">
        <v>10</v>
      </c>
      <c r="J268" s="427" t="s">
        <v>160</v>
      </c>
      <c r="K268" s="488"/>
      <c r="L268" s="488"/>
      <c r="M268" s="488"/>
      <c r="N268" s="488"/>
      <c r="O268" s="488"/>
      <c r="P268" s="488"/>
      <c r="Q268" s="421"/>
      <c r="R268" s="488"/>
      <c r="S268" s="488"/>
      <c r="T268" s="488"/>
      <c r="U268" s="488"/>
      <c r="V268" s="488"/>
      <c r="W268" s="488"/>
      <c r="X268" s="489"/>
      <c r="Y268" s="422"/>
      <c r="Z268" s="419"/>
      <c r="AA268" s="419"/>
      <c r="AB268" s="420"/>
      <c r="AC268" s="2417"/>
      <c r="AD268" s="2418"/>
      <c r="AE268" s="2418"/>
      <c r="AF268" s="2419"/>
    </row>
    <row r="269" spans="1:32" ht="18.75" customHeight="1" x14ac:dyDescent="0.15">
      <c r="A269" s="413"/>
      <c r="B269" s="414"/>
      <c r="C269" s="415"/>
      <c r="D269" s="416"/>
      <c r="E269" s="418"/>
      <c r="F269" s="416"/>
      <c r="G269" s="405"/>
      <c r="H269" s="2412" t="s">
        <v>176</v>
      </c>
      <c r="I269" s="500" t="s">
        <v>10</v>
      </c>
      <c r="J269" s="426" t="s">
        <v>163</v>
      </c>
      <c r="K269" s="498"/>
      <c r="L269" s="456"/>
      <c r="M269" s="501" t="s">
        <v>10</v>
      </c>
      <c r="N269" s="426" t="s">
        <v>164</v>
      </c>
      <c r="O269" s="517"/>
      <c r="P269" s="517"/>
      <c r="Q269" s="501" t="s">
        <v>10</v>
      </c>
      <c r="R269" s="426" t="s">
        <v>165</v>
      </c>
      <c r="S269" s="517"/>
      <c r="T269" s="517"/>
      <c r="U269" s="517"/>
      <c r="V269" s="517"/>
      <c r="W269" s="517"/>
      <c r="X269" s="518"/>
      <c r="Y269" s="422"/>
      <c r="Z269" s="419"/>
      <c r="AA269" s="419"/>
      <c r="AB269" s="420"/>
      <c r="AC269" s="2417"/>
      <c r="AD269" s="2418"/>
      <c r="AE269" s="2418"/>
      <c r="AF269" s="2419"/>
    </row>
    <row r="270" spans="1:32" ht="18.75" customHeight="1" x14ac:dyDescent="0.15">
      <c r="A270" s="413"/>
      <c r="B270" s="414"/>
      <c r="C270" s="415"/>
      <c r="D270" s="416"/>
      <c r="E270" s="418"/>
      <c r="F270" s="416"/>
      <c r="G270" s="405"/>
      <c r="H270" s="2413"/>
      <c r="I270" s="487" t="s">
        <v>10</v>
      </c>
      <c r="J270" s="427" t="s">
        <v>167</v>
      </c>
      <c r="K270" s="488"/>
      <c r="L270" s="488"/>
      <c r="M270" s="488"/>
      <c r="N270" s="488"/>
      <c r="O270" s="488"/>
      <c r="P270" s="488"/>
      <c r="Q270" s="510" t="s">
        <v>10</v>
      </c>
      <c r="R270" s="427" t="s">
        <v>168</v>
      </c>
      <c r="S270" s="421"/>
      <c r="T270" s="488"/>
      <c r="U270" s="488"/>
      <c r="V270" s="488"/>
      <c r="W270" s="488"/>
      <c r="X270" s="489"/>
      <c r="Y270" s="422"/>
      <c r="Z270" s="419"/>
      <c r="AA270" s="419"/>
      <c r="AB270" s="420"/>
      <c r="AC270" s="2417"/>
      <c r="AD270" s="2418"/>
      <c r="AE270" s="2418"/>
      <c r="AF270" s="2419"/>
    </row>
    <row r="271" spans="1:32" ht="18.75" customHeight="1" x14ac:dyDescent="0.15">
      <c r="A271" s="413"/>
      <c r="B271" s="414"/>
      <c r="C271" s="415"/>
      <c r="D271" s="416"/>
      <c r="E271" s="418"/>
      <c r="F271" s="416"/>
      <c r="G271" s="405"/>
      <c r="H271" s="516" t="s">
        <v>114</v>
      </c>
      <c r="I271" s="490" t="s">
        <v>10</v>
      </c>
      <c r="J271" s="424" t="s">
        <v>24</v>
      </c>
      <c r="K271" s="424"/>
      <c r="L271" s="492" t="s">
        <v>10</v>
      </c>
      <c r="M271" s="424" t="s">
        <v>25</v>
      </c>
      <c r="N271" s="424"/>
      <c r="O271" s="492" t="s">
        <v>10</v>
      </c>
      <c r="P271" s="424" t="s">
        <v>26</v>
      </c>
      <c r="Q271" s="493"/>
      <c r="R271" s="493"/>
      <c r="S271" s="493"/>
      <c r="T271" s="493"/>
      <c r="U271" s="517"/>
      <c r="V271" s="517"/>
      <c r="W271" s="517"/>
      <c r="X271" s="518"/>
      <c r="Y271" s="422"/>
      <c r="Z271" s="419"/>
      <c r="AA271" s="419"/>
      <c r="AB271" s="420"/>
      <c r="AC271" s="2417"/>
      <c r="AD271" s="2418"/>
      <c r="AE271" s="2418"/>
      <c r="AF271" s="2419"/>
    </row>
    <row r="272" spans="1:32" ht="18.75" customHeight="1" x14ac:dyDescent="0.15">
      <c r="A272" s="413"/>
      <c r="B272" s="414"/>
      <c r="C272" s="415"/>
      <c r="D272" s="416"/>
      <c r="E272" s="418"/>
      <c r="F272" s="416"/>
      <c r="G272" s="405"/>
      <c r="H272" s="468" t="s">
        <v>84</v>
      </c>
      <c r="I272" s="490" t="s">
        <v>10</v>
      </c>
      <c r="J272" s="424" t="s">
        <v>24</v>
      </c>
      <c r="K272" s="424"/>
      <c r="L272" s="492" t="s">
        <v>10</v>
      </c>
      <c r="M272" s="424" t="s">
        <v>39</v>
      </c>
      <c r="N272" s="424"/>
      <c r="O272" s="492" t="s">
        <v>10</v>
      </c>
      <c r="P272" s="424" t="s">
        <v>40</v>
      </c>
      <c r="Q272" s="451"/>
      <c r="R272" s="492" t="s">
        <v>10</v>
      </c>
      <c r="S272" s="424" t="s">
        <v>85</v>
      </c>
      <c r="T272" s="451"/>
      <c r="U272" s="451"/>
      <c r="V272" s="451"/>
      <c r="W272" s="451"/>
      <c r="X272" s="452"/>
      <c r="Y272" s="422"/>
      <c r="Z272" s="419"/>
      <c r="AA272" s="419"/>
      <c r="AB272" s="420"/>
      <c r="AC272" s="2417"/>
      <c r="AD272" s="2418"/>
      <c r="AE272" s="2418"/>
      <c r="AF272" s="2419"/>
    </row>
    <row r="273" spans="1:32" ht="18.75" customHeight="1" x14ac:dyDescent="0.15">
      <c r="A273" s="413"/>
      <c r="B273" s="414"/>
      <c r="C273" s="415"/>
      <c r="D273" s="416"/>
      <c r="E273" s="418"/>
      <c r="F273" s="416"/>
      <c r="G273" s="405"/>
      <c r="H273" s="2427" t="s">
        <v>119</v>
      </c>
      <c r="I273" s="2429" t="s">
        <v>10</v>
      </c>
      <c r="J273" s="2430" t="s">
        <v>24</v>
      </c>
      <c r="K273" s="2430"/>
      <c r="L273" s="2431" t="s">
        <v>10</v>
      </c>
      <c r="M273" s="2430" t="s">
        <v>28</v>
      </c>
      <c r="N273" s="2430"/>
      <c r="O273" s="453"/>
      <c r="P273" s="453"/>
      <c r="Q273" s="453"/>
      <c r="R273" s="453"/>
      <c r="S273" s="453"/>
      <c r="T273" s="453"/>
      <c r="U273" s="453"/>
      <c r="V273" s="453"/>
      <c r="W273" s="453"/>
      <c r="X273" s="454"/>
      <c r="Y273" s="422"/>
      <c r="Z273" s="419"/>
      <c r="AA273" s="419"/>
      <c r="AB273" s="420"/>
      <c r="AC273" s="2417"/>
      <c r="AD273" s="2418"/>
      <c r="AE273" s="2418"/>
      <c r="AF273" s="2419"/>
    </row>
    <row r="274" spans="1:32" ht="18.75" customHeight="1" x14ac:dyDescent="0.15">
      <c r="A274" s="413"/>
      <c r="B274" s="414"/>
      <c r="C274" s="415"/>
      <c r="D274" s="416"/>
      <c r="E274" s="418"/>
      <c r="F274" s="416"/>
      <c r="G274" s="405"/>
      <c r="H274" s="2428"/>
      <c r="I274" s="2429"/>
      <c r="J274" s="2430"/>
      <c r="K274" s="2430"/>
      <c r="L274" s="2431"/>
      <c r="M274" s="2430"/>
      <c r="N274" s="2430"/>
      <c r="O274" s="421"/>
      <c r="P274" s="421"/>
      <c r="Q274" s="421"/>
      <c r="R274" s="421"/>
      <c r="S274" s="421"/>
      <c r="T274" s="421"/>
      <c r="U274" s="421"/>
      <c r="V274" s="421"/>
      <c r="W274" s="421"/>
      <c r="X274" s="457"/>
      <c r="Y274" s="422"/>
      <c r="Z274" s="419"/>
      <c r="AA274" s="419"/>
      <c r="AB274" s="420"/>
      <c r="AC274" s="2417"/>
      <c r="AD274" s="2418"/>
      <c r="AE274" s="2418"/>
      <c r="AF274" s="2419"/>
    </row>
    <row r="275" spans="1:32" ht="18.75" customHeight="1" x14ac:dyDescent="0.15">
      <c r="A275" s="413"/>
      <c r="B275" s="414"/>
      <c r="C275" s="415"/>
      <c r="D275" s="416"/>
      <c r="E275" s="405"/>
      <c r="F275" s="417"/>
      <c r="G275" s="418"/>
      <c r="H275" s="431" t="s">
        <v>38</v>
      </c>
      <c r="I275" s="490" t="s">
        <v>10</v>
      </c>
      <c r="J275" s="424" t="s">
        <v>24</v>
      </c>
      <c r="K275" s="424"/>
      <c r="L275" s="492" t="s">
        <v>10</v>
      </c>
      <c r="M275" s="424" t="s">
        <v>39</v>
      </c>
      <c r="N275" s="424"/>
      <c r="O275" s="492" t="s">
        <v>10</v>
      </c>
      <c r="P275" s="424" t="s">
        <v>40</v>
      </c>
      <c r="Q275" s="424"/>
      <c r="R275" s="492" t="s">
        <v>10</v>
      </c>
      <c r="S275" s="424" t="s">
        <v>41</v>
      </c>
      <c r="T275" s="424"/>
      <c r="U275" s="491"/>
      <c r="V275" s="491"/>
      <c r="W275" s="491"/>
      <c r="X275" s="495"/>
      <c r="Y275" s="422"/>
      <c r="Z275" s="419"/>
      <c r="AA275" s="419"/>
      <c r="AB275" s="420"/>
      <c r="AC275" s="2417"/>
      <c r="AD275" s="2418"/>
      <c r="AE275" s="2418"/>
      <c r="AF275" s="2419"/>
    </row>
    <row r="276" spans="1:32" ht="18.75" customHeight="1" x14ac:dyDescent="0.15">
      <c r="A276" s="413"/>
      <c r="B276" s="414"/>
      <c r="C276" s="415"/>
      <c r="D276" s="416"/>
      <c r="E276" s="405"/>
      <c r="F276" s="417"/>
      <c r="G276" s="418"/>
      <c r="H276" s="432" t="s">
        <v>42</v>
      </c>
      <c r="I276" s="500" t="s">
        <v>10</v>
      </c>
      <c r="J276" s="426" t="s">
        <v>43</v>
      </c>
      <c r="K276" s="426"/>
      <c r="L276" s="501" t="s">
        <v>10</v>
      </c>
      <c r="M276" s="426" t="s">
        <v>44</v>
      </c>
      <c r="N276" s="426"/>
      <c r="O276" s="501" t="s">
        <v>10</v>
      </c>
      <c r="P276" s="426" t="s">
        <v>45</v>
      </c>
      <c r="Q276" s="426"/>
      <c r="R276" s="501"/>
      <c r="S276" s="426"/>
      <c r="T276" s="426"/>
      <c r="U276" s="498"/>
      <c r="V276" s="498"/>
      <c r="W276" s="498"/>
      <c r="X276" s="499"/>
      <c r="Y276" s="422"/>
      <c r="Z276" s="419"/>
      <c r="AA276" s="419"/>
      <c r="AB276" s="420"/>
      <c r="AC276" s="2417"/>
      <c r="AD276" s="2418"/>
      <c r="AE276" s="2418"/>
      <c r="AF276" s="2419"/>
    </row>
    <row r="277" spans="1:32" ht="18.75" customHeight="1" x14ac:dyDescent="0.15">
      <c r="A277" s="433"/>
      <c r="B277" s="434"/>
      <c r="C277" s="435"/>
      <c r="D277" s="436"/>
      <c r="E277" s="437"/>
      <c r="F277" s="438"/>
      <c r="G277" s="439"/>
      <c r="H277" s="440" t="s">
        <v>46</v>
      </c>
      <c r="I277" s="502" t="s">
        <v>10</v>
      </c>
      <c r="J277" s="441" t="s">
        <v>24</v>
      </c>
      <c r="K277" s="441"/>
      <c r="L277" s="503" t="s">
        <v>10</v>
      </c>
      <c r="M277" s="441" t="s">
        <v>28</v>
      </c>
      <c r="N277" s="441"/>
      <c r="O277" s="441"/>
      <c r="P277" s="441"/>
      <c r="Q277" s="504"/>
      <c r="R277" s="441"/>
      <c r="S277" s="441"/>
      <c r="T277" s="441"/>
      <c r="U277" s="441"/>
      <c r="V277" s="441"/>
      <c r="W277" s="441"/>
      <c r="X277" s="442"/>
      <c r="Y277" s="443"/>
      <c r="Z277" s="444"/>
      <c r="AA277" s="444"/>
      <c r="AB277" s="445"/>
      <c r="AC277" s="2417"/>
      <c r="AD277" s="2418"/>
      <c r="AE277" s="2418"/>
      <c r="AF277" s="2419"/>
    </row>
    <row r="278" spans="1:32" ht="18.75" customHeight="1" x14ac:dyDescent="0.15">
      <c r="A278" s="406"/>
      <c r="B278" s="407"/>
      <c r="C278" s="408"/>
      <c r="D278" s="409"/>
      <c r="E278" s="411"/>
      <c r="F278" s="409"/>
      <c r="G278" s="402"/>
      <c r="H278" s="2433" t="s">
        <v>120</v>
      </c>
      <c r="I278" s="511" t="s">
        <v>10</v>
      </c>
      <c r="J278" s="400" t="s">
        <v>97</v>
      </c>
      <c r="K278" s="483"/>
      <c r="L278" s="469"/>
      <c r="M278" s="482" t="s">
        <v>10</v>
      </c>
      <c r="N278" s="400" t="s">
        <v>141</v>
      </c>
      <c r="O278" s="470"/>
      <c r="P278" s="470"/>
      <c r="Q278" s="482" t="s">
        <v>10</v>
      </c>
      <c r="R278" s="400" t="s">
        <v>142</v>
      </c>
      <c r="S278" s="470"/>
      <c r="T278" s="470"/>
      <c r="U278" s="482" t="s">
        <v>10</v>
      </c>
      <c r="V278" s="400" t="s">
        <v>143</v>
      </c>
      <c r="W278" s="470"/>
      <c r="X278" s="458"/>
      <c r="Y278" s="482" t="s">
        <v>10</v>
      </c>
      <c r="Z278" s="400" t="s">
        <v>19</v>
      </c>
      <c r="AA278" s="400"/>
      <c r="AB278" s="412"/>
      <c r="AC278" s="2414"/>
      <c r="AD278" s="2415"/>
      <c r="AE278" s="2415"/>
      <c r="AF278" s="2416"/>
    </row>
    <row r="279" spans="1:32" ht="18.75" customHeight="1" x14ac:dyDescent="0.15">
      <c r="A279" s="413"/>
      <c r="B279" s="414"/>
      <c r="C279" s="415"/>
      <c r="D279" s="416"/>
      <c r="E279" s="418"/>
      <c r="F279" s="416"/>
      <c r="G279" s="405"/>
      <c r="H279" s="2413"/>
      <c r="I279" s="487" t="s">
        <v>10</v>
      </c>
      <c r="J279" s="427" t="s">
        <v>144</v>
      </c>
      <c r="K279" s="496"/>
      <c r="L279" s="472"/>
      <c r="M279" s="510" t="s">
        <v>10</v>
      </c>
      <c r="N279" s="427" t="s">
        <v>98</v>
      </c>
      <c r="O279" s="421"/>
      <c r="P279" s="421"/>
      <c r="Q279" s="421"/>
      <c r="R279" s="421"/>
      <c r="S279" s="421"/>
      <c r="T279" s="421"/>
      <c r="U279" s="421"/>
      <c r="V279" s="421"/>
      <c r="W279" s="421"/>
      <c r="X279" s="457"/>
      <c r="Y279" s="480" t="s">
        <v>10</v>
      </c>
      <c r="Z279" s="403" t="s">
        <v>20</v>
      </c>
      <c r="AA279" s="419"/>
      <c r="AB279" s="420"/>
      <c r="AC279" s="2417"/>
      <c r="AD279" s="2418"/>
      <c r="AE279" s="2418"/>
      <c r="AF279" s="2419"/>
    </row>
    <row r="280" spans="1:32" ht="18.75" customHeight="1" x14ac:dyDescent="0.15">
      <c r="A280" s="413"/>
      <c r="B280" s="414"/>
      <c r="C280" s="415"/>
      <c r="D280" s="416"/>
      <c r="E280" s="418"/>
      <c r="F280" s="416"/>
      <c r="G280" s="405"/>
      <c r="H280" s="2412" t="s">
        <v>63</v>
      </c>
      <c r="I280" s="500" t="s">
        <v>10</v>
      </c>
      <c r="J280" s="426" t="s">
        <v>24</v>
      </c>
      <c r="K280" s="426"/>
      <c r="L280" s="456"/>
      <c r="M280" s="501" t="s">
        <v>10</v>
      </c>
      <c r="N280" s="426" t="s">
        <v>87</v>
      </c>
      <c r="O280" s="426"/>
      <c r="P280" s="456"/>
      <c r="Q280" s="501" t="s">
        <v>10</v>
      </c>
      <c r="R280" s="453" t="s">
        <v>192</v>
      </c>
      <c r="S280" s="453"/>
      <c r="T280" s="453"/>
      <c r="U280" s="517"/>
      <c r="V280" s="456"/>
      <c r="W280" s="453"/>
      <c r="X280" s="518"/>
      <c r="Y280" s="422"/>
      <c r="Z280" s="419"/>
      <c r="AA280" s="419"/>
      <c r="AB280" s="420"/>
      <c r="AC280" s="2417"/>
      <c r="AD280" s="2418"/>
      <c r="AE280" s="2418"/>
      <c r="AF280" s="2419"/>
    </row>
    <row r="281" spans="1:32" ht="18.75" customHeight="1" x14ac:dyDescent="0.15">
      <c r="A281" s="413"/>
      <c r="B281" s="414"/>
      <c r="C281" s="415"/>
      <c r="D281" s="416"/>
      <c r="E281" s="418"/>
      <c r="F281" s="416"/>
      <c r="G281" s="405"/>
      <c r="H281" s="2413"/>
      <c r="I281" s="487" t="s">
        <v>10</v>
      </c>
      <c r="J281" s="421" t="s">
        <v>193</v>
      </c>
      <c r="K281" s="421"/>
      <c r="L281" s="421"/>
      <c r="M281" s="510" t="s">
        <v>10</v>
      </c>
      <c r="N281" s="421" t="s">
        <v>194</v>
      </c>
      <c r="O281" s="472"/>
      <c r="P281" s="421"/>
      <c r="Q281" s="421"/>
      <c r="R281" s="472"/>
      <c r="S281" s="421"/>
      <c r="T281" s="421"/>
      <c r="U281" s="488"/>
      <c r="V281" s="472"/>
      <c r="W281" s="421"/>
      <c r="X281" s="489"/>
      <c r="Y281" s="422"/>
      <c r="Z281" s="419"/>
      <c r="AA281" s="419"/>
      <c r="AB281" s="420"/>
      <c r="AC281" s="2417"/>
      <c r="AD281" s="2418"/>
      <c r="AE281" s="2418"/>
      <c r="AF281" s="2419"/>
    </row>
    <row r="282" spans="1:32" ht="19.5" customHeight="1" x14ac:dyDescent="0.15">
      <c r="A282" s="413"/>
      <c r="B282" s="414"/>
      <c r="C282" s="415"/>
      <c r="D282" s="416"/>
      <c r="E282" s="405"/>
      <c r="F282" s="417"/>
      <c r="G282" s="418"/>
      <c r="H282" s="430" t="s">
        <v>21</v>
      </c>
      <c r="I282" s="490" t="s">
        <v>10</v>
      </c>
      <c r="J282" s="424" t="s">
        <v>22</v>
      </c>
      <c r="K282" s="491"/>
      <c r="L282" s="450"/>
      <c r="M282" s="492" t="s">
        <v>10</v>
      </c>
      <c r="N282" s="424" t="s">
        <v>23</v>
      </c>
      <c r="O282" s="492"/>
      <c r="P282" s="424"/>
      <c r="Q282" s="493"/>
      <c r="R282" s="493"/>
      <c r="S282" s="493"/>
      <c r="T282" s="493"/>
      <c r="U282" s="493"/>
      <c r="V282" s="493"/>
      <c r="W282" s="493"/>
      <c r="X282" s="494"/>
      <c r="Y282" s="419"/>
      <c r="Z282" s="419"/>
      <c r="AA282" s="419"/>
      <c r="AB282" s="420"/>
      <c r="AC282" s="2417"/>
      <c r="AD282" s="2418"/>
      <c r="AE282" s="2418"/>
      <c r="AF282" s="2419"/>
    </row>
    <row r="283" spans="1:32" ht="19.5" customHeight="1" x14ac:dyDescent="0.15">
      <c r="A283" s="413"/>
      <c r="B283" s="414"/>
      <c r="C283" s="415"/>
      <c r="D283" s="416"/>
      <c r="E283" s="405"/>
      <c r="F283" s="417"/>
      <c r="G283" s="418"/>
      <c r="H283" s="430" t="s">
        <v>66</v>
      </c>
      <c r="I283" s="490" t="s">
        <v>10</v>
      </c>
      <c r="J283" s="424" t="s">
        <v>22</v>
      </c>
      <c r="K283" s="491"/>
      <c r="L283" s="450"/>
      <c r="M283" s="492" t="s">
        <v>10</v>
      </c>
      <c r="N283" s="424" t="s">
        <v>23</v>
      </c>
      <c r="O283" s="492"/>
      <c r="P283" s="424"/>
      <c r="Q283" s="493"/>
      <c r="R283" s="493"/>
      <c r="S283" s="493"/>
      <c r="T283" s="493"/>
      <c r="U283" s="493"/>
      <c r="V283" s="493"/>
      <c r="W283" s="493"/>
      <c r="X283" s="494"/>
      <c r="Y283" s="419"/>
      <c r="Z283" s="419"/>
      <c r="AA283" s="419"/>
      <c r="AB283" s="420"/>
      <c r="AC283" s="2417"/>
      <c r="AD283" s="2418"/>
      <c r="AE283" s="2418"/>
      <c r="AF283" s="2419"/>
    </row>
    <row r="284" spans="1:32" ht="18.75" customHeight="1" x14ac:dyDescent="0.15">
      <c r="A284" s="413"/>
      <c r="B284" s="414"/>
      <c r="C284" s="415"/>
      <c r="D284" s="416"/>
      <c r="E284" s="418"/>
      <c r="F284" s="416"/>
      <c r="G284" s="405"/>
      <c r="H284" s="468" t="s">
        <v>195</v>
      </c>
      <c r="I284" s="490" t="s">
        <v>10</v>
      </c>
      <c r="J284" s="424" t="s">
        <v>97</v>
      </c>
      <c r="K284" s="491"/>
      <c r="L284" s="450"/>
      <c r="M284" s="492" t="s">
        <v>10</v>
      </c>
      <c r="N284" s="424" t="s">
        <v>146</v>
      </c>
      <c r="O284" s="493"/>
      <c r="P284" s="493"/>
      <c r="Q284" s="493"/>
      <c r="R284" s="493"/>
      <c r="S284" s="493"/>
      <c r="T284" s="493"/>
      <c r="U284" s="493"/>
      <c r="V284" s="493"/>
      <c r="W284" s="493"/>
      <c r="X284" s="494"/>
      <c r="Y284" s="422"/>
      <c r="Z284" s="419"/>
      <c r="AA284" s="419"/>
      <c r="AB284" s="420"/>
      <c r="AC284" s="2417"/>
      <c r="AD284" s="2418"/>
      <c r="AE284" s="2418"/>
      <c r="AF284" s="2419"/>
    </row>
    <row r="285" spans="1:32" ht="18.75" customHeight="1" x14ac:dyDescent="0.15">
      <c r="A285" s="413"/>
      <c r="B285" s="414"/>
      <c r="C285" s="415"/>
      <c r="D285" s="416"/>
      <c r="E285" s="418"/>
      <c r="F285" s="416"/>
      <c r="G285" s="405"/>
      <c r="H285" s="468" t="s">
        <v>196</v>
      </c>
      <c r="I285" s="490" t="s">
        <v>10</v>
      </c>
      <c r="J285" s="424" t="s">
        <v>97</v>
      </c>
      <c r="K285" s="491"/>
      <c r="L285" s="450"/>
      <c r="M285" s="492" t="s">
        <v>10</v>
      </c>
      <c r="N285" s="424" t="s">
        <v>146</v>
      </c>
      <c r="O285" s="493"/>
      <c r="P285" s="493"/>
      <c r="Q285" s="493"/>
      <c r="R285" s="493"/>
      <c r="S285" s="493"/>
      <c r="T285" s="493"/>
      <c r="U285" s="493"/>
      <c r="V285" s="493"/>
      <c r="W285" s="493"/>
      <c r="X285" s="494"/>
      <c r="Y285" s="422"/>
      <c r="Z285" s="419"/>
      <c r="AA285" s="419"/>
      <c r="AB285" s="420"/>
      <c r="AC285" s="2417"/>
      <c r="AD285" s="2418"/>
      <c r="AE285" s="2418"/>
      <c r="AF285" s="2419"/>
    </row>
    <row r="286" spans="1:32" ht="18.75" customHeight="1" x14ac:dyDescent="0.15">
      <c r="A286" s="413"/>
      <c r="B286" s="414"/>
      <c r="C286" s="415"/>
      <c r="D286" s="416"/>
      <c r="E286" s="418"/>
      <c r="F286" s="416"/>
      <c r="G286" s="405"/>
      <c r="H286" s="468" t="s">
        <v>293</v>
      </c>
      <c r="I286" s="490" t="s">
        <v>10</v>
      </c>
      <c r="J286" s="424" t="s">
        <v>24</v>
      </c>
      <c r="K286" s="491"/>
      <c r="L286" s="492" t="s">
        <v>10</v>
      </c>
      <c r="M286" s="424" t="s">
        <v>28</v>
      </c>
      <c r="N286" s="493"/>
      <c r="O286" s="493"/>
      <c r="P286" s="493"/>
      <c r="Q286" s="493"/>
      <c r="R286" s="493"/>
      <c r="S286" s="493"/>
      <c r="T286" s="493"/>
      <c r="U286" s="493"/>
      <c r="V286" s="493"/>
      <c r="W286" s="493"/>
      <c r="X286" s="494"/>
      <c r="Y286" s="422"/>
      <c r="Z286" s="419"/>
      <c r="AA286" s="419"/>
      <c r="AB286" s="420"/>
      <c r="AC286" s="2417"/>
      <c r="AD286" s="2418"/>
      <c r="AE286" s="2418"/>
      <c r="AF286" s="2419"/>
    </row>
    <row r="287" spans="1:32" ht="18.75" customHeight="1" x14ac:dyDescent="0.15">
      <c r="A287" s="413"/>
      <c r="B287" s="414"/>
      <c r="C287" s="415"/>
      <c r="D287" s="416"/>
      <c r="E287" s="418"/>
      <c r="F287" s="416"/>
      <c r="G287" s="405"/>
      <c r="H287" s="468" t="s">
        <v>112</v>
      </c>
      <c r="I287" s="490" t="s">
        <v>10</v>
      </c>
      <c r="J287" s="424" t="s">
        <v>53</v>
      </c>
      <c r="K287" s="491"/>
      <c r="L287" s="450"/>
      <c r="M287" s="492" t="s">
        <v>10</v>
      </c>
      <c r="N287" s="424" t="s">
        <v>54</v>
      </c>
      <c r="O287" s="493"/>
      <c r="P287" s="493"/>
      <c r="Q287" s="493"/>
      <c r="R287" s="493"/>
      <c r="S287" s="493"/>
      <c r="T287" s="493"/>
      <c r="U287" s="493"/>
      <c r="V287" s="493"/>
      <c r="W287" s="493"/>
      <c r="X287" s="494"/>
      <c r="Y287" s="422"/>
      <c r="Z287" s="419"/>
      <c r="AA287" s="419"/>
      <c r="AB287" s="420"/>
      <c r="AC287" s="2417"/>
      <c r="AD287" s="2418"/>
      <c r="AE287" s="2418"/>
      <c r="AF287" s="2419"/>
    </row>
    <row r="288" spans="1:32" ht="19.5" customHeight="1" x14ac:dyDescent="0.15">
      <c r="A288" s="413"/>
      <c r="B288" s="414"/>
      <c r="C288" s="415"/>
      <c r="D288" s="416"/>
      <c r="E288" s="405"/>
      <c r="F288" s="416"/>
      <c r="G288" s="405"/>
      <c r="H288" s="430" t="s">
        <v>36</v>
      </c>
      <c r="I288" s="490" t="s">
        <v>10</v>
      </c>
      <c r="J288" s="424" t="s">
        <v>24</v>
      </c>
      <c r="K288" s="424"/>
      <c r="L288" s="492" t="s">
        <v>10</v>
      </c>
      <c r="M288" s="424" t="s">
        <v>28</v>
      </c>
      <c r="N288" s="424"/>
      <c r="O288" s="493"/>
      <c r="P288" s="424"/>
      <c r="Q288" s="493"/>
      <c r="R288" s="493"/>
      <c r="S288" s="493"/>
      <c r="T288" s="493"/>
      <c r="U288" s="493"/>
      <c r="V288" s="493"/>
      <c r="W288" s="493"/>
      <c r="X288" s="494"/>
      <c r="Y288" s="419"/>
      <c r="Z288" s="419"/>
      <c r="AA288" s="419"/>
      <c r="AB288" s="420"/>
      <c r="AC288" s="2417"/>
      <c r="AD288" s="2418"/>
      <c r="AE288" s="2418"/>
      <c r="AF288" s="2419"/>
    </row>
    <row r="289" spans="1:32" ht="18.75" customHeight="1" x14ac:dyDescent="0.15">
      <c r="A289" s="413"/>
      <c r="B289" s="414"/>
      <c r="C289" s="415"/>
      <c r="D289" s="416"/>
      <c r="E289" s="405"/>
      <c r="F289" s="416"/>
      <c r="G289" s="405"/>
      <c r="H289" s="468" t="s">
        <v>113</v>
      </c>
      <c r="I289" s="490" t="s">
        <v>10</v>
      </c>
      <c r="J289" s="424" t="s">
        <v>24</v>
      </c>
      <c r="K289" s="491"/>
      <c r="L289" s="492" t="s">
        <v>10</v>
      </c>
      <c r="M289" s="424" t="s">
        <v>28</v>
      </c>
      <c r="N289" s="493"/>
      <c r="O289" s="493"/>
      <c r="P289" s="493"/>
      <c r="Q289" s="493"/>
      <c r="R289" s="493"/>
      <c r="S289" s="493"/>
      <c r="T289" s="493"/>
      <c r="U289" s="493"/>
      <c r="V289" s="493"/>
      <c r="W289" s="493"/>
      <c r="X289" s="494"/>
      <c r="Y289" s="422"/>
      <c r="Z289" s="419"/>
      <c r="AA289" s="419"/>
      <c r="AB289" s="420"/>
      <c r="AC289" s="2417"/>
      <c r="AD289" s="2418"/>
      <c r="AE289" s="2418"/>
      <c r="AF289" s="2419"/>
    </row>
    <row r="290" spans="1:32" ht="18.75" customHeight="1" x14ac:dyDescent="0.15">
      <c r="A290" s="481"/>
      <c r="B290" s="414"/>
      <c r="C290" s="415"/>
      <c r="D290" s="481"/>
      <c r="E290" s="418"/>
      <c r="F290" s="481" t="s">
        <v>10</v>
      </c>
      <c r="G290" s="405" t="s">
        <v>309</v>
      </c>
      <c r="H290" s="468" t="s">
        <v>37</v>
      </c>
      <c r="I290" s="490" t="s">
        <v>10</v>
      </c>
      <c r="J290" s="424" t="s">
        <v>24</v>
      </c>
      <c r="K290" s="424"/>
      <c r="L290" s="492" t="s">
        <v>10</v>
      </c>
      <c r="M290" s="424" t="s">
        <v>25</v>
      </c>
      <c r="N290" s="424"/>
      <c r="O290" s="492" t="s">
        <v>10</v>
      </c>
      <c r="P290" s="424" t="s">
        <v>26</v>
      </c>
      <c r="Q290" s="493"/>
      <c r="R290" s="493"/>
      <c r="S290" s="493"/>
      <c r="T290" s="493"/>
      <c r="U290" s="493"/>
      <c r="V290" s="493"/>
      <c r="W290" s="493"/>
      <c r="X290" s="494"/>
      <c r="Y290" s="422"/>
      <c r="Z290" s="419"/>
      <c r="AA290" s="419"/>
      <c r="AB290" s="420"/>
      <c r="AC290" s="2417"/>
      <c r="AD290" s="2418"/>
      <c r="AE290" s="2418"/>
      <c r="AF290" s="2419"/>
    </row>
    <row r="291" spans="1:32" ht="18.75" customHeight="1" x14ac:dyDescent="0.15">
      <c r="A291" s="481" t="s">
        <v>10</v>
      </c>
      <c r="B291" s="414" t="s">
        <v>307</v>
      </c>
      <c r="C291" s="415" t="s">
        <v>299</v>
      </c>
      <c r="D291" s="481" t="s">
        <v>10</v>
      </c>
      <c r="E291" s="418" t="s">
        <v>310</v>
      </c>
      <c r="F291" s="481" t="s">
        <v>10</v>
      </c>
      <c r="G291" s="405" t="s">
        <v>201</v>
      </c>
      <c r="H291" s="2412" t="s">
        <v>200</v>
      </c>
      <c r="I291" s="500" t="s">
        <v>10</v>
      </c>
      <c r="J291" s="426" t="s">
        <v>133</v>
      </c>
      <c r="K291" s="426"/>
      <c r="L291" s="517"/>
      <c r="M291" s="517"/>
      <c r="N291" s="517"/>
      <c r="O291" s="517"/>
      <c r="P291" s="501" t="s">
        <v>10</v>
      </c>
      <c r="Q291" s="426" t="s">
        <v>134</v>
      </c>
      <c r="R291" s="517"/>
      <c r="S291" s="517"/>
      <c r="T291" s="517"/>
      <c r="U291" s="517"/>
      <c r="V291" s="517"/>
      <c r="W291" s="517"/>
      <c r="X291" s="518"/>
      <c r="Y291" s="422"/>
      <c r="Z291" s="419"/>
      <c r="AA291" s="419"/>
      <c r="AB291" s="420"/>
      <c r="AC291" s="2417"/>
      <c r="AD291" s="2418"/>
      <c r="AE291" s="2418"/>
      <c r="AF291" s="2419"/>
    </row>
    <row r="292" spans="1:32" ht="18.75" customHeight="1" x14ac:dyDescent="0.15">
      <c r="A292" s="413"/>
      <c r="B292" s="414"/>
      <c r="C292" s="415"/>
      <c r="D292" s="416"/>
      <c r="E292" s="418"/>
      <c r="F292" s="481" t="s">
        <v>10</v>
      </c>
      <c r="G292" s="405" t="s">
        <v>202</v>
      </c>
      <c r="H292" s="2413"/>
      <c r="I292" s="487" t="s">
        <v>10</v>
      </c>
      <c r="J292" s="427" t="s">
        <v>160</v>
      </c>
      <c r="K292" s="488"/>
      <c r="L292" s="488"/>
      <c r="M292" s="488"/>
      <c r="N292" s="488"/>
      <c r="O292" s="488"/>
      <c r="P292" s="488"/>
      <c r="Q292" s="421"/>
      <c r="R292" s="488"/>
      <c r="S292" s="488"/>
      <c r="T292" s="488"/>
      <c r="U292" s="488"/>
      <c r="V292" s="488"/>
      <c r="W292" s="488"/>
      <c r="X292" s="489"/>
      <c r="Y292" s="422"/>
      <c r="Z292" s="419"/>
      <c r="AA292" s="419"/>
      <c r="AB292" s="420"/>
      <c r="AC292" s="2417"/>
      <c r="AD292" s="2418"/>
      <c r="AE292" s="2418"/>
      <c r="AF292" s="2419"/>
    </row>
    <row r="293" spans="1:32" ht="18.75" customHeight="1" x14ac:dyDescent="0.15">
      <c r="A293" s="413"/>
      <c r="B293" s="414"/>
      <c r="C293" s="415"/>
      <c r="D293" s="416"/>
      <c r="E293" s="418"/>
      <c r="F293" s="416"/>
      <c r="G293" s="405"/>
      <c r="H293" s="2412" t="s">
        <v>176</v>
      </c>
      <c r="I293" s="500" t="s">
        <v>10</v>
      </c>
      <c r="J293" s="426" t="s">
        <v>163</v>
      </c>
      <c r="K293" s="498"/>
      <c r="L293" s="456"/>
      <c r="M293" s="501" t="s">
        <v>10</v>
      </c>
      <c r="N293" s="426" t="s">
        <v>164</v>
      </c>
      <c r="O293" s="517"/>
      <c r="P293" s="517"/>
      <c r="Q293" s="501" t="s">
        <v>10</v>
      </c>
      <c r="R293" s="426" t="s">
        <v>165</v>
      </c>
      <c r="S293" s="517"/>
      <c r="T293" s="517"/>
      <c r="U293" s="517"/>
      <c r="V293" s="517"/>
      <c r="W293" s="517"/>
      <c r="X293" s="518"/>
      <c r="Y293" s="422"/>
      <c r="Z293" s="419"/>
      <c r="AA293" s="419"/>
      <c r="AB293" s="420"/>
      <c r="AC293" s="2417"/>
      <c r="AD293" s="2418"/>
      <c r="AE293" s="2418"/>
      <c r="AF293" s="2419"/>
    </row>
    <row r="294" spans="1:32" ht="18.75" customHeight="1" x14ac:dyDescent="0.15">
      <c r="A294" s="413"/>
      <c r="B294" s="414"/>
      <c r="C294" s="415"/>
      <c r="D294" s="416"/>
      <c r="E294" s="418"/>
      <c r="F294" s="416"/>
      <c r="G294" s="405"/>
      <c r="H294" s="2413"/>
      <c r="I294" s="487" t="s">
        <v>10</v>
      </c>
      <c r="J294" s="427" t="s">
        <v>167</v>
      </c>
      <c r="K294" s="488"/>
      <c r="L294" s="488"/>
      <c r="M294" s="488"/>
      <c r="N294" s="488"/>
      <c r="O294" s="488"/>
      <c r="P294" s="488"/>
      <c r="Q294" s="510" t="s">
        <v>10</v>
      </c>
      <c r="R294" s="427" t="s">
        <v>168</v>
      </c>
      <c r="S294" s="421"/>
      <c r="T294" s="488"/>
      <c r="U294" s="488"/>
      <c r="V294" s="488"/>
      <c r="W294" s="488"/>
      <c r="X294" s="489"/>
      <c r="Y294" s="422"/>
      <c r="Z294" s="419"/>
      <c r="AA294" s="419"/>
      <c r="AB294" s="420"/>
      <c r="AC294" s="2417"/>
      <c r="AD294" s="2418"/>
      <c r="AE294" s="2418"/>
      <c r="AF294" s="2419"/>
    </row>
    <row r="295" spans="1:32" ht="18.75" customHeight="1" x14ac:dyDescent="0.15">
      <c r="A295" s="413"/>
      <c r="B295" s="414"/>
      <c r="C295" s="415"/>
      <c r="D295" s="416"/>
      <c r="E295" s="418"/>
      <c r="F295" s="416"/>
      <c r="G295" s="405"/>
      <c r="H295" s="516" t="s">
        <v>114</v>
      </c>
      <c r="I295" s="490" t="s">
        <v>10</v>
      </c>
      <c r="J295" s="424" t="s">
        <v>24</v>
      </c>
      <c r="K295" s="424"/>
      <c r="L295" s="492" t="s">
        <v>10</v>
      </c>
      <c r="M295" s="424" t="s">
        <v>25</v>
      </c>
      <c r="N295" s="424"/>
      <c r="O295" s="492" t="s">
        <v>10</v>
      </c>
      <c r="P295" s="424" t="s">
        <v>26</v>
      </c>
      <c r="Q295" s="493"/>
      <c r="R295" s="493"/>
      <c r="S295" s="493"/>
      <c r="T295" s="493"/>
      <c r="U295" s="517"/>
      <c r="V295" s="517"/>
      <c r="W295" s="517"/>
      <c r="X295" s="518"/>
      <c r="Y295" s="422"/>
      <c r="Z295" s="419"/>
      <c r="AA295" s="419"/>
      <c r="AB295" s="420"/>
      <c r="AC295" s="2417"/>
      <c r="AD295" s="2418"/>
      <c r="AE295" s="2418"/>
      <c r="AF295" s="2419"/>
    </row>
    <row r="296" spans="1:32" ht="18.75" customHeight="1" x14ac:dyDescent="0.15">
      <c r="A296" s="413"/>
      <c r="B296" s="414"/>
      <c r="C296" s="415"/>
      <c r="D296" s="416"/>
      <c r="E296" s="418"/>
      <c r="F296" s="416"/>
      <c r="G296" s="405"/>
      <c r="H296" s="468" t="s">
        <v>84</v>
      </c>
      <c r="I296" s="490" t="s">
        <v>10</v>
      </c>
      <c r="J296" s="424" t="s">
        <v>24</v>
      </c>
      <c r="K296" s="424"/>
      <c r="L296" s="492" t="s">
        <v>10</v>
      </c>
      <c r="M296" s="424" t="s">
        <v>39</v>
      </c>
      <c r="N296" s="424"/>
      <c r="O296" s="492" t="s">
        <v>10</v>
      </c>
      <c r="P296" s="424" t="s">
        <v>40</v>
      </c>
      <c r="Q296" s="451"/>
      <c r="R296" s="492" t="s">
        <v>10</v>
      </c>
      <c r="S296" s="424" t="s">
        <v>85</v>
      </c>
      <c r="T296" s="451"/>
      <c r="U296" s="451"/>
      <c r="V296" s="451"/>
      <c r="W296" s="451"/>
      <c r="X296" s="452"/>
      <c r="Y296" s="422"/>
      <c r="Z296" s="419"/>
      <c r="AA296" s="419"/>
      <c r="AB296" s="420"/>
      <c r="AC296" s="2417"/>
      <c r="AD296" s="2418"/>
      <c r="AE296" s="2418"/>
      <c r="AF296" s="2419"/>
    </row>
    <row r="297" spans="1:32" ht="18.75" customHeight="1" x14ac:dyDescent="0.15">
      <c r="A297" s="413"/>
      <c r="B297" s="414"/>
      <c r="C297" s="415"/>
      <c r="D297" s="416"/>
      <c r="E297" s="418"/>
      <c r="F297" s="416"/>
      <c r="G297" s="405"/>
      <c r="H297" s="2427" t="s">
        <v>119</v>
      </c>
      <c r="I297" s="2429" t="s">
        <v>10</v>
      </c>
      <c r="J297" s="2430" t="s">
        <v>24</v>
      </c>
      <c r="K297" s="2430"/>
      <c r="L297" s="2431" t="s">
        <v>10</v>
      </c>
      <c r="M297" s="2430" t="s">
        <v>28</v>
      </c>
      <c r="N297" s="2430"/>
      <c r="O297" s="453"/>
      <c r="P297" s="453"/>
      <c r="Q297" s="453"/>
      <c r="R297" s="453"/>
      <c r="S297" s="453"/>
      <c r="T297" s="453"/>
      <c r="U297" s="453"/>
      <c r="V297" s="453"/>
      <c r="W297" s="453"/>
      <c r="X297" s="454"/>
      <c r="Y297" s="422"/>
      <c r="Z297" s="419"/>
      <c r="AA297" s="419"/>
      <c r="AB297" s="420"/>
      <c r="AC297" s="2417"/>
      <c r="AD297" s="2418"/>
      <c r="AE297" s="2418"/>
      <c r="AF297" s="2419"/>
    </row>
    <row r="298" spans="1:32" ht="18.75" customHeight="1" x14ac:dyDescent="0.15">
      <c r="A298" s="413"/>
      <c r="B298" s="414"/>
      <c r="C298" s="415"/>
      <c r="D298" s="416"/>
      <c r="E298" s="418"/>
      <c r="F298" s="416"/>
      <c r="G298" s="405"/>
      <c r="H298" s="2428"/>
      <c r="I298" s="2429"/>
      <c r="J298" s="2430"/>
      <c r="K298" s="2430"/>
      <c r="L298" s="2431"/>
      <c r="M298" s="2430"/>
      <c r="N298" s="2430"/>
      <c r="O298" s="421"/>
      <c r="P298" s="421"/>
      <c r="Q298" s="421"/>
      <c r="R298" s="421"/>
      <c r="S298" s="421"/>
      <c r="T298" s="421"/>
      <c r="U298" s="421"/>
      <c r="V298" s="421"/>
      <c r="W298" s="421"/>
      <c r="X298" s="457"/>
      <c r="Y298" s="422"/>
      <c r="Z298" s="419"/>
      <c r="AA298" s="419"/>
      <c r="AB298" s="420"/>
      <c r="AC298" s="2417"/>
      <c r="AD298" s="2418"/>
      <c r="AE298" s="2418"/>
      <c r="AF298" s="2419"/>
    </row>
    <row r="299" spans="1:32" ht="18.75" customHeight="1" x14ac:dyDescent="0.15">
      <c r="A299" s="413"/>
      <c r="B299" s="414"/>
      <c r="C299" s="415"/>
      <c r="D299" s="416"/>
      <c r="E299" s="405"/>
      <c r="F299" s="417"/>
      <c r="G299" s="418"/>
      <c r="H299" s="431" t="s">
        <v>38</v>
      </c>
      <c r="I299" s="490" t="s">
        <v>10</v>
      </c>
      <c r="J299" s="424" t="s">
        <v>24</v>
      </c>
      <c r="K299" s="424"/>
      <c r="L299" s="492" t="s">
        <v>10</v>
      </c>
      <c r="M299" s="424" t="s">
        <v>39</v>
      </c>
      <c r="N299" s="424"/>
      <c r="O299" s="492" t="s">
        <v>10</v>
      </c>
      <c r="P299" s="424" t="s">
        <v>40</v>
      </c>
      <c r="Q299" s="424"/>
      <c r="R299" s="492" t="s">
        <v>10</v>
      </c>
      <c r="S299" s="424" t="s">
        <v>41</v>
      </c>
      <c r="T299" s="424"/>
      <c r="U299" s="491"/>
      <c r="V299" s="491"/>
      <c r="W299" s="491"/>
      <c r="X299" s="495"/>
      <c r="Y299" s="422"/>
      <c r="Z299" s="419"/>
      <c r="AA299" s="419"/>
      <c r="AB299" s="420"/>
      <c r="AC299" s="2417"/>
      <c r="AD299" s="2418"/>
      <c r="AE299" s="2418"/>
      <c r="AF299" s="2419"/>
    </row>
    <row r="300" spans="1:32" ht="18.75" customHeight="1" x14ac:dyDescent="0.15">
      <c r="A300" s="413"/>
      <c r="B300" s="414"/>
      <c r="C300" s="415"/>
      <c r="D300" s="416"/>
      <c r="E300" s="405"/>
      <c r="F300" s="417"/>
      <c r="G300" s="418"/>
      <c r="H300" s="432" t="s">
        <v>42</v>
      </c>
      <c r="I300" s="500" t="s">
        <v>10</v>
      </c>
      <c r="J300" s="426" t="s">
        <v>43</v>
      </c>
      <c r="K300" s="426"/>
      <c r="L300" s="501" t="s">
        <v>10</v>
      </c>
      <c r="M300" s="426" t="s">
        <v>44</v>
      </c>
      <c r="N300" s="426"/>
      <c r="O300" s="501" t="s">
        <v>10</v>
      </c>
      <c r="P300" s="426" t="s">
        <v>45</v>
      </c>
      <c r="Q300" s="426"/>
      <c r="R300" s="501"/>
      <c r="S300" s="426"/>
      <c r="T300" s="426"/>
      <c r="U300" s="498"/>
      <c r="V300" s="498"/>
      <c r="W300" s="498"/>
      <c r="X300" s="499"/>
      <c r="Y300" s="422"/>
      <c r="Z300" s="419"/>
      <c r="AA300" s="419"/>
      <c r="AB300" s="420"/>
      <c r="AC300" s="2417"/>
      <c r="AD300" s="2418"/>
      <c r="AE300" s="2418"/>
      <c r="AF300" s="2419"/>
    </row>
    <row r="301" spans="1:32" ht="18.75" customHeight="1" x14ac:dyDescent="0.15">
      <c r="A301" s="433"/>
      <c r="B301" s="434"/>
      <c r="C301" s="435"/>
      <c r="D301" s="436"/>
      <c r="E301" s="437"/>
      <c r="F301" s="438"/>
      <c r="G301" s="439"/>
      <c r="H301" s="440" t="s">
        <v>46</v>
      </c>
      <c r="I301" s="502" t="s">
        <v>10</v>
      </c>
      <c r="J301" s="441" t="s">
        <v>24</v>
      </c>
      <c r="K301" s="441"/>
      <c r="L301" s="503" t="s">
        <v>10</v>
      </c>
      <c r="M301" s="441" t="s">
        <v>28</v>
      </c>
      <c r="N301" s="441"/>
      <c r="O301" s="441"/>
      <c r="P301" s="441"/>
      <c r="Q301" s="504"/>
      <c r="R301" s="441"/>
      <c r="S301" s="441"/>
      <c r="T301" s="441"/>
      <c r="U301" s="441"/>
      <c r="V301" s="441"/>
      <c r="W301" s="441"/>
      <c r="X301" s="442"/>
      <c r="Y301" s="443"/>
      <c r="Z301" s="444"/>
      <c r="AA301" s="444"/>
      <c r="AB301" s="445"/>
      <c r="AC301" s="2420"/>
      <c r="AD301" s="2421"/>
      <c r="AE301" s="2421"/>
      <c r="AF301" s="2422"/>
    </row>
    <row r="302" spans="1:32" ht="18.75" customHeight="1" x14ac:dyDescent="0.15">
      <c r="A302" s="406"/>
      <c r="B302" s="407"/>
      <c r="C302" s="408"/>
      <c r="D302" s="409"/>
      <c r="E302" s="411"/>
      <c r="F302" s="409"/>
      <c r="G302" s="402"/>
      <c r="H302" s="2433" t="s">
        <v>120</v>
      </c>
      <c r="I302" s="511" t="s">
        <v>10</v>
      </c>
      <c r="J302" s="400" t="s">
        <v>97</v>
      </c>
      <c r="K302" s="483"/>
      <c r="L302" s="469"/>
      <c r="M302" s="482" t="s">
        <v>10</v>
      </c>
      <c r="N302" s="400" t="s">
        <v>141</v>
      </c>
      <c r="O302" s="470"/>
      <c r="P302" s="470"/>
      <c r="Q302" s="482" t="s">
        <v>10</v>
      </c>
      <c r="R302" s="400" t="s">
        <v>142</v>
      </c>
      <c r="S302" s="470"/>
      <c r="T302" s="470"/>
      <c r="U302" s="482" t="s">
        <v>10</v>
      </c>
      <c r="V302" s="400" t="s">
        <v>143</v>
      </c>
      <c r="W302" s="470"/>
      <c r="X302" s="458"/>
      <c r="Y302" s="511" t="s">
        <v>10</v>
      </c>
      <c r="Z302" s="400" t="s">
        <v>19</v>
      </c>
      <c r="AA302" s="400"/>
      <c r="AB302" s="412"/>
      <c r="AC302" s="2414"/>
      <c r="AD302" s="2415"/>
      <c r="AE302" s="2415"/>
      <c r="AF302" s="2416"/>
    </row>
    <row r="303" spans="1:32" ht="18.75" customHeight="1" x14ac:dyDescent="0.15">
      <c r="A303" s="413"/>
      <c r="B303" s="414"/>
      <c r="C303" s="415"/>
      <c r="D303" s="416"/>
      <c r="E303" s="418"/>
      <c r="F303" s="416"/>
      <c r="G303" s="405"/>
      <c r="H303" s="2413"/>
      <c r="I303" s="487" t="s">
        <v>10</v>
      </c>
      <c r="J303" s="427" t="s">
        <v>144</v>
      </c>
      <c r="K303" s="496"/>
      <c r="L303" s="472"/>
      <c r="M303" s="510" t="s">
        <v>10</v>
      </c>
      <c r="N303" s="427" t="s">
        <v>98</v>
      </c>
      <c r="O303" s="421"/>
      <c r="P303" s="421"/>
      <c r="Q303" s="421"/>
      <c r="R303" s="421"/>
      <c r="S303" s="421"/>
      <c r="T303" s="421"/>
      <c r="U303" s="421"/>
      <c r="V303" s="421"/>
      <c r="W303" s="421"/>
      <c r="X303" s="457"/>
      <c r="Y303" s="480" t="s">
        <v>10</v>
      </c>
      <c r="Z303" s="403" t="s">
        <v>20</v>
      </c>
      <c r="AA303" s="419"/>
      <c r="AB303" s="420"/>
      <c r="AC303" s="2417"/>
      <c r="AD303" s="2418"/>
      <c r="AE303" s="2418"/>
      <c r="AF303" s="2419"/>
    </row>
    <row r="304" spans="1:32" ht="18.75" customHeight="1" x14ac:dyDescent="0.15">
      <c r="A304" s="413"/>
      <c r="B304" s="414"/>
      <c r="C304" s="415"/>
      <c r="D304" s="416"/>
      <c r="E304" s="418"/>
      <c r="F304" s="416"/>
      <c r="G304" s="405"/>
      <c r="H304" s="2412" t="s">
        <v>63</v>
      </c>
      <c r="I304" s="500" t="s">
        <v>10</v>
      </c>
      <c r="J304" s="426" t="s">
        <v>24</v>
      </c>
      <c r="K304" s="426"/>
      <c r="L304" s="456"/>
      <c r="M304" s="501" t="s">
        <v>10</v>
      </c>
      <c r="N304" s="426" t="s">
        <v>87</v>
      </c>
      <c r="O304" s="426"/>
      <c r="P304" s="456"/>
      <c r="Q304" s="501" t="s">
        <v>10</v>
      </c>
      <c r="R304" s="453" t="s">
        <v>192</v>
      </c>
      <c r="S304" s="453"/>
      <c r="T304" s="453"/>
      <c r="U304" s="517"/>
      <c r="V304" s="456"/>
      <c r="W304" s="453"/>
      <c r="X304" s="518"/>
      <c r="Y304" s="422"/>
      <c r="Z304" s="419"/>
      <c r="AA304" s="419"/>
      <c r="AB304" s="420"/>
      <c r="AC304" s="2417"/>
      <c r="AD304" s="2418"/>
      <c r="AE304" s="2418"/>
      <c r="AF304" s="2419"/>
    </row>
    <row r="305" spans="1:32" ht="18.75" customHeight="1" x14ac:dyDescent="0.15">
      <c r="A305" s="413"/>
      <c r="B305" s="414"/>
      <c r="C305" s="415"/>
      <c r="D305" s="416"/>
      <c r="E305" s="418"/>
      <c r="F305" s="416"/>
      <c r="G305" s="405"/>
      <c r="H305" s="2413"/>
      <c r="I305" s="487" t="s">
        <v>10</v>
      </c>
      <c r="J305" s="421" t="s">
        <v>193</v>
      </c>
      <c r="K305" s="421"/>
      <c r="L305" s="421"/>
      <c r="M305" s="510" t="s">
        <v>10</v>
      </c>
      <c r="N305" s="421" t="s">
        <v>194</v>
      </c>
      <c r="O305" s="472"/>
      <c r="P305" s="421"/>
      <c r="Q305" s="421"/>
      <c r="R305" s="472"/>
      <c r="S305" s="421"/>
      <c r="T305" s="421"/>
      <c r="U305" s="488"/>
      <c r="V305" s="472"/>
      <c r="W305" s="421"/>
      <c r="X305" s="489"/>
      <c r="Y305" s="422"/>
      <c r="Z305" s="419"/>
      <c r="AA305" s="419"/>
      <c r="AB305" s="420"/>
      <c r="AC305" s="2417"/>
      <c r="AD305" s="2418"/>
      <c r="AE305" s="2418"/>
      <c r="AF305" s="2419"/>
    </row>
    <row r="306" spans="1:32" ht="19.5" customHeight="1" x14ac:dyDescent="0.15">
      <c r="A306" s="413"/>
      <c r="B306" s="414"/>
      <c r="C306" s="415"/>
      <c r="D306" s="416"/>
      <c r="E306" s="405"/>
      <c r="F306" s="417"/>
      <c r="G306" s="418"/>
      <c r="H306" s="430" t="s">
        <v>21</v>
      </c>
      <c r="I306" s="490" t="s">
        <v>10</v>
      </c>
      <c r="J306" s="424" t="s">
        <v>22</v>
      </c>
      <c r="K306" s="491"/>
      <c r="L306" s="450"/>
      <c r="M306" s="492" t="s">
        <v>10</v>
      </c>
      <c r="N306" s="424" t="s">
        <v>23</v>
      </c>
      <c r="O306" s="492"/>
      <c r="P306" s="424"/>
      <c r="Q306" s="493"/>
      <c r="R306" s="493"/>
      <c r="S306" s="493"/>
      <c r="T306" s="493"/>
      <c r="U306" s="493"/>
      <c r="V306" s="493"/>
      <c r="W306" s="493"/>
      <c r="X306" s="494"/>
      <c r="Y306" s="419"/>
      <c r="Z306" s="419"/>
      <c r="AA306" s="419"/>
      <c r="AB306" s="420"/>
      <c r="AC306" s="2417"/>
      <c r="AD306" s="2418"/>
      <c r="AE306" s="2418"/>
      <c r="AF306" s="2419"/>
    </row>
    <row r="307" spans="1:32" ht="19.5" customHeight="1" x14ac:dyDescent="0.15">
      <c r="A307" s="413"/>
      <c r="B307" s="414"/>
      <c r="C307" s="415"/>
      <c r="D307" s="416"/>
      <c r="E307" s="405"/>
      <c r="F307" s="417"/>
      <c r="G307" s="418"/>
      <c r="H307" s="430" t="s">
        <v>66</v>
      </c>
      <c r="I307" s="490" t="s">
        <v>10</v>
      </c>
      <c r="J307" s="424" t="s">
        <v>22</v>
      </c>
      <c r="K307" s="491"/>
      <c r="L307" s="450"/>
      <c r="M307" s="492" t="s">
        <v>10</v>
      </c>
      <c r="N307" s="424" t="s">
        <v>23</v>
      </c>
      <c r="O307" s="492"/>
      <c r="P307" s="424"/>
      <c r="Q307" s="493"/>
      <c r="R307" s="493"/>
      <c r="S307" s="493"/>
      <c r="T307" s="493"/>
      <c r="U307" s="493"/>
      <c r="V307" s="493"/>
      <c r="W307" s="493"/>
      <c r="X307" s="494"/>
      <c r="Y307" s="419"/>
      <c r="Z307" s="419"/>
      <c r="AA307" s="419"/>
      <c r="AB307" s="420"/>
      <c r="AC307" s="2417"/>
      <c r="AD307" s="2418"/>
      <c r="AE307" s="2418"/>
      <c r="AF307" s="2419"/>
    </row>
    <row r="308" spans="1:32" ht="18.75" customHeight="1" x14ac:dyDescent="0.15">
      <c r="A308" s="413"/>
      <c r="B308" s="414"/>
      <c r="C308" s="415"/>
      <c r="D308" s="416"/>
      <c r="E308" s="418"/>
      <c r="F308" s="416"/>
      <c r="G308" s="405"/>
      <c r="H308" s="468" t="s">
        <v>195</v>
      </c>
      <c r="I308" s="490" t="s">
        <v>10</v>
      </c>
      <c r="J308" s="424" t="s">
        <v>97</v>
      </c>
      <c r="K308" s="491"/>
      <c r="L308" s="450"/>
      <c r="M308" s="492" t="s">
        <v>10</v>
      </c>
      <c r="N308" s="424" t="s">
        <v>146</v>
      </c>
      <c r="O308" s="493"/>
      <c r="P308" s="493"/>
      <c r="Q308" s="493"/>
      <c r="R308" s="493"/>
      <c r="S308" s="493"/>
      <c r="T308" s="493"/>
      <c r="U308" s="493"/>
      <c r="V308" s="493"/>
      <c r="W308" s="493"/>
      <c r="X308" s="494"/>
      <c r="Y308" s="422"/>
      <c r="Z308" s="419"/>
      <c r="AA308" s="419"/>
      <c r="AB308" s="420"/>
      <c r="AC308" s="2417"/>
      <c r="AD308" s="2418"/>
      <c r="AE308" s="2418"/>
      <c r="AF308" s="2419"/>
    </row>
    <row r="309" spans="1:32" ht="18.75" customHeight="1" x14ac:dyDescent="0.15">
      <c r="A309" s="413"/>
      <c r="B309" s="414"/>
      <c r="C309" s="415"/>
      <c r="D309" s="416"/>
      <c r="E309" s="418"/>
      <c r="F309" s="416"/>
      <c r="G309" s="405"/>
      <c r="H309" s="468" t="s">
        <v>196</v>
      </c>
      <c r="I309" s="490" t="s">
        <v>10</v>
      </c>
      <c r="J309" s="424" t="s">
        <v>97</v>
      </c>
      <c r="K309" s="491"/>
      <c r="L309" s="450"/>
      <c r="M309" s="492" t="s">
        <v>10</v>
      </c>
      <c r="N309" s="424" t="s">
        <v>146</v>
      </c>
      <c r="O309" s="493"/>
      <c r="P309" s="493"/>
      <c r="Q309" s="493"/>
      <c r="R309" s="493"/>
      <c r="S309" s="493"/>
      <c r="T309" s="493"/>
      <c r="U309" s="493"/>
      <c r="V309" s="493"/>
      <c r="W309" s="493"/>
      <c r="X309" s="494"/>
      <c r="Y309" s="422"/>
      <c r="Z309" s="419"/>
      <c r="AA309" s="419"/>
      <c r="AB309" s="420"/>
      <c r="AC309" s="2417"/>
      <c r="AD309" s="2418"/>
      <c r="AE309" s="2418"/>
      <c r="AF309" s="2419"/>
    </row>
    <row r="310" spans="1:32" ht="18.75" customHeight="1" x14ac:dyDescent="0.15">
      <c r="A310" s="413"/>
      <c r="B310" s="414"/>
      <c r="C310" s="415"/>
      <c r="D310" s="416"/>
      <c r="E310" s="418"/>
      <c r="F310" s="481"/>
      <c r="G310" s="405"/>
      <c r="H310" s="468" t="s">
        <v>293</v>
      </c>
      <c r="I310" s="490" t="s">
        <v>10</v>
      </c>
      <c r="J310" s="424" t="s">
        <v>24</v>
      </c>
      <c r="K310" s="491"/>
      <c r="L310" s="492" t="s">
        <v>10</v>
      </c>
      <c r="M310" s="424" t="s">
        <v>28</v>
      </c>
      <c r="N310" s="493"/>
      <c r="O310" s="493"/>
      <c r="P310" s="493"/>
      <c r="Q310" s="493"/>
      <c r="R310" s="493"/>
      <c r="S310" s="493"/>
      <c r="T310" s="493"/>
      <c r="U310" s="493"/>
      <c r="V310" s="493"/>
      <c r="W310" s="493"/>
      <c r="X310" s="494"/>
      <c r="Y310" s="422"/>
      <c r="Z310" s="419"/>
      <c r="AA310" s="419"/>
      <c r="AB310" s="420"/>
      <c r="AC310" s="2417"/>
      <c r="AD310" s="2418"/>
      <c r="AE310" s="2418"/>
      <c r="AF310" s="2419"/>
    </row>
    <row r="311" spans="1:32" ht="18.75" customHeight="1" x14ac:dyDescent="0.15">
      <c r="A311" s="413"/>
      <c r="B311" s="414"/>
      <c r="C311" s="415"/>
      <c r="D311" s="416"/>
      <c r="E311" s="418"/>
      <c r="F311" s="481"/>
      <c r="G311" s="405"/>
      <c r="H311" s="468" t="s">
        <v>112</v>
      </c>
      <c r="I311" s="490" t="s">
        <v>10</v>
      </c>
      <c r="J311" s="424" t="s">
        <v>53</v>
      </c>
      <c r="K311" s="491"/>
      <c r="L311" s="450"/>
      <c r="M311" s="492" t="s">
        <v>10</v>
      </c>
      <c r="N311" s="424" t="s">
        <v>54</v>
      </c>
      <c r="O311" s="493"/>
      <c r="P311" s="493"/>
      <c r="Q311" s="493"/>
      <c r="R311" s="493"/>
      <c r="S311" s="493"/>
      <c r="T311" s="493"/>
      <c r="U311" s="493"/>
      <c r="V311" s="493"/>
      <c r="W311" s="493"/>
      <c r="X311" s="494"/>
      <c r="Y311" s="422"/>
      <c r="Z311" s="419"/>
      <c r="AA311" s="419"/>
      <c r="AB311" s="420"/>
      <c r="AC311" s="2417"/>
      <c r="AD311" s="2418"/>
      <c r="AE311" s="2418"/>
      <c r="AF311" s="2419"/>
    </row>
    <row r="312" spans="1:32" ht="19.5" customHeight="1" x14ac:dyDescent="0.15">
      <c r="A312" s="481" t="s">
        <v>10</v>
      </c>
      <c r="B312" s="414" t="s">
        <v>307</v>
      </c>
      <c r="C312" s="415" t="s">
        <v>299</v>
      </c>
      <c r="D312" s="481" t="s">
        <v>10</v>
      </c>
      <c r="E312" s="418" t="s">
        <v>311</v>
      </c>
      <c r="F312" s="481" t="s">
        <v>10</v>
      </c>
      <c r="G312" s="405" t="s">
        <v>203</v>
      </c>
      <c r="H312" s="430" t="s">
        <v>36</v>
      </c>
      <c r="I312" s="490" t="s">
        <v>10</v>
      </c>
      <c r="J312" s="424" t="s">
        <v>24</v>
      </c>
      <c r="K312" s="424"/>
      <c r="L312" s="492" t="s">
        <v>10</v>
      </c>
      <c r="M312" s="424" t="s">
        <v>28</v>
      </c>
      <c r="N312" s="424"/>
      <c r="O312" s="493"/>
      <c r="P312" s="424"/>
      <c r="Q312" s="493"/>
      <c r="R312" s="493"/>
      <c r="S312" s="493"/>
      <c r="T312" s="493"/>
      <c r="U312" s="493"/>
      <c r="V312" s="493"/>
      <c r="W312" s="493"/>
      <c r="X312" s="494"/>
      <c r="Y312" s="419"/>
      <c r="Z312" s="419"/>
      <c r="AA312" s="419"/>
      <c r="AB312" s="420"/>
      <c r="AC312" s="2417"/>
      <c r="AD312" s="2418"/>
      <c r="AE312" s="2418"/>
      <c r="AF312" s="2419"/>
    </row>
    <row r="313" spans="1:32" ht="18.75" customHeight="1" x14ac:dyDescent="0.15">
      <c r="A313" s="413"/>
      <c r="B313" s="414"/>
      <c r="C313" s="415"/>
      <c r="D313" s="416"/>
      <c r="E313" s="418"/>
      <c r="F313" s="481" t="s">
        <v>10</v>
      </c>
      <c r="G313" s="405" t="s">
        <v>188</v>
      </c>
      <c r="H313" s="468" t="s">
        <v>113</v>
      </c>
      <c r="I313" s="490" t="s">
        <v>10</v>
      </c>
      <c r="J313" s="424" t="s">
        <v>24</v>
      </c>
      <c r="K313" s="491"/>
      <c r="L313" s="492" t="s">
        <v>10</v>
      </c>
      <c r="M313" s="424" t="s">
        <v>28</v>
      </c>
      <c r="N313" s="493"/>
      <c r="O313" s="493"/>
      <c r="P313" s="493"/>
      <c r="Q313" s="493"/>
      <c r="R313" s="493"/>
      <c r="S313" s="493"/>
      <c r="T313" s="493"/>
      <c r="U313" s="493"/>
      <c r="V313" s="493"/>
      <c r="W313" s="493"/>
      <c r="X313" s="494"/>
      <c r="Y313" s="422"/>
      <c r="Z313" s="419"/>
      <c r="AA313" s="419"/>
      <c r="AB313" s="420"/>
      <c r="AC313" s="2417"/>
      <c r="AD313" s="2418"/>
      <c r="AE313" s="2418"/>
      <c r="AF313" s="2419"/>
    </row>
    <row r="314" spans="1:32" ht="18.75" customHeight="1" x14ac:dyDescent="0.15">
      <c r="A314" s="413"/>
      <c r="B314" s="414"/>
      <c r="C314" s="415"/>
      <c r="D314" s="416"/>
      <c r="E314" s="418"/>
      <c r="F314" s="416"/>
      <c r="G314" s="405"/>
      <c r="H314" s="468" t="s">
        <v>37</v>
      </c>
      <c r="I314" s="490" t="s">
        <v>10</v>
      </c>
      <c r="J314" s="424" t="s">
        <v>24</v>
      </c>
      <c r="K314" s="424"/>
      <c r="L314" s="492" t="s">
        <v>10</v>
      </c>
      <c r="M314" s="424" t="s">
        <v>25</v>
      </c>
      <c r="N314" s="424"/>
      <c r="O314" s="492" t="s">
        <v>10</v>
      </c>
      <c r="P314" s="424" t="s">
        <v>26</v>
      </c>
      <c r="Q314" s="493"/>
      <c r="R314" s="493"/>
      <c r="S314" s="493"/>
      <c r="T314" s="493"/>
      <c r="U314" s="493"/>
      <c r="V314" s="493"/>
      <c r="W314" s="493"/>
      <c r="X314" s="494"/>
      <c r="Y314" s="422"/>
      <c r="Z314" s="419"/>
      <c r="AA314" s="419"/>
      <c r="AB314" s="420"/>
      <c r="AC314" s="2417"/>
      <c r="AD314" s="2418"/>
      <c r="AE314" s="2418"/>
      <c r="AF314" s="2419"/>
    </row>
    <row r="315" spans="1:32" ht="18.75" customHeight="1" x14ac:dyDescent="0.15">
      <c r="A315" s="413"/>
      <c r="B315" s="414"/>
      <c r="C315" s="415"/>
      <c r="D315" s="416"/>
      <c r="E315" s="418"/>
      <c r="F315" s="416"/>
      <c r="G315" s="405"/>
      <c r="H315" s="516" t="s">
        <v>114</v>
      </c>
      <c r="I315" s="490" t="s">
        <v>10</v>
      </c>
      <c r="J315" s="424" t="s">
        <v>24</v>
      </c>
      <c r="K315" s="424"/>
      <c r="L315" s="492" t="s">
        <v>10</v>
      </c>
      <c r="M315" s="424" t="s">
        <v>25</v>
      </c>
      <c r="N315" s="424"/>
      <c r="O315" s="492" t="s">
        <v>10</v>
      </c>
      <c r="P315" s="424" t="s">
        <v>26</v>
      </c>
      <c r="Q315" s="493"/>
      <c r="R315" s="493"/>
      <c r="S315" s="493"/>
      <c r="T315" s="493"/>
      <c r="U315" s="517"/>
      <c r="V315" s="517"/>
      <c r="W315" s="517"/>
      <c r="X315" s="518"/>
      <c r="Y315" s="422"/>
      <c r="Z315" s="419"/>
      <c r="AA315" s="419"/>
      <c r="AB315" s="420"/>
      <c r="AC315" s="2417"/>
      <c r="AD315" s="2418"/>
      <c r="AE315" s="2418"/>
      <c r="AF315" s="2419"/>
    </row>
    <row r="316" spans="1:32" ht="18.75" customHeight="1" x14ac:dyDescent="0.15">
      <c r="A316" s="413"/>
      <c r="B316" s="414"/>
      <c r="C316" s="415"/>
      <c r="D316" s="416"/>
      <c r="E316" s="418"/>
      <c r="F316" s="416"/>
      <c r="G316" s="405"/>
      <c r="H316" s="468" t="s">
        <v>84</v>
      </c>
      <c r="I316" s="490" t="s">
        <v>10</v>
      </c>
      <c r="J316" s="424" t="s">
        <v>24</v>
      </c>
      <c r="K316" s="424"/>
      <c r="L316" s="492" t="s">
        <v>10</v>
      </c>
      <c r="M316" s="424" t="s">
        <v>39</v>
      </c>
      <c r="N316" s="424"/>
      <c r="O316" s="492" t="s">
        <v>10</v>
      </c>
      <c r="P316" s="424" t="s">
        <v>40</v>
      </c>
      <c r="Q316" s="451"/>
      <c r="R316" s="492" t="s">
        <v>10</v>
      </c>
      <c r="S316" s="424" t="s">
        <v>85</v>
      </c>
      <c r="T316" s="451"/>
      <c r="U316" s="451"/>
      <c r="V316" s="451"/>
      <c r="W316" s="451"/>
      <c r="X316" s="452"/>
      <c r="Y316" s="422"/>
      <c r="Z316" s="419"/>
      <c r="AA316" s="419"/>
      <c r="AB316" s="420"/>
      <c r="AC316" s="2417"/>
      <c r="AD316" s="2418"/>
      <c r="AE316" s="2418"/>
      <c r="AF316" s="2419"/>
    </row>
    <row r="317" spans="1:32" ht="18.75" customHeight="1" x14ac:dyDescent="0.15">
      <c r="A317" s="413"/>
      <c r="B317" s="414"/>
      <c r="C317" s="415"/>
      <c r="D317" s="416"/>
      <c r="E317" s="418"/>
      <c r="F317" s="416"/>
      <c r="G317" s="405"/>
      <c r="H317" s="2427" t="s">
        <v>119</v>
      </c>
      <c r="I317" s="2429" t="s">
        <v>10</v>
      </c>
      <c r="J317" s="2430" t="s">
        <v>24</v>
      </c>
      <c r="K317" s="2430"/>
      <c r="L317" s="2431" t="s">
        <v>10</v>
      </c>
      <c r="M317" s="2430" t="s">
        <v>28</v>
      </c>
      <c r="N317" s="2430"/>
      <c r="O317" s="453"/>
      <c r="P317" s="453"/>
      <c r="Q317" s="453"/>
      <c r="R317" s="453"/>
      <c r="S317" s="453"/>
      <c r="T317" s="453"/>
      <c r="U317" s="453"/>
      <c r="V317" s="453"/>
      <c r="W317" s="453"/>
      <c r="X317" s="454"/>
      <c r="Y317" s="422"/>
      <c r="Z317" s="419"/>
      <c r="AA317" s="419"/>
      <c r="AB317" s="420"/>
      <c r="AC317" s="2417"/>
      <c r="AD317" s="2418"/>
      <c r="AE317" s="2418"/>
      <c r="AF317" s="2419"/>
    </row>
    <row r="318" spans="1:32" ht="18.75" customHeight="1" x14ac:dyDescent="0.15">
      <c r="A318" s="413"/>
      <c r="B318" s="414"/>
      <c r="C318" s="415"/>
      <c r="D318" s="416"/>
      <c r="E318" s="418"/>
      <c r="F318" s="416"/>
      <c r="G318" s="405"/>
      <c r="H318" s="2428"/>
      <c r="I318" s="2429"/>
      <c r="J318" s="2430"/>
      <c r="K318" s="2430"/>
      <c r="L318" s="2431"/>
      <c r="M318" s="2430"/>
      <c r="N318" s="2430"/>
      <c r="O318" s="421"/>
      <c r="P318" s="421"/>
      <c r="Q318" s="421"/>
      <c r="R318" s="421"/>
      <c r="S318" s="421"/>
      <c r="T318" s="421"/>
      <c r="U318" s="421"/>
      <c r="V318" s="421"/>
      <c r="W318" s="421"/>
      <c r="X318" s="457"/>
      <c r="Y318" s="422"/>
      <c r="Z318" s="419"/>
      <c r="AA318" s="419"/>
      <c r="AB318" s="420"/>
      <c r="AC318" s="2417"/>
      <c r="AD318" s="2418"/>
      <c r="AE318" s="2418"/>
      <c r="AF318" s="2419"/>
    </row>
    <row r="319" spans="1:32" ht="18.75" customHeight="1" x14ac:dyDescent="0.15">
      <c r="A319" s="413"/>
      <c r="B319" s="414"/>
      <c r="C319" s="415"/>
      <c r="D319" s="416"/>
      <c r="E319" s="405"/>
      <c r="F319" s="417"/>
      <c r="G319" s="418"/>
      <c r="H319" s="431" t="s">
        <v>38</v>
      </c>
      <c r="I319" s="490" t="s">
        <v>10</v>
      </c>
      <c r="J319" s="424" t="s">
        <v>24</v>
      </c>
      <c r="K319" s="424"/>
      <c r="L319" s="492" t="s">
        <v>10</v>
      </c>
      <c r="M319" s="424" t="s">
        <v>39</v>
      </c>
      <c r="N319" s="424"/>
      <c r="O319" s="492" t="s">
        <v>10</v>
      </c>
      <c r="P319" s="424" t="s">
        <v>40</v>
      </c>
      <c r="Q319" s="424"/>
      <c r="R319" s="492" t="s">
        <v>10</v>
      </c>
      <c r="S319" s="424" t="s">
        <v>41</v>
      </c>
      <c r="T319" s="424"/>
      <c r="U319" s="491"/>
      <c r="V319" s="491"/>
      <c r="W319" s="491"/>
      <c r="X319" s="495"/>
      <c r="Y319" s="422"/>
      <c r="Z319" s="419"/>
      <c r="AA319" s="419"/>
      <c r="AB319" s="420"/>
      <c r="AC319" s="2417"/>
      <c r="AD319" s="2418"/>
      <c r="AE319" s="2418"/>
      <c r="AF319" s="2419"/>
    </row>
    <row r="320" spans="1:32" ht="18.75" customHeight="1" x14ac:dyDescent="0.15">
      <c r="A320" s="413"/>
      <c r="B320" s="414"/>
      <c r="C320" s="415"/>
      <c r="D320" s="416"/>
      <c r="E320" s="405"/>
      <c r="F320" s="417"/>
      <c r="G320" s="418"/>
      <c r="H320" s="432" t="s">
        <v>42</v>
      </c>
      <c r="I320" s="500" t="s">
        <v>10</v>
      </c>
      <c r="J320" s="426" t="s">
        <v>43</v>
      </c>
      <c r="K320" s="426"/>
      <c r="L320" s="501" t="s">
        <v>10</v>
      </c>
      <c r="M320" s="426" t="s">
        <v>44</v>
      </c>
      <c r="N320" s="426"/>
      <c r="O320" s="501" t="s">
        <v>10</v>
      </c>
      <c r="P320" s="426" t="s">
        <v>45</v>
      </c>
      <c r="Q320" s="426"/>
      <c r="R320" s="501"/>
      <c r="S320" s="426"/>
      <c r="T320" s="426"/>
      <c r="U320" s="498"/>
      <c r="V320" s="498"/>
      <c r="W320" s="498"/>
      <c r="X320" s="499"/>
      <c r="Y320" s="422"/>
      <c r="Z320" s="419"/>
      <c r="AA320" s="419"/>
      <c r="AB320" s="420"/>
      <c r="AC320" s="2417"/>
      <c r="AD320" s="2418"/>
      <c r="AE320" s="2418"/>
      <c r="AF320" s="2419"/>
    </row>
    <row r="321" spans="1:32" ht="18.75" customHeight="1" x14ac:dyDescent="0.15">
      <c r="A321" s="433"/>
      <c r="B321" s="434"/>
      <c r="C321" s="435"/>
      <c r="D321" s="436"/>
      <c r="E321" s="437"/>
      <c r="F321" s="438"/>
      <c r="G321" s="439"/>
      <c r="H321" s="440" t="s">
        <v>46</v>
      </c>
      <c r="I321" s="502" t="s">
        <v>10</v>
      </c>
      <c r="J321" s="441" t="s">
        <v>24</v>
      </c>
      <c r="K321" s="441"/>
      <c r="L321" s="503" t="s">
        <v>10</v>
      </c>
      <c r="M321" s="441" t="s">
        <v>28</v>
      </c>
      <c r="N321" s="441"/>
      <c r="O321" s="441"/>
      <c r="P321" s="441"/>
      <c r="Q321" s="504"/>
      <c r="R321" s="441"/>
      <c r="S321" s="441"/>
      <c r="T321" s="441"/>
      <c r="U321" s="441"/>
      <c r="V321" s="441"/>
      <c r="W321" s="441"/>
      <c r="X321" s="442"/>
      <c r="Y321" s="443"/>
      <c r="Z321" s="444"/>
      <c r="AA321" s="444"/>
      <c r="AB321" s="445"/>
      <c r="AC321" s="2417"/>
      <c r="AD321" s="2418"/>
      <c r="AE321" s="2418"/>
      <c r="AF321" s="2419"/>
    </row>
    <row r="322" spans="1:32" ht="18.75" customHeight="1" x14ac:dyDescent="0.15">
      <c r="A322" s="406"/>
      <c r="B322" s="407"/>
      <c r="C322" s="408"/>
      <c r="D322" s="409"/>
      <c r="E322" s="402"/>
      <c r="F322" s="410"/>
      <c r="G322" s="402"/>
      <c r="H322" s="2433" t="s">
        <v>120</v>
      </c>
      <c r="I322" s="511" t="s">
        <v>10</v>
      </c>
      <c r="J322" s="400" t="s">
        <v>97</v>
      </c>
      <c r="K322" s="483"/>
      <c r="L322" s="469"/>
      <c r="M322" s="482" t="s">
        <v>10</v>
      </c>
      <c r="N322" s="400" t="s">
        <v>141</v>
      </c>
      <c r="O322" s="470"/>
      <c r="P322" s="470"/>
      <c r="Q322" s="482" t="s">
        <v>10</v>
      </c>
      <c r="R322" s="400" t="s">
        <v>142</v>
      </c>
      <c r="S322" s="470"/>
      <c r="T322" s="470"/>
      <c r="U322" s="482" t="s">
        <v>10</v>
      </c>
      <c r="V322" s="400" t="s">
        <v>143</v>
      </c>
      <c r="W322" s="470"/>
      <c r="X322" s="458"/>
      <c r="Y322" s="482" t="s">
        <v>10</v>
      </c>
      <c r="Z322" s="400" t="s">
        <v>19</v>
      </c>
      <c r="AA322" s="400"/>
      <c r="AB322" s="412"/>
      <c r="AC322" s="2414"/>
      <c r="AD322" s="2415"/>
      <c r="AE322" s="2415"/>
      <c r="AF322" s="2416"/>
    </row>
    <row r="323" spans="1:32" ht="18.75" customHeight="1" x14ac:dyDescent="0.15">
      <c r="A323" s="413"/>
      <c r="B323" s="414"/>
      <c r="C323" s="415"/>
      <c r="D323" s="416"/>
      <c r="E323" s="405"/>
      <c r="F323" s="417"/>
      <c r="G323" s="405"/>
      <c r="H323" s="2413"/>
      <c r="I323" s="487" t="s">
        <v>10</v>
      </c>
      <c r="J323" s="427" t="s">
        <v>144</v>
      </c>
      <c r="K323" s="496"/>
      <c r="L323" s="472"/>
      <c r="M323" s="510" t="s">
        <v>10</v>
      </c>
      <c r="N323" s="427" t="s">
        <v>98</v>
      </c>
      <c r="O323" s="421"/>
      <c r="P323" s="421"/>
      <c r="Q323" s="421"/>
      <c r="R323" s="421"/>
      <c r="S323" s="421"/>
      <c r="T323" s="421"/>
      <c r="U323" s="421"/>
      <c r="V323" s="421"/>
      <c r="W323" s="421"/>
      <c r="X323" s="457"/>
      <c r="Y323" s="480" t="s">
        <v>10</v>
      </c>
      <c r="Z323" s="403" t="s">
        <v>20</v>
      </c>
      <c r="AA323" s="419"/>
      <c r="AB323" s="420"/>
      <c r="AC323" s="2417"/>
      <c r="AD323" s="2418"/>
      <c r="AE323" s="2418"/>
      <c r="AF323" s="2419"/>
    </row>
    <row r="324" spans="1:32" ht="18.75" customHeight="1" x14ac:dyDescent="0.15">
      <c r="A324" s="481"/>
      <c r="B324" s="414"/>
      <c r="C324" s="415"/>
      <c r="D324" s="416"/>
      <c r="E324" s="405"/>
      <c r="F324" s="417"/>
      <c r="G324" s="405"/>
      <c r="H324" s="2412" t="s">
        <v>63</v>
      </c>
      <c r="I324" s="500" t="s">
        <v>10</v>
      </c>
      <c r="J324" s="426" t="s">
        <v>24</v>
      </c>
      <c r="K324" s="426"/>
      <c r="L324" s="456"/>
      <c r="M324" s="501" t="s">
        <v>10</v>
      </c>
      <c r="N324" s="426" t="s">
        <v>87</v>
      </c>
      <c r="O324" s="426"/>
      <c r="P324" s="456"/>
      <c r="Q324" s="501" t="s">
        <v>10</v>
      </c>
      <c r="R324" s="453" t="s">
        <v>192</v>
      </c>
      <c r="S324" s="453"/>
      <c r="T324" s="453"/>
      <c r="U324" s="517"/>
      <c r="V324" s="456"/>
      <c r="W324" s="453"/>
      <c r="X324" s="518"/>
      <c r="Y324" s="422"/>
      <c r="Z324" s="419"/>
      <c r="AA324" s="419"/>
      <c r="AB324" s="420"/>
      <c r="AC324" s="2417"/>
      <c r="AD324" s="2418"/>
      <c r="AE324" s="2418"/>
      <c r="AF324" s="2419"/>
    </row>
    <row r="325" spans="1:32" ht="18.75" customHeight="1" x14ac:dyDescent="0.15">
      <c r="A325" s="413"/>
      <c r="B325" s="414"/>
      <c r="C325" s="415"/>
      <c r="D325" s="416"/>
      <c r="E325" s="405"/>
      <c r="F325" s="417"/>
      <c r="G325" s="405"/>
      <c r="H325" s="2413"/>
      <c r="I325" s="487" t="s">
        <v>10</v>
      </c>
      <c r="J325" s="421" t="s">
        <v>193</v>
      </c>
      <c r="K325" s="421"/>
      <c r="L325" s="421"/>
      <c r="M325" s="510" t="s">
        <v>10</v>
      </c>
      <c r="N325" s="421" t="s">
        <v>194</v>
      </c>
      <c r="O325" s="472"/>
      <c r="P325" s="421"/>
      <c r="Q325" s="421"/>
      <c r="R325" s="472"/>
      <c r="S325" s="421"/>
      <c r="T325" s="421"/>
      <c r="U325" s="488"/>
      <c r="V325" s="472"/>
      <c r="W325" s="421"/>
      <c r="X325" s="489"/>
      <c r="Y325" s="422"/>
      <c r="Z325" s="419"/>
      <c r="AA325" s="419"/>
      <c r="AB325" s="420"/>
      <c r="AC325" s="2417"/>
      <c r="AD325" s="2418"/>
      <c r="AE325" s="2418"/>
      <c r="AF325" s="2419"/>
    </row>
    <row r="326" spans="1:32" ht="18.75" customHeight="1" x14ac:dyDescent="0.15">
      <c r="A326" s="413"/>
      <c r="B326" s="414"/>
      <c r="C326" s="415"/>
      <c r="D326" s="416"/>
      <c r="E326" s="405"/>
      <c r="F326" s="417"/>
      <c r="G326" s="405"/>
      <c r="H326" s="468" t="s">
        <v>99</v>
      </c>
      <c r="I326" s="490" t="s">
        <v>10</v>
      </c>
      <c r="J326" s="424" t="s">
        <v>53</v>
      </c>
      <c r="K326" s="491"/>
      <c r="L326" s="450"/>
      <c r="M326" s="492" t="s">
        <v>10</v>
      </c>
      <c r="N326" s="424" t="s">
        <v>54</v>
      </c>
      <c r="O326" s="493"/>
      <c r="P326" s="493"/>
      <c r="Q326" s="493"/>
      <c r="R326" s="493"/>
      <c r="S326" s="493"/>
      <c r="T326" s="493"/>
      <c r="U326" s="493"/>
      <c r="V326" s="493"/>
      <c r="W326" s="493"/>
      <c r="X326" s="494"/>
      <c r="Y326" s="422"/>
      <c r="Z326" s="419"/>
      <c r="AA326" s="419"/>
      <c r="AB326" s="420"/>
      <c r="AC326" s="2417"/>
      <c r="AD326" s="2418"/>
      <c r="AE326" s="2418"/>
      <c r="AF326" s="2419"/>
    </row>
    <row r="327" spans="1:32" ht="19.5" customHeight="1" x14ac:dyDescent="0.15">
      <c r="A327" s="413"/>
      <c r="B327" s="414"/>
      <c r="C327" s="415"/>
      <c r="D327" s="416"/>
      <c r="E327" s="405"/>
      <c r="F327" s="417"/>
      <c r="G327" s="418"/>
      <c r="H327" s="430" t="s">
        <v>21</v>
      </c>
      <c r="I327" s="490" t="s">
        <v>10</v>
      </c>
      <c r="J327" s="424" t="s">
        <v>22</v>
      </c>
      <c r="K327" s="491"/>
      <c r="L327" s="450"/>
      <c r="M327" s="492" t="s">
        <v>10</v>
      </c>
      <c r="N327" s="424" t="s">
        <v>23</v>
      </c>
      <c r="O327" s="492"/>
      <c r="P327" s="424"/>
      <c r="Q327" s="493"/>
      <c r="R327" s="493"/>
      <c r="S327" s="493"/>
      <c r="T327" s="493"/>
      <c r="U327" s="493"/>
      <c r="V327" s="493"/>
      <c r="W327" s="493"/>
      <c r="X327" s="494"/>
      <c r="Y327" s="419"/>
      <c r="Z327" s="419"/>
      <c r="AA327" s="419"/>
      <c r="AB327" s="420"/>
      <c r="AC327" s="2417"/>
      <c r="AD327" s="2418"/>
      <c r="AE327" s="2418"/>
      <c r="AF327" s="2419"/>
    </row>
    <row r="328" spans="1:32" ht="19.5" customHeight="1" x14ac:dyDescent="0.15">
      <c r="A328" s="413"/>
      <c r="B328" s="414"/>
      <c r="C328" s="415"/>
      <c r="D328" s="416"/>
      <c r="E328" s="405"/>
      <c r="F328" s="417"/>
      <c r="G328" s="418"/>
      <c r="H328" s="430" t="s">
        <v>66</v>
      </c>
      <c r="I328" s="490" t="s">
        <v>10</v>
      </c>
      <c r="J328" s="424" t="s">
        <v>22</v>
      </c>
      <c r="K328" s="491"/>
      <c r="L328" s="450"/>
      <c r="M328" s="492" t="s">
        <v>10</v>
      </c>
      <c r="N328" s="424" t="s">
        <v>23</v>
      </c>
      <c r="O328" s="492"/>
      <c r="P328" s="424"/>
      <c r="Q328" s="493"/>
      <c r="R328" s="493"/>
      <c r="S328" s="493"/>
      <c r="T328" s="493"/>
      <c r="U328" s="493"/>
      <c r="V328" s="493"/>
      <c r="W328" s="493"/>
      <c r="X328" s="494"/>
      <c r="Y328" s="419"/>
      <c r="Z328" s="419"/>
      <c r="AA328" s="419"/>
      <c r="AB328" s="420"/>
      <c r="AC328" s="2417"/>
      <c r="AD328" s="2418"/>
      <c r="AE328" s="2418"/>
      <c r="AF328" s="2419"/>
    </row>
    <row r="329" spans="1:32" ht="18.75" customHeight="1" x14ac:dyDescent="0.15">
      <c r="A329" s="413"/>
      <c r="B329" s="414"/>
      <c r="C329" s="415"/>
      <c r="D329" s="416"/>
      <c r="E329" s="405"/>
      <c r="F329" s="417"/>
      <c r="G329" s="405"/>
      <c r="H329" s="468" t="s">
        <v>195</v>
      </c>
      <c r="I329" s="490" t="s">
        <v>10</v>
      </c>
      <c r="J329" s="424" t="s">
        <v>97</v>
      </c>
      <c r="K329" s="491"/>
      <c r="L329" s="450"/>
      <c r="M329" s="492" t="s">
        <v>10</v>
      </c>
      <c r="N329" s="424" t="s">
        <v>146</v>
      </c>
      <c r="O329" s="493"/>
      <c r="P329" s="493"/>
      <c r="Q329" s="493"/>
      <c r="R329" s="493"/>
      <c r="S329" s="493"/>
      <c r="T329" s="493"/>
      <c r="U329" s="493"/>
      <c r="V329" s="493"/>
      <c r="W329" s="493"/>
      <c r="X329" s="494"/>
      <c r="Y329" s="422"/>
      <c r="Z329" s="419"/>
      <c r="AA329" s="419"/>
      <c r="AB329" s="420"/>
      <c r="AC329" s="2417"/>
      <c r="AD329" s="2418"/>
      <c r="AE329" s="2418"/>
      <c r="AF329" s="2419"/>
    </row>
    <row r="330" spans="1:32" ht="18.75" customHeight="1" x14ac:dyDescent="0.15">
      <c r="A330" s="413"/>
      <c r="B330" s="414"/>
      <c r="C330" s="415"/>
      <c r="D330" s="416"/>
      <c r="E330" s="405"/>
      <c r="F330" s="417"/>
      <c r="G330" s="405"/>
      <c r="H330" s="468" t="s">
        <v>196</v>
      </c>
      <c r="I330" s="490" t="s">
        <v>10</v>
      </c>
      <c r="J330" s="424" t="s">
        <v>97</v>
      </c>
      <c r="K330" s="491"/>
      <c r="L330" s="450"/>
      <c r="M330" s="492" t="s">
        <v>10</v>
      </c>
      <c r="N330" s="424" t="s">
        <v>146</v>
      </c>
      <c r="O330" s="493"/>
      <c r="P330" s="493"/>
      <c r="Q330" s="493"/>
      <c r="R330" s="493"/>
      <c r="S330" s="493"/>
      <c r="T330" s="493"/>
      <c r="U330" s="493"/>
      <c r="V330" s="493"/>
      <c r="W330" s="493"/>
      <c r="X330" s="494"/>
      <c r="Y330" s="422"/>
      <c r="Z330" s="419"/>
      <c r="AA330" s="419"/>
      <c r="AB330" s="420"/>
      <c r="AC330" s="2417"/>
      <c r="AD330" s="2418"/>
      <c r="AE330" s="2418"/>
      <c r="AF330" s="2419"/>
    </row>
    <row r="331" spans="1:32" ht="18.75" customHeight="1" x14ac:dyDescent="0.15">
      <c r="A331" s="413"/>
      <c r="B331" s="414"/>
      <c r="C331" s="415"/>
      <c r="D331" s="416"/>
      <c r="E331" s="405"/>
      <c r="F331" s="417"/>
      <c r="G331" s="405"/>
      <c r="H331" s="468" t="s">
        <v>293</v>
      </c>
      <c r="I331" s="490" t="s">
        <v>10</v>
      </c>
      <c r="J331" s="424" t="s">
        <v>24</v>
      </c>
      <c r="K331" s="491"/>
      <c r="L331" s="492" t="s">
        <v>10</v>
      </c>
      <c r="M331" s="424" t="s">
        <v>28</v>
      </c>
      <c r="N331" s="493"/>
      <c r="O331" s="493"/>
      <c r="P331" s="493"/>
      <c r="Q331" s="493"/>
      <c r="R331" s="493"/>
      <c r="S331" s="493"/>
      <c r="T331" s="493"/>
      <c r="U331" s="493"/>
      <c r="V331" s="493"/>
      <c r="W331" s="493"/>
      <c r="X331" s="494"/>
      <c r="Y331" s="422"/>
      <c r="Z331" s="419"/>
      <c r="AA331" s="419"/>
      <c r="AB331" s="420"/>
      <c r="AC331" s="2417"/>
      <c r="AD331" s="2418"/>
      <c r="AE331" s="2418"/>
      <c r="AF331" s="2419"/>
    </row>
    <row r="332" spans="1:32" ht="18.75" customHeight="1" x14ac:dyDescent="0.15">
      <c r="A332" s="413"/>
      <c r="B332" s="414"/>
      <c r="C332" s="415"/>
      <c r="D332" s="416"/>
      <c r="E332" s="405"/>
      <c r="F332" s="417"/>
      <c r="G332" s="405"/>
      <c r="H332" s="468" t="s">
        <v>112</v>
      </c>
      <c r="I332" s="490" t="s">
        <v>10</v>
      </c>
      <c r="J332" s="424" t="s">
        <v>53</v>
      </c>
      <c r="K332" s="491"/>
      <c r="L332" s="450"/>
      <c r="M332" s="492" t="s">
        <v>10</v>
      </c>
      <c r="N332" s="424" t="s">
        <v>54</v>
      </c>
      <c r="O332" s="493"/>
      <c r="P332" s="493"/>
      <c r="Q332" s="493"/>
      <c r="R332" s="493"/>
      <c r="S332" s="493"/>
      <c r="T332" s="493"/>
      <c r="U332" s="493"/>
      <c r="V332" s="493"/>
      <c r="W332" s="493"/>
      <c r="X332" s="494"/>
      <c r="Y332" s="422"/>
      <c r="Z332" s="419"/>
      <c r="AA332" s="419"/>
      <c r="AB332" s="420"/>
      <c r="AC332" s="2417"/>
      <c r="AD332" s="2418"/>
      <c r="AE332" s="2418"/>
      <c r="AF332" s="2419"/>
    </row>
    <row r="333" spans="1:32" ht="19.5" customHeight="1" x14ac:dyDescent="0.15">
      <c r="A333" s="481" t="s">
        <v>10</v>
      </c>
      <c r="B333" s="414" t="s">
        <v>307</v>
      </c>
      <c r="C333" s="415" t="s">
        <v>299</v>
      </c>
      <c r="D333" s="481" t="s">
        <v>10</v>
      </c>
      <c r="E333" s="405" t="s">
        <v>312</v>
      </c>
      <c r="F333" s="481" t="s">
        <v>10</v>
      </c>
      <c r="G333" s="405" t="s">
        <v>197</v>
      </c>
      <c r="H333" s="430" t="s">
        <v>36</v>
      </c>
      <c r="I333" s="490" t="s">
        <v>10</v>
      </c>
      <c r="J333" s="424" t="s">
        <v>24</v>
      </c>
      <c r="K333" s="424"/>
      <c r="L333" s="492" t="s">
        <v>10</v>
      </c>
      <c r="M333" s="424" t="s">
        <v>28</v>
      </c>
      <c r="N333" s="424"/>
      <c r="O333" s="493"/>
      <c r="P333" s="424"/>
      <c r="Q333" s="493"/>
      <c r="R333" s="493"/>
      <c r="S333" s="493"/>
      <c r="T333" s="493"/>
      <c r="U333" s="493"/>
      <c r="V333" s="493"/>
      <c r="W333" s="493"/>
      <c r="X333" s="494"/>
      <c r="Y333" s="419"/>
      <c r="Z333" s="419"/>
      <c r="AA333" s="419"/>
      <c r="AB333" s="420"/>
      <c r="AC333" s="2417"/>
      <c r="AD333" s="2418"/>
      <c r="AE333" s="2418"/>
      <c r="AF333" s="2419"/>
    </row>
    <row r="334" spans="1:32" ht="18.75" customHeight="1" x14ac:dyDescent="0.15">
      <c r="A334" s="481"/>
      <c r="B334" s="414"/>
      <c r="C334" s="415"/>
      <c r="D334" s="481"/>
      <c r="E334" s="405"/>
      <c r="F334" s="481" t="s">
        <v>10</v>
      </c>
      <c r="G334" s="405" t="s">
        <v>198</v>
      </c>
      <c r="H334" s="468" t="s">
        <v>113</v>
      </c>
      <c r="I334" s="490" t="s">
        <v>10</v>
      </c>
      <c r="J334" s="424" t="s">
        <v>24</v>
      </c>
      <c r="K334" s="491"/>
      <c r="L334" s="492" t="s">
        <v>10</v>
      </c>
      <c r="M334" s="424" t="s">
        <v>28</v>
      </c>
      <c r="N334" s="493"/>
      <c r="O334" s="493"/>
      <c r="P334" s="493"/>
      <c r="Q334" s="493"/>
      <c r="R334" s="493"/>
      <c r="S334" s="493"/>
      <c r="T334" s="493"/>
      <c r="U334" s="493"/>
      <c r="V334" s="493"/>
      <c r="W334" s="493"/>
      <c r="X334" s="494"/>
      <c r="Y334" s="422"/>
      <c r="Z334" s="419"/>
      <c r="AA334" s="419"/>
      <c r="AB334" s="420"/>
      <c r="AC334" s="2417"/>
      <c r="AD334" s="2418"/>
      <c r="AE334" s="2418"/>
      <c r="AF334" s="2419"/>
    </row>
    <row r="335" spans="1:32" ht="18.75" customHeight="1" x14ac:dyDescent="0.15">
      <c r="A335" s="413"/>
      <c r="B335" s="414"/>
      <c r="C335" s="415"/>
      <c r="D335" s="416"/>
      <c r="E335" s="405"/>
      <c r="F335" s="481"/>
      <c r="G335" s="405"/>
      <c r="H335" s="468" t="s">
        <v>37</v>
      </c>
      <c r="I335" s="490" t="s">
        <v>10</v>
      </c>
      <c r="J335" s="424" t="s">
        <v>24</v>
      </c>
      <c r="K335" s="424"/>
      <c r="L335" s="492" t="s">
        <v>10</v>
      </c>
      <c r="M335" s="424" t="s">
        <v>25</v>
      </c>
      <c r="N335" s="424"/>
      <c r="O335" s="492" t="s">
        <v>10</v>
      </c>
      <c r="P335" s="424" t="s">
        <v>26</v>
      </c>
      <c r="Q335" s="493"/>
      <c r="R335" s="493"/>
      <c r="S335" s="493"/>
      <c r="T335" s="493"/>
      <c r="U335" s="493"/>
      <c r="V335" s="493"/>
      <c r="W335" s="493"/>
      <c r="X335" s="494"/>
      <c r="Y335" s="422"/>
      <c r="Z335" s="419"/>
      <c r="AA335" s="419"/>
      <c r="AB335" s="420"/>
      <c r="AC335" s="2417"/>
      <c r="AD335" s="2418"/>
      <c r="AE335" s="2418"/>
      <c r="AF335" s="2419"/>
    </row>
    <row r="336" spans="1:32" ht="18.75" customHeight="1" x14ac:dyDescent="0.15">
      <c r="A336" s="413"/>
      <c r="B336" s="414"/>
      <c r="C336" s="415"/>
      <c r="D336" s="416"/>
      <c r="E336" s="405"/>
      <c r="F336" s="417"/>
      <c r="G336" s="405"/>
      <c r="H336" s="2412" t="s">
        <v>200</v>
      </c>
      <c r="I336" s="500" t="s">
        <v>10</v>
      </c>
      <c r="J336" s="426" t="s">
        <v>133</v>
      </c>
      <c r="K336" s="426"/>
      <c r="L336" s="517"/>
      <c r="M336" s="517"/>
      <c r="N336" s="517"/>
      <c r="O336" s="517"/>
      <c r="P336" s="501" t="s">
        <v>10</v>
      </c>
      <c r="Q336" s="426" t="s">
        <v>134</v>
      </c>
      <c r="R336" s="517"/>
      <c r="S336" s="517"/>
      <c r="T336" s="517"/>
      <c r="U336" s="517"/>
      <c r="V336" s="517"/>
      <c r="W336" s="517"/>
      <c r="X336" s="518"/>
      <c r="Y336" s="422"/>
      <c r="Z336" s="419"/>
      <c r="AA336" s="419"/>
      <c r="AB336" s="420"/>
      <c r="AC336" s="2417"/>
      <c r="AD336" s="2418"/>
      <c r="AE336" s="2418"/>
      <c r="AF336" s="2419"/>
    </row>
    <row r="337" spans="1:32" ht="18.75" customHeight="1" x14ac:dyDescent="0.15">
      <c r="A337" s="413"/>
      <c r="B337" s="414"/>
      <c r="C337" s="415"/>
      <c r="D337" s="416"/>
      <c r="E337" s="405"/>
      <c r="F337" s="417"/>
      <c r="G337" s="405"/>
      <c r="H337" s="2413"/>
      <c r="I337" s="487" t="s">
        <v>10</v>
      </c>
      <c r="J337" s="427" t="s">
        <v>160</v>
      </c>
      <c r="K337" s="488"/>
      <c r="L337" s="488"/>
      <c r="M337" s="488"/>
      <c r="N337" s="488"/>
      <c r="O337" s="488"/>
      <c r="P337" s="488"/>
      <c r="Q337" s="421"/>
      <c r="R337" s="488"/>
      <c r="S337" s="488"/>
      <c r="T337" s="488"/>
      <c r="U337" s="488"/>
      <c r="V337" s="488"/>
      <c r="W337" s="488"/>
      <c r="X337" s="489"/>
      <c r="Y337" s="422"/>
      <c r="Z337" s="419"/>
      <c r="AA337" s="419"/>
      <c r="AB337" s="420"/>
      <c r="AC337" s="2417"/>
      <c r="AD337" s="2418"/>
      <c r="AE337" s="2418"/>
      <c r="AF337" s="2419"/>
    </row>
    <row r="338" spans="1:32" ht="18.75" customHeight="1" x14ac:dyDescent="0.15">
      <c r="A338" s="413"/>
      <c r="B338" s="414"/>
      <c r="C338" s="415"/>
      <c r="D338" s="416"/>
      <c r="E338" s="405"/>
      <c r="F338" s="417"/>
      <c r="G338" s="405"/>
      <c r="H338" s="2412" t="s">
        <v>176</v>
      </c>
      <c r="I338" s="500" t="s">
        <v>10</v>
      </c>
      <c r="J338" s="426" t="s">
        <v>163</v>
      </c>
      <c r="K338" s="498"/>
      <c r="L338" s="456"/>
      <c r="M338" s="501" t="s">
        <v>10</v>
      </c>
      <c r="N338" s="426" t="s">
        <v>164</v>
      </c>
      <c r="O338" s="517"/>
      <c r="P338" s="517"/>
      <c r="Q338" s="501" t="s">
        <v>10</v>
      </c>
      <c r="R338" s="426" t="s">
        <v>165</v>
      </c>
      <c r="S338" s="517"/>
      <c r="T338" s="517"/>
      <c r="U338" s="517"/>
      <c r="V338" s="517"/>
      <c r="W338" s="517"/>
      <c r="X338" s="518"/>
      <c r="Y338" s="422"/>
      <c r="Z338" s="419"/>
      <c r="AA338" s="419"/>
      <c r="AB338" s="420"/>
      <c r="AC338" s="2417"/>
      <c r="AD338" s="2418"/>
      <c r="AE338" s="2418"/>
      <c r="AF338" s="2419"/>
    </row>
    <row r="339" spans="1:32" ht="18.75" customHeight="1" x14ac:dyDescent="0.15">
      <c r="A339" s="413"/>
      <c r="B339" s="414"/>
      <c r="C339" s="415"/>
      <c r="D339" s="416"/>
      <c r="E339" s="405"/>
      <c r="F339" s="417"/>
      <c r="G339" s="405"/>
      <c r="H339" s="2413"/>
      <c r="I339" s="487" t="s">
        <v>10</v>
      </c>
      <c r="J339" s="427" t="s">
        <v>167</v>
      </c>
      <c r="K339" s="488"/>
      <c r="L339" s="488"/>
      <c r="M339" s="488"/>
      <c r="N339" s="488"/>
      <c r="O339" s="488"/>
      <c r="P339" s="488"/>
      <c r="Q339" s="510" t="s">
        <v>10</v>
      </c>
      <c r="R339" s="427" t="s">
        <v>168</v>
      </c>
      <c r="S339" s="421"/>
      <c r="T339" s="488"/>
      <c r="U339" s="488"/>
      <c r="V339" s="488"/>
      <c r="W339" s="488"/>
      <c r="X339" s="489"/>
      <c r="Y339" s="422"/>
      <c r="Z339" s="419"/>
      <c r="AA339" s="419"/>
      <c r="AB339" s="420"/>
      <c r="AC339" s="2417"/>
      <c r="AD339" s="2418"/>
      <c r="AE339" s="2418"/>
      <c r="AF339" s="2419"/>
    </row>
    <row r="340" spans="1:32" ht="18.75" customHeight="1" x14ac:dyDescent="0.15">
      <c r="A340" s="413"/>
      <c r="B340" s="414"/>
      <c r="C340" s="415"/>
      <c r="D340" s="416"/>
      <c r="E340" s="405"/>
      <c r="F340" s="417"/>
      <c r="G340" s="405"/>
      <c r="H340" s="516" t="s">
        <v>114</v>
      </c>
      <c r="I340" s="490" t="s">
        <v>10</v>
      </c>
      <c r="J340" s="424" t="s">
        <v>24</v>
      </c>
      <c r="K340" s="424"/>
      <c r="L340" s="492" t="s">
        <v>10</v>
      </c>
      <c r="M340" s="424" t="s">
        <v>25</v>
      </c>
      <c r="N340" s="424"/>
      <c r="O340" s="492" t="s">
        <v>10</v>
      </c>
      <c r="P340" s="424" t="s">
        <v>26</v>
      </c>
      <c r="Q340" s="493"/>
      <c r="R340" s="493"/>
      <c r="S340" s="493"/>
      <c r="T340" s="493"/>
      <c r="U340" s="517"/>
      <c r="V340" s="517"/>
      <c r="W340" s="517"/>
      <c r="X340" s="518"/>
      <c r="Y340" s="422"/>
      <c r="Z340" s="419"/>
      <c r="AA340" s="419"/>
      <c r="AB340" s="420"/>
      <c r="AC340" s="2417"/>
      <c r="AD340" s="2418"/>
      <c r="AE340" s="2418"/>
      <c r="AF340" s="2419"/>
    </row>
    <row r="341" spans="1:32" ht="18.75" customHeight="1" x14ac:dyDescent="0.15">
      <c r="A341" s="413"/>
      <c r="B341" s="414"/>
      <c r="C341" s="415"/>
      <c r="D341" s="416"/>
      <c r="E341" s="405"/>
      <c r="F341" s="417"/>
      <c r="G341" s="405"/>
      <c r="H341" s="468" t="s">
        <v>84</v>
      </c>
      <c r="I341" s="490" t="s">
        <v>10</v>
      </c>
      <c r="J341" s="424" t="s">
        <v>24</v>
      </c>
      <c r="K341" s="424"/>
      <c r="L341" s="492" t="s">
        <v>10</v>
      </c>
      <c r="M341" s="424" t="s">
        <v>39</v>
      </c>
      <c r="N341" s="424"/>
      <c r="O341" s="492" t="s">
        <v>10</v>
      </c>
      <c r="P341" s="424" t="s">
        <v>40</v>
      </c>
      <c r="Q341" s="451"/>
      <c r="R341" s="492" t="s">
        <v>10</v>
      </c>
      <c r="S341" s="424" t="s">
        <v>85</v>
      </c>
      <c r="T341" s="451"/>
      <c r="U341" s="451"/>
      <c r="V341" s="451"/>
      <c r="W341" s="451"/>
      <c r="X341" s="452"/>
      <c r="Y341" s="422"/>
      <c r="Z341" s="419"/>
      <c r="AA341" s="419"/>
      <c r="AB341" s="420"/>
      <c r="AC341" s="2417"/>
      <c r="AD341" s="2418"/>
      <c r="AE341" s="2418"/>
      <c r="AF341" s="2419"/>
    </row>
    <row r="342" spans="1:32" ht="18.75" customHeight="1" x14ac:dyDescent="0.15">
      <c r="A342" s="413"/>
      <c r="B342" s="414"/>
      <c r="C342" s="415"/>
      <c r="D342" s="416"/>
      <c r="E342" s="405"/>
      <c r="F342" s="417"/>
      <c r="G342" s="405"/>
      <c r="H342" s="2427" t="s">
        <v>119</v>
      </c>
      <c r="I342" s="2429" t="s">
        <v>10</v>
      </c>
      <c r="J342" s="2430" t="s">
        <v>24</v>
      </c>
      <c r="K342" s="2430"/>
      <c r="L342" s="2431" t="s">
        <v>10</v>
      </c>
      <c r="M342" s="2430" t="s">
        <v>28</v>
      </c>
      <c r="N342" s="2430"/>
      <c r="O342" s="453"/>
      <c r="P342" s="453"/>
      <c r="Q342" s="453"/>
      <c r="R342" s="453"/>
      <c r="S342" s="453"/>
      <c r="T342" s="453"/>
      <c r="U342" s="453"/>
      <c r="V342" s="453"/>
      <c r="W342" s="453"/>
      <c r="X342" s="454"/>
      <c r="Y342" s="422"/>
      <c r="Z342" s="419"/>
      <c r="AA342" s="419"/>
      <c r="AB342" s="420"/>
      <c r="AC342" s="2417"/>
      <c r="AD342" s="2418"/>
      <c r="AE342" s="2418"/>
      <c r="AF342" s="2419"/>
    </row>
    <row r="343" spans="1:32" ht="18.75" customHeight="1" x14ac:dyDescent="0.15">
      <c r="A343" s="413"/>
      <c r="B343" s="414"/>
      <c r="C343" s="415"/>
      <c r="D343" s="416"/>
      <c r="E343" s="405"/>
      <c r="F343" s="417"/>
      <c r="G343" s="405"/>
      <c r="H343" s="2428"/>
      <c r="I343" s="2429"/>
      <c r="J343" s="2430"/>
      <c r="K343" s="2430"/>
      <c r="L343" s="2431"/>
      <c r="M343" s="2430"/>
      <c r="N343" s="2430"/>
      <c r="O343" s="421"/>
      <c r="P343" s="421"/>
      <c r="Q343" s="421"/>
      <c r="R343" s="421"/>
      <c r="S343" s="421"/>
      <c r="T343" s="421"/>
      <c r="U343" s="421"/>
      <c r="V343" s="421"/>
      <c r="W343" s="421"/>
      <c r="X343" s="457"/>
      <c r="Y343" s="422"/>
      <c r="Z343" s="419"/>
      <c r="AA343" s="419"/>
      <c r="AB343" s="420"/>
      <c r="AC343" s="2417"/>
      <c r="AD343" s="2418"/>
      <c r="AE343" s="2418"/>
      <c r="AF343" s="2419"/>
    </row>
    <row r="344" spans="1:32" ht="18.75" customHeight="1" x14ac:dyDescent="0.15">
      <c r="A344" s="413"/>
      <c r="B344" s="414"/>
      <c r="C344" s="415"/>
      <c r="D344" s="416"/>
      <c r="E344" s="405"/>
      <c r="F344" s="417"/>
      <c r="G344" s="418"/>
      <c r="H344" s="431" t="s">
        <v>38</v>
      </c>
      <c r="I344" s="490" t="s">
        <v>10</v>
      </c>
      <c r="J344" s="424" t="s">
        <v>24</v>
      </c>
      <c r="K344" s="424"/>
      <c r="L344" s="492" t="s">
        <v>10</v>
      </c>
      <c r="M344" s="424" t="s">
        <v>39</v>
      </c>
      <c r="N344" s="424"/>
      <c r="O344" s="492" t="s">
        <v>10</v>
      </c>
      <c r="P344" s="424" t="s">
        <v>40</v>
      </c>
      <c r="Q344" s="424"/>
      <c r="R344" s="492" t="s">
        <v>10</v>
      </c>
      <c r="S344" s="424" t="s">
        <v>41</v>
      </c>
      <c r="T344" s="424"/>
      <c r="U344" s="491"/>
      <c r="V344" s="491"/>
      <c r="W344" s="491"/>
      <c r="X344" s="495"/>
      <c r="Y344" s="422"/>
      <c r="Z344" s="419"/>
      <c r="AA344" s="419"/>
      <c r="AB344" s="420"/>
      <c r="AC344" s="2417"/>
      <c r="AD344" s="2418"/>
      <c r="AE344" s="2418"/>
      <c r="AF344" s="2419"/>
    </row>
    <row r="345" spans="1:32" ht="18.75" customHeight="1" x14ac:dyDescent="0.15">
      <c r="A345" s="413"/>
      <c r="B345" s="414"/>
      <c r="C345" s="415"/>
      <c r="D345" s="416"/>
      <c r="E345" s="405"/>
      <c r="F345" s="417"/>
      <c r="G345" s="418"/>
      <c r="H345" s="432" t="s">
        <v>42</v>
      </c>
      <c r="I345" s="500" t="s">
        <v>10</v>
      </c>
      <c r="J345" s="426" t="s">
        <v>43</v>
      </c>
      <c r="K345" s="426"/>
      <c r="L345" s="501" t="s">
        <v>10</v>
      </c>
      <c r="M345" s="426" t="s">
        <v>44</v>
      </c>
      <c r="N345" s="426"/>
      <c r="O345" s="501" t="s">
        <v>10</v>
      </c>
      <c r="P345" s="426" t="s">
        <v>45</v>
      </c>
      <c r="Q345" s="426"/>
      <c r="R345" s="501"/>
      <c r="S345" s="426"/>
      <c r="T345" s="426"/>
      <c r="U345" s="498"/>
      <c r="V345" s="498"/>
      <c r="W345" s="498"/>
      <c r="X345" s="499"/>
      <c r="Y345" s="422"/>
      <c r="Z345" s="419"/>
      <c r="AA345" s="419"/>
      <c r="AB345" s="420"/>
      <c r="AC345" s="2417"/>
      <c r="AD345" s="2418"/>
      <c r="AE345" s="2418"/>
      <c r="AF345" s="2419"/>
    </row>
    <row r="346" spans="1:32" ht="18.75" customHeight="1" x14ac:dyDescent="0.15">
      <c r="A346" s="433"/>
      <c r="B346" s="434"/>
      <c r="C346" s="435"/>
      <c r="D346" s="436"/>
      <c r="E346" s="437"/>
      <c r="F346" s="438"/>
      <c r="G346" s="439"/>
      <c r="H346" s="440" t="s">
        <v>46</v>
      </c>
      <c r="I346" s="502" t="s">
        <v>10</v>
      </c>
      <c r="J346" s="441" t="s">
        <v>24</v>
      </c>
      <c r="K346" s="441"/>
      <c r="L346" s="503" t="s">
        <v>10</v>
      </c>
      <c r="M346" s="441" t="s">
        <v>28</v>
      </c>
      <c r="N346" s="441"/>
      <c r="O346" s="441"/>
      <c r="P346" s="441"/>
      <c r="Q346" s="504"/>
      <c r="R346" s="441"/>
      <c r="S346" s="441"/>
      <c r="T346" s="441"/>
      <c r="U346" s="441"/>
      <c r="V346" s="441"/>
      <c r="W346" s="441"/>
      <c r="X346" s="442"/>
      <c r="Y346" s="443"/>
      <c r="Z346" s="444"/>
      <c r="AA346" s="444"/>
      <c r="AB346" s="445"/>
      <c r="AC346" s="2420"/>
      <c r="AD346" s="2421"/>
      <c r="AE346" s="2421"/>
      <c r="AF346" s="2422"/>
    </row>
    <row r="347" spans="1:32" ht="18.75" customHeight="1" x14ac:dyDescent="0.15">
      <c r="A347" s="406"/>
      <c r="B347" s="407"/>
      <c r="C347" s="408"/>
      <c r="D347" s="409"/>
      <c r="E347" s="402"/>
      <c r="F347" s="410"/>
      <c r="G347" s="402"/>
      <c r="H347" s="2433" t="s">
        <v>120</v>
      </c>
      <c r="I347" s="511" t="s">
        <v>10</v>
      </c>
      <c r="J347" s="400" t="s">
        <v>97</v>
      </c>
      <c r="K347" s="483"/>
      <c r="L347" s="469"/>
      <c r="M347" s="482" t="s">
        <v>10</v>
      </c>
      <c r="N347" s="400" t="s">
        <v>141</v>
      </c>
      <c r="O347" s="470"/>
      <c r="P347" s="470"/>
      <c r="Q347" s="482" t="s">
        <v>10</v>
      </c>
      <c r="R347" s="400" t="s">
        <v>142</v>
      </c>
      <c r="S347" s="470"/>
      <c r="T347" s="470"/>
      <c r="U347" s="482" t="s">
        <v>10</v>
      </c>
      <c r="V347" s="400" t="s">
        <v>143</v>
      </c>
      <c r="W347" s="470"/>
      <c r="X347" s="458"/>
      <c r="Y347" s="511" t="s">
        <v>10</v>
      </c>
      <c r="Z347" s="400" t="s">
        <v>19</v>
      </c>
      <c r="AA347" s="400"/>
      <c r="AB347" s="412"/>
      <c r="AC347" s="2414"/>
      <c r="AD347" s="2415"/>
      <c r="AE347" s="2415"/>
      <c r="AF347" s="2416"/>
    </row>
    <row r="348" spans="1:32" ht="18.75" customHeight="1" x14ac:dyDescent="0.15">
      <c r="A348" s="413"/>
      <c r="B348" s="414"/>
      <c r="C348" s="415"/>
      <c r="D348" s="416"/>
      <c r="E348" s="405"/>
      <c r="F348" s="417"/>
      <c r="G348" s="405"/>
      <c r="H348" s="2413"/>
      <c r="I348" s="487" t="s">
        <v>10</v>
      </c>
      <c r="J348" s="427" t="s">
        <v>144</v>
      </c>
      <c r="K348" s="496"/>
      <c r="L348" s="472"/>
      <c r="M348" s="510" t="s">
        <v>10</v>
      </c>
      <c r="N348" s="427" t="s">
        <v>98</v>
      </c>
      <c r="O348" s="421"/>
      <c r="P348" s="421"/>
      <c r="Q348" s="421"/>
      <c r="R348" s="421"/>
      <c r="S348" s="421"/>
      <c r="T348" s="421"/>
      <c r="U348" s="421"/>
      <c r="V348" s="421"/>
      <c r="W348" s="421"/>
      <c r="X348" s="457"/>
      <c r="Y348" s="480" t="s">
        <v>10</v>
      </c>
      <c r="Z348" s="403" t="s">
        <v>20</v>
      </c>
      <c r="AA348" s="419"/>
      <c r="AB348" s="420"/>
      <c r="AC348" s="2417"/>
      <c r="AD348" s="2418"/>
      <c r="AE348" s="2418"/>
      <c r="AF348" s="2419"/>
    </row>
    <row r="349" spans="1:32" ht="18.75" customHeight="1" x14ac:dyDescent="0.15">
      <c r="A349" s="413"/>
      <c r="B349" s="414"/>
      <c r="C349" s="415"/>
      <c r="D349" s="416"/>
      <c r="E349" s="405"/>
      <c r="F349" s="417"/>
      <c r="G349" s="405"/>
      <c r="H349" s="2412" t="s">
        <v>86</v>
      </c>
      <c r="I349" s="500" t="s">
        <v>10</v>
      </c>
      <c r="J349" s="426" t="s">
        <v>24</v>
      </c>
      <c r="K349" s="426"/>
      <c r="L349" s="456"/>
      <c r="M349" s="501" t="s">
        <v>10</v>
      </c>
      <c r="N349" s="426" t="s">
        <v>87</v>
      </c>
      <c r="O349" s="426"/>
      <c r="P349" s="456"/>
      <c r="Q349" s="501" t="s">
        <v>10</v>
      </c>
      <c r="R349" s="453" t="s">
        <v>192</v>
      </c>
      <c r="S349" s="453"/>
      <c r="T349" s="453"/>
      <c r="U349" s="517"/>
      <c r="V349" s="456"/>
      <c r="W349" s="453"/>
      <c r="X349" s="518"/>
      <c r="Y349" s="422"/>
      <c r="Z349" s="419"/>
      <c r="AA349" s="419"/>
      <c r="AB349" s="420"/>
      <c r="AC349" s="2417"/>
      <c r="AD349" s="2418"/>
      <c r="AE349" s="2418"/>
      <c r="AF349" s="2419"/>
    </row>
    <row r="350" spans="1:32" ht="18.75" customHeight="1" x14ac:dyDescent="0.15">
      <c r="A350" s="413"/>
      <c r="B350" s="414"/>
      <c r="C350" s="415"/>
      <c r="D350" s="416"/>
      <c r="E350" s="405"/>
      <c r="F350" s="417"/>
      <c r="G350" s="405"/>
      <c r="H350" s="2413"/>
      <c r="I350" s="487" t="s">
        <v>10</v>
      </c>
      <c r="J350" s="421" t="s">
        <v>193</v>
      </c>
      <c r="K350" s="421"/>
      <c r="L350" s="421"/>
      <c r="M350" s="510" t="s">
        <v>10</v>
      </c>
      <c r="N350" s="421" t="s">
        <v>194</v>
      </c>
      <c r="O350" s="472"/>
      <c r="P350" s="421"/>
      <c r="Q350" s="421"/>
      <c r="R350" s="472"/>
      <c r="S350" s="421"/>
      <c r="T350" s="421"/>
      <c r="U350" s="488"/>
      <c r="V350" s="472"/>
      <c r="W350" s="421"/>
      <c r="X350" s="489"/>
      <c r="Y350" s="422"/>
      <c r="Z350" s="419"/>
      <c r="AA350" s="419"/>
      <c r="AB350" s="420"/>
      <c r="AC350" s="2417"/>
      <c r="AD350" s="2418"/>
      <c r="AE350" s="2418"/>
      <c r="AF350" s="2419"/>
    </row>
    <row r="351" spans="1:32" ht="18.75" customHeight="1" x14ac:dyDescent="0.15">
      <c r="A351" s="413"/>
      <c r="B351" s="414"/>
      <c r="C351" s="415"/>
      <c r="D351" s="416"/>
      <c r="E351" s="405"/>
      <c r="F351" s="417"/>
      <c r="G351" s="405"/>
      <c r="H351" s="468" t="s">
        <v>99</v>
      </c>
      <c r="I351" s="490" t="s">
        <v>10</v>
      </c>
      <c r="J351" s="424" t="s">
        <v>53</v>
      </c>
      <c r="K351" s="491"/>
      <c r="L351" s="450"/>
      <c r="M351" s="492" t="s">
        <v>10</v>
      </c>
      <c r="N351" s="424" t="s">
        <v>54</v>
      </c>
      <c r="O351" s="493"/>
      <c r="P351" s="493"/>
      <c r="Q351" s="493"/>
      <c r="R351" s="493"/>
      <c r="S351" s="493"/>
      <c r="T351" s="493"/>
      <c r="U351" s="493"/>
      <c r="V351" s="493"/>
      <c r="W351" s="493"/>
      <c r="X351" s="494"/>
      <c r="Y351" s="422"/>
      <c r="Z351" s="419"/>
      <c r="AA351" s="419"/>
      <c r="AB351" s="420"/>
      <c r="AC351" s="2417"/>
      <c r="AD351" s="2418"/>
      <c r="AE351" s="2418"/>
      <c r="AF351" s="2419"/>
    </row>
    <row r="352" spans="1:32" ht="19.5" customHeight="1" x14ac:dyDescent="0.15">
      <c r="A352" s="413"/>
      <c r="B352" s="414"/>
      <c r="C352" s="415"/>
      <c r="D352" s="416"/>
      <c r="E352" s="405"/>
      <c r="F352" s="417"/>
      <c r="G352" s="418"/>
      <c r="H352" s="430" t="s">
        <v>21</v>
      </c>
      <c r="I352" s="490" t="s">
        <v>10</v>
      </c>
      <c r="J352" s="424" t="s">
        <v>22</v>
      </c>
      <c r="K352" s="491"/>
      <c r="L352" s="450"/>
      <c r="M352" s="492" t="s">
        <v>10</v>
      </c>
      <c r="N352" s="424" t="s">
        <v>23</v>
      </c>
      <c r="O352" s="492"/>
      <c r="P352" s="424"/>
      <c r="Q352" s="493"/>
      <c r="R352" s="493"/>
      <c r="S352" s="493"/>
      <c r="T352" s="493"/>
      <c r="U352" s="493"/>
      <c r="V352" s="493"/>
      <c r="W352" s="493"/>
      <c r="X352" s="494"/>
      <c r="Y352" s="419"/>
      <c r="Z352" s="419"/>
      <c r="AA352" s="419"/>
      <c r="AB352" s="420"/>
      <c r="AC352" s="2417"/>
      <c r="AD352" s="2418"/>
      <c r="AE352" s="2418"/>
      <c r="AF352" s="2419"/>
    </row>
    <row r="353" spans="1:32" ht="19.5" customHeight="1" x14ac:dyDescent="0.15">
      <c r="A353" s="413"/>
      <c r="B353" s="414"/>
      <c r="C353" s="415"/>
      <c r="D353" s="416"/>
      <c r="E353" s="405"/>
      <c r="F353" s="417"/>
      <c r="G353" s="418"/>
      <c r="H353" s="430" t="s">
        <v>66</v>
      </c>
      <c r="I353" s="490" t="s">
        <v>10</v>
      </c>
      <c r="J353" s="424" t="s">
        <v>22</v>
      </c>
      <c r="K353" s="491"/>
      <c r="L353" s="450"/>
      <c r="M353" s="492" t="s">
        <v>10</v>
      </c>
      <c r="N353" s="424" t="s">
        <v>23</v>
      </c>
      <c r="O353" s="492"/>
      <c r="P353" s="424"/>
      <c r="Q353" s="493"/>
      <c r="R353" s="493"/>
      <c r="S353" s="493"/>
      <c r="T353" s="493"/>
      <c r="U353" s="493"/>
      <c r="V353" s="493"/>
      <c r="W353" s="493"/>
      <c r="X353" s="494"/>
      <c r="Y353" s="419"/>
      <c r="Z353" s="419"/>
      <c r="AA353" s="419"/>
      <c r="AB353" s="420"/>
      <c r="AC353" s="2417"/>
      <c r="AD353" s="2418"/>
      <c r="AE353" s="2418"/>
      <c r="AF353" s="2419"/>
    </row>
    <row r="354" spans="1:32" ht="18.75" customHeight="1" x14ac:dyDescent="0.15">
      <c r="A354" s="413"/>
      <c r="B354" s="414"/>
      <c r="C354" s="415"/>
      <c r="D354" s="416"/>
      <c r="E354" s="405"/>
      <c r="F354" s="417"/>
      <c r="G354" s="405"/>
      <c r="H354" s="468" t="s">
        <v>195</v>
      </c>
      <c r="I354" s="490" t="s">
        <v>10</v>
      </c>
      <c r="J354" s="424" t="s">
        <v>97</v>
      </c>
      <c r="K354" s="491"/>
      <c r="L354" s="450"/>
      <c r="M354" s="492" t="s">
        <v>10</v>
      </c>
      <c r="N354" s="424" t="s">
        <v>146</v>
      </c>
      <c r="O354" s="493"/>
      <c r="P354" s="493"/>
      <c r="Q354" s="493"/>
      <c r="R354" s="493"/>
      <c r="S354" s="493"/>
      <c r="T354" s="493"/>
      <c r="U354" s="493"/>
      <c r="V354" s="493"/>
      <c r="W354" s="493"/>
      <c r="X354" s="494"/>
      <c r="Y354" s="422"/>
      <c r="Z354" s="419"/>
      <c r="AA354" s="419"/>
      <c r="AB354" s="420"/>
      <c r="AC354" s="2417"/>
      <c r="AD354" s="2418"/>
      <c r="AE354" s="2418"/>
      <c r="AF354" s="2419"/>
    </row>
    <row r="355" spans="1:32" ht="18.75" customHeight="1" x14ac:dyDescent="0.15">
      <c r="A355" s="413"/>
      <c r="B355" s="414"/>
      <c r="C355" s="415"/>
      <c r="D355" s="416"/>
      <c r="E355" s="405"/>
      <c r="F355" s="417"/>
      <c r="G355" s="405"/>
      <c r="H355" s="468" t="s">
        <v>196</v>
      </c>
      <c r="I355" s="490" t="s">
        <v>10</v>
      </c>
      <c r="J355" s="424" t="s">
        <v>97</v>
      </c>
      <c r="K355" s="491"/>
      <c r="L355" s="450"/>
      <c r="M355" s="492" t="s">
        <v>10</v>
      </c>
      <c r="N355" s="424" t="s">
        <v>146</v>
      </c>
      <c r="O355" s="493"/>
      <c r="P355" s="493"/>
      <c r="Q355" s="493"/>
      <c r="R355" s="493"/>
      <c r="S355" s="493"/>
      <c r="T355" s="493"/>
      <c r="U355" s="493"/>
      <c r="V355" s="493"/>
      <c r="W355" s="493"/>
      <c r="X355" s="494"/>
      <c r="Y355" s="422"/>
      <c r="Z355" s="419"/>
      <c r="AA355" s="419"/>
      <c r="AB355" s="420"/>
      <c r="AC355" s="2417"/>
      <c r="AD355" s="2418"/>
      <c r="AE355" s="2418"/>
      <c r="AF355" s="2419"/>
    </row>
    <row r="356" spans="1:32" ht="18.75" customHeight="1" x14ac:dyDescent="0.15">
      <c r="A356" s="413"/>
      <c r="B356" s="414"/>
      <c r="C356" s="415"/>
      <c r="D356" s="416"/>
      <c r="E356" s="405"/>
      <c r="F356" s="417"/>
      <c r="G356" s="405"/>
      <c r="H356" s="468" t="s">
        <v>293</v>
      </c>
      <c r="I356" s="490" t="s">
        <v>10</v>
      </c>
      <c r="J356" s="424" t="s">
        <v>24</v>
      </c>
      <c r="K356" s="491"/>
      <c r="L356" s="492" t="s">
        <v>10</v>
      </c>
      <c r="M356" s="424" t="s">
        <v>28</v>
      </c>
      <c r="N356" s="493"/>
      <c r="O356" s="493"/>
      <c r="P356" s="493"/>
      <c r="Q356" s="493"/>
      <c r="R356" s="493"/>
      <c r="S356" s="493"/>
      <c r="T356" s="493"/>
      <c r="U356" s="493"/>
      <c r="V356" s="493"/>
      <c r="W356" s="493"/>
      <c r="X356" s="494"/>
      <c r="Y356" s="422"/>
      <c r="Z356" s="419"/>
      <c r="AA356" s="419"/>
      <c r="AB356" s="420"/>
      <c r="AC356" s="2417"/>
      <c r="AD356" s="2418"/>
      <c r="AE356" s="2418"/>
      <c r="AF356" s="2419"/>
    </row>
    <row r="357" spans="1:32" ht="18.75" customHeight="1" x14ac:dyDescent="0.15">
      <c r="A357" s="413"/>
      <c r="B357" s="414"/>
      <c r="C357" s="415"/>
      <c r="D357" s="416"/>
      <c r="E357" s="405"/>
      <c r="F357" s="417"/>
      <c r="G357" s="405"/>
      <c r="H357" s="468" t="s">
        <v>112</v>
      </c>
      <c r="I357" s="490" t="s">
        <v>10</v>
      </c>
      <c r="J357" s="424" t="s">
        <v>53</v>
      </c>
      <c r="K357" s="491"/>
      <c r="L357" s="450"/>
      <c r="M357" s="492" t="s">
        <v>10</v>
      </c>
      <c r="N357" s="424" t="s">
        <v>54</v>
      </c>
      <c r="O357" s="493"/>
      <c r="P357" s="493"/>
      <c r="Q357" s="493"/>
      <c r="R357" s="493"/>
      <c r="S357" s="493"/>
      <c r="T357" s="493"/>
      <c r="U357" s="493"/>
      <c r="V357" s="493"/>
      <c r="W357" s="493"/>
      <c r="X357" s="494"/>
      <c r="Y357" s="422"/>
      <c r="Z357" s="419"/>
      <c r="AA357" s="419"/>
      <c r="AB357" s="420"/>
      <c r="AC357" s="2417"/>
      <c r="AD357" s="2418"/>
      <c r="AE357" s="2418"/>
      <c r="AF357" s="2419"/>
    </row>
    <row r="358" spans="1:32" ht="19.5" customHeight="1" x14ac:dyDescent="0.15">
      <c r="A358" s="413"/>
      <c r="B358" s="414"/>
      <c r="C358" s="415"/>
      <c r="D358" s="416"/>
      <c r="E358" s="405"/>
      <c r="F358" s="417"/>
      <c r="G358" s="418"/>
      <c r="H358" s="430" t="s">
        <v>36</v>
      </c>
      <c r="I358" s="490" t="s">
        <v>10</v>
      </c>
      <c r="J358" s="424" t="s">
        <v>24</v>
      </c>
      <c r="K358" s="424"/>
      <c r="L358" s="492" t="s">
        <v>10</v>
      </c>
      <c r="M358" s="424" t="s">
        <v>28</v>
      </c>
      <c r="N358" s="424"/>
      <c r="O358" s="493"/>
      <c r="P358" s="424"/>
      <c r="Q358" s="493"/>
      <c r="R358" s="493"/>
      <c r="S358" s="493"/>
      <c r="T358" s="493"/>
      <c r="U358" s="493"/>
      <c r="V358" s="493"/>
      <c r="W358" s="493"/>
      <c r="X358" s="494"/>
      <c r="Y358" s="419"/>
      <c r="Z358" s="419"/>
      <c r="AA358" s="419"/>
      <c r="AB358" s="420"/>
      <c r="AC358" s="2417"/>
      <c r="AD358" s="2418"/>
      <c r="AE358" s="2418"/>
      <c r="AF358" s="2419"/>
    </row>
    <row r="359" spans="1:32" ht="18.75" customHeight="1" x14ac:dyDescent="0.15">
      <c r="A359" s="481" t="s">
        <v>10</v>
      </c>
      <c r="B359" s="414" t="s">
        <v>307</v>
      </c>
      <c r="C359" s="415" t="s">
        <v>299</v>
      </c>
      <c r="D359" s="481" t="s">
        <v>10</v>
      </c>
      <c r="E359" s="405" t="s">
        <v>313</v>
      </c>
      <c r="F359" s="417"/>
      <c r="G359" s="405"/>
      <c r="H359" s="468" t="s">
        <v>113</v>
      </c>
      <c r="I359" s="490" t="s">
        <v>10</v>
      </c>
      <c r="J359" s="424" t="s">
        <v>24</v>
      </c>
      <c r="K359" s="491"/>
      <c r="L359" s="492" t="s">
        <v>10</v>
      </c>
      <c r="M359" s="424" t="s">
        <v>28</v>
      </c>
      <c r="N359" s="493"/>
      <c r="O359" s="493"/>
      <c r="P359" s="493"/>
      <c r="Q359" s="493"/>
      <c r="R359" s="493"/>
      <c r="S359" s="493"/>
      <c r="T359" s="493"/>
      <c r="U359" s="493"/>
      <c r="V359" s="493"/>
      <c r="W359" s="493"/>
      <c r="X359" s="494"/>
      <c r="Y359" s="422"/>
      <c r="Z359" s="419"/>
      <c r="AA359" s="419"/>
      <c r="AB359" s="420"/>
      <c r="AC359" s="2417"/>
      <c r="AD359" s="2418"/>
      <c r="AE359" s="2418"/>
      <c r="AF359" s="2419"/>
    </row>
    <row r="360" spans="1:32" ht="18.75" customHeight="1" x14ac:dyDescent="0.15">
      <c r="A360" s="413"/>
      <c r="B360" s="414"/>
      <c r="C360" s="415"/>
      <c r="D360" s="416"/>
      <c r="E360" s="405"/>
      <c r="F360" s="417"/>
      <c r="G360" s="405"/>
      <c r="H360" s="468" t="s">
        <v>37</v>
      </c>
      <c r="I360" s="490" t="s">
        <v>10</v>
      </c>
      <c r="J360" s="424" t="s">
        <v>24</v>
      </c>
      <c r="K360" s="424"/>
      <c r="L360" s="492" t="s">
        <v>10</v>
      </c>
      <c r="M360" s="424" t="s">
        <v>25</v>
      </c>
      <c r="N360" s="424"/>
      <c r="O360" s="492" t="s">
        <v>10</v>
      </c>
      <c r="P360" s="424" t="s">
        <v>26</v>
      </c>
      <c r="Q360" s="493"/>
      <c r="R360" s="493"/>
      <c r="S360" s="493"/>
      <c r="T360" s="493"/>
      <c r="U360" s="493"/>
      <c r="V360" s="493"/>
      <c r="W360" s="493"/>
      <c r="X360" s="494"/>
      <c r="Y360" s="422"/>
      <c r="Z360" s="419"/>
      <c r="AA360" s="419"/>
      <c r="AB360" s="420"/>
      <c r="AC360" s="2417"/>
      <c r="AD360" s="2418"/>
      <c r="AE360" s="2418"/>
      <c r="AF360" s="2419"/>
    </row>
    <row r="361" spans="1:32" ht="18.75" customHeight="1" x14ac:dyDescent="0.15">
      <c r="A361" s="413"/>
      <c r="B361" s="414"/>
      <c r="C361" s="415"/>
      <c r="D361" s="416"/>
      <c r="E361" s="405"/>
      <c r="F361" s="417"/>
      <c r="G361" s="405"/>
      <c r="H361" s="2412" t="s">
        <v>200</v>
      </c>
      <c r="I361" s="500" t="s">
        <v>10</v>
      </c>
      <c r="J361" s="426" t="s">
        <v>133</v>
      </c>
      <c r="K361" s="426"/>
      <c r="L361" s="517"/>
      <c r="M361" s="517"/>
      <c r="N361" s="517"/>
      <c r="O361" s="517"/>
      <c r="P361" s="501" t="s">
        <v>10</v>
      </c>
      <c r="Q361" s="426" t="s">
        <v>134</v>
      </c>
      <c r="R361" s="517"/>
      <c r="S361" s="517"/>
      <c r="T361" s="517"/>
      <c r="U361" s="517"/>
      <c r="V361" s="517"/>
      <c r="W361" s="517"/>
      <c r="X361" s="518"/>
      <c r="Y361" s="422"/>
      <c r="Z361" s="419"/>
      <c r="AA361" s="419"/>
      <c r="AB361" s="420"/>
      <c r="AC361" s="2417"/>
      <c r="AD361" s="2418"/>
      <c r="AE361" s="2418"/>
      <c r="AF361" s="2419"/>
    </row>
    <row r="362" spans="1:32" ht="18.75" customHeight="1" x14ac:dyDescent="0.15">
      <c r="A362" s="413"/>
      <c r="B362" s="414"/>
      <c r="C362" s="415"/>
      <c r="D362" s="416"/>
      <c r="E362" s="405"/>
      <c r="F362" s="417"/>
      <c r="G362" s="405"/>
      <c r="H362" s="2413"/>
      <c r="I362" s="487" t="s">
        <v>10</v>
      </c>
      <c r="J362" s="427" t="s">
        <v>160</v>
      </c>
      <c r="K362" s="488"/>
      <c r="L362" s="488"/>
      <c r="M362" s="488"/>
      <c r="N362" s="488"/>
      <c r="O362" s="488"/>
      <c r="P362" s="488"/>
      <c r="Q362" s="421"/>
      <c r="R362" s="488"/>
      <c r="S362" s="488"/>
      <c r="T362" s="488"/>
      <c r="U362" s="488"/>
      <c r="V362" s="488"/>
      <c r="W362" s="488"/>
      <c r="X362" s="489"/>
      <c r="Y362" s="422"/>
      <c r="Z362" s="419"/>
      <c r="AA362" s="419"/>
      <c r="AB362" s="420"/>
      <c r="AC362" s="2417"/>
      <c r="AD362" s="2418"/>
      <c r="AE362" s="2418"/>
      <c r="AF362" s="2419"/>
    </row>
    <row r="363" spans="1:32" ht="18.75" customHeight="1" x14ac:dyDescent="0.15">
      <c r="A363" s="413"/>
      <c r="B363" s="414"/>
      <c r="C363" s="415"/>
      <c r="D363" s="416"/>
      <c r="E363" s="405"/>
      <c r="F363" s="417"/>
      <c r="G363" s="405"/>
      <c r="H363" s="2412" t="s">
        <v>176</v>
      </c>
      <c r="I363" s="500" t="s">
        <v>10</v>
      </c>
      <c r="J363" s="426" t="s">
        <v>163</v>
      </c>
      <c r="K363" s="498"/>
      <c r="L363" s="456"/>
      <c r="M363" s="501" t="s">
        <v>10</v>
      </c>
      <c r="N363" s="426" t="s">
        <v>164</v>
      </c>
      <c r="O363" s="517"/>
      <c r="P363" s="517"/>
      <c r="Q363" s="501" t="s">
        <v>10</v>
      </c>
      <c r="R363" s="426" t="s">
        <v>165</v>
      </c>
      <c r="S363" s="517"/>
      <c r="T363" s="517"/>
      <c r="U363" s="517"/>
      <c r="V363" s="517"/>
      <c r="W363" s="517"/>
      <c r="X363" s="518"/>
      <c r="Y363" s="422"/>
      <c r="Z363" s="419"/>
      <c r="AA363" s="419"/>
      <c r="AB363" s="420"/>
      <c r="AC363" s="2417"/>
      <c r="AD363" s="2418"/>
      <c r="AE363" s="2418"/>
      <c r="AF363" s="2419"/>
    </row>
    <row r="364" spans="1:32" ht="18.75" customHeight="1" x14ac:dyDescent="0.15">
      <c r="A364" s="413"/>
      <c r="B364" s="414"/>
      <c r="C364" s="415"/>
      <c r="D364" s="416"/>
      <c r="E364" s="405"/>
      <c r="F364" s="417"/>
      <c r="G364" s="405"/>
      <c r="H364" s="2413"/>
      <c r="I364" s="487" t="s">
        <v>10</v>
      </c>
      <c r="J364" s="427" t="s">
        <v>167</v>
      </c>
      <c r="K364" s="488"/>
      <c r="L364" s="488"/>
      <c r="M364" s="488"/>
      <c r="N364" s="488"/>
      <c r="O364" s="488"/>
      <c r="P364" s="488"/>
      <c r="Q364" s="510" t="s">
        <v>10</v>
      </c>
      <c r="R364" s="427" t="s">
        <v>168</v>
      </c>
      <c r="S364" s="421"/>
      <c r="T364" s="488"/>
      <c r="U364" s="488"/>
      <c r="V364" s="488"/>
      <c r="W364" s="488"/>
      <c r="X364" s="489"/>
      <c r="Y364" s="422"/>
      <c r="Z364" s="419"/>
      <c r="AA364" s="419"/>
      <c r="AB364" s="420"/>
      <c r="AC364" s="2417"/>
      <c r="AD364" s="2418"/>
      <c r="AE364" s="2418"/>
      <c r="AF364" s="2419"/>
    </row>
    <row r="365" spans="1:32" ht="18.75" customHeight="1" x14ac:dyDescent="0.15">
      <c r="A365" s="413"/>
      <c r="B365" s="414"/>
      <c r="C365" s="415"/>
      <c r="D365" s="416"/>
      <c r="E365" s="405"/>
      <c r="F365" s="417"/>
      <c r="G365" s="405"/>
      <c r="H365" s="516" t="s">
        <v>114</v>
      </c>
      <c r="I365" s="490" t="s">
        <v>10</v>
      </c>
      <c r="J365" s="424" t="s">
        <v>24</v>
      </c>
      <c r="K365" s="424"/>
      <c r="L365" s="492" t="s">
        <v>10</v>
      </c>
      <c r="M365" s="424" t="s">
        <v>25</v>
      </c>
      <c r="N365" s="424"/>
      <c r="O365" s="492" t="s">
        <v>10</v>
      </c>
      <c r="P365" s="424" t="s">
        <v>26</v>
      </c>
      <c r="Q365" s="493"/>
      <c r="R365" s="493"/>
      <c r="S365" s="493"/>
      <c r="T365" s="493"/>
      <c r="U365" s="517"/>
      <c r="V365" s="517"/>
      <c r="W365" s="517"/>
      <c r="X365" s="518"/>
      <c r="Y365" s="422"/>
      <c r="Z365" s="419"/>
      <c r="AA365" s="419"/>
      <c r="AB365" s="420"/>
      <c r="AC365" s="2417"/>
      <c r="AD365" s="2418"/>
      <c r="AE365" s="2418"/>
      <c r="AF365" s="2419"/>
    </row>
    <row r="366" spans="1:32" ht="18.75" customHeight="1" x14ac:dyDescent="0.15">
      <c r="A366" s="413"/>
      <c r="B366" s="414"/>
      <c r="C366" s="415"/>
      <c r="D366" s="416"/>
      <c r="E366" s="405"/>
      <c r="F366" s="417"/>
      <c r="G366" s="405"/>
      <c r="H366" s="468" t="s">
        <v>84</v>
      </c>
      <c r="I366" s="490" t="s">
        <v>10</v>
      </c>
      <c r="J366" s="424" t="s">
        <v>24</v>
      </c>
      <c r="K366" s="424"/>
      <c r="L366" s="492" t="s">
        <v>10</v>
      </c>
      <c r="M366" s="424" t="s">
        <v>39</v>
      </c>
      <c r="N366" s="424"/>
      <c r="O366" s="492" t="s">
        <v>10</v>
      </c>
      <c r="P366" s="424" t="s">
        <v>40</v>
      </c>
      <c r="Q366" s="451"/>
      <c r="R366" s="492" t="s">
        <v>10</v>
      </c>
      <c r="S366" s="424" t="s">
        <v>85</v>
      </c>
      <c r="T366" s="451"/>
      <c r="U366" s="451"/>
      <c r="V366" s="451"/>
      <c r="W366" s="451"/>
      <c r="X366" s="452"/>
      <c r="Y366" s="422"/>
      <c r="Z366" s="419"/>
      <c r="AA366" s="419"/>
      <c r="AB366" s="420"/>
      <c r="AC366" s="2417"/>
      <c r="AD366" s="2418"/>
      <c r="AE366" s="2418"/>
      <c r="AF366" s="2419"/>
    </row>
    <row r="367" spans="1:32" ht="18.75" customHeight="1" x14ac:dyDescent="0.15">
      <c r="A367" s="413"/>
      <c r="B367" s="414"/>
      <c r="C367" s="415"/>
      <c r="D367" s="416"/>
      <c r="E367" s="405"/>
      <c r="F367" s="417"/>
      <c r="G367" s="405"/>
      <c r="H367" s="2427" t="s">
        <v>119</v>
      </c>
      <c r="I367" s="2429" t="s">
        <v>10</v>
      </c>
      <c r="J367" s="2430" t="s">
        <v>24</v>
      </c>
      <c r="K367" s="2430"/>
      <c r="L367" s="2431" t="s">
        <v>10</v>
      </c>
      <c r="M367" s="2430" t="s">
        <v>28</v>
      </c>
      <c r="N367" s="2430"/>
      <c r="O367" s="453"/>
      <c r="P367" s="453"/>
      <c r="Q367" s="453"/>
      <c r="R367" s="453"/>
      <c r="S367" s="453"/>
      <c r="T367" s="453"/>
      <c r="U367" s="453"/>
      <c r="V367" s="453"/>
      <c r="W367" s="453"/>
      <c r="X367" s="454"/>
      <c r="Y367" s="422"/>
      <c r="Z367" s="419"/>
      <c r="AA367" s="419"/>
      <c r="AB367" s="420"/>
      <c r="AC367" s="2417"/>
      <c r="AD367" s="2418"/>
      <c r="AE367" s="2418"/>
      <c r="AF367" s="2419"/>
    </row>
    <row r="368" spans="1:32" ht="18.75" customHeight="1" x14ac:dyDescent="0.15">
      <c r="A368" s="481"/>
      <c r="B368" s="414"/>
      <c r="C368" s="415"/>
      <c r="D368" s="416"/>
      <c r="E368" s="405"/>
      <c r="F368" s="417"/>
      <c r="G368" s="405"/>
      <c r="H368" s="2428"/>
      <c r="I368" s="2429"/>
      <c r="J368" s="2430"/>
      <c r="K368" s="2430"/>
      <c r="L368" s="2431"/>
      <c r="M368" s="2430"/>
      <c r="N368" s="2430"/>
      <c r="O368" s="421"/>
      <c r="P368" s="421"/>
      <c r="Q368" s="421"/>
      <c r="R368" s="421"/>
      <c r="S368" s="421"/>
      <c r="T368" s="421"/>
      <c r="U368" s="421"/>
      <c r="V368" s="421"/>
      <c r="W368" s="421"/>
      <c r="X368" s="457"/>
      <c r="Y368" s="422"/>
      <c r="Z368" s="419"/>
      <c r="AA368" s="419"/>
      <c r="AB368" s="420"/>
      <c r="AC368" s="2417"/>
      <c r="AD368" s="2418"/>
      <c r="AE368" s="2418"/>
      <c r="AF368" s="2419"/>
    </row>
    <row r="369" spans="1:32" ht="18.75" customHeight="1" x14ac:dyDescent="0.15">
      <c r="A369" s="413"/>
      <c r="B369" s="414"/>
      <c r="C369" s="415"/>
      <c r="D369" s="416"/>
      <c r="E369" s="405"/>
      <c r="F369" s="417"/>
      <c r="G369" s="418"/>
      <c r="H369" s="431" t="s">
        <v>38</v>
      </c>
      <c r="I369" s="490" t="s">
        <v>10</v>
      </c>
      <c r="J369" s="424" t="s">
        <v>24</v>
      </c>
      <c r="K369" s="424"/>
      <c r="L369" s="492" t="s">
        <v>10</v>
      </c>
      <c r="M369" s="424" t="s">
        <v>39</v>
      </c>
      <c r="N369" s="424"/>
      <c r="O369" s="492" t="s">
        <v>10</v>
      </c>
      <c r="P369" s="424" t="s">
        <v>40</v>
      </c>
      <c r="Q369" s="424"/>
      <c r="R369" s="492" t="s">
        <v>10</v>
      </c>
      <c r="S369" s="424" t="s">
        <v>41</v>
      </c>
      <c r="T369" s="424"/>
      <c r="U369" s="491"/>
      <c r="V369" s="491"/>
      <c r="W369" s="491"/>
      <c r="X369" s="495"/>
      <c r="Y369" s="422"/>
      <c r="Z369" s="419"/>
      <c r="AA369" s="419"/>
      <c r="AB369" s="420"/>
      <c r="AC369" s="2417"/>
      <c r="AD369" s="2418"/>
      <c r="AE369" s="2418"/>
      <c r="AF369" s="2419"/>
    </row>
    <row r="370" spans="1:32" ht="18.75" customHeight="1" x14ac:dyDescent="0.15">
      <c r="A370" s="413"/>
      <c r="B370" s="414"/>
      <c r="C370" s="415"/>
      <c r="D370" s="416"/>
      <c r="E370" s="405"/>
      <c r="F370" s="417"/>
      <c r="G370" s="418"/>
      <c r="H370" s="432" t="s">
        <v>42</v>
      </c>
      <c r="I370" s="500" t="s">
        <v>10</v>
      </c>
      <c r="J370" s="426" t="s">
        <v>43</v>
      </c>
      <c r="K370" s="426"/>
      <c r="L370" s="501" t="s">
        <v>10</v>
      </c>
      <c r="M370" s="426" t="s">
        <v>44</v>
      </c>
      <c r="N370" s="426"/>
      <c r="O370" s="501" t="s">
        <v>10</v>
      </c>
      <c r="P370" s="426" t="s">
        <v>45</v>
      </c>
      <c r="Q370" s="426"/>
      <c r="R370" s="501"/>
      <c r="S370" s="426"/>
      <c r="T370" s="426"/>
      <c r="U370" s="498"/>
      <c r="V370" s="498"/>
      <c r="W370" s="498"/>
      <c r="X370" s="499"/>
      <c r="Y370" s="422"/>
      <c r="Z370" s="419"/>
      <c r="AA370" s="419"/>
      <c r="AB370" s="420"/>
      <c r="AC370" s="2417"/>
      <c r="AD370" s="2418"/>
      <c r="AE370" s="2418"/>
      <c r="AF370" s="2419"/>
    </row>
    <row r="371" spans="1:32" ht="18.75" customHeight="1" x14ac:dyDescent="0.15">
      <c r="A371" s="433"/>
      <c r="B371" s="434"/>
      <c r="C371" s="435"/>
      <c r="D371" s="436"/>
      <c r="E371" s="437"/>
      <c r="F371" s="438"/>
      <c r="G371" s="439"/>
      <c r="H371" s="440" t="s">
        <v>46</v>
      </c>
      <c r="I371" s="502" t="s">
        <v>10</v>
      </c>
      <c r="J371" s="441" t="s">
        <v>24</v>
      </c>
      <c r="K371" s="441"/>
      <c r="L371" s="503" t="s">
        <v>10</v>
      </c>
      <c r="M371" s="441" t="s">
        <v>28</v>
      </c>
      <c r="N371" s="441"/>
      <c r="O371" s="441"/>
      <c r="P371" s="441"/>
      <c r="Q371" s="504"/>
      <c r="R371" s="441"/>
      <c r="S371" s="441"/>
      <c r="T371" s="441"/>
      <c r="U371" s="441"/>
      <c r="V371" s="441"/>
      <c r="W371" s="441"/>
      <c r="X371" s="442"/>
      <c r="Y371" s="443"/>
      <c r="Z371" s="444"/>
      <c r="AA371" s="444"/>
      <c r="AB371" s="445"/>
      <c r="AC371" s="2417"/>
      <c r="AD371" s="2418"/>
      <c r="AE371" s="2418"/>
      <c r="AF371" s="2419"/>
    </row>
    <row r="372" spans="1:32" ht="18.75" customHeight="1" x14ac:dyDescent="0.15">
      <c r="A372" s="406"/>
      <c r="B372" s="407"/>
      <c r="C372" s="408"/>
      <c r="D372" s="409"/>
      <c r="E372" s="402"/>
      <c r="F372" s="410"/>
      <c r="G372" s="402"/>
      <c r="H372" s="2433" t="s">
        <v>120</v>
      </c>
      <c r="I372" s="511" t="s">
        <v>10</v>
      </c>
      <c r="J372" s="400" t="s">
        <v>97</v>
      </c>
      <c r="K372" s="483"/>
      <c r="L372" s="469"/>
      <c r="M372" s="482" t="s">
        <v>10</v>
      </c>
      <c r="N372" s="400" t="s">
        <v>141</v>
      </c>
      <c r="O372" s="470"/>
      <c r="P372" s="470"/>
      <c r="Q372" s="482" t="s">
        <v>10</v>
      </c>
      <c r="R372" s="400" t="s">
        <v>142</v>
      </c>
      <c r="S372" s="470"/>
      <c r="T372" s="470"/>
      <c r="U372" s="482" t="s">
        <v>10</v>
      </c>
      <c r="V372" s="400" t="s">
        <v>143</v>
      </c>
      <c r="W372" s="470"/>
      <c r="X372" s="458"/>
      <c r="Y372" s="482" t="s">
        <v>10</v>
      </c>
      <c r="Z372" s="400" t="s">
        <v>19</v>
      </c>
      <c r="AA372" s="400"/>
      <c r="AB372" s="412"/>
      <c r="AC372" s="2414"/>
      <c r="AD372" s="2415"/>
      <c r="AE372" s="2415"/>
      <c r="AF372" s="2416"/>
    </row>
    <row r="373" spans="1:32" ht="18.75" customHeight="1" x14ac:dyDescent="0.15">
      <c r="A373" s="413"/>
      <c r="B373" s="414"/>
      <c r="C373" s="415"/>
      <c r="D373" s="416"/>
      <c r="E373" s="405"/>
      <c r="F373" s="417"/>
      <c r="G373" s="405"/>
      <c r="H373" s="2413"/>
      <c r="I373" s="487" t="s">
        <v>10</v>
      </c>
      <c r="J373" s="427" t="s">
        <v>144</v>
      </c>
      <c r="K373" s="496"/>
      <c r="L373" s="472"/>
      <c r="M373" s="510" t="s">
        <v>10</v>
      </c>
      <c r="N373" s="427" t="s">
        <v>98</v>
      </c>
      <c r="O373" s="421"/>
      <c r="P373" s="421"/>
      <c r="Q373" s="421"/>
      <c r="R373" s="421"/>
      <c r="S373" s="421"/>
      <c r="T373" s="421"/>
      <c r="U373" s="421"/>
      <c r="V373" s="421"/>
      <c r="W373" s="421"/>
      <c r="X373" s="457"/>
      <c r="Y373" s="480" t="s">
        <v>10</v>
      </c>
      <c r="Z373" s="403" t="s">
        <v>20</v>
      </c>
      <c r="AA373" s="419"/>
      <c r="AB373" s="420"/>
      <c r="AC373" s="2417"/>
      <c r="AD373" s="2418"/>
      <c r="AE373" s="2418"/>
      <c r="AF373" s="2419"/>
    </row>
    <row r="374" spans="1:32" ht="18.75" customHeight="1" x14ac:dyDescent="0.15">
      <c r="A374" s="413"/>
      <c r="B374" s="414"/>
      <c r="C374" s="415"/>
      <c r="D374" s="416"/>
      <c r="E374" s="405"/>
      <c r="F374" s="417"/>
      <c r="G374" s="405"/>
      <c r="H374" s="2412" t="s">
        <v>63</v>
      </c>
      <c r="I374" s="500" t="s">
        <v>10</v>
      </c>
      <c r="J374" s="426" t="s">
        <v>24</v>
      </c>
      <c r="K374" s="426"/>
      <c r="L374" s="456"/>
      <c r="M374" s="501" t="s">
        <v>10</v>
      </c>
      <c r="N374" s="426" t="s">
        <v>87</v>
      </c>
      <c r="O374" s="426"/>
      <c r="P374" s="456"/>
      <c r="Q374" s="501" t="s">
        <v>10</v>
      </c>
      <c r="R374" s="453" t="s">
        <v>192</v>
      </c>
      <c r="S374" s="453"/>
      <c r="T374" s="453"/>
      <c r="U374" s="517"/>
      <c r="V374" s="456"/>
      <c r="W374" s="453"/>
      <c r="X374" s="518"/>
      <c r="Y374" s="422"/>
      <c r="Z374" s="419"/>
      <c r="AA374" s="419"/>
      <c r="AB374" s="420"/>
      <c r="AC374" s="2417"/>
      <c r="AD374" s="2418"/>
      <c r="AE374" s="2418"/>
      <c r="AF374" s="2419"/>
    </row>
    <row r="375" spans="1:32" ht="18.75" customHeight="1" x14ac:dyDescent="0.15">
      <c r="A375" s="413"/>
      <c r="B375" s="414"/>
      <c r="C375" s="415"/>
      <c r="D375" s="416"/>
      <c r="E375" s="405"/>
      <c r="F375" s="417"/>
      <c r="G375" s="405"/>
      <c r="H375" s="2413"/>
      <c r="I375" s="487" t="s">
        <v>10</v>
      </c>
      <c r="J375" s="421" t="s">
        <v>193</v>
      </c>
      <c r="K375" s="421"/>
      <c r="L375" s="421"/>
      <c r="M375" s="510" t="s">
        <v>10</v>
      </c>
      <c r="N375" s="421" t="s">
        <v>194</v>
      </c>
      <c r="O375" s="472"/>
      <c r="P375" s="421"/>
      <c r="Q375" s="421"/>
      <c r="R375" s="472"/>
      <c r="S375" s="421"/>
      <c r="T375" s="421"/>
      <c r="U375" s="488"/>
      <c r="V375" s="472"/>
      <c r="W375" s="421"/>
      <c r="X375" s="489"/>
      <c r="Y375" s="422"/>
      <c r="Z375" s="419"/>
      <c r="AA375" s="419"/>
      <c r="AB375" s="420"/>
      <c r="AC375" s="2417"/>
      <c r="AD375" s="2418"/>
      <c r="AE375" s="2418"/>
      <c r="AF375" s="2419"/>
    </row>
    <row r="376" spans="1:32" ht="18.75" customHeight="1" x14ac:dyDescent="0.15">
      <c r="A376" s="413"/>
      <c r="B376" s="414"/>
      <c r="C376" s="415"/>
      <c r="D376" s="416"/>
      <c r="E376" s="405"/>
      <c r="F376" s="417"/>
      <c r="G376" s="405"/>
      <c r="H376" s="468" t="s">
        <v>99</v>
      </c>
      <c r="I376" s="490" t="s">
        <v>10</v>
      </c>
      <c r="J376" s="424" t="s">
        <v>53</v>
      </c>
      <c r="K376" s="491"/>
      <c r="L376" s="450"/>
      <c r="M376" s="492" t="s">
        <v>10</v>
      </c>
      <c r="N376" s="424" t="s">
        <v>54</v>
      </c>
      <c r="O376" s="493"/>
      <c r="P376" s="493"/>
      <c r="Q376" s="493"/>
      <c r="R376" s="493"/>
      <c r="S376" s="493"/>
      <c r="T376" s="493"/>
      <c r="U376" s="493"/>
      <c r="V376" s="493"/>
      <c r="W376" s="493"/>
      <c r="X376" s="494"/>
      <c r="Y376" s="422"/>
      <c r="Z376" s="419"/>
      <c r="AA376" s="419"/>
      <c r="AB376" s="420"/>
      <c r="AC376" s="2417"/>
      <c r="AD376" s="2418"/>
      <c r="AE376" s="2418"/>
      <c r="AF376" s="2419"/>
    </row>
    <row r="377" spans="1:32" ht="19.5" customHeight="1" x14ac:dyDescent="0.15">
      <c r="A377" s="413"/>
      <c r="B377" s="414"/>
      <c r="C377" s="415"/>
      <c r="D377" s="416"/>
      <c r="E377" s="405"/>
      <c r="F377" s="417"/>
      <c r="G377" s="418"/>
      <c r="H377" s="430" t="s">
        <v>21</v>
      </c>
      <c r="I377" s="490" t="s">
        <v>10</v>
      </c>
      <c r="J377" s="424" t="s">
        <v>22</v>
      </c>
      <c r="K377" s="491"/>
      <c r="L377" s="450"/>
      <c r="M377" s="492" t="s">
        <v>10</v>
      </c>
      <c r="N377" s="424" t="s">
        <v>23</v>
      </c>
      <c r="O377" s="492"/>
      <c r="P377" s="424"/>
      <c r="Q377" s="493"/>
      <c r="R377" s="493"/>
      <c r="S377" s="493"/>
      <c r="T377" s="493"/>
      <c r="U377" s="493"/>
      <c r="V377" s="493"/>
      <c r="W377" s="493"/>
      <c r="X377" s="494"/>
      <c r="Y377" s="419"/>
      <c r="Z377" s="419"/>
      <c r="AA377" s="419"/>
      <c r="AB377" s="420"/>
      <c r="AC377" s="2417"/>
      <c r="AD377" s="2418"/>
      <c r="AE377" s="2418"/>
      <c r="AF377" s="2419"/>
    </row>
    <row r="378" spans="1:32" ht="19.5" customHeight="1" x14ac:dyDescent="0.15">
      <c r="A378" s="413"/>
      <c r="B378" s="414"/>
      <c r="C378" s="415"/>
      <c r="D378" s="416"/>
      <c r="E378" s="405"/>
      <c r="F378" s="417"/>
      <c r="G378" s="418"/>
      <c r="H378" s="430" t="s">
        <v>66</v>
      </c>
      <c r="I378" s="490" t="s">
        <v>10</v>
      </c>
      <c r="J378" s="424" t="s">
        <v>22</v>
      </c>
      <c r="K378" s="491"/>
      <c r="L378" s="450"/>
      <c r="M378" s="492" t="s">
        <v>10</v>
      </c>
      <c r="N378" s="424" t="s">
        <v>23</v>
      </c>
      <c r="O378" s="492"/>
      <c r="P378" s="424"/>
      <c r="Q378" s="493"/>
      <c r="R378" s="493"/>
      <c r="S378" s="493"/>
      <c r="T378" s="493"/>
      <c r="U378" s="493"/>
      <c r="V378" s="493"/>
      <c r="W378" s="493"/>
      <c r="X378" s="494"/>
      <c r="Y378" s="419"/>
      <c r="Z378" s="419"/>
      <c r="AA378" s="419"/>
      <c r="AB378" s="420"/>
      <c r="AC378" s="2417"/>
      <c r="AD378" s="2418"/>
      <c r="AE378" s="2418"/>
      <c r="AF378" s="2419"/>
    </row>
    <row r="379" spans="1:32" ht="18.75" customHeight="1" x14ac:dyDescent="0.15">
      <c r="A379" s="413"/>
      <c r="B379" s="414"/>
      <c r="C379" s="415"/>
      <c r="D379" s="416"/>
      <c r="E379" s="405"/>
      <c r="F379" s="417"/>
      <c r="G379" s="405"/>
      <c r="H379" s="468" t="s">
        <v>195</v>
      </c>
      <c r="I379" s="490" t="s">
        <v>10</v>
      </c>
      <c r="J379" s="424" t="s">
        <v>97</v>
      </c>
      <c r="K379" s="491"/>
      <c r="L379" s="450"/>
      <c r="M379" s="492" t="s">
        <v>10</v>
      </c>
      <c r="N379" s="424" t="s">
        <v>146</v>
      </c>
      <c r="O379" s="493"/>
      <c r="P379" s="493"/>
      <c r="Q379" s="493"/>
      <c r="R379" s="493"/>
      <c r="S379" s="493"/>
      <c r="T379" s="493"/>
      <c r="U379" s="493"/>
      <c r="V379" s="493"/>
      <c r="W379" s="493"/>
      <c r="X379" s="494"/>
      <c r="Y379" s="422"/>
      <c r="Z379" s="419"/>
      <c r="AA379" s="419"/>
      <c r="AB379" s="420"/>
      <c r="AC379" s="2417"/>
      <c r="AD379" s="2418"/>
      <c r="AE379" s="2418"/>
      <c r="AF379" s="2419"/>
    </row>
    <row r="380" spans="1:32" ht="18.75" customHeight="1" x14ac:dyDescent="0.15">
      <c r="A380" s="413"/>
      <c r="B380" s="414"/>
      <c r="C380" s="415"/>
      <c r="D380" s="416"/>
      <c r="E380" s="405"/>
      <c r="F380" s="417"/>
      <c r="G380" s="405"/>
      <c r="H380" s="468" t="s">
        <v>196</v>
      </c>
      <c r="I380" s="490" t="s">
        <v>10</v>
      </c>
      <c r="J380" s="424" t="s">
        <v>97</v>
      </c>
      <c r="K380" s="491"/>
      <c r="L380" s="450"/>
      <c r="M380" s="492" t="s">
        <v>10</v>
      </c>
      <c r="N380" s="424" t="s">
        <v>146</v>
      </c>
      <c r="O380" s="493"/>
      <c r="P380" s="493"/>
      <c r="Q380" s="493"/>
      <c r="R380" s="493"/>
      <c r="S380" s="493"/>
      <c r="T380" s="493"/>
      <c r="U380" s="493"/>
      <c r="V380" s="493"/>
      <c r="W380" s="493"/>
      <c r="X380" s="494"/>
      <c r="Y380" s="422"/>
      <c r="Z380" s="419"/>
      <c r="AA380" s="419"/>
      <c r="AB380" s="420"/>
      <c r="AC380" s="2417"/>
      <c r="AD380" s="2418"/>
      <c r="AE380" s="2418"/>
      <c r="AF380" s="2419"/>
    </row>
    <row r="381" spans="1:32" ht="18.75" customHeight="1" x14ac:dyDescent="0.15">
      <c r="A381" s="481"/>
      <c r="B381" s="414"/>
      <c r="C381" s="415"/>
      <c r="D381" s="481"/>
      <c r="E381" s="405"/>
      <c r="F381" s="481"/>
      <c r="G381" s="405"/>
      <c r="H381" s="468" t="s">
        <v>293</v>
      </c>
      <c r="I381" s="490" t="s">
        <v>10</v>
      </c>
      <c r="J381" s="424" t="s">
        <v>24</v>
      </c>
      <c r="K381" s="491"/>
      <c r="L381" s="492" t="s">
        <v>10</v>
      </c>
      <c r="M381" s="424" t="s">
        <v>28</v>
      </c>
      <c r="N381" s="493"/>
      <c r="O381" s="493"/>
      <c r="P381" s="493"/>
      <c r="Q381" s="493"/>
      <c r="R381" s="493"/>
      <c r="S381" s="493"/>
      <c r="T381" s="493"/>
      <c r="U381" s="493"/>
      <c r="V381" s="493"/>
      <c r="W381" s="493"/>
      <c r="X381" s="494"/>
      <c r="Y381" s="422"/>
      <c r="Z381" s="419"/>
      <c r="AA381" s="419"/>
      <c r="AB381" s="420"/>
      <c r="AC381" s="2417"/>
      <c r="AD381" s="2418"/>
      <c r="AE381" s="2418"/>
      <c r="AF381" s="2419"/>
    </row>
    <row r="382" spans="1:32" ht="18.75" customHeight="1" x14ac:dyDescent="0.15">
      <c r="A382" s="481" t="s">
        <v>10</v>
      </c>
      <c r="B382" s="414" t="s">
        <v>307</v>
      </c>
      <c r="C382" s="415" t="s">
        <v>299</v>
      </c>
      <c r="D382" s="481" t="s">
        <v>10</v>
      </c>
      <c r="E382" s="405" t="s">
        <v>204</v>
      </c>
      <c r="F382" s="481" t="s">
        <v>10</v>
      </c>
      <c r="G382" s="405" t="s">
        <v>203</v>
      </c>
      <c r="H382" s="468" t="s">
        <v>112</v>
      </c>
      <c r="I382" s="490" t="s">
        <v>10</v>
      </c>
      <c r="J382" s="424" t="s">
        <v>53</v>
      </c>
      <c r="K382" s="491"/>
      <c r="L382" s="450"/>
      <c r="M382" s="492" t="s">
        <v>10</v>
      </c>
      <c r="N382" s="424" t="s">
        <v>54</v>
      </c>
      <c r="O382" s="493"/>
      <c r="P382" s="493"/>
      <c r="Q382" s="493"/>
      <c r="R382" s="493"/>
      <c r="S382" s="493"/>
      <c r="T382" s="493"/>
      <c r="U382" s="493"/>
      <c r="V382" s="493"/>
      <c r="W382" s="493"/>
      <c r="X382" s="494"/>
      <c r="Y382" s="422"/>
      <c r="Z382" s="419"/>
      <c r="AA382" s="419"/>
      <c r="AB382" s="420"/>
      <c r="AC382" s="2417"/>
      <c r="AD382" s="2418"/>
      <c r="AE382" s="2418"/>
      <c r="AF382" s="2419"/>
    </row>
    <row r="383" spans="1:32" ht="19.5" customHeight="1" x14ac:dyDescent="0.15">
      <c r="A383" s="413"/>
      <c r="B383" s="414"/>
      <c r="C383" s="415"/>
      <c r="D383" s="416"/>
      <c r="E383" s="405"/>
      <c r="F383" s="481" t="s">
        <v>10</v>
      </c>
      <c r="G383" s="405" t="s">
        <v>188</v>
      </c>
      <c r="H383" s="430" t="s">
        <v>36</v>
      </c>
      <c r="I383" s="490" t="s">
        <v>10</v>
      </c>
      <c r="J383" s="424" t="s">
        <v>24</v>
      </c>
      <c r="K383" s="424"/>
      <c r="L383" s="492" t="s">
        <v>10</v>
      </c>
      <c r="M383" s="424" t="s">
        <v>28</v>
      </c>
      <c r="N383" s="424"/>
      <c r="O383" s="493"/>
      <c r="P383" s="424"/>
      <c r="Q383" s="493"/>
      <c r="R383" s="493"/>
      <c r="S383" s="493"/>
      <c r="T383" s="493"/>
      <c r="U383" s="493"/>
      <c r="V383" s="493"/>
      <c r="W383" s="493"/>
      <c r="X383" s="494"/>
      <c r="Y383" s="419"/>
      <c r="Z383" s="419"/>
      <c r="AA383" s="419"/>
      <c r="AB383" s="420"/>
      <c r="AC383" s="2417"/>
      <c r="AD383" s="2418"/>
      <c r="AE383" s="2418"/>
      <c r="AF383" s="2419"/>
    </row>
    <row r="384" spans="1:32" ht="18.75" customHeight="1" x14ac:dyDescent="0.15">
      <c r="A384" s="413"/>
      <c r="B384" s="414"/>
      <c r="C384" s="415"/>
      <c r="D384" s="416"/>
      <c r="E384" s="405"/>
      <c r="F384" s="417"/>
      <c r="G384" s="405"/>
      <c r="H384" s="468" t="s">
        <v>113</v>
      </c>
      <c r="I384" s="490" t="s">
        <v>10</v>
      </c>
      <c r="J384" s="424" t="s">
        <v>24</v>
      </c>
      <c r="K384" s="491"/>
      <c r="L384" s="492" t="s">
        <v>10</v>
      </c>
      <c r="M384" s="424" t="s">
        <v>28</v>
      </c>
      <c r="N384" s="493"/>
      <c r="O384" s="493"/>
      <c r="P384" s="493"/>
      <c r="Q384" s="493"/>
      <c r="R384" s="493"/>
      <c r="S384" s="493"/>
      <c r="T384" s="493"/>
      <c r="U384" s="493"/>
      <c r="V384" s="493"/>
      <c r="W384" s="493"/>
      <c r="X384" s="494"/>
      <c r="Y384" s="422"/>
      <c r="Z384" s="419"/>
      <c r="AA384" s="419"/>
      <c r="AB384" s="420"/>
      <c r="AC384" s="2417"/>
      <c r="AD384" s="2418"/>
      <c r="AE384" s="2418"/>
      <c r="AF384" s="2419"/>
    </row>
    <row r="385" spans="1:33" ht="18.75" customHeight="1" x14ac:dyDescent="0.15">
      <c r="A385" s="413"/>
      <c r="B385" s="414"/>
      <c r="C385" s="415"/>
      <c r="D385" s="416"/>
      <c r="E385" s="405"/>
      <c r="F385" s="417"/>
      <c r="G385" s="405"/>
      <c r="H385" s="468" t="s">
        <v>37</v>
      </c>
      <c r="I385" s="490" t="s">
        <v>10</v>
      </c>
      <c r="J385" s="424" t="s">
        <v>24</v>
      </c>
      <c r="K385" s="424"/>
      <c r="L385" s="492" t="s">
        <v>10</v>
      </c>
      <c r="M385" s="424" t="s">
        <v>25</v>
      </c>
      <c r="N385" s="424"/>
      <c r="O385" s="492" t="s">
        <v>10</v>
      </c>
      <c r="P385" s="424" t="s">
        <v>26</v>
      </c>
      <c r="Q385" s="493"/>
      <c r="R385" s="493"/>
      <c r="S385" s="493"/>
      <c r="T385" s="493"/>
      <c r="U385" s="493"/>
      <c r="V385" s="493"/>
      <c r="W385" s="493"/>
      <c r="X385" s="494"/>
      <c r="Y385" s="422"/>
      <c r="Z385" s="419"/>
      <c r="AA385" s="419"/>
      <c r="AB385" s="420"/>
      <c r="AC385" s="2417"/>
      <c r="AD385" s="2418"/>
      <c r="AE385" s="2418"/>
      <c r="AF385" s="2419"/>
    </row>
    <row r="386" spans="1:33" ht="18.75" customHeight="1" x14ac:dyDescent="0.15">
      <c r="A386" s="413"/>
      <c r="B386" s="414"/>
      <c r="C386" s="415"/>
      <c r="D386" s="416"/>
      <c r="E386" s="405"/>
      <c r="F386" s="417"/>
      <c r="G386" s="418"/>
      <c r="H386" s="516" t="s">
        <v>114</v>
      </c>
      <c r="I386" s="490" t="s">
        <v>10</v>
      </c>
      <c r="J386" s="424" t="s">
        <v>24</v>
      </c>
      <c r="K386" s="424"/>
      <c r="L386" s="492" t="s">
        <v>10</v>
      </c>
      <c r="M386" s="424" t="s">
        <v>25</v>
      </c>
      <c r="N386" s="424"/>
      <c r="O386" s="492" t="s">
        <v>10</v>
      </c>
      <c r="P386" s="424" t="s">
        <v>26</v>
      </c>
      <c r="Q386" s="493"/>
      <c r="R386" s="493"/>
      <c r="S386" s="493"/>
      <c r="T386" s="493"/>
      <c r="U386" s="517"/>
      <c r="V386" s="517"/>
      <c r="W386" s="517"/>
      <c r="X386" s="518"/>
      <c r="Y386" s="422"/>
      <c r="Z386" s="419"/>
      <c r="AA386" s="419"/>
      <c r="AB386" s="420"/>
      <c r="AC386" s="2417"/>
      <c r="AD386" s="2418"/>
      <c r="AE386" s="2418"/>
      <c r="AF386" s="2419"/>
    </row>
    <row r="387" spans="1:33" ht="18.75" customHeight="1" x14ac:dyDescent="0.15">
      <c r="A387" s="413"/>
      <c r="B387" s="414"/>
      <c r="C387" s="415"/>
      <c r="D387" s="416"/>
      <c r="E387" s="405"/>
      <c r="F387" s="417"/>
      <c r="G387" s="418"/>
      <c r="H387" s="468" t="s">
        <v>84</v>
      </c>
      <c r="I387" s="490" t="s">
        <v>10</v>
      </c>
      <c r="J387" s="424" t="s">
        <v>24</v>
      </c>
      <c r="K387" s="424"/>
      <c r="L387" s="492" t="s">
        <v>10</v>
      </c>
      <c r="M387" s="424" t="s">
        <v>39</v>
      </c>
      <c r="N387" s="424"/>
      <c r="O387" s="492" t="s">
        <v>10</v>
      </c>
      <c r="P387" s="424" t="s">
        <v>40</v>
      </c>
      <c r="Q387" s="451"/>
      <c r="R387" s="492" t="s">
        <v>10</v>
      </c>
      <c r="S387" s="424" t="s">
        <v>85</v>
      </c>
      <c r="T387" s="451"/>
      <c r="U387" s="451"/>
      <c r="V387" s="451"/>
      <c r="W387" s="451"/>
      <c r="X387" s="452"/>
      <c r="Y387" s="422"/>
      <c r="Z387" s="419"/>
      <c r="AA387" s="419"/>
      <c r="AB387" s="420"/>
      <c r="AC387" s="2417"/>
      <c r="AD387" s="2418"/>
      <c r="AE387" s="2418"/>
      <c r="AF387" s="2419"/>
    </row>
    <row r="388" spans="1:33" ht="18.75" customHeight="1" x14ac:dyDescent="0.15">
      <c r="A388" s="413"/>
      <c r="B388" s="414"/>
      <c r="C388" s="415"/>
      <c r="D388" s="416"/>
      <c r="E388" s="405"/>
      <c r="F388" s="417"/>
      <c r="G388" s="405"/>
      <c r="H388" s="2427" t="s">
        <v>119</v>
      </c>
      <c r="I388" s="2429" t="s">
        <v>10</v>
      </c>
      <c r="J388" s="2430" t="s">
        <v>24</v>
      </c>
      <c r="K388" s="2430"/>
      <c r="L388" s="2431" t="s">
        <v>10</v>
      </c>
      <c r="M388" s="2430" t="s">
        <v>28</v>
      </c>
      <c r="N388" s="2430"/>
      <c r="O388" s="453"/>
      <c r="P388" s="453"/>
      <c r="Q388" s="453"/>
      <c r="R388" s="453"/>
      <c r="S388" s="453"/>
      <c r="T388" s="453"/>
      <c r="U388" s="453"/>
      <c r="V388" s="453"/>
      <c r="W388" s="453"/>
      <c r="X388" s="454"/>
      <c r="Y388" s="422"/>
      <c r="Z388" s="419"/>
      <c r="AA388" s="419"/>
      <c r="AB388" s="420"/>
      <c r="AC388" s="2417"/>
      <c r="AD388" s="2418"/>
      <c r="AE388" s="2418"/>
      <c r="AF388" s="2419"/>
    </row>
    <row r="389" spans="1:33" ht="18.75" customHeight="1" x14ac:dyDescent="0.15">
      <c r="A389" s="413"/>
      <c r="B389" s="414"/>
      <c r="C389" s="415"/>
      <c r="D389" s="416"/>
      <c r="E389" s="405"/>
      <c r="F389" s="417"/>
      <c r="G389" s="405"/>
      <c r="H389" s="2428"/>
      <c r="I389" s="2429"/>
      <c r="J389" s="2430"/>
      <c r="K389" s="2430"/>
      <c r="L389" s="2431"/>
      <c r="M389" s="2430"/>
      <c r="N389" s="2430"/>
      <c r="O389" s="421"/>
      <c r="P389" s="421"/>
      <c r="Q389" s="421"/>
      <c r="R389" s="421"/>
      <c r="S389" s="421"/>
      <c r="T389" s="421"/>
      <c r="U389" s="421"/>
      <c r="V389" s="421"/>
      <c r="W389" s="421"/>
      <c r="X389" s="457"/>
      <c r="Y389" s="422"/>
      <c r="Z389" s="419"/>
      <c r="AA389" s="419"/>
      <c r="AB389" s="420"/>
      <c r="AC389" s="2417"/>
      <c r="AD389" s="2418"/>
      <c r="AE389" s="2418"/>
      <c r="AF389" s="2419"/>
    </row>
    <row r="390" spans="1:33" ht="18.75" customHeight="1" x14ac:dyDescent="0.15">
      <c r="A390" s="413"/>
      <c r="B390" s="414"/>
      <c r="C390" s="415"/>
      <c r="D390" s="416"/>
      <c r="E390" s="405"/>
      <c r="F390" s="417"/>
      <c r="G390" s="418"/>
      <c r="H390" s="431" t="s">
        <v>38</v>
      </c>
      <c r="I390" s="490" t="s">
        <v>10</v>
      </c>
      <c r="J390" s="424" t="s">
        <v>24</v>
      </c>
      <c r="K390" s="424"/>
      <c r="L390" s="492" t="s">
        <v>10</v>
      </c>
      <c r="M390" s="424" t="s">
        <v>39</v>
      </c>
      <c r="N390" s="424"/>
      <c r="O390" s="492" t="s">
        <v>10</v>
      </c>
      <c r="P390" s="424" t="s">
        <v>40</v>
      </c>
      <c r="Q390" s="424"/>
      <c r="R390" s="492" t="s">
        <v>10</v>
      </c>
      <c r="S390" s="424" t="s">
        <v>41</v>
      </c>
      <c r="T390" s="424"/>
      <c r="U390" s="491"/>
      <c r="V390" s="491"/>
      <c r="W390" s="491"/>
      <c r="X390" s="495"/>
      <c r="Y390" s="422"/>
      <c r="Z390" s="419"/>
      <c r="AA390" s="419"/>
      <c r="AB390" s="420"/>
      <c r="AC390" s="2417"/>
      <c r="AD390" s="2418"/>
      <c r="AE390" s="2418"/>
      <c r="AF390" s="2419"/>
    </row>
    <row r="391" spans="1:33" ht="18.75" customHeight="1" x14ac:dyDescent="0.15">
      <c r="A391" s="413"/>
      <c r="B391" s="414"/>
      <c r="C391" s="415"/>
      <c r="D391" s="416"/>
      <c r="E391" s="405"/>
      <c r="F391" s="417"/>
      <c r="G391" s="418"/>
      <c r="H391" s="432" t="s">
        <v>42</v>
      </c>
      <c r="I391" s="500" t="s">
        <v>10</v>
      </c>
      <c r="J391" s="426" t="s">
        <v>43</v>
      </c>
      <c r="K391" s="426"/>
      <c r="L391" s="501" t="s">
        <v>10</v>
      </c>
      <c r="M391" s="426" t="s">
        <v>44</v>
      </c>
      <c r="N391" s="426"/>
      <c r="O391" s="501" t="s">
        <v>10</v>
      </c>
      <c r="P391" s="426" t="s">
        <v>45</v>
      </c>
      <c r="Q391" s="426"/>
      <c r="R391" s="501"/>
      <c r="S391" s="426"/>
      <c r="T391" s="426"/>
      <c r="U391" s="498"/>
      <c r="V391" s="498"/>
      <c r="W391" s="498"/>
      <c r="X391" s="499"/>
      <c r="Y391" s="422"/>
      <c r="Z391" s="419"/>
      <c r="AA391" s="419"/>
      <c r="AB391" s="420"/>
      <c r="AC391" s="2417"/>
      <c r="AD391" s="2418"/>
      <c r="AE391" s="2418"/>
      <c r="AF391" s="2419"/>
    </row>
    <row r="392" spans="1:33" ht="18.75" customHeight="1" x14ac:dyDescent="0.15">
      <c r="A392" s="433"/>
      <c r="B392" s="434"/>
      <c r="C392" s="435"/>
      <c r="D392" s="436"/>
      <c r="E392" s="437"/>
      <c r="F392" s="438"/>
      <c r="G392" s="439"/>
      <c r="H392" s="440" t="s">
        <v>46</v>
      </c>
      <c r="I392" s="502" t="s">
        <v>10</v>
      </c>
      <c r="J392" s="441" t="s">
        <v>24</v>
      </c>
      <c r="K392" s="441"/>
      <c r="L392" s="503" t="s">
        <v>10</v>
      </c>
      <c r="M392" s="441" t="s">
        <v>28</v>
      </c>
      <c r="N392" s="441"/>
      <c r="O392" s="441"/>
      <c r="P392" s="441"/>
      <c r="Q392" s="504"/>
      <c r="R392" s="441"/>
      <c r="S392" s="441"/>
      <c r="T392" s="441"/>
      <c r="U392" s="441"/>
      <c r="V392" s="441"/>
      <c r="W392" s="441"/>
      <c r="X392" s="442"/>
      <c r="Y392" s="443"/>
      <c r="Z392" s="444"/>
      <c r="AA392" s="444"/>
      <c r="AB392" s="445"/>
      <c r="AC392" s="2420"/>
      <c r="AD392" s="2421"/>
      <c r="AE392" s="2421"/>
      <c r="AF392" s="2422"/>
    </row>
    <row r="393" spans="1:33" ht="18.75" customHeight="1" x14ac:dyDescent="0.15">
      <c r="A393" s="406"/>
      <c r="B393" s="407"/>
      <c r="C393" s="461"/>
      <c r="D393" s="410"/>
      <c r="E393" s="402"/>
      <c r="F393" s="410"/>
      <c r="G393" s="402"/>
      <c r="H393" s="476" t="s">
        <v>63</v>
      </c>
      <c r="I393" s="505" t="s">
        <v>10</v>
      </c>
      <c r="J393" s="449" t="s">
        <v>24</v>
      </c>
      <c r="K393" s="449"/>
      <c r="L393" s="462"/>
      <c r="M393" s="507" t="s">
        <v>10</v>
      </c>
      <c r="N393" s="449" t="s">
        <v>64</v>
      </c>
      <c r="O393" s="449"/>
      <c r="P393" s="462"/>
      <c r="Q393" s="507" t="s">
        <v>10</v>
      </c>
      <c r="R393" s="463" t="s">
        <v>65</v>
      </c>
      <c r="S393" s="463"/>
      <c r="T393" s="506"/>
      <c r="U393" s="506"/>
      <c r="V393" s="506"/>
      <c r="W393" s="506"/>
      <c r="X393" s="522"/>
      <c r="Y393" s="511" t="s">
        <v>10</v>
      </c>
      <c r="Z393" s="400" t="s">
        <v>19</v>
      </c>
      <c r="AA393" s="400"/>
      <c r="AB393" s="412"/>
      <c r="AC393" s="482" t="s">
        <v>10</v>
      </c>
      <c r="AD393" s="400" t="s">
        <v>19</v>
      </c>
      <c r="AE393" s="400"/>
      <c r="AF393" s="412"/>
      <c r="AG393" s="344"/>
    </row>
    <row r="394" spans="1:33" ht="18.75" customHeight="1" x14ac:dyDescent="0.15">
      <c r="A394" s="413"/>
      <c r="B394" s="414"/>
      <c r="C394" s="465"/>
      <c r="D394" s="417"/>
      <c r="E394" s="405"/>
      <c r="F394" s="417"/>
      <c r="G394" s="405"/>
      <c r="H394" s="447" t="s">
        <v>205</v>
      </c>
      <c r="I394" s="490" t="s">
        <v>10</v>
      </c>
      <c r="J394" s="424" t="s">
        <v>22</v>
      </c>
      <c r="K394" s="491"/>
      <c r="L394" s="450"/>
      <c r="M394" s="492" t="s">
        <v>10</v>
      </c>
      <c r="N394" s="424" t="s">
        <v>206</v>
      </c>
      <c r="O394" s="493"/>
      <c r="P394" s="493"/>
      <c r="Q394" s="424"/>
      <c r="R394" s="424"/>
      <c r="S394" s="424"/>
      <c r="T394" s="424"/>
      <c r="U394" s="424"/>
      <c r="V394" s="424"/>
      <c r="W394" s="424"/>
      <c r="X394" s="425"/>
      <c r="Y394" s="480" t="s">
        <v>10</v>
      </c>
      <c r="Z394" s="403" t="s">
        <v>20</v>
      </c>
      <c r="AA394" s="419"/>
      <c r="AB394" s="420"/>
      <c r="AC394" s="480" t="s">
        <v>10</v>
      </c>
      <c r="AD394" s="403" t="s">
        <v>20</v>
      </c>
      <c r="AE394" s="419"/>
      <c r="AF394" s="420"/>
    </row>
    <row r="395" spans="1:33" ht="19.5" customHeight="1" x14ac:dyDescent="0.15">
      <c r="A395" s="413"/>
      <c r="B395" s="414"/>
      <c r="C395" s="415"/>
      <c r="D395" s="416"/>
      <c r="E395" s="405"/>
      <c r="F395" s="417"/>
      <c r="G395" s="418"/>
      <c r="H395" s="430" t="s">
        <v>21</v>
      </c>
      <c r="I395" s="490" t="s">
        <v>10</v>
      </c>
      <c r="J395" s="424" t="s">
        <v>22</v>
      </c>
      <c r="K395" s="491"/>
      <c r="L395" s="450"/>
      <c r="M395" s="492" t="s">
        <v>10</v>
      </c>
      <c r="N395" s="424" t="s">
        <v>23</v>
      </c>
      <c r="O395" s="492"/>
      <c r="P395" s="424"/>
      <c r="Q395" s="493"/>
      <c r="R395" s="493"/>
      <c r="S395" s="493"/>
      <c r="T395" s="493"/>
      <c r="U395" s="493"/>
      <c r="V395" s="493"/>
      <c r="W395" s="493"/>
      <c r="X395" s="494"/>
      <c r="Y395" s="419"/>
      <c r="Z395" s="419"/>
      <c r="AA395" s="419"/>
      <c r="AB395" s="420"/>
      <c r="AC395" s="422"/>
      <c r="AD395" s="419"/>
      <c r="AE395" s="419"/>
      <c r="AF395" s="420"/>
    </row>
    <row r="396" spans="1:33" ht="19.5" customHeight="1" x14ac:dyDescent="0.15">
      <c r="A396" s="413"/>
      <c r="B396" s="414"/>
      <c r="C396" s="415"/>
      <c r="D396" s="416"/>
      <c r="E396" s="405"/>
      <c r="F396" s="417"/>
      <c r="G396" s="418"/>
      <c r="H396" s="430" t="s">
        <v>66</v>
      </c>
      <c r="I396" s="490" t="s">
        <v>10</v>
      </c>
      <c r="J396" s="424" t="s">
        <v>22</v>
      </c>
      <c r="K396" s="491"/>
      <c r="L396" s="450"/>
      <c r="M396" s="492" t="s">
        <v>10</v>
      </c>
      <c r="N396" s="424" t="s">
        <v>23</v>
      </c>
      <c r="O396" s="492"/>
      <c r="P396" s="424"/>
      <c r="Q396" s="493"/>
      <c r="R396" s="493"/>
      <c r="S396" s="493"/>
      <c r="T396" s="493"/>
      <c r="U396" s="493"/>
      <c r="V396" s="493"/>
      <c r="W396" s="493"/>
      <c r="X396" s="494"/>
      <c r="Y396" s="419"/>
      <c r="Z396" s="419"/>
      <c r="AA396" s="419"/>
      <c r="AB396" s="420"/>
      <c r="AC396" s="422"/>
      <c r="AD396" s="419"/>
      <c r="AE396" s="419"/>
      <c r="AF396" s="420"/>
    </row>
    <row r="397" spans="1:33" ht="18.75" customHeight="1" x14ac:dyDescent="0.15">
      <c r="A397" s="413"/>
      <c r="B397" s="414"/>
      <c r="C397" s="465"/>
      <c r="D397" s="417"/>
      <c r="E397" s="405"/>
      <c r="F397" s="417"/>
      <c r="G397" s="405"/>
      <c r="H397" s="423" t="s">
        <v>102</v>
      </c>
      <c r="I397" s="490" t="s">
        <v>10</v>
      </c>
      <c r="J397" s="424" t="s">
        <v>24</v>
      </c>
      <c r="K397" s="424"/>
      <c r="L397" s="492" t="s">
        <v>10</v>
      </c>
      <c r="M397" s="424" t="s">
        <v>55</v>
      </c>
      <c r="N397" s="424"/>
      <c r="O397" s="492" t="s">
        <v>10</v>
      </c>
      <c r="P397" s="424" t="s">
        <v>56</v>
      </c>
      <c r="Q397" s="424"/>
      <c r="R397" s="424"/>
      <c r="S397" s="424"/>
      <c r="T397" s="424"/>
      <c r="U397" s="424"/>
      <c r="V397" s="424"/>
      <c r="W397" s="424"/>
      <c r="X397" s="425"/>
      <c r="Y397" s="422"/>
      <c r="Z397" s="419"/>
      <c r="AA397" s="419"/>
      <c r="AB397" s="420"/>
      <c r="AC397" s="422"/>
      <c r="AD397" s="419"/>
      <c r="AE397" s="419"/>
      <c r="AF397" s="420"/>
    </row>
    <row r="398" spans="1:33" ht="18.75" customHeight="1" x14ac:dyDescent="0.15">
      <c r="A398" s="413"/>
      <c r="B398" s="414"/>
      <c r="C398" s="465"/>
      <c r="D398" s="417"/>
      <c r="E398" s="405"/>
      <c r="F398" s="417"/>
      <c r="G398" s="405"/>
      <c r="H398" s="423" t="s">
        <v>207</v>
      </c>
      <c r="I398" s="490" t="s">
        <v>10</v>
      </c>
      <c r="J398" s="424" t="s">
        <v>24</v>
      </c>
      <c r="K398" s="491"/>
      <c r="L398" s="492" t="s">
        <v>10</v>
      </c>
      <c r="M398" s="424" t="s">
        <v>28</v>
      </c>
      <c r="N398" s="424"/>
      <c r="O398" s="424"/>
      <c r="P398" s="424"/>
      <c r="Q398" s="424"/>
      <c r="R398" s="424"/>
      <c r="S398" s="424"/>
      <c r="T398" s="424"/>
      <c r="U398" s="424"/>
      <c r="V398" s="424"/>
      <c r="W398" s="424"/>
      <c r="X398" s="425"/>
      <c r="Y398" s="422"/>
      <c r="Z398" s="419"/>
      <c r="AA398" s="419"/>
      <c r="AB398" s="420"/>
      <c r="AC398" s="422"/>
      <c r="AD398" s="419"/>
      <c r="AE398" s="419"/>
      <c r="AF398" s="420"/>
      <c r="AG398" s="344"/>
    </row>
    <row r="399" spans="1:33" ht="18.75" customHeight="1" x14ac:dyDescent="0.15">
      <c r="A399" s="481"/>
      <c r="B399" s="414"/>
      <c r="C399" s="465"/>
      <c r="D399" s="481"/>
      <c r="E399" s="405"/>
      <c r="F399" s="481"/>
      <c r="G399" s="405"/>
      <c r="H399" s="447" t="s">
        <v>212</v>
      </c>
      <c r="I399" s="490" t="s">
        <v>10</v>
      </c>
      <c r="J399" s="424" t="s">
        <v>24</v>
      </c>
      <c r="K399" s="491"/>
      <c r="L399" s="492" t="s">
        <v>10</v>
      </c>
      <c r="M399" s="424" t="s">
        <v>28</v>
      </c>
      <c r="N399" s="424"/>
      <c r="O399" s="424"/>
      <c r="P399" s="424"/>
      <c r="Q399" s="424"/>
      <c r="R399" s="424"/>
      <c r="S399" s="424"/>
      <c r="T399" s="424"/>
      <c r="U399" s="424"/>
      <c r="V399" s="424"/>
      <c r="W399" s="424"/>
      <c r="X399" s="425"/>
      <c r="Y399" s="422"/>
      <c r="Z399" s="419"/>
      <c r="AA399" s="419"/>
      <c r="AB399" s="420"/>
      <c r="AC399" s="422"/>
      <c r="AD399" s="419"/>
      <c r="AE399" s="419"/>
      <c r="AF399" s="420"/>
    </row>
    <row r="400" spans="1:33" ht="18.75" customHeight="1" x14ac:dyDescent="0.15">
      <c r="A400" s="481" t="s">
        <v>10</v>
      </c>
      <c r="B400" s="414">
        <v>35</v>
      </c>
      <c r="C400" s="465" t="s">
        <v>314</v>
      </c>
      <c r="D400" s="481" t="s">
        <v>10</v>
      </c>
      <c r="E400" s="405" t="s">
        <v>315</v>
      </c>
      <c r="F400" s="481" t="s">
        <v>10</v>
      </c>
      <c r="G400" s="405" t="s">
        <v>208</v>
      </c>
      <c r="H400" s="423" t="s">
        <v>83</v>
      </c>
      <c r="I400" s="490" t="s">
        <v>10</v>
      </c>
      <c r="J400" s="424" t="s">
        <v>24</v>
      </c>
      <c r="K400" s="491"/>
      <c r="L400" s="492" t="s">
        <v>10</v>
      </c>
      <c r="M400" s="424" t="s">
        <v>28</v>
      </c>
      <c r="N400" s="424"/>
      <c r="O400" s="424"/>
      <c r="P400" s="424"/>
      <c r="Q400" s="424"/>
      <c r="R400" s="424"/>
      <c r="S400" s="424"/>
      <c r="T400" s="424"/>
      <c r="U400" s="424"/>
      <c r="V400" s="424"/>
      <c r="W400" s="424"/>
      <c r="X400" s="425"/>
      <c r="Y400" s="422"/>
      <c r="Z400" s="419"/>
      <c r="AA400" s="419"/>
      <c r="AB400" s="420"/>
      <c r="AC400" s="422"/>
      <c r="AD400" s="419"/>
      <c r="AE400" s="419"/>
      <c r="AF400" s="420"/>
    </row>
    <row r="401" spans="1:32" ht="18.75" customHeight="1" x14ac:dyDescent="0.15">
      <c r="A401" s="413"/>
      <c r="B401" s="414"/>
      <c r="C401" s="465" t="s">
        <v>316</v>
      </c>
      <c r="D401" s="481" t="s">
        <v>10</v>
      </c>
      <c r="E401" s="405" t="s">
        <v>317</v>
      </c>
      <c r="F401" s="481" t="s">
        <v>10</v>
      </c>
      <c r="G401" s="405" t="s">
        <v>209</v>
      </c>
      <c r="H401" s="447" t="s">
        <v>37</v>
      </c>
      <c r="I401" s="490" t="s">
        <v>10</v>
      </c>
      <c r="J401" s="424" t="s">
        <v>24</v>
      </c>
      <c r="K401" s="424"/>
      <c r="L401" s="492" t="s">
        <v>10</v>
      </c>
      <c r="M401" s="424" t="s">
        <v>25</v>
      </c>
      <c r="N401" s="424"/>
      <c r="O401" s="492" t="s">
        <v>10</v>
      </c>
      <c r="P401" s="424" t="s">
        <v>26</v>
      </c>
      <c r="Q401" s="491"/>
      <c r="R401" s="491"/>
      <c r="S401" s="491"/>
      <c r="T401" s="491"/>
      <c r="U401" s="491"/>
      <c r="V401" s="491"/>
      <c r="W401" s="491"/>
      <c r="X401" s="495"/>
      <c r="Y401" s="422"/>
      <c r="Z401" s="419"/>
      <c r="AA401" s="419"/>
      <c r="AB401" s="420"/>
      <c r="AC401" s="422"/>
      <c r="AD401" s="419"/>
      <c r="AE401" s="419"/>
      <c r="AF401" s="420"/>
    </row>
    <row r="402" spans="1:32" ht="18.75" customHeight="1" x14ac:dyDescent="0.15">
      <c r="A402" s="413"/>
      <c r="B402" s="414"/>
      <c r="C402" s="465"/>
      <c r="D402" s="481" t="s">
        <v>10</v>
      </c>
      <c r="E402" s="405" t="s">
        <v>318</v>
      </c>
      <c r="F402" s="417"/>
      <c r="G402" s="405" t="s">
        <v>211</v>
      </c>
      <c r="H402" s="468" t="s">
        <v>2159</v>
      </c>
      <c r="I402" s="490" t="s">
        <v>10</v>
      </c>
      <c r="J402" s="424" t="s">
        <v>24</v>
      </c>
      <c r="K402" s="424"/>
      <c r="L402" s="492" t="s">
        <v>10</v>
      </c>
      <c r="M402" s="427" t="s">
        <v>28</v>
      </c>
      <c r="N402" s="424"/>
      <c r="O402" s="424"/>
      <c r="P402" s="424"/>
      <c r="Q402" s="491"/>
      <c r="R402" s="491"/>
      <c r="S402" s="491"/>
      <c r="T402" s="491"/>
      <c r="U402" s="491"/>
      <c r="V402" s="491"/>
      <c r="W402" s="491"/>
      <c r="X402" s="495"/>
      <c r="Y402" s="422"/>
      <c r="Z402" s="419"/>
      <c r="AA402" s="419"/>
      <c r="AB402" s="420"/>
      <c r="AC402" s="422"/>
      <c r="AD402" s="419"/>
      <c r="AE402" s="419"/>
      <c r="AF402" s="420"/>
    </row>
    <row r="403" spans="1:32" ht="18.75" customHeight="1" x14ac:dyDescent="0.15">
      <c r="A403" s="413"/>
      <c r="B403" s="414"/>
      <c r="C403" s="415"/>
      <c r="D403" s="416"/>
      <c r="E403" s="405"/>
      <c r="F403" s="417"/>
      <c r="G403" s="418"/>
      <c r="H403" s="468" t="s">
        <v>2160</v>
      </c>
      <c r="I403" s="490" t="s">
        <v>10</v>
      </c>
      <c r="J403" s="424" t="s">
        <v>24</v>
      </c>
      <c r="K403" s="424"/>
      <c r="L403" s="492" t="s">
        <v>10</v>
      </c>
      <c r="M403" s="427" t="s">
        <v>28</v>
      </c>
      <c r="N403" s="424"/>
      <c r="O403" s="424"/>
      <c r="P403" s="424"/>
      <c r="Q403" s="491"/>
      <c r="R403" s="491"/>
      <c r="S403" s="491"/>
      <c r="T403" s="491"/>
      <c r="U403" s="491"/>
      <c r="V403" s="491"/>
      <c r="W403" s="491"/>
      <c r="X403" s="495"/>
      <c r="Y403" s="422"/>
      <c r="Z403" s="419"/>
      <c r="AA403" s="419"/>
      <c r="AB403" s="420"/>
      <c r="AC403" s="422"/>
      <c r="AD403" s="419"/>
      <c r="AE403" s="419"/>
      <c r="AF403" s="420"/>
    </row>
    <row r="404" spans="1:32" ht="18.75" customHeight="1" x14ac:dyDescent="0.15">
      <c r="A404" s="413"/>
      <c r="B404" s="414"/>
      <c r="C404" s="415"/>
      <c r="D404" s="416"/>
      <c r="E404" s="405"/>
      <c r="F404" s="417"/>
      <c r="G404" s="418"/>
      <c r="H404" s="516" t="s">
        <v>114</v>
      </c>
      <c r="I404" s="490" t="s">
        <v>10</v>
      </c>
      <c r="J404" s="424" t="s">
        <v>24</v>
      </c>
      <c r="K404" s="424"/>
      <c r="L404" s="492" t="s">
        <v>10</v>
      </c>
      <c r="M404" s="424" t="s">
        <v>25</v>
      </c>
      <c r="N404" s="424"/>
      <c r="O404" s="492" t="s">
        <v>10</v>
      </c>
      <c r="P404" s="424" t="s">
        <v>26</v>
      </c>
      <c r="Q404" s="493"/>
      <c r="R404" s="493"/>
      <c r="S404" s="493"/>
      <c r="T404" s="493"/>
      <c r="U404" s="517"/>
      <c r="V404" s="517"/>
      <c r="W404" s="517"/>
      <c r="X404" s="518"/>
      <c r="Y404" s="422"/>
      <c r="Z404" s="419"/>
      <c r="AA404" s="419"/>
      <c r="AB404" s="420"/>
      <c r="AC404" s="422"/>
      <c r="AD404" s="419"/>
      <c r="AE404" s="419"/>
      <c r="AF404" s="420"/>
    </row>
    <row r="405" spans="1:32" ht="18.75" customHeight="1" x14ac:dyDescent="0.15">
      <c r="A405" s="413"/>
      <c r="B405" s="414"/>
      <c r="C405" s="415"/>
      <c r="D405" s="416"/>
      <c r="E405" s="405"/>
      <c r="F405" s="417"/>
      <c r="G405" s="418"/>
      <c r="H405" s="431" t="s">
        <v>214</v>
      </c>
      <c r="I405" s="490" t="s">
        <v>10</v>
      </c>
      <c r="J405" s="424" t="s">
        <v>24</v>
      </c>
      <c r="K405" s="424"/>
      <c r="L405" s="492" t="s">
        <v>10</v>
      </c>
      <c r="M405" s="424" t="s">
        <v>39</v>
      </c>
      <c r="N405" s="424"/>
      <c r="O405" s="492" t="s">
        <v>10</v>
      </c>
      <c r="P405" s="424" t="s">
        <v>56</v>
      </c>
      <c r="Q405" s="451"/>
      <c r="R405" s="492" t="s">
        <v>10</v>
      </c>
      <c r="S405" s="424" t="s">
        <v>85</v>
      </c>
      <c r="T405" s="424"/>
      <c r="U405" s="424"/>
      <c r="V405" s="424"/>
      <c r="W405" s="424"/>
      <c r="X405" s="425"/>
      <c r="Y405" s="422"/>
      <c r="Z405" s="419"/>
      <c r="AA405" s="419"/>
      <c r="AB405" s="420"/>
      <c r="AC405" s="422"/>
      <c r="AD405" s="419"/>
      <c r="AE405" s="419"/>
      <c r="AF405" s="420"/>
    </row>
    <row r="406" spans="1:32" ht="18.75" customHeight="1" x14ac:dyDescent="0.15">
      <c r="A406" s="413"/>
      <c r="B406" s="414"/>
      <c r="C406" s="415"/>
      <c r="D406" s="416"/>
      <c r="E406" s="405"/>
      <c r="F406" s="417"/>
      <c r="G406" s="418"/>
      <c r="H406" s="431" t="s">
        <v>38</v>
      </c>
      <c r="I406" s="490" t="s">
        <v>10</v>
      </c>
      <c r="J406" s="424" t="s">
        <v>24</v>
      </c>
      <c r="K406" s="424"/>
      <c r="L406" s="492" t="s">
        <v>10</v>
      </c>
      <c r="M406" s="424" t="s">
        <v>39</v>
      </c>
      <c r="N406" s="424"/>
      <c r="O406" s="492" t="s">
        <v>10</v>
      </c>
      <c r="P406" s="424" t="s">
        <v>40</v>
      </c>
      <c r="Q406" s="424"/>
      <c r="R406" s="492" t="s">
        <v>10</v>
      </c>
      <c r="S406" s="424" t="s">
        <v>41</v>
      </c>
      <c r="T406" s="424"/>
      <c r="U406" s="491"/>
      <c r="V406" s="491"/>
      <c r="W406" s="491"/>
      <c r="X406" s="495"/>
      <c r="Y406" s="422"/>
      <c r="Z406" s="419"/>
      <c r="AA406" s="419"/>
      <c r="AB406" s="420"/>
      <c r="AC406" s="422"/>
      <c r="AD406" s="419"/>
      <c r="AE406" s="419"/>
      <c r="AF406" s="420"/>
    </row>
    <row r="407" spans="1:32" ht="18.75" customHeight="1" x14ac:dyDescent="0.15">
      <c r="A407" s="413"/>
      <c r="B407" s="414"/>
      <c r="C407" s="415"/>
      <c r="D407" s="416"/>
      <c r="E407" s="405"/>
      <c r="F407" s="417"/>
      <c r="G407" s="418"/>
      <c r="H407" s="432" t="s">
        <v>42</v>
      </c>
      <c r="I407" s="500" t="s">
        <v>10</v>
      </c>
      <c r="J407" s="426" t="s">
        <v>43</v>
      </c>
      <c r="K407" s="426"/>
      <c r="L407" s="501" t="s">
        <v>10</v>
      </c>
      <c r="M407" s="426" t="s">
        <v>44</v>
      </c>
      <c r="N407" s="426"/>
      <c r="O407" s="501" t="s">
        <v>10</v>
      </c>
      <c r="P407" s="426" t="s">
        <v>45</v>
      </c>
      <c r="Q407" s="426"/>
      <c r="R407" s="501"/>
      <c r="S407" s="426"/>
      <c r="T407" s="426"/>
      <c r="U407" s="498"/>
      <c r="V407" s="498"/>
      <c r="W407" s="498"/>
      <c r="X407" s="499"/>
      <c r="Y407" s="422"/>
      <c r="Z407" s="419"/>
      <c r="AA407" s="419"/>
      <c r="AB407" s="420"/>
      <c r="AC407" s="422"/>
      <c r="AD407" s="419"/>
      <c r="AE407" s="419"/>
      <c r="AF407" s="420"/>
    </row>
    <row r="408" spans="1:32" ht="18.75" customHeight="1" x14ac:dyDescent="0.15">
      <c r="A408" s="433"/>
      <c r="B408" s="434"/>
      <c r="C408" s="435"/>
      <c r="D408" s="436"/>
      <c r="E408" s="437"/>
      <c r="F408" s="438"/>
      <c r="G408" s="439"/>
      <c r="H408" s="440" t="s">
        <v>46</v>
      </c>
      <c r="I408" s="502" t="s">
        <v>10</v>
      </c>
      <c r="J408" s="441" t="s">
        <v>24</v>
      </c>
      <c r="K408" s="441"/>
      <c r="L408" s="503" t="s">
        <v>10</v>
      </c>
      <c r="M408" s="441" t="s">
        <v>28</v>
      </c>
      <c r="N408" s="441"/>
      <c r="O408" s="441"/>
      <c r="P408" s="441"/>
      <c r="Q408" s="504"/>
      <c r="R408" s="441"/>
      <c r="S408" s="441"/>
      <c r="T408" s="441"/>
      <c r="U408" s="441"/>
      <c r="V408" s="441"/>
      <c r="W408" s="441"/>
      <c r="X408" s="442"/>
      <c r="Y408" s="443"/>
      <c r="Z408" s="444"/>
      <c r="AA408" s="444"/>
      <c r="AB408" s="445"/>
      <c r="AC408" s="422"/>
      <c r="AD408" s="419"/>
      <c r="AE408" s="419"/>
      <c r="AF408" s="420"/>
    </row>
    <row r="409" spans="1:32" ht="18.75" customHeight="1" x14ac:dyDescent="0.15">
      <c r="A409" s="413"/>
      <c r="B409" s="414"/>
      <c r="C409" s="415"/>
      <c r="D409" s="416"/>
      <c r="E409" s="418"/>
      <c r="F409" s="416"/>
      <c r="G409" s="418"/>
      <c r="H409" s="476" t="s">
        <v>215</v>
      </c>
      <c r="I409" s="505" t="s">
        <v>10</v>
      </c>
      <c r="J409" s="449" t="s">
        <v>24</v>
      </c>
      <c r="K409" s="506"/>
      <c r="L409" s="507" t="s">
        <v>10</v>
      </c>
      <c r="M409" s="449" t="s">
        <v>28</v>
      </c>
      <c r="N409" s="506"/>
      <c r="O409" s="506"/>
      <c r="P409" s="506"/>
      <c r="Q409" s="506"/>
      <c r="R409" s="506"/>
      <c r="S409" s="506"/>
      <c r="T409" s="506"/>
      <c r="U409" s="506"/>
      <c r="V409" s="506"/>
      <c r="W409" s="506"/>
      <c r="X409" s="522"/>
      <c r="Y409" s="511" t="s">
        <v>10</v>
      </c>
      <c r="Z409" s="400" t="s">
        <v>319</v>
      </c>
      <c r="AA409" s="400"/>
      <c r="AB409" s="420"/>
      <c r="AC409" s="2417"/>
      <c r="AD409" s="2418"/>
      <c r="AE409" s="2418"/>
      <c r="AF409" s="2419"/>
    </row>
    <row r="410" spans="1:32" ht="18.75" customHeight="1" x14ac:dyDescent="0.15">
      <c r="A410" s="481"/>
      <c r="B410" s="414"/>
      <c r="C410" s="415"/>
      <c r="D410" s="416"/>
      <c r="E410" s="418"/>
      <c r="F410" s="416"/>
      <c r="G410" s="418"/>
      <c r="H410" s="2489" t="s">
        <v>285</v>
      </c>
      <c r="I410" s="2471" t="s">
        <v>10</v>
      </c>
      <c r="J410" s="2473" t="s">
        <v>30</v>
      </c>
      <c r="K410" s="2473"/>
      <c r="L410" s="2473"/>
      <c r="M410" s="2471" t="s">
        <v>10</v>
      </c>
      <c r="N410" s="2473" t="s">
        <v>31</v>
      </c>
      <c r="O410" s="2473"/>
      <c r="P410" s="2473"/>
      <c r="Q410" s="517"/>
      <c r="R410" s="517"/>
      <c r="S410" s="517"/>
      <c r="T410" s="517"/>
      <c r="U410" s="517"/>
      <c r="V410" s="517"/>
      <c r="W410" s="517"/>
      <c r="X410" s="518"/>
      <c r="Y410" s="480" t="s">
        <v>10</v>
      </c>
      <c r="Z410" s="403" t="s">
        <v>20</v>
      </c>
      <c r="AA410" s="419"/>
      <c r="AB410" s="420"/>
      <c r="AC410" s="2417"/>
      <c r="AD410" s="2418"/>
      <c r="AE410" s="2418"/>
      <c r="AF410" s="2419"/>
    </row>
    <row r="411" spans="1:32" ht="18.75" customHeight="1" x14ac:dyDescent="0.15">
      <c r="A411" s="481" t="s">
        <v>10</v>
      </c>
      <c r="B411" s="414">
        <v>67</v>
      </c>
      <c r="C411" s="415" t="s">
        <v>320</v>
      </c>
      <c r="D411" s="416"/>
      <c r="E411" s="418"/>
      <c r="F411" s="416"/>
      <c r="G411" s="418"/>
      <c r="H411" s="2490"/>
      <c r="I411" s="2472"/>
      <c r="J411" s="2442"/>
      <c r="K411" s="2442"/>
      <c r="L411" s="2442"/>
      <c r="M411" s="2472"/>
      <c r="N411" s="2442"/>
      <c r="O411" s="2442"/>
      <c r="P411" s="2442"/>
      <c r="Q411" s="496"/>
      <c r="R411" s="496"/>
      <c r="S411" s="496"/>
      <c r="T411" s="496"/>
      <c r="U411" s="496"/>
      <c r="V411" s="496"/>
      <c r="W411" s="496"/>
      <c r="X411" s="497"/>
      <c r="Y411" s="422"/>
      <c r="Z411" s="419"/>
      <c r="AA411" s="419"/>
      <c r="AB411" s="420"/>
      <c r="AC411" s="2417"/>
      <c r="AD411" s="2418"/>
      <c r="AE411" s="2418"/>
      <c r="AF411" s="2419"/>
    </row>
    <row r="412" spans="1:32" ht="18.75" customHeight="1" x14ac:dyDescent="0.15">
      <c r="A412" s="413"/>
      <c r="B412" s="414"/>
      <c r="C412" s="415"/>
      <c r="D412" s="416"/>
      <c r="E412" s="418"/>
      <c r="F412" s="416"/>
      <c r="G412" s="418"/>
      <c r="H412" s="2489" t="s">
        <v>287</v>
      </c>
      <c r="I412" s="2492" t="s">
        <v>10</v>
      </c>
      <c r="J412" s="2473" t="s">
        <v>30</v>
      </c>
      <c r="K412" s="2473"/>
      <c r="L412" s="2473"/>
      <c r="M412" s="2471" t="s">
        <v>10</v>
      </c>
      <c r="N412" s="2473" t="s">
        <v>31</v>
      </c>
      <c r="O412" s="2473"/>
      <c r="P412" s="2473"/>
      <c r="Q412" s="517"/>
      <c r="R412" s="517"/>
      <c r="S412" s="517"/>
      <c r="T412" s="517"/>
      <c r="U412" s="517"/>
      <c r="V412" s="517"/>
      <c r="W412" s="517"/>
      <c r="X412" s="518"/>
      <c r="Y412" s="422"/>
      <c r="Z412" s="419"/>
      <c r="AA412" s="419"/>
      <c r="AB412" s="420"/>
      <c r="AC412" s="2417"/>
      <c r="AD412" s="2418"/>
      <c r="AE412" s="2418"/>
      <c r="AF412" s="2419"/>
    </row>
    <row r="413" spans="1:32" ht="18.75" customHeight="1" x14ac:dyDescent="0.15">
      <c r="A413" s="433"/>
      <c r="B413" s="434"/>
      <c r="C413" s="435"/>
      <c r="D413" s="436"/>
      <c r="E413" s="439"/>
      <c r="F413" s="436"/>
      <c r="G413" s="439"/>
      <c r="H413" s="2491"/>
      <c r="I413" s="2493"/>
      <c r="J413" s="2486"/>
      <c r="K413" s="2486"/>
      <c r="L413" s="2486"/>
      <c r="M413" s="2494"/>
      <c r="N413" s="2486"/>
      <c r="O413" s="2486"/>
      <c r="P413" s="2486"/>
      <c r="Q413" s="523"/>
      <c r="R413" s="523"/>
      <c r="S413" s="523"/>
      <c r="T413" s="523"/>
      <c r="U413" s="523"/>
      <c r="V413" s="523"/>
      <c r="W413" s="523"/>
      <c r="X413" s="524"/>
      <c r="Y413" s="443"/>
      <c r="Z413" s="444"/>
      <c r="AA413" s="444"/>
      <c r="AB413" s="445"/>
      <c r="AC413" s="2420"/>
      <c r="AD413" s="2421"/>
      <c r="AE413" s="2421"/>
      <c r="AF413" s="2422"/>
    </row>
    <row r="414" spans="1:32" ht="19.5" customHeight="1" x14ac:dyDescent="0.15">
      <c r="A414" s="576" t="s">
        <v>10</v>
      </c>
      <c r="B414" s="407">
        <v>46</v>
      </c>
      <c r="C414" s="408" t="s">
        <v>321</v>
      </c>
      <c r="D414" s="576" t="s">
        <v>10</v>
      </c>
      <c r="E414" s="402" t="s">
        <v>322</v>
      </c>
      <c r="F414" s="577"/>
      <c r="G414" s="578"/>
      <c r="H414" s="2495"/>
      <c r="I414" s="2497"/>
      <c r="J414" s="2499"/>
      <c r="K414" s="2499"/>
      <c r="L414" s="2499"/>
      <c r="M414" s="2501"/>
      <c r="N414" s="2499"/>
      <c r="O414" s="2499"/>
      <c r="P414" s="2499"/>
      <c r="Q414" s="579"/>
      <c r="R414" s="579"/>
      <c r="S414" s="579"/>
      <c r="T414" s="579"/>
      <c r="U414" s="579"/>
      <c r="V414" s="579"/>
      <c r="W414" s="579"/>
      <c r="X414" s="580"/>
      <c r="Y414" s="581" t="s">
        <v>10</v>
      </c>
      <c r="Z414" s="400" t="s">
        <v>319</v>
      </c>
      <c r="AA414" s="582"/>
      <c r="AB414" s="583"/>
      <c r="AC414" s="2414"/>
      <c r="AD414" s="2415"/>
      <c r="AE414" s="2415"/>
      <c r="AF414" s="2416"/>
    </row>
    <row r="415" spans="1:32" ht="18.75" customHeight="1" x14ac:dyDescent="0.15">
      <c r="A415" s="584"/>
      <c r="B415" s="585"/>
      <c r="C415" s="586"/>
      <c r="D415" s="587"/>
      <c r="E415" s="588"/>
      <c r="F415" s="589"/>
      <c r="G415" s="590"/>
      <c r="H415" s="2496"/>
      <c r="I415" s="2498"/>
      <c r="J415" s="2500"/>
      <c r="K415" s="2500"/>
      <c r="L415" s="2500"/>
      <c r="M415" s="2502"/>
      <c r="N415" s="2500"/>
      <c r="O415" s="2500"/>
      <c r="P415" s="2500"/>
      <c r="Q415" s="591"/>
      <c r="R415" s="591"/>
      <c r="S415" s="591"/>
      <c r="T415" s="591"/>
      <c r="U415" s="591"/>
      <c r="V415" s="591"/>
      <c r="W415" s="591"/>
      <c r="X415" s="592"/>
      <c r="Y415" s="593" t="s">
        <v>10</v>
      </c>
      <c r="Z415" s="536" t="s">
        <v>20</v>
      </c>
      <c r="AA415" s="594"/>
      <c r="AB415" s="595"/>
      <c r="AC415" s="2420"/>
      <c r="AD415" s="2421"/>
      <c r="AE415" s="2421"/>
      <c r="AF415" s="2422"/>
    </row>
    <row r="416" spans="1:32" ht="18.75" customHeight="1" x14ac:dyDescent="0.15">
      <c r="A416" s="413"/>
      <c r="B416" s="414"/>
      <c r="C416" s="415"/>
      <c r="D416" s="416"/>
      <c r="E416" s="405"/>
      <c r="F416" s="478"/>
      <c r="G416" s="525"/>
      <c r="H416" s="468" t="s">
        <v>323</v>
      </c>
      <c r="I416" s="490" t="s">
        <v>10</v>
      </c>
      <c r="J416" s="424" t="s">
        <v>24</v>
      </c>
      <c r="K416" s="491"/>
      <c r="L416" s="492" t="s">
        <v>10</v>
      </c>
      <c r="M416" s="424" t="s">
        <v>28</v>
      </c>
      <c r="N416" s="491"/>
      <c r="O416" s="491"/>
      <c r="P416" s="491"/>
      <c r="Q416" s="491"/>
      <c r="R416" s="491"/>
      <c r="S416" s="491"/>
      <c r="T416" s="491"/>
      <c r="U416" s="491"/>
      <c r="V416" s="491"/>
      <c r="W416" s="491"/>
      <c r="X416" s="495"/>
      <c r="Y416" s="581" t="s">
        <v>10</v>
      </c>
      <c r="Z416" s="400" t="s">
        <v>319</v>
      </c>
      <c r="AA416" s="596"/>
      <c r="AB416" s="412"/>
      <c r="AC416" s="2417"/>
      <c r="AD416" s="2418"/>
      <c r="AE416" s="2418"/>
      <c r="AF416" s="2419"/>
    </row>
    <row r="417" spans="1:32" ht="18.75" customHeight="1" x14ac:dyDescent="0.15">
      <c r="A417" s="597" t="s">
        <v>10</v>
      </c>
      <c r="B417" s="414">
        <v>46</v>
      </c>
      <c r="C417" s="415" t="s">
        <v>321</v>
      </c>
      <c r="D417" s="597" t="s">
        <v>10</v>
      </c>
      <c r="E417" s="405" t="s">
        <v>324</v>
      </c>
      <c r="F417" s="478"/>
      <c r="G417" s="525"/>
      <c r="H417" s="2427" t="s">
        <v>58</v>
      </c>
      <c r="I417" s="2471" t="s">
        <v>10</v>
      </c>
      <c r="J417" s="2473" t="s">
        <v>30</v>
      </c>
      <c r="K417" s="2473"/>
      <c r="L417" s="2473"/>
      <c r="M417" s="2471" t="s">
        <v>10</v>
      </c>
      <c r="N417" s="2473" t="s">
        <v>31</v>
      </c>
      <c r="O417" s="2473"/>
      <c r="P417" s="2473"/>
      <c r="Q417" s="517"/>
      <c r="R417" s="517"/>
      <c r="S417" s="517"/>
      <c r="T417" s="517"/>
      <c r="U417" s="517"/>
      <c r="V417" s="517"/>
      <c r="W417" s="517"/>
      <c r="X417" s="518"/>
      <c r="Y417" s="598" t="s">
        <v>10</v>
      </c>
      <c r="Z417" s="403" t="s">
        <v>20</v>
      </c>
      <c r="AA417" s="599"/>
      <c r="AB417" s="600"/>
      <c r="AC417" s="2417"/>
      <c r="AD417" s="2418"/>
      <c r="AE417" s="2418"/>
      <c r="AF417" s="2419"/>
    </row>
    <row r="418" spans="1:32" ht="18.75" customHeight="1" x14ac:dyDescent="0.15">
      <c r="A418" s="413"/>
      <c r="B418" s="414"/>
      <c r="C418" s="415"/>
      <c r="D418" s="416"/>
      <c r="E418" s="405"/>
      <c r="F418" s="478"/>
      <c r="G418" s="525"/>
      <c r="H418" s="2428"/>
      <c r="I418" s="2472"/>
      <c r="J418" s="2442"/>
      <c r="K418" s="2442"/>
      <c r="L418" s="2442"/>
      <c r="M418" s="2472"/>
      <c r="N418" s="2442"/>
      <c r="O418" s="2442"/>
      <c r="P418" s="2442"/>
      <c r="Q418" s="496"/>
      <c r="R418" s="496"/>
      <c r="S418" s="496"/>
      <c r="T418" s="496"/>
      <c r="U418" s="496"/>
      <c r="V418" s="496"/>
      <c r="W418" s="496"/>
      <c r="X418" s="497"/>
      <c r="Y418" s="422"/>
      <c r="Z418" s="419"/>
      <c r="AA418" s="419"/>
      <c r="AB418" s="420"/>
      <c r="AC418" s="2417"/>
      <c r="AD418" s="2418"/>
      <c r="AE418" s="2418"/>
      <c r="AF418" s="2419"/>
    </row>
    <row r="419" spans="1:32" ht="18.75" customHeight="1" x14ac:dyDescent="0.15">
      <c r="A419" s="413"/>
      <c r="B419" s="414"/>
      <c r="C419" s="415"/>
      <c r="D419" s="416"/>
      <c r="E419" s="405"/>
      <c r="F419" s="478"/>
      <c r="G419" s="525"/>
      <c r="H419" s="2427" t="s">
        <v>59</v>
      </c>
      <c r="I419" s="2503" t="s">
        <v>10</v>
      </c>
      <c r="J419" s="2430" t="s">
        <v>30</v>
      </c>
      <c r="K419" s="2430"/>
      <c r="L419" s="2430"/>
      <c r="M419" s="2505" t="s">
        <v>10</v>
      </c>
      <c r="N419" s="2430" t="s">
        <v>217</v>
      </c>
      <c r="O419" s="2430"/>
      <c r="P419" s="2430"/>
      <c r="Q419" s="517"/>
      <c r="R419" s="517"/>
      <c r="S419" s="517"/>
      <c r="T419" s="517"/>
      <c r="U419" s="517"/>
      <c r="V419" s="517"/>
      <c r="W419" s="517"/>
      <c r="X419" s="518"/>
      <c r="Y419" s="422"/>
      <c r="Z419" s="419"/>
      <c r="AA419" s="419"/>
      <c r="AB419" s="420"/>
      <c r="AC419" s="2417"/>
      <c r="AD419" s="2418"/>
      <c r="AE419" s="2418"/>
      <c r="AF419" s="2419"/>
    </row>
    <row r="420" spans="1:32" ht="18.75" customHeight="1" x14ac:dyDescent="0.15">
      <c r="A420" s="433"/>
      <c r="B420" s="434"/>
      <c r="C420" s="435"/>
      <c r="D420" s="436"/>
      <c r="E420" s="437"/>
      <c r="F420" s="479"/>
      <c r="G420" s="524"/>
      <c r="H420" s="2454"/>
      <c r="I420" s="2504"/>
      <c r="J420" s="2441"/>
      <c r="K420" s="2441"/>
      <c r="L420" s="2441"/>
      <c r="M420" s="2506"/>
      <c r="N420" s="2441"/>
      <c r="O420" s="2441"/>
      <c r="P420" s="2441"/>
      <c r="Q420" s="523"/>
      <c r="R420" s="523"/>
      <c r="S420" s="523"/>
      <c r="T420" s="523"/>
      <c r="U420" s="523"/>
      <c r="V420" s="523"/>
      <c r="W420" s="523"/>
      <c r="X420" s="524"/>
      <c r="Y420" s="443"/>
      <c r="Z420" s="444"/>
      <c r="AA420" s="444"/>
      <c r="AB420" s="445"/>
      <c r="AC420" s="2420"/>
      <c r="AD420" s="2421"/>
      <c r="AE420" s="2421"/>
      <c r="AF420" s="2422"/>
    </row>
    <row r="421" spans="1:32" ht="20.25" customHeight="1" x14ac:dyDescent="0.15"/>
    <row r="422" spans="1:32" ht="20.25" customHeight="1" x14ac:dyDescent="0.15">
      <c r="A422" s="2467" t="s">
        <v>243</v>
      </c>
      <c r="B422" s="2467"/>
      <c r="C422" s="2467"/>
      <c r="D422" s="2467"/>
      <c r="E422" s="2467"/>
      <c r="F422" s="2467"/>
      <c r="G422" s="2467"/>
      <c r="H422" s="2467"/>
      <c r="I422" s="2467"/>
      <c r="J422" s="2467"/>
      <c r="K422" s="2467"/>
      <c r="L422" s="2467"/>
      <c r="M422" s="2467"/>
      <c r="N422" s="2467"/>
      <c r="O422" s="2467"/>
      <c r="P422" s="2467"/>
      <c r="Q422" s="2467"/>
      <c r="R422" s="2467"/>
      <c r="S422" s="2467"/>
      <c r="T422" s="2467"/>
      <c r="U422" s="2467"/>
      <c r="V422" s="2467"/>
      <c r="W422" s="2467"/>
      <c r="X422" s="2467"/>
      <c r="Y422" s="2467"/>
      <c r="Z422" s="2467"/>
      <c r="AA422" s="2467"/>
      <c r="AB422" s="2467"/>
      <c r="AC422" s="2467"/>
      <c r="AD422" s="2467"/>
      <c r="AE422" s="2467"/>
      <c r="AF422" s="2467"/>
    </row>
    <row r="423" spans="1:32" ht="20.25" customHeight="1" x14ac:dyDescent="0.15"/>
    <row r="424" spans="1:32" ht="30" customHeight="1" x14ac:dyDescent="0.15">
      <c r="S424" s="2468" t="s">
        <v>1</v>
      </c>
      <c r="T424" s="2469"/>
      <c r="U424" s="2469"/>
      <c r="V424" s="2470"/>
      <c r="W424" s="319"/>
      <c r="X424" s="147"/>
      <c r="Y424" s="147"/>
      <c r="Z424" s="147"/>
      <c r="AA424" s="147"/>
      <c r="AB424" s="147"/>
      <c r="AC424" s="147"/>
      <c r="AD424" s="147"/>
      <c r="AE424" s="147"/>
      <c r="AF424" s="188"/>
    </row>
    <row r="425" spans="1:32" ht="20.25" customHeight="1" x14ac:dyDescent="0.15"/>
    <row r="426" spans="1:32" ht="17.25" customHeight="1" x14ac:dyDescent="0.15">
      <c r="A426" s="2468" t="s">
        <v>244</v>
      </c>
      <c r="B426" s="2469"/>
      <c r="C426" s="2470"/>
      <c r="D426" s="2468" t="s">
        <v>3</v>
      </c>
      <c r="E426" s="2470"/>
      <c r="F426" s="2468" t="s">
        <v>4</v>
      </c>
      <c r="G426" s="2470"/>
      <c r="H426" s="2468" t="s">
        <v>5</v>
      </c>
      <c r="I426" s="2469"/>
      <c r="J426" s="2469"/>
      <c r="K426" s="2469"/>
      <c r="L426" s="2469"/>
      <c r="M426" s="2469"/>
      <c r="N426" s="2469"/>
      <c r="O426" s="2469"/>
      <c r="P426" s="2469"/>
      <c r="Q426" s="2469"/>
      <c r="R426" s="2469"/>
      <c r="S426" s="2469"/>
      <c r="T426" s="2469"/>
      <c r="U426" s="2469"/>
      <c r="V426" s="2469"/>
      <c r="W426" s="2469"/>
      <c r="X426" s="2469"/>
      <c r="Y426" s="2469"/>
      <c r="Z426" s="2469"/>
      <c r="AA426" s="2469"/>
      <c r="AB426" s="2469"/>
      <c r="AC426" s="2469"/>
      <c r="AD426" s="2469"/>
      <c r="AE426" s="2469"/>
      <c r="AF426" s="2470"/>
    </row>
    <row r="427" spans="1:32" ht="18.75" customHeight="1" x14ac:dyDescent="0.15">
      <c r="A427" s="2507" t="s">
        <v>8</v>
      </c>
      <c r="B427" s="2508"/>
      <c r="C427" s="2509"/>
      <c r="D427" s="189"/>
      <c r="E427" s="4"/>
      <c r="F427" s="6"/>
      <c r="G427" s="23"/>
      <c r="H427" s="2513" t="s">
        <v>9</v>
      </c>
      <c r="I427" s="334" t="s">
        <v>10</v>
      </c>
      <c r="J427" s="22" t="s">
        <v>11</v>
      </c>
      <c r="K427" s="138"/>
      <c r="L427" s="138"/>
      <c r="M427" s="322" t="s">
        <v>10</v>
      </c>
      <c r="N427" s="22" t="s">
        <v>12</v>
      </c>
      <c r="O427" s="138"/>
      <c r="P427" s="138"/>
      <c r="Q427" s="322" t="s">
        <v>10</v>
      </c>
      <c r="R427" s="22" t="s">
        <v>13</v>
      </c>
      <c r="S427" s="138"/>
      <c r="T427" s="138"/>
      <c r="U427" s="322" t="s">
        <v>10</v>
      </c>
      <c r="V427" s="22" t="s">
        <v>14</v>
      </c>
      <c r="W427" s="138"/>
      <c r="X427" s="138"/>
      <c r="Y427" s="22"/>
      <c r="Z427" s="138"/>
      <c r="AA427" s="138"/>
      <c r="AB427" s="138"/>
      <c r="AC427" s="138"/>
      <c r="AD427" s="138"/>
      <c r="AE427" s="138"/>
      <c r="AF427" s="320"/>
    </row>
    <row r="428" spans="1:32" ht="18.75" customHeight="1" x14ac:dyDescent="0.15">
      <c r="A428" s="2510"/>
      <c r="B428" s="2511"/>
      <c r="C428" s="2512"/>
      <c r="D428" s="190"/>
      <c r="E428" s="136"/>
      <c r="F428" s="135"/>
      <c r="G428" s="142"/>
      <c r="H428" s="2514"/>
      <c r="I428" s="342" t="s">
        <v>10</v>
      </c>
      <c r="J428" s="87" t="s">
        <v>15</v>
      </c>
      <c r="K428" s="134"/>
      <c r="L428" s="134"/>
      <c r="M428" s="336" t="s">
        <v>10</v>
      </c>
      <c r="N428" s="87" t="s">
        <v>16</v>
      </c>
      <c r="O428" s="134"/>
      <c r="P428" s="134"/>
      <c r="Q428" s="336" t="s">
        <v>10</v>
      </c>
      <c r="R428" s="87" t="s">
        <v>17</v>
      </c>
      <c r="S428" s="134"/>
      <c r="T428" s="134"/>
      <c r="U428" s="336" t="s">
        <v>10</v>
      </c>
      <c r="V428" s="87" t="s">
        <v>18</v>
      </c>
      <c r="W428" s="134"/>
      <c r="X428" s="134"/>
      <c r="Y428" s="8"/>
      <c r="Z428" s="193"/>
      <c r="AA428" s="193"/>
      <c r="AB428" s="193"/>
      <c r="AC428" s="193"/>
      <c r="AD428" s="193"/>
      <c r="AE428" s="193"/>
      <c r="AF428" s="194"/>
    </row>
    <row r="429" spans="1:32" ht="18.75" customHeight="1" x14ac:dyDescent="0.15">
      <c r="A429" s="144"/>
      <c r="B429" s="143"/>
      <c r="C429" s="323"/>
      <c r="D429" s="139"/>
      <c r="E429" s="133"/>
      <c r="F429" s="146"/>
      <c r="G429" s="132"/>
      <c r="H429" s="345" t="s">
        <v>57</v>
      </c>
      <c r="I429" s="326" t="s">
        <v>10</v>
      </c>
      <c r="J429" s="330" t="s">
        <v>24</v>
      </c>
      <c r="K429" s="331"/>
      <c r="L429" s="335" t="s">
        <v>10</v>
      </c>
      <c r="M429" s="330" t="s">
        <v>28</v>
      </c>
      <c r="N429" s="331"/>
      <c r="O429" s="327"/>
      <c r="P429" s="327"/>
      <c r="Q429" s="327"/>
      <c r="R429" s="327"/>
      <c r="S429" s="327"/>
      <c r="T429" s="327"/>
      <c r="U429" s="327"/>
      <c r="V429" s="327"/>
      <c r="W429" s="327"/>
      <c r="X429" s="327"/>
      <c r="Y429" s="327"/>
      <c r="Z429" s="327"/>
      <c r="AA429" s="91"/>
      <c r="AB429" s="91"/>
      <c r="AC429" s="91"/>
      <c r="AD429" s="91"/>
      <c r="AE429" s="91"/>
      <c r="AF429" s="324"/>
    </row>
    <row r="430" spans="1:32" ht="18.75" customHeight="1" x14ac:dyDescent="0.15">
      <c r="A430" s="144"/>
      <c r="B430" s="143"/>
      <c r="C430" s="323"/>
      <c r="D430" s="139"/>
      <c r="E430" s="133"/>
      <c r="F430" s="146"/>
      <c r="G430" s="132"/>
      <c r="H430" s="2515" t="s">
        <v>58</v>
      </c>
      <c r="I430" s="2517" t="s">
        <v>10</v>
      </c>
      <c r="J430" s="2519" t="s">
        <v>30</v>
      </c>
      <c r="K430" s="2519"/>
      <c r="L430" s="2519"/>
      <c r="M430" s="2517" t="s">
        <v>10</v>
      </c>
      <c r="N430" s="2519" t="s">
        <v>31</v>
      </c>
      <c r="O430" s="2519"/>
      <c r="P430" s="2519"/>
      <c r="Q430" s="340"/>
      <c r="R430" s="340"/>
      <c r="S430" s="340"/>
      <c r="T430" s="340"/>
      <c r="U430" s="340"/>
      <c r="V430" s="340"/>
      <c r="W430" s="340"/>
      <c r="X430" s="340"/>
      <c r="Y430" s="340"/>
      <c r="Z430" s="340"/>
      <c r="AA430" s="340"/>
      <c r="AB430" s="340"/>
      <c r="AC430" s="340"/>
      <c r="AD430" s="340"/>
      <c r="AE430" s="340"/>
      <c r="AF430" s="341"/>
    </row>
    <row r="431" spans="1:32" ht="18.75" customHeight="1" x14ac:dyDescent="0.15">
      <c r="A431" s="321" t="s">
        <v>10</v>
      </c>
      <c r="B431" s="143">
        <v>63</v>
      </c>
      <c r="C431" s="323" t="s">
        <v>325</v>
      </c>
      <c r="D431" s="321" t="s">
        <v>10</v>
      </c>
      <c r="E431" s="133" t="s">
        <v>50</v>
      </c>
      <c r="F431" s="146"/>
      <c r="G431" s="132"/>
      <c r="H431" s="2516"/>
      <c r="I431" s="2518"/>
      <c r="J431" s="2520"/>
      <c r="K431" s="2520"/>
      <c r="L431" s="2520"/>
      <c r="M431" s="2518"/>
      <c r="N431" s="2520"/>
      <c r="O431" s="2520"/>
      <c r="P431" s="2520"/>
      <c r="Q431" s="327"/>
      <c r="R431" s="327"/>
      <c r="S431" s="327"/>
      <c r="T431" s="327"/>
      <c r="U431" s="327"/>
      <c r="V431" s="327"/>
      <c r="W431" s="327"/>
      <c r="X431" s="327"/>
      <c r="Y431" s="327"/>
      <c r="Z431" s="327"/>
      <c r="AA431" s="327"/>
      <c r="AB431" s="327"/>
      <c r="AC431" s="327"/>
      <c r="AD431" s="327"/>
      <c r="AE431" s="327"/>
      <c r="AF431" s="328"/>
    </row>
    <row r="432" spans="1:32" ht="18.75" customHeight="1" x14ac:dyDescent="0.15">
      <c r="A432" s="144"/>
      <c r="B432" s="143"/>
      <c r="C432" s="323"/>
      <c r="D432" s="321" t="s">
        <v>10</v>
      </c>
      <c r="E432" s="133" t="s">
        <v>52</v>
      </c>
      <c r="F432" s="146"/>
      <c r="G432" s="132"/>
      <c r="H432" s="2515" t="s">
        <v>59</v>
      </c>
      <c r="I432" s="2522" t="s">
        <v>10</v>
      </c>
      <c r="J432" s="2519" t="s">
        <v>30</v>
      </c>
      <c r="K432" s="2519"/>
      <c r="L432" s="2519"/>
      <c r="M432" s="2517" t="s">
        <v>10</v>
      </c>
      <c r="N432" s="2519" t="s">
        <v>31</v>
      </c>
      <c r="O432" s="2519"/>
      <c r="P432" s="2519"/>
      <c r="Q432" s="340"/>
      <c r="R432" s="340"/>
      <c r="S432" s="340"/>
      <c r="T432" s="340"/>
      <c r="U432" s="340"/>
      <c r="V432" s="340"/>
      <c r="W432" s="340"/>
      <c r="X432" s="340"/>
      <c r="Y432" s="340"/>
      <c r="Z432" s="340"/>
      <c r="AA432" s="340"/>
      <c r="AB432" s="340"/>
      <c r="AC432" s="340"/>
      <c r="AD432" s="340"/>
      <c r="AE432" s="340"/>
      <c r="AF432" s="341"/>
    </row>
    <row r="433" spans="1:32" ht="18.75" customHeight="1" x14ac:dyDescent="0.15">
      <c r="A433" s="145"/>
      <c r="B433" s="191"/>
      <c r="C433" s="332"/>
      <c r="D433" s="135"/>
      <c r="E433" s="333"/>
      <c r="F433" s="88"/>
      <c r="G433" s="142"/>
      <c r="H433" s="2521"/>
      <c r="I433" s="2523"/>
      <c r="J433" s="2524"/>
      <c r="K433" s="2524"/>
      <c r="L433" s="2524"/>
      <c r="M433" s="2525"/>
      <c r="N433" s="2524"/>
      <c r="O433" s="2524"/>
      <c r="P433" s="2524"/>
      <c r="Q433" s="337"/>
      <c r="R433" s="337"/>
      <c r="S433" s="337"/>
      <c r="T433" s="337"/>
      <c r="U433" s="337"/>
      <c r="V433" s="337"/>
      <c r="W433" s="337"/>
      <c r="X433" s="337"/>
      <c r="Y433" s="337"/>
      <c r="Z433" s="337"/>
      <c r="AA433" s="337"/>
      <c r="AB433" s="337"/>
      <c r="AC433" s="337"/>
      <c r="AD433" s="337"/>
      <c r="AE433" s="337"/>
      <c r="AF433" s="338"/>
    </row>
    <row r="434" spans="1:32" ht="18.75" customHeight="1" x14ac:dyDescent="0.15">
      <c r="A434" s="144"/>
      <c r="B434" s="143"/>
      <c r="C434" s="339"/>
      <c r="D434" s="192"/>
      <c r="E434" s="133"/>
      <c r="F434" s="192"/>
      <c r="G434" s="132"/>
      <c r="H434" s="346" t="s">
        <v>57</v>
      </c>
      <c r="I434" s="326" t="s">
        <v>10</v>
      </c>
      <c r="J434" s="330" t="s">
        <v>24</v>
      </c>
      <c r="K434" s="331"/>
      <c r="L434" s="335" t="s">
        <v>10</v>
      </c>
      <c r="M434" s="330" t="s">
        <v>28</v>
      </c>
      <c r="N434" s="331"/>
      <c r="O434" s="327"/>
      <c r="P434" s="327"/>
      <c r="Q434" s="327"/>
      <c r="R434" s="327"/>
      <c r="S434" s="327"/>
      <c r="T434" s="327"/>
      <c r="U434" s="327"/>
      <c r="V434" s="327"/>
      <c r="W434" s="327"/>
      <c r="X434" s="327"/>
      <c r="Y434" s="327"/>
      <c r="Z434" s="327"/>
      <c r="AA434" s="327"/>
      <c r="AB434" s="327"/>
      <c r="AC434" s="327"/>
      <c r="AD434" s="327"/>
      <c r="AE434" s="327"/>
      <c r="AF434" s="328"/>
    </row>
    <row r="435" spans="1:32" ht="18.75" customHeight="1" x14ac:dyDescent="0.15">
      <c r="A435" s="144"/>
      <c r="B435" s="143"/>
      <c r="C435" s="339"/>
      <c r="D435" s="192"/>
      <c r="E435" s="133"/>
      <c r="F435" s="192"/>
      <c r="G435" s="132"/>
      <c r="H435" s="2515" t="s">
        <v>58</v>
      </c>
      <c r="I435" s="2517" t="s">
        <v>10</v>
      </c>
      <c r="J435" s="2519" t="s">
        <v>30</v>
      </c>
      <c r="K435" s="2519"/>
      <c r="L435" s="2519"/>
      <c r="M435" s="2517" t="s">
        <v>10</v>
      </c>
      <c r="N435" s="2519" t="s">
        <v>31</v>
      </c>
      <c r="O435" s="2519"/>
      <c r="P435" s="2519"/>
      <c r="Q435" s="340"/>
      <c r="R435" s="340"/>
      <c r="S435" s="340"/>
      <c r="T435" s="340"/>
      <c r="U435" s="340"/>
      <c r="V435" s="340"/>
      <c r="W435" s="340"/>
      <c r="X435" s="340"/>
      <c r="Y435" s="340"/>
      <c r="Z435" s="340"/>
      <c r="AA435" s="340"/>
      <c r="AB435" s="340"/>
      <c r="AC435" s="340"/>
      <c r="AD435" s="340"/>
      <c r="AE435" s="340"/>
      <c r="AF435" s="341"/>
    </row>
    <row r="436" spans="1:32" ht="18.75" customHeight="1" x14ac:dyDescent="0.15">
      <c r="A436" s="321" t="s">
        <v>10</v>
      </c>
      <c r="B436" s="143">
        <v>64</v>
      </c>
      <c r="C436" s="339" t="s">
        <v>286</v>
      </c>
      <c r="D436" s="321" t="s">
        <v>10</v>
      </c>
      <c r="E436" s="133" t="s">
        <v>245</v>
      </c>
      <c r="F436" s="192"/>
      <c r="G436" s="132"/>
      <c r="H436" s="2516"/>
      <c r="I436" s="2518"/>
      <c r="J436" s="2520"/>
      <c r="K436" s="2520"/>
      <c r="L436" s="2520"/>
      <c r="M436" s="2518"/>
      <c r="N436" s="2520"/>
      <c r="O436" s="2520"/>
      <c r="P436" s="2520"/>
      <c r="Q436" s="327"/>
      <c r="R436" s="327"/>
      <c r="S436" s="327"/>
      <c r="T436" s="327"/>
      <c r="U436" s="327"/>
      <c r="V436" s="327"/>
      <c r="W436" s="327"/>
      <c r="X436" s="327"/>
      <c r="Y436" s="327"/>
      <c r="Z436" s="327"/>
      <c r="AA436" s="327"/>
      <c r="AB436" s="327"/>
      <c r="AC436" s="327"/>
      <c r="AD436" s="327"/>
      <c r="AE436" s="327"/>
      <c r="AF436" s="328"/>
    </row>
    <row r="437" spans="1:32" ht="18.75" customHeight="1" x14ac:dyDescent="0.15">
      <c r="A437" s="144"/>
      <c r="B437" s="143"/>
      <c r="C437" s="339" t="s">
        <v>288</v>
      </c>
      <c r="D437" s="321" t="s">
        <v>10</v>
      </c>
      <c r="E437" s="133" t="s">
        <v>60</v>
      </c>
      <c r="F437" s="192"/>
      <c r="G437" s="132"/>
      <c r="H437" s="2515" t="s">
        <v>59</v>
      </c>
      <c r="I437" s="2517" t="s">
        <v>10</v>
      </c>
      <c r="J437" s="2519" t="s">
        <v>30</v>
      </c>
      <c r="K437" s="2519"/>
      <c r="L437" s="2519"/>
      <c r="M437" s="2517" t="s">
        <v>10</v>
      </c>
      <c r="N437" s="2519" t="s">
        <v>31</v>
      </c>
      <c r="O437" s="2519"/>
      <c r="P437" s="2519"/>
      <c r="Q437" s="340"/>
      <c r="R437" s="340"/>
      <c r="S437" s="340"/>
      <c r="T437" s="340"/>
      <c r="U437" s="340"/>
      <c r="V437" s="340"/>
      <c r="W437" s="340"/>
      <c r="X437" s="340"/>
      <c r="Y437" s="340"/>
      <c r="Z437" s="340"/>
      <c r="AA437" s="340"/>
      <c r="AB437" s="340"/>
      <c r="AC437" s="340"/>
      <c r="AD437" s="340"/>
      <c r="AE437" s="340"/>
      <c r="AF437" s="341"/>
    </row>
    <row r="438" spans="1:32" ht="18.75" customHeight="1" x14ac:dyDescent="0.15">
      <c r="A438" s="145"/>
      <c r="B438" s="191"/>
      <c r="C438" s="396"/>
      <c r="D438" s="342" t="s">
        <v>10</v>
      </c>
      <c r="E438" s="333" t="s">
        <v>61</v>
      </c>
      <c r="F438" s="397"/>
      <c r="G438" s="142"/>
      <c r="H438" s="2516"/>
      <c r="I438" s="2518"/>
      <c r="J438" s="2520"/>
      <c r="K438" s="2520"/>
      <c r="L438" s="2520"/>
      <c r="M438" s="2518"/>
      <c r="N438" s="2520"/>
      <c r="O438" s="2520"/>
      <c r="P438" s="2520"/>
      <c r="Q438" s="327"/>
      <c r="R438" s="327"/>
      <c r="S438" s="327"/>
      <c r="T438" s="327"/>
      <c r="U438" s="327"/>
      <c r="V438" s="327"/>
      <c r="W438" s="327"/>
      <c r="X438" s="327"/>
      <c r="Y438" s="327"/>
      <c r="Z438" s="327"/>
      <c r="AA438" s="327"/>
      <c r="AB438" s="327"/>
      <c r="AC438" s="327"/>
      <c r="AD438" s="327"/>
      <c r="AE438" s="327"/>
      <c r="AF438" s="328"/>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7"/>
      <c r="B440" s="137"/>
      <c r="C440" s="2" t="s">
        <v>248</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9"/>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1" fitToHeight="0" orientation="landscape"/>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workbookViewId="0"/>
  </sheetViews>
  <sheetFormatPr defaultColWidth="9"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2113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2580" t="s">
        <v>475</v>
      </c>
      <c r="AA3" s="2581"/>
      <c r="AB3" s="2581"/>
      <c r="AC3" s="2581"/>
      <c r="AD3" s="2582"/>
      <c r="AE3" s="2468"/>
      <c r="AF3" s="2469"/>
      <c r="AG3" s="2469"/>
      <c r="AH3" s="2469"/>
      <c r="AI3" s="2469"/>
      <c r="AJ3" s="2469"/>
      <c r="AK3" s="2469"/>
      <c r="AL3" s="2470"/>
      <c r="AM3" s="20"/>
      <c r="AN3" s="1"/>
    </row>
    <row r="4" spans="2:40" s="2" customFormat="1" x14ac:dyDescent="0.15">
      <c r="AN4" s="21"/>
    </row>
    <row r="5" spans="2:40" s="2" customFormat="1" x14ac:dyDescent="0.15">
      <c r="B5" s="2707" t="s">
        <v>561</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c r="AG5" s="2707"/>
      <c r="AH5" s="2707"/>
      <c r="AI5" s="2707"/>
      <c r="AJ5" s="2707"/>
      <c r="AK5" s="2707"/>
      <c r="AL5" s="2707"/>
    </row>
    <row r="6" spans="2:40" s="2" customFormat="1" ht="13.5" customHeight="1" x14ac:dyDescent="0.15">
      <c r="AC6" s="1"/>
      <c r="AD6" s="45"/>
      <c r="AE6" s="45" t="s">
        <v>2114</v>
      </c>
      <c r="AH6" s="2" t="s">
        <v>478</v>
      </c>
      <c r="AJ6" s="2" t="s">
        <v>1574</v>
      </c>
      <c r="AL6" s="2" t="s">
        <v>480</v>
      </c>
    </row>
    <row r="7" spans="2:40" s="2" customFormat="1" x14ac:dyDescent="0.15">
      <c r="B7" s="2707" t="s">
        <v>2115</v>
      </c>
      <c r="C7" s="2707"/>
      <c r="D7" s="2707"/>
      <c r="E7" s="2707"/>
      <c r="F7" s="2707"/>
      <c r="G7" s="2707"/>
      <c r="H7" s="2707"/>
      <c r="I7" s="2707"/>
      <c r="J7" s="2707"/>
      <c r="K7" s="12"/>
      <c r="L7" s="12"/>
      <c r="M7" s="12"/>
      <c r="N7" s="12"/>
      <c r="O7" s="12"/>
      <c r="P7" s="12"/>
      <c r="Q7" s="12"/>
      <c r="R7" s="12"/>
      <c r="S7" s="12"/>
      <c r="T7" s="12"/>
    </row>
    <row r="8" spans="2:40" s="2" customFormat="1" x14ac:dyDescent="0.15">
      <c r="AC8" s="1" t="s">
        <v>562</v>
      </c>
    </row>
    <row r="9" spans="2:40" s="2" customFormat="1" x14ac:dyDescent="0.15">
      <c r="C9" s="1" t="s">
        <v>563</v>
      </c>
      <c r="D9" s="1"/>
    </row>
    <row r="10" spans="2:40" s="2" customFormat="1" ht="6.75" customHeight="1" x14ac:dyDescent="0.15">
      <c r="C10" s="1"/>
      <c r="D10" s="1"/>
    </row>
    <row r="11" spans="2:40" s="2" customFormat="1" ht="14.25" customHeight="1" x14ac:dyDescent="0.15">
      <c r="B11" s="2591" t="s">
        <v>487</v>
      </c>
      <c r="C11" s="2675" t="s">
        <v>488</v>
      </c>
      <c r="D11" s="2663"/>
      <c r="E11" s="2663"/>
      <c r="F11" s="2663"/>
      <c r="G11" s="2663"/>
      <c r="H11" s="2663"/>
      <c r="I11" s="2663"/>
      <c r="J11" s="2663"/>
      <c r="K11" s="269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2592"/>
      <c r="C12" s="2694" t="s">
        <v>489</v>
      </c>
      <c r="D12" s="2695"/>
      <c r="E12" s="2695"/>
      <c r="F12" s="2695"/>
      <c r="G12" s="2695"/>
      <c r="H12" s="2695"/>
      <c r="I12" s="2695"/>
      <c r="J12" s="2695"/>
      <c r="K12" s="269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2592"/>
      <c r="C13" s="2675" t="s">
        <v>1945</v>
      </c>
      <c r="D13" s="2663"/>
      <c r="E13" s="2663"/>
      <c r="F13" s="2663"/>
      <c r="G13" s="2663"/>
      <c r="H13" s="2663"/>
      <c r="I13" s="2663"/>
      <c r="J13" s="2663"/>
      <c r="K13" s="2664"/>
      <c r="L13" s="4429" t="s">
        <v>2116</v>
      </c>
      <c r="M13" s="4430"/>
      <c r="N13" s="4430"/>
      <c r="O13" s="4430"/>
      <c r="P13" s="4430"/>
      <c r="Q13" s="4430"/>
      <c r="R13" s="4430"/>
      <c r="S13" s="4430"/>
      <c r="T13" s="4430"/>
      <c r="U13" s="4430"/>
      <c r="V13" s="4430"/>
      <c r="W13" s="4430"/>
      <c r="X13" s="4430"/>
      <c r="Y13" s="4430"/>
      <c r="Z13" s="4430"/>
      <c r="AA13" s="4430"/>
      <c r="AB13" s="4430"/>
      <c r="AC13" s="4430"/>
      <c r="AD13" s="4430"/>
      <c r="AE13" s="4430"/>
      <c r="AF13" s="4430"/>
      <c r="AG13" s="4430"/>
      <c r="AH13" s="4430"/>
      <c r="AI13" s="4430"/>
      <c r="AJ13" s="4430"/>
      <c r="AK13" s="4430"/>
      <c r="AL13" s="4431"/>
    </row>
    <row r="14" spans="2:40" s="2" customFormat="1" x14ac:dyDescent="0.15">
      <c r="B14" s="2592"/>
      <c r="C14" s="2694"/>
      <c r="D14" s="2695"/>
      <c r="E14" s="2695"/>
      <c r="F14" s="2695"/>
      <c r="G14" s="2695"/>
      <c r="H14" s="2695"/>
      <c r="I14" s="2695"/>
      <c r="J14" s="2695"/>
      <c r="K14" s="2699"/>
      <c r="L14" s="4432" t="s">
        <v>2117</v>
      </c>
      <c r="M14" s="2689"/>
      <c r="N14" s="2689"/>
      <c r="O14" s="2689"/>
      <c r="P14" s="2689"/>
      <c r="Q14" s="2689"/>
      <c r="R14" s="2689"/>
      <c r="S14" s="2689"/>
      <c r="T14" s="2689"/>
      <c r="U14" s="2689"/>
      <c r="V14" s="2689"/>
      <c r="W14" s="2689"/>
      <c r="X14" s="2689"/>
      <c r="Y14" s="2689"/>
      <c r="Z14" s="2689"/>
      <c r="AA14" s="2689"/>
      <c r="AB14" s="2689"/>
      <c r="AC14" s="2689"/>
      <c r="AD14" s="2689"/>
      <c r="AE14" s="2689"/>
      <c r="AF14" s="2689"/>
      <c r="AG14" s="2689"/>
      <c r="AH14" s="2689"/>
      <c r="AI14" s="2689"/>
      <c r="AJ14" s="2689"/>
      <c r="AK14" s="2689"/>
      <c r="AL14" s="4433"/>
    </row>
    <row r="15" spans="2:40" s="2" customFormat="1" x14ac:dyDescent="0.15">
      <c r="B15" s="2592"/>
      <c r="C15" s="2679"/>
      <c r="D15" s="2680"/>
      <c r="E15" s="2680"/>
      <c r="F15" s="2680"/>
      <c r="G15" s="2680"/>
      <c r="H15" s="2680"/>
      <c r="I15" s="2680"/>
      <c r="J15" s="2680"/>
      <c r="K15" s="2681"/>
      <c r="L15" s="2700" t="s">
        <v>497</v>
      </c>
      <c r="M15" s="2701"/>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c r="AL15" s="2702"/>
    </row>
    <row r="16" spans="2:40" s="2" customFormat="1" ht="14.25" customHeight="1" x14ac:dyDescent="0.15">
      <c r="B16" s="2592"/>
      <c r="C16" s="2703" t="s">
        <v>498</v>
      </c>
      <c r="D16" s="2704"/>
      <c r="E16" s="2704"/>
      <c r="F16" s="2704"/>
      <c r="G16" s="2704"/>
      <c r="H16" s="2704"/>
      <c r="I16" s="2704"/>
      <c r="J16" s="2704"/>
      <c r="K16" s="2705"/>
      <c r="L16" s="2580" t="s">
        <v>499</v>
      </c>
      <c r="M16" s="2581"/>
      <c r="N16" s="2581"/>
      <c r="O16" s="2581"/>
      <c r="P16" s="2582"/>
      <c r="Q16" s="24"/>
      <c r="R16" s="25"/>
      <c r="S16" s="25"/>
      <c r="T16" s="25"/>
      <c r="U16" s="25"/>
      <c r="V16" s="25"/>
      <c r="W16" s="25"/>
      <c r="X16" s="25"/>
      <c r="Y16" s="26"/>
      <c r="Z16" s="2661" t="s">
        <v>500</v>
      </c>
      <c r="AA16" s="2662"/>
      <c r="AB16" s="2662"/>
      <c r="AC16" s="2662"/>
      <c r="AD16" s="2682"/>
      <c r="AE16" s="28"/>
      <c r="AF16" s="32"/>
      <c r="AG16" s="22"/>
      <c r="AH16" s="22"/>
      <c r="AI16" s="22"/>
      <c r="AJ16" s="4430"/>
      <c r="AK16" s="4430"/>
      <c r="AL16" s="4431"/>
    </row>
    <row r="17" spans="2:40" ht="14.25" customHeight="1" x14ac:dyDescent="0.15">
      <c r="B17" s="2592"/>
      <c r="C17" s="2887" t="s">
        <v>565</v>
      </c>
      <c r="D17" s="2621"/>
      <c r="E17" s="2621"/>
      <c r="F17" s="2621"/>
      <c r="G17" s="2621"/>
      <c r="H17" s="2621"/>
      <c r="I17" s="2621"/>
      <c r="J17" s="2621"/>
      <c r="K17" s="4437"/>
      <c r="L17" s="27"/>
      <c r="M17" s="27"/>
      <c r="N17" s="27"/>
      <c r="O17" s="27"/>
      <c r="P17" s="27"/>
      <c r="Q17" s="27"/>
      <c r="R17" s="27"/>
      <c r="S17" s="27"/>
      <c r="U17" s="2580" t="s">
        <v>502</v>
      </c>
      <c r="V17" s="2581"/>
      <c r="W17" s="2581"/>
      <c r="X17" s="2581"/>
      <c r="Y17" s="2582"/>
      <c r="Z17" s="18"/>
      <c r="AA17" s="19"/>
      <c r="AB17" s="19"/>
      <c r="AC17" s="19"/>
      <c r="AD17" s="19"/>
      <c r="AE17" s="4438"/>
      <c r="AF17" s="4438"/>
      <c r="AG17" s="4438"/>
      <c r="AH17" s="4438"/>
      <c r="AI17" s="4438"/>
      <c r="AJ17" s="4438"/>
      <c r="AK17" s="4438"/>
      <c r="AL17" s="17"/>
      <c r="AN17" s="3"/>
    </row>
    <row r="18" spans="2:40" ht="14.25" customHeight="1" x14ac:dyDescent="0.15">
      <c r="B18" s="2592"/>
      <c r="C18" s="2583" t="s">
        <v>566</v>
      </c>
      <c r="D18" s="2583"/>
      <c r="E18" s="2583"/>
      <c r="F18" s="2583"/>
      <c r="G18" s="2583"/>
      <c r="H18" s="2683"/>
      <c r="I18" s="2683"/>
      <c r="J18" s="2683"/>
      <c r="K18" s="2684"/>
      <c r="L18" s="2580" t="s">
        <v>504</v>
      </c>
      <c r="M18" s="2581"/>
      <c r="N18" s="2581"/>
      <c r="O18" s="2581"/>
      <c r="P18" s="2582"/>
      <c r="Q18" s="29"/>
      <c r="R18" s="30"/>
      <c r="S18" s="30"/>
      <c r="T18" s="30"/>
      <c r="U18" s="30"/>
      <c r="V18" s="30"/>
      <c r="W18" s="30"/>
      <c r="X18" s="30"/>
      <c r="Y18" s="31"/>
      <c r="Z18" s="2574" t="s">
        <v>505</v>
      </c>
      <c r="AA18" s="2574"/>
      <c r="AB18" s="2574"/>
      <c r="AC18" s="2574"/>
      <c r="AD18" s="2575"/>
      <c r="AE18" s="15"/>
      <c r="AF18" s="16"/>
      <c r="AG18" s="16"/>
      <c r="AH18" s="16"/>
      <c r="AI18" s="16"/>
      <c r="AJ18" s="16"/>
      <c r="AK18" s="16"/>
      <c r="AL18" s="17"/>
      <c r="AN18" s="3"/>
    </row>
    <row r="19" spans="2:40" ht="13.5" customHeight="1" x14ac:dyDescent="0.15">
      <c r="B19" s="2592"/>
      <c r="C19" s="2660" t="s">
        <v>506</v>
      </c>
      <c r="D19" s="2660"/>
      <c r="E19" s="2660"/>
      <c r="F19" s="2660"/>
      <c r="G19" s="2660"/>
      <c r="H19" s="2686"/>
      <c r="I19" s="2686"/>
      <c r="J19" s="2686"/>
      <c r="K19" s="2686"/>
      <c r="L19" s="4429" t="s">
        <v>2116</v>
      </c>
      <c r="M19" s="4430"/>
      <c r="N19" s="4430"/>
      <c r="O19" s="4430"/>
      <c r="P19" s="4430"/>
      <c r="Q19" s="4430"/>
      <c r="R19" s="4430"/>
      <c r="S19" s="4430"/>
      <c r="T19" s="4430"/>
      <c r="U19" s="4430"/>
      <c r="V19" s="4430"/>
      <c r="W19" s="4430"/>
      <c r="X19" s="4430"/>
      <c r="Y19" s="4430"/>
      <c r="Z19" s="4430"/>
      <c r="AA19" s="4430"/>
      <c r="AB19" s="4430"/>
      <c r="AC19" s="4430"/>
      <c r="AD19" s="4430"/>
      <c r="AE19" s="4430"/>
      <c r="AF19" s="4430"/>
      <c r="AG19" s="4430"/>
      <c r="AH19" s="4430"/>
      <c r="AI19" s="4430"/>
      <c r="AJ19" s="4430"/>
      <c r="AK19" s="4430"/>
      <c r="AL19" s="4431"/>
      <c r="AN19" s="3"/>
    </row>
    <row r="20" spans="2:40" ht="14.25" customHeight="1" x14ac:dyDescent="0.15">
      <c r="B20" s="2592"/>
      <c r="C20" s="2660"/>
      <c r="D20" s="2660"/>
      <c r="E20" s="2660"/>
      <c r="F20" s="2660"/>
      <c r="G20" s="2660"/>
      <c r="H20" s="2686"/>
      <c r="I20" s="2686"/>
      <c r="J20" s="2686"/>
      <c r="K20" s="2686"/>
      <c r="L20" s="4432" t="s">
        <v>2117</v>
      </c>
      <c r="M20" s="2689"/>
      <c r="N20" s="2689"/>
      <c r="O20" s="2689"/>
      <c r="P20" s="2689"/>
      <c r="Q20" s="2689"/>
      <c r="R20" s="2689"/>
      <c r="S20" s="2689"/>
      <c r="T20" s="2689"/>
      <c r="U20" s="2689"/>
      <c r="V20" s="2689"/>
      <c r="W20" s="2689"/>
      <c r="X20" s="2689"/>
      <c r="Y20" s="2689"/>
      <c r="Z20" s="2689"/>
      <c r="AA20" s="2689"/>
      <c r="AB20" s="2689"/>
      <c r="AC20" s="2689"/>
      <c r="AD20" s="2689"/>
      <c r="AE20" s="2689"/>
      <c r="AF20" s="2689"/>
      <c r="AG20" s="2689"/>
      <c r="AH20" s="2689"/>
      <c r="AI20" s="2689"/>
      <c r="AJ20" s="2689"/>
      <c r="AK20" s="2689"/>
      <c r="AL20" s="4433"/>
      <c r="AN20" s="3"/>
    </row>
    <row r="21" spans="2:40" x14ac:dyDescent="0.15">
      <c r="B21" s="2593"/>
      <c r="C21" s="2687"/>
      <c r="D21" s="2687"/>
      <c r="E21" s="2687"/>
      <c r="F21" s="2687"/>
      <c r="G21" s="2687"/>
      <c r="H21" s="2688"/>
      <c r="I21" s="2688"/>
      <c r="J21" s="2688"/>
      <c r="K21" s="2688"/>
      <c r="L21" s="4434"/>
      <c r="M21" s="4435"/>
      <c r="N21" s="4435"/>
      <c r="O21" s="4435"/>
      <c r="P21" s="4435"/>
      <c r="Q21" s="4435"/>
      <c r="R21" s="4435"/>
      <c r="S21" s="4435"/>
      <c r="T21" s="4435"/>
      <c r="U21" s="4435"/>
      <c r="V21" s="4435"/>
      <c r="W21" s="4435"/>
      <c r="X21" s="4435"/>
      <c r="Y21" s="4435"/>
      <c r="Z21" s="4435"/>
      <c r="AA21" s="4435"/>
      <c r="AB21" s="4435"/>
      <c r="AC21" s="4435"/>
      <c r="AD21" s="4435"/>
      <c r="AE21" s="4435"/>
      <c r="AF21" s="4435"/>
      <c r="AG21" s="4435"/>
      <c r="AH21" s="4435"/>
      <c r="AI21" s="4435"/>
      <c r="AJ21" s="4435"/>
      <c r="AK21" s="4435"/>
      <c r="AL21" s="4436"/>
      <c r="AN21" s="3"/>
    </row>
    <row r="22" spans="2:40" ht="13.5" customHeight="1" x14ac:dyDescent="0.15">
      <c r="B22" s="2674" t="s">
        <v>567</v>
      </c>
      <c r="C22" s="2675" t="s">
        <v>568</v>
      </c>
      <c r="D22" s="2663"/>
      <c r="E22" s="2663"/>
      <c r="F22" s="2663"/>
      <c r="G22" s="2663"/>
      <c r="H22" s="2663"/>
      <c r="I22" s="2663"/>
      <c r="J22" s="2663"/>
      <c r="K22" s="2664"/>
      <c r="L22" s="4429" t="s">
        <v>2116</v>
      </c>
      <c r="M22" s="4430"/>
      <c r="N22" s="4430"/>
      <c r="O22" s="4430"/>
      <c r="P22" s="4430"/>
      <c r="Q22" s="4430"/>
      <c r="R22" s="4430"/>
      <c r="S22" s="4430"/>
      <c r="T22" s="4430"/>
      <c r="U22" s="4430"/>
      <c r="V22" s="4430"/>
      <c r="W22" s="4430"/>
      <c r="X22" s="4430"/>
      <c r="Y22" s="4430"/>
      <c r="Z22" s="4430"/>
      <c r="AA22" s="4430"/>
      <c r="AB22" s="4430"/>
      <c r="AC22" s="4430"/>
      <c r="AD22" s="4430"/>
      <c r="AE22" s="4430"/>
      <c r="AF22" s="4430"/>
      <c r="AG22" s="4430"/>
      <c r="AH22" s="4430"/>
      <c r="AI22" s="4430"/>
      <c r="AJ22" s="4430"/>
      <c r="AK22" s="4430"/>
      <c r="AL22" s="4431"/>
      <c r="AN22" s="3"/>
    </row>
    <row r="23" spans="2:40" ht="14.25" customHeight="1" x14ac:dyDescent="0.15">
      <c r="B23" s="2607"/>
      <c r="C23" s="2694"/>
      <c r="D23" s="2695"/>
      <c r="E23" s="2695"/>
      <c r="F23" s="2695"/>
      <c r="G23" s="2695"/>
      <c r="H23" s="2695"/>
      <c r="I23" s="2695"/>
      <c r="J23" s="2695"/>
      <c r="K23" s="2699"/>
      <c r="L23" s="4432" t="s">
        <v>2117</v>
      </c>
      <c r="M23" s="2689"/>
      <c r="N23" s="2689"/>
      <c r="O23" s="2689"/>
      <c r="P23" s="2689"/>
      <c r="Q23" s="2689"/>
      <c r="R23" s="2689"/>
      <c r="S23" s="2689"/>
      <c r="T23" s="2689"/>
      <c r="U23" s="2689"/>
      <c r="V23" s="2689"/>
      <c r="W23" s="2689"/>
      <c r="X23" s="2689"/>
      <c r="Y23" s="2689"/>
      <c r="Z23" s="2689"/>
      <c r="AA23" s="2689"/>
      <c r="AB23" s="2689"/>
      <c r="AC23" s="2689"/>
      <c r="AD23" s="2689"/>
      <c r="AE23" s="2689"/>
      <c r="AF23" s="2689"/>
      <c r="AG23" s="2689"/>
      <c r="AH23" s="2689"/>
      <c r="AI23" s="2689"/>
      <c r="AJ23" s="2689"/>
      <c r="AK23" s="2689"/>
      <c r="AL23" s="4433"/>
      <c r="AN23" s="3"/>
    </row>
    <row r="24" spans="2:40" x14ac:dyDescent="0.15">
      <c r="B24" s="2607"/>
      <c r="C24" s="2679"/>
      <c r="D24" s="2680"/>
      <c r="E24" s="2680"/>
      <c r="F24" s="2680"/>
      <c r="G24" s="2680"/>
      <c r="H24" s="2680"/>
      <c r="I24" s="2680"/>
      <c r="J24" s="2680"/>
      <c r="K24" s="2681"/>
      <c r="L24" s="4434"/>
      <c r="M24" s="4435"/>
      <c r="N24" s="4435"/>
      <c r="O24" s="4435"/>
      <c r="P24" s="4435"/>
      <c r="Q24" s="4435"/>
      <c r="R24" s="4435"/>
      <c r="S24" s="4435"/>
      <c r="T24" s="4435"/>
      <c r="U24" s="4435"/>
      <c r="V24" s="4435"/>
      <c r="W24" s="4435"/>
      <c r="X24" s="4435"/>
      <c r="Y24" s="4435"/>
      <c r="Z24" s="4435"/>
      <c r="AA24" s="4435"/>
      <c r="AB24" s="4435"/>
      <c r="AC24" s="4435"/>
      <c r="AD24" s="4435"/>
      <c r="AE24" s="4435"/>
      <c r="AF24" s="4435"/>
      <c r="AG24" s="4435"/>
      <c r="AH24" s="4435"/>
      <c r="AI24" s="4435"/>
      <c r="AJ24" s="4435"/>
      <c r="AK24" s="4435"/>
      <c r="AL24" s="4436"/>
      <c r="AN24" s="3"/>
    </row>
    <row r="25" spans="2:40" ht="14.25" customHeight="1" x14ac:dyDescent="0.15">
      <c r="B25" s="2607"/>
      <c r="C25" s="2660" t="s">
        <v>498</v>
      </c>
      <c r="D25" s="2660"/>
      <c r="E25" s="2660"/>
      <c r="F25" s="2660"/>
      <c r="G25" s="2660"/>
      <c r="H25" s="2660"/>
      <c r="I25" s="2660"/>
      <c r="J25" s="2660"/>
      <c r="K25" s="2660"/>
      <c r="L25" s="2580" t="s">
        <v>499</v>
      </c>
      <c r="M25" s="2581"/>
      <c r="N25" s="2581"/>
      <c r="O25" s="2581"/>
      <c r="P25" s="2582"/>
      <c r="Q25" s="24"/>
      <c r="R25" s="25"/>
      <c r="S25" s="25"/>
      <c r="T25" s="25"/>
      <c r="U25" s="25"/>
      <c r="V25" s="25"/>
      <c r="W25" s="25"/>
      <c r="X25" s="25"/>
      <c r="Y25" s="26"/>
      <c r="Z25" s="2661" t="s">
        <v>500</v>
      </c>
      <c r="AA25" s="2662"/>
      <c r="AB25" s="2662"/>
      <c r="AC25" s="2662"/>
      <c r="AD25" s="2682"/>
      <c r="AE25" s="28"/>
      <c r="AF25" s="32"/>
      <c r="AG25" s="22"/>
      <c r="AH25" s="22"/>
      <c r="AI25" s="22"/>
      <c r="AJ25" s="4430"/>
      <c r="AK25" s="4430"/>
      <c r="AL25" s="4431"/>
      <c r="AN25" s="3"/>
    </row>
    <row r="26" spans="2:40" ht="13.5" customHeight="1" x14ac:dyDescent="0.15">
      <c r="B26" s="2607"/>
      <c r="C26" s="2672" t="s">
        <v>569</v>
      </c>
      <c r="D26" s="2672"/>
      <c r="E26" s="2672"/>
      <c r="F26" s="2672"/>
      <c r="G26" s="2672"/>
      <c r="H26" s="2672"/>
      <c r="I26" s="2672"/>
      <c r="J26" s="2672"/>
      <c r="K26" s="2672"/>
      <c r="L26" s="4429" t="s">
        <v>2116</v>
      </c>
      <c r="M26" s="4430"/>
      <c r="N26" s="4430"/>
      <c r="O26" s="4430"/>
      <c r="P26" s="4430"/>
      <c r="Q26" s="4430"/>
      <c r="R26" s="4430"/>
      <c r="S26" s="4430"/>
      <c r="T26" s="4430"/>
      <c r="U26" s="4430"/>
      <c r="V26" s="4430"/>
      <c r="W26" s="4430"/>
      <c r="X26" s="4430"/>
      <c r="Y26" s="4430"/>
      <c r="Z26" s="4430"/>
      <c r="AA26" s="4430"/>
      <c r="AB26" s="4430"/>
      <c r="AC26" s="4430"/>
      <c r="AD26" s="4430"/>
      <c r="AE26" s="4430"/>
      <c r="AF26" s="4430"/>
      <c r="AG26" s="4430"/>
      <c r="AH26" s="4430"/>
      <c r="AI26" s="4430"/>
      <c r="AJ26" s="4430"/>
      <c r="AK26" s="4430"/>
      <c r="AL26" s="4431"/>
      <c r="AN26" s="3"/>
    </row>
    <row r="27" spans="2:40" ht="14.25" customHeight="1" x14ac:dyDescent="0.15">
      <c r="B27" s="2607"/>
      <c r="C27" s="2672"/>
      <c r="D27" s="2672"/>
      <c r="E27" s="2672"/>
      <c r="F27" s="2672"/>
      <c r="G27" s="2672"/>
      <c r="H27" s="2672"/>
      <c r="I27" s="2672"/>
      <c r="J27" s="2672"/>
      <c r="K27" s="2672"/>
      <c r="L27" s="4432" t="s">
        <v>2117</v>
      </c>
      <c r="M27" s="2689"/>
      <c r="N27" s="2689"/>
      <c r="O27" s="2689"/>
      <c r="P27" s="2689"/>
      <c r="Q27" s="2689"/>
      <c r="R27" s="2689"/>
      <c r="S27" s="2689"/>
      <c r="T27" s="2689"/>
      <c r="U27" s="2689"/>
      <c r="V27" s="2689"/>
      <c r="W27" s="2689"/>
      <c r="X27" s="2689"/>
      <c r="Y27" s="2689"/>
      <c r="Z27" s="2689"/>
      <c r="AA27" s="2689"/>
      <c r="AB27" s="2689"/>
      <c r="AC27" s="2689"/>
      <c r="AD27" s="2689"/>
      <c r="AE27" s="2689"/>
      <c r="AF27" s="2689"/>
      <c r="AG27" s="2689"/>
      <c r="AH27" s="2689"/>
      <c r="AI27" s="2689"/>
      <c r="AJ27" s="2689"/>
      <c r="AK27" s="2689"/>
      <c r="AL27" s="4433"/>
      <c r="AN27" s="3"/>
    </row>
    <row r="28" spans="2:40" x14ac:dyDescent="0.15">
      <c r="B28" s="2607"/>
      <c r="C28" s="2672"/>
      <c r="D28" s="2672"/>
      <c r="E28" s="2672"/>
      <c r="F28" s="2672"/>
      <c r="G28" s="2672"/>
      <c r="H28" s="2672"/>
      <c r="I28" s="2672"/>
      <c r="J28" s="2672"/>
      <c r="K28" s="2672"/>
      <c r="L28" s="4434"/>
      <c r="M28" s="4435"/>
      <c r="N28" s="4435"/>
      <c r="O28" s="4435"/>
      <c r="P28" s="4435"/>
      <c r="Q28" s="4435"/>
      <c r="R28" s="4435"/>
      <c r="S28" s="4435"/>
      <c r="T28" s="4435"/>
      <c r="U28" s="4435"/>
      <c r="V28" s="4435"/>
      <c r="W28" s="4435"/>
      <c r="X28" s="4435"/>
      <c r="Y28" s="4435"/>
      <c r="Z28" s="4435"/>
      <c r="AA28" s="4435"/>
      <c r="AB28" s="4435"/>
      <c r="AC28" s="4435"/>
      <c r="AD28" s="4435"/>
      <c r="AE28" s="4435"/>
      <c r="AF28" s="4435"/>
      <c r="AG28" s="4435"/>
      <c r="AH28" s="4435"/>
      <c r="AI28" s="4435"/>
      <c r="AJ28" s="4435"/>
      <c r="AK28" s="4435"/>
      <c r="AL28" s="4436"/>
      <c r="AN28" s="3"/>
    </row>
    <row r="29" spans="2:40" ht="14.25" customHeight="1" x14ac:dyDescent="0.15">
      <c r="B29" s="2607"/>
      <c r="C29" s="2660" t="s">
        <v>498</v>
      </c>
      <c r="D29" s="2660"/>
      <c r="E29" s="2660"/>
      <c r="F29" s="2660"/>
      <c r="G29" s="2660"/>
      <c r="H29" s="2660"/>
      <c r="I29" s="2660"/>
      <c r="J29" s="2660"/>
      <c r="K29" s="2660"/>
      <c r="L29" s="2580" t="s">
        <v>499</v>
      </c>
      <c r="M29" s="2581"/>
      <c r="N29" s="2581"/>
      <c r="O29" s="2581"/>
      <c r="P29" s="2582"/>
      <c r="Q29" s="28"/>
      <c r="R29" s="32"/>
      <c r="S29" s="32"/>
      <c r="T29" s="32"/>
      <c r="U29" s="32"/>
      <c r="V29" s="32"/>
      <c r="W29" s="32"/>
      <c r="X29" s="32"/>
      <c r="Y29" s="33"/>
      <c r="Z29" s="2661" t="s">
        <v>500</v>
      </c>
      <c r="AA29" s="2662"/>
      <c r="AB29" s="2662"/>
      <c r="AC29" s="2662"/>
      <c r="AD29" s="2682"/>
      <c r="AE29" s="28"/>
      <c r="AF29" s="32"/>
      <c r="AG29" s="22"/>
      <c r="AH29" s="22"/>
      <c r="AI29" s="22"/>
      <c r="AJ29" s="4430"/>
      <c r="AK29" s="4430"/>
      <c r="AL29" s="4431"/>
      <c r="AN29" s="3"/>
    </row>
    <row r="30" spans="2:40" ht="14.25" customHeight="1" x14ac:dyDescent="0.15">
      <c r="B30" s="2607"/>
      <c r="C30" s="2660" t="s">
        <v>512</v>
      </c>
      <c r="D30" s="2660"/>
      <c r="E30" s="2660"/>
      <c r="F30" s="2660"/>
      <c r="G30" s="2660"/>
      <c r="H30" s="2660"/>
      <c r="I30" s="2660"/>
      <c r="J30" s="2660"/>
      <c r="K30" s="2660"/>
      <c r="L30" s="4428"/>
      <c r="M30" s="4428"/>
      <c r="N30" s="4428"/>
      <c r="O30" s="4428"/>
      <c r="P30" s="4428"/>
      <c r="Q30" s="4428"/>
      <c r="R30" s="4428"/>
      <c r="S30" s="4428"/>
      <c r="T30" s="4428"/>
      <c r="U30" s="4428"/>
      <c r="V30" s="4428"/>
      <c r="W30" s="4428"/>
      <c r="X30" s="4428"/>
      <c r="Y30" s="4428"/>
      <c r="Z30" s="4428"/>
      <c r="AA30" s="4428"/>
      <c r="AB30" s="4428"/>
      <c r="AC30" s="4428"/>
      <c r="AD30" s="4428"/>
      <c r="AE30" s="4428"/>
      <c r="AF30" s="4428"/>
      <c r="AG30" s="4428"/>
      <c r="AH30" s="4428"/>
      <c r="AI30" s="4428"/>
      <c r="AJ30" s="4428"/>
      <c r="AK30" s="4428"/>
      <c r="AL30" s="4428"/>
      <c r="AN30" s="3"/>
    </row>
    <row r="31" spans="2:40" ht="13.5" customHeight="1" x14ac:dyDescent="0.15">
      <c r="B31" s="2607"/>
      <c r="C31" s="2660" t="s">
        <v>513</v>
      </c>
      <c r="D31" s="2660"/>
      <c r="E31" s="2660"/>
      <c r="F31" s="2660"/>
      <c r="G31" s="2660"/>
      <c r="H31" s="2660"/>
      <c r="I31" s="2660"/>
      <c r="J31" s="2660"/>
      <c r="K31" s="2660"/>
      <c r="L31" s="4429" t="s">
        <v>2116</v>
      </c>
      <c r="M31" s="4430"/>
      <c r="N31" s="4430"/>
      <c r="O31" s="4430"/>
      <c r="P31" s="4430"/>
      <c r="Q31" s="4430"/>
      <c r="R31" s="4430"/>
      <c r="S31" s="4430"/>
      <c r="T31" s="4430"/>
      <c r="U31" s="4430"/>
      <c r="V31" s="4430"/>
      <c r="W31" s="4430"/>
      <c r="X31" s="4430"/>
      <c r="Y31" s="4430"/>
      <c r="Z31" s="4430"/>
      <c r="AA31" s="4430"/>
      <c r="AB31" s="4430"/>
      <c r="AC31" s="4430"/>
      <c r="AD31" s="4430"/>
      <c r="AE31" s="4430"/>
      <c r="AF31" s="4430"/>
      <c r="AG31" s="4430"/>
      <c r="AH31" s="4430"/>
      <c r="AI31" s="4430"/>
      <c r="AJ31" s="4430"/>
      <c r="AK31" s="4430"/>
      <c r="AL31" s="4431"/>
      <c r="AN31" s="3"/>
    </row>
    <row r="32" spans="2:40" ht="14.25" customHeight="1" x14ac:dyDescent="0.15">
      <c r="B32" s="2607"/>
      <c r="C32" s="2660"/>
      <c r="D32" s="2660"/>
      <c r="E32" s="2660"/>
      <c r="F32" s="2660"/>
      <c r="G32" s="2660"/>
      <c r="H32" s="2660"/>
      <c r="I32" s="2660"/>
      <c r="J32" s="2660"/>
      <c r="K32" s="2660"/>
      <c r="L32" s="4432" t="s">
        <v>2117</v>
      </c>
      <c r="M32" s="2689"/>
      <c r="N32" s="2689"/>
      <c r="O32" s="2689"/>
      <c r="P32" s="2689"/>
      <c r="Q32" s="2689"/>
      <c r="R32" s="2689"/>
      <c r="S32" s="2689"/>
      <c r="T32" s="2689"/>
      <c r="U32" s="2689"/>
      <c r="V32" s="2689"/>
      <c r="W32" s="2689"/>
      <c r="X32" s="2689"/>
      <c r="Y32" s="2689"/>
      <c r="Z32" s="2689"/>
      <c r="AA32" s="2689"/>
      <c r="AB32" s="2689"/>
      <c r="AC32" s="2689"/>
      <c r="AD32" s="2689"/>
      <c r="AE32" s="2689"/>
      <c r="AF32" s="2689"/>
      <c r="AG32" s="2689"/>
      <c r="AH32" s="2689"/>
      <c r="AI32" s="2689"/>
      <c r="AJ32" s="2689"/>
      <c r="AK32" s="2689"/>
      <c r="AL32" s="4433"/>
      <c r="AN32" s="3"/>
    </row>
    <row r="33" spans="2:40" x14ac:dyDescent="0.15">
      <c r="B33" s="2608"/>
      <c r="C33" s="2660"/>
      <c r="D33" s="2660"/>
      <c r="E33" s="2660"/>
      <c r="F33" s="2660"/>
      <c r="G33" s="2660"/>
      <c r="H33" s="2660"/>
      <c r="I33" s="2660"/>
      <c r="J33" s="2660"/>
      <c r="K33" s="2660"/>
      <c r="L33" s="4434"/>
      <c r="M33" s="4435"/>
      <c r="N33" s="2701"/>
      <c r="O33" s="2701"/>
      <c r="P33" s="2701"/>
      <c r="Q33" s="2701"/>
      <c r="R33" s="2701"/>
      <c r="S33" s="2701"/>
      <c r="T33" s="2701"/>
      <c r="U33" s="2701"/>
      <c r="V33" s="2701"/>
      <c r="W33" s="2701"/>
      <c r="X33" s="2701"/>
      <c r="Y33" s="2701"/>
      <c r="Z33" s="2701"/>
      <c r="AA33" s="2701"/>
      <c r="AB33" s="2701"/>
      <c r="AC33" s="4435"/>
      <c r="AD33" s="4435"/>
      <c r="AE33" s="4435"/>
      <c r="AF33" s="4435"/>
      <c r="AG33" s="4435"/>
      <c r="AH33" s="2701"/>
      <c r="AI33" s="2701"/>
      <c r="AJ33" s="2701"/>
      <c r="AK33" s="2701"/>
      <c r="AL33" s="2702"/>
      <c r="AN33" s="3"/>
    </row>
    <row r="34" spans="2:40" ht="13.5" customHeight="1" x14ac:dyDescent="0.15">
      <c r="B34" s="2674" t="s">
        <v>570</v>
      </c>
      <c r="C34" s="2597" t="s">
        <v>515</v>
      </c>
      <c r="D34" s="2598"/>
      <c r="E34" s="2598"/>
      <c r="F34" s="2598"/>
      <c r="G34" s="2598"/>
      <c r="H34" s="2598"/>
      <c r="I34" s="2598"/>
      <c r="J34" s="2598"/>
      <c r="K34" s="2598"/>
      <c r="L34" s="2598"/>
      <c r="M34" s="4424" t="s">
        <v>516</v>
      </c>
      <c r="N34" s="2973"/>
      <c r="O34" s="53" t="s">
        <v>571</v>
      </c>
      <c r="P34" s="49"/>
      <c r="Q34" s="50"/>
      <c r="R34" s="2507" t="s">
        <v>518</v>
      </c>
      <c r="S34" s="2508"/>
      <c r="T34" s="2508"/>
      <c r="U34" s="2508"/>
      <c r="V34" s="2508"/>
      <c r="W34" s="2508"/>
      <c r="X34" s="2509"/>
      <c r="Y34" s="4425" t="s">
        <v>519</v>
      </c>
      <c r="Z34" s="4426"/>
      <c r="AA34" s="4426"/>
      <c r="AB34" s="4427"/>
      <c r="AC34" s="2578" t="s">
        <v>520</v>
      </c>
      <c r="AD34" s="2880"/>
      <c r="AE34" s="2880"/>
      <c r="AF34" s="2880"/>
      <c r="AG34" s="2579"/>
      <c r="AH34" s="2867" t="s">
        <v>572</v>
      </c>
      <c r="AI34" s="2868"/>
      <c r="AJ34" s="2868"/>
      <c r="AK34" s="2868"/>
      <c r="AL34" s="2869"/>
      <c r="AN34" s="3"/>
    </row>
    <row r="35" spans="2:40" ht="14.25" customHeight="1" x14ac:dyDescent="0.15">
      <c r="B35" s="2607"/>
      <c r="C35" s="2600"/>
      <c r="D35" s="2601"/>
      <c r="E35" s="2601"/>
      <c r="F35" s="2601"/>
      <c r="G35" s="2601"/>
      <c r="H35" s="2601"/>
      <c r="I35" s="2601"/>
      <c r="J35" s="2601"/>
      <c r="K35" s="2601"/>
      <c r="L35" s="2601"/>
      <c r="M35" s="2878"/>
      <c r="N35" s="2879"/>
      <c r="O35" s="54" t="s">
        <v>573</v>
      </c>
      <c r="P35" s="51"/>
      <c r="Q35" s="52"/>
      <c r="R35" s="2510"/>
      <c r="S35" s="2511"/>
      <c r="T35" s="2511"/>
      <c r="U35" s="2511"/>
      <c r="V35" s="2511"/>
      <c r="W35" s="2511"/>
      <c r="X35" s="2512"/>
      <c r="Y35" s="55" t="s">
        <v>521</v>
      </c>
      <c r="Z35" s="14"/>
      <c r="AA35" s="14"/>
      <c r="AB35" s="14"/>
      <c r="AC35" s="4417" t="s">
        <v>522</v>
      </c>
      <c r="AD35" s="4418"/>
      <c r="AE35" s="4418"/>
      <c r="AF35" s="4418"/>
      <c r="AG35" s="4419"/>
      <c r="AH35" s="2870" t="s">
        <v>574</v>
      </c>
      <c r="AI35" s="2871"/>
      <c r="AJ35" s="2871"/>
      <c r="AK35" s="2871"/>
      <c r="AL35" s="2872"/>
      <c r="AN35" s="3"/>
    </row>
    <row r="36" spans="2:40" ht="14.25" customHeight="1" x14ac:dyDescent="0.15">
      <c r="B36" s="2607"/>
      <c r="C36" s="2592"/>
      <c r="D36" s="68"/>
      <c r="E36" s="2873" t="s">
        <v>32</v>
      </c>
      <c r="F36" s="2873"/>
      <c r="G36" s="2873"/>
      <c r="H36" s="2873"/>
      <c r="I36" s="2873"/>
      <c r="J36" s="2873"/>
      <c r="K36" s="2873"/>
      <c r="L36" s="4420"/>
      <c r="M36" s="37"/>
      <c r="N36" s="36"/>
      <c r="O36" s="18"/>
      <c r="P36" s="19"/>
      <c r="Q36" s="36"/>
      <c r="R36" s="11" t="s">
        <v>2118</v>
      </c>
      <c r="S36" s="5"/>
      <c r="T36" s="5"/>
      <c r="U36" s="5"/>
      <c r="V36" s="5"/>
      <c r="W36" s="5"/>
      <c r="X36" s="5"/>
      <c r="Y36" s="9"/>
      <c r="Z36" s="30"/>
      <c r="AA36" s="30"/>
      <c r="AB36" s="30"/>
      <c r="AC36" s="15"/>
      <c r="AD36" s="16"/>
      <c r="AE36" s="16"/>
      <c r="AF36" s="16"/>
      <c r="AG36" s="17"/>
      <c r="AH36" s="15"/>
      <c r="AI36" s="16"/>
      <c r="AJ36" s="16"/>
      <c r="AK36" s="16"/>
      <c r="AL36" s="17" t="s">
        <v>576</v>
      </c>
      <c r="AN36" s="3"/>
    </row>
    <row r="37" spans="2:40" ht="14.25" customHeight="1" x14ac:dyDescent="0.15">
      <c r="B37" s="2607"/>
      <c r="C37" s="2592"/>
      <c r="D37" s="68"/>
      <c r="E37" s="2873" t="s">
        <v>527</v>
      </c>
      <c r="F37" s="2874"/>
      <c r="G37" s="2874"/>
      <c r="H37" s="2874"/>
      <c r="I37" s="2874"/>
      <c r="J37" s="2874"/>
      <c r="K37" s="2874"/>
      <c r="L37" s="4414"/>
      <c r="M37" s="37"/>
      <c r="N37" s="36"/>
      <c r="O37" s="18"/>
      <c r="P37" s="19"/>
      <c r="Q37" s="36"/>
      <c r="R37" s="11" t="s">
        <v>2118</v>
      </c>
      <c r="S37" s="5"/>
      <c r="T37" s="5"/>
      <c r="U37" s="5"/>
      <c r="V37" s="5"/>
      <c r="W37" s="5"/>
      <c r="X37" s="5"/>
      <c r="Y37" s="9"/>
      <c r="Z37" s="30"/>
      <c r="AA37" s="30"/>
      <c r="AB37" s="30"/>
      <c r="AC37" s="15"/>
      <c r="AD37" s="16"/>
      <c r="AE37" s="16"/>
      <c r="AF37" s="16"/>
      <c r="AG37" s="17"/>
      <c r="AH37" s="15"/>
      <c r="AI37" s="16"/>
      <c r="AJ37" s="16"/>
      <c r="AK37" s="16"/>
      <c r="AL37" s="17" t="s">
        <v>576</v>
      </c>
      <c r="AN37" s="3"/>
    </row>
    <row r="38" spans="2:40" ht="14.25" customHeight="1" x14ac:dyDescent="0.15">
      <c r="B38" s="2607"/>
      <c r="C38" s="2592"/>
      <c r="D38" s="68"/>
      <c r="E38" s="2873" t="s">
        <v>73</v>
      </c>
      <c r="F38" s="2874"/>
      <c r="G38" s="2874"/>
      <c r="H38" s="2874"/>
      <c r="I38" s="2874"/>
      <c r="J38" s="2874"/>
      <c r="K38" s="2874"/>
      <c r="L38" s="4414"/>
      <c r="M38" s="37"/>
      <c r="N38" s="36"/>
      <c r="O38" s="18"/>
      <c r="P38" s="19"/>
      <c r="Q38" s="36"/>
      <c r="R38" s="11" t="s">
        <v>2118</v>
      </c>
      <c r="S38" s="5"/>
      <c r="T38" s="5"/>
      <c r="U38" s="5"/>
      <c r="V38" s="5"/>
      <c r="W38" s="5"/>
      <c r="X38" s="5"/>
      <c r="Y38" s="9"/>
      <c r="Z38" s="30"/>
      <c r="AA38" s="30"/>
      <c r="AB38" s="30"/>
      <c r="AC38" s="15"/>
      <c r="AD38" s="16"/>
      <c r="AE38" s="16"/>
      <c r="AF38" s="16"/>
      <c r="AG38" s="17"/>
      <c r="AH38" s="15"/>
      <c r="AI38" s="16"/>
      <c r="AJ38" s="16"/>
      <c r="AK38" s="16"/>
      <c r="AL38" s="17" t="s">
        <v>576</v>
      </c>
      <c r="AN38" s="3"/>
    </row>
    <row r="39" spans="2:40" ht="14.25" customHeight="1" x14ac:dyDescent="0.15">
      <c r="B39" s="2607"/>
      <c r="C39" s="2592"/>
      <c r="D39" s="68"/>
      <c r="E39" s="2873" t="s">
        <v>531</v>
      </c>
      <c r="F39" s="2874"/>
      <c r="G39" s="2874"/>
      <c r="H39" s="2874"/>
      <c r="I39" s="2874"/>
      <c r="J39" s="2874"/>
      <c r="K39" s="2874"/>
      <c r="L39" s="4414"/>
      <c r="M39" s="37"/>
      <c r="N39" s="36"/>
      <c r="O39" s="18"/>
      <c r="P39" s="19"/>
      <c r="Q39" s="36"/>
      <c r="R39" s="11" t="s">
        <v>2118</v>
      </c>
      <c r="S39" s="5"/>
      <c r="T39" s="5"/>
      <c r="U39" s="5"/>
      <c r="V39" s="5"/>
      <c r="W39" s="5"/>
      <c r="X39" s="5"/>
      <c r="Y39" s="9"/>
      <c r="Z39" s="30"/>
      <c r="AA39" s="30"/>
      <c r="AB39" s="30"/>
      <c r="AC39" s="15"/>
      <c r="AD39" s="16"/>
      <c r="AE39" s="16"/>
      <c r="AF39" s="16"/>
      <c r="AG39" s="17"/>
      <c r="AH39" s="15"/>
      <c r="AI39" s="16"/>
      <c r="AJ39" s="16"/>
      <c r="AK39" s="16"/>
      <c r="AL39" s="17" t="s">
        <v>576</v>
      </c>
      <c r="AN39" s="3"/>
    </row>
    <row r="40" spans="2:40" ht="14.25" customHeight="1" x14ac:dyDescent="0.15">
      <c r="B40" s="2607"/>
      <c r="C40" s="2592"/>
      <c r="D40" s="68"/>
      <c r="E40" s="2873" t="s">
        <v>216</v>
      </c>
      <c r="F40" s="2874"/>
      <c r="G40" s="2874"/>
      <c r="H40" s="2874"/>
      <c r="I40" s="2874"/>
      <c r="J40" s="2874"/>
      <c r="K40" s="2874"/>
      <c r="L40" s="4414"/>
      <c r="M40" s="37"/>
      <c r="N40" s="36"/>
      <c r="O40" s="18"/>
      <c r="P40" s="19"/>
      <c r="Q40" s="36"/>
      <c r="R40" s="11" t="s">
        <v>2118</v>
      </c>
      <c r="S40" s="5"/>
      <c r="T40" s="5"/>
      <c r="U40" s="5"/>
      <c r="V40" s="5"/>
      <c r="W40" s="5"/>
      <c r="X40" s="5"/>
      <c r="Y40" s="9"/>
      <c r="Z40" s="30"/>
      <c r="AA40" s="30"/>
      <c r="AB40" s="30"/>
      <c r="AC40" s="15"/>
      <c r="AD40" s="16"/>
      <c r="AE40" s="16"/>
      <c r="AF40" s="16"/>
      <c r="AG40" s="17"/>
      <c r="AH40" s="15"/>
      <c r="AI40" s="16"/>
      <c r="AJ40" s="16"/>
      <c r="AK40" s="16"/>
      <c r="AL40" s="17" t="s">
        <v>576</v>
      </c>
      <c r="AN40" s="3"/>
    </row>
    <row r="41" spans="2:40" ht="14.25" customHeight="1" thickBot="1" x14ac:dyDescent="0.2">
      <c r="B41" s="2607"/>
      <c r="C41" s="2592"/>
      <c r="D41" s="69"/>
      <c r="E41" s="4421" t="s">
        <v>577</v>
      </c>
      <c r="F41" s="4422"/>
      <c r="G41" s="4422"/>
      <c r="H41" s="4422"/>
      <c r="I41" s="4422"/>
      <c r="J41" s="4422"/>
      <c r="K41" s="4422"/>
      <c r="L41" s="4423"/>
      <c r="M41" s="70"/>
      <c r="N41" s="35"/>
      <c r="O41" s="79"/>
      <c r="P41" s="34"/>
      <c r="Q41" s="35"/>
      <c r="R41" s="4" t="s">
        <v>2118</v>
      </c>
      <c r="S41" s="80"/>
      <c r="T41" s="80"/>
      <c r="U41" s="80"/>
      <c r="V41" s="80"/>
      <c r="W41" s="80"/>
      <c r="X41" s="80"/>
      <c r="Y41" s="6"/>
      <c r="Z41" s="66"/>
      <c r="AA41" s="66"/>
      <c r="AB41" s="66"/>
      <c r="AC41" s="56"/>
      <c r="AD41" s="57"/>
      <c r="AE41" s="57"/>
      <c r="AF41" s="57"/>
      <c r="AG41" s="58"/>
      <c r="AH41" s="56"/>
      <c r="AI41" s="57"/>
      <c r="AJ41" s="57"/>
      <c r="AK41" s="57"/>
      <c r="AL41" s="58" t="s">
        <v>576</v>
      </c>
      <c r="AN41" s="3"/>
    </row>
    <row r="42" spans="2:40" ht="14.25" customHeight="1" thickTop="1" x14ac:dyDescent="0.15">
      <c r="B42" s="2607"/>
      <c r="C42" s="2592"/>
      <c r="D42" s="71"/>
      <c r="E42" s="4415" t="s">
        <v>2119</v>
      </c>
      <c r="F42" s="4415"/>
      <c r="G42" s="4415"/>
      <c r="H42" s="4415"/>
      <c r="I42" s="4415"/>
      <c r="J42" s="4415"/>
      <c r="K42" s="4415"/>
      <c r="L42" s="4416"/>
      <c r="M42" s="72"/>
      <c r="N42" s="74"/>
      <c r="O42" s="81"/>
      <c r="P42" s="73"/>
      <c r="Q42" s="74"/>
      <c r="R42" s="82" t="s">
        <v>2118</v>
      </c>
      <c r="S42" s="83"/>
      <c r="T42" s="83"/>
      <c r="U42" s="83"/>
      <c r="V42" s="83"/>
      <c r="W42" s="83"/>
      <c r="X42" s="83"/>
      <c r="Y42" s="75"/>
      <c r="Z42" s="76"/>
      <c r="AA42" s="76"/>
      <c r="AB42" s="76"/>
      <c r="AC42" s="84"/>
      <c r="AD42" s="77"/>
      <c r="AE42" s="77"/>
      <c r="AF42" s="77"/>
      <c r="AG42" s="78"/>
      <c r="AH42" s="84"/>
      <c r="AI42" s="77"/>
      <c r="AJ42" s="77"/>
      <c r="AK42" s="77"/>
      <c r="AL42" s="78" t="s">
        <v>576</v>
      </c>
      <c r="AN42" s="3"/>
    </row>
    <row r="43" spans="2:40" ht="14.25" customHeight="1" x14ac:dyDescent="0.15">
      <c r="B43" s="2607"/>
      <c r="C43" s="2592"/>
      <c r="D43" s="68"/>
      <c r="E43" s="2873" t="s">
        <v>280</v>
      </c>
      <c r="F43" s="2874"/>
      <c r="G43" s="2874"/>
      <c r="H43" s="2874"/>
      <c r="I43" s="2874"/>
      <c r="J43" s="2874"/>
      <c r="K43" s="2874"/>
      <c r="L43" s="4414"/>
      <c r="M43" s="37"/>
      <c r="N43" s="36"/>
      <c r="O43" s="18"/>
      <c r="P43" s="19"/>
      <c r="Q43" s="36"/>
      <c r="R43" s="11" t="s">
        <v>2118</v>
      </c>
      <c r="S43" s="5"/>
      <c r="T43" s="5"/>
      <c r="U43" s="5"/>
      <c r="V43" s="5"/>
      <c r="W43" s="5"/>
      <c r="X43" s="5"/>
      <c r="Y43" s="9"/>
      <c r="Z43" s="30"/>
      <c r="AA43" s="30"/>
      <c r="AB43" s="30"/>
      <c r="AC43" s="15"/>
      <c r="AD43" s="16"/>
      <c r="AE43" s="16"/>
      <c r="AF43" s="16"/>
      <c r="AG43" s="17"/>
      <c r="AH43" s="15"/>
      <c r="AI43" s="16"/>
      <c r="AJ43" s="16"/>
      <c r="AK43" s="16"/>
      <c r="AL43" s="17" t="s">
        <v>576</v>
      </c>
      <c r="AN43" s="3"/>
    </row>
    <row r="44" spans="2:40" ht="14.25" customHeight="1" x14ac:dyDescent="0.15">
      <c r="B44" s="2607"/>
      <c r="C44" s="2592"/>
      <c r="D44" s="68"/>
      <c r="E44" s="2873" t="s">
        <v>2120</v>
      </c>
      <c r="F44" s="2874"/>
      <c r="G44" s="2874"/>
      <c r="H44" s="2874"/>
      <c r="I44" s="2874"/>
      <c r="J44" s="2874"/>
      <c r="K44" s="2874"/>
      <c r="L44" s="4414"/>
      <c r="M44" s="37"/>
      <c r="N44" s="36"/>
      <c r="O44" s="18"/>
      <c r="P44" s="19"/>
      <c r="Q44" s="36"/>
      <c r="R44" s="11" t="s">
        <v>2118</v>
      </c>
      <c r="S44" s="5"/>
      <c r="T44" s="5"/>
      <c r="U44" s="5"/>
      <c r="V44" s="5"/>
      <c r="W44" s="5"/>
      <c r="X44" s="5"/>
      <c r="Y44" s="9"/>
      <c r="Z44" s="30"/>
      <c r="AA44" s="30"/>
      <c r="AB44" s="30"/>
      <c r="AC44" s="15"/>
      <c r="AD44" s="16"/>
      <c r="AE44" s="16"/>
      <c r="AF44" s="16"/>
      <c r="AG44" s="17"/>
      <c r="AH44" s="15"/>
      <c r="AI44" s="16"/>
      <c r="AJ44" s="16"/>
      <c r="AK44" s="16"/>
      <c r="AL44" s="17" t="s">
        <v>576</v>
      </c>
      <c r="AN44" s="3"/>
    </row>
    <row r="45" spans="2:40" ht="14.25" customHeight="1" x14ac:dyDescent="0.15">
      <c r="B45" s="2607"/>
      <c r="C45" s="2592"/>
      <c r="D45" s="68"/>
      <c r="E45" s="2873" t="s">
        <v>297</v>
      </c>
      <c r="F45" s="2874"/>
      <c r="G45" s="2874"/>
      <c r="H45" s="2874"/>
      <c r="I45" s="2874"/>
      <c r="J45" s="2874"/>
      <c r="K45" s="2874"/>
      <c r="L45" s="4414"/>
      <c r="M45" s="37"/>
      <c r="N45" s="36"/>
      <c r="O45" s="18"/>
      <c r="P45" s="19"/>
      <c r="Q45" s="36"/>
      <c r="R45" s="11" t="s">
        <v>2118</v>
      </c>
      <c r="S45" s="5"/>
      <c r="T45" s="5"/>
      <c r="U45" s="5"/>
      <c r="V45" s="5"/>
      <c r="W45" s="5"/>
      <c r="X45" s="5"/>
      <c r="Y45" s="9"/>
      <c r="Z45" s="30"/>
      <c r="AA45" s="30"/>
      <c r="AB45" s="30"/>
      <c r="AC45" s="15"/>
      <c r="AD45" s="16"/>
      <c r="AE45" s="16"/>
      <c r="AF45" s="16"/>
      <c r="AG45" s="17"/>
      <c r="AH45" s="15"/>
      <c r="AI45" s="16"/>
      <c r="AJ45" s="16"/>
      <c r="AK45" s="16"/>
      <c r="AL45" s="17" t="s">
        <v>576</v>
      </c>
      <c r="AN45" s="3"/>
    </row>
    <row r="46" spans="2:40" ht="14.25" customHeight="1" x14ac:dyDescent="0.15">
      <c r="B46" s="2607"/>
      <c r="C46" s="2592"/>
      <c r="D46" s="68"/>
      <c r="E46" s="2873" t="s">
        <v>538</v>
      </c>
      <c r="F46" s="2874"/>
      <c r="G46" s="2874"/>
      <c r="H46" s="2874"/>
      <c r="I46" s="2874"/>
      <c r="J46" s="2874"/>
      <c r="K46" s="2874"/>
      <c r="L46" s="4414"/>
      <c r="M46" s="37"/>
      <c r="N46" s="36"/>
      <c r="O46" s="18"/>
      <c r="P46" s="19"/>
      <c r="Q46" s="36"/>
      <c r="R46" s="11" t="s">
        <v>2118</v>
      </c>
      <c r="S46" s="5"/>
      <c r="T46" s="5"/>
      <c r="U46" s="5"/>
      <c r="V46" s="5"/>
      <c r="W46" s="5"/>
      <c r="X46" s="5"/>
      <c r="Y46" s="9"/>
      <c r="Z46" s="30"/>
      <c r="AA46" s="30"/>
      <c r="AB46" s="30"/>
      <c r="AC46" s="15"/>
      <c r="AD46" s="16"/>
      <c r="AE46" s="16"/>
      <c r="AF46" s="16"/>
      <c r="AG46" s="17"/>
      <c r="AH46" s="15"/>
      <c r="AI46" s="16"/>
      <c r="AJ46" s="16"/>
      <c r="AK46" s="16"/>
      <c r="AL46" s="17" t="s">
        <v>576</v>
      </c>
      <c r="AN46" s="3"/>
    </row>
    <row r="47" spans="2:40" ht="14.25" customHeight="1" x14ac:dyDescent="0.15">
      <c r="B47" s="2608"/>
      <c r="C47" s="2592"/>
      <c r="D47" s="68"/>
      <c r="E47" s="2873" t="s">
        <v>321</v>
      </c>
      <c r="F47" s="2874"/>
      <c r="G47" s="2874"/>
      <c r="H47" s="2874"/>
      <c r="I47" s="2874"/>
      <c r="J47" s="2874"/>
      <c r="K47" s="2874"/>
      <c r="L47" s="4414"/>
      <c r="M47" s="37"/>
      <c r="N47" s="36"/>
      <c r="O47" s="18"/>
      <c r="P47" s="19"/>
      <c r="Q47" s="36"/>
      <c r="R47" s="11" t="s">
        <v>2118</v>
      </c>
      <c r="S47" s="5"/>
      <c r="T47" s="5"/>
      <c r="U47" s="5"/>
      <c r="V47" s="5"/>
      <c r="W47" s="5"/>
      <c r="X47" s="5"/>
      <c r="Y47" s="9"/>
      <c r="Z47" s="30"/>
      <c r="AA47" s="30"/>
      <c r="AB47" s="30"/>
      <c r="AC47" s="15"/>
      <c r="AD47" s="16"/>
      <c r="AE47" s="16"/>
      <c r="AF47" s="16"/>
      <c r="AG47" s="17"/>
      <c r="AH47" s="15"/>
      <c r="AI47" s="16"/>
      <c r="AJ47" s="16"/>
      <c r="AK47" s="16"/>
      <c r="AL47" s="17" t="s">
        <v>576</v>
      </c>
      <c r="AN47" s="3"/>
    </row>
    <row r="48" spans="2:40" ht="14.25" customHeight="1" x14ac:dyDescent="0.15">
      <c r="B48" s="2853" t="s">
        <v>578</v>
      </c>
      <c r="C48" s="2853"/>
      <c r="D48" s="2853"/>
      <c r="E48" s="2853"/>
      <c r="F48" s="2853"/>
      <c r="G48" s="2853"/>
      <c r="H48" s="2853"/>
      <c r="I48" s="2853"/>
      <c r="J48" s="2853"/>
      <c r="K48" s="285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2853" t="s">
        <v>579</v>
      </c>
      <c r="C49" s="2853"/>
      <c r="D49" s="2853"/>
      <c r="E49" s="2853"/>
      <c r="F49" s="2853"/>
      <c r="G49" s="2853"/>
      <c r="H49" s="2853"/>
      <c r="I49" s="2853"/>
      <c r="J49" s="2853"/>
      <c r="K49" s="285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2583" t="s">
        <v>542</v>
      </c>
      <c r="C50" s="2583"/>
      <c r="D50" s="2583"/>
      <c r="E50" s="2583"/>
      <c r="F50" s="2583"/>
      <c r="G50" s="2583"/>
      <c r="H50" s="2583"/>
      <c r="I50" s="2583"/>
      <c r="J50" s="2583"/>
      <c r="K50" s="2583"/>
      <c r="L50" s="61"/>
      <c r="M50" s="62"/>
      <c r="N50" s="62"/>
      <c r="O50" s="62"/>
      <c r="P50" s="62"/>
      <c r="Q50" s="62"/>
      <c r="R50" s="63"/>
      <c r="S50" s="63"/>
      <c r="T50" s="63"/>
      <c r="U50" s="64"/>
      <c r="V50" s="9" t="s">
        <v>580</v>
      </c>
      <c r="W50" s="10"/>
      <c r="X50" s="10"/>
      <c r="Y50" s="10"/>
      <c r="Z50" s="30"/>
      <c r="AA50" s="30"/>
      <c r="AB50" s="30"/>
      <c r="AC50" s="16"/>
      <c r="AD50" s="16"/>
      <c r="AE50" s="16"/>
      <c r="AF50" s="16"/>
      <c r="AG50" s="16"/>
      <c r="AH50" s="47"/>
      <c r="AI50" s="16"/>
      <c r="AJ50" s="16"/>
      <c r="AK50" s="16"/>
      <c r="AL50" s="17"/>
      <c r="AN50" s="3"/>
    </row>
    <row r="51" spans="2:40" ht="14.25" customHeight="1" x14ac:dyDescent="0.15">
      <c r="B51" s="4413" t="s">
        <v>581</v>
      </c>
      <c r="C51" s="4413"/>
      <c r="D51" s="4413"/>
      <c r="E51" s="4413"/>
      <c r="F51" s="4413"/>
      <c r="G51" s="4413"/>
      <c r="H51" s="4413"/>
      <c r="I51" s="4413"/>
      <c r="J51" s="4413"/>
      <c r="K51" s="441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2588" t="s">
        <v>543</v>
      </c>
      <c r="C52" s="2589"/>
      <c r="D52" s="2589"/>
      <c r="E52" s="2589"/>
      <c r="F52" s="2589"/>
      <c r="G52" s="2589"/>
      <c r="H52" s="2589"/>
      <c r="I52" s="2589"/>
      <c r="J52" s="2589"/>
      <c r="K52" s="2589"/>
      <c r="L52" s="2589"/>
      <c r="M52" s="2589"/>
      <c r="N52" s="258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2591" t="s">
        <v>544</v>
      </c>
      <c r="C53" s="2594" t="s">
        <v>545</v>
      </c>
      <c r="D53" s="2574"/>
      <c r="E53" s="2574"/>
      <c r="F53" s="2574"/>
      <c r="G53" s="2574"/>
      <c r="H53" s="2574"/>
      <c r="I53" s="2574"/>
      <c r="J53" s="2574"/>
      <c r="K53" s="2574"/>
      <c r="L53" s="2574"/>
      <c r="M53" s="2574"/>
      <c r="N53" s="2574"/>
      <c r="O53" s="2574"/>
      <c r="P53" s="2574"/>
      <c r="Q53" s="2574"/>
      <c r="R53" s="2574"/>
      <c r="S53" s="2574"/>
      <c r="T53" s="2575"/>
      <c r="U53" s="2594" t="s">
        <v>546</v>
      </c>
      <c r="V53" s="2595"/>
      <c r="W53" s="2595"/>
      <c r="X53" s="2595"/>
      <c r="Y53" s="2595"/>
      <c r="Z53" s="2595"/>
      <c r="AA53" s="2595"/>
      <c r="AB53" s="2595"/>
      <c r="AC53" s="2595"/>
      <c r="AD53" s="2595"/>
      <c r="AE53" s="2595"/>
      <c r="AF53" s="2595"/>
      <c r="AG53" s="2595"/>
      <c r="AH53" s="2595"/>
      <c r="AI53" s="2595"/>
      <c r="AJ53" s="2595"/>
      <c r="AK53" s="2595"/>
      <c r="AL53" s="2596"/>
      <c r="AN53" s="3"/>
    </row>
    <row r="54" spans="2:40" x14ac:dyDescent="0.15">
      <c r="B54" s="2592"/>
      <c r="C54" s="2972"/>
      <c r="D54" s="2971"/>
      <c r="E54" s="2971"/>
      <c r="F54" s="2971"/>
      <c r="G54" s="2971"/>
      <c r="H54" s="2971"/>
      <c r="I54" s="2971"/>
      <c r="J54" s="2971"/>
      <c r="K54" s="2971"/>
      <c r="L54" s="2971"/>
      <c r="M54" s="2971"/>
      <c r="N54" s="2971"/>
      <c r="O54" s="2971"/>
      <c r="P54" s="2971"/>
      <c r="Q54" s="2971"/>
      <c r="R54" s="2971"/>
      <c r="S54" s="2971"/>
      <c r="T54" s="2973"/>
      <c r="U54" s="2972"/>
      <c r="V54" s="2971"/>
      <c r="W54" s="2971"/>
      <c r="X54" s="2971"/>
      <c r="Y54" s="2971"/>
      <c r="Z54" s="2971"/>
      <c r="AA54" s="2971"/>
      <c r="AB54" s="2971"/>
      <c r="AC54" s="2971"/>
      <c r="AD54" s="2971"/>
      <c r="AE54" s="2971"/>
      <c r="AF54" s="2971"/>
      <c r="AG54" s="2971"/>
      <c r="AH54" s="2971"/>
      <c r="AI54" s="2971"/>
      <c r="AJ54" s="2971"/>
      <c r="AK54" s="2971"/>
      <c r="AL54" s="2973"/>
      <c r="AN54" s="3"/>
    </row>
    <row r="55" spans="2:40" x14ac:dyDescent="0.15">
      <c r="B55" s="2592"/>
      <c r="C55" s="2970"/>
      <c r="D55" s="2613"/>
      <c r="E55" s="2613"/>
      <c r="F55" s="2613"/>
      <c r="G55" s="2613"/>
      <c r="H55" s="2613"/>
      <c r="I55" s="2613"/>
      <c r="J55" s="2613"/>
      <c r="K55" s="2613"/>
      <c r="L55" s="2613"/>
      <c r="M55" s="2613"/>
      <c r="N55" s="2613"/>
      <c r="O55" s="2613"/>
      <c r="P55" s="2613"/>
      <c r="Q55" s="2613"/>
      <c r="R55" s="2613"/>
      <c r="S55" s="2613"/>
      <c r="T55" s="2879"/>
      <c r="U55" s="2970"/>
      <c r="V55" s="2613"/>
      <c r="W55" s="2613"/>
      <c r="X55" s="2613"/>
      <c r="Y55" s="2613"/>
      <c r="Z55" s="2613"/>
      <c r="AA55" s="2613"/>
      <c r="AB55" s="2613"/>
      <c r="AC55" s="2613"/>
      <c r="AD55" s="2613"/>
      <c r="AE55" s="2613"/>
      <c r="AF55" s="2613"/>
      <c r="AG55" s="2613"/>
      <c r="AH55" s="2613"/>
      <c r="AI55" s="2613"/>
      <c r="AJ55" s="2613"/>
      <c r="AK55" s="2613"/>
      <c r="AL55" s="2879"/>
      <c r="AN55" s="3"/>
    </row>
    <row r="56" spans="2:40" x14ac:dyDescent="0.15">
      <c r="B56" s="2592"/>
      <c r="C56" s="2970"/>
      <c r="D56" s="2613"/>
      <c r="E56" s="2613"/>
      <c r="F56" s="2613"/>
      <c r="G56" s="2613"/>
      <c r="H56" s="2613"/>
      <c r="I56" s="2613"/>
      <c r="J56" s="2613"/>
      <c r="K56" s="2613"/>
      <c r="L56" s="2613"/>
      <c r="M56" s="2613"/>
      <c r="N56" s="2613"/>
      <c r="O56" s="2613"/>
      <c r="P56" s="2613"/>
      <c r="Q56" s="2613"/>
      <c r="R56" s="2613"/>
      <c r="S56" s="2613"/>
      <c r="T56" s="2879"/>
      <c r="U56" s="2970"/>
      <c r="V56" s="2613"/>
      <c r="W56" s="2613"/>
      <c r="X56" s="2613"/>
      <c r="Y56" s="2613"/>
      <c r="Z56" s="2613"/>
      <c r="AA56" s="2613"/>
      <c r="AB56" s="2613"/>
      <c r="AC56" s="2613"/>
      <c r="AD56" s="2613"/>
      <c r="AE56" s="2613"/>
      <c r="AF56" s="2613"/>
      <c r="AG56" s="2613"/>
      <c r="AH56" s="2613"/>
      <c r="AI56" s="2613"/>
      <c r="AJ56" s="2613"/>
      <c r="AK56" s="2613"/>
      <c r="AL56" s="2879"/>
      <c r="AN56" s="3"/>
    </row>
    <row r="57" spans="2:40" x14ac:dyDescent="0.15">
      <c r="B57" s="2593"/>
      <c r="C57" s="2977"/>
      <c r="D57" s="2595"/>
      <c r="E57" s="2595"/>
      <c r="F57" s="2595"/>
      <c r="G57" s="2595"/>
      <c r="H57" s="2595"/>
      <c r="I57" s="2595"/>
      <c r="J57" s="2595"/>
      <c r="K57" s="2595"/>
      <c r="L57" s="2595"/>
      <c r="M57" s="2595"/>
      <c r="N57" s="2595"/>
      <c r="O57" s="2595"/>
      <c r="P57" s="2595"/>
      <c r="Q57" s="2595"/>
      <c r="R57" s="2595"/>
      <c r="S57" s="2595"/>
      <c r="T57" s="2596"/>
      <c r="U57" s="2977"/>
      <c r="V57" s="2595"/>
      <c r="W57" s="2595"/>
      <c r="X57" s="2595"/>
      <c r="Y57" s="2595"/>
      <c r="Z57" s="2595"/>
      <c r="AA57" s="2595"/>
      <c r="AB57" s="2595"/>
      <c r="AC57" s="2595"/>
      <c r="AD57" s="2595"/>
      <c r="AE57" s="2595"/>
      <c r="AF57" s="2595"/>
      <c r="AG57" s="2595"/>
      <c r="AH57" s="2595"/>
      <c r="AI57" s="2595"/>
      <c r="AJ57" s="2595"/>
      <c r="AK57" s="2595"/>
      <c r="AL57" s="2596"/>
      <c r="AN57" s="3"/>
    </row>
    <row r="58" spans="2:40" ht="14.25" customHeight="1" x14ac:dyDescent="0.15">
      <c r="B58" s="2580" t="s">
        <v>547</v>
      </c>
      <c r="C58" s="2581"/>
      <c r="D58" s="2581"/>
      <c r="E58" s="2581"/>
      <c r="F58" s="2582"/>
      <c r="G58" s="2583" t="s">
        <v>548</v>
      </c>
      <c r="H58" s="2583"/>
      <c r="I58" s="2583"/>
      <c r="J58" s="2583"/>
      <c r="K58" s="2583"/>
      <c r="L58" s="2583"/>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N58" s="3"/>
    </row>
    <row r="60" spans="2:40" x14ac:dyDescent="0.15">
      <c r="B60" s="14" t="s">
        <v>582</v>
      </c>
    </row>
    <row r="61" spans="2:40" x14ac:dyDescent="0.15">
      <c r="B61" s="14" t="s">
        <v>583</v>
      </c>
    </row>
    <row r="62" spans="2:40" x14ac:dyDescent="0.15">
      <c r="B62" s="14" t="s">
        <v>584</v>
      </c>
    </row>
    <row r="63" spans="2:40" x14ac:dyDescent="0.15">
      <c r="B63" s="14" t="s">
        <v>552</v>
      </c>
    </row>
    <row r="64" spans="2:40" x14ac:dyDescent="0.15">
      <c r="B64" s="14" t="s">
        <v>553</v>
      </c>
    </row>
    <row r="65" spans="2:41" x14ac:dyDescent="0.15">
      <c r="B65" s="14" t="s">
        <v>2121</v>
      </c>
    </row>
    <row r="66" spans="2:41" x14ac:dyDescent="0.15">
      <c r="B66" s="14" t="s">
        <v>2122</v>
      </c>
      <c r="AN66" s="3"/>
      <c r="AO66" s="14"/>
    </row>
    <row r="67" spans="2:41" x14ac:dyDescent="0.15">
      <c r="B67" s="14" t="s">
        <v>586</v>
      </c>
    </row>
    <row r="68" spans="2:41" x14ac:dyDescent="0.15">
      <c r="B68" s="14" t="s">
        <v>587</v>
      </c>
    </row>
    <row r="69" spans="2:41" x14ac:dyDescent="0.15">
      <c r="B69" s="14" t="s">
        <v>588</v>
      </c>
    </row>
    <row r="70" spans="2:41" x14ac:dyDescent="0.15">
      <c r="B70" s="14" t="s">
        <v>559</v>
      </c>
    </row>
    <row r="84" spans="2:2" ht="12.75" customHeight="1" x14ac:dyDescent="0.15">
      <c r="B84" s="46"/>
    </row>
    <row r="85" spans="2:2" ht="12.75" customHeight="1" x14ac:dyDescent="0.15">
      <c r="B85" s="46" t="s">
        <v>589</v>
      </c>
    </row>
    <row r="86" spans="2:2" ht="12.75" customHeight="1" x14ac:dyDescent="0.15">
      <c r="B86" s="46" t="s">
        <v>590</v>
      </c>
    </row>
    <row r="87" spans="2:2" ht="12.75" customHeight="1" x14ac:dyDescent="0.15">
      <c r="B87" s="46" t="s">
        <v>591</v>
      </c>
    </row>
    <row r="88" spans="2:2" ht="12.75" customHeight="1" x14ac:dyDescent="0.15">
      <c r="B88" s="46" t="s">
        <v>592</v>
      </c>
    </row>
    <row r="89" spans="2:2" ht="12.75" customHeight="1" x14ac:dyDescent="0.15">
      <c r="B89" s="46" t="s">
        <v>593</v>
      </c>
    </row>
    <row r="90" spans="2:2" ht="12.75" customHeight="1" x14ac:dyDescent="0.15">
      <c r="B90" s="46" t="s">
        <v>594</v>
      </c>
    </row>
    <row r="91" spans="2:2" ht="12.75" customHeight="1" x14ac:dyDescent="0.15">
      <c r="B91" s="46" t="s">
        <v>595</v>
      </c>
    </row>
    <row r="92" spans="2:2" ht="12.75" customHeight="1" x14ac:dyDescent="0.15">
      <c r="B92" s="46" t="s">
        <v>596</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9"/>
  <pageMargins left="0.39370078740157483" right="0" top="0.59055118110236227" bottom="0" header="0.51181102362204722" footer="0.51181102362204722"/>
  <pageSetup paperSize="9" scale="80" orientation="portrait"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249977111117893"/>
    <pageSetUpPr fitToPage="1"/>
  </sheetPr>
  <dimension ref="A1:AF431"/>
  <sheetViews>
    <sheetView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556"/>
      <c r="B1" s="559" t="s">
        <v>326</v>
      </c>
      <c r="C1" s="556"/>
      <c r="D1" s="556"/>
      <c r="E1" s="556"/>
      <c r="F1" s="556"/>
      <c r="G1" s="556"/>
      <c r="H1" s="556"/>
      <c r="I1" s="556"/>
      <c r="J1" s="556"/>
      <c r="K1" s="556"/>
      <c r="L1" s="390"/>
      <c r="M1" s="390"/>
      <c r="N1" s="390"/>
      <c r="O1" s="390"/>
      <c r="P1" s="390"/>
      <c r="Q1" s="390"/>
      <c r="R1" s="390"/>
      <c r="S1" s="390"/>
      <c r="T1" s="390"/>
      <c r="U1" s="390"/>
      <c r="V1" s="390"/>
      <c r="W1" s="390"/>
      <c r="X1" s="390"/>
      <c r="Y1" s="390"/>
      <c r="Z1" s="390"/>
      <c r="AA1" s="390"/>
      <c r="AB1" s="390"/>
      <c r="AC1" s="390"/>
      <c r="AD1" s="390"/>
      <c r="AE1" s="390"/>
      <c r="AF1" s="390"/>
    </row>
    <row r="2" spans="1:32" ht="20.25" customHeight="1" x14ac:dyDescent="0.15">
      <c r="A2" s="530"/>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row>
    <row r="3" spans="1:32" ht="21" customHeight="1" x14ac:dyDescent="0.15">
      <c r="A3" s="541"/>
      <c r="B3" s="2464" t="s">
        <v>327</v>
      </c>
      <c r="C3" s="2464"/>
      <c r="D3" s="2464"/>
      <c r="E3" s="2464"/>
      <c r="F3" s="2464"/>
      <c r="G3" s="2464"/>
      <c r="H3" s="2464"/>
      <c r="I3" s="2464"/>
      <c r="J3" s="2464"/>
      <c r="K3" s="2464"/>
      <c r="L3" s="2464"/>
      <c r="M3" s="2464"/>
      <c r="N3" s="2464"/>
      <c r="O3" s="390"/>
      <c r="P3" s="390"/>
      <c r="Q3" s="390"/>
      <c r="R3" s="390"/>
      <c r="S3" s="390"/>
      <c r="T3" s="390"/>
      <c r="U3" s="390"/>
      <c r="V3" s="390"/>
      <c r="W3" s="390"/>
      <c r="X3" s="390"/>
      <c r="Y3" s="390"/>
      <c r="Z3" s="390"/>
      <c r="AA3" s="390"/>
      <c r="AB3" s="390"/>
      <c r="AC3" s="390"/>
      <c r="AD3" s="390"/>
      <c r="AE3" s="390"/>
      <c r="AF3" s="390"/>
    </row>
    <row r="4" spans="1:32" ht="20.25" customHeight="1" x14ac:dyDescent="0.15">
      <c r="A4" s="541"/>
      <c r="B4" s="403" t="s">
        <v>250</v>
      </c>
      <c r="C4" s="542"/>
      <c r="D4" s="542"/>
      <c r="E4" s="542"/>
      <c r="F4" s="542"/>
      <c r="G4" s="542"/>
      <c r="H4" s="542"/>
      <c r="I4" s="542"/>
      <c r="J4" s="542"/>
      <c r="K4" s="542"/>
      <c r="L4" s="390"/>
      <c r="M4" s="390"/>
      <c r="N4" s="390"/>
      <c r="O4" s="390"/>
      <c r="P4" s="390"/>
      <c r="Q4" s="390"/>
      <c r="R4" s="390"/>
      <c r="S4" s="390"/>
      <c r="T4" s="390"/>
      <c r="U4" s="390"/>
      <c r="V4" s="390"/>
      <c r="W4" s="390"/>
      <c r="X4" s="390"/>
      <c r="Y4" s="390"/>
      <c r="Z4" s="390"/>
      <c r="AA4" s="390"/>
      <c r="AB4" s="390"/>
      <c r="AC4" s="390"/>
      <c r="AD4" s="390"/>
      <c r="AE4" s="390"/>
      <c r="AF4" s="390"/>
    </row>
    <row r="5" spans="1:32" ht="20.25" customHeight="1" x14ac:dyDescent="0.15">
      <c r="A5" s="541"/>
      <c r="B5" s="403" t="s">
        <v>2150</v>
      </c>
      <c r="C5" s="542"/>
      <c r="D5" s="542"/>
      <c r="E5" s="542"/>
      <c r="F5" s="542"/>
      <c r="G5" s="542"/>
      <c r="H5" s="542"/>
      <c r="I5" s="542"/>
      <c r="J5" s="542"/>
      <c r="K5" s="542"/>
      <c r="L5" s="390"/>
      <c r="M5" s="390"/>
      <c r="N5" s="390"/>
      <c r="O5" s="390"/>
      <c r="P5" s="390"/>
      <c r="Q5" s="390"/>
      <c r="R5" s="390"/>
      <c r="S5" s="390"/>
      <c r="T5" s="390"/>
      <c r="U5" s="390"/>
      <c r="V5" s="390"/>
      <c r="W5" s="390"/>
      <c r="X5" s="390"/>
      <c r="Y5" s="390"/>
      <c r="Z5" s="390"/>
      <c r="AA5" s="390"/>
      <c r="AB5" s="390"/>
      <c r="AC5" s="390"/>
      <c r="AD5" s="390"/>
      <c r="AE5" s="390"/>
      <c r="AF5" s="390"/>
    </row>
    <row r="6" spans="1:32" ht="20.25" customHeight="1" x14ac:dyDescent="0.15">
      <c r="A6" s="541"/>
      <c r="B6" s="403" t="s">
        <v>2344</v>
      </c>
      <c r="C6" s="542"/>
      <c r="D6" s="542"/>
      <c r="E6" s="542"/>
      <c r="F6" s="542"/>
      <c r="G6" s="542"/>
      <c r="H6" s="542"/>
      <c r="I6" s="542"/>
      <c r="J6" s="542"/>
      <c r="K6" s="542"/>
      <c r="L6" s="390"/>
      <c r="M6" s="390"/>
      <c r="N6" s="390"/>
      <c r="O6" s="390"/>
      <c r="P6" s="390"/>
      <c r="Q6" s="390"/>
      <c r="R6" s="390"/>
      <c r="S6" s="390"/>
      <c r="T6" s="390"/>
      <c r="U6" s="390"/>
      <c r="V6" s="390"/>
      <c r="W6" s="390"/>
      <c r="X6" s="390"/>
      <c r="Y6" s="390"/>
      <c r="Z6" s="390"/>
      <c r="AA6" s="390"/>
      <c r="AB6" s="390"/>
      <c r="AC6" s="390"/>
      <c r="AD6" s="390"/>
      <c r="AE6" s="390"/>
      <c r="AF6" s="390"/>
    </row>
    <row r="7" spans="1:32" ht="21" customHeight="1" x14ac:dyDescent="0.15">
      <c r="A7" s="541"/>
      <c r="B7" s="2465" t="s">
        <v>2334</v>
      </c>
      <c r="C7" s="2465"/>
      <c r="D7" s="2465"/>
      <c r="E7" s="2465"/>
      <c r="F7" s="2465"/>
      <c r="G7" s="2465"/>
      <c r="H7" s="2465"/>
      <c r="I7" s="2465"/>
      <c r="J7" s="2465"/>
      <c r="K7" s="2465"/>
      <c r="L7" s="2465"/>
      <c r="M7" s="2465"/>
      <c r="N7" s="2465"/>
      <c r="O7" s="390"/>
      <c r="P7" s="390"/>
      <c r="Q7" s="390"/>
      <c r="R7" s="390"/>
      <c r="S7" s="390"/>
      <c r="T7" s="390"/>
      <c r="U7" s="390"/>
      <c r="V7" s="390"/>
      <c r="W7" s="390"/>
      <c r="X7" s="390"/>
      <c r="Y7" s="390"/>
      <c r="Z7" s="390"/>
      <c r="AA7" s="390"/>
      <c r="AB7" s="390"/>
      <c r="AC7" s="390"/>
      <c r="AD7" s="390"/>
      <c r="AE7" s="390"/>
      <c r="AF7" s="390"/>
    </row>
    <row r="8" spans="1:32" ht="20.25" customHeight="1" x14ac:dyDescent="0.15">
      <c r="A8" s="541"/>
      <c r="B8" s="403" t="s">
        <v>2335</v>
      </c>
      <c r="C8" s="542"/>
      <c r="D8" s="542"/>
      <c r="E8" s="542"/>
      <c r="F8" s="542"/>
      <c r="G8" s="542"/>
      <c r="H8" s="542"/>
      <c r="I8" s="542"/>
      <c r="J8" s="542"/>
      <c r="K8" s="542"/>
      <c r="L8" s="390"/>
      <c r="M8" s="390"/>
      <c r="N8" s="390"/>
      <c r="O8" s="390"/>
      <c r="P8" s="390"/>
      <c r="Q8" s="390"/>
      <c r="R8" s="390"/>
      <c r="S8" s="390"/>
      <c r="T8" s="390"/>
      <c r="U8" s="390"/>
      <c r="V8" s="390"/>
      <c r="W8" s="390"/>
      <c r="X8" s="390"/>
      <c r="Y8" s="390"/>
      <c r="Z8" s="390"/>
      <c r="AA8" s="390"/>
      <c r="AB8" s="390"/>
      <c r="AC8" s="390"/>
      <c r="AD8" s="390"/>
      <c r="AE8" s="390"/>
      <c r="AF8" s="390"/>
    </row>
    <row r="9" spans="1:32" ht="20.25" customHeight="1" x14ac:dyDescent="0.15">
      <c r="A9" s="541"/>
      <c r="B9" s="403" t="s">
        <v>328</v>
      </c>
      <c r="C9" s="542"/>
      <c r="D9" s="542"/>
      <c r="E9" s="542"/>
      <c r="F9" s="542"/>
      <c r="G9" s="542"/>
      <c r="H9" s="542"/>
      <c r="I9" s="542"/>
      <c r="J9" s="542"/>
      <c r="K9" s="542"/>
      <c r="L9" s="390"/>
      <c r="M9" s="390"/>
      <c r="N9" s="390"/>
      <c r="O9" s="390"/>
      <c r="P9" s="390"/>
      <c r="Q9" s="390"/>
      <c r="R9" s="390"/>
      <c r="S9" s="390"/>
      <c r="T9" s="390"/>
      <c r="U9" s="390"/>
      <c r="V9" s="390"/>
      <c r="W9" s="390"/>
      <c r="X9" s="390"/>
      <c r="Y9" s="390"/>
      <c r="Z9" s="390"/>
      <c r="AA9" s="390"/>
      <c r="AB9" s="390"/>
      <c r="AC9" s="390"/>
      <c r="AD9" s="390"/>
      <c r="AE9" s="390"/>
      <c r="AF9" s="390"/>
    </row>
    <row r="10" spans="1:32" ht="20.25" customHeight="1" x14ac:dyDescent="0.15">
      <c r="A10" s="556"/>
      <c r="B10" s="403" t="s">
        <v>329</v>
      </c>
      <c r="C10" s="556"/>
      <c r="D10" s="556"/>
      <c r="E10" s="556"/>
      <c r="F10" s="556"/>
      <c r="G10" s="556"/>
      <c r="H10" s="556"/>
      <c r="I10" s="556"/>
      <c r="J10" s="556"/>
      <c r="K10" s="556"/>
      <c r="L10" s="390"/>
      <c r="M10" s="390"/>
      <c r="N10" s="390"/>
      <c r="O10" s="390"/>
      <c r="P10" s="390"/>
      <c r="Q10" s="390"/>
      <c r="R10" s="390"/>
      <c r="S10" s="390"/>
      <c r="T10" s="390"/>
      <c r="U10" s="390"/>
      <c r="V10" s="390"/>
      <c r="W10" s="390"/>
      <c r="X10" s="390"/>
      <c r="Y10" s="390"/>
      <c r="Z10" s="390"/>
      <c r="AA10" s="390"/>
      <c r="AB10" s="390"/>
      <c r="AC10" s="390"/>
      <c r="AD10" s="390"/>
      <c r="AE10" s="390"/>
      <c r="AF10" s="390"/>
    </row>
    <row r="11" spans="1:32" ht="59.25" customHeight="1" x14ac:dyDescent="0.15">
      <c r="A11" s="556"/>
      <c r="B11" s="2463" t="s">
        <v>2347</v>
      </c>
      <c r="C11" s="2464"/>
      <c r="D11" s="2464"/>
      <c r="E11" s="2464"/>
      <c r="F11" s="2464"/>
      <c r="G11" s="2464"/>
      <c r="H11" s="2464"/>
      <c r="I11" s="2464"/>
      <c r="J11" s="556"/>
      <c r="K11" s="556"/>
      <c r="L11" s="390"/>
      <c r="M11" s="390"/>
      <c r="N11" s="390"/>
      <c r="O11" s="390"/>
      <c r="P11" s="390"/>
      <c r="Q11" s="390"/>
      <c r="R11" s="390"/>
      <c r="S11" s="390"/>
      <c r="T11" s="390"/>
      <c r="U11" s="390"/>
      <c r="V11" s="390"/>
      <c r="W11" s="390"/>
      <c r="X11" s="390"/>
      <c r="Y11" s="390"/>
      <c r="Z11" s="390"/>
      <c r="AA11" s="390"/>
      <c r="AB11" s="390"/>
      <c r="AC11" s="390"/>
      <c r="AD11" s="390"/>
      <c r="AE11" s="390"/>
      <c r="AF11" s="390"/>
    </row>
    <row r="12" spans="1:32" ht="20.25" customHeight="1" x14ac:dyDescent="0.15">
      <c r="A12" s="556"/>
      <c r="B12" s="403" t="s">
        <v>2336</v>
      </c>
      <c r="C12" s="556"/>
      <c r="D12" s="556"/>
      <c r="E12" s="556"/>
      <c r="F12" s="556"/>
      <c r="G12" s="556"/>
      <c r="H12" s="556"/>
      <c r="I12" s="556"/>
      <c r="J12" s="556"/>
      <c r="K12" s="556"/>
      <c r="L12" s="390"/>
      <c r="M12" s="390"/>
      <c r="N12" s="390"/>
      <c r="O12" s="390"/>
      <c r="P12" s="390"/>
      <c r="Q12" s="390"/>
      <c r="R12" s="390"/>
      <c r="S12" s="390"/>
      <c r="T12" s="390"/>
      <c r="U12" s="390"/>
      <c r="V12" s="390"/>
      <c r="W12" s="390"/>
      <c r="X12" s="390"/>
      <c r="Y12" s="390"/>
      <c r="Z12" s="390"/>
      <c r="AA12" s="390"/>
      <c r="AB12" s="390"/>
      <c r="AC12" s="390"/>
      <c r="AD12" s="390"/>
      <c r="AE12" s="390"/>
      <c r="AF12" s="390"/>
    </row>
    <row r="13" spans="1:32" ht="20.25" customHeight="1" x14ac:dyDescent="0.15">
      <c r="A13" s="556"/>
      <c r="B13" s="403" t="s">
        <v>2337</v>
      </c>
      <c r="C13" s="556"/>
      <c r="D13" s="556"/>
      <c r="E13" s="556"/>
      <c r="F13" s="556"/>
      <c r="G13" s="556"/>
      <c r="H13" s="556"/>
      <c r="I13" s="556"/>
      <c r="J13" s="556"/>
      <c r="K13" s="556"/>
      <c r="L13" s="390"/>
      <c r="M13" s="390"/>
      <c r="N13" s="390"/>
      <c r="O13" s="390"/>
      <c r="P13" s="390"/>
      <c r="Q13" s="390"/>
      <c r="R13" s="390"/>
      <c r="S13" s="390"/>
      <c r="T13" s="390"/>
      <c r="U13" s="390"/>
      <c r="V13" s="390"/>
      <c r="W13" s="390"/>
      <c r="X13" s="390"/>
      <c r="Y13" s="390"/>
      <c r="Z13" s="390"/>
      <c r="AA13" s="390"/>
      <c r="AB13" s="390"/>
      <c r="AC13" s="390"/>
      <c r="AD13" s="390"/>
      <c r="AE13" s="390"/>
      <c r="AF13" s="390"/>
    </row>
    <row r="14" spans="1:32" ht="20.25" customHeight="1" x14ac:dyDescent="0.15">
      <c r="A14" s="556"/>
      <c r="B14" s="403" t="s">
        <v>330</v>
      </c>
      <c r="C14" s="556"/>
      <c r="D14" s="556"/>
      <c r="E14" s="556"/>
      <c r="F14" s="556"/>
      <c r="G14" s="556"/>
      <c r="H14" s="556"/>
      <c r="I14" s="556"/>
      <c r="J14" s="556"/>
      <c r="K14" s="556"/>
      <c r="L14" s="390"/>
      <c r="M14" s="390"/>
      <c r="N14" s="390"/>
      <c r="O14" s="390"/>
      <c r="P14" s="390"/>
      <c r="Q14" s="390"/>
      <c r="R14" s="390"/>
      <c r="S14" s="390"/>
      <c r="T14" s="390"/>
      <c r="U14" s="390"/>
      <c r="V14" s="390"/>
      <c r="W14" s="390"/>
      <c r="X14" s="390"/>
      <c r="Y14" s="390"/>
      <c r="Z14" s="390"/>
      <c r="AA14" s="390"/>
      <c r="AB14" s="390"/>
      <c r="AC14" s="390"/>
      <c r="AD14" s="390"/>
      <c r="AE14" s="390"/>
      <c r="AF14" s="390"/>
    </row>
    <row r="15" spans="1:32" ht="20.25" customHeight="1" x14ac:dyDescent="0.15">
      <c r="A15" s="556"/>
      <c r="B15" s="403" t="s">
        <v>255</v>
      </c>
      <c r="C15" s="556"/>
      <c r="D15" s="556"/>
      <c r="E15" s="556"/>
      <c r="F15" s="556"/>
      <c r="G15" s="556"/>
      <c r="H15" s="556"/>
      <c r="I15" s="556"/>
      <c r="J15" s="556"/>
      <c r="K15" s="556"/>
      <c r="L15" s="390"/>
      <c r="M15" s="390"/>
      <c r="N15" s="390"/>
      <c r="O15" s="390"/>
      <c r="P15" s="390"/>
      <c r="Q15" s="390"/>
      <c r="R15" s="390"/>
      <c r="S15" s="390"/>
      <c r="T15" s="390"/>
      <c r="U15" s="390"/>
      <c r="V15" s="390"/>
      <c r="W15" s="390"/>
      <c r="X15" s="390"/>
      <c r="Y15" s="390"/>
      <c r="Z15" s="390"/>
      <c r="AA15" s="390"/>
      <c r="AB15" s="390"/>
      <c r="AC15" s="390"/>
      <c r="AD15" s="390"/>
      <c r="AE15" s="390"/>
      <c r="AF15" s="390"/>
    </row>
    <row r="16" spans="1:32" ht="20.25" customHeight="1" x14ac:dyDescent="0.15">
      <c r="A16" s="556"/>
      <c r="B16" s="403" t="s">
        <v>331</v>
      </c>
      <c r="C16" s="556"/>
      <c r="D16" s="556"/>
      <c r="E16" s="556"/>
      <c r="F16" s="556"/>
      <c r="G16" s="556"/>
      <c r="H16" s="556"/>
      <c r="I16" s="556"/>
      <c r="J16" s="556"/>
      <c r="K16" s="556"/>
      <c r="L16" s="390"/>
      <c r="M16" s="390"/>
      <c r="N16" s="390"/>
      <c r="O16" s="390"/>
      <c r="P16" s="390"/>
      <c r="Q16" s="390"/>
      <c r="R16" s="390"/>
      <c r="S16" s="390"/>
      <c r="T16" s="390"/>
      <c r="U16" s="390"/>
      <c r="V16" s="390"/>
      <c r="W16" s="390"/>
      <c r="X16" s="390"/>
      <c r="Y16" s="390"/>
      <c r="Z16" s="390"/>
      <c r="AA16" s="390"/>
      <c r="AB16" s="390"/>
      <c r="AC16" s="390"/>
      <c r="AD16" s="390"/>
      <c r="AE16" s="390"/>
      <c r="AF16" s="390"/>
    </row>
    <row r="17" spans="1:32" ht="20.25" customHeight="1" x14ac:dyDescent="0.15">
      <c r="A17" s="556"/>
      <c r="B17" s="403" t="s">
        <v>332</v>
      </c>
      <c r="C17" s="556"/>
      <c r="D17" s="556"/>
      <c r="E17" s="556"/>
      <c r="F17" s="556"/>
      <c r="G17" s="556"/>
      <c r="H17" s="556"/>
      <c r="I17" s="556"/>
      <c r="J17" s="556"/>
      <c r="K17" s="556"/>
      <c r="L17" s="390"/>
      <c r="M17" s="390"/>
      <c r="N17" s="390"/>
      <c r="O17" s="390"/>
      <c r="P17" s="390"/>
      <c r="Q17" s="390"/>
      <c r="R17" s="390"/>
      <c r="S17" s="390"/>
      <c r="T17" s="390"/>
      <c r="U17" s="390"/>
      <c r="V17" s="390"/>
      <c r="W17" s="390"/>
      <c r="X17" s="390"/>
      <c r="Y17" s="390"/>
      <c r="Z17" s="390"/>
      <c r="AA17" s="390"/>
      <c r="AB17" s="390"/>
      <c r="AC17" s="390"/>
      <c r="AD17" s="390"/>
      <c r="AE17" s="390"/>
      <c r="AF17" s="390"/>
    </row>
    <row r="18" spans="1:32" ht="20.25" customHeight="1" x14ac:dyDescent="0.15">
      <c r="A18" s="556"/>
      <c r="B18" s="403" t="s">
        <v>2338</v>
      </c>
      <c r="C18" s="556"/>
      <c r="D18" s="556"/>
      <c r="E18" s="556"/>
      <c r="F18" s="556"/>
      <c r="G18" s="556"/>
      <c r="H18" s="556"/>
      <c r="I18" s="556"/>
      <c r="J18" s="556"/>
      <c r="K18" s="556"/>
      <c r="L18" s="390"/>
      <c r="M18" s="390"/>
      <c r="N18" s="390"/>
      <c r="O18" s="390"/>
      <c r="P18" s="390"/>
      <c r="Q18" s="390"/>
      <c r="R18" s="390"/>
      <c r="S18" s="390"/>
      <c r="T18" s="390"/>
      <c r="U18" s="390"/>
      <c r="V18" s="390"/>
      <c r="W18" s="390"/>
      <c r="X18" s="390"/>
      <c r="Y18" s="390"/>
      <c r="Z18" s="390"/>
      <c r="AA18" s="390"/>
      <c r="AB18" s="390"/>
      <c r="AC18" s="390"/>
      <c r="AD18" s="390"/>
      <c r="AE18" s="390"/>
      <c r="AF18" s="390"/>
    </row>
    <row r="19" spans="1:32" ht="20.25" customHeight="1" x14ac:dyDescent="0.15">
      <c r="A19" s="556"/>
      <c r="B19" s="403" t="s">
        <v>2339</v>
      </c>
      <c r="C19" s="556"/>
      <c r="D19" s="556"/>
      <c r="E19" s="556"/>
      <c r="F19" s="556"/>
      <c r="G19" s="556"/>
      <c r="H19" s="556"/>
      <c r="I19" s="556"/>
      <c r="J19" s="556"/>
      <c r="K19" s="556"/>
      <c r="L19" s="390"/>
      <c r="M19" s="390"/>
      <c r="N19" s="390"/>
      <c r="O19" s="390"/>
      <c r="P19" s="390"/>
      <c r="Q19" s="390"/>
      <c r="R19" s="390"/>
      <c r="S19" s="390"/>
      <c r="T19" s="390"/>
      <c r="U19" s="390"/>
      <c r="V19" s="390"/>
      <c r="W19" s="390"/>
      <c r="X19" s="390"/>
      <c r="Y19" s="390"/>
      <c r="Z19" s="390"/>
      <c r="AA19" s="390"/>
      <c r="AB19" s="390"/>
      <c r="AC19" s="390"/>
      <c r="AD19" s="390"/>
      <c r="AE19" s="390"/>
      <c r="AF19" s="390"/>
    </row>
    <row r="20" spans="1:32" s="91" customFormat="1" ht="20.25" customHeight="1" x14ac:dyDescent="0.15">
      <c r="A20" s="480"/>
      <c r="B20" s="403" t="s">
        <v>333</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485"/>
    </row>
    <row r="21" spans="1:32" ht="20.25" customHeight="1" x14ac:dyDescent="0.15">
      <c r="A21" s="390"/>
      <c r="B21" s="403" t="s">
        <v>334</v>
      </c>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row>
    <row r="22" spans="1:32" ht="20.25" customHeight="1" x14ac:dyDescent="0.15">
      <c r="A22" s="390"/>
      <c r="B22" s="403" t="s">
        <v>335</v>
      </c>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row>
    <row r="23" spans="1:32" ht="20.25" customHeight="1" x14ac:dyDescent="0.15">
      <c r="A23" s="390"/>
      <c r="B23" s="403" t="s">
        <v>2340</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390"/>
      <c r="AD23" s="390"/>
      <c r="AE23" s="390"/>
      <c r="AF23" s="390"/>
    </row>
    <row r="24" spans="1:32" ht="20.25" customHeight="1" x14ac:dyDescent="0.15">
      <c r="A24" s="390"/>
      <c r="B24" s="403" t="s">
        <v>262</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row>
    <row r="25" spans="1:32" s="89" customFormat="1" ht="20.25" customHeight="1" x14ac:dyDescent="0.15">
      <c r="A25" s="419"/>
      <c r="B25" s="403" t="s">
        <v>263</v>
      </c>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row>
    <row r="26" spans="1:32" s="89" customFormat="1" ht="20.25" customHeight="1" x14ac:dyDescent="0.15">
      <c r="A26" s="419"/>
      <c r="B26" s="403" t="s">
        <v>264</v>
      </c>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row>
    <row r="27" spans="1:32" s="89" customFormat="1" ht="20.25" customHeight="1" x14ac:dyDescent="0.15">
      <c r="A27" s="419"/>
      <c r="B27" s="403"/>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row>
    <row r="28" spans="1:32" s="89" customFormat="1" ht="20.25" customHeight="1" x14ac:dyDescent="0.15">
      <c r="A28" s="419"/>
      <c r="B28" s="403" t="s">
        <v>265</v>
      </c>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row>
    <row r="29" spans="1:32" s="89" customFormat="1" ht="20.25" customHeight="1" x14ac:dyDescent="0.15">
      <c r="A29" s="419"/>
      <c r="B29" s="403" t="s">
        <v>266</v>
      </c>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row>
    <row r="30" spans="1:32" s="89" customFormat="1" ht="20.25" customHeight="1" x14ac:dyDescent="0.15">
      <c r="A30" s="419"/>
      <c r="B30" s="403" t="s">
        <v>267</v>
      </c>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row>
    <row r="31" spans="1:32" s="89" customFormat="1" ht="20.25" customHeight="1" x14ac:dyDescent="0.15">
      <c r="A31" s="419"/>
      <c r="B31" s="403" t="s">
        <v>268</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row>
    <row r="32" spans="1:32" s="89" customFormat="1" ht="20.25" customHeight="1" x14ac:dyDescent="0.15">
      <c r="A32" s="419"/>
      <c r="B32" s="403" t="s">
        <v>269</v>
      </c>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row>
    <row r="33" spans="1:32" s="89" customFormat="1" ht="20.25" customHeight="1" x14ac:dyDescent="0.15">
      <c r="A33" s="419"/>
      <c r="B33" s="403" t="s">
        <v>270</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row>
    <row r="34" spans="1:32" s="89" customFormat="1" ht="20.25" customHeight="1" x14ac:dyDescent="0.15">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row>
    <row r="35" spans="1:32" s="89" customFormat="1" ht="20.25" customHeight="1" x14ac:dyDescent="0.15">
      <c r="A35" s="419"/>
      <c r="B35" s="403" t="s">
        <v>336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row>
    <row r="36" spans="1:32" s="89" customFormat="1" ht="20.25" customHeight="1" x14ac:dyDescent="0.15">
      <c r="A36" s="419"/>
      <c r="B36" s="403" t="s">
        <v>2341</v>
      </c>
      <c r="C36" s="404"/>
      <c r="D36" s="404"/>
      <c r="E36" s="404"/>
      <c r="F36" s="404"/>
      <c r="G36" s="404"/>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row>
    <row r="37" spans="1:32" s="89" customFormat="1" ht="20.25" customHeight="1" x14ac:dyDescent="0.15">
      <c r="A37" s="419"/>
      <c r="B37" s="403" t="s">
        <v>2342</v>
      </c>
      <c r="C37" s="404"/>
      <c r="D37" s="404"/>
      <c r="E37" s="404"/>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row>
    <row r="38" spans="1:32" s="391" customFormat="1" ht="20.25" customHeight="1" x14ac:dyDescent="0.15">
      <c r="A38" s="419"/>
      <c r="B38" s="2463" t="s">
        <v>2343</v>
      </c>
      <c r="C38" s="2463"/>
      <c r="D38" s="2463"/>
      <c r="E38" s="2463"/>
      <c r="F38" s="2463"/>
      <c r="G38" s="2463"/>
      <c r="H38" s="2463"/>
      <c r="I38" s="2463"/>
      <c r="J38" s="2463"/>
      <c r="K38" s="2463"/>
      <c r="L38" s="2463"/>
      <c r="M38" s="2463"/>
      <c r="N38" s="2463"/>
      <c r="O38" s="2463"/>
      <c r="P38" s="2463"/>
      <c r="Q38" s="2463"/>
      <c r="R38" s="419"/>
      <c r="S38" s="558"/>
      <c r="T38" s="419"/>
      <c r="U38" s="419"/>
      <c r="V38" s="419"/>
      <c r="W38" s="419"/>
      <c r="X38" s="419"/>
      <c r="Y38" s="419"/>
      <c r="Z38" s="419"/>
      <c r="AA38" s="419"/>
      <c r="AB38" s="419"/>
      <c r="AC38" s="419"/>
      <c r="AD38" s="419"/>
      <c r="AE38" s="419"/>
      <c r="AF38" s="419"/>
    </row>
    <row r="39" spans="1:32" s="89" customFormat="1" ht="20.25" customHeight="1" x14ac:dyDescent="0.15">
      <c r="A39" s="419"/>
      <c r="B39" s="403" t="s">
        <v>337</v>
      </c>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row>
    <row r="40" spans="1:32" s="89" customFormat="1" ht="20.25" customHeight="1" x14ac:dyDescent="0.15">
      <c r="A40" s="419"/>
      <c r="B40" s="403" t="s">
        <v>338</v>
      </c>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row>
    <row r="41" spans="1:32" s="89" customFormat="1" ht="20.25" customHeight="1" x14ac:dyDescent="0.15">
      <c r="A41" s="419"/>
      <c r="B41" s="403" t="s">
        <v>2125</v>
      </c>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row>
    <row r="42" spans="1:32" ht="20.25" customHeight="1" x14ac:dyDescent="0.15">
      <c r="A42" s="556"/>
      <c r="B42" s="403" t="s">
        <v>2126</v>
      </c>
      <c r="C42" s="556"/>
      <c r="D42" s="556"/>
      <c r="E42" s="556"/>
      <c r="F42" s="556"/>
      <c r="G42" s="556"/>
      <c r="H42" s="556"/>
      <c r="I42" s="556"/>
      <c r="J42" s="556"/>
      <c r="K42" s="556"/>
      <c r="L42" s="390"/>
      <c r="M42" s="390"/>
      <c r="N42" s="390"/>
      <c r="O42" s="390"/>
      <c r="P42" s="390"/>
      <c r="Q42" s="390"/>
      <c r="R42" s="390"/>
      <c r="S42" s="390"/>
      <c r="T42" s="390"/>
      <c r="U42" s="390"/>
      <c r="V42" s="390"/>
      <c r="W42" s="390"/>
      <c r="X42" s="390"/>
      <c r="Y42" s="390"/>
      <c r="Z42" s="390"/>
      <c r="AA42" s="390"/>
      <c r="AB42" s="390"/>
      <c r="AC42" s="390"/>
      <c r="AD42" s="390"/>
      <c r="AE42" s="390"/>
      <c r="AF42" s="390"/>
    </row>
    <row r="43" spans="1:32" ht="20.25" customHeight="1" x14ac:dyDescent="0.15">
      <c r="A43" s="530"/>
      <c r="B43" s="403" t="s">
        <v>2127</v>
      </c>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row>
    <row r="44" spans="1:32" s="91" customFormat="1" ht="20.25" customHeight="1" x14ac:dyDescent="0.15">
      <c r="A44" s="480"/>
      <c r="B44" s="390"/>
      <c r="C44" s="485"/>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row>
    <row r="45" spans="1:32" ht="20.25" customHeight="1" x14ac:dyDescent="0.15">
      <c r="A45" s="530"/>
      <c r="B45" s="559" t="s">
        <v>339</v>
      </c>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row>
    <row r="46" spans="1:32" ht="20.25" customHeight="1" x14ac:dyDescent="0.15">
      <c r="A46" s="541"/>
      <c r="B46" s="390"/>
      <c r="C46" s="542"/>
      <c r="D46" s="542"/>
      <c r="E46" s="542"/>
      <c r="F46" s="542"/>
      <c r="G46" s="542"/>
      <c r="H46" s="542"/>
      <c r="I46" s="542"/>
      <c r="J46" s="542"/>
      <c r="K46" s="542"/>
      <c r="L46" s="390"/>
      <c r="M46" s="390"/>
      <c r="N46" s="390"/>
      <c r="O46" s="390"/>
      <c r="P46" s="390"/>
      <c r="Q46" s="390"/>
      <c r="R46" s="390"/>
      <c r="S46" s="390"/>
      <c r="T46" s="390"/>
      <c r="U46" s="390"/>
      <c r="V46" s="390"/>
      <c r="W46" s="390"/>
      <c r="X46" s="390"/>
      <c r="Y46" s="390"/>
      <c r="Z46" s="390"/>
      <c r="AA46" s="390"/>
      <c r="AB46" s="390"/>
      <c r="AC46" s="390"/>
      <c r="AD46" s="390"/>
      <c r="AE46" s="390"/>
      <c r="AF46" s="390"/>
    </row>
    <row r="47" spans="1:32" ht="20.25" customHeight="1" x14ac:dyDescent="0.15">
      <c r="A47" s="530"/>
      <c r="B47" s="403" t="s">
        <v>276</v>
      </c>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row>
    <row r="48" spans="1:32" ht="20.25" customHeight="1" x14ac:dyDescent="0.15">
      <c r="A48" s="556"/>
      <c r="B48" s="403"/>
      <c r="C48" s="556"/>
      <c r="D48" s="556"/>
      <c r="E48" s="556"/>
      <c r="F48" s="556"/>
      <c r="G48" s="556"/>
      <c r="H48" s="556"/>
      <c r="I48" s="556"/>
      <c r="J48" s="556"/>
      <c r="K48" s="556"/>
      <c r="L48" s="390"/>
      <c r="M48" s="390"/>
      <c r="N48" s="390"/>
      <c r="O48" s="390"/>
      <c r="P48" s="390"/>
      <c r="Q48" s="390"/>
      <c r="R48" s="390"/>
      <c r="S48" s="390"/>
      <c r="T48" s="390"/>
      <c r="U48" s="390"/>
      <c r="V48" s="390"/>
      <c r="W48" s="390"/>
      <c r="X48" s="390"/>
      <c r="Y48" s="390"/>
      <c r="Z48" s="390"/>
      <c r="AA48" s="390"/>
      <c r="AB48" s="390"/>
      <c r="AC48" s="390"/>
      <c r="AD48" s="390"/>
      <c r="AE48" s="390"/>
      <c r="AF48" s="390"/>
    </row>
    <row r="49" spans="1:32" ht="20.25" customHeight="1" x14ac:dyDescent="0.15">
      <c r="A49" s="556"/>
      <c r="B49" s="403"/>
      <c r="C49" s="556"/>
      <c r="D49" s="556"/>
      <c r="E49" s="556"/>
      <c r="F49" s="556"/>
      <c r="G49" s="556"/>
      <c r="H49" s="556"/>
      <c r="I49" s="556"/>
      <c r="J49" s="556"/>
      <c r="K49" s="556"/>
      <c r="L49" s="390"/>
      <c r="M49" s="390"/>
      <c r="N49" s="390"/>
      <c r="O49" s="390"/>
      <c r="P49" s="390"/>
      <c r="Q49" s="390"/>
      <c r="R49" s="390"/>
      <c r="S49" s="390"/>
      <c r="T49" s="390"/>
      <c r="U49" s="390"/>
      <c r="V49" s="390"/>
      <c r="W49" s="390"/>
      <c r="X49" s="390"/>
      <c r="Y49" s="390"/>
      <c r="Z49" s="390"/>
      <c r="AA49" s="390"/>
      <c r="AB49" s="390"/>
      <c r="AC49" s="390"/>
      <c r="AD49" s="390"/>
      <c r="AE49" s="390"/>
      <c r="AF49" s="390"/>
    </row>
    <row r="50" spans="1:32" ht="20.25" customHeight="1" x14ac:dyDescent="0.15">
      <c r="A50" s="556"/>
      <c r="B50" s="403"/>
      <c r="C50" s="556"/>
      <c r="D50" s="556"/>
      <c r="E50" s="556"/>
      <c r="F50" s="556"/>
      <c r="G50" s="556"/>
      <c r="H50" s="556"/>
      <c r="I50" s="556"/>
      <c r="J50" s="556"/>
      <c r="K50" s="556"/>
      <c r="L50" s="390"/>
      <c r="M50" s="390"/>
      <c r="N50" s="390"/>
      <c r="O50" s="390"/>
      <c r="P50" s="390"/>
      <c r="Q50" s="390"/>
      <c r="R50" s="390"/>
      <c r="S50" s="390"/>
      <c r="T50" s="390"/>
      <c r="U50" s="390"/>
      <c r="V50" s="390"/>
      <c r="W50" s="390"/>
      <c r="X50" s="390"/>
      <c r="Y50" s="390"/>
      <c r="Z50" s="390"/>
      <c r="AA50" s="390"/>
      <c r="AB50" s="390"/>
      <c r="AC50" s="390"/>
      <c r="AD50" s="390"/>
      <c r="AE50" s="390"/>
      <c r="AF50" s="390"/>
    </row>
    <row r="51" spans="1:32" ht="20.25" customHeight="1" x14ac:dyDescent="0.15">
      <c r="A51" s="556"/>
      <c r="B51" s="403"/>
      <c r="C51" s="556"/>
      <c r="D51" s="556"/>
      <c r="E51" s="556"/>
      <c r="F51" s="556"/>
      <c r="G51" s="556"/>
      <c r="H51" s="556"/>
      <c r="I51" s="556"/>
      <c r="J51" s="556"/>
      <c r="K51" s="556"/>
      <c r="L51" s="390"/>
      <c r="M51" s="390"/>
      <c r="N51" s="390"/>
      <c r="O51" s="390"/>
      <c r="P51" s="390"/>
      <c r="Q51" s="390"/>
      <c r="R51" s="390"/>
      <c r="S51" s="390"/>
      <c r="T51" s="390"/>
      <c r="U51" s="390"/>
      <c r="V51" s="390"/>
      <c r="W51" s="390"/>
      <c r="X51" s="390"/>
      <c r="Y51" s="390"/>
      <c r="Z51" s="390"/>
      <c r="AA51" s="390"/>
      <c r="AB51" s="390"/>
      <c r="AC51" s="390"/>
      <c r="AD51" s="390"/>
      <c r="AE51" s="390"/>
      <c r="AF51" s="390"/>
    </row>
    <row r="52" spans="1:32" ht="20.25" customHeight="1" x14ac:dyDescent="0.15">
      <c r="A52" s="556"/>
      <c r="B52" s="403"/>
      <c r="C52" s="556"/>
      <c r="D52" s="556"/>
      <c r="E52" s="556"/>
      <c r="F52" s="556"/>
      <c r="G52" s="556"/>
      <c r="H52" s="556"/>
      <c r="I52" s="556"/>
      <c r="J52" s="556"/>
      <c r="K52" s="556"/>
      <c r="L52" s="390"/>
      <c r="M52" s="390"/>
      <c r="N52" s="390"/>
      <c r="O52" s="390"/>
      <c r="P52" s="390"/>
      <c r="Q52" s="390"/>
      <c r="R52" s="390"/>
      <c r="S52" s="390"/>
      <c r="T52" s="390"/>
      <c r="U52" s="390"/>
      <c r="V52" s="390"/>
      <c r="W52" s="390"/>
      <c r="X52" s="390"/>
      <c r="Y52" s="390"/>
      <c r="Z52" s="390"/>
      <c r="AA52" s="390"/>
      <c r="AB52" s="390"/>
      <c r="AC52" s="390"/>
      <c r="AD52" s="390"/>
      <c r="AE52" s="390"/>
      <c r="AF52" s="390"/>
    </row>
    <row r="53" spans="1:32" ht="20.25" customHeight="1" x14ac:dyDescent="0.15">
      <c r="A53" s="556"/>
      <c r="B53" s="403"/>
      <c r="C53" s="556"/>
      <c r="D53" s="556"/>
      <c r="E53" s="556"/>
      <c r="F53" s="403"/>
      <c r="G53" s="403"/>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row>
    <row r="54" spans="1:32" ht="20.25" customHeight="1" x14ac:dyDescent="0.15">
      <c r="A54" s="556"/>
      <c r="B54" s="403"/>
      <c r="C54" s="556"/>
      <c r="D54" s="556"/>
      <c r="E54" s="556"/>
      <c r="F54" s="403"/>
      <c r="G54" s="403"/>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row>
    <row r="55" spans="1:32" ht="20.25" customHeight="1" x14ac:dyDescent="0.15">
      <c r="A55" s="556"/>
      <c r="B55" s="403"/>
      <c r="C55" s="556"/>
      <c r="D55" s="556"/>
      <c r="E55" s="556"/>
      <c r="F55" s="403"/>
      <c r="G55" s="403"/>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row>
    <row r="56" spans="1:32" ht="21.75" customHeight="1" x14ac:dyDescent="0.15">
      <c r="A56" s="556"/>
      <c r="B56" s="403"/>
      <c r="C56" s="556"/>
      <c r="D56" s="556"/>
      <c r="E56" s="556"/>
      <c r="F56" s="556"/>
      <c r="G56" s="556"/>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row>
    <row r="57" spans="1:32" s="86" customFormat="1" ht="19.5" customHeight="1" x14ac:dyDescent="0.15">
      <c r="A57" s="521"/>
      <c r="B57" s="403"/>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row>
    <row r="58" spans="1:32" ht="20.25" customHeight="1" x14ac:dyDescent="0.15">
      <c r="A58" s="390"/>
      <c r="B58" s="403"/>
      <c r="C58" s="556"/>
      <c r="D58" s="556"/>
      <c r="E58" s="556"/>
      <c r="F58" s="556"/>
      <c r="G58" s="556"/>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row>
    <row r="59" spans="1:32" ht="19.5" customHeight="1" x14ac:dyDescent="0.15">
      <c r="A59" s="390"/>
      <c r="B59" s="403"/>
      <c r="C59" s="556"/>
      <c r="D59" s="556"/>
      <c r="E59" s="556"/>
      <c r="F59" s="556"/>
      <c r="G59" s="556"/>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row>
    <row r="60" spans="1:32" ht="20.25" customHeight="1" x14ac:dyDescent="0.15">
      <c r="A60" s="530"/>
      <c r="B60" s="403"/>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row>
    <row r="61" spans="1:32" ht="20.25" customHeight="1" x14ac:dyDescent="0.15">
      <c r="A61" s="53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row>
    <row r="62" spans="1:32" ht="20.25" customHeight="1" x14ac:dyDescent="0.15">
      <c r="A62" s="53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row>
    <row r="63" spans="1:32" ht="20.25" customHeight="1" x14ac:dyDescent="0.15">
      <c r="A63" s="53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row>
    <row r="64" spans="1:32" ht="20.25" customHeight="1" x14ac:dyDescent="0.15">
      <c r="A64" s="53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row>
    <row r="65" spans="1:32" ht="20.25" customHeight="1" x14ac:dyDescent="0.15">
      <c r="A65" s="53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row>
    <row r="66" spans="1:32" ht="20.25" customHeight="1" x14ac:dyDescent="0.15">
      <c r="A66" s="53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row>
    <row r="67" spans="1:32" ht="20.25" customHeight="1" x14ac:dyDescent="0.15">
      <c r="A67" s="53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row>
    <row r="68" spans="1:32" ht="20.25" customHeight="1" x14ac:dyDescent="0.15">
      <c r="A68" s="53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row>
    <row r="69" spans="1:32" ht="20.25" customHeight="1" x14ac:dyDescent="0.15">
      <c r="A69" s="53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c r="AE69" s="390"/>
      <c r="AF69" s="390"/>
    </row>
    <row r="70" spans="1:32" ht="20.25" customHeight="1" x14ac:dyDescent="0.15">
      <c r="A70" s="53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row>
    <row r="71" spans="1:32" ht="20.25" customHeight="1" x14ac:dyDescent="0.15">
      <c r="A71" s="53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row>
    <row r="72" spans="1:32" ht="20.25" customHeight="1" x14ac:dyDescent="0.15">
      <c r="A72" s="53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row>
    <row r="73" spans="1:32" ht="20.25" customHeight="1" x14ac:dyDescent="0.15">
      <c r="A73" s="53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row>
    <row r="74" spans="1:32" ht="20.25" customHeight="1" x14ac:dyDescent="0.15">
      <c r="A74" s="53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c r="Z74" s="390"/>
      <c r="AA74" s="390"/>
      <c r="AB74" s="390"/>
      <c r="AC74" s="390"/>
      <c r="AD74" s="390"/>
      <c r="AE74" s="390"/>
      <c r="AF74" s="390"/>
    </row>
    <row r="75" spans="1:32" ht="20.25" customHeight="1" x14ac:dyDescent="0.15">
      <c r="A75" s="53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c r="Z75" s="390"/>
      <c r="AA75" s="390"/>
      <c r="AB75" s="390"/>
      <c r="AC75" s="390"/>
      <c r="AD75" s="390"/>
      <c r="AE75" s="390"/>
      <c r="AF75" s="390"/>
    </row>
    <row r="76" spans="1:32" ht="20.25" customHeight="1" x14ac:dyDescent="0.15">
      <c r="A76" s="53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row>
    <row r="77" spans="1:32" ht="20.25" customHeight="1" x14ac:dyDescent="0.15">
      <c r="A77" s="53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row>
    <row r="78" spans="1:32" ht="20.25" customHeight="1" x14ac:dyDescent="0.15">
      <c r="A78" s="53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row>
    <row r="79" spans="1:32" ht="20.25" customHeight="1" x14ac:dyDescent="0.15">
      <c r="A79" s="53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row>
    <row r="80" spans="1:32" ht="20.25" customHeight="1" x14ac:dyDescent="0.15">
      <c r="A80" s="53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row>
    <row r="81" spans="1:32" ht="20.25" customHeight="1" x14ac:dyDescent="0.15">
      <c r="A81" s="53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row>
    <row r="82" spans="1:32" ht="20.25" customHeight="1" x14ac:dyDescent="0.15">
      <c r="A82" s="53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row>
    <row r="83" spans="1:32" ht="20.25" customHeight="1" x14ac:dyDescent="0.15">
      <c r="A83" s="53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row>
    <row r="84" spans="1:32" ht="20.25" customHeight="1" x14ac:dyDescent="0.15">
      <c r="A84" s="53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390"/>
      <c r="AE84" s="390"/>
      <c r="AF84" s="390"/>
    </row>
    <row r="85" spans="1:32" ht="20.25" customHeight="1" x14ac:dyDescent="0.15">
      <c r="A85" s="53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row>
    <row r="86" spans="1:32" ht="20.25" customHeight="1" x14ac:dyDescent="0.15">
      <c r="A86" s="53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c r="Z86" s="390"/>
      <c r="AA86" s="390"/>
      <c r="AB86" s="390"/>
      <c r="AC86" s="390"/>
      <c r="AD86" s="390"/>
      <c r="AE86" s="390"/>
      <c r="AF86" s="390"/>
    </row>
    <row r="87" spans="1:32" ht="20.25" customHeight="1" x14ac:dyDescent="0.15">
      <c r="A87" s="53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c r="Z87" s="390"/>
      <c r="AA87" s="390"/>
      <c r="AB87" s="390"/>
      <c r="AC87" s="390"/>
      <c r="AD87" s="390"/>
      <c r="AE87" s="390"/>
      <c r="AF87" s="390"/>
    </row>
    <row r="88" spans="1:32" ht="20.25" customHeight="1" x14ac:dyDescent="0.15">
      <c r="A88" s="53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c r="Z88" s="390"/>
      <c r="AA88" s="390"/>
      <c r="AB88" s="390"/>
      <c r="AC88" s="390"/>
      <c r="AD88" s="390"/>
      <c r="AE88" s="390"/>
      <c r="AF88" s="390"/>
    </row>
    <row r="89" spans="1:32" ht="20.25" customHeight="1" x14ac:dyDescent="0.15">
      <c r="A89" s="53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c r="AA89" s="390"/>
      <c r="AB89" s="390"/>
      <c r="AC89" s="390"/>
      <c r="AD89" s="390"/>
      <c r="AE89" s="390"/>
      <c r="AF89" s="390"/>
    </row>
    <row r="90" spans="1:32" ht="20.25" customHeight="1" x14ac:dyDescent="0.15">
      <c r="A90" s="53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c r="AA90" s="390"/>
      <c r="AB90" s="390"/>
      <c r="AC90" s="390"/>
      <c r="AD90" s="390"/>
      <c r="AE90" s="390"/>
      <c r="AF90" s="390"/>
    </row>
    <row r="91" spans="1:32" ht="20.25" customHeight="1" x14ac:dyDescent="0.15">
      <c r="A91" s="53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390"/>
      <c r="AE91" s="390"/>
      <c r="AF91" s="390"/>
    </row>
    <row r="92" spans="1:32" ht="20.25" customHeight="1" x14ac:dyDescent="0.15">
      <c r="A92" s="53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c r="AA92" s="390"/>
      <c r="AB92" s="390"/>
      <c r="AC92" s="390"/>
      <c r="AD92" s="390"/>
      <c r="AE92" s="390"/>
      <c r="AF92" s="390"/>
    </row>
    <row r="93" spans="1:32" ht="20.25" customHeight="1" x14ac:dyDescent="0.15">
      <c r="A93" s="53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row>
    <row r="94" spans="1:32" ht="20.25" customHeight="1" x14ac:dyDescent="0.15">
      <c r="A94" s="53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390"/>
      <c r="AE94" s="390"/>
      <c r="AF94" s="390"/>
    </row>
    <row r="95" spans="1:32" ht="20.25" customHeight="1" x14ac:dyDescent="0.15">
      <c r="A95" s="53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c r="AA95" s="390"/>
      <c r="AB95" s="390"/>
      <c r="AC95" s="390"/>
      <c r="AD95" s="390"/>
      <c r="AE95" s="390"/>
      <c r="AF95" s="390"/>
    </row>
    <row r="96" spans="1:32" ht="20.25" customHeight="1" x14ac:dyDescent="0.15">
      <c r="A96" s="53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c r="AA96" s="390"/>
      <c r="AB96" s="390"/>
      <c r="AC96" s="390"/>
      <c r="AD96" s="390"/>
      <c r="AE96" s="390"/>
      <c r="AF96" s="390"/>
    </row>
    <row r="97" spans="1:32" ht="20.25" customHeight="1" x14ac:dyDescent="0.15">
      <c r="A97" s="53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c r="Z97" s="390"/>
      <c r="AA97" s="390"/>
      <c r="AB97" s="390"/>
      <c r="AC97" s="390"/>
      <c r="AD97" s="390"/>
      <c r="AE97" s="390"/>
      <c r="AF97" s="390"/>
    </row>
    <row r="98" spans="1:32" ht="20.25" customHeight="1" x14ac:dyDescent="0.15">
      <c r="A98" s="53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c r="Z98" s="390"/>
      <c r="AA98" s="390"/>
      <c r="AB98" s="390"/>
      <c r="AC98" s="390"/>
      <c r="AD98" s="390"/>
      <c r="AE98" s="390"/>
      <c r="AF98" s="390"/>
    </row>
    <row r="99" spans="1:32" ht="20.25" customHeight="1" x14ac:dyDescent="0.15">
      <c r="A99" s="53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row>
    <row r="100" spans="1:32" ht="20.25" customHeight="1" x14ac:dyDescent="0.15">
      <c r="A100" s="53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c r="Z100" s="390"/>
      <c r="AA100" s="390"/>
      <c r="AB100" s="390"/>
      <c r="AC100" s="390"/>
      <c r="AD100" s="390"/>
      <c r="AE100" s="390"/>
      <c r="AF100" s="390"/>
    </row>
    <row r="101" spans="1:32" ht="20.25" customHeight="1" x14ac:dyDescent="0.15">
      <c r="A101" s="53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row>
    <row r="102" spans="1:32" ht="20.25" customHeight="1" x14ac:dyDescent="0.15">
      <c r="A102" s="53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390"/>
      <c r="AE102" s="390"/>
      <c r="AF102" s="390"/>
    </row>
    <row r="103" spans="1:32" ht="20.25" customHeight="1" x14ac:dyDescent="0.15">
      <c r="A103" s="53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row>
    <row r="104" spans="1:32" ht="20.25" customHeight="1" x14ac:dyDescent="0.15">
      <c r="A104" s="53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c r="AA104" s="390"/>
      <c r="AB104" s="390"/>
      <c r="AC104" s="390"/>
      <c r="AD104" s="390"/>
      <c r="AE104" s="390"/>
      <c r="AF104" s="390"/>
    </row>
    <row r="105" spans="1:32" ht="20.25" customHeight="1" x14ac:dyDescent="0.15">
      <c r="A105" s="53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390"/>
      <c r="AE105" s="390"/>
      <c r="AF105" s="390"/>
    </row>
    <row r="106" spans="1:32" ht="20.25" customHeight="1" x14ac:dyDescent="0.15">
      <c r="A106" s="53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390"/>
      <c r="AE106" s="390"/>
      <c r="AF106" s="390"/>
    </row>
    <row r="107" spans="1:32" ht="20.25" customHeight="1" x14ac:dyDescent="0.15">
      <c r="A107" s="53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390"/>
      <c r="AE107" s="390"/>
      <c r="AF107" s="390"/>
    </row>
    <row r="108" spans="1:32" ht="20.25" customHeight="1" x14ac:dyDescent="0.15">
      <c r="A108" s="53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row>
    <row r="109" spans="1:32" ht="20.25" customHeight="1" x14ac:dyDescent="0.15">
      <c r="A109" s="53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row>
    <row r="110" spans="1:32" ht="20.25" customHeight="1" x14ac:dyDescent="0.15">
      <c r="A110" s="53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row>
    <row r="111" spans="1:32" ht="20.25" customHeight="1" x14ac:dyDescent="0.15">
      <c r="A111" s="53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row>
    <row r="112" spans="1:32" ht="20.25" customHeight="1" x14ac:dyDescent="0.15">
      <c r="A112" s="53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row>
    <row r="113" spans="1:32" ht="20.25" customHeight="1" x14ac:dyDescent="0.15">
      <c r="A113" s="53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row>
    <row r="114" spans="1:32" ht="20.25" customHeight="1" x14ac:dyDescent="0.15">
      <c r="A114" s="53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row>
    <row r="115" spans="1:32" ht="20.25" customHeight="1" x14ac:dyDescent="0.15">
      <c r="A115" s="53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row>
    <row r="116" spans="1:32" ht="20.25" customHeight="1" x14ac:dyDescent="0.15">
      <c r="A116" s="53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row>
    <row r="117" spans="1:32" ht="20.25" customHeight="1" x14ac:dyDescent="0.15">
      <c r="A117" s="53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row>
    <row r="118" spans="1:32" ht="20.25" customHeight="1" x14ac:dyDescent="0.15">
      <c r="A118" s="530"/>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row>
    <row r="119" spans="1:32" ht="20.25" customHeight="1" x14ac:dyDescent="0.15">
      <c r="A119" s="530"/>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row>
    <row r="120" spans="1:32" ht="20.25" customHeight="1" x14ac:dyDescent="0.15">
      <c r="A120" s="530"/>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c r="Z120" s="390"/>
      <c r="AA120" s="390"/>
      <c r="AB120" s="390"/>
      <c r="AC120" s="390"/>
      <c r="AD120" s="390"/>
      <c r="AE120" s="390"/>
      <c r="AF120" s="390"/>
    </row>
    <row r="121" spans="1:32" ht="20.25" customHeight="1" x14ac:dyDescent="0.15">
      <c r="A121" s="530"/>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c r="AA121" s="390"/>
      <c r="AB121" s="390"/>
      <c r="AC121" s="390"/>
      <c r="AD121" s="390"/>
      <c r="AE121" s="390"/>
      <c r="AF121" s="390"/>
    </row>
    <row r="122" spans="1:32" ht="20.25" customHeight="1" x14ac:dyDescent="0.15">
      <c r="A122" s="530"/>
      <c r="B122" s="390"/>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0"/>
      <c r="Y122" s="390"/>
      <c r="Z122" s="390"/>
      <c r="AA122" s="390"/>
      <c r="AB122" s="390"/>
      <c r="AC122" s="390"/>
      <c r="AD122" s="390"/>
      <c r="AE122" s="390"/>
      <c r="AF122" s="390"/>
    </row>
    <row r="123" spans="1:32" ht="20.25" customHeight="1" x14ac:dyDescent="0.15">
      <c r="A123" s="530"/>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row>
    <row r="124" spans="1:32" ht="20.25" customHeight="1" x14ac:dyDescent="0.15">
      <c r="A124" s="530"/>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c r="Z124" s="390"/>
      <c r="AA124" s="390"/>
      <c r="AB124" s="390"/>
      <c r="AC124" s="390"/>
      <c r="AD124" s="390"/>
      <c r="AE124" s="390"/>
      <c r="AF124" s="390"/>
    </row>
    <row r="125" spans="1:32" ht="20.25" customHeight="1" x14ac:dyDescent="0.15">
      <c r="A125" s="530"/>
      <c r="B125" s="390"/>
      <c r="C125" s="390"/>
      <c r="D125" s="390"/>
      <c r="E125" s="390"/>
      <c r="F125" s="390"/>
      <c r="G125" s="390"/>
      <c r="H125" s="390"/>
      <c r="I125" s="390"/>
      <c r="J125" s="390"/>
      <c r="K125" s="390"/>
      <c r="L125" s="390"/>
      <c r="M125" s="390"/>
      <c r="N125" s="390"/>
      <c r="O125" s="390"/>
      <c r="P125" s="390"/>
      <c r="Q125" s="390"/>
      <c r="R125" s="390"/>
      <c r="S125" s="390"/>
      <c r="T125" s="390"/>
      <c r="U125" s="390"/>
      <c r="V125" s="390"/>
      <c r="W125" s="390"/>
      <c r="X125" s="390"/>
      <c r="Y125" s="390"/>
      <c r="Z125" s="390"/>
      <c r="AA125" s="390"/>
      <c r="AB125" s="390"/>
      <c r="AC125" s="390"/>
      <c r="AD125" s="390"/>
      <c r="AE125" s="390"/>
      <c r="AF125" s="390"/>
    </row>
    <row r="126" spans="1:32" ht="20.25" customHeight="1" x14ac:dyDescent="0.15">
      <c r="A126" s="530"/>
      <c r="B126" s="390"/>
      <c r="C126" s="390"/>
      <c r="D126" s="390"/>
      <c r="E126" s="390"/>
      <c r="F126" s="390"/>
      <c r="G126" s="390"/>
      <c r="H126" s="390"/>
      <c r="I126" s="390"/>
      <c r="J126" s="390"/>
      <c r="K126" s="390"/>
      <c r="L126" s="390"/>
      <c r="M126" s="390"/>
      <c r="N126" s="390"/>
      <c r="O126" s="390"/>
      <c r="P126" s="390"/>
      <c r="Q126" s="390"/>
      <c r="R126" s="390"/>
      <c r="S126" s="390"/>
      <c r="T126" s="390"/>
      <c r="U126" s="390"/>
      <c r="V126" s="390"/>
      <c r="W126" s="390"/>
      <c r="X126" s="390"/>
      <c r="Y126" s="390"/>
      <c r="Z126" s="390"/>
      <c r="AA126" s="390"/>
      <c r="AB126" s="390"/>
      <c r="AC126" s="390"/>
      <c r="AD126" s="390"/>
      <c r="AE126" s="390"/>
      <c r="AF126" s="390"/>
    </row>
    <row r="127" spans="1:32" ht="20.25" customHeight="1" x14ac:dyDescent="0.15">
      <c r="A127" s="530"/>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c r="AA127" s="390"/>
      <c r="AB127" s="390"/>
      <c r="AC127" s="390"/>
      <c r="AD127" s="390"/>
      <c r="AE127" s="390"/>
      <c r="AF127" s="390"/>
    </row>
    <row r="128" spans="1:32" ht="20.25" customHeight="1" x14ac:dyDescent="0.15">
      <c r="A128" s="530"/>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F128" s="390"/>
    </row>
    <row r="129" spans="1:32" ht="20.25" customHeight="1" x14ac:dyDescent="0.15">
      <c r="A129" s="530"/>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row>
    <row r="130" spans="1:32" ht="20.25" customHeight="1" x14ac:dyDescent="0.15">
      <c r="A130" s="530"/>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c r="Z130" s="390"/>
      <c r="AA130" s="390"/>
      <c r="AB130" s="390"/>
      <c r="AC130" s="390"/>
      <c r="AD130" s="390"/>
      <c r="AE130" s="390"/>
      <c r="AF130" s="390"/>
    </row>
    <row r="131" spans="1:32" ht="20.25" customHeight="1" x14ac:dyDescent="0.15">
      <c r="A131" s="530"/>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c r="AA131" s="390"/>
      <c r="AB131" s="390"/>
      <c r="AC131" s="390"/>
      <c r="AD131" s="390"/>
      <c r="AE131" s="390"/>
      <c r="AF131" s="390"/>
    </row>
    <row r="132" spans="1:32" ht="20.25" customHeight="1" x14ac:dyDescent="0.15">
      <c r="A132" s="530"/>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c r="Z132" s="390"/>
      <c r="AA132" s="390"/>
      <c r="AB132" s="390"/>
      <c r="AC132" s="390"/>
      <c r="AD132" s="390"/>
      <c r="AE132" s="390"/>
      <c r="AF132" s="390"/>
    </row>
    <row r="133" spans="1:32" ht="20.25" customHeight="1" x14ac:dyDescent="0.15">
      <c r="A133" s="530"/>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row>
    <row r="134" spans="1:32" ht="20.25" customHeight="1" x14ac:dyDescent="0.15">
      <c r="A134" s="530"/>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row>
    <row r="135" spans="1:32" ht="20.25" customHeight="1" x14ac:dyDescent="0.15">
      <c r="A135" s="530"/>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row>
    <row r="136" spans="1:32" ht="20.25" customHeight="1" x14ac:dyDescent="0.15">
      <c r="A136" s="530"/>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c r="Z136" s="390"/>
      <c r="AA136" s="390"/>
      <c r="AB136" s="390"/>
      <c r="AC136" s="390"/>
      <c r="AD136" s="390"/>
      <c r="AE136" s="390"/>
      <c r="AF136" s="390"/>
    </row>
    <row r="137" spans="1:32" ht="20.25" customHeight="1" x14ac:dyDescent="0.15">
      <c r="A137" s="530"/>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row>
    <row r="138" spans="1:32" ht="20.25" customHeight="1" x14ac:dyDescent="0.15">
      <c r="A138" s="530"/>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c r="Z138" s="390"/>
      <c r="AA138" s="390"/>
      <c r="AB138" s="390"/>
      <c r="AC138" s="390"/>
      <c r="AD138" s="390"/>
      <c r="AE138" s="390"/>
      <c r="AF138" s="390"/>
    </row>
    <row r="139" spans="1:32" ht="20.25" customHeight="1" x14ac:dyDescent="0.15">
      <c r="A139" s="530"/>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c r="Z139" s="390"/>
      <c r="AA139" s="390"/>
      <c r="AB139" s="390"/>
      <c r="AC139" s="390"/>
      <c r="AD139" s="390"/>
      <c r="AE139" s="390"/>
      <c r="AF139" s="390"/>
    </row>
    <row r="140" spans="1:32" ht="20.25" customHeight="1" x14ac:dyDescent="0.15">
      <c r="A140" s="53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row>
    <row r="141" spans="1:32" ht="20.25" customHeight="1" x14ac:dyDescent="0.15">
      <c r="A141" s="53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row>
    <row r="142" spans="1:32" ht="20.25" customHeight="1" x14ac:dyDescent="0.15">
      <c r="A142" s="53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row>
    <row r="143" spans="1:32" ht="20.25" customHeight="1" x14ac:dyDescent="0.15">
      <c r="A143" s="530"/>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row>
    <row r="144" spans="1:32" ht="20.25" customHeight="1" x14ac:dyDescent="0.15">
      <c r="A144" s="530"/>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row>
    <row r="145" spans="1:32" ht="20.25" customHeight="1" x14ac:dyDescent="0.15">
      <c r="A145" s="530"/>
      <c r="B145" s="390"/>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row>
    <row r="146" spans="1:32" ht="20.25" customHeight="1" x14ac:dyDescent="0.15">
      <c r="A146" s="530"/>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row>
    <row r="147" spans="1:32" ht="20.25" customHeight="1" x14ac:dyDescent="0.15">
      <c r="A147" s="530"/>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row>
    <row r="148" spans="1:32" ht="20.25" customHeight="1" x14ac:dyDescent="0.15">
      <c r="A148" s="530"/>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row>
    <row r="149" spans="1:32" ht="20.25" customHeight="1" x14ac:dyDescent="0.15">
      <c r="A149" s="530"/>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row>
    <row r="150" spans="1:32" ht="20.25" customHeight="1" x14ac:dyDescent="0.15">
      <c r="A150" s="530"/>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row>
    <row r="151" spans="1:32" ht="20.25" customHeight="1" x14ac:dyDescent="0.15">
      <c r="A151" s="530"/>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390"/>
      <c r="AE151" s="390"/>
      <c r="AF151" s="390"/>
    </row>
    <row r="152" spans="1:32" ht="20.25" customHeight="1" x14ac:dyDescent="0.15">
      <c r="A152" s="530"/>
      <c r="B152" s="390"/>
      <c r="C152" s="390"/>
      <c r="D152" s="390"/>
      <c r="E152" s="390"/>
      <c r="F152" s="390"/>
      <c r="G152" s="390"/>
      <c r="H152" s="390"/>
      <c r="I152" s="390"/>
      <c r="J152" s="390"/>
      <c r="K152" s="390"/>
      <c r="L152" s="390"/>
      <c r="M152" s="390"/>
      <c r="N152" s="390"/>
      <c r="O152" s="390"/>
      <c r="P152" s="390"/>
      <c r="Q152" s="390"/>
      <c r="R152" s="390"/>
      <c r="S152" s="390"/>
      <c r="T152" s="390"/>
      <c r="U152" s="390"/>
      <c r="V152" s="390"/>
      <c r="W152" s="390"/>
      <c r="X152" s="390"/>
      <c r="Y152" s="390"/>
      <c r="Z152" s="390"/>
      <c r="AA152" s="390"/>
      <c r="AB152" s="390"/>
      <c r="AC152" s="390"/>
      <c r="AD152" s="390"/>
      <c r="AE152" s="390"/>
      <c r="AF152" s="390"/>
    </row>
    <row r="153" spans="1:32" ht="20.25" customHeight="1" x14ac:dyDescent="0.15">
      <c r="A153" s="530"/>
      <c r="B153" s="390"/>
      <c r="C153" s="390"/>
      <c r="D153" s="390"/>
      <c r="E153" s="390"/>
      <c r="F153" s="390"/>
      <c r="G153" s="390"/>
      <c r="H153" s="390"/>
      <c r="I153" s="390"/>
      <c r="J153" s="390"/>
      <c r="K153" s="390"/>
      <c r="L153" s="390"/>
      <c r="M153" s="390"/>
      <c r="N153" s="390"/>
      <c r="O153" s="390"/>
      <c r="P153" s="390"/>
      <c r="Q153" s="390"/>
      <c r="R153" s="390"/>
      <c r="S153" s="390"/>
      <c r="T153" s="390"/>
      <c r="U153" s="390"/>
      <c r="V153" s="390"/>
      <c r="W153" s="390"/>
      <c r="X153" s="390"/>
      <c r="Y153" s="390"/>
      <c r="Z153" s="390"/>
      <c r="AA153" s="390"/>
      <c r="AB153" s="390"/>
      <c r="AC153" s="390"/>
      <c r="AD153" s="390"/>
      <c r="AE153" s="390"/>
      <c r="AF153" s="390"/>
    </row>
    <row r="154" spans="1:32" ht="20.25" customHeight="1" x14ac:dyDescent="0.15">
      <c r="A154" s="530"/>
      <c r="B154" s="390"/>
      <c r="C154" s="390"/>
      <c r="D154" s="390"/>
      <c r="E154" s="390"/>
      <c r="F154" s="390"/>
      <c r="G154" s="390"/>
      <c r="H154" s="390"/>
      <c r="I154" s="390"/>
      <c r="J154" s="390"/>
      <c r="K154" s="390"/>
      <c r="L154" s="390"/>
      <c r="M154" s="390"/>
      <c r="N154" s="390"/>
      <c r="O154" s="390"/>
      <c r="P154" s="390"/>
      <c r="Q154" s="390"/>
      <c r="R154" s="390"/>
      <c r="S154" s="390"/>
      <c r="T154" s="390"/>
      <c r="U154" s="390"/>
      <c r="V154" s="390"/>
      <c r="W154" s="390"/>
      <c r="X154" s="390"/>
      <c r="Y154" s="390"/>
      <c r="Z154" s="390"/>
      <c r="AA154" s="390"/>
      <c r="AB154" s="390"/>
      <c r="AC154" s="390"/>
      <c r="AD154" s="390"/>
      <c r="AE154" s="390"/>
      <c r="AF154" s="390"/>
    </row>
    <row r="155" spans="1:32" ht="20.25" customHeight="1" x14ac:dyDescent="0.15">
      <c r="A155" s="530"/>
      <c r="B155" s="390"/>
      <c r="C155" s="390"/>
      <c r="D155" s="390"/>
      <c r="E155" s="390"/>
      <c r="F155" s="390"/>
      <c r="G155" s="390"/>
      <c r="H155" s="390"/>
      <c r="I155" s="390"/>
      <c r="J155" s="390"/>
      <c r="K155" s="390"/>
      <c r="L155" s="390"/>
      <c r="M155" s="390"/>
      <c r="N155" s="390"/>
      <c r="O155" s="390"/>
      <c r="P155" s="390"/>
      <c r="Q155" s="390"/>
      <c r="R155" s="390"/>
      <c r="S155" s="390"/>
      <c r="T155" s="390"/>
      <c r="U155" s="390"/>
      <c r="V155" s="390"/>
      <c r="W155" s="390"/>
      <c r="X155" s="390"/>
      <c r="Y155" s="390"/>
      <c r="Z155" s="390"/>
      <c r="AA155" s="390"/>
      <c r="AB155" s="390"/>
      <c r="AC155" s="390"/>
      <c r="AD155" s="390"/>
      <c r="AE155" s="390"/>
      <c r="AF155" s="390"/>
    </row>
    <row r="156" spans="1:32" ht="20.25" customHeight="1" x14ac:dyDescent="0.15">
      <c r="A156" s="530"/>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c r="Z156" s="390"/>
      <c r="AA156" s="390"/>
      <c r="AB156" s="390"/>
      <c r="AC156" s="390"/>
      <c r="AD156" s="390"/>
      <c r="AE156" s="390"/>
      <c r="AF156" s="390"/>
    </row>
    <row r="157" spans="1:32" ht="20.25" customHeight="1" x14ac:dyDescent="0.15">
      <c r="A157" s="530"/>
      <c r="B157" s="390"/>
      <c r="C157" s="390"/>
      <c r="D157" s="390"/>
      <c r="E157" s="390"/>
      <c r="F157" s="390"/>
      <c r="G157" s="390"/>
      <c r="H157" s="390"/>
      <c r="I157" s="390"/>
      <c r="J157" s="390"/>
      <c r="K157" s="390"/>
      <c r="L157" s="390"/>
      <c r="M157" s="390"/>
      <c r="N157" s="390"/>
      <c r="O157" s="390"/>
      <c r="P157" s="390"/>
      <c r="Q157" s="390"/>
      <c r="R157" s="390"/>
      <c r="S157" s="390"/>
      <c r="T157" s="390"/>
      <c r="U157" s="390"/>
      <c r="V157" s="390"/>
      <c r="W157" s="390"/>
      <c r="X157" s="390"/>
      <c r="Y157" s="390"/>
      <c r="Z157" s="390"/>
      <c r="AA157" s="390"/>
      <c r="AB157" s="390"/>
      <c r="AC157" s="390"/>
      <c r="AD157" s="390"/>
      <c r="AE157" s="390"/>
      <c r="AF157" s="390"/>
    </row>
    <row r="158" spans="1:32" ht="20.25" customHeight="1" x14ac:dyDescent="0.15">
      <c r="A158" s="530"/>
      <c r="B158" s="390"/>
      <c r="C158" s="390"/>
      <c r="D158" s="390"/>
      <c r="E158" s="390"/>
      <c r="F158" s="390"/>
      <c r="G158" s="390"/>
      <c r="H158" s="390"/>
      <c r="I158" s="390"/>
      <c r="J158" s="390"/>
      <c r="K158" s="390"/>
      <c r="L158" s="390"/>
      <c r="M158" s="390"/>
      <c r="N158" s="390"/>
      <c r="O158" s="390"/>
      <c r="P158" s="390"/>
      <c r="Q158" s="390"/>
      <c r="R158" s="390"/>
      <c r="S158" s="390"/>
      <c r="T158" s="390"/>
      <c r="U158" s="390"/>
      <c r="V158" s="390"/>
      <c r="W158" s="390"/>
      <c r="X158" s="390"/>
      <c r="Y158" s="390"/>
      <c r="Z158" s="390"/>
      <c r="AA158" s="390"/>
      <c r="AB158" s="390"/>
      <c r="AC158" s="390"/>
      <c r="AD158" s="390"/>
      <c r="AE158" s="390"/>
      <c r="AF158" s="390"/>
    </row>
    <row r="159" spans="1:32" ht="20.25" customHeight="1" x14ac:dyDescent="0.15">
      <c r="A159" s="530"/>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c r="AA159" s="390"/>
      <c r="AB159" s="390"/>
      <c r="AC159" s="390"/>
      <c r="AD159" s="390"/>
      <c r="AE159" s="390"/>
      <c r="AF159" s="390"/>
    </row>
    <row r="160" spans="1:32" ht="20.25" customHeight="1" x14ac:dyDescent="0.15">
      <c r="A160" s="530"/>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c r="Z160" s="390"/>
      <c r="AA160" s="390"/>
      <c r="AB160" s="390"/>
      <c r="AC160" s="390"/>
      <c r="AD160" s="390"/>
      <c r="AE160" s="390"/>
      <c r="AF160" s="390"/>
    </row>
    <row r="161" spans="1:32" ht="20.25" customHeight="1" x14ac:dyDescent="0.15">
      <c r="A161" s="530"/>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c r="Z161" s="390"/>
      <c r="AA161" s="390"/>
      <c r="AB161" s="390"/>
      <c r="AC161" s="390"/>
      <c r="AD161" s="390"/>
      <c r="AE161" s="390"/>
      <c r="AF161" s="390"/>
    </row>
    <row r="162" spans="1:32" ht="20.25" customHeight="1" x14ac:dyDescent="0.15">
      <c r="A162" s="530"/>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c r="Z162" s="390"/>
      <c r="AA162" s="390"/>
      <c r="AB162" s="390"/>
      <c r="AC162" s="390"/>
      <c r="AD162" s="390"/>
      <c r="AE162" s="390"/>
      <c r="AF162" s="390"/>
    </row>
    <row r="163" spans="1:32" ht="20.25" customHeight="1" x14ac:dyDescent="0.15">
      <c r="A163" s="530"/>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390"/>
      <c r="AE163" s="390"/>
      <c r="AF163" s="390"/>
    </row>
    <row r="164" spans="1:32" ht="20.25" customHeight="1" x14ac:dyDescent="0.15">
      <c r="A164" s="530"/>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c r="AA164" s="390"/>
      <c r="AB164" s="390"/>
      <c r="AC164" s="390"/>
      <c r="AD164" s="390"/>
      <c r="AE164" s="390"/>
      <c r="AF164" s="390"/>
    </row>
    <row r="165" spans="1:32" ht="20.25" customHeight="1" x14ac:dyDescent="0.15">
      <c r="A165" s="530"/>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c r="Z165" s="390"/>
      <c r="AA165" s="390"/>
      <c r="AB165" s="390"/>
      <c r="AC165" s="390"/>
      <c r="AD165" s="390"/>
      <c r="AE165" s="390"/>
      <c r="AF165" s="390"/>
    </row>
    <row r="166" spans="1:32" ht="20.25" customHeight="1" x14ac:dyDescent="0.15">
      <c r="A166" s="530"/>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c r="Z166" s="390"/>
      <c r="AA166" s="390"/>
      <c r="AB166" s="390"/>
      <c r="AC166" s="390"/>
      <c r="AD166" s="390"/>
      <c r="AE166" s="390"/>
      <c r="AF166" s="390"/>
    </row>
    <row r="167" spans="1:32" ht="20.25" customHeight="1" x14ac:dyDescent="0.15">
      <c r="A167" s="530"/>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c r="Z167" s="390"/>
      <c r="AA167" s="390"/>
      <c r="AB167" s="390"/>
      <c r="AC167" s="390"/>
      <c r="AD167" s="390"/>
      <c r="AE167" s="390"/>
      <c r="AF167" s="390"/>
    </row>
    <row r="168" spans="1:32" ht="20.25" customHeight="1" x14ac:dyDescent="0.15">
      <c r="A168" s="530"/>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c r="AA168" s="390"/>
      <c r="AB168" s="390"/>
      <c r="AC168" s="390"/>
      <c r="AD168" s="390"/>
      <c r="AE168" s="390"/>
      <c r="AF168" s="390"/>
    </row>
    <row r="169" spans="1:32" ht="20.25" customHeight="1" x14ac:dyDescent="0.15">
      <c r="A169" s="530"/>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c r="Z169" s="390"/>
      <c r="AA169" s="390"/>
      <c r="AB169" s="390"/>
      <c r="AC169" s="390"/>
      <c r="AD169" s="390"/>
      <c r="AE169" s="390"/>
      <c r="AF169" s="390"/>
    </row>
    <row r="170" spans="1:32" ht="20.25" customHeight="1" x14ac:dyDescent="0.15">
      <c r="A170" s="530"/>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c r="Z170" s="390"/>
      <c r="AA170" s="390"/>
      <c r="AB170" s="390"/>
      <c r="AC170" s="390"/>
      <c r="AD170" s="390"/>
      <c r="AE170" s="390"/>
      <c r="AF170" s="390"/>
    </row>
    <row r="171" spans="1:32" ht="20.25" customHeight="1" x14ac:dyDescent="0.15">
      <c r="A171" s="530"/>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c r="AA171" s="390"/>
      <c r="AB171" s="390"/>
      <c r="AC171" s="390"/>
      <c r="AD171" s="390"/>
      <c r="AE171" s="390"/>
      <c r="AF171" s="390"/>
    </row>
    <row r="172" spans="1:32" ht="20.25" customHeight="1" x14ac:dyDescent="0.15">
      <c r="A172" s="530"/>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c r="AA172" s="390"/>
      <c r="AB172" s="390"/>
      <c r="AC172" s="390"/>
      <c r="AD172" s="390"/>
      <c r="AE172" s="390"/>
      <c r="AF172" s="390"/>
    </row>
    <row r="173" spans="1:32" ht="20.25" customHeight="1" x14ac:dyDescent="0.15">
      <c r="A173" s="530"/>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c r="AA173" s="390"/>
      <c r="AB173" s="390"/>
      <c r="AC173" s="390"/>
      <c r="AD173" s="390"/>
      <c r="AE173" s="390"/>
      <c r="AF173" s="390"/>
    </row>
    <row r="174" spans="1:32" ht="20.25" customHeight="1" x14ac:dyDescent="0.15">
      <c r="A174" s="530"/>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c r="AA174" s="390"/>
      <c r="AB174" s="390"/>
      <c r="AC174" s="390"/>
      <c r="AD174" s="390"/>
      <c r="AE174" s="390"/>
      <c r="AF174" s="390"/>
    </row>
    <row r="175" spans="1:32" ht="20.25" customHeight="1" x14ac:dyDescent="0.15">
      <c r="A175" s="530"/>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c r="AA175" s="390"/>
      <c r="AB175" s="390"/>
      <c r="AC175" s="390"/>
      <c r="AD175" s="390"/>
      <c r="AE175" s="390"/>
      <c r="AF175" s="390"/>
    </row>
    <row r="176" spans="1:32" ht="20.25" customHeight="1" x14ac:dyDescent="0.15">
      <c r="A176" s="530"/>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c r="Z176" s="390"/>
      <c r="AA176" s="390"/>
      <c r="AB176" s="390"/>
      <c r="AC176" s="390"/>
      <c r="AD176" s="390"/>
      <c r="AE176" s="390"/>
      <c r="AF176" s="390"/>
    </row>
    <row r="177" spans="1:32" ht="20.25" customHeight="1" x14ac:dyDescent="0.15">
      <c r="A177" s="530"/>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c r="Z177" s="390"/>
      <c r="AA177" s="390"/>
      <c r="AB177" s="390"/>
      <c r="AC177" s="390"/>
      <c r="AD177" s="390"/>
      <c r="AE177" s="390"/>
      <c r="AF177" s="390"/>
    </row>
    <row r="178" spans="1:32" ht="20.25" customHeight="1" x14ac:dyDescent="0.15">
      <c r="A178" s="530"/>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row>
    <row r="179" spans="1:32" ht="20.25" customHeight="1" x14ac:dyDescent="0.15">
      <c r="A179" s="530"/>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c r="Z179" s="390"/>
      <c r="AA179" s="390"/>
      <c r="AB179" s="390"/>
      <c r="AC179" s="390"/>
      <c r="AD179" s="390"/>
      <c r="AE179" s="390"/>
      <c r="AF179" s="390"/>
    </row>
    <row r="180" spans="1:32" ht="20.25" customHeight="1" x14ac:dyDescent="0.15">
      <c r="A180" s="530"/>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c r="AA180" s="390"/>
      <c r="AB180" s="390"/>
      <c r="AC180" s="390"/>
      <c r="AD180" s="390"/>
      <c r="AE180" s="390"/>
      <c r="AF180" s="390"/>
    </row>
    <row r="181" spans="1:32" ht="20.25" customHeight="1" x14ac:dyDescent="0.15">
      <c r="A181" s="530"/>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c r="AA181" s="390"/>
      <c r="AB181" s="390"/>
      <c r="AC181" s="390"/>
      <c r="AD181" s="390"/>
      <c r="AE181" s="390"/>
      <c r="AF181" s="390"/>
    </row>
    <row r="182" spans="1:32" ht="20.25" customHeight="1" x14ac:dyDescent="0.15">
      <c r="A182" s="530"/>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c r="AA182" s="390"/>
      <c r="AB182" s="390"/>
      <c r="AC182" s="390"/>
      <c r="AD182" s="390"/>
      <c r="AE182" s="390"/>
      <c r="AF182" s="390"/>
    </row>
    <row r="183" spans="1:32" ht="20.25" customHeight="1" x14ac:dyDescent="0.15">
      <c r="A183" s="530"/>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c r="AA183" s="390"/>
      <c r="AB183" s="390"/>
      <c r="AC183" s="390"/>
      <c r="AD183" s="390"/>
      <c r="AE183" s="390"/>
      <c r="AF183" s="390"/>
    </row>
    <row r="184" spans="1:32" ht="20.25" customHeight="1" x14ac:dyDescent="0.15">
      <c r="A184" s="530"/>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c r="AA184" s="390"/>
      <c r="AB184" s="390"/>
      <c r="AC184" s="390"/>
      <c r="AD184" s="390"/>
      <c r="AE184" s="390"/>
      <c r="AF184" s="390"/>
    </row>
    <row r="185" spans="1:32" ht="20.25" customHeight="1" x14ac:dyDescent="0.15">
      <c r="A185" s="530"/>
      <c r="B185" s="390"/>
      <c r="C185" s="390"/>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c r="Z185" s="390"/>
      <c r="AA185" s="390"/>
      <c r="AB185" s="390"/>
      <c r="AC185" s="390"/>
      <c r="AD185" s="390"/>
      <c r="AE185" s="390"/>
      <c r="AF185" s="390"/>
    </row>
    <row r="186" spans="1:32" ht="20.25" customHeight="1" x14ac:dyDescent="0.15">
      <c r="A186" s="530"/>
      <c r="B186" s="390"/>
      <c r="C186" s="390"/>
      <c r="D186" s="390"/>
      <c r="E186" s="390"/>
      <c r="F186" s="390"/>
      <c r="G186" s="390"/>
      <c r="H186" s="390"/>
      <c r="I186" s="390"/>
      <c r="J186" s="390"/>
      <c r="K186" s="390"/>
      <c r="L186" s="390"/>
      <c r="M186" s="390"/>
      <c r="N186" s="390"/>
      <c r="O186" s="390"/>
      <c r="P186" s="390"/>
      <c r="Q186" s="390"/>
      <c r="R186" s="390"/>
      <c r="S186" s="390"/>
      <c r="T186" s="390"/>
      <c r="U186" s="390"/>
      <c r="V186" s="390"/>
      <c r="W186" s="390"/>
      <c r="X186" s="390"/>
      <c r="Y186" s="390"/>
      <c r="Z186" s="390"/>
      <c r="AA186" s="390"/>
      <c r="AB186" s="390"/>
      <c r="AC186" s="390"/>
      <c r="AD186" s="390"/>
      <c r="AE186" s="390"/>
      <c r="AF186" s="390"/>
    </row>
    <row r="187" spans="1:32" ht="20.25" customHeight="1" x14ac:dyDescent="0.15">
      <c r="A187" s="530"/>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c r="AA187" s="390"/>
      <c r="AB187" s="390"/>
      <c r="AC187" s="390"/>
      <c r="AD187" s="390"/>
      <c r="AE187" s="390"/>
      <c r="AF187" s="390"/>
    </row>
    <row r="188" spans="1:32" ht="20.25" customHeight="1" x14ac:dyDescent="0.15">
      <c r="A188" s="530"/>
      <c r="B188" s="390"/>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c r="Y188" s="390"/>
      <c r="Z188" s="390"/>
      <c r="AA188" s="390"/>
      <c r="AB188" s="390"/>
      <c r="AC188" s="390"/>
      <c r="AD188" s="390"/>
      <c r="AE188" s="390"/>
      <c r="AF188" s="390"/>
    </row>
    <row r="189" spans="1:32" ht="20.25" customHeight="1" x14ac:dyDescent="0.15">
      <c r="A189" s="530"/>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c r="Z189" s="390"/>
      <c r="AA189" s="390"/>
      <c r="AB189" s="390"/>
      <c r="AC189" s="390"/>
      <c r="AD189" s="390"/>
      <c r="AE189" s="390"/>
      <c r="AF189" s="390"/>
    </row>
    <row r="190" spans="1:32" ht="20.25" customHeight="1" x14ac:dyDescent="0.15">
      <c r="A190" s="530"/>
      <c r="B190" s="390"/>
      <c r="C190" s="390"/>
      <c r="D190" s="390"/>
      <c r="E190" s="390"/>
      <c r="F190" s="390"/>
      <c r="G190" s="390"/>
      <c r="H190" s="390"/>
      <c r="I190" s="390"/>
      <c r="J190" s="390"/>
      <c r="K190" s="390"/>
      <c r="L190" s="390"/>
      <c r="M190" s="390"/>
      <c r="N190" s="390"/>
      <c r="O190" s="390"/>
      <c r="P190" s="390"/>
      <c r="Q190" s="390"/>
      <c r="R190" s="390"/>
      <c r="S190" s="390"/>
      <c r="T190" s="390"/>
      <c r="U190" s="390"/>
      <c r="V190" s="390"/>
      <c r="W190" s="390"/>
      <c r="X190" s="390"/>
      <c r="Y190" s="390"/>
      <c r="Z190" s="390"/>
      <c r="AA190" s="390"/>
      <c r="AB190" s="390"/>
      <c r="AC190" s="390"/>
      <c r="AD190" s="390"/>
      <c r="AE190" s="390"/>
      <c r="AF190" s="390"/>
    </row>
    <row r="191" spans="1:32" ht="20.25" customHeight="1" x14ac:dyDescent="0.15">
      <c r="A191" s="530"/>
      <c r="B191" s="390"/>
      <c r="C191" s="390"/>
      <c r="D191" s="390"/>
      <c r="E191" s="390"/>
      <c r="F191" s="390"/>
      <c r="G191" s="390"/>
      <c r="H191" s="390"/>
      <c r="I191" s="390"/>
      <c r="J191" s="390"/>
      <c r="K191" s="390"/>
      <c r="L191" s="390"/>
      <c r="M191" s="390"/>
      <c r="N191" s="390"/>
      <c r="O191" s="390"/>
      <c r="P191" s="390"/>
      <c r="Q191" s="390"/>
      <c r="R191" s="390"/>
      <c r="S191" s="390"/>
      <c r="T191" s="390"/>
      <c r="U191" s="390"/>
      <c r="V191" s="390"/>
      <c r="W191" s="390"/>
      <c r="X191" s="390"/>
      <c r="Y191" s="390"/>
      <c r="Z191" s="390"/>
      <c r="AA191" s="390"/>
      <c r="AB191" s="390"/>
      <c r="AC191" s="390"/>
      <c r="AD191" s="390"/>
      <c r="AE191" s="390"/>
      <c r="AF191" s="390"/>
    </row>
    <row r="192" spans="1:32" ht="20.25" customHeight="1" x14ac:dyDescent="0.15">
      <c r="A192" s="530"/>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c r="AA192" s="390"/>
      <c r="AB192" s="390"/>
      <c r="AC192" s="390"/>
      <c r="AD192" s="390"/>
      <c r="AE192" s="390"/>
      <c r="AF192" s="390"/>
    </row>
    <row r="193" spans="1:32" ht="20.25" customHeight="1" x14ac:dyDescent="0.15">
      <c r="A193" s="530"/>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c r="Z193" s="390"/>
      <c r="AA193" s="390"/>
      <c r="AB193" s="390"/>
      <c r="AC193" s="390"/>
      <c r="AD193" s="390"/>
      <c r="AE193" s="390"/>
      <c r="AF193" s="390"/>
    </row>
    <row r="194" spans="1:32" ht="20.25" customHeight="1" x14ac:dyDescent="0.15">
      <c r="A194" s="530"/>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c r="Z194" s="390"/>
      <c r="AA194" s="390"/>
      <c r="AB194" s="390"/>
      <c r="AC194" s="390"/>
      <c r="AD194" s="390"/>
      <c r="AE194" s="390"/>
      <c r="AF194" s="390"/>
    </row>
    <row r="195" spans="1:32" ht="20.25" customHeight="1" x14ac:dyDescent="0.15">
      <c r="A195" s="530"/>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c r="Z195" s="390"/>
      <c r="AA195" s="390"/>
      <c r="AB195" s="390"/>
      <c r="AC195" s="390"/>
      <c r="AD195" s="390"/>
      <c r="AE195" s="390"/>
      <c r="AF195" s="390"/>
    </row>
    <row r="196" spans="1:32" ht="20.25" customHeight="1" x14ac:dyDescent="0.15">
      <c r="A196" s="530"/>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c r="Z196" s="390"/>
      <c r="AA196" s="390"/>
      <c r="AB196" s="390"/>
      <c r="AC196" s="390"/>
      <c r="AD196" s="390"/>
      <c r="AE196" s="390"/>
      <c r="AF196" s="390"/>
    </row>
    <row r="197" spans="1:32" ht="20.25" customHeight="1" x14ac:dyDescent="0.15">
      <c r="A197" s="530"/>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row>
    <row r="198" spans="1:32" ht="20.25" customHeight="1" x14ac:dyDescent="0.15">
      <c r="A198" s="530"/>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c r="Z198" s="390"/>
      <c r="AA198" s="390"/>
      <c r="AB198" s="390"/>
      <c r="AC198" s="390"/>
      <c r="AD198" s="390"/>
      <c r="AE198" s="390"/>
      <c r="AF198" s="390"/>
    </row>
    <row r="199" spans="1:32" ht="20.25" customHeight="1" x14ac:dyDescent="0.15">
      <c r="A199" s="530"/>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c r="Z199" s="390"/>
      <c r="AA199" s="390"/>
      <c r="AB199" s="390"/>
      <c r="AC199" s="390"/>
      <c r="AD199" s="390"/>
      <c r="AE199" s="390"/>
      <c r="AF199" s="390"/>
    </row>
    <row r="200" spans="1:32" ht="20.25" customHeight="1" x14ac:dyDescent="0.15">
      <c r="A200" s="530"/>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c r="Z200" s="390"/>
      <c r="AA200" s="390"/>
      <c r="AB200" s="390"/>
      <c r="AC200" s="390"/>
      <c r="AD200" s="390"/>
      <c r="AE200" s="390"/>
      <c r="AF200" s="390"/>
    </row>
    <row r="201" spans="1:32" ht="20.25" customHeight="1" x14ac:dyDescent="0.15">
      <c r="A201" s="530"/>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c r="Z201" s="390"/>
      <c r="AA201" s="390"/>
      <c r="AB201" s="390"/>
      <c r="AC201" s="390"/>
      <c r="AD201" s="390"/>
      <c r="AE201" s="390"/>
      <c r="AF201" s="390"/>
    </row>
    <row r="202" spans="1:32" ht="20.25" customHeight="1" x14ac:dyDescent="0.15">
      <c r="A202" s="530"/>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c r="Z202" s="390"/>
      <c r="AA202" s="390"/>
      <c r="AB202" s="390"/>
      <c r="AC202" s="390"/>
      <c r="AD202" s="390"/>
      <c r="AE202" s="390"/>
      <c r="AF202" s="390"/>
    </row>
    <row r="203" spans="1:32" ht="20.25" customHeight="1" x14ac:dyDescent="0.15">
      <c r="A203" s="530"/>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c r="AA203" s="390"/>
      <c r="AB203" s="390"/>
      <c r="AC203" s="390"/>
      <c r="AD203" s="390"/>
      <c r="AE203" s="390"/>
      <c r="AF203" s="390"/>
    </row>
    <row r="204" spans="1:32" ht="20.25" customHeight="1" x14ac:dyDescent="0.15">
      <c r="A204" s="530"/>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c r="Z204" s="390"/>
      <c r="AA204" s="390"/>
      <c r="AB204" s="390"/>
      <c r="AC204" s="390"/>
      <c r="AD204" s="390"/>
      <c r="AE204" s="390"/>
      <c r="AF204" s="390"/>
    </row>
    <row r="205" spans="1:32" ht="20.25" customHeight="1" x14ac:dyDescent="0.15">
      <c r="A205" s="530"/>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c r="Z205" s="390"/>
      <c r="AA205" s="390"/>
      <c r="AB205" s="390"/>
      <c r="AC205" s="390"/>
      <c r="AD205" s="390"/>
      <c r="AE205" s="390"/>
      <c r="AF205" s="390"/>
    </row>
    <row r="206" spans="1:32" ht="20.25" customHeight="1" x14ac:dyDescent="0.15">
      <c r="A206" s="530"/>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390"/>
      <c r="AE206" s="390"/>
      <c r="AF206" s="390"/>
    </row>
    <row r="207" spans="1:32" ht="20.25" customHeight="1" x14ac:dyDescent="0.15">
      <c r="A207" s="530"/>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c r="Z207" s="390"/>
      <c r="AA207" s="390"/>
      <c r="AB207" s="390"/>
      <c r="AC207" s="390"/>
      <c r="AD207" s="390"/>
      <c r="AE207" s="390"/>
      <c r="AF207" s="390"/>
    </row>
    <row r="208" spans="1:32" ht="20.25" customHeight="1" x14ac:dyDescent="0.15">
      <c r="A208" s="530"/>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c r="Z208" s="390"/>
      <c r="AA208" s="390"/>
      <c r="AB208" s="390"/>
      <c r="AC208" s="390"/>
      <c r="AD208" s="390"/>
      <c r="AE208" s="390"/>
      <c r="AF208" s="390"/>
    </row>
    <row r="209" spans="1:32" ht="20.25" customHeight="1" x14ac:dyDescent="0.15">
      <c r="A209" s="530"/>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c r="Z209" s="390"/>
      <c r="AA209" s="390"/>
      <c r="AB209" s="390"/>
      <c r="AC209" s="390"/>
      <c r="AD209" s="390"/>
      <c r="AE209" s="390"/>
      <c r="AF209" s="390"/>
    </row>
    <row r="210" spans="1:32" ht="20.25" customHeight="1" x14ac:dyDescent="0.15">
      <c r="A210" s="530"/>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c r="Z210" s="390"/>
      <c r="AA210" s="390"/>
      <c r="AB210" s="390"/>
      <c r="AC210" s="390"/>
      <c r="AD210" s="390"/>
      <c r="AE210" s="390"/>
      <c r="AF210" s="390"/>
    </row>
    <row r="211" spans="1:32" ht="20.25" customHeight="1" x14ac:dyDescent="0.15">
      <c r="A211" s="530"/>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c r="Z211" s="390"/>
      <c r="AA211" s="390"/>
      <c r="AB211" s="390"/>
      <c r="AC211" s="390"/>
      <c r="AD211" s="390"/>
      <c r="AE211" s="390"/>
      <c r="AF211" s="390"/>
    </row>
    <row r="212" spans="1:32" ht="20.25" customHeight="1" x14ac:dyDescent="0.15">
      <c r="A212" s="530"/>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c r="Z212" s="390"/>
      <c r="AA212" s="390"/>
      <c r="AB212" s="390"/>
      <c r="AC212" s="390"/>
      <c r="AD212" s="390"/>
      <c r="AE212" s="390"/>
      <c r="AF212" s="390"/>
    </row>
    <row r="213" spans="1:32" ht="20.25" customHeight="1" x14ac:dyDescent="0.15">
      <c r="A213" s="530"/>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c r="Z213" s="390"/>
      <c r="AA213" s="390"/>
      <c r="AB213" s="390"/>
      <c r="AC213" s="390"/>
      <c r="AD213" s="390"/>
      <c r="AE213" s="390"/>
      <c r="AF213" s="390"/>
    </row>
    <row r="214" spans="1:32" ht="20.25" customHeight="1" x14ac:dyDescent="0.15">
      <c r="A214" s="530"/>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c r="Z214" s="390"/>
      <c r="AA214" s="390"/>
      <c r="AB214" s="390"/>
      <c r="AC214" s="390"/>
      <c r="AD214" s="390"/>
      <c r="AE214" s="390"/>
      <c r="AF214" s="390"/>
    </row>
    <row r="215" spans="1:32" ht="20.25" customHeight="1" x14ac:dyDescent="0.15">
      <c r="A215" s="530"/>
      <c r="B215" s="390"/>
      <c r="C215" s="390"/>
      <c r="D215" s="390"/>
      <c r="E215" s="390"/>
      <c r="F215" s="390"/>
      <c r="G215" s="390"/>
      <c r="H215" s="390"/>
      <c r="I215" s="390"/>
      <c r="J215" s="390"/>
      <c r="K215" s="390"/>
      <c r="L215" s="390"/>
      <c r="M215" s="390"/>
      <c r="N215" s="390"/>
      <c r="O215" s="390"/>
      <c r="P215" s="390"/>
      <c r="Q215" s="390"/>
      <c r="R215" s="390"/>
      <c r="S215" s="390"/>
      <c r="T215" s="390"/>
      <c r="U215" s="390"/>
      <c r="V215" s="390"/>
      <c r="W215" s="390"/>
      <c r="X215" s="390"/>
      <c r="Y215" s="390"/>
      <c r="Z215" s="390"/>
      <c r="AA215" s="390"/>
      <c r="AB215" s="390"/>
      <c r="AC215" s="390"/>
      <c r="AD215" s="390"/>
      <c r="AE215" s="390"/>
      <c r="AF215" s="390"/>
    </row>
    <row r="216" spans="1:32" ht="20.25" customHeight="1" x14ac:dyDescent="0.15">
      <c r="A216" s="530"/>
      <c r="B216" s="390"/>
      <c r="C216" s="390"/>
      <c r="D216" s="390"/>
      <c r="E216" s="390"/>
      <c r="F216" s="390"/>
      <c r="G216" s="390"/>
      <c r="H216" s="390"/>
      <c r="I216" s="390"/>
      <c r="J216" s="390"/>
      <c r="K216" s="390"/>
      <c r="L216" s="390"/>
      <c r="M216" s="390"/>
      <c r="N216" s="390"/>
      <c r="O216" s="390"/>
      <c r="P216" s="390"/>
      <c r="Q216" s="390"/>
      <c r="R216" s="390"/>
      <c r="S216" s="390"/>
      <c r="T216" s="390"/>
      <c r="U216" s="390"/>
      <c r="V216" s="390"/>
      <c r="W216" s="390"/>
      <c r="X216" s="390"/>
      <c r="Y216" s="390"/>
      <c r="Z216" s="390"/>
      <c r="AA216" s="390"/>
      <c r="AB216" s="390"/>
      <c r="AC216" s="390"/>
      <c r="AD216" s="390"/>
      <c r="AE216" s="390"/>
      <c r="AF216" s="390"/>
    </row>
    <row r="217" spans="1:32" ht="20.25" customHeight="1" x14ac:dyDescent="0.15">
      <c r="A217" s="530"/>
      <c r="B217" s="390"/>
      <c r="C217" s="390"/>
      <c r="D217" s="390"/>
      <c r="E217" s="390"/>
      <c r="F217" s="390"/>
      <c r="G217" s="390"/>
      <c r="H217" s="390"/>
      <c r="I217" s="390"/>
      <c r="J217" s="390"/>
      <c r="K217" s="390"/>
      <c r="L217" s="390"/>
      <c r="M217" s="390"/>
      <c r="N217" s="390"/>
      <c r="O217" s="390"/>
      <c r="P217" s="390"/>
      <c r="Q217" s="390"/>
      <c r="R217" s="390"/>
      <c r="S217" s="390"/>
      <c r="T217" s="390"/>
      <c r="U217" s="390"/>
      <c r="V217" s="390"/>
      <c r="W217" s="390"/>
      <c r="X217" s="390"/>
      <c r="Y217" s="390"/>
      <c r="Z217" s="390"/>
      <c r="AA217" s="390"/>
      <c r="AB217" s="390"/>
      <c r="AC217" s="390"/>
      <c r="AD217" s="390"/>
      <c r="AE217" s="390"/>
      <c r="AF217" s="390"/>
    </row>
    <row r="218" spans="1:32" ht="20.25" customHeight="1" x14ac:dyDescent="0.15">
      <c r="A218" s="530"/>
      <c r="B218" s="390"/>
      <c r="C218" s="390"/>
      <c r="D218" s="390"/>
      <c r="E218" s="390"/>
      <c r="F218" s="390"/>
      <c r="G218" s="390"/>
      <c r="H218" s="390"/>
      <c r="I218" s="390"/>
      <c r="J218" s="390"/>
      <c r="K218" s="390"/>
      <c r="L218" s="390"/>
      <c r="M218" s="390"/>
      <c r="N218" s="390"/>
      <c r="O218" s="390"/>
      <c r="P218" s="390"/>
      <c r="Q218" s="390"/>
      <c r="R218" s="390"/>
      <c r="S218" s="390"/>
      <c r="T218" s="390"/>
      <c r="U218" s="390"/>
      <c r="V218" s="390"/>
      <c r="W218" s="390"/>
      <c r="X218" s="390"/>
      <c r="Y218" s="390"/>
      <c r="Z218" s="390"/>
      <c r="AA218" s="390"/>
      <c r="AB218" s="390"/>
      <c r="AC218" s="390"/>
      <c r="AD218" s="390"/>
      <c r="AE218" s="390"/>
      <c r="AF218" s="390"/>
    </row>
    <row r="219" spans="1:32" ht="20.25" customHeight="1" x14ac:dyDescent="0.15">
      <c r="A219" s="530"/>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c r="Z219" s="390"/>
      <c r="AA219" s="390"/>
      <c r="AB219" s="390"/>
      <c r="AC219" s="390"/>
      <c r="AD219" s="390"/>
      <c r="AE219" s="390"/>
      <c r="AF219" s="390"/>
    </row>
    <row r="220" spans="1:32" ht="20.25" customHeight="1" x14ac:dyDescent="0.15">
      <c r="A220" s="530"/>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c r="Z220" s="390"/>
      <c r="AA220" s="390"/>
      <c r="AB220" s="390"/>
      <c r="AC220" s="390"/>
      <c r="AD220" s="390"/>
      <c r="AE220" s="390"/>
      <c r="AF220" s="390"/>
    </row>
    <row r="221" spans="1:32" ht="20.25" customHeight="1" x14ac:dyDescent="0.15">
      <c r="A221" s="530"/>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c r="Z221" s="390"/>
      <c r="AA221" s="390"/>
      <c r="AB221" s="390"/>
      <c r="AC221" s="390"/>
      <c r="AD221" s="390"/>
      <c r="AE221" s="390"/>
      <c r="AF221" s="390"/>
    </row>
    <row r="222" spans="1:32" ht="20.25" customHeight="1" x14ac:dyDescent="0.15">
      <c r="A222" s="530"/>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c r="Z222" s="390"/>
      <c r="AA222" s="390"/>
      <c r="AB222" s="390"/>
      <c r="AC222" s="390"/>
      <c r="AD222" s="390"/>
      <c r="AE222" s="390"/>
      <c r="AF222" s="390"/>
    </row>
    <row r="223" spans="1:32" ht="20.25" customHeight="1" x14ac:dyDescent="0.15">
      <c r="A223" s="530"/>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c r="Z223" s="390"/>
      <c r="AA223" s="390"/>
      <c r="AB223" s="390"/>
      <c r="AC223" s="390"/>
      <c r="AD223" s="390"/>
      <c r="AE223" s="390"/>
      <c r="AF223" s="390"/>
    </row>
    <row r="224" spans="1:32" ht="20.25" customHeight="1" x14ac:dyDescent="0.15">
      <c r="A224" s="530"/>
      <c r="B224" s="390"/>
      <c r="C224" s="390"/>
      <c r="D224" s="390"/>
      <c r="E224" s="390"/>
      <c r="F224" s="390"/>
      <c r="G224" s="390"/>
      <c r="H224" s="390"/>
      <c r="I224" s="390"/>
      <c r="J224" s="390"/>
      <c r="K224" s="390"/>
      <c r="L224" s="390"/>
      <c r="M224" s="390"/>
      <c r="N224" s="390"/>
      <c r="O224" s="390"/>
      <c r="P224" s="390"/>
      <c r="Q224" s="390"/>
      <c r="R224" s="390"/>
      <c r="S224" s="390"/>
      <c r="T224" s="390"/>
      <c r="U224" s="390"/>
      <c r="V224" s="390"/>
      <c r="W224" s="390"/>
      <c r="X224" s="390"/>
      <c r="Y224" s="390"/>
      <c r="Z224" s="390"/>
      <c r="AA224" s="390"/>
      <c r="AB224" s="390"/>
      <c r="AC224" s="390"/>
      <c r="AD224" s="390"/>
      <c r="AE224" s="390"/>
      <c r="AF224" s="390"/>
    </row>
    <row r="225" spans="1:32" ht="20.25" customHeight="1" x14ac:dyDescent="0.15">
      <c r="A225" s="530"/>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c r="Z225" s="390"/>
      <c r="AA225" s="390"/>
      <c r="AB225" s="390"/>
      <c r="AC225" s="390"/>
      <c r="AD225" s="390"/>
      <c r="AE225" s="390"/>
      <c r="AF225" s="390"/>
    </row>
    <row r="226" spans="1:32" ht="20.25" customHeight="1" x14ac:dyDescent="0.15">
      <c r="A226" s="530"/>
      <c r="B226" s="390"/>
      <c r="C226" s="390"/>
      <c r="D226" s="390"/>
      <c r="E226" s="390"/>
      <c r="F226" s="390"/>
      <c r="G226" s="390"/>
      <c r="H226" s="390"/>
      <c r="I226" s="390"/>
      <c r="J226" s="390"/>
      <c r="K226" s="390"/>
      <c r="L226" s="390"/>
      <c r="M226" s="390"/>
      <c r="N226" s="390"/>
      <c r="O226" s="390"/>
      <c r="P226" s="390"/>
      <c r="Q226" s="390"/>
      <c r="R226" s="390"/>
      <c r="S226" s="390"/>
      <c r="T226" s="390"/>
      <c r="U226" s="390"/>
      <c r="V226" s="390"/>
      <c r="W226" s="390"/>
      <c r="X226" s="390"/>
      <c r="Y226" s="390"/>
      <c r="Z226" s="390"/>
      <c r="AA226" s="390"/>
      <c r="AB226" s="390"/>
      <c r="AC226" s="390"/>
      <c r="AD226" s="390"/>
      <c r="AE226" s="390"/>
      <c r="AF226" s="390"/>
    </row>
    <row r="227" spans="1:32" ht="20.25" customHeight="1" x14ac:dyDescent="0.15">
      <c r="A227" s="530"/>
      <c r="B227" s="390"/>
      <c r="C227" s="390"/>
      <c r="D227" s="390"/>
      <c r="E227" s="390"/>
      <c r="F227" s="390"/>
      <c r="G227" s="390"/>
      <c r="H227" s="390"/>
      <c r="I227" s="390"/>
      <c r="J227" s="390"/>
      <c r="K227" s="390"/>
      <c r="L227" s="390"/>
      <c r="M227" s="390"/>
      <c r="N227" s="390"/>
      <c r="O227" s="390"/>
      <c r="P227" s="390"/>
      <c r="Q227" s="390"/>
      <c r="R227" s="390"/>
      <c r="S227" s="390"/>
      <c r="T227" s="390"/>
      <c r="U227" s="390"/>
      <c r="V227" s="390"/>
      <c r="W227" s="390"/>
      <c r="X227" s="390"/>
      <c r="Y227" s="390"/>
      <c r="Z227" s="390"/>
      <c r="AA227" s="390"/>
      <c r="AB227" s="390"/>
      <c r="AC227" s="390"/>
      <c r="AD227" s="390"/>
      <c r="AE227" s="390"/>
      <c r="AF227" s="390"/>
    </row>
    <row r="228" spans="1:32" ht="20.25" customHeight="1" x14ac:dyDescent="0.15">
      <c r="A228" s="530"/>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c r="Z228" s="390"/>
      <c r="AA228" s="390"/>
      <c r="AB228" s="390"/>
      <c r="AC228" s="390"/>
      <c r="AD228" s="390"/>
      <c r="AE228" s="390"/>
      <c r="AF228" s="390"/>
    </row>
    <row r="229" spans="1:32" ht="20.25" customHeight="1" x14ac:dyDescent="0.15">
      <c r="A229" s="530"/>
      <c r="B229" s="390"/>
      <c r="C229" s="390"/>
      <c r="D229" s="390"/>
      <c r="E229" s="390"/>
      <c r="F229" s="390"/>
      <c r="G229" s="390"/>
      <c r="H229" s="390"/>
      <c r="I229" s="390"/>
      <c r="J229" s="390"/>
      <c r="K229" s="390"/>
      <c r="L229" s="390"/>
      <c r="M229" s="390"/>
      <c r="N229" s="390"/>
      <c r="O229" s="390"/>
      <c r="P229" s="390"/>
      <c r="Q229" s="390"/>
      <c r="R229" s="390"/>
      <c r="S229" s="390"/>
      <c r="T229" s="390"/>
      <c r="U229" s="390"/>
      <c r="V229" s="390"/>
      <c r="W229" s="390"/>
      <c r="X229" s="390"/>
      <c r="Y229" s="390"/>
      <c r="Z229" s="390"/>
      <c r="AA229" s="390"/>
      <c r="AB229" s="390"/>
      <c r="AC229" s="390"/>
      <c r="AD229" s="390"/>
      <c r="AE229" s="390"/>
      <c r="AF229" s="390"/>
    </row>
    <row r="230" spans="1:32" ht="20.25" customHeight="1" x14ac:dyDescent="0.15">
      <c r="A230" s="530"/>
      <c r="B230" s="390"/>
      <c r="C230" s="390"/>
      <c r="D230" s="390"/>
      <c r="E230" s="390"/>
      <c r="F230" s="390"/>
      <c r="G230" s="390"/>
      <c r="H230" s="390"/>
      <c r="I230" s="390"/>
      <c r="J230" s="390"/>
      <c r="K230" s="390"/>
      <c r="L230" s="390"/>
      <c r="M230" s="390"/>
      <c r="N230" s="390"/>
      <c r="O230" s="390"/>
      <c r="P230" s="390"/>
      <c r="Q230" s="390"/>
      <c r="R230" s="390"/>
      <c r="S230" s="390"/>
      <c r="T230" s="390"/>
      <c r="U230" s="390"/>
      <c r="V230" s="390"/>
      <c r="W230" s="390"/>
      <c r="X230" s="390"/>
      <c r="Y230" s="390"/>
      <c r="Z230" s="390"/>
      <c r="AA230" s="390"/>
      <c r="AB230" s="390"/>
      <c r="AC230" s="390"/>
      <c r="AD230" s="390"/>
      <c r="AE230" s="390"/>
      <c r="AF230" s="390"/>
    </row>
    <row r="231" spans="1:32" ht="20.25" customHeight="1" x14ac:dyDescent="0.15">
      <c r="A231" s="530"/>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c r="AA231" s="390"/>
      <c r="AB231" s="390"/>
      <c r="AC231" s="390"/>
      <c r="AD231" s="390"/>
      <c r="AE231" s="390"/>
      <c r="AF231" s="390"/>
    </row>
    <row r="232" spans="1:32" ht="20.25" customHeight="1" x14ac:dyDescent="0.15">
      <c r="A232" s="530"/>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c r="Z232" s="390"/>
      <c r="AA232" s="390"/>
      <c r="AB232" s="390"/>
      <c r="AC232" s="390"/>
      <c r="AD232" s="390"/>
      <c r="AE232" s="390"/>
      <c r="AF232" s="390"/>
    </row>
    <row r="233" spans="1:32" ht="20.25" customHeight="1" x14ac:dyDescent="0.15">
      <c r="A233" s="530"/>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c r="Z233" s="390"/>
      <c r="AA233" s="390"/>
      <c r="AB233" s="390"/>
      <c r="AC233" s="390"/>
      <c r="AD233" s="390"/>
      <c r="AE233" s="390"/>
      <c r="AF233" s="390"/>
    </row>
    <row r="234" spans="1:32" ht="20.25" customHeight="1" x14ac:dyDescent="0.15">
      <c r="A234" s="530"/>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c r="AA234" s="390"/>
      <c r="AB234" s="390"/>
      <c r="AC234" s="390"/>
      <c r="AD234" s="390"/>
      <c r="AE234" s="390"/>
      <c r="AF234" s="390"/>
    </row>
    <row r="235" spans="1:32" ht="20.25" customHeight="1" x14ac:dyDescent="0.15">
      <c r="A235" s="530"/>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c r="Z235" s="390"/>
      <c r="AA235" s="390"/>
      <c r="AB235" s="390"/>
      <c r="AC235" s="390"/>
      <c r="AD235" s="390"/>
      <c r="AE235" s="390"/>
      <c r="AF235" s="390"/>
    </row>
    <row r="236" spans="1:32" ht="20.25" customHeight="1" x14ac:dyDescent="0.15">
      <c r="A236" s="530"/>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c r="Z236" s="390"/>
      <c r="AA236" s="390"/>
      <c r="AB236" s="390"/>
      <c r="AC236" s="390"/>
      <c r="AD236" s="390"/>
      <c r="AE236" s="390"/>
      <c r="AF236" s="390"/>
    </row>
    <row r="237" spans="1:32" ht="20.25" customHeight="1" x14ac:dyDescent="0.15">
      <c r="A237" s="530"/>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c r="Z237" s="390"/>
      <c r="AA237" s="390"/>
      <c r="AB237" s="390"/>
      <c r="AC237" s="390"/>
      <c r="AD237" s="390"/>
      <c r="AE237" s="390"/>
      <c r="AF237" s="390"/>
    </row>
    <row r="238" spans="1:32" ht="20.25" customHeight="1" x14ac:dyDescent="0.15">
      <c r="A238" s="530"/>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c r="Z238" s="390"/>
      <c r="AA238" s="390"/>
      <c r="AB238" s="390"/>
      <c r="AC238" s="390"/>
      <c r="AD238" s="390"/>
      <c r="AE238" s="390"/>
      <c r="AF238" s="390"/>
    </row>
    <row r="239" spans="1:32" ht="20.25" customHeight="1" x14ac:dyDescent="0.15">
      <c r="A239" s="530"/>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c r="Z239" s="390"/>
      <c r="AA239" s="390"/>
      <c r="AB239" s="390"/>
      <c r="AC239" s="390"/>
      <c r="AD239" s="390"/>
      <c r="AE239" s="390"/>
      <c r="AF239" s="390"/>
    </row>
    <row r="240" spans="1:32" ht="20.25" customHeight="1" x14ac:dyDescent="0.15">
      <c r="A240" s="530"/>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c r="Z240" s="390"/>
      <c r="AA240" s="390"/>
      <c r="AB240" s="390"/>
      <c r="AC240" s="390"/>
      <c r="AD240" s="390"/>
      <c r="AE240" s="390"/>
      <c r="AF240" s="390"/>
    </row>
    <row r="241" spans="1:32" ht="20.25" customHeight="1" x14ac:dyDescent="0.15">
      <c r="A241" s="530"/>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c r="Z241" s="390"/>
      <c r="AA241" s="390"/>
      <c r="AB241" s="390"/>
      <c r="AC241" s="390"/>
      <c r="AD241" s="390"/>
      <c r="AE241" s="390"/>
      <c r="AF241" s="390"/>
    </row>
    <row r="242" spans="1:32" ht="20.25" customHeight="1" x14ac:dyDescent="0.15">
      <c r="A242" s="530"/>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c r="Z242" s="390"/>
      <c r="AA242" s="390"/>
      <c r="AB242" s="390"/>
      <c r="AC242" s="390"/>
      <c r="AD242" s="390"/>
      <c r="AE242" s="390"/>
      <c r="AF242" s="390"/>
    </row>
    <row r="243" spans="1:32" ht="20.25" customHeight="1" x14ac:dyDescent="0.15">
      <c r="A243" s="530"/>
      <c r="B243" s="390"/>
      <c r="C243" s="390"/>
      <c r="D243" s="390"/>
      <c r="E243" s="390"/>
      <c r="F243" s="390"/>
      <c r="G243" s="390"/>
      <c r="H243" s="390"/>
      <c r="I243" s="390"/>
      <c r="J243" s="390"/>
      <c r="K243" s="390"/>
      <c r="L243" s="390"/>
      <c r="M243" s="390"/>
      <c r="N243" s="390"/>
      <c r="O243" s="390"/>
      <c r="P243" s="390"/>
      <c r="Q243" s="390"/>
      <c r="R243" s="390"/>
      <c r="S243" s="390"/>
      <c r="T243" s="390"/>
      <c r="U243" s="390"/>
      <c r="V243" s="390"/>
      <c r="W243" s="390"/>
      <c r="X243" s="390"/>
      <c r="Y243" s="390"/>
      <c r="Z243" s="390"/>
      <c r="AA243" s="390"/>
      <c r="AB243" s="390"/>
      <c r="AC243" s="390"/>
      <c r="AD243" s="390"/>
      <c r="AE243" s="390"/>
      <c r="AF243" s="390"/>
    </row>
    <row r="244" spans="1:32" ht="20.25" customHeight="1" x14ac:dyDescent="0.15">
      <c r="A244" s="530"/>
      <c r="B244" s="390"/>
      <c r="C244" s="390"/>
      <c r="D244" s="390"/>
      <c r="E244" s="390"/>
      <c r="F244" s="390"/>
      <c r="G244" s="390"/>
      <c r="H244" s="390"/>
      <c r="I244" s="390"/>
      <c r="J244" s="390"/>
      <c r="K244" s="390"/>
      <c r="L244" s="390"/>
      <c r="M244" s="390"/>
      <c r="N244" s="390"/>
      <c r="O244" s="390"/>
      <c r="P244" s="390"/>
      <c r="Q244" s="390"/>
      <c r="R244" s="390"/>
      <c r="S244" s="390"/>
      <c r="T244" s="390"/>
      <c r="U244" s="390"/>
      <c r="V244" s="390"/>
      <c r="W244" s="390"/>
      <c r="X244" s="390"/>
      <c r="Y244" s="390"/>
      <c r="Z244" s="390"/>
      <c r="AA244" s="390"/>
      <c r="AB244" s="390"/>
      <c r="AC244" s="390"/>
      <c r="AD244" s="390"/>
      <c r="AE244" s="390"/>
      <c r="AF244" s="390"/>
    </row>
    <row r="245" spans="1:32" ht="20.25" customHeight="1" x14ac:dyDescent="0.15">
      <c r="A245" s="530"/>
      <c r="B245" s="390"/>
      <c r="C245" s="390"/>
      <c r="D245" s="390"/>
      <c r="E245" s="390"/>
      <c r="F245" s="390"/>
      <c r="G245" s="390"/>
      <c r="H245" s="390"/>
      <c r="I245" s="390"/>
      <c r="J245" s="390"/>
      <c r="K245" s="390"/>
      <c r="L245" s="390"/>
      <c r="M245" s="390"/>
      <c r="N245" s="390"/>
      <c r="O245" s="390"/>
      <c r="P245" s="390"/>
      <c r="Q245" s="390"/>
      <c r="R245" s="390"/>
      <c r="S245" s="390"/>
      <c r="T245" s="390"/>
      <c r="U245" s="390"/>
      <c r="V245" s="390"/>
      <c r="W245" s="390"/>
      <c r="X245" s="390"/>
      <c r="Y245" s="390"/>
      <c r="Z245" s="390"/>
      <c r="AA245" s="390"/>
      <c r="AB245" s="390"/>
      <c r="AC245" s="390"/>
      <c r="AD245" s="390"/>
      <c r="AE245" s="390"/>
      <c r="AF245" s="390"/>
    </row>
    <row r="246" spans="1:32" ht="20.25" customHeight="1" x14ac:dyDescent="0.15">
      <c r="A246" s="530"/>
      <c r="B246" s="390"/>
      <c r="C246" s="390"/>
      <c r="D246" s="390"/>
      <c r="E246" s="390"/>
      <c r="F246" s="390"/>
      <c r="G246" s="390"/>
      <c r="H246" s="390"/>
      <c r="I246" s="390"/>
      <c r="J246" s="390"/>
      <c r="K246" s="390"/>
      <c r="L246" s="390"/>
      <c r="M246" s="390"/>
      <c r="N246" s="390"/>
      <c r="O246" s="390"/>
      <c r="P246" s="390"/>
      <c r="Q246" s="390"/>
      <c r="R246" s="390"/>
      <c r="S246" s="390"/>
      <c r="T246" s="390"/>
      <c r="U246" s="390"/>
      <c r="V246" s="390"/>
      <c r="W246" s="390"/>
      <c r="X246" s="390"/>
      <c r="Y246" s="390"/>
      <c r="Z246" s="390"/>
      <c r="AA246" s="390"/>
      <c r="AB246" s="390"/>
      <c r="AC246" s="390"/>
      <c r="AD246" s="390"/>
      <c r="AE246" s="390"/>
      <c r="AF246" s="390"/>
    </row>
    <row r="247" spans="1:32" ht="20.25" customHeight="1" x14ac:dyDescent="0.15">
      <c r="A247" s="530"/>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c r="Z247" s="390"/>
      <c r="AA247" s="390"/>
      <c r="AB247" s="390"/>
      <c r="AC247" s="390"/>
      <c r="AD247" s="390"/>
      <c r="AE247" s="390"/>
      <c r="AF247" s="390"/>
    </row>
    <row r="248" spans="1:32" ht="20.25" customHeight="1" x14ac:dyDescent="0.15">
      <c r="A248" s="530"/>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c r="Z248" s="390"/>
      <c r="AA248" s="390"/>
      <c r="AB248" s="390"/>
      <c r="AC248" s="390"/>
      <c r="AD248" s="390"/>
      <c r="AE248" s="390"/>
      <c r="AF248" s="390"/>
    </row>
    <row r="249" spans="1:32" ht="20.25" customHeight="1" x14ac:dyDescent="0.15">
      <c r="A249" s="530"/>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c r="Z249" s="390"/>
      <c r="AA249" s="390"/>
      <c r="AB249" s="390"/>
      <c r="AC249" s="390"/>
      <c r="AD249" s="390"/>
      <c r="AE249" s="390"/>
      <c r="AF249" s="390"/>
    </row>
    <row r="250" spans="1:32" ht="20.25" customHeight="1" x14ac:dyDescent="0.15">
      <c r="A250" s="530"/>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390"/>
      <c r="AE250" s="390"/>
      <c r="AF250" s="390"/>
    </row>
    <row r="251" spans="1:32" ht="20.25" customHeight="1" x14ac:dyDescent="0.15">
      <c r="A251" s="530"/>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c r="Z251" s="390"/>
      <c r="AA251" s="390"/>
      <c r="AB251" s="390"/>
      <c r="AC251" s="390"/>
      <c r="AD251" s="390"/>
      <c r="AE251" s="390"/>
      <c r="AF251" s="390"/>
    </row>
    <row r="252" spans="1:32" ht="20.25" customHeight="1" x14ac:dyDescent="0.15">
      <c r="A252" s="530"/>
      <c r="B252" s="390"/>
      <c r="C252" s="390"/>
      <c r="D252" s="390"/>
      <c r="E252" s="390"/>
      <c r="F252" s="390"/>
      <c r="G252" s="390"/>
      <c r="H252" s="390"/>
      <c r="I252" s="390"/>
      <c r="J252" s="390"/>
      <c r="K252" s="390"/>
      <c r="L252" s="390"/>
      <c r="M252" s="390"/>
      <c r="N252" s="390"/>
      <c r="O252" s="390"/>
      <c r="P252" s="390"/>
      <c r="Q252" s="390"/>
      <c r="R252" s="390"/>
      <c r="S252" s="390"/>
      <c r="T252" s="390"/>
      <c r="U252" s="390"/>
      <c r="V252" s="390"/>
      <c r="W252" s="390"/>
      <c r="X252" s="390"/>
      <c r="Y252" s="390"/>
      <c r="Z252" s="390"/>
      <c r="AA252" s="390"/>
      <c r="AB252" s="390"/>
      <c r="AC252" s="390"/>
      <c r="AD252" s="390"/>
      <c r="AE252" s="390"/>
      <c r="AF252" s="390"/>
    </row>
    <row r="253" spans="1:32" ht="20.25" customHeight="1" x14ac:dyDescent="0.15">
      <c r="A253" s="530"/>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c r="Z253" s="390"/>
      <c r="AA253" s="390"/>
      <c r="AB253" s="390"/>
      <c r="AC253" s="390"/>
      <c r="AD253" s="390"/>
      <c r="AE253" s="390"/>
      <c r="AF253" s="390"/>
    </row>
    <row r="254" spans="1:32" ht="20.25" customHeight="1" x14ac:dyDescent="0.15">
      <c r="A254" s="53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c r="Z254" s="390"/>
      <c r="AA254" s="390"/>
      <c r="AB254" s="390"/>
      <c r="AC254" s="390"/>
      <c r="AD254" s="390"/>
      <c r="AE254" s="390"/>
      <c r="AF254" s="390"/>
    </row>
    <row r="255" spans="1:32" ht="20.25" customHeight="1" x14ac:dyDescent="0.15">
      <c r="A255" s="53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c r="Z255" s="390"/>
      <c r="AA255" s="390"/>
      <c r="AB255" s="390"/>
      <c r="AC255" s="390"/>
      <c r="AD255" s="390"/>
      <c r="AE255" s="390"/>
      <c r="AF255" s="390"/>
    </row>
    <row r="256" spans="1:32" ht="20.25" customHeight="1" x14ac:dyDescent="0.15">
      <c r="A256" s="530"/>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c r="Z256" s="390"/>
      <c r="AA256" s="390"/>
      <c r="AB256" s="390"/>
      <c r="AC256" s="390"/>
      <c r="AD256" s="390"/>
      <c r="AE256" s="390"/>
      <c r="AF256" s="390"/>
    </row>
    <row r="257" spans="1:32" ht="20.25" customHeight="1" x14ac:dyDescent="0.15">
      <c r="A257" s="530"/>
      <c r="B257" s="390"/>
      <c r="C257" s="390"/>
      <c r="D257" s="390"/>
      <c r="E257" s="390"/>
      <c r="F257" s="390"/>
      <c r="G257" s="390"/>
      <c r="H257" s="390"/>
      <c r="I257" s="390"/>
      <c r="J257" s="390"/>
      <c r="K257" s="390"/>
      <c r="L257" s="390"/>
      <c r="M257" s="390"/>
      <c r="N257" s="390"/>
      <c r="O257" s="390"/>
      <c r="P257" s="390"/>
      <c r="Q257" s="390"/>
      <c r="R257" s="390"/>
      <c r="S257" s="390"/>
      <c r="T257" s="390"/>
      <c r="U257" s="390"/>
      <c r="V257" s="390"/>
      <c r="W257" s="390"/>
      <c r="X257" s="390"/>
      <c r="Y257" s="390"/>
      <c r="Z257" s="390"/>
      <c r="AA257" s="390"/>
      <c r="AB257" s="390"/>
      <c r="AC257" s="390"/>
      <c r="AD257" s="390"/>
      <c r="AE257" s="390"/>
      <c r="AF257" s="390"/>
    </row>
    <row r="258" spans="1:32" ht="20.25" customHeight="1" x14ac:dyDescent="0.15">
      <c r="A258" s="530"/>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c r="Z258" s="390"/>
      <c r="AA258" s="390"/>
      <c r="AB258" s="390"/>
      <c r="AC258" s="390"/>
      <c r="AD258" s="390"/>
      <c r="AE258" s="390"/>
      <c r="AF258" s="390"/>
    </row>
    <row r="259" spans="1:32" ht="20.25" customHeight="1" x14ac:dyDescent="0.15">
      <c r="A259" s="530"/>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c r="AA259" s="390"/>
      <c r="AB259" s="390"/>
      <c r="AC259" s="390"/>
      <c r="AD259" s="390"/>
      <c r="AE259" s="390"/>
      <c r="AF259" s="390"/>
    </row>
    <row r="260" spans="1:32" ht="20.25" customHeight="1" x14ac:dyDescent="0.15">
      <c r="A260" s="530"/>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c r="AA260" s="390"/>
      <c r="AB260" s="390"/>
      <c r="AC260" s="390"/>
      <c r="AD260" s="390"/>
      <c r="AE260" s="390"/>
      <c r="AF260" s="390"/>
    </row>
    <row r="261" spans="1:32" ht="20.25" customHeight="1" x14ac:dyDescent="0.15">
      <c r="A261" s="530"/>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c r="Z261" s="390"/>
      <c r="AA261" s="390"/>
      <c r="AB261" s="390"/>
      <c r="AC261" s="390"/>
      <c r="AD261" s="390"/>
      <c r="AE261" s="390"/>
      <c r="AF261" s="390"/>
    </row>
    <row r="262" spans="1:32" ht="20.25" customHeight="1" x14ac:dyDescent="0.15">
      <c r="A262" s="530"/>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c r="Z262" s="390"/>
      <c r="AA262" s="390"/>
      <c r="AB262" s="390"/>
      <c r="AC262" s="390"/>
      <c r="AD262" s="390"/>
      <c r="AE262" s="390"/>
      <c r="AF262" s="390"/>
    </row>
    <row r="263" spans="1:32" ht="20.25" customHeight="1" x14ac:dyDescent="0.15">
      <c r="A263" s="530"/>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c r="AA263" s="390"/>
      <c r="AB263" s="390"/>
      <c r="AC263" s="390"/>
      <c r="AD263" s="390"/>
      <c r="AE263" s="390"/>
      <c r="AF263" s="390"/>
    </row>
    <row r="264" spans="1:32" ht="20.25" customHeight="1" x14ac:dyDescent="0.15">
      <c r="A264" s="530"/>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c r="Z264" s="390"/>
      <c r="AA264" s="390"/>
      <c r="AB264" s="390"/>
      <c r="AC264" s="390"/>
      <c r="AD264" s="390"/>
      <c r="AE264" s="390"/>
      <c r="AF264" s="390"/>
    </row>
    <row r="265" spans="1:32" ht="20.25" customHeight="1" x14ac:dyDescent="0.15">
      <c r="A265" s="530"/>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c r="Z265" s="390"/>
      <c r="AA265" s="390"/>
      <c r="AB265" s="390"/>
      <c r="AC265" s="390"/>
      <c r="AD265" s="390"/>
      <c r="AE265" s="390"/>
      <c r="AF265" s="390"/>
    </row>
    <row r="266" spans="1:32" ht="20.25" customHeight="1" x14ac:dyDescent="0.15">
      <c r="A266" s="530"/>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c r="AA266" s="390"/>
      <c r="AB266" s="390"/>
      <c r="AC266" s="390"/>
      <c r="AD266" s="390"/>
      <c r="AE266" s="390"/>
      <c r="AF266" s="390"/>
    </row>
    <row r="267" spans="1:32" ht="20.25" customHeight="1" x14ac:dyDescent="0.15">
      <c r="A267" s="530"/>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c r="Z267" s="390"/>
      <c r="AA267" s="390"/>
      <c r="AB267" s="390"/>
      <c r="AC267" s="390"/>
      <c r="AD267" s="390"/>
      <c r="AE267" s="390"/>
      <c r="AF267" s="390"/>
    </row>
    <row r="268" spans="1:32" ht="20.25" customHeight="1" x14ac:dyDescent="0.15">
      <c r="A268" s="530"/>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c r="AA268" s="390"/>
      <c r="AB268" s="390"/>
      <c r="AC268" s="390"/>
      <c r="AD268" s="390"/>
      <c r="AE268" s="390"/>
      <c r="AF268" s="390"/>
    </row>
    <row r="269" spans="1:32" ht="20.25" customHeight="1" x14ac:dyDescent="0.15">
      <c r="A269" s="530"/>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c r="Z269" s="390"/>
      <c r="AA269" s="390"/>
      <c r="AB269" s="390"/>
      <c r="AC269" s="390"/>
      <c r="AD269" s="390"/>
      <c r="AE269" s="390"/>
      <c r="AF269" s="390"/>
    </row>
    <row r="270" spans="1:32" ht="20.25" customHeight="1" x14ac:dyDescent="0.15">
      <c r="A270" s="530"/>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c r="AA270" s="390"/>
      <c r="AB270" s="390"/>
      <c r="AC270" s="390"/>
      <c r="AD270" s="390"/>
      <c r="AE270" s="390"/>
      <c r="AF270" s="390"/>
    </row>
    <row r="271" spans="1:32" ht="20.25" customHeight="1" x14ac:dyDescent="0.15">
      <c r="A271" s="53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c r="AA271" s="390"/>
      <c r="AB271" s="390"/>
      <c r="AC271" s="390"/>
      <c r="AD271" s="390"/>
      <c r="AE271" s="390"/>
      <c r="AF271" s="390"/>
    </row>
    <row r="272" spans="1:32" ht="20.25" customHeight="1" x14ac:dyDescent="0.15">
      <c r="A272" s="530"/>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c r="Z272" s="390"/>
      <c r="AA272" s="390"/>
      <c r="AB272" s="390"/>
      <c r="AC272" s="390"/>
      <c r="AD272" s="390"/>
      <c r="AE272" s="390"/>
      <c r="AF272" s="390"/>
    </row>
    <row r="273" spans="1:32" ht="20.25" customHeight="1" x14ac:dyDescent="0.15">
      <c r="A273" s="530"/>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c r="Z273" s="390"/>
      <c r="AA273" s="390"/>
      <c r="AB273" s="390"/>
      <c r="AC273" s="390"/>
      <c r="AD273" s="390"/>
      <c r="AE273" s="390"/>
      <c r="AF273" s="390"/>
    </row>
    <row r="274" spans="1:32" ht="20.25" customHeight="1" x14ac:dyDescent="0.15">
      <c r="A274" s="530"/>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c r="Z274" s="390"/>
      <c r="AA274" s="390"/>
      <c r="AB274" s="390"/>
      <c r="AC274" s="390"/>
      <c r="AD274" s="390"/>
      <c r="AE274" s="390"/>
      <c r="AF274" s="390"/>
    </row>
    <row r="275" spans="1:32" ht="20.25" customHeight="1" x14ac:dyDescent="0.15">
      <c r="A275" s="530"/>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c r="Z275" s="390"/>
      <c r="AA275" s="390"/>
      <c r="AB275" s="390"/>
      <c r="AC275" s="390"/>
      <c r="AD275" s="390"/>
      <c r="AE275" s="390"/>
      <c r="AF275" s="390"/>
    </row>
    <row r="276" spans="1:32" ht="20.25" customHeight="1" x14ac:dyDescent="0.15">
      <c r="A276" s="530"/>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c r="Z276" s="390"/>
      <c r="AA276" s="390"/>
      <c r="AB276" s="390"/>
      <c r="AC276" s="390"/>
      <c r="AD276" s="390"/>
      <c r="AE276" s="390"/>
      <c r="AF276" s="390"/>
    </row>
    <row r="277" spans="1:32" ht="20.25" customHeight="1" x14ac:dyDescent="0.15">
      <c r="A277" s="530"/>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c r="Z277" s="390"/>
      <c r="AA277" s="390"/>
      <c r="AB277" s="390"/>
      <c r="AC277" s="390"/>
      <c r="AD277" s="390"/>
      <c r="AE277" s="390"/>
      <c r="AF277" s="390"/>
    </row>
    <row r="278" spans="1:32" ht="20.25" customHeight="1" x14ac:dyDescent="0.15">
      <c r="A278" s="530"/>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c r="AA278" s="390"/>
      <c r="AB278" s="390"/>
      <c r="AC278" s="390"/>
      <c r="AD278" s="390"/>
      <c r="AE278" s="390"/>
      <c r="AF278" s="390"/>
    </row>
    <row r="279" spans="1:32" ht="20.25" customHeight="1" x14ac:dyDescent="0.15">
      <c r="A279" s="53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c r="Z279" s="390"/>
      <c r="AA279" s="390"/>
      <c r="AB279" s="390"/>
      <c r="AC279" s="390"/>
      <c r="AD279" s="390"/>
      <c r="AE279" s="390"/>
      <c r="AF279" s="390"/>
    </row>
    <row r="280" spans="1:32" ht="20.25" customHeight="1" x14ac:dyDescent="0.15">
      <c r="A280" s="530"/>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c r="Z280" s="390"/>
      <c r="AA280" s="390"/>
      <c r="AB280" s="390"/>
      <c r="AC280" s="390"/>
      <c r="AD280" s="390"/>
      <c r="AE280" s="390"/>
      <c r="AF280" s="390"/>
    </row>
    <row r="281" spans="1:32" ht="20.25" customHeight="1" x14ac:dyDescent="0.15">
      <c r="A281" s="530"/>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c r="Z281" s="390"/>
      <c r="AA281" s="390"/>
      <c r="AB281" s="390"/>
      <c r="AC281" s="390"/>
      <c r="AD281" s="390"/>
      <c r="AE281" s="390"/>
      <c r="AF281" s="390"/>
    </row>
    <row r="282" spans="1:32" ht="20.25" customHeight="1" x14ac:dyDescent="0.15">
      <c r="A282" s="530"/>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c r="Z282" s="390"/>
      <c r="AA282" s="390"/>
      <c r="AB282" s="390"/>
      <c r="AC282" s="390"/>
      <c r="AD282" s="390"/>
      <c r="AE282" s="390"/>
      <c r="AF282" s="390"/>
    </row>
    <row r="283" spans="1:32" ht="20.25" customHeight="1" x14ac:dyDescent="0.15">
      <c r="A283" s="530"/>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c r="Z283" s="390"/>
      <c r="AA283" s="390"/>
      <c r="AB283" s="390"/>
      <c r="AC283" s="390"/>
      <c r="AD283" s="390"/>
      <c r="AE283" s="390"/>
      <c r="AF283" s="390"/>
    </row>
    <row r="284" spans="1:32" ht="20.25" customHeight="1" x14ac:dyDescent="0.15">
      <c r="A284" s="530"/>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c r="AA284" s="390"/>
      <c r="AB284" s="390"/>
      <c r="AC284" s="390"/>
      <c r="AD284" s="390"/>
      <c r="AE284" s="390"/>
      <c r="AF284" s="390"/>
    </row>
    <row r="285" spans="1:32" ht="20.25" customHeight="1" x14ac:dyDescent="0.15">
      <c r="A285" s="530"/>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c r="Z285" s="390"/>
      <c r="AA285" s="390"/>
      <c r="AB285" s="390"/>
      <c r="AC285" s="390"/>
      <c r="AD285" s="390"/>
      <c r="AE285" s="390"/>
      <c r="AF285" s="390"/>
    </row>
    <row r="286" spans="1:32" ht="20.25" customHeight="1" x14ac:dyDescent="0.15">
      <c r="A286" s="530"/>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390"/>
      <c r="AE286" s="390"/>
      <c r="AF286" s="390"/>
    </row>
    <row r="287" spans="1:32" ht="20.25" customHeight="1" x14ac:dyDescent="0.15">
      <c r="A287" s="53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c r="Z287" s="390"/>
      <c r="AA287" s="390"/>
      <c r="AB287" s="390"/>
      <c r="AC287" s="390"/>
      <c r="AD287" s="390"/>
      <c r="AE287" s="390"/>
      <c r="AF287" s="390"/>
    </row>
    <row r="288" spans="1:32" ht="20.25" customHeight="1" x14ac:dyDescent="0.15">
      <c r="A288" s="530"/>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c r="Z288" s="390"/>
      <c r="AA288" s="390"/>
      <c r="AB288" s="390"/>
      <c r="AC288" s="390"/>
      <c r="AD288" s="390"/>
      <c r="AE288" s="390"/>
      <c r="AF288" s="390"/>
    </row>
    <row r="289" spans="1:32" ht="20.25" customHeight="1" x14ac:dyDescent="0.15">
      <c r="A289" s="530"/>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c r="Z289" s="390"/>
      <c r="AA289" s="390"/>
      <c r="AB289" s="390"/>
      <c r="AC289" s="390"/>
      <c r="AD289" s="390"/>
      <c r="AE289" s="390"/>
      <c r="AF289" s="390"/>
    </row>
    <row r="290" spans="1:32" ht="20.25" customHeight="1" x14ac:dyDescent="0.15">
      <c r="A290" s="530"/>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c r="Z290" s="390"/>
      <c r="AA290" s="390"/>
      <c r="AB290" s="390"/>
      <c r="AC290" s="390"/>
      <c r="AD290" s="390"/>
      <c r="AE290" s="390"/>
      <c r="AF290" s="390"/>
    </row>
    <row r="291" spans="1:32" ht="20.25" customHeight="1" x14ac:dyDescent="0.15">
      <c r="A291" s="530"/>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c r="Z291" s="390"/>
      <c r="AA291" s="390"/>
      <c r="AB291" s="390"/>
      <c r="AC291" s="390"/>
      <c r="AD291" s="390"/>
      <c r="AE291" s="390"/>
      <c r="AF291" s="390"/>
    </row>
    <row r="292" spans="1:32" ht="20.25" customHeight="1" x14ac:dyDescent="0.15">
      <c r="A292" s="530"/>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c r="Z292" s="390"/>
      <c r="AA292" s="390"/>
      <c r="AB292" s="390"/>
      <c r="AC292" s="390"/>
      <c r="AD292" s="390"/>
      <c r="AE292" s="390"/>
      <c r="AF292" s="390"/>
    </row>
    <row r="293" spans="1:32" ht="20.25" customHeight="1" x14ac:dyDescent="0.15">
      <c r="A293" s="530"/>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c r="Z293" s="390"/>
      <c r="AA293" s="390"/>
      <c r="AB293" s="390"/>
      <c r="AC293" s="390"/>
      <c r="AD293" s="390"/>
      <c r="AE293" s="390"/>
      <c r="AF293" s="390"/>
    </row>
    <row r="294" spans="1:32" ht="20.25" customHeight="1" x14ac:dyDescent="0.15">
      <c r="A294" s="530"/>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c r="Z294" s="390"/>
      <c r="AA294" s="390"/>
      <c r="AB294" s="390"/>
      <c r="AC294" s="390"/>
      <c r="AD294" s="390"/>
      <c r="AE294" s="390"/>
      <c r="AF294" s="390"/>
    </row>
    <row r="295" spans="1:32" ht="20.25" customHeight="1" x14ac:dyDescent="0.15">
      <c r="A295" s="530"/>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c r="Z295" s="390"/>
      <c r="AA295" s="390"/>
      <c r="AB295" s="390"/>
      <c r="AC295" s="390"/>
      <c r="AD295" s="390"/>
      <c r="AE295" s="390"/>
      <c r="AF295" s="390"/>
    </row>
    <row r="296" spans="1:32" ht="20.25" customHeight="1" x14ac:dyDescent="0.15">
      <c r="A296" s="530"/>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c r="Z296" s="390"/>
      <c r="AA296" s="390"/>
      <c r="AB296" s="390"/>
      <c r="AC296" s="390"/>
      <c r="AD296" s="390"/>
      <c r="AE296" s="390"/>
      <c r="AF296" s="390"/>
    </row>
    <row r="297" spans="1:32" ht="20.25" customHeight="1" x14ac:dyDescent="0.15">
      <c r="A297" s="530"/>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c r="Z297" s="390"/>
      <c r="AA297" s="390"/>
      <c r="AB297" s="390"/>
      <c r="AC297" s="390"/>
      <c r="AD297" s="390"/>
      <c r="AE297" s="390"/>
      <c r="AF297" s="390"/>
    </row>
    <row r="298" spans="1:32" ht="20.25" customHeight="1" x14ac:dyDescent="0.15">
      <c r="A298" s="530"/>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c r="Z298" s="390"/>
      <c r="AA298" s="390"/>
      <c r="AB298" s="390"/>
      <c r="AC298" s="390"/>
      <c r="AD298" s="390"/>
      <c r="AE298" s="390"/>
      <c r="AF298" s="390"/>
    </row>
    <row r="299" spans="1:32" ht="20.25" customHeight="1" x14ac:dyDescent="0.15">
      <c r="A299" s="530"/>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390"/>
      <c r="AE299" s="390"/>
      <c r="AF299" s="390"/>
    </row>
    <row r="300" spans="1:32" ht="20.25" customHeight="1" x14ac:dyDescent="0.15">
      <c r="A300" s="530"/>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c r="Z300" s="390"/>
      <c r="AA300" s="390"/>
      <c r="AB300" s="390"/>
      <c r="AC300" s="390"/>
      <c r="AD300" s="390"/>
      <c r="AE300" s="390"/>
      <c r="AF300" s="390"/>
    </row>
    <row r="301" spans="1:32" ht="20.25" customHeight="1" x14ac:dyDescent="0.15">
      <c r="A301" s="530"/>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c r="AA301" s="390"/>
      <c r="AB301" s="390"/>
      <c r="AC301" s="390"/>
      <c r="AD301" s="390"/>
      <c r="AE301" s="390"/>
      <c r="AF301" s="390"/>
    </row>
    <row r="302" spans="1:32" ht="20.25" customHeight="1" x14ac:dyDescent="0.15">
      <c r="A302" s="530"/>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c r="Z302" s="390"/>
      <c r="AA302" s="390"/>
      <c r="AB302" s="390"/>
      <c r="AC302" s="390"/>
      <c r="AD302" s="390"/>
      <c r="AE302" s="390"/>
      <c r="AF302" s="390"/>
    </row>
    <row r="303" spans="1:32" ht="20.25" customHeight="1" x14ac:dyDescent="0.15">
      <c r="A303" s="53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c r="Z303" s="390"/>
      <c r="AA303" s="390"/>
      <c r="AB303" s="390"/>
      <c r="AC303" s="390"/>
      <c r="AD303" s="390"/>
      <c r="AE303" s="390"/>
      <c r="AF303" s="390"/>
    </row>
    <row r="304" spans="1:32" ht="20.25" customHeight="1" x14ac:dyDescent="0.15">
      <c r="A304" s="530"/>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c r="Z304" s="390"/>
      <c r="AA304" s="390"/>
      <c r="AB304" s="390"/>
      <c r="AC304" s="390"/>
      <c r="AD304" s="390"/>
      <c r="AE304" s="390"/>
      <c r="AF304" s="390"/>
    </row>
    <row r="305" spans="1:32" ht="20.25" customHeight="1" x14ac:dyDescent="0.15">
      <c r="A305" s="530"/>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c r="Z305" s="390"/>
      <c r="AA305" s="390"/>
      <c r="AB305" s="390"/>
      <c r="AC305" s="390"/>
      <c r="AD305" s="390"/>
      <c r="AE305" s="390"/>
      <c r="AF305" s="390"/>
    </row>
    <row r="306" spans="1:32" ht="20.25" customHeight="1" x14ac:dyDescent="0.15">
      <c r="A306" s="530"/>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c r="Z306" s="390"/>
      <c r="AA306" s="390"/>
      <c r="AB306" s="390"/>
      <c r="AC306" s="390"/>
      <c r="AD306" s="390"/>
      <c r="AE306" s="390"/>
      <c r="AF306" s="390"/>
    </row>
    <row r="307" spans="1:32" ht="20.25" customHeight="1" x14ac:dyDescent="0.15">
      <c r="A307" s="530"/>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c r="Z307" s="390"/>
      <c r="AA307" s="390"/>
      <c r="AB307" s="390"/>
      <c r="AC307" s="390"/>
      <c r="AD307" s="390"/>
      <c r="AE307" s="390"/>
      <c r="AF307" s="390"/>
    </row>
    <row r="308" spans="1:32" ht="20.25" customHeight="1" x14ac:dyDescent="0.15">
      <c r="A308" s="530"/>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c r="Z308" s="390"/>
      <c r="AA308" s="390"/>
      <c r="AB308" s="390"/>
      <c r="AC308" s="390"/>
      <c r="AD308" s="390"/>
      <c r="AE308" s="390"/>
      <c r="AF308" s="390"/>
    </row>
    <row r="309" spans="1:32" ht="20.25" customHeight="1" x14ac:dyDescent="0.15">
      <c r="A309" s="530"/>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c r="Z309" s="390"/>
      <c r="AA309" s="390"/>
      <c r="AB309" s="390"/>
      <c r="AC309" s="390"/>
      <c r="AD309" s="390"/>
      <c r="AE309" s="390"/>
      <c r="AF309" s="390"/>
    </row>
    <row r="310" spans="1:32" ht="20.25" customHeight="1" x14ac:dyDescent="0.15">
      <c r="A310" s="530"/>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c r="AA310" s="390"/>
      <c r="AB310" s="390"/>
      <c r="AC310" s="390"/>
      <c r="AD310" s="390"/>
      <c r="AE310" s="390"/>
      <c r="AF310" s="390"/>
    </row>
    <row r="311" spans="1:32" ht="20.25" customHeight="1" x14ac:dyDescent="0.15">
      <c r="A311" s="53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c r="Z311" s="390"/>
      <c r="AA311" s="390"/>
      <c r="AB311" s="390"/>
      <c r="AC311" s="390"/>
      <c r="AD311" s="390"/>
      <c r="AE311" s="390"/>
      <c r="AF311" s="390"/>
    </row>
    <row r="312" spans="1:32" ht="20.25" customHeight="1" x14ac:dyDescent="0.15">
      <c r="A312" s="530"/>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c r="Z312" s="390"/>
      <c r="AA312" s="390"/>
      <c r="AB312" s="390"/>
      <c r="AC312" s="390"/>
      <c r="AD312" s="390"/>
      <c r="AE312" s="390"/>
      <c r="AF312" s="390"/>
    </row>
    <row r="313" spans="1:32" ht="20.25" customHeight="1" x14ac:dyDescent="0.15">
      <c r="A313" s="530"/>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c r="AA313" s="390"/>
      <c r="AB313" s="390"/>
      <c r="AC313" s="390"/>
      <c r="AD313" s="390"/>
      <c r="AE313" s="390"/>
      <c r="AF313" s="390"/>
    </row>
    <row r="314" spans="1:32" ht="20.25" customHeight="1" x14ac:dyDescent="0.15">
      <c r="A314" s="530"/>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c r="Z314" s="390"/>
      <c r="AA314" s="390"/>
      <c r="AB314" s="390"/>
      <c r="AC314" s="390"/>
      <c r="AD314" s="390"/>
      <c r="AE314" s="390"/>
      <c r="AF314" s="390"/>
    </row>
    <row r="315" spans="1:32" ht="20.25" customHeight="1" x14ac:dyDescent="0.15">
      <c r="A315" s="530"/>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c r="Z315" s="390"/>
      <c r="AA315" s="390"/>
      <c r="AB315" s="390"/>
      <c r="AC315" s="390"/>
      <c r="AD315" s="390"/>
      <c r="AE315" s="390"/>
      <c r="AF315" s="390"/>
    </row>
    <row r="316" spans="1:32" ht="20.25" customHeight="1" x14ac:dyDescent="0.15">
      <c r="A316" s="530"/>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c r="AA316" s="390"/>
      <c r="AB316" s="390"/>
      <c r="AC316" s="390"/>
      <c r="AD316" s="390"/>
      <c r="AE316" s="390"/>
      <c r="AF316" s="390"/>
    </row>
    <row r="317" spans="1:32" ht="20.25" customHeight="1" x14ac:dyDescent="0.15">
      <c r="A317" s="530"/>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c r="Z317" s="390"/>
      <c r="AA317" s="390"/>
      <c r="AB317" s="390"/>
      <c r="AC317" s="390"/>
      <c r="AD317" s="390"/>
      <c r="AE317" s="390"/>
      <c r="AF317" s="390"/>
    </row>
    <row r="318" spans="1:32" ht="20.25" customHeight="1" x14ac:dyDescent="0.15">
      <c r="A318" s="530"/>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c r="Z318" s="390"/>
      <c r="AA318" s="390"/>
      <c r="AB318" s="390"/>
      <c r="AC318" s="390"/>
      <c r="AD318" s="390"/>
      <c r="AE318" s="390"/>
      <c r="AF318" s="390"/>
    </row>
    <row r="319" spans="1:32" ht="20.25" customHeight="1" x14ac:dyDescent="0.15">
      <c r="A319" s="53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c r="Z319" s="390"/>
      <c r="AA319" s="390"/>
      <c r="AB319" s="390"/>
      <c r="AC319" s="390"/>
      <c r="AD319" s="390"/>
      <c r="AE319" s="390"/>
      <c r="AF319" s="390"/>
    </row>
    <row r="320" spans="1:32" ht="20.25" customHeight="1" x14ac:dyDescent="0.15">
      <c r="A320" s="530"/>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c r="Z320" s="390"/>
      <c r="AA320" s="390"/>
      <c r="AB320" s="390"/>
      <c r="AC320" s="390"/>
      <c r="AD320" s="390"/>
      <c r="AE320" s="390"/>
      <c r="AF320" s="390"/>
    </row>
    <row r="321" spans="1:32" ht="20.25" customHeight="1" x14ac:dyDescent="0.15">
      <c r="A321" s="530"/>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c r="Z321" s="390"/>
      <c r="AA321" s="390"/>
      <c r="AB321" s="390"/>
      <c r="AC321" s="390"/>
      <c r="AD321" s="390"/>
      <c r="AE321" s="390"/>
      <c r="AF321" s="390"/>
    </row>
    <row r="322" spans="1:32" ht="20.25" customHeight="1" x14ac:dyDescent="0.15">
      <c r="A322" s="530"/>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c r="Z322" s="390"/>
      <c r="AA322" s="390"/>
      <c r="AB322" s="390"/>
      <c r="AC322" s="390"/>
      <c r="AD322" s="390"/>
      <c r="AE322" s="390"/>
      <c r="AF322" s="390"/>
    </row>
    <row r="323" spans="1:32" ht="20.25" customHeight="1" x14ac:dyDescent="0.15">
      <c r="A323" s="530"/>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c r="Z323" s="390"/>
      <c r="AA323" s="390"/>
      <c r="AB323" s="390"/>
      <c r="AC323" s="390"/>
      <c r="AD323" s="390"/>
      <c r="AE323" s="390"/>
      <c r="AF323" s="390"/>
    </row>
    <row r="324" spans="1:32" ht="20.25" customHeight="1" x14ac:dyDescent="0.15">
      <c r="A324" s="530"/>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c r="Z324" s="390"/>
      <c r="AA324" s="390"/>
      <c r="AB324" s="390"/>
      <c r="AC324" s="390"/>
      <c r="AD324" s="390"/>
      <c r="AE324" s="390"/>
      <c r="AF324" s="390"/>
    </row>
    <row r="325" spans="1:32" ht="20.25" customHeight="1" x14ac:dyDescent="0.15">
      <c r="A325" s="530"/>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c r="Z325" s="390"/>
      <c r="AA325" s="390"/>
      <c r="AB325" s="390"/>
      <c r="AC325" s="390"/>
      <c r="AD325" s="390"/>
      <c r="AE325" s="390"/>
      <c r="AF325" s="390"/>
    </row>
    <row r="326" spans="1:32" ht="20.25" customHeight="1" x14ac:dyDescent="0.15">
      <c r="A326" s="530"/>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c r="Z326" s="390"/>
      <c r="AA326" s="390"/>
      <c r="AB326" s="390"/>
      <c r="AC326" s="390"/>
      <c r="AD326" s="390"/>
      <c r="AE326" s="390"/>
      <c r="AF326" s="390"/>
    </row>
    <row r="327" spans="1:32" ht="20.25" customHeight="1" x14ac:dyDescent="0.15">
      <c r="A327" s="53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c r="Z327" s="390"/>
      <c r="AA327" s="390"/>
      <c r="AB327" s="390"/>
      <c r="AC327" s="390"/>
      <c r="AD327" s="390"/>
      <c r="AE327" s="390"/>
      <c r="AF327" s="390"/>
    </row>
    <row r="328" spans="1:32" ht="20.25" customHeight="1" x14ac:dyDescent="0.15">
      <c r="A328" s="530"/>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c r="Z328" s="390"/>
      <c r="AA328" s="390"/>
      <c r="AB328" s="390"/>
      <c r="AC328" s="390"/>
      <c r="AD328" s="390"/>
      <c r="AE328" s="390"/>
      <c r="AF328" s="390"/>
    </row>
    <row r="329" spans="1:32" ht="20.25" customHeight="1" x14ac:dyDescent="0.15">
      <c r="A329" s="530"/>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c r="Z329" s="390"/>
      <c r="AA329" s="390"/>
      <c r="AB329" s="390"/>
      <c r="AC329" s="390"/>
      <c r="AD329" s="390"/>
      <c r="AE329" s="390"/>
      <c r="AF329" s="390"/>
    </row>
    <row r="330" spans="1:32" ht="20.25" customHeight="1" x14ac:dyDescent="0.15">
      <c r="A330" s="530"/>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c r="Z330" s="390"/>
      <c r="AA330" s="390"/>
      <c r="AB330" s="390"/>
      <c r="AC330" s="390"/>
      <c r="AD330" s="390"/>
      <c r="AE330" s="390"/>
      <c r="AF330" s="390"/>
    </row>
    <row r="331" spans="1:32" ht="20.25" customHeight="1" x14ac:dyDescent="0.15">
      <c r="A331" s="530"/>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c r="Z331" s="390"/>
      <c r="AA331" s="390"/>
      <c r="AB331" s="390"/>
      <c r="AC331" s="390"/>
      <c r="AD331" s="390"/>
      <c r="AE331" s="390"/>
      <c r="AF331" s="390"/>
    </row>
    <row r="332" spans="1:32" ht="20.25" customHeight="1" x14ac:dyDescent="0.15">
      <c r="A332" s="530"/>
      <c r="B332" s="390"/>
      <c r="C332" s="390"/>
      <c r="D332" s="390"/>
      <c r="E332" s="390"/>
      <c r="F332" s="390"/>
      <c r="G332" s="390"/>
      <c r="H332" s="390"/>
      <c r="I332" s="390"/>
      <c r="J332" s="390"/>
      <c r="K332" s="390"/>
      <c r="L332" s="390"/>
      <c r="M332" s="390"/>
      <c r="N332" s="390"/>
      <c r="O332" s="390"/>
      <c r="P332" s="390"/>
      <c r="Q332" s="390"/>
      <c r="R332" s="390"/>
      <c r="S332" s="390"/>
      <c r="T332" s="390"/>
      <c r="U332" s="390"/>
      <c r="V332" s="390"/>
      <c r="W332" s="390"/>
      <c r="X332" s="390"/>
      <c r="Y332" s="390"/>
      <c r="Z332" s="390"/>
      <c r="AA332" s="390"/>
      <c r="AB332" s="390"/>
      <c r="AC332" s="390"/>
      <c r="AD332" s="390"/>
      <c r="AE332" s="390"/>
      <c r="AF332" s="390"/>
    </row>
    <row r="333" spans="1:32" ht="20.25" customHeight="1" x14ac:dyDescent="0.15">
      <c r="A333" s="530"/>
      <c r="B333" s="390"/>
      <c r="C333" s="390"/>
      <c r="D333" s="390"/>
      <c r="E333" s="390"/>
      <c r="F333" s="390"/>
      <c r="G333" s="390"/>
      <c r="H333" s="390"/>
      <c r="I333" s="390"/>
      <c r="J333" s="390"/>
      <c r="K333" s="390"/>
      <c r="L333" s="390"/>
      <c r="M333" s="390"/>
      <c r="N333" s="390"/>
      <c r="O333" s="390"/>
      <c r="P333" s="390"/>
      <c r="Q333" s="390"/>
      <c r="R333" s="390"/>
      <c r="S333" s="390"/>
      <c r="T333" s="390"/>
      <c r="U333" s="390"/>
      <c r="V333" s="390"/>
      <c r="W333" s="390"/>
      <c r="X333" s="390"/>
      <c r="Y333" s="390"/>
      <c r="Z333" s="390"/>
      <c r="AA333" s="390"/>
      <c r="AB333" s="390"/>
      <c r="AC333" s="390"/>
      <c r="AD333" s="390"/>
      <c r="AE333" s="390"/>
      <c r="AF333" s="390"/>
    </row>
    <row r="334" spans="1:32" ht="20.25" customHeight="1" x14ac:dyDescent="0.15">
      <c r="A334" s="530"/>
      <c r="B334" s="390"/>
      <c r="C334" s="390"/>
      <c r="D334" s="390"/>
      <c r="E334" s="390"/>
      <c r="F334" s="390"/>
      <c r="G334" s="390"/>
      <c r="H334" s="390"/>
      <c r="I334" s="390"/>
      <c r="J334" s="390"/>
      <c r="K334" s="390"/>
      <c r="L334" s="390"/>
      <c r="M334" s="390"/>
      <c r="N334" s="390"/>
      <c r="O334" s="390"/>
      <c r="P334" s="390"/>
      <c r="Q334" s="390"/>
      <c r="R334" s="390"/>
      <c r="S334" s="390"/>
      <c r="T334" s="390"/>
      <c r="U334" s="390"/>
      <c r="V334" s="390"/>
      <c r="W334" s="390"/>
      <c r="X334" s="390"/>
      <c r="Y334" s="390"/>
      <c r="Z334" s="390"/>
      <c r="AA334" s="390"/>
      <c r="AB334" s="390"/>
      <c r="AC334" s="390"/>
      <c r="AD334" s="390"/>
      <c r="AE334" s="390"/>
      <c r="AF334" s="390"/>
    </row>
    <row r="335" spans="1:32" ht="20.25" customHeight="1" x14ac:dyDescent="0.15">
      <c r="A335" s="530"/>
      <c r="B335" s="390"/>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c r="Z335" s="390"/>
      <c r="AA335" s="390"/>
      <c r="AB335" s="390"/>
      <c r="AC335" s="390"/>
      <c r="AD335" s="390"/>
      <c r="AE335" s="390"/>
      <c r="AF335" s="390"/>
    </row>
    <row r="336" spans="1:32" ht="20.25" customHeight="1" x14ac:dyDescent="0.15">
      <c r="A336" s="530"/>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c r="AA336" s="390"/>
      <c r="AB336" s="390"/>
      <c r="AC336" s="390"/>
      <c r="AD336" s="390"/>
      <c r="AE336" s="390"/>
      <c r="AF336" s="390"/>
    </row>
    <row r="337" spans="1:32" ht="20.25" customHeight="1" x14ac:dyDescent="0.15">
      <c r="A337" s="530"/>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c r="Z337" s="390"/>
      <c r="AA337" s="390"/>
      <c r="AB337" s="390"/>
      <c r="AC337" s="390"/>
      <c r="AD337" s="390"/>
      <c r="AE337" s="390"/>
      <c r="AF337" s="390"/>
    </row>
    <row r="338" spans="1:32" ht="20.25" customHeight="1" x14ac:dyDescent="0.15">
      <c r="A338" s="530"/>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F338" s="390"/>
    </row>
    <row r="339" spans="1:32" ht="20.25" customHeight="1" x14ac:dyDescent="0.15">
      <c r="A339" s="530"/>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c r="Z339" s="390"/>
      <c r="AA339" s="390"/>
      <c r="AB339" s="390"/>
      <c r="AC339" s="390"/>
      <c r="AD339" s="390"/>
      <c r="AE339" s="390"/>
      <c r="AF339" s="390"/>
    </row>
    <row r="340" spans="1:32" ht="20.25" customHeight="1" x14ac:dyDescent="0.15">
      <c r="A340" s="530"/>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c r="AA340" s="390"/>
      <c r="AB340" s="390"/>
      <c r="AC340" s="390"/>
      <c r="AD340" s="390"/>
      <c r="AE340" s="390"/>
      <c r="AF340" s="390"/>
    </row>
    <row r="341" spans="1:32" ht="20.25" customHeight="1" x14ac:dyDescent="0.15">
      <c r="A341" s="53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c r="Z341" s="390"/>
      <c r="AA341" s="390"/>
      <c r="AB341" s="390"/>
      <c r="AC341" s="390"/>
      <c r="AD341" s="390"/>
      <c r="AE341" s="390"/>
      <c r="AF341" s="390"/>
    </row>
    <row r="342" spans="1:32" ht="20.25" customHeight="1" x14ac:dyDescent="0.15">
      <c r="A342" s="530"/>
      <c r="B342" s="390"/>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c r="Z342" s="390"/>
      <c r="AA342" s="390"/>
      <c r="AB342" s="390"/>
      <c r="AC342" s="390"/>
      <c r="AD342" s="390"/>
      <c r="AE342" s="390"/>
      <c r="AF342" s="390"/>
    </row>
    <row r="343" spans="1:32" ht="20.25" customHeight="1" x14ac:dyDescent="0.15">
      <c r="A343" s="530"/>
      <c r="B343" s="390"/>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c r="Z343" s="390"/>
      <c r="AA343" s="390"/>
      <c r="AB343" s="390"/>
      <c r="AC343" s="390"/>
      <c r="AD343" s="390"/>
      <c r="AE343" s="390"/>
      <c r="AF343" s="390"/>
    </row>
    <row r="344" spans="1:32" ht="20.25" customHeight="1" x14ac:dyDescent="0.15">
      <c r="A344" s="530"/>
      <c r="B344" s="390"/>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c r="Z344" s="390"/>
      <c r="AA344" s="390"/>
      <c r="AB344" s="390"/>
      <c r="AC344" s="390"/>
      <c r="AD344" s="390"/>
      <c r="AE344" s="390"/>
      <c r="AF344" s="390"/>
    </row>
    <row r="345" spans="1:32" ht="20.25" customHeight="1" x14ac:dyDescent="0.15">
      <c r="A345" s="530"/>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c r="AA345" s="390"/>
      <c r="AB345" s="390"/>
      <c r="AC345" s="390"/>
      <c r="AD345" s="390"/>
      <c r="AE345" s="390"/>
      <c r="AF345" s="390"/>
    </row>
    <row r="346" spans="1:32" ht="20.25" customHeight="1" x14ac:dyDescent="0.15">
      <c r="A346" s="530"/>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c r="Z346" s="390"/>
      <c r="AA346" s="390"/>
      <c r="AB346" s="390"/>
      <c r="AC346" s="390"/>
      <c r="AD346" s="390"/>
      <c r="AE346" s="390"/>
      <c r="AF346" s="390"/>
    </row>
    <row r="347" spans="1:32" ht="20.25" customHeight="1" x14ac:dyDescent="0.15">
      <c r="A347" s="530"/>
      <c r="B347" s="390"/>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c r="Z347" s="390"/>
      <c r="AA347" s="390"/>
      <c r="AB347" s="390"/>
      <c r="AC347" s="390"/>
      <c r="AD347" s="390"/>
      <c r="AE347" s="390"/>
      <c r="AF347" s="390"/>
    </row>
    <row r="348" spans="1:32" ht="20.25" customHeight="1" x14ac:dyDescent="0.15">
      <c r="A348" s="530"/>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390"/>
      <c r="AE348" s="390"/>
      <c r="AF348" s="390"/>
    </row>
    <row r="349" spans="1:32" ht="20.25" customHeight="1" x14ac:dyDescent="0.15">
      <c r="A349" s="530"/>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c r="Z349" s="390"/>
      <c r="AA349" s="390"/>
      <c r="AB349" s="390"/>
      <c r="AC349" s="390"/>
      <c r="AD349" s="390"/>
      <c r="AE349" s="390"/>
      <c r="AF349" s="390"/>
    </row>
    <row r="350" spans="1:32" ht="20.25" customHeight="1" x14ac:dyDescent="0.15">
      <c r="A350" s="530"/>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c r="Z350" s="390"/>
      <c r="AA350" s="390"/>
      <c r="AB350" s="390"/>
      <c r="AC350" s="390"/>
      <c r="AD350" s="390"/>
      <c r="AE350" s="390"/>
      <c r="AF350" s="390"/>
    </row>
    <row r="351" spans="1:32" ht="20.25" customHeight="1" x14ac:dyDescent="0.15">
      <c r="A351" s="530"/>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c r="Z351" s="390"/>
      <c r="AA351" s="390"/>
      <c r="AB351" s="390"/>
      <c r="AC351" s="390"/>
      <c r="AD351" s="390"/>
      <c r="AE351" s="390"/>
      <c r="AF351" s="390"/>
    </row>
    <row r="352" spans="1:32" ht="20.25" customHeight="1" x14ac:dyDescent="0.15">
      <c r="A352" s="530"/>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c r="Z352" s="390"/>
      <c r="AA352" s="390"/>
      <c r="AB352" s="390"/>
      <c r="AC352" s="390"/>
      <c r="AD352" s="390"/>
      <c r="AE352" s="390"/>
      <c r="AF352" s="390"/>
    </row>
    <row r="353" spans="1:32" ht="20.25" customHeight="1" x14ac:dyDescent="0.15">
      <c r="A353" s="530"/>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c r="AA353" s="390"/>
      <c r="AB353" s="390"/>
      <c r="AC353" s="390"/>
      <c r="AD353" s="390"/>
      <c r="AE353" s="390"/>
      <c r="AF353" s="390"/>
    </row>
    <row r="354" spans="1:32" ht="20.25" customHeight="1" x14ac:dyDescent="0.15">
      <c r="A354" s="530"/>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c r="Z354" s="390"/>
      <c r="AA354" s="390"/>
      <c r="AB354" s="390"/>
      <c r="AC354" s="390"/>
      <c r="AD354" s="390"/>
      <c r="AE354" s="390"/>
      <c r="AF354" s="390"/>
    </row>
    <row r="355" spans="1:32" ht="20.25" customHeight="1" x14ac:dyDescent="0.15">
      <c r="A355" s="530"/>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c r="Z355" s="390"/>
      <c r="AA355" s="390"/>
      <c r="AB355" s="390"/>
      <c r="AC355" s="390"/>
      <c r="AD355" s="390"/>
      <c r="AE355" s="390"/>
      <c r="AF355" s="390"/>
    </row>
    <row r="356" spans="1:32" ht="20.25" customHeight="1" x14ac:dyDescent="0.15">
      <c r="A356" s="530"/>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c r="Z356" s="390"/>
      <c r="AA356" s="390"/>
      <c r="AB356" s="390"/>
      <c r="AC356" s="390"/>
      <c r="AD356" s="390"/>
      <c r="AE356" s="390"/>
      <c r="AF356" s="390"/>
    </row>
    <row r="357" spans="1:32" ht="20.25" customHeight="1" x14ac:dyDescent="0.15">
      <c r="A357" s="530"/>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c r="Z357" s="390"/>
      <c r="AA357" s="390"/>
      <c r="AB357" s="390"/>
      <c r="AC357" s="390"/>
      <c r="AD357" s="390"/>
      <c r="AE357" s="390"/>
      <c r="AF357" s="390"/>
    </row>
    <row r="358" spans="1:32" ht="20.25" customHeight="1" x14ac:dyDescent="0.15">
      <c r="A358" s="530"/>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c r="Z358" s="390"/>
      <c r="AA358" s="390"/>
      <c r="AB358" s="390"/>
      <c r="AC358" s="390"/>
      <c r="AD358" s="390"/>
      <c r="AE358" s="390"/>
      <c r="AF358" s="390"/>
    </row>
    <row r="359" spans="1:32" ht="20.25" customHeight="1" x14ac:dyDescent="0.15">
      <c r="A359" s="530"/>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c r="AA359" s="390"/>
      <c r="AB359" s="390"/>
      <c r="AC359" s="390"/>
      <c r="AD359" s="390"/>
      <c r="AE359" s="390"/>
      <c r="AF359" s="390"/>
    </row>
    <row r="360" spans="1:32" ht="20.25" customHeight="1" x14ac:dyDescent="0.15">
      <c r="A360" s="530"/>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c r="Z360" s="390"/>
      <c r="AA360" s="390"/>
      <c r="AB360" s="390"/>
      <c r="AC360" s="390"/>
      <c r="AD360" s="390"/>
      <c r="AE360" s="390"/>
      <c r="AF360" s="390"/>
    </row>
    <row r="361" spans="1:32" ht="20.25" customHeight="1" x14ac:dyDescent="0.15">
      <c r="A361" s="530"/>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c r="Z361" s="390"/>
      <c r="AA361" s="390"/>
      <c r="AB361" s="390"/>
      <c r="AC361" s="390"/>
      <c r="AD361" s="390"/>
      <c r="AE361" s="390"/>
      <c r="AF361" s="390"/>
    </row>
    <row r="362" spans="1:32" ht="20.25" customHeight="1" x14ac:dyDescent="0.15">
      <c r="A362" s="530"/>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c r="Z362" s="390"/>
      <c r="AA362" s="390"/>
      <c r="AB362" s="390"/>
      <c r="AC362" s="390"/>
      <c r="AD362" s="390"/>
      <c r="AE362" s="390"/>
      <c r="AF362" s="390"/>
    </row>
    <row r="363" spans="1:32" ht="20.25" customHeight="1" x14ac:dyDescent="0.15">
      <c r="A363" s="530"/>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c r="Z363" s="390"/>
      <c r="AA363" s="390"/>
      <c r="AB363" s="390"/>
      <c r="AC363" s="390"/>
      <c r="AD363" s="390"/>
      <c r="AE363" s="390"/>
      <c r="AF363" s="390"/>
    </row>
    <row r="364" spans="1:32" ht="20.25" customHeight="1" x14ac:dyDescent="0.15">
      <c r="A364" s="530"/>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c r="Z364" s="390"/>
      <c r="AA364" s="390"/>
      <c r="AB364" s="390"/>
      <c r="AC364" s="390"/>
      <c r="AD364" s="390"/>
      <c r="AE364" s="390"/>
      <c r="AF364" s="390"/>
    </row>
    <row r="365" spans="1:32" ht="20.25" customHeight="1" x14ac:dyDescent="0.15">
      <c r="A365" s="530"/>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c r="Z365" s="390"/>
      <c r="AA365" s="390"/>
      <c r="AB365" s="390"/>
      <c r="AC365" s="390"/>
      <c r="AD365" s="390"/>
      <c r="AE365" s="390"/>
      <c r="AF365" s="390"/>
    </row>
    <row r="366" spans="1:32" ht="20.25" customHeight="1" x14ac:dyDescent="0.15">
      <c r="A366" s="530"/>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c r="Z366" s="390"/>
      <c r="AA366" s="390"/>
      <c r="AB366" s="390"/>
      <c r="AC366" s="390"/>
      <c r="AD366" s="390"/>
      <c r="AE366" s="390"/>
      <c r="AF366" s="390"/>
    </row>
    <row r="367" spans="1:32" ht="20.25" customHeight="1" x14ac:dyDescent="0.15">
      <c r="A367" s="530"/>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row>
    <row r="368" spans="1:32" ht="20.25" customHeight="1" x14ac:dyDescent="0.15">
      <c r="A368" s="530"/>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c r="Z368" s="390"/>
      <c r="AA368" s="390"/>
      <c r="AB368" s="390"/>
      <c r="AC368" s="390"/>
      <c r="AD368" s="390"/>
      <c r="AE368" s="390"/>
      <c r="AF368" s="390"/>
    </row>
    <row r="369" spans="1:32" ht="20.25" customHeight="1" x14ac:dyDescent="0.15">
      <c r="A369" s="530"/>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c r="Z369" s="390"/>
      <c r="AA369" s="390"/>
      <c r="AB369" s="390"/>
      <c r="AC369" s="390"/>
      <c r="AD369" s="390"/>
      <c r="AE369" s="390"/>
      <c r="AF369" s="390"/>
    </row>
    <row r="370" spans="1:32" ht="20.25" customHeight="1" x14ac:dyDescent="0.15">
      <c r="A370" s="530"/>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c r="Z370" s="390"/>
      <c r="AA370" s="390"/>
      <c r="AB370" s="390"/>
      <c r="AC370" s="390"/>
      <c r="AD370" s="390"/>
      <c r="AE370" s="390"/>
      <c r="AF370" s="390"/>
    </row>
    <row r="371" spans="1:32" ht="20.25" customHeight="1" x14ac:dyDescent="0.15">
      <c r="A371" s="530"/>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row>
    <row r="372" spans="1:32" ht="20.25" customHeight="1" x14ac:dyDescent="0.15">
      <c r="A372" s="530"/>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c r="Z372" s="390"/>
      <c r="AA372" s="390"/>
      <c r="AB372" s="390"/>
      <c r="AC372" s="390"/>
      <c r="AD372" s="390"/>
      <c r="AE372" s="390"/>
      <c r="AF372" s="390"/>
    </row>
    <row r="373" spans="1:32" ht="20.25" customHeight="1" x14ac:dyDescent="0.15">
      <c r="A373" s="530"/>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c r="Z373" s="390"/>
      <c r="AA373" s="390"/>
      <c r="AB373" s="390"/>
      <c r="AC373" s="390"/>
      <c r="AD373" s="390"/>
      <c r="AE373" s="390"/>
      <c r="AF373" s="390"/>
    </row>
    <row r="374" spans="1:32" ht="20.25" customHeight="1" x14ac:dyDescent="0.15">
      <c r="A374" s="530"/>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c r="Z374" s="390"/>
      <c r="AA374" s="390"/>
      <c r="AB374" s="390"/>
      <c r="AC374" s="390"/>
      <c r="AD374" s="390"/>
      <c r="AE374" s="390"/>
      <c r="AF374" s="390"/>
    </row>
    <row r="375" spans="1:32" ht="20.25" customHeight="1" x14ac:dyDescent="0.15">
      <c r="A375" s="530"/>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c r="Z375" s="390"/>
      <c r="AA375" s="390"/>
      <c r="AB375" s="390"/>
      <c r="AC375" s="390"/>
      <c r="AD375" s="390"/>
      <c r="AE375" s="390"/>
      <c r="AF375" s="390"/>
    </row>
    <row r="376" spans="1:32" ht="20.25" customHeight="1" x14ac:dyDescent="0.15">
      <c r="A376" s="530"/>
      <c r="B376" s="390"/>
      <c r="C376" s="390"/>
      <c r="D376" s="390"/>
      <c r="E376" s="390"/>
      <c r="F376" s="390"/>
      <c r="G376" s="390"/>
      <c r="H376" s="390"/>
      <c r="I376" s="390"/>
      <c r="J376" s="390"/>
      <c r="K376" s="390"/>
      <c r="L376" s="390"/>
      <c r="M376" s="390"/>
      <c r="N376" s="390"/>
      <c r="O376" s="390"/>
      <c r="P376" s="390"/>
      <c r="Q376" s="390"/>
      <c r="R376" s="390"/>
      <c r="S376" s="390"/>
      <c r="T376" s="390"/>
      <c r="U376" s="390"/>
      <c r="V376" s="390"/>
      <c r="W376" s="390"/>
      <c r="X376" s="390"/>
      <c r="Y376" s="390"/>
      <c r="Z376" s="390"/>
      <c r="AA376" s="390"/>
      <c r="AB376" s="390"/>
      <c r="AC376" s="390"/>
      <c r="AD376" s="390"/>
      <c r="AE376" s="390"/>
      <c r="AF376" s="390"/>
    </row>
    <row r="377" spans="1:32" ht="20.25" customHeight="1" x14ac:dyDescent="0.15">
      <c r="A377" s="530"/>
      <c r="B377" s="390"/>
      <c r="C377" s="390"/>
      <c r="D377" s="390"/>
      <c r="E377" s="390"/>
      <c r="F377" s="390"/>
      <c r="G377" s="390"/>
      <c r="H377" s="390"/>
      <c r="I377" s="390"/>
      <c r="J377" s="390"/>
      <c r="K377" s="390"/>
      <c r="L377" s="390"/>
      <c r="M377" s="390"/>
      <c r="N377" s="390"/>
      <c r="O377" s="390"/>
      <c r="P377" s="390"/>
      <c r="Q377" s="390"/>
      <c r="R377" s="390"/>
      <c r="S377" s="390"/>
      <c r="T377" s="390"/>
      <c r="U377" s="390"/>
      <c r="V377" s="390"/>
      <c r="W377" s="390"/>
      <c r="X377" s="390"/>
      <c r="Y377" s="390"/>
      <c r="Z377" s="390"/>
      <c r="AA377" s="390"/>
      <c r="AB377" s="390"/>
      <c r="AC377" s="390"/>
      <c r="AD377" s="390"/>
      <c r="AE377" s="390"/>
      <c r="AF377" s="390"/>
    </row>
    <row r="378" spans="1:32" ht="20.25" customHeight="1" x14ac:dyDescent="0.15">
      <c r="A378" s="530"/>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c r="Z378" s="390"/>
      <c r="AA378" s="390"/>
      <c r="AB378" s="390"/>
      <c r="AC378" s="390"/>
      <c r="AD378" s="390"/>
      <c r="AE378" s="390"/>
      <c r="AF378" s="390"/>
    </row>
    <row r="379" spans="1:32" ht="20.25" customHeight="1" x14ac:dyDescent="0.15">
      <c r="A379" s="530"/>
      <c r="B379" s="390"/>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c r="Z379" s="390"/>
      <c r="AA379" s="390"/>
      <c r="AB379" s="390"/>
      <c r="AC379" s="390"/>
      <c r="AD379" s="390"/>
      <c r="AE379" s="390"/>
      <c r="AF379" s="390"/>
    </row>
    <row r="380" spans="1:32" ht="20.25" customHeight="1" x14ac:dyDescent="0.15">
      <c r="A380" s="530"/>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c r="Z380" s="390"/>
      <c r="AA380" s="390"/>
      <c r="AB380" s="390"/>
      <c r="AC380" s="390"/>
      <c r="AD380" s="390"/>
      <c r="AE380" s="390"/>
      <c r="AF380" s="390"/>
    </row>
    <row r="381" spans="1:32" ht="20.25" customHeight="1" x14ac:dyDescent="0.15">
      <c r="A381" s="530"/>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c r="Z381" s="390"/>
      <c r="AA381" s="390"/>
      <c r="AB381" s="390"/>
      <c r="AC381" s="390"/>
      <c r="AD381" s="390"/>
      <c r="AE381" s="390"/>
      <c r="AF381" s="390"/>
    </row>
    <row r="382" spans="1:32" ht="20.25" customHeight="1" x14ac:dyDescent="0.15">
      <c r="A382" s="530"/>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c r="Z382" s="390"/>
      <c r="AA382" s="390"/>
      <c r="AB382" s="390"/>
      <c r="AC382" s="390"/>
      <c r="AD382" s="390"/>
      <c r="AE382" s="390"/>
      <c r="AF382" s="390"/>
    </row>
    <row r="383" spans="1:32" ht="20.25" customHeight="1" x14ac:dyDescent="0.15">
      <c r="A383" s="530"/>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c r="Z383" s="390"/>
      <c r="AA383" s="390"/>
      <c r="AB383" s="390"/>
      <c r="AC383" s="390"/>
      <c r="AD383" s="390"/>
      <c r="AE383" s="390"/>
      <c r="AF383" s="390"/>
    </row>
    <row r="384" spans="1:32" ht="20.25" customHeight="1" x14ac:dyDescent="0.15">
      <c r="A384" s="530"/>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c r="Z384" s="390"/>
      <c r="AA384" s="390"/>
      <c r="AB384" s="390"/>
      <c r="AC384" s="390"/>
      <c r="AD384" s="390"/>
      <c r="AE384" s="390"/>
      <c r="AF384" s="390"/>
    </row>
    <row r="385" spans="1:32" ht="20.25" customHeight="1" x14ac:dyDescent="0.15">
      <c r="A385" s="530"/>
      <c r="B385" s="390"/>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90"/>
      <c r="Z385" s="390"/>
      <c r="AA385" s="390"/>
      <c r="AB385" s="390"/>
      <c r="AC385" s="390"/>
      <c r="AD385" s="390"/>
      <c r="AE385" s="390"/>
      <c r="AF385" s="390"/>
    </row>
    <row r="386" spans="1:32" ht="20.25" customHeight="1" x14ac:dyDescent="0.15">
      <c r="A386" s="530"/>
      <c r="B386" s="390"/>
      <c r="C386" s="390"/>
      <c r="D386" s="390"/>
      <c r="E386" s="390"/>
      <c r="F386" s="390"/>
      <c r="G386" s="390"/>
      <c r="H386" s="390"/>
      <c r="I386" s="390"/>
      <c r="J386" s="390"/>
      <c r="K386" s="390"/>
      <c r="L386" s="390"/>
      <c r="M386" s="390"/>
      <c r="N386" s="390"/>
      <c r="O386" s="390"/>
      <c r="P386" s="390"/>
      <c r="Q386" s="390"/>
      <c r="R386" s="390"/>
      <c r="S386" s="390"/>
      <c r="T386" s="390"/>
      <c r="U386" s="390"/>
      <c r="V386" s="390"/>
      <c r="W386" s="390"/>
      <c r="X386" s="390"/>
      <c r="Y386" s="390"/>
      <c r="Z386" s="390"/>
      <c r="AA386" s="390"/>
      <c r="AB386" s="390"/>
      <c r="AC386" s="390"/>
      <c r="AD386" s="390"/>
      <c r="AE386" s="390"/>
      <c r="AF386" s="390"/>
    </row>
    <row r="387" spans="1:32" ht="20.25" customHeight="1" x14ac:dyDescent="0.15">
      <c r="A387" s="530"/>
      <c r="B387" s="390"/>
      <c r="C387" s="390"/>
      <c r="D387" s="390"/>
      <c r="E387" s="390"/>
      <c r="F387" s="390"/>
      <c r="G387" s="390"/>
      <c r="H387" s="390"/>
      <c r="I387" s="390"/>
      <c r="J387" s="390"/>
      <c r="K387" s="390"/>
      <c r="L387" s="390"/>
      <c r="M387" s="390"/>
      <c r="N387" s="390"/>
      <c r="O387" s="390"/>
      <c r="P387" s="390"/>
      <c r="Q387" s="390"/>
      <c r="R387" s="390"/>
      <c r="S387" s="390"/>
      <c r="T387" s="390"/>
      <c r="U387" s="390"/>
      <c r="V387" s="390"/>
      <c r="W387" s="390"/>
      <c r="X387" s="390"/>
      <c r="Y387" s="390"/>
      <c r="Z387" s="390"/>
      <c r="AA387" s="390"/>
      <c r="AB387" s="390"/>
      <c r="AC387" s="390"/>
      <c r="AD387" s="390"/>
      <c r="AE387" s="390"/>
      <c r="AF387" s="390"/>
    </row>
    <row r="388" spans="1:32" ht="20.25" customHeight="1" x14ac:dyDescent="0.15">
      <c r="A388" s="530"/>
      <c r="B388" s="390"/>
      <c r="C388" s="390"/>
      <c r="D388" s="390"/>
      <c r="E388" s="390"/>
      <c r="F388" s="390"/>
      <c r="G388" s="390"/>
      <c r="H388" s="390"/>
      <c r="I388" s="390"/>
      <c r="J388" s="390"/>
      <c r="K388" s="390"/>
      <c r="L388" s="390"/>
      <c r="M388" s="390"/>
      <c r="N388" s="390"/>
      <c r="O388" s="390"/>
      <c r="P388" s="390"/>
      <c r="Q388" s="390"/>
      <c r="R388" s="390"/>
      <c r="S388" s="390"/>
      <c r="T388" s="390"/>
      <c r="U388" s="390"/>
      <c r="V388" s="390"/>
      <c r="W388" s="390"/>
      <c r="X388" s="390"/>
      <c r="Y388" s="390"/>
      <c r="Z388" s="390"/>
      <c r="AA388" s="390"/>
      <c r="AB388" s="390"/>
      <c r="AC388" s="390"/>
      <c r="AD388" s="390"/>
      <c r="AE388" s="390"/>
      <c r="AF388" s="390"/>
    </row>
    <row r="389" spans="1:32" ht="20.25" customHeight="1" x14ac:dyDescent="0.15">
      <c r="A389" s="530"/>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c r="Z389" s="390"/>
      <c r="AA389" s="390"/>
      <c r="AB389" s="390"/>
      <c r="AC389" s="390"/>
      <c r="AD389" s="390"/>
      <c r="AE389" s="390"/>
      <c r="AF389" s="390"/>
    </row>
    <row r="390" spans="1:32" ht="20.25" customHeight="1" x14ac:dyDescent="0.15">
      <c r="A390" s="530"/>
      <c r="B390" s="390"/>
      <c r="C390" s="390"/>
      <c r="D390" s="390"/>
      <c r="E390" s="390"/>
      <c r="F390" s="390"/>
      <c r="G390" s="390"/>
      <c r="H390" s="390"/>
      <c r="I390" s="390"/>
      <c r="J390" s="390"/>
      <c r="K390" s="390"/>
      <c r="L390" s="390"/>
      <c r="M390" s="390"/>
      <c r="N390" s="390"/>
      <c r="O390" s="390"/>
      <c r="P390" s="390"/>
      <c r="Q390" s="390"/>
      <c r="R390" s="390"/>
      <c r="S390" s="390"/>
      <c r="T390" s="390"/>
      <c r="U390" s="390"/>
      <c r="V390" s="390"/>
      <c r="W390" s="390"/>
      <c r="X390" s="390"/>
      <c r="Y390" s="390"/>
      <c r="Z390" s="390"/>
      <c r="AA390" s="390"/>
      <c r="AB390" s="390"/>
      <c r="AC390" s="390"/>
      <c r="AD390" s="390"/>
      <c r="AE390" s="390"/>
      <c r="AF390" s="390"/>
    </row>
    <row r="391" spans="1:32" ht="20.25" customHeight="1" x14ac:dyDescent="0.15">
      <c r="A391" s="530"/>
      <c r="B391" s="390"/>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c r="Z391" s="390"/>
      <c r="AA391" s="390"/>
      <c r="AB391" s="390"/>
      <c r="AC391" s="390"/>
      <c r="AD391" s="390"/>
      <c r="AE391" s="390"/>
      <c r="AF391" s="390"/>
    </row>
    <row r="392" spans="1:32" ht="20.25" customHeight="1" x14ac:dyDescent="0.15">
      <c r="A392" s="530"/>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c r="AA392" s="390"/>
      <c r="AB392" s="390"/>
      <c r="AC392" s="390"/>
      <c r="AD392" s="390"/>
      <c r="AE392" s="390"/>
      <c r="AF392" s="390"/>
    </row>
    <row r="393" spans="1:32" ht="20.25" customHeight="1" x14ac:dyDescent="0.15">
      <c r="A393" s="530"/>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row>
    <row r="394" spans="1:32" ht="20.25" customHeight="1" x14ac:dyDescent="0.15">
      <c r="A394" s="530"/>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c r="Z394" s="390"/>
      <c r="AA394" s="390"/>
      <c r="AB394" s="390"/>
      <c r="AC394" s="390"/>
      <c r="AD394" s="390"/>
      <c r="AE394" s="390"/>
      <c r="AF394" s="390"/>
    </row>
    <row r="395" spans="1:32" ht="20.25" customHeight="1" x14ac:dyDescent="0.15">
      <c r="A395" s="530"/>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c r="Z395" s="390"/>
      <c r="AA395" s="390"/>
      <c r="AB395" s="390"/>
      <c r="AC395" s="390"/>
      <c r="AD395" s="390"/>
      <c r="AE395" s="390"/>
      <c r="AF395" s="390"/>
    </row>
    <row r="396" spans="1:32" ht="20.25" customHeight="1" x14ac:dyDescent="0.15">
      <c r="A396" s="530"/>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c r="Z396" s="390"/>
      <c r="AA396" s="390"/>
      <c r="AB396" s="390"/>
      <c r="AC396" s="390"/>
      <c r="AD396" s="390"/>
      <c r="AE396" s="390"/>
      <c r="AF396" s="390"/>
    </row>
    <row r="397" spans="1:32" ht="20.25" customHeight="1" x14ac:dyDescent="0.15">
      <c r="A397" s="530"/>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c r="Z397" s="390"/>
      <c r="AA397" s="390"/>
      <c r="AB397" s="390"/>
      <c r="AC397" s="390"/>
      <c r="AD397" s="390"/>
      <c r="AE397" s="390"/>
      <c r="AF397" s="390"/>
    </row>
    <row r="398" spans="1:32" ht="20.25" customHeight="1" x14ac:dyDescent="0.15">
      <c r="A398" s="530"/>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c r="Z398" s="390"/>
      <c r="AA398" s="390"/>
      <c r="AB398" s="390"/>
      <c r="AC398" s="390"/>
      <c r="AD398" s="390"/>
      <c r="AE398" s="390"/>
      <c r="AF398" s="390"/>
    </row>
    <row r="399" spans="1:32" ht="20.25" customHeight="1" x14ac:dyDescent="0.15">
      <c r="A399" s="530"/>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c r="Z399" s="390"/>
      <c r="AA399" s="390"/>
      <c r="AB399" s="390"/>
      <c r="AC399" s="390"/>
      <c r="AD399" s="390"/>
      <c r="AE399" s="390"/>
      <c r="AF399" s="390"/>
    </row>
    <row r="400" spans="1:32" ht="20.25" customHeight="1" x14ac:dyDescent="0.15">
      <c r="A400" s="530"/>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c r="Z400" s="390"/>
      <c r="AA400" s="390"/>
      <c r="AB400" s="390"/>
      <c r="AC400" s="390"/>
      <c r="AD400" s="390"/>
      <c r="AE400" s="390"/>
      <c r="AF400" s="390"/>
    </row>
    <row r="401" spans="1:32" ht="20.25" customHeight="1" x14ac:dyDescent="0.15">
      <c r="A401" s="53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c r="AA401" s="390"/>
      <c r="AB401" s="390"/>
      <c r="AC401" s="390"/>
      <c r="AD401" s="390"/>
      <c r="AE401" s="390"/>
      <c r="AF401" s="390"/>
    </row>
    <row r="402" spans="1:32" ht="20.25" customHeight="1" x14ac:dyDescent="0.15">
      <c r="A402" s="530"/>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c r="Z402" s="390"/>
      <c r="AA402" s="390"/>
      <c r="AB402" s="390"/>
      <c r="AC402" s="390"/>
      <c r="AD402" s="390"/>
      <c r="AE402" s="390"/>
      <c r="AF402" s="390"/>
    </row>
    <row r="403" spans="1:32" ht="20.25" customHeight="1" x14ac:dyDescent="0.15">
      <c r="A403" s="530"/>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c r="Z403" s="390"/>
      <c r="AA403" s="390"/>
      <c r="AB403" s="390"/>
      <c r="AC403" s="390"/>
      <c r="AD403" s="390"/>
      <c r="AE403" s="390"/>
      <c r="AF403" s="390"/>
    </row>
    <row r="404" spans="1:32" ht="20.25" customHeight="1" x14ac:dyDescent="0.15">
      <c r="A404" s="530"/>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c r="Z404" s="390"/>
      <c r="AA404" s="390"/>
      <c r="AB404" s="390"/>
      <c r="AC404" s="390"/>
      <c r="AD404" s="390"/>
      <c r="AE404" s="390"/>
      <c r="AF404" s="390"/>
    </row>
    <row r="405" spans="1:32" ht="20.25" customHeight="1" x14ac:dyDescent="0.15">
      <c r="A405" s="530"/>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c r="Z405" s="390"/>
      <c r="AA405" s="390"/>
      <c r="AB405" s="390"/>
      <c r="AC405" s="390"/>
      <c r="AD405" s="390"/>
      <c r="AE405" s="390"/>
      <c r="AF405" s="390"/>
    </row>
    <row r="406" spans="1:32" ht="20.25" customHeight="1" x14ac:dyDescent="0.15">
      <c r="A406" s="530"/>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c r="Z406" s="390"/>
      <c r="AA406" s="390"/>
      <c r="AB406" s="390"/>
      <c r="AC406" s="390"/>
      <c r="AD406" s="390"/>
      <c r="AE406" s="390"/>
      <c r="AF406" s="390"/>
    </row>
    <row r="407" spans="1:32" ht="20.25" customHeight="1" x14ac:dyDescent="0.15">
      <c r="A407" s="530"/>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c r="Z407" s="390"/>
      <c r="AA407" s="390"/>
      <c r="AB407" s="390"/>
      <c r="AC407" s="390"/>
      <c r="AD407" s="390"/>
      <c r="AE407" s="390"/>
      <c r="AF407" s="390"/>
    </row>
    <row r="408" spans="1:32" ht="20.25" customHeight="1" x14ac:dyDescent="0.15">
      <c r="A408" s="530"/>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c r="Z408" s="390"/>
      <c r="AA408" s="390"/>
      <c r="AB408" s="390"/>
      <c r="AC408" s="390"/>
      <c r="AD408" s="390"/>
      <c r="AE408" s="390"/>
      <c r="AF408" s="390"/>
    </row>
    <row r="409" spans="1:32" ht="20.25" customHeight="1" x14ac:dyDescent="0.15">
      <c r="A409" s="530"/>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c r="Z409" s="390"/>
      <c r="AA409" s="390"/>
      <c r="AB409" s="390"/>
      <c r="AC409" s="390"/>
      <c r="AD409" s="390"/>
      <c r="AE409" s="390"/>
      <c r="AF409" s="390"/>
    </row>
    <row r="410" spans="1:32" ht="20.25" customHeight="1" x14ac:dyDescent="0.15">
      <c r="A410" s="530"/>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c r="Z410" s="390"/>
      <c r="AA410" s="390"/>
      <c r="AB410" s="390"/>
      <c r="AC410" s="390"/>
      <c r="AD410" s="390"/>
      <c r="AE410" s="390"/>
      <c r="AF410" s="390"/>
    </row>
    <row r="411" spans="1:32" ht="20.25" customHeight="1" x14ac:dyDescent="0.15">
      <c r="A411" s="530"/>
      <c r="B411" s="390"/>
      <c r="C411" s="390"/>
      <c r="D411" s="390"/>
      <c r="E411" s="390"/>
      <c r="F411" s="390"/>
      <c r="G411" s="390"/>
      <c r="H411" s="390"/>
      <c r="I411" s="390"/>
      <c r="J411" s="390"/>
      <c r="K411" s="390"/>
      <c r="L411" s="390"/>
      <c r="M411" s="390"/>
      <c r="N411" s="390"/>
      <c r="O411" s="390"/>
      <c r="P411" s="390"/>
      <c r="Q411" s="390"/>
      <c r="R411" s="390"/>
      <c r="S411" s="390"/>
      <c r="T411" s="390"/>
      <c r="U411" s="390"/>
      <c r="V411" s="390"/>
      <c r="W411" s="390"/>
      <c r="X411" s="390"/>
      <c r="Y411" s="390"/>
      <c r="Z411" s="390"/>
      <c r="AA411" s="390"/>
      <c r="AB411" s="390"/>
      <c r="AC411" s="390"/>
      <c r="AD411" s="390"/>
      <c r="AE411" s="390"/>
      <c r="AF411" s="390"/>
    </row>
    <row r="412" spans="1:32" ht="20.25" customHeight="1" x14ac:dyDescent="0.15">
      <c r="A412" s="530"/>
      <c r="B412" s="390"/>
      <c r="C412" s="390"/>
      <c r="D412" s="390"/>
      <c r="E412" s="390"/>
      <c r="F412" s="390"/>
      <c r="G412" s="390"/>
      <c r="H412" s="390"/>
      <c r="I412" s="390"/>
      <c r="J412" s="390"/>
      <c r="K412" s="390"/>
      <c r="L412" s="390"/>
      <c r="M412" s="390"/>
      <c r="N412" s="390"/>
      <c r="O412" s="390"/>
      <c r="P412" s="390"/>
      <c r="Q412" s="390"/>
      <c r="R412" s="390"/>
      <c r="S412" s="390"/>
      <c r="T412" s="390"/>
      <c r="U412" s="390"/>
      <c r="V412" s="390"/>
      <c r="W412" s="390"/>
      <c r="X412" s="390"/>
      <c r="Y412" s="390"/>
      <c r="Z412" s="390"/>
      <c r="AA412" s="390"/>
      <c r="AB412" s="390"/>
      <c r="AC412" s="390"/>
      <c r="AD412" s="390"/>
      <c r="AE412" s="390"/>
      <c r="AF412" s="390"/>
    </row>
    <row r="413" spans="1:32" ht="20.25" customHeight="1" x14ac:dyDescent="0.15">
      <c r="A413" s="530"/>
      <c r="B413" s="390"/>
      <c r="C413" s="390"/>
      <c r="D413" s="390"/>
      <c r="E413" s="390"/>
      <c r="F413" s="390"/>
      <c r="G413" s="390"/>
      <c r="H413" s="390"/>
      <c r="I413" s="390"/>
      <c r="J413" s="390"/>
      <c r="K413" s="390"/>
      <c r="L413" s="390"/>
      <c r="M413" s="390"/>
      <c r="N413" s="390"/>
      <c r="O413" s="390"/>
      <c r="P413" s="390"/>
      <c r="Q413" s="390"/>
      <c r="R413" s="390"/>
      <c r="S413" s="390"/>
      <c r="T413" s="390"/>
      <c r="U413" s="390"/>
      <c r="V413" s="390"/>
      <c r="W413" s="390"/>
      <c r="X413" s="390"/>
      <c r="Y413" s="390"/>
      <c r="Z413" s="390"/>
      <c r="AA413" s="390"/>
      <c r="AB413" s="390"/>
      <c r="AC413" s="390"/>
      <c r="AD413" s="390"/>
      <c r="AE413" s="390"/>
      <c r="AF413" s="390"/>
    </row>
    <row r="431" spans="1:7" ht="20.25" customHeight="1" x14ac:dyDescent="0.15">
      <c r="A431" s="190"/>
      <c r="B431" s="8"/>
      <c r="C431" s="8"/>
      <c r="D431" s="8"/>
      <c r="E431" s="8"/>
      <c r="F431" s="8"/>
      <c r="G431" s="136"/>
    </row>
  </sheetData>
  <mergeCells count="4">
    <mergeCell ref="B3:N3"/>
    <mergeCell ref="B11:I11"/>
    <mergeCell ref="B7:N7"/>
    <mergeCell ref="B38:Q38"/>
  </mergeCells>
  <phoneticPr fontId="9"/>
  <printOptions horizontalCentered="1"/>
  <pageMargins left="0.23622047244094491" right="0.23622047244094491" top="0.74803149606299213" bottom="0.74803149606299213" header="0.31496062992125984" footer="0.31496062992125984"/>
  <pageSetup paperSize="9" scale="57" fitToHeight="0" orientation="landscape" cellComments="asDisplayed"/>
  <headerFooter alignWithMargins="0"/>
  <rowBreaks count="2" manualBreakCount="2">
    <brk id="48" max="31" man="1"/>
    <brk id="150" max="16383" man="1"/>
  </rowBreaks>
  <colBreaks count="1" manualBreakCount="1">
    <brk id="1" max="104857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249977111117893"/>
    <pageSetUpPr fitToPage="1"/>
  </sheetPr>
  <dimension ref="A2:AG553"/>
  <sheetViews>
    <sheetView workbookViewId="0"/>
  </sheetViews>
  <sheetFormatPr defaultColWidth="9" defaultRowHeight="13.5" x14ac:dyDescent="0.15"/>
  <cols>
    <col min="1" max="2" width="4.25" style="530" customWidth="1"/>
    <col min="3" max="3" width="25" style="390" customWidth="1"/>
    <col min="4" max="4" width="4.875" style="390" customWidth="1"/>
    <col min="5" max="5" width="41.625" style="390" customWidth="1"/>
    <col min="6" max="6" width="4.875" style="390" customWidth="1"/>
    <col min="7" max="7" width="19.625" style="485" customWidth="1"/>
    <col min="8" max="8" width="33.875" style="390" customWidth="1"/>
    <col min="9" max="23" width="4.875" style="390" customWidth="1"/>
    <col min="24" max="24" width="9.25" style="390" customWidth="1"/>
    <col min="25" max="32" width="4.875" style="390" customWidth="1"/>
    <col min="33" max="16384" width="9" style="390"/>
  </cols>
  <sheetData>
    <row r="2" spans="1:32" ht="20.25" customHeight="1" x14ac:dyDescent="0.15">
      <c r="A2" s="604" t="s">
        <v>340</v>
      </c>
      <c r="B2" s="604"/>
    </row>
    <row r="3" spans="1:32" ht="20.25" customHeight="1" x14ac:dyDescent="0.15">
      <c r="A3" s="2434" t="s">
        <v>341</v>
      </c>
      <c r="B3" s="2434"/>
      <c r="C3" s="2434"/>
      <c r="D3" s="2434"/>
      <c r="E3" s="2434"/>
      <c r="F3" s="2434"/>
      <c r="G3" s="2434"/>
      <c r="H3" s="2434"/>
      <c r="I3" s="2434"/>
      <c r="J3" s="2434"/>
      <c r="K3" s="2434"/>
      <c r="L3" s="2434"/>
      <c r="M3" s="2434"/>
      <c r="N3" s="2434"/>
      <c r="O3" s="2434"/>
      <c r="P3" s="2434"/>
      <c r="Q3" s="2434"/>
      <c r="R3" s="2434"/>
      <c r="S3" s="2434"/>
      <c r="T3" s="2434"/>
      <c r="U3" s="2434"/>
      <c r="V3" s="2434"/>
      <c r="W3" s="2434"/>
      <c r="X3" s="2434"/>
      <c r="Y3" s="2434"/>
      <c r="Z3" s="2434"/>
      <c r="AA3" s="2434"/>
      <c r="AB3" s="2434"/>
      <c r="AC3" s="2434"/>
      <c r="AD3" s="2434"/>
      <c r="AE3" s="2434"/>
      <c r="AF3" s="2434"/>
    </row>
    <row r="4" spans="1:32" ht="20.25" customHeight="1" x14ac:dyDescent="0.15"/>
    <row r="5" spans="1:32" ht="30" customHeight="1" x14ac:dyDescent="0.15">
      <c r="J5" s="530"/>
      <c r="K5" s="530"/>
      <c r="L5" s="530"/>
      <c r="M5" s="530"/>
      <c r="N5" s="530"/>
      <c r="O5" s="530"/>
      <c r="P5" s="530"/>
      <c r="Q5" s="530"/>
      <c r="R5" s="530"/>
      <c r="S5" s="2435" t="s">
        <v>342</v>
      </c>
      <c r="T5" s="2436"/>
      <c r="U5" s="2436"/>
      <c r="V5" s="2437"/>
      <c r="W5" s="531"/>
      <c r="X5" s="532"/>
      <c r="Y5" s="532"/>
      <c r="Z5" s="532"/>
      <c r="AA5" s="532"/>
      <c r="AB5" s="532"/>
      <c r="AC5" s="532"/>
      <c r="AD5" s="532"/>
      <c r="AE5" s="532"/>
      <c r="AF5" s="533"/>
    </row>
    <row r="6" spans="1:32" ht="20.25" customHeight="1" x14ac:dyDescent="0.15"/>
    <row r="7" spans="1:32" ht="18" customHeight="1" x14ac:dyDescent="0.15">
      <c r="A7" s="2435" t="s">
        <v>244</v>
      </c>
      <c r="B7" s="2436"/>
      <c r="C7" s="2437"/>
      <c r="D7" s="2435" t="s">
        <v>3</v>
      </c>
      <c r="E7" s="2437"/>
      <c r="F7" s="2526" t="s">
        <v>4</v>
      </c>
      <c r="G7" s="2527"/>
      <c r="H7" s="2435" t="s">
        <v>279</v>
      </c>
      <c r="I7" s="2436"/>
      <c r="J7" s="2436"/>
      <c r="K7" s="2436"/>
      <c r="L7" s="2436"/>
      <c r="M7" s="2436"/>
      <c r="N7" s="2436"/>
      <c r="O7" s="2436"/>
      <c r="P7" s="2436"/>
      <c r="Q7" s="2436"/>
      <c r="R7" s="2436"/>
      <c r="S7" s="2436"/>
      <c r="T7" s="2436"/>
      <c r="U7" s="2436"/>
      <c r="V7" s="2436"/>
      <c r="W7" s="2436"/>
      <c r="X7" s="2437"/>
      <c r="Y7" s="2435" t="s">
        <v>6</v>
      </c>
      <c r="Z7" s="2436"/>
      <c r="AA7" s="2436"/>
      <c r="AB7" s="2437"/>
      <c r="AC7" s="2435" t="s">
        <v>7</v>
      </c>
      <c r="AD7" s="2436"/>
      <c r="AE7" s="2436"/>
      <c r="AF7" s="2437"/>
    </row>
    <row r="8" spans="1:32" ht="18.75" customHeight="1" x14ac:dyDescent="0.15">
      <c r="A8" s="2446" t="s">
        <v>8</v>
      </c>
      <c r="B8" s="2447"/>
      <c r="C8" s="2448"/>
      <c r="D8" s="534"/>
      <c r="E8" s="458"/>
      <c r="F8" s="409"/>
      <c r="G8" s="545"/>
      <c r="H8" s="2433" t="s">
        <v>9</v>
      </c>
      <c r="I8" s="480" t="s">
        <v>10</v>
      </c>
      <c r="J8" s="400" t="s">
        <v>11</v>
      </c>
      <c r="K8" s="401"/>
      <c r="L8" s="401"/>
      <c r="M8" s="480" t="s">
        <v>10</v>
      </c>
      <c r="N8" s="400" t="s">
        <v>12</v>
      </c>
      <c r="O8" s="401"/>
      <c r="P8" s="401"/>
      <c r="Q8" s="480" t="s">
        <v>10</v>
      </c>
      <c r="R8" s="400" t="s">
        <v>13</v>
      </c>
      <c r="S8" s="401"/>
      <c r="T8" s="401"/>
      <c r="U8" s="480" t="s">
        <v>10</v>
      </c>
      <c r="V8" s="400" t="s">
        <v>14</v>
      </c>
      <c r="W8" s="401"/>
      <c r="X8" s="402"/>
      <c r="Y8" s="2414"/>
      <c r="Z8" s="2415"/>
      <c r="AA8" s="2415"/>
      <c r="AB8" s="2416"/>
      <c r="AC8" s="2414"/>
      <c r="AD8" s="2415"/>
      <c r="AE8" s="2415"/>
      <c r="AF8" s="2416"/>
    </row>
    <row r="9" spans="1:32" ht="18.75" customHeight="1" x14ac:dyDescent="0.15">
      <c r="A9" s="2449"/>
      <c r="B9" s="2450"/>
      <c r="C9" s="2451"/>
      <c r="D9" s="535"/>
      <c r="E9" s="460"/>
      <c r="F9" s="436"/>
      <c r="G9" s="514"/>
      <c r="H9" s="2452"/>
      <c r="I9" s="543" t="s">
        <v>10</v>
      </c>
      <c r="J9" s="536" t="s">
        <v>15</v>
      </c>
      <c r="K9" s="537"/>
      <c r="L9" s="537"/>
      <c r="M9" s="512" t="s">
        <v>10</v>
      </c>
      <c r="N9" s="536" t="s">
        <v>16</v>
      </c>
      <c r="O9" s="537"/>
      <c r="P9" s="537"/>
      <c r="Q9" s="512" t="s">
        <v>10</v>
      </c>
      <c r="R9" s="536" t="s">
        <v>17</v>
      </c>
      <c r="S9" s="537"/>
      <c r="T9" s="537"/>
      <c r="U9" s="512" t="s">
        <v>10</v>
      </c>
      <c r="V9" s="536" t="s">
        <v>18</v>
      </c>
      <c r="W9" s="537"/>
      <c r="X9" s="437"/>
      <c r="Y9" s="2420"/>
      <c r="Z9" s="2421"/>
      <c r="AA9" s="2421"/>
      <c r="AB9" s="2422"/>
      <c r="AC9" s="2420"/>
      <c r="AD9" s="2421"/>
      <c r="AE9" s="2421"/>
      <c r="AF9" s="2422"/>
    </row>
    <row r="10" spans="1:32" ht="19.5" customHeight="1" x14ac:dyDescent="0.15">
      <c r="A10" s="413"/>
      <c r="B10" s="414"/>
      <c r="C10" s="415"/>
      <c r="D10" s="416"/>
      <c r="E10" s="405"/>
      <c r="F10" s="417"/>
      <c r="G10" s="418"/>
      <c r="H10" s="476" t="s">
        <v>21</v>
      </c>
      <c r="I10" s="490" t="s">
        <v>10</v>
      </c>
      <c r="J10" s="424" t="s">
        <v>22</v>
      </c>
      <c r="K10" s="491"/>
      <c r="L10" s="450"/>
      <c r="M10" s="492" t="s">
        <v>10</v>
      </c>
      <c r="N10" s="424" t="s">
        <v>23</v>
      </c>
      <c r="O10" s="492"/>
      <c r="P10" s="424"/>
      <c r="Q10" s="493"/>
      <c r="R10" s="493"/>
      <c r="S10" s="493"/>
      <c r="T10" s="493"/>
      <c r="U10" s="493"/>
      <c r="V10" s="493"/>
      <c r="W10" s="493"/>
      <c r="X10" s="494"/>
      <c r="Y10" s="480" t="s">
        <v>10</v>
      </c>
      <c r="Z10" s="400" t="s">
        <v>19</v>
      </c>
      <c r="AA10" s="400"/>
      <c r="AB10" s="412"/>
      <c r="AC10" s="480" t="s">
        <v>10</v>
      </c>
      <c r="AD10" s="400" t="s">
        <v>19</v>
      </c>
      <c r="AE10" s="400"/>
      <c r="AF10" s="412"/>
    </row>
    <row r="11" spans="1:32" ht="18.75" customHeight="1" x14ac:dyDescent="0.15">
      <c r="A11" s="413"/>
      <c r="B11" s="414"/>
      <c r="C11" s="465"/>
      <c r="D11" s="417"/>
      <c r="E11" s="405"/>
      <c r="F11" s="417"/>
      <c r="G11" s="525"/>
      <c r="H11" s="560" t="s">
        <v>57</v>
      </c>
      <c r="I11" s="480" t="s">
        <v>10</v>
      </c>
      <c r="J11" s="427" t="s">
        <v>24</v>
      </c>
      <c r="K11" s="496"/>
      <c r="L11" s="480" t="s">
        <v>10</v>
      </c>
      <c r="M11" s="427" t="s">
        <v>28</v>
      </c>
      <c r="N11" s="427"/>
      <c r="O11" s="427"/>
      <c r="P11" s="427"/>
      <c r="Q11" s="427"/>
      <c r="R11" s="427"/>
      <c r="S11" s="427"/>
      <c r="T11" s="427"/>
      <c r="U11" s="427"/>
      <c r="V11" s="427"/>
      <c r="W11" s="427"/>
      <c r="X11" s="428"/>
      <c r="Y11" s="480" t="s">
        <v>10</v>
      </c>
      <c r="Z11" s="403" t="s">
        <v>20</v>
      </c>
      <c r="AA11" s="419"/>
      <c r="AB11" s="420"/>
      <c r="AC11" s="480" t="s">
        <v>10</v>
      </c>
      <c r="AD11" s="403" t="s">
        <v>20</v>
      </c>
      <c r="AE11" s="419"/>
      <c r="AF11" s="420"/>
    </row>
    <row r="12" spans="1:32" ht="18.75" customHeight="1" x14ac:dyDescent="0.15">
      <c r="A12" s="413"/>
      <c r="B12" s="414"/>
      <c r="C12" s="465"/>
      <c r="D12" s="417"/>
      <c r="E12" s="405"/>
      <c r="F12" s="417"/>
      <c r="G12" s="525"/>
      <c r="H12" s="2427" t="s">
        <v>285</v>
      </c>
      <c r="I12" s="2484" t="s">
        <v>10</v>
      </c>
      <c r="J12" s="2473" t="s">
        <v>30</v>
      </c>
      <c r="K12" s="2473"/>
      <c r="L12" s="2473"/>
      <c r="M12" s="2484" t="s">
        <v>10</v>
      </c>
      <c r="N12" s="2473" t="s">
        <v>31</v>
      </c>
      <c r="O12" s="2473"/>
      <c r="P12" s="2473"/>
      <c r="Q12" s="498"/>
      <c r="R12" s="498"/>
      <c r="S12" s="498"/>
      <c r="T12" s="498"/>
      <c r="U12" s="498"/>
      <c r="V12" s="498"/>
      <c r="W12" s="498"/>
      <c r="X12" s="499"/>
      <c r="AB12" s="420"/>
      <c r="AF12" s="420"/>
    </row>
    <row r="13" spans="1:32" ht="18.75" customHeight="1" x14ac:dyDescent="0.15">
      <c r="A13" s="413"/>
      <c r="B13" s="414"/>
      <c r="C13" s="465"/>
      <c r="D13" s="417"/>
      <c r="E13" s="405"/>
      <c r="F13" s="417"/>
      <c r="G13" s="525"/>
      <c r="H13" s="2428"/>
      <c r="I13" s="2444"/>
      <c r="J13" s="2442"/>
      <c r="K13" s="2442"/>
      <c r="L13" s="2442"/>
      <c r="M13" s="2444"/>
      <c r="N13" s="2442"/>
      <c r="O13" s="2442"/>
      <c r="P13" s="2442"/>
      <c r="Q13" s="488"/>
      <c r="R13" s="488"/>
      <c r="S13" s="488"/>
      <c r="T13" s="488"/>
      <c r="U13" s="488"/>
      <c r="V13" s="488"/>
      <c r="W13" s="488"/>
      <c r="X13" s="489"/>
      <c r="Y13" s="422"/>
      <c r="Z13" s="419"/>
      <c r="AA13" s="419"/>
      <c r="AB13" s="420"/>
      <c r="AC13" s="422"/>
      <c r="AD13" s="419"/>
      <c r="AE13" s="419"/>
      <c r="AF13" s="420"/>
    </row>
    <row r="14" spans="1:32" ht="18.75" customHeight="1" x14ac:dyDescent="0.15">
      <c r="A14" s="413"/>
      <c r="B14" s="414"/>
      <c r="C14" s="465"/>
      <c r="D14" s="417"/>
      <c r="E14" s="405"/>
      <c r="F14" s="417"/>
      <c r="G14" s="525"/>
      <c r="H14" s="2427" t="s">
        <v>287</v>
      </c>
      <c r="I14" s="2484" t="s">
        <v>10</v>
      </c>
      <c r="J14" s="2473" t="s">
        <v>30</v>
      </c>
      <c r="K14" s="2473"/>
      <c r="L14" s="2473"/>
      <c r="M14" s="2484" t="s">
        <v>10</v>
      </c>
      <c r="N14" s="2473" t="s">
        <v>31</v>
      </c>
      <c r="O14" s="2473"/>
      <c r="P14" s="2473"/>
      <c r="Q14" s="498"/>
      <c r="R14" s="498"/>
      <c r="S14" s="498"/>
      <c r="T14" s="498"/>
      <c r="U14" s="498"/>
      <c r="V14" s="498"/>
      <c r="W14" s="498"/>
      <c r="X14" s="499"/>
      <c r="Y14" s="422"/>
      <c r="Z14" s="419"/>
      <c r="AA14" s="419"/>
      <c r="AB14" s="420"/>
      <c r="AC14" s="422"/>
      <c r="AD14" s="419"/>
      <c r="AE14" s="419"/>
      <c r="AF14" s="420"/>
    </row>
    <row r="15" spans="1:32" ht="18.75" customHeight="1" x14ac:dyDescent="0.15">
      <c r="A15" s="413"/>
      <c r="B15" s="414"/>
      <c r="C15" s="465"/>
      <c r="D15" s="417"/>
      <c r="E15" s="405"/>
      <c r="F15" s="417"/>
      <c r="G15" s="525"/>
      <c r="H15" s="2428"/>
      <c r="I15" s="2444"/>
      <c r="J15" s="2442"/>
      <c r="K15" s="2442"/>
      <c r="L15" s="2442"/>
      <c r="M15" s="2444"/>
      <c r="N15" s="2442"/>
      <c r="O15" s="2442"/>
      <c r="P15" s="2442"/>
      <c r="Q15" s="488"/>
      <c r="R15" s="488"/>
      <c r="S15" s="488"/>
      <c r="T15" s="488"/>
      <c r="U15" s="488"/>
      <c r="V15" s="488"/>
      <c r="W15" s="488"/>
      <c r="X15" s="489"/>
      <c r="Y15" s="422"/>
      <c r="Z15" s="419"/>
      <c r="AA15" s="419"/>
      <c r="AB15" s="420"/>
      <c r="AC15" s="422"/>
      <c r="AD15" s="419"/>
      <c r="AE15" s="419"/>
      <c r="AF15" s="420"/>
    </row>
    <row r="16" spans="1:32" ht="18.75" customHeight="1" x14ac:dyDescent="0.15">
      <c r="A16" s="413"/>
      <c r="B16" s="414"/>
      <c r="C16" s="415"/>
      <c r="D16" s="417"/>
      <c r="E16" s="405"/>
      <c r="F16" s="417"/>
      <c r="G16" s="525"/>
      <c r="H16" s="471" t="s">
        <v>343</v>
      </c>
      <c r="I16" s="490" t="s">
        <v>10</v>
      </c>
      <c r="J16" s="424" t="s">
        <v>24</v>
      </c>
      <c r="K16" s="491"/>
      <c r="L16" s="492" t="s">
        <v>10</v>
      </c>
      <c r="M16" s="424" t="s">
        <v>55</v>
      </c>
      <c r="N16" s="424"/>
      <c r="O16" s="501" t="s">
        <v>10</v>
      </c>
      <c r="P16" s="426" t="s">
        <v>56</v>
      </c>
      <c r="Q16" s="424"/>
      <c r="R16" s="424"/>
      <c r="S16" s="491"/>
      <c r="T16" s="491"/>
      <c r="U16" s="491"/>
      <c r="V16" s="491"/>
      <c r="W16" s="491"/>
      <c r="X16" s="495"/>
      <c r="Y16" s="422"/>
      <c r="Z16" s="419"/>
      <c r="AA16" s="419"/>
      <c r="AB16" s="420"/>
      <c r="AC16" s="422"/>
      <c r="AD16" s="419"/>
      <c r="AE16" s="419"/>
      <c r="AF16" s="420"/>
    </row>
    <row r="17" spans="1:32" ht="18.75" customHeight="1" x14ac:dyDescent="0.15">
      <c r="A17" s="481" t="s">
        <v>10</v>
      </c>
      <c r="B17" s="414">
        <v>76</v>
      </c>
      <c r="C17" s="465" t="s">
        <v>344</v>
      </c>
      <c r="D17" s="481" t="s">
        <v>10</v>
      </c>
      <c r="E17" s="405" t="s">
        <v>345</v>
      </c>
      <c r="F17" s="417"/>
      <c r="G17" s="525"/>
      <c r="H17" s="471" t="s">
        <v>346</v>
      </c>
      <c r="I17" s="490" t="s">
        <v>10</v>
      </c>
      <c r="J17" s="424" t="s">
        <v>53</v>
      </c>
      <c r="K17" s="491"/>
      <c r="L17" s="450"/>
      <c r="M17" s="480" t="s">
        <v>10</v>
      </c>
      <c r="N17" s="424" t="s">
        <v>54</v>
      </c>
      <c r="O17" s="493"/>
      <c r="P17" s="493"/>
      <c r="Q17" s="491"/>
      <c r="R17" s="491"/>
      <c r="S17" s="491"/>
      <c r="T17" s="491"/>
      <c r="U17" s="491"/>
      <c r="V17" s="491"/>
      <c r="W17" s="491"/>
      <c r="X17" s="495"/>
      <c r="Y17" s="422"/>
      <c r="Z17" s="419"/>
      <c r="AA17" s="419"/>
      <c r="AB17" s="420"/>
      <c r="AC17" s="422"/>
      <c r="AD17" s="419"/>
      <c r="AE17" s="419"/>
      <c r="AF17" s="420"/>
    </row>
    <row r="18" spans="1:32" ht="18.75" customHeight="1" x14ac:dyDescent="0.15">
      <c r="A18" s="413"/>
      <c r="B18" s="414"/>
      <c r="C18" s="465" t="s">
        <v>347</v>
      </c>
      <c r="D18" s="481" t="s">
        <v>10</v>
      </c>
      <c r="E18" s="405" t="s">
        <v>348</v>
      </c>
      <c r="F18" s="417"/>
      <c r="G18" s="525"/>
      <c r="H18" s="471" t="s">
        <v>238</v>
      </c>
      <c r="I18" s="490" t="s">
        <v>10</v>
      </c>
      <c r="J18" s="424" t="s">
        <v>24</v>
      </c>
      <c r="K18" s="491"/>
      <c r="L18" s="492" t="s">
        <v>10</v>
      </c>
      <c r="M18" s="424" t="s">
        <v>28</v>
      </c>
      <c r="N18" s="424"/>
      <c r="O18" s="491"/>
      <c r="P18" s="491"/>
      <c r="Q18" s="491"/>
      <c r="R18" s="491"/>
      <c r="S18" s="491"/>
      <c r="T18" s="491"/>
      <c r="U18" s="491"/>
      <c r="V18" s="491"/>
      <c r="W18" s="491"/>
      <c r="X18" s="495"/>
      <c r="Y18" s="422"/>
      <c r="Z18" s="419"/>
      <c r="AA18" s="419"/>
      <c r="AB18" s="420"/>
      <c r="AC18" s="422"/>
      <c r="AD18" s="419"/>
      <c r="AE18" s="419"/>
      <c r="AF18" s="420"/>
    </row>
    <row r="19" spans="1:32" ht="18.75" customHeight="1" x14ac:dyDescent="0.15">
      <c r="A19" s="413"/>
      <c r="B19" s="414"/>
      <c r="C19" s="465"/>
      <c r="D19" s="417"/>
      <c r="E19" s="405"/>
      <c r="F19" s="417"/>
      <c r="G19" s="525"/>
      <c r="H19" s="471" t="s">
        <v>349</v>
      </c>
      <c r="I19" s="490" t="s">
        <v>10</v>
      </c>
      <c r="J19" s="424" t="s">
        <v>24</v>
      </c>
      <c r="K19" s="491"/>
      <c r="L19" s="492" t="s">
        <v>10</v>
      </c>
      <c r="M19" s="424" t="s">
        <v>55</v>
      </c>
      <c r="N19" s="424"/>
      <c r="O19" s="501" t="s">
        <v>10</v>
      </c>
      <c r="P19" s="426" t="s">
        <v>56</v>
      </c>
      <c r="Q19" s="424"/>
      <c r="R19" s="424"/>
      <c r="S19" s="491"/>
      <c r="T19" s="424"/>
      <c r="U19" s="491"/>
      <c r="V19" s="491"/>
      <c r="W19" s="491"/>
      <c r="X19" s="495"/>
      <c r="Y19" s="422"/>
      <c r="Z19" s="419"/>
      <c r="AA19" s="419"/>
      <c r="AB19" s="420"/>
      <c r="AC19" s="422"/>
      <c r="AD19" s="419"/>
      <c r="AE19" s="419"/>
      <c r="AF19" s="420"/>
    </row>
    <row r="20" spans="1:32" ht="18.75" customHeight="1" x14ac:dyDescent="0.15">
      <c r="A20" s="413"/>
      <c r="B20" s="414"/>
      <c r="C20" s="415"/>
      <c r="D20" s="417"/>
      <c r="E20" s="405"/>
      <c r="F20" s="417"/>
      <c r="G20" s="525"/>
      <c r="H20" s="447" t="s">
        <v>37</v>
      </c>
      <c r="I20" s="546" t="s">
        <v>10</v>
      </c>
      <c r="J20" s="424" t="s">
        <v>24</v>
      </c>
      <c r="K20" s="424"/>
      <c r="L20" s="492" t="s">
        <v>10</v>
      </c>
      <c r="M20" s="424" t="s">
        <v>25</v>
      </c>
      <c r="N20" s="424"/>
      <c r="O20" s="492" t="s">
        <v>10</v>
      </c>
      <c r="P20" s="424" t="s">
        <v>26</v>
      </c>
      <c r="Q20" s="493"/>
      <c r="R20" s="491"/>
      <c r="S20" s="491"/>
      <c r="T20" s="491"/>
      <c r="U20" s="491"/>
      <c r="V20" s="491"/>
      <c r="W20" s="491"/>
      <c r="X20" s="495"/>
      <c r="Y20" s="422"/>
      <c r="Z20" s="419"/>
      <c r="AA20" s="419"/>
      <c r="AB20" s="420"/>
      <c r="AC20" s="422"/>
      <c r="AD20" s="419"/>
      <c r="AE20" s="419"/>
      <c r="AF20" s="420"/>
    </row>
    <row r="21" spans="1:32" ht="19.5" customHeight="1" x14ac:dyDescent="0.15">
      <c r="A21" s="413"/>
      <c r="B21" s="414"/>
      <c r="C21" s="415"/>
      <c r="D21" s="417"/>
      <c r="E21" s="405"/>
      <c r="F21" s="417"/>
      <c r="G21" s="418"/>
      <c r="H21" s="430" t="s">
        <v>36</v>
      </c>
      <c r="I21" s="490" t="s">
        <v>10</v>
      </c>
      <c r="J21" s="424" t="s">
        <v>24</v>
      </c>
      <c r="K21" s="424"/>
      <c r="L21" s="492" t="s">
        <v>10</v>
      </c>
      <c r="M21" s="424" t="s">
        <v>28</v>
      </c>
      <c r="N21" s="424"/>
      <c r="O21" s="493"/>
      <c r="P21" s="424"/>
      <c r="Q21" s="493"/>
      <c r="R21" s="493"/>
      <c r="S21" s="493"/>
      <c r="T21" s="493"/>
      <c r="U21" s="493"/>
      <c r="V21" s="493"/>
      <c r="W21" s="493"/>
      <c r="X21" s="494"/>
      <c r="Y21" s="419"/>
      <c r="Z21" s="419"/>
      <c r="AA21" s="419"/>
      <c r="AB21" s="420"/>
      <c r="AC21" s="422"/>
      <c r="AD21" s="419"/>
      <c r="AE21" s="419"/>
      <c r="AF21" s="420"/>
    </row>
    <row r="22" spans="1:32" ht="18.75" customHeight="1" x14ac:dyDescent="0.15">
      <c r="A22" s="413"/>
      <c r="B22" s="414"/>
      <c r="C22" s="465"/>
      <c r="D22" s="417"/>
      <c r="E22" s="405"/>
      <c r="F22" s="417"/>
      <c r="G22" s="525"/>
      <c r="H22" s="471" t="s">
        <v>84</v>
      </c>
      <c r="I22" s="490" t="s">
        <v>10</v>
      </c>
      <c r="J22" s="424" t="s">
        <v>24</v>
      </c>
      <c r="K22" s="424"/>
      <c r="L22" s="492" t="s">
        <v>10</v>
      </c>
      <c r="M22" s="424" t="s">
        <v>39</v>
      </c>
      <c r="N22" s="424"/>
      <c r="O22" s="492" t="s">
        <v>10</v>
      </c>
      <c r="P22" s="424" t="s">
        <v>40</v>
      </c>
      <c r="Q22" s="451"/>
      <c r="R22" s="492" t="s">
        <v>10</v>
      </c>
      <c r="S22" s="424" t="s">
        <v>85</v>
      </c>
      <c r="T22" s="424"/>
      <c r="U22" s="424"/>
      <c r="V22" s="424"/>
      <c r="W22" s="424"/>
      <c r="X22" s="425"/>
      <c r="Y22" s="422"/>
      <c r="Z22" s="419"/>
      <c r="AA22" s="419"/>
      <c r="AB22" s="420"/>
      <c r="AC22" s="422"/>
      <c r="AD22" s="419"/>
      <c r="AE22" s="419"/>
      <c r="AF22" s="420"/>
    </row>
    <row r="23" spans="1:32" ht="18.75" customHeight="1" x14ac:dyDescent="0.15">
      <c r="A23" s="413"/>
      <c r="B23" s="414"/>
      <c r="C23" s="415"/>
      <c r="D23" s="416"/>
      <c r="E23" s="405"/>
      <c r="F23" s="417"/>
      <c r="G23" s="418"/>
      <c r="H23" s="423" t="s">
        <v>191</v>
      </c>
      <c r="I23" s="490" t="s">
        <v>10</v>
      </c>
      <c r="J23" s="424" t="s">
        <v>24</v>
      </c>
      <c r="K23" s="424"/>
      <c r="L23" s="492" t="s">
        <v>10</v>
      </c>
      <c r="M23" s="424" t="s">
        <v>39</v>
      </c>
      <c r="N23" s="424"/>
      <c r="O23" s="492" t="s">
        <v>10</v>
      </c>
      <c r="P23" s="424" t="s">
        <v>40</v>
      </c>
      <c r="Q23" s="424"/>
      <c r="R23" s="492" t="s">
        <v>10</v>
      </c>
      <c r="S23" s="424" t="s">
        <v>41</v>
      </c>
      <c r="T23" s="424"/>
      <c r="U23" s="493"/>
      <c r="V23" s="493"/>
      <c r="W23" s="493"/>
      <c r="X23" s="494"/>
      <c r="Y23" s="419"/>
      <c r="Z23" s="419"/>
      <c r="AA23" s="419"/>
      <c r="AB23" s="420"/>
      <c r="AC23" s="422"/>
      <c r="AD23" s="419"/>
      <c r="AE23" s="419"/>
      <c r="AF23" s="420"/>
    </row>
    <row r="24" spans="1:32" ht="18.75" customHeight="1" x14ac:dyDescent="0.15">
      <c r="A24" s="413"/>
      <c r="B24" s="414"/>
      <c r="C24" s="415"/>
      <c r="D24" s="416"/>
      <c r="E24" s="405"/>
      <c r="F24" s="417"/>
      <c r="G24" s="418"/>
      <c r="H24" s="561" t="s">
        <v>42</v>
      </c>
      <c r="I24" s="500" t="s">
        <v>10</v>
      </c>
      <c r="J24" s="426" t="s">
        <v>43</v>
      </c>
      <c r="K24" s="426"/>
      <c r="L24" s="501" t="s">
        <v>10</v>
      </c>
      <c r="M24" s="426" t="s">
        <v>44</v>
      </c>
      <c r="N24" s="426"/>
      <c r="O24" s="501" t="s">
        <v>10</v>
      </c>
      <c r="P24" s="426" t="s">
        <v>45</v>
      </c>
      <c r="Q24" s="426"/>
      <c r="R24" s="501"/>
      <c r="S24" s="426"/>
      <c r="T24" s="426"/>
      <c r="U24" s="517"/>
      <c r="V24" s="517"/>
      <c r="W24" s="517"/>
      <c r="X24" s="518"/>
      <c r="Y24" s="419"/>
      <c r="Z24" s="419"/>
      <c r="AA24" s="419"/>
      <c r="AB24" s="420"/>
      <c r="AC24" s="422"/>
      <c r="AD24" s="419"/>
      <c r="AE24" s="419"/>
      <c r="AF24" s="420"/>
    </row>
    <row r="25" spans="1:32" ht="19.5" customHeight="1" x14ac:dyDescent="0.15">
      <c r="A25" s="433"/>
      <c r="B25" s="434"/>
      <c r="C25" s="435"/>
      <c r="D25" s="436"/>
      <c r="E25" s="437"/>
      <c r="F25" s="438"/>
      <c r="G25" s="439"/>
      <c r="H25" s="562" t="s">
        <v>46</v>
      </c>
      <c r="I25" s="502" t="s">
        <v>10</v>
      </c>
      <c r="J25" s="441" t="s">
        <v>24</v>
      </c>
      <c r="K25" s="441"/>
      <c r="L25" s="503" t="s">
        <v>10</v>
      </c>
      <c r="M25" s="441" t="s">
        <v>28</v>
      </c>
      <c r="N25" s="441"/>
      <c r="O25" s="441"/>
      <c r="P25" s="441"/>
      <c r="Q25" s="553"/>
      <c r="R25" s="553"/>
      <c r="S25" s="553"/>
      <c r="T25" s="553"/>
      <c r="U25" s="553"/>
      <c r="V25" s="553"/>
      <c r="W25" s="553"/>
      <c r="X25" s="554"/>
      <c r="Y25" s="444"/>
      <c r="Z25" s="444"/>
      <c r="AA25" s="444"/>
      <c r="AB25" s="445"/>
      <c r="AC25" s="443"/>
      <c r="AD25" s="444"/>
      <c r="AE25" s="444"/>
      <c r="AF25" s="445"/>
    </row>
    <row r="26" spans="1:32" ht="19.5" customHeight="1" x14ac:dyDescent="0.15">
      <c r="A26" s="413"/>
      <c r="B26" s="414"/>
      <c r="C26" s="465"/>
      <c r="D26" s="416"/>
      <c r="E26" s="405"/>
      <c r="F26" s="417"/>
      <c r="G26" s="418"/>
      <c r="H26" s="476" t="s">
        <v>21</v>
      </c>
      <c r="I26" s="490" t="s">
        <v>10</v>
      </c>
      <c r="J26" s="424" t="s">
        <v>22</v>
      </c>
      <c r="K26" s="491"/>
      <c r="L26" s="450"/>
      <c r="M26" s="492" t="s">
        <v>10</v>
      </c>
      <c r="N26" s="424" t="s">
        <v>23</v>
      </c>
      <c r="O26" s="492"/>
      <c r="P26" s="449"/>
      <c r="Q26" s="508"/>
      <c r="R26" s="508"/>
      <c r="S26" s="508"/>
      <c r="T26" s="508"/>
      <c r="U26" s="508"/>
      <c r="V26" s="508"/>
      <c r="W26" s="508"/>
      <c r="X26" s="509"/>
      <c r="Y26" s="480" t="s">
        <v>10</v>
      </c>
      <c r="Z26" s="400" t="s">
        <v>19</v>
      </c>
      <c r="AA26" s="400"/>
      <c r="AB26" s="412"/>
      <c r="AC26" s="480" t="s">
        <v>10</v>
      </c>
      <c r="AD26" s="400" t="s">
        <v>19</v>
      </c>
      <c r="AE26" s="400"/>
      <c r="AF26" s="412"/>
    </row>
    <row r="27" spans="1:32" ht="18.75" customHeight="1" x14ac:dyDescent="0.15">
      <c r="A27" s="413"/>
      <c r="B27" s="414"/>
      <c r="C27" s="465"/>
      <c r="D27" s="417"/>
      <c r="E27" s="405"/>
      <c r="F27" s="417"/>
      <c r="G27" s="525"/>
      <c r="H27" s="560" t="s">
        <v>350</v>
      </c>
      <c r="I27" s="490" t="s">
        <v>10</v>
      </c>
      <c r="J27" s="424" t="s">
        <v>53</v>
      </c>
      <c r="K27" s="491"/>
      <c r="L27" s="450"/>
      <c r="M27" s="480" t="s">
        <v>10</v>
      </c>
      <c r="N27" s="424" t="s">
        <v>54</v>
      </c>
      <c r="O27" s="493"/>
      <c r="P27" s="427"/>
      <c r="Q27" s="427"/>
      <c r="R27" s="427"/>
      <c r="S27" s="427"/>
      <c r="T27" s="427"/>
      <c r="U27" s="427"/>
      <c r="V27" s="427"/>
      <c r="W27" s="427"/>
      <c r="X27" s="428"/>
      <c r="Y27" s="480" t="s">
        <v>10</v>
      </c>
      <c r="Z27" s="403" t="s">
        <v>20</v>
      </c>
      <c r="AA27" s="419"/>
      <c r="AB27" s="420"/>
      <c r="AC27" s="480" t="s">
        <v>10</v>
      </c>
      <c r="AD27" s="403" t="s">
        <v>20</v>
      </c>
      <c r="AE27" s="419"/>
      <c r="AF27" s="420"/>
    </row>
    <row r="28" spans="1:32" ht="18.75" customHeight="1" x14ac:dyDescent="0.15">
      <c r="A28" s="413"/>
      <c r="B28" s="414"/>
      <c r="C28" s="465"/>
      <c r="D28" s="417"/>
      <c r="E28" s="405"/>
      <c r="F28" s="417"/>
      <c r="G28" s="525"/>
      <c r="H28" s="471" t="s">
        <v>57</v>
      </c>
      <c r="I28" s="490" t="s">
        <v>10</v>
      </c>
      <c r="J28" s="424" t="s">
        <v>24</v>
      </c>
      <c r="K28" s="491"/>
      <c r="L28" s="492" t="s">
        <v>10</v>
      </c>
      <c r="M28" s="424" t="s">
        <v>28</v>
      </c>
      <c r="N28" s="451"/>
      <c r="O28" s="451"/>
      <c r="P28" s="451"/>
      <c r="Q28" s="451"/>
      <c r="R28" s="451"/>
      <c r="S28" s="451"/>
      <c r="T28" s="451"/>
      <c r="U28" s="451"/>
      <c r="V28" s="451"/>
      <c r="W28" s="451"/>
      <c r="X28" s="452"/>
      <c r="Y28" s="422"/>
      <c r="Z28" s="419"/>
      <c r="AA28" s="419"/>
      <c r="AB28" s="420"/>
      <c r="AC28" s="422"/>
      <c r="AD28" s="419"/>
      <c r="AE28" s="419"/>
      <c r="AF28" s="420"/>
    </row>
    <row r="29" spans="1:32" ht="18.75" customHeight="1" x14ac:dyDescent="0.15">
      <c r="A29" s="413"/>
      <c r="B29" s="414"/>
      <c r="C29" s="465"/>
      <c r="D29" s="417"/>
      <c r="E29" s="405"/>
      <c r="F29" s="417"/>
      <c r="G29" s="525"/>
      <c r="H29" s="2427" t="s">
        <v>58</v>
      </c>
      <c r="I29" s="2484" t="s">
        <v>10</v>
      </c>
      <c r="J29" s="2473" t="s">
        <v>30</v>
      </c>
      <c r="K29" s="2473"/>
      <c r="L29" s="2473"/>
      <c r="M29" s="2484" t="s">
        <v>10</v>
      </c>
      <c r="N29" s="2473" t="s">
        <v>31</v>
      </c>
      <c r="O29" s="2473"/>
      <c r="P29" s="2473"/>
      <c r="Q29" s="498"/>
      <c r="R29" s="498"/>
      <c r="S29" s="498"/>
      <c r="T29" s="498"/>
      <c r="U29" s="498"/>
      <c r="V29" s="498"/>
      <c r="W29" s="498"/>
      <c r="X29" s="499"/>
      <c r="Y29" s="422"/>
      <c r="Z29" s="419"/>
      <c r="AA29" s="419"/>
      <c r="AB29" s="420"/>
      <c r="AC29" s="422"/>
      <c r="AD29" s="419"/>
      <c r="AE29" s="419"/>
      <c r="AF29" s="420"/>
    </row>
    <row r="30" spans="1:32" ht="18.75" customHeight="1" x14ac:dyDescent="0.15">
      <c r="A30" s="413"/>
      <c r="B30" s="414"/>
      <c r="C30" s="465"/>
      <c r="D30" s="417"/>
      <c r="E30" s="405"/>
      <c r="F30" s="417"/>
      <c r="G30" s="525"/>
      <c r="H30" s="2428"/>
      <c r="I30" s="2444"/>
      <c r="J30" s="2442"/>
      <c r="K30" s="2442"/>
      <c r="L30" s="2442"/>
      <c r="M30" s="2444"/>
      <c r="N30" s="2442"/>
      <c r="O30" s="2442"/>
      <c r="P30" s="2442"/>
      <c r="Q30" s="488"/>
      <c r="R30" s="488"/>
      <c r="S30" s="488"/>
      <c r="T30" s="488"/>
      <c r="U30" s="488"/>
      <c r="V30" s="488"/>
      <c r="W30" s="488"/>
      <c r="X30" s="489"/>
      <c r="Y30" s="422"/>
      <c r="Z30" s="419"/>
      <c r="AA30" s="419"/>
      <c r="AB30" s="420"/>
      <c r="AC30" s="422"/>
      <c r="AD30" s="419"/>
      <c r="AE30" s="419"/>
      <c r="AF30" s="420"/>
    </row>
    <row r="31" spans="1:32" ht="18.75" customHeight="1" x14ac:dyDescent="0.15">
      <c r="A31" s="481" t="s">
        <v>10</v>
      </c>
      <c r="B31" s="414">
        <v>71</v>
      </c>
      <c r="C31" s="465" t="s">
        <v>351</v>
      </c>
      <c r="D31" s="481" t="s">
        <v>10</v>
      </c>
      <c r="E31" s="405" t="s">
        <v>203</v>
      </c>
      <c r="F31" s="417"/>
      <c r="G31" s="525"/>
      <c r="H31" s="447" t="s">
        <v>37</v>
      </c>
      <c r="I31" s="546" t="s">
        <v>10</v>
      </c>
      <c r="J31" s="424" t="s">
        <v>24</v>
      </c>
      <c r="K31" s="424"/>
      <c r="L31" s="492" t="s">
        <v>10</v>
      </c>
      <c r="M31" s="424" t="s">
        <v>25</v>
      </c>
      <c r="N31" s="424"/>
      <c r="O31" s="492" t="s">
        <v>10</v>
      </c>
      <c r="P31" s="424" t="s">
        <v>26</v>
      </c>
      <c r="Q31" s="493"/>
      <c r="R31" s="491"/>
      <c r="S31" s="491"/>
      <c r="T31" s="491"/>
      <c r="U31" s="491"/>
      <c r="V31" s="491"/>
      <c r="W31" s="491"/>
      <c r="X31" s="495"/>
      <c r="Y31" s="422"/>
      <c r="Z31" s="419"/>
      <c r="AA31" s="419"/>
      <c r="AB31" s="420"/>
      <c r="AC31" s="422"/>
      <c r="AD31" s="419"/>
      <c r="AE31" s="419"/>
      <c r="AF31" s="420"/>
    </row>
    <row r="32" spans="1:32" ht="18.75" customHeight="1" x14ac:dyDescent="0.15">
      <c r="A32" s="413"/>
      <c r="B32" s="414"/>
      <c r="C32" s="465"/>
      <c r="D32" s="481" t="s">
        <v>10</v>
      </c>
      <c r="E32" s="405" t="s">
        <v>188</v>
      </c>
      <c r="F32" s="417"/>
      <c r="G32" s="525"/>
      <c r="H32" s="2528" t="s">
        <v>84</v>
      </c>
      <c r="I32" s="500" t="s">
        <v>10</v>
      </c>
      <c r="J32" s="426" t="s">
        <v>24</v>
      </c>
      <c r="K32" s="453"/>
      <c r="L32" s="501" t="s">
        <v>10</v>
      </c>
      <c r="M32" s="426" t="s">
        <v>352</v>
      </c>
      <c r="N32" s="453"/>
      <c r="O32" s="453"/>
      <c r="P32" s="453"/>
      <c r="Q32" s="453"/>
      <c r="R32" s="501" t="s">
        <v>10</v>
      </c>
      <c r="S32" s="426" t="s">
        <v>353</v>
      </c>
      <c r="T32" s="426"/>
      <c r="U32" s="453"/>
      <c r="V32" s="453"/>
      <c r="W32" s="453"/>
      <c r="X32" s="454"/>
      <c r="Y32" s="422"/>
      <c r="Z32" s="419"/>
      <c r="AA32" s="419"/>
      <c r="AB32" s="420"/>
      <c r="AC32" s="422"/>
      <c r="AD32" s="419"/>
      <c r="AE32" s="419"/>
      <c r="AF32" s="420"/>
    </row>
    <row r="33" spans="1:32" ht="18.75" customHeight="1" x14ac:dyDescent="0.15">
      <c r="A33" s="413"/>
      <c r="B33" s="414"/>
      <c r="C33" s="465"/>
      <c r="D33" s="416"/>
      <c r="E33" s="405"/>
      <c r="F33" s="417"/>
      <c r="G33" s="525"/>
      <c r="H33" s="2529"/>
      <c r="I33" s="481" t="s">
        <v>10</v>
      </c>
      <c r="J33" s="390" t="s">
        <v>354</v>
      </c>
      <c r="K33" s="485"/>
      <c r="L33" s="485"/>
      <c r="M33" s="485"/>
      <c r="N33" s="485"/>
      <c r="O33" s="480" t="s">
        <v>10</v>
      </c>
      <c r="P33" s="563" t="s">
        <v>355</v>
      </c>
      <c r="Q33" s="485"/>
      <c r="R33" s="485"/>
      <c r="S33" s="485"/>
      <c r="T33" s="485"/>
      <c r="U33" s="485"/>
      <c r="V33" s="485"/>
      <c r="W33" s="485"/>
      <c r="X33" s="486"/>
      <c r="Y33" s="422"/>
      <c r="Z33" s="419"/>
      <c r="AA33" s="419"/>
      <c r="AB33" s="420"/>
      <c r="AC33" s="422"/>
      <c r="AD33" s="419"/>
      <c r="AE33" s="419"/>
      <c r="AF33" s="420"/>
    </row>
    <row r="34" spans="1:32" ht="18.75" customHeight="1" x14ac:dyDescent="0.15">
      <c r="A34" s="413"/>
      <c r="B34" s="414"/>
      <c r="C34" s="415"/>
      <c r="D34" s="416"/>
      <c r="E34" s="405"/>
      <c r="F34" s="417"/>
      <c r="G34" s="525"/>
      <c r="H34" s="2530"/>
      <c r="I34" s="481" t="s">
        <v>10</v>
      </c>
      <c r="J34" s="390" t="s">
        <v>356</v>
      </c>
      <c r="K34" s="488"/>
      <c r="L34" s="488"/>
      <c r="M34" s="488"/>
      <c r="N34" s="488"/>
      <c r="O34" s="480" t="s">
        <v>10</v>
      </c>
      <c r="P34" s="563" t="s">
        <v>357</v>
      </c>
      <c r="Q34" s="488"/>
      <c r="R34" s="488"/>
      <c r="S34" s="488"/>
      <c r="T34" s="488"/>
      <c r="U34" s="488"/>
      <c r="V34" s="488"/>
      <c r="W34" s="488"/>
      <c r="X34" s="489"/>
      <c r="Y34" s="422"/>
      <c r="Z34" s="419"/>
      <c r="AA34" s="419"/>
      <c r="AB34" s="420"/>
      <c r="AC34" s="422"/>
      <c r="AD34" s="419"/>
      <c r="AE34" s="419"/>
      <c r="AF34" s="420"/>
    </row>
    <row r="35" spans="1:32" ht="18.75" customHeight="1" x14ac:dyDescent="0.15">
      <c r="A35" s="413"/>
      <c r="B35" s="414"/>
      <c r="C35" s="415"/>
      <c r="D35" s="416"/>
      <c r="E35" s="405"/>
      <c r="F35" s="417"/>
      <c r="G35" s="418"/>
      <c r="H35" s="561" t="s">
        <v>42</v>
      </c>
      <c r="I35" s="500" t="s">
        <v>10</v>
      </c>
      <c r="J35" s="426" t="s">
        <v>43</v>
      </c>
      <c r="K35" s="426"/>
      <c r="L35" s="501" t="s">
        <v>10</v>
      </c>
      <c r="M35" s="426" t="s">
        <v>44</v>
      </c>
      <c r="N35" s="426"/>
      <c r="O35" s="501" t="s">
        <v>10</v>
      </c>
      <c r="P35" s="426" t="s">
        <v>45</v>
      </c>
      <c r="Q35" s="426"/>
      <c r="R35" s="501"/>
      <c r="S35" s="426"/>
      <c r="T35" s="426"/>
      <c r="U35" s="517"/>
      <c r="V35" s="517"/>
      <c r="W35" s="517"/>
      <c r="X35" s="518"/>
      <c r="Y35" s="419"/>
      <c r="Z35" s="419"/>
      <c r="AA35" s="419"/>
      <c r="AB35" s="420"/>
      <c r="AC35" s="422"/>
      <c r="AD35" s="419"/>
      <c r="AE35" s="419"/>
      <c r="AF35" s="420"/>
    </row>
    <row r="36" spans="1:32" ht="19.5" customHeight="1" x14ac:dyDescent="0.15">
      <c r="A36" s="433"/>
      <c r="B36" s="434"/>
      <c r="C36" s="435"/>
      <c r="D36" s="436"/>
      <c r="E36" s="437"/>
      <c r="F36" s="438"/>
      <c r="G36" s="439"/>
      <c r="H36" s="562" t="s">
        <v>46</v>
      </c>
      <c r="I36" s="502" t="s">
        <v>10</v>
      </c>
      <c r="J36" s="441" t="s">
        <v>24</v>
      </c>
      <c r="K36" s="441"/>
      <c r="L36" s="503" t="s">
        <v>10</v>
      </c>
      <c r="M36" s="441" t="s">
        <v>28</v>
      </c>
      <c r="N36" s="441"/>
      <c r="O36" s="441"/>
      <c r="P36" s="441"/>
      <c r="Q36" s="553"/>
      <c r="R36" s="553"/>
      <c r="S36" s="553"/>
      <c r="T36" s="553"/>
      <c r="U36" s="553"/>
      <c r="V36" s="553"/>
      <c r="W36" s="553"/>
      <c r="X36" s="554"/>
      <c r="Y36" s="444"/>
      <c r="Z36" s="444"/>
      <c r="AA36" s="444"/>
      <c r="AB36" s="445"/>
      <c r="AC36" s="443"/>
      <c r="AD36" s="444"/>
      <c r="AE36" s="444"/>
      <c r="AF36" s="445"/>
    </row>
    <row r="37" spans="1:32" ht="18.75" customHeight="1" x14ac:dyDescent="0.15">
      <c r="A37" s="406"/>
      <c r="B37" s="407"/>
      <c r="C37" s="461"/>
      <c r="D37" s="410"/>
      <c r="E37" s="402"/>
      <c r="F37" s="410"/>
      <c r="G37" s="484"/>
      <c r="H37" s="564" t="s">
        <v>63</v>
      </c>
      <c r="I37" s="505" t="s">
        <v>10</v>
      </c>
      <c r="J37" s="449" t="s">
        <v>24</v>
      </c>
      <c r="K37" s="449"/>
      <c r="L37" s="462"/>
      <c r="M37" s="507" t="s">
        <v>10</v>
      </c>
      <c r="N37" s="449" t="s">
        <v>64</v>
      </c>
      <c r="O37" s="449"/>
      <c r="P37" s="462"/>
      <c r="Q37" s="507" t="s">
        <v>10</v>
      </c>
      <c r="R37" s="463" t="s">
        <v>65</v>
      </c>
      <c r="S37" s="463"/>
      <c r="T37" s="463"/>
      <c r="U37" s="463"/>
      <c r="V37" s="463"/>
      <c r="W37" s="463"/>
      <c r="X37" s="464"/>
      <c r="Y37" s="482" t="s">
        <v>10</v>
      </c>
      <c r="Z37" s="400" t="s">
        <v>19</v>
      </c>
      <c r="AA37" s="400"/>
      <c r="AB37" s="412"/>
      <c r="AC37" s="482" t="s">
        <v>10</v>
      </c>
      <c r="AD37" s="400" t="s">
        <v>19</v>
      </c>
      <c r="AE37" s="400"/>
      <c r="AF37" s="412"/>
    </row>
    <row r="38" spans="1:32" ht="19.5" customHeight="1" x14ac:dyDescent="0.15">
      <c r="A38" s="413"/>
      <c r="B38" s="414"/>
      <c r="C38" s="415"/>
      <c r="D38" s="416"/>
      <c r="E38" s="405"/>
      <c r="F38" s="417"/>
      <c r="G38" s="418"/>
      <c r="H38" s="601" t="s">
        <v>21</v>
      </c>
      <c r="I38" s="487" t="s">
        <v>10</v>
      </c>
      <c r="J38" s="427" t="s">
        <v>22</v>
      </c>
      <c r="K38" s="496"/>
      <c r="L38" s="472"/>
      <c r="M38" s="510" t="s">
        <v>10</v>
      </c>
      <c r="N38" s="427" t="s">
        <v>23</v>
      </c>
      <c r="O38" s="510"/>
      <c r="P38" s="427"/>
      <c r="Q38" s="488"/>
      <c r="R38" s="488"/>
      <c r="S38" s="488"/>
      <c r="T38" s="488"/>
      <c r="U38" s="488"/>
      <c r="V38" s="488"/>
      <c r="W38" s="488"/>
      <c r="X38" s="489"/>
      <c r="Y38" s="480" t="s">
        <v>10</v>
      </c>
      <c r="Z38" s="403" t="s">
        <v>20</v>
      </c>
      <c r="AA38" s="419"/>
      <c r="AB38" s="420"/>
      <c r="AC38" s="480" t="s">
        <v>10</v>
      </c>
      <c r="AD38" s="403" t="s">
        <v>20</v>
      </c>
      <c r="AE38" s="419"/>
      <c r="AF38" s="420"/>
    </row>
    <row r="39" spans="1:32" ht="19.5" customHeight="1" x14ac:dyDescent="0.15">
      <c r="A39" s="413"/>
      <c r="B39" s="414"/>
      <c r="C39" s="415"/>
      <c r="D39" s="416"/>
      <c r="E39" s="405"/>
      <c r="F39" s="417"/>
      <c r="G39" s="418"/>
      <c r="H39" s="430" t="s">
        <v>66</v>
      </c>
      <c r="I39" s="490" t="s">
        <v>10</v>
      </c>
      <c r="J39" s="424" t="s">
        <v>22</v>
      </c>
      <c r="K39" s="491"/>
      <c r="L39" s="450"/>
      <c r="M39" s="492" t="s">
        <v>10</v>
      </c>
      <c r="N39" s="424" t="s">
        <v>23</v>
      </c>
      <c r="O39" s="492"/>
      <c r="P39" s="424"/>
      <c r="Q39" s="493"/>
      <c r="R39" s="493"/>
      <c r="S39" s="493"/>
      <c r="T39" s="493"/>
      <c r="U39" s="493"/>
      <c r="V39" s="493"/>
      <c r="W39" s="493"/>
      <c r="X39" s="494"/>
      <c r="Y39" s="480"/>
      <c r="Z39" s="403"/>
      <c r="AA39" s="419"/>
      <c r="AB39" s="420"/>
      <c r="AC39" s="480"/>
      <c r="AD39" s="403"/>
      <c r="AE39" s="419"/>
      <c r="AF39" s="420"/>
    </row>
    <row r="40" spans="1:32" ht="18.75" customHeight="1" x14ac:dyDescent="0.15">
      <c r="A40" s="413"/>
      <c r="B40" s="414"/>
      <c r="C40" s="465"/>
      <c r="D40" s="417"/>
      <c r="E40" s="405"/>
      <c r="F40" s="417"/>
      <c r="G40" s="525"/>
      <c r="H40" s="2427" t="s">
        <v>67</v>
      </c>
      <c r="I40" s="2531" t="s">
        <v>10</v>
      </c>
      <c r="J40" s="2473" t="s">
        <v>24</v>
      </c>
      <c r="K40" s="2473"/>
      <c r="L40" s="2534" t="s">
        <v>10</v>
      </c>
      <c r="M40" s="2473" t="s">
        <v>28</v>
      </c>
      <c r="N40" s="2473"/>
      <c r="O40" s="453"/>
      <c r="P40" s="453"/>
      <c r="Q40" s="453"/>
      <c r="R40" s="453"/>
      <c r="S40" s="453"/>
      <c r="T40" s="453"/>
      <c r="U40" s="453"/>
      <c r="V40" s="453"/>
      <c r="W40" s="453"/>
      <c r="X40" s="454"/>
      <c r="Y40" s="422"/>
      <c r="Z40" s="419"/>
      <c r="AA40" s="419"/>
      <c r="AB40" s="420"/>
      <c r="AC40" s="422"/>
      <c r="AD40" s="419"/>
      <c r="AE40" s="419"/>
      <c r="AF40" s="420"/>
    </row>
    <row r="41" spans="1:32" ht="18.75" customHeight="1" x14ac:dyDescent="0.15">
      <c r="A41" s="413"/>
      <c r="B41" s="414"/>
      <c r="C41" s="465"/>
      <c r="D41" s="417"/>
      <c r="E41" s="405"/>
      <c r="F41" s="417"/>
      <c r="G41" s="525"/>
      <c r="H41" s="2432"/>
      <c r="I41" s="2532"/>
      <c r="J41" s="2464"/>
      <c r="K41" s="2464"/>
      <c r="L41" s="2535"/>
      <c r="M41" s="2464"/>
      <c r="N41" s="2464"/>
      <c r="X41" s="455"/>
      <c r="Y41" s="422"/>
      <c r="Z41" s="419"/>
      <c r="AA41" s="419"/>
      <c r="AB41" s="420"/>
      <c r="AC41" s="422"/>
      <c r="AD41" s="419"/>
      <c r="AE41" s="419"/>
      <c r="AF41" s="420"/>
    </row>
    <row r="42" spans="1:32" ht="18.75" customHeight="1" x14ac:dyDescent="0.15">
      <c r="A42" s="413"/>
      <c r="B42" s="414"/>
      <c r="C42" s="465"/>
      <c r="D42" s="417"/>
      <c r="E42" s="405"/>
      <c r="F42" s="417"/>
      <c r="G42" s="525"/>
      <c r="H42" s="2428"/>
      <c r="I42" s="2533"/>
      <c r="J42" s="2442"/>
      <c r="K42" s="2442"/>
      <c r="L42" s="2536"/>
      <c r="M42" s="2442"/>
      <c r="N42" s="2442"/>
      <c r="O42" s="421"/>
      <c r="P42" s="421"/>
      <c r="Q42" s="421"/>
      <c r="R42" s="421"/>
      <c r="S42" s="421"/>
      <c r="T42" s="421"/>
      <c r="U42" s="421"/>
      <c r="V42" s="421"/>
      <c r="W42" s="421"/>
      <c r="X42" s="457"/>
      <c r="Y42" s="422"/>
      <c r="Z42" s="419"/>
      <c r="AA42" s="419"/>
      <c r="AB42" s="420"/>
      <c r="AC42" s="422"/>
      <c r="AD42" s="419"/>
      <c r="AE42" s="419"/>
      <c r="AF42" s="420"/>
    </row>
    <row r="43" spans="1:32" ht="18.75" customHeight="1" x14ac:dyDescent="0.15">
      <c r="A43" s="413"/>
      <c r="B43" s="414"/>
      <c r="C43" s="465"/>
      <c r="D43" s="417"/>
      <c r="E43" s="405"/>
      <c r="F43" s="417"/>
      <c r="G43" s="525"/>
      <c r="H43" s="471" t="s">
        <v>358</v>
      </c>
      <c r="I43" s="480" t="s">
        <v>10</v>
      </c>
      <c r="J43" s="424" t="s">
        <v>53</v>
      </c>
      <c r="K43" s="491"/>
      <c r="L43" s="450"/>
      <c r="M43" s="480" t="s">
        <v>10</v>
      </c>
      <c r="N43" s="424" t="s">
        <v>54</v>
      </c>
      <c r="O43" s="493"/>
      <c r="P43" s="493"/>
      <c r="Q43" s="493"/>
      <c r="R43" s="493"/>
      <c r="S43" s="493"/>
      <c r="T43" s="493"/>
      <c r="U43" s="493"/>
      <c r="V43" s="493"/>
      <c r="W43" s="493"/>
      <c r="X43" s="494"/>
      <c r="Y43" s="422"/>
      <c r="Z43" s="419"/>
      <c r="AA43" s="419"/>
      <c r="AB43" s="420"/>
      <c r="AC43" s="422"/>
      <c r="AD43" s="419"/>
      <c r="AE43" s="419"/>
      <c r="AF43" s="420"/>
    </row>
    <row r="44" spans="1:32" ht="18.75" customHeight="1" x14ac:dyDescent="0.15">
      <c r="A44" s="413"/>
      <c r="B44" s="414"/>
      <c r="C44" s="465"/>
      <c r="D44" s="417"/>
      <c r="E44" s="405"/>
      <c r="F44" s="417"/>
      <c r="G44" s="525"/>
      <c r="H44" s="2427" t="s">
        <v>69</v>
      </c>
      <c r="I44" s="2484" t="s">
        <v>10</v>
      </c>
      <c r="J44" s="2473" t="s">
        <v>24</v>
      </c>
      <c r="K44" s="2473"/>
      <c r="L44" s="2484" t="s">
        <v>10</v>
      </c>
      <c r="M44" s="2473" t="s">
        <v>28</v>
      </c>
      <c r="N44" s="2473"/>
      <c r="O44" s="426"/>
      <c r="P44" s="426"/>
      <c r="Q44" s="426"/>
      <c r="R44" s="426"/>
      <c r="S44" s="426"/>
      <c r="T44" s="426"/>
      <c r="U44" s="426"/>
      <c r="V44" s="426"/>
      <c r="W44" s="426"/>
      <c r="X44" s="429"/>
      <c r="Y44" s="422"/>
      <c r="Z44" s="419"/>
      <c r="AA44" s="419"/>
      <c r="AB44" s="420"/>
      <c r="AC44" s="422"/>
      <c r="AD44" s="419"/>
      <c r="AE44" s="419"/>
      <c r="AF44" s="420"/>
    </row>
    <row r="45" spans="1:32" ht="18.75" customHeight="1" x14ac:dyDescent="0.15">
      <c r="A45" s="413"/>
      <c r="B45" s="414"/>
      <c r="C45" s="465"/>
      <c r="D45" s="417"/>
      <c r="E45" s="405"/>
      <c r="F45" s="417"/>
      <c r="G45" s="525"/>
      <c r="H45" s="2428"/>
      <c r="I45" s="2444"/>
      <c r="J45" s="2442"/>
      <c r="K45" s="2442"/>
      <c r="L45" s="2444"/>
      <c r="M45" s="2442"/>
      <c r="N45" s="2442"/>
      <c r="O45" s="427"/>
      <c r="P45" s="427"/>
      <c r="Q45" s="427"/>
      <c r="R45" s="427"/>
      <c r="S45" s="427"/>
      <c r="T45" s="427"/>
      <c r="U45" s="427"/>
      <c r="V45" s="427"/>
      <c r="W45" s="427"/>
      <c r="X45" s="428"/>
      <c r="Y45" s="422"/>
      <c r="Z45" s="419"/>
      <c r="AA45" s="419"/>
      <c r="AB45" s="420"/>
      <c r="AC45" s="422"/>
      <c r="AD45" s="419"/>
      <c r="AE45" s="419"/>
      <c r="AF45" s="420"/>
    </row>
    <row r="46" spans="1:32" ht="18.75" customHeight="1" x14ac:dyDescent="0.15">
      <c r="A46" s="413"/>
      <c r="B46" s="414"/>
      <c r="C46" s="465"/>
      <c r="D46" s="417"/>
      <c r="E46" s="405"/>
      <c r="F46" s="417"/>
      <c r="G46" s="525"/>
      <c r="H46" s="2427" t="s">
        <v>70</v>
      </c>
      <c r="I46" s="2484" t="s">
        <v>10</v>
      </c>
      <c r="J46" s="2473" t="s">
        <v>24</v>
      </c>
      <c r="K46" s="2473"/>
      <c r="L46" s="2484" t="s">
        <v>10</v>
      </c>
      <c r="M46" s="2473" t="s">
        <v>28</v>
      </c>
      <c r="N46" s="2473"/>
      <c r="O46" s="426"/>
      <c r="P46" s="426"/>
      <c r="Q46" s="426"/>
      <c r="R46" s="426"/>
      <c r="S46" s="426"/>
      <c r="T46" s="426"/>
      <c r="U46" s="426"/>
      <c r="V46" s="426"/>
      <c r="W46" s="426"/>
      <c r="X46" s="429"/>
      <c r="Y46" s="422"/>
      <c r="Z46" s="419"/>
      <c r="AA46" s="419"/>
      <c r="AB46" s="420"/>
      <c r="AC46" s="422"/>
      <c r="AD46" s="419"/>
      <c r="AE46" s="419"/>
      <c r="AF46" s="420"/>
    </row>
    <row r="47" spans="1:32" ht="18.75" customHeight="1" x14ac:dyDescent="0.15">
      <c r="A47" s="413"/>
      <c r="B47" s="414"/>
      <c r="C47" s="465"/>
      <c r="D47" s="417"/>
      <c r="E47" s="405"/>
      <c r="F47" s="417"/>
      <c r="G47" s="525"/>
      <c r="H47" s="2428"/>
      <c r="I47" s="2444"/>
      <c r="J47" s="2442"/>
      <c r="K47" s="2442"/>
      <c r="L47" s="2444"/>
      <c r="M47" s="2442"/>
      <c r="N47" s="2442"/>
      <c r="O47" s="427"/>
      <c r="P47" s="427"/>
      <c r="Q47" s="427"/>
      <c r="R47" s="427"/>
      <c r="S47" s="427"/>
      <c r="T47" s="427"/>
      <c r="U47" s="427"/>
      <c r="V47" s="427"/>
      <c r="W47" s="427"/>
      <c r="X47" s="428"/>
      <c r="Y47" s="422"/>
      <c r="Z47" s="419"/>
      <c r="AA47" s="419"/>
      <c r="AB47" s="420"/>
      <c r="AC47" s="422"/>
      <c r="AD47" s="419"/>
      <c r="AE47" s="419"/>
      <c r="AF47" s="420"/>
    </row>
    <row r="48" spans="1:32" ht="18.75" customHeight="1" x14ac:dyDescent="0.15">
      <c r="A48" s="413"/>
      <c r="B48" s="414"/>
      <c r="C48" s="465"/>
      <c r="D48" s="417"/>
      <c r="E48" s="405"/>
      <c r="F48" s="417"/>
      <c r="G48" s="525"/>
      <c r="H48" s="561" t="s">
        <v>71</v>
      </c>
      <c r="I48" s="565" t="s">
        <v>10</v>
      </c>
      <c r="J48" s="2473" t="s">
        <v>24</v>
      </c>
      <c r="K48" s="2473"/>
      <c r="L48" s="565" t="s">
        <v>10</v>
      </c>
      <c r="M48" s="2473" t="s">
        <v>28</v>
      </c>
      <c r="N48" s="2473"/>
      <c r="O48" s="426"/>
      <c r="P48" s="426"/>
      <c r="Q48" s="426"/>
      <c r="R48" s="426"/>
      <c r="S48" s="426"/>
      <c r="T48" s="426"/>
      <c r="U48" s="426"/>
      <c r="V48" s="426"/>
      <c r="W48" s="426"/>
      <c r="X48" s="429"/>
      <c r="Y48" s="422"/>
      <c r="Z48" s="419"/>
      <c r="AA48" s="419"/>
      <c r="AB48" s="420"/>
      <c r="AC48" s="422"/>
      <c r="AD48" s="419"/>
      <c r="AE48" s="419"/>
      <c r="AF48" s="420"/>
    </row>
    <row r="49" spans="1:32" ht="18.75" customHeight="1" x14ac:dyDescent="0.15">
      <c r="A49" s="413"/>
      <c r="B49" s="414"/>
      <c r="C49" s="465"/>
      <c r="D49" s="417"/>
      <c r="E49" s="405"/>
      <c r="F49" s="417"/>
      <c r="G49" s="525"/>
      <c r="H49" s="2427" t="s">
        <v>72</v>
      </c>
      <c r="I49" s="2484" t="s">
        <v>10</v>
      </c>
      <c r="J49" s="2473" t="s">
        <v>24</v>
      </c>
      <c r="K49" s="2473"/>
      <c r="L49" s="2484" t="s">
        <v>10</v>
      </c>
      <c r="M49" s="2473" t="s">
        <v>28</v>
      </c>
      <c r="N49" s="2473"/>
      <c r="O49" s="426"/>
      <c r="P49" s="426"/>
      <c r="Q49" s="426"/>
      <c r="R49" s="426"/>
      <c r="S49" s="426"/>
      <c r="T49" s="426"/>
      <c r="U49" s="426"/>
      <c r="V49" s="426"/>
      <c r="W49" s="426"/>
      <c r="X49" s="429"/>
      <c r="Y49" s="422"/>
      <c r="Z49" s="419"/>
      <c r="AA49" s="419"/>
      <c r="AB49" s="420"/>
      <c r="AC49" s="422"/>
      <c r="AD49" s="419"/>
      <c r="AE49" s="419"/>
      <c r="AF49" s="420"/>
    </row>
    <row r="50" spans="1:32" ht="18.75" customHeight="1" x14ac:dyDescent="0.15">
      <c r="A50" s="413"/>
      <c r="B50" s="414"/>
      <c r="C50" s="465"/>
      <c r="D50" s="417"/>
      <c r="E50" s="405"/>
      <c r="F50" s="417"/>
      <c r="G50" s="525"/>
      <c r="H50" s="2428"/>
      <c r="I50" s="2444"/>
      <c r="J50" s="2442"/>
      <c r="K50" s="2442"/>
      <c r="L50" s="2444"/>
      <c r="M50" s="2442"/>
      <c r="N50" s="2442"/>
      <c r="O50" s="427"/>
      <c r="P50" s="427"/>
      <c r="Q50" s="427"/>
      <c r="R50" s="427"/>
      <c r="S50" s="427"/>
      <c r="T50" s="427"/>
      <c r="U50" s="427"/>
      <c r="V50" s="427"/>
      <c r="W50" s="427"/>
      <c r="X50" s="428"/>
      <c r="Y50" s="422"/>
      <c r="Z50" s="419"/>
      <c r="AA50" s="419"/>
      <c r="AB50" s="420"/>
      <c r="AC50" s="422"/>
      <c r="AD50" s="419"/>
      <c r="AE50" s="419"/>
      <c r="AF50" s="420"/>
    </row>
    <row r="51" spans="1:32" ht="18.75" customHeight="1" x14ac:dyDescent="0.15">
      <c r="A51" s="413"/>
      <c r="B51" s="414"/>
      <c r="C51" s="465"/>
      <c r="D51" s="417"/>
      <c r="E51" s="405"/>
      <c r="F51" s="417"/>
      <c r="G51" s="525"/>
      <c r="H51" s="468" t="s">
        <v>101</v>
      </c>
      <c r="I51" s="490" t="s">
        <v>10</v>
      </c>
      <c r="J51" s="424" t="s">
        <v>24</v>
      </c>
      <c r="K51" s="491"/>
      <c r="L51" s="492" t="s">
        <v>10</v>
      </c>
      <c r="M51" s="424" t="s">
        <v>28</v>
      </c>
      <c r="N51" s="451"/>
      <c r="O51" s="451"/>
      <c r="P51" s="451"/>
      <c r="Q51" s="451"/>
      <c r="R51" s="451"/>
      <c r="S51" s="451"/>
      <c r="T51" s="451"/>
      <c r="U51" s="451"/>
      <c r="V51" s="451"/>
      <c r="W51" s="451"/>
      <c r="X51" s="452"/>
      <c r="Y51" s="422"/>
      <c r="Z51" s="419"/>
      <c r="AA51" s="419"/>
      <c r="AB51" s="420"/>
      <c r="AC51" s="422"/>
      <c r="AD51" s="419"/>
      <c r="AE51" s="419"/>
      <c r="AF51" s="420"/>
    </row>
    <row r="52" spans="1:32" ht="18.75" customHeight="1" x14ac:dyDescent="0.15">
      <c r="A52" s="413"/>
      <c r="B52" s="414"/>
      <c r="C52" s="465"/>
      <c r="D52" s="417"/>
      <c r="E52" s="405"/>
      <c r="F52" s="417"/>
      <c r="G52" s="525"/>
      <c r="H52" s="423" t="s">
        <v>75</v>
      </c>
      <c r="I52" s="480" t="s">
        <v>10</v>
      </c>
      <c r="J52" s="427" t="s">
        <v>24</v>
      </c>
      <c r="K52" s="427"/>
      <c r="L52" s="492" t="s">
        <v>10</v>
      </c>
      <c r="M52" s="427" t="s">
        <v>25</v>
      </c>
      <c r="N52" s="424"/>
      <c r="O52" s="480" t="s">
        <v>10</v>
      </c>
      <c r="P52" s="424" t="s">
        <v>26</v>
      </c>
      <c r="Q52" s="451"/>
      <c r="R52" s="451"/>
      <c r="S52" s="451"/>
      <c r="T52" s="451"/>
      <c r="U52" s="451"/>
      <c r="V52" s="451"/>
      <c r="W52" s="451"/>
      <c r="X52" s="452"/>
      <c r="Y52" s="422"/>
      <c r="Z52" s="419"/>
      <c r="AA52" s="419"/>
      <c r="AB52" s="420"/>
      <c r="AC52" s="422"/>
      <c r="AD52" s="419"/>
      <c r="AE52" s="419"/>
      <c r="AF52" s="420"/>
    </row>
    <row r="53" spans="1:32" ht="18.75" customHeight="1" x14ac:dyDescent="0.15">
      <c r="A53" s="413"/>
      <c r="B53" s="414"/>
      <c r="C53" s="465"/>
      <c r="D53" s="417"/>
      <c r="E53" s="405"/>
      <c r="F53" s="417"/>
      <c r="G53" s="525"/>
      <c r="H53" s="423" t="s">
        <v>93</v>
      </c>
      <c r="I53" s="500" t="s">
        <v>10</v>
      </c>
      <c r="J53" s="424" t="s">
        <v>24</v>
      </c>
      <c r="K53" s="491"/>
      <c r="L53" s="480" t="s">
        <v>10</v>
      </c>
      <c r="M53" s="424" t="s">
        <v>28</v>
      </c>
      <c r="N53" s="451"/>
      <c r="O53" s="451"/>
      <c r="P53" s="451"/>
      <c r="Q53" s="451"/>
      <c r="R53" s="451"/>
      <c r="S53" s="451"/>
      <c r="T53" s="451"/>
      <c r="U53" s="451"/>
      <c r="V53" s="451"/>
      <c r="W53" s="451"/>
      <c r="X53" s="452"/>
      <c r="Y53" s="422"/>
      <c r="Z53" s="419"/>
      <c r="AA53" s="419"/>
      <c r="AB53" s="420"/>
      <c r="AC53" s="422"/>
      <c r="AD53" s="419"/>
      <c r="AE53" s="419"/>
      <c r="AF53" s="420"/>
    </row>
    <row r="54" spans="1:32" ht="18.75" customHeight="1" x14ac:dyDescent="0.15">
      <c r="A54" s="413"/>
      <c r="B54" s="414"/>
      <c r="C54" s="465"/>
      <c r="D54" s="417"/>
      <c r="E54" s="405"/>
      <c r="F54" s="417"/>
      <c r="G54" s="525"/>
      <c r="H54" s="468" t="s">
        <v>359</v>
      </c>
      <c r="I54" s="500" t="s">
        <v>10</v>
      </c>
      <c r="J54" s="424" t="s">
        <v>24</v>
      </c>
      <c r="K54" s="491"/>
      <c r="L54" s="492" t="s">
        <v>10</v>
      </c>
      <c r="M54" s="424" t="s">
        <v>28</v>
      </c>
      <c r="N54" s="451"/>
      <c r="O54" s="451"/>
      <c r="P54" s="451"/>
      <c r="Q54" s="451"/>
      <c r="R54" s="451"/>
      <c r="S54" s="451"/>
      <c r="T54" s="451"/>
      <c r="U54" s="451"/>
      <c r="V54" s="451"/>
      <c r="W54" s="451"/>
      <c r="X54" s="452"/>
      <c r="Y54" s="480"/>
      <c r="Z54" s="403"/>
      <c r="AA54" s="419"/>
      <c r="AB54" s="420"/>
      <c r="AC54" s="480"/>
      <c r="AD54" s="403"/>
      <c r="AE54" s="419"/>
      <c r="AF54" s="420"/>
    </row>
    <row r="55" spans="1:32" ht="18.75" customHeight="1" x14ac:dyDescent="0.15">
      <c r="A55" s="481" t="s">
        <v>10</v>
      </c>
      <c r="B55" s="414">
        <v>78</v>
      </c>
      <c r="C55" s="465" t="s">
        <v>360</v>
      </c>
      <c r="D55" s="481" t="s">
        <v>10</v>
      </c>
      <c r="E55" s="405" t="s">
        <v>361</v>
      </c>
      <c r="F55" s="417"/>
      <c r="G55" s="525"/>
      <c r="H55" s="423" t="s">
        <v>102</v>
      </c>
      <c r="I55" s="500" t="s">
        <v>10</v>
      </c>
      <c r="J55" s="424" t="s">
        <v>24</v>
      </c>
      <c r="K55" s="424"/>
      <c r="L55" s="501" t="s">
        <v>10</v>
      </c>
      <c r="M55" s="424" t="s">
        <v>55</v>
      </c>
      <c r="N55" s="424"/>
      <c r="O55" s="480" t="s">
        <v>10</v>
      </c>
      <c r="P55" s="424" t="s">
        <v>56</v>
      </c>
      <c r="Q55" s="451"/>
      <c r="R55" s="451"/>
      <c r="S55" s="451"/>
      <c r="T55" s="451"/>
      <c r="U55" s="451"/>
      <c r="V55" s="451"/>
      <c r="W55" s="451"/>
      <c r="X55" s="452"/>
      <c r="Y55" s="422"/>
      <c r="Z55" s="419"/>
      <c r="AA55" s="419"/>
      <c r="AB55" s="420"/>
      <c r="AC55" s="422"/>
      <c r="AD55" s="419"/>
      <c r="AE55" s="419"/>
      <c r="AF55" s="420"/>
    </row>
    <row r="56" spans="1:32" ht="18.75" customHeight="1" x14ac:dyDescent="0.15">
      <c r="A56" s="413"/>
      <c r="B56" s="414"/>
      <c r="C56" s="465"/>
      <c r="D56" s="481" t="s">
        <v>10</v>
      </c>
      <c r="E56" s="405" t="s">
        <v>362</v>
      </c>
      <c r="F56" s="417"/>
      <c r="G56" s="525"/>
      <c r="H56" s="423" t="s">
        <v>246</v>
      </c>
      <c r="I56" s="500" t="s">
        <v>10</v>
      </c>
      <c r="J56" s="424" t="s">
        <v>24</v>
      </c>
      <c r="K56" s="424"/>
      <c r="L56" s="501" t="s">
        <v>10</v>
      </c>
      <c r="M56" s="424" t="s">
        <v>77</v>
      </c>
      <c r="N56" s="466"/>
      <c r="O56" s="466"/>
      <c r="P56" s="480" t="s">
        <v>10</v>
      </c>
      <c r="Q56" s="424" t="s">
        <v>78</v>
      </c>
      <c r="R56" s="466"/>
      <c r="S56" s="466"/>
      <c r="T56" s="466"/>
      <c r="U56" s="466"/>
      <c r="V56" s="466"/>
      <c r="W56" s="466"/>
      <c r="X56" s="467"/>
      <c r="Y56" s="422"/>
      <c r="Z56" s="419"/>
      <c r="AA56" s="419"/>
      <c r="AB56" s="420"/>
      <c r="AC56" s="422"/>
      <c r="AD56" s="419"/>
      <c r="AE56" s="419"/>
      <c r="AF56" s="420"/>
    </row>
    <row r="57" spans="1:32" ht="18.75" customHeight="1" x14ac:dyDescent="0.15">
      <c r="A57" s="413"/>
      <c r="B57" s="414"/>
      <c r="C57" s="465"/>
      <c r="D57" s="481" t="s">
        <v>10</v>
      </c>
      <c r="E57" s="405" t="s">
        <v>363</v>
      </c>
      <c r="F57" s="417"/>
      <c r="G57" s="525"/>
      <c r="H57" s="471" t="s">
        <v>247</v>
      </c>
      <c r="I57" s="500" t="s">
        <v>10</v>
      </c>
      <c r="J57" s="424" t="s">
        <v>24</v>
      </c>
      <c r="K57" s="491"/>
      <c r="L57" s="492" t="s">
        <v>10</v>
      </c>
      <c r="M57" s="424" t="s">
        <v>28</v>
      </c>
      <c r="N57" s="451"/>
      <c r="O57" s="451"/>
      <c r="P57" s="451"/>
      <c r="Q57" s="451"/>
      <c r="R57" s="451"/>
      <c r="S57" s="451"/>
      <c r="T57" s="451"/>
      <c r="U57" s="451"/>
      <c r="V57" s="451"/>
      <c r="W57" s="451"/>
      <c r="X57" s="452"/>
      <c r="Y57" s="422"/>
      <c r="Z57" s="419"/>
      <c r="AA57" s="419"/>
      <c r="AB57" s="420"/>
      <c r="AC57" s="422"/>
      <c r="AD57" s="419"/>
      <c r="AE57" s="419"/>
      <c r="AF57" s="420"/>
    </row>
    <row r="58" spans="1:32" ht="18.75" customHeight="1" x14ac:dyDescent="0.15">
      <c r="A58" s="413"/>
      <c r="B58" s="414"/>
      <c r="C58" s="465"/>
      <c r="D58" s="417"/>
      <c r="E58" s="405"/>
      <c r="F58" s="417"/>
      <c r="G58" s="525"/>
      <c r="H58" s="468" t="s">
        <v>79</v>
      </c>
      <c r="I58" s="500" t="s">
        <v>10</v>
      </c>
      <c r="J58" s="424" t="s">
        <v>24</v>
      </c>
      <c r="K58" s="491"/>
      <c r="L58" s="480" t="s">
        <v>10</v>
      </c>
      <c r="M58" s="424" t="s">
        <v>28</v>
      </c>
      <c r="N58" s="451"/>
      <c r="O58" s="451"/>
      <c r="P58" s="451"/>
      <c r="Q58" s="451"/>
      <c r="R58" s="451"/>
      <c r="S58" s="451"/>
      <c r="T58" s="451"/>
      <c r="U58" s="451"/>
      <c r="V58" s="451"/>
      <c r="W58" s="451"/>
      <c r="X58" s="452"/>
      <c r="Y58" s="422"/>
      <c r="Z58" s="419"/>
      <c r="AA58" s="419"/>
      <c r="AB58" s="420"/>
      <c r="AC58" s="422"/>
      <c r="AD58" s="419"/>
      <c r="AE58" s="419"/>
      <c r="AF58" s="420"/>
    </row>
    <row r="59" spans="1:32" ht="18.75" customHeight="1" x14ac:dyDescent="0.15">
      <c r="A59" s="413"/>
      <c r="B59" s="414"/>
      <c r="C59" s="465"/>
      <c r="D59" s="417"/>
      <c r="E59" s="405"/>
      <c r="F59" s="417"/>
      <c r="G59" s="525"/>
      <c r="H59" s="471" t="s">
        <v>80</v>
      </c>
      <c r="I59" s="490" t="s">
        <v>10</v>
      </c>
      <c r="J59" s="424" t="s">
        <v>24</v>
      </c>
      <c r="K59" s="491"/>
      <c r="L59" s="492" t="s">
        <v>10</v>
      </c>
      <c r="M59" s="424" t="s">
        <v>28</v>
      </c>
      <c r="N59" s="451"/>
      <c r="O59" s="451"/>
      <c r="P59" s="451"/>
      <c r="Q59" s="451"/>
      <c r="R59" s="451"/>
      <c r="S59" s="451"/>
      <c r="T59" s="451"/>
      <c r="U59" s="451"/>
      <c r="V59" s="451"/>
      <c r="W59" s="451"/>
      <c r="X59" s="452"/>
      <c r="Y59" s="422"/>
      <c r="Z59" s="419"/>
      <c r="AA59" s="419"/>
      <c r="AB59" s="420"/>
      <c r="AC59" s="422"/>
      <c r="AD59" s="419"/>
      <c r="AE59" s="419"/>
      <c r="AF59" s="420"/>
    </row>
    <row r="60" spans="1:32" ht="18.75" customHeight="1" x14ac:dyDescent="0.15">
      <c r="A60" s="413"/>
      <c r="B60" s="414"/>
      <c r="C60" s="465"/>
      <c r="D60" s="417"/>
      <c r="E60" s="405"/>
      <c r="F60" s="417"/>
      <c r="G60" s="525"/>
      <c r="H60" s="447" t="s">
        <v>81</v>
      </c>
      <c r="I60" s="492" t="s">
        <v>10</v>
      </c>
      <c r="J60" s="424" t="s">
        <v>24</v>
      </c>
      <c r="K60" s="491"/>
      <c r="L60" s="510" t="s">
        <v>10</v>
      </c>
      <c r="M60" s="424" t="s">
        <v>28</v>
      </c>
      <c r="N60" s="451"/>
      <c r="O60" s="451"/>
      <c r="P60" s="451"/>
      <c r="Q60" s="451"/>
      <c r="R60" s="451"/>
      <c r="S60" s="451"/>
      <c r="T60" s="451"/>
      <c r="U60" s="451"/>
      <c r="V60" s="451"/>
      <c r="W60" s="451"/>
      <c r="X60" s="452"/>
      <c r="Y60" s="422"/>
      <c r="Z60" s="419"/>
      <c r="AA60" s="419"/>
      <c r="AB60" s="420"/>
      <c r="AC60" s="422"/>
      <c r="AD60" s="419"/>
      <c r="AE60" s="419"/>
      <c r="AF60" s="420"/>
    </row>
    <row r="61" spans="1:32" ht="18.75" customHeight="1" x14ac:dyDescent="0.15">
      <c r="A61" s="413"/>
      <c r="B61" s="414"/>
      <c r="C61" s="465"/>
      <c r="D61" s="417"/>
      <c r="E61" s="405"/>
      <c r="F61" s="417"/>
      <c r="G61" s="525"/>
      <c r="H61" s="423" t="s">
        <v>82</v>
      </c>
      <c r="I61" s="490" t="s">
        <v>10</v>
      </c>
      <c r="J61" s="424" t="s">
        <v>24</v>
      </c>
      <c r="K61" s="491"/>
      <c r="L61" s="510" t="s">
        <v>10</v>
      </c>
      <c r="M61" s="424" t="s">
        <v>28</v>
      </c>
      <c r="N61" s="451"/>
      <c r="O61" s="451"/>
      <c r="P61" s="451"/>
      <c r="Q61" s="451"/>
      <c r="R61" s="451"/>
      <c r="S61" s="451"/>
      <c r="T61" s="451"/>
      <c r="U61" s="451"/>
      <c r="V61" s="451"/>
      <c r="W61" s="451"/>
      <c r="X61" s="452"/>
      <c r="Y61" s="422"/>
      <c r="Z61" s="419"/>
      <c r="AA61" s="419"/>
      <c r="AB61" s="420"/>
      <c r="AC61" s="422"/>
      <c r="AD61" s="419"/>
      <c r="AE61" s="419"/>
      <c r="AF61" s="420"/>
    </row>
    <row r="62" spans="1:32" ht="18.75" customHeight="1" x14ac:dyDescent="0.15">
      <c r="A62" s="413"/>
      <c r="B62" s="414"/>
      <c r="C62" s="465"/>
      <c r="D62" s="417"/>
      <c r="E62" s="405"/>
      <c r="F62" s="417"/>
      <c r="G62" s="525"/>
      <c r="H62" s="423" t="s">
        <v>83</v>
      </c>
      <c r="I62" s="480" t="s">
        <v>10</v>
      </c>
      <c r="J62" s="424" t="s">
        <v>24</v>
      </c>
      <c r="K62" s="491"/>
      <c r="L62" s="510" t="s">
        <v>10</v>
      </c>
      <c r="M62" s="424" t="s">
        <v>28</v>
      </c>
      <c r="N62" s="451"/>
      <c r="O62" s="451"/>
      <c r="P62" s="451"/>
      <c r="Q62" s="451"/>
      <c r="R62" s="451"/>
      <c r="S62" s="451"/>
      <c r="T62" s="451"/>
      <c r="U62" s="451"/>
      <c r="V62" s="451"/>
      <c r="W62" s="451"/>
      <c r="X62" s="452"/>
      <c r="Y62" s="422"/>
      <c r="Z62" s="419"/>
      <c r="AA62" s="419"/>
      <c r="AB62" s="420"/>
      <c r="AC62" s="422"/>
      <c r="AD62" s="419"/>
      <c r="AE62" s="419"/>
      <c r="AF62" s="420"/>
    </row>
    <row r="63" spans="1:32" ht="18.75" customHeight="1" x14ac:dyDescent="0.15">
      <c r="A63" s="413"/>
      <c r="B63" s="414"/>
      <c r="C63" s="465"/>
      <c r="D63" s="417"/>
      <c r="E63" s="405"/>
      <c r="F63" s="417"/>
      <c r="G63" s="525"/>
      <c r="H63" s="2528" t="s">
        <v>84</v>
      </c>
      <c r="I63" s="500" t="s">
        <v>10</v>
      </c>
      <c r="J63" s="426" t="s">
        <v>24</v>
      </c>
      <c r="K63" s="453"/>
      <c r="L63" s="501" t="s">
        <v>10</v>
      </c>
      <c r="M63" s="426" t="s">
        <v>352</v>
      </c>
      <c r="N63" s="453"/>
      <c r="O63" s="453"/>
      <c r="P63" s="453"/>
      <c r="Q63" s="453"/>
      <c r="R63" s="501" t="s">
        <v>10</v>
      </c>
      <c r="S63" s="426" t="s">
        <v>364</v>
      </c>
      <c r="T63" s="426"/>
      <c r="U63" s="453"/>
      <c r="V63" s="453"/>
      <c r="W63" s="453"/>
      <c r="X63" s="454"/>
      <c r="Y63" s="422"/>
      <c r="Z63" s="419"/>
      <c r="AA63" s="419"/>
      <c r="AB63" s="420"/>
      <c r="AC63" s="422"/>
      <c r="AD63" s="419"/>
      <c r="AE63" s="419"/>
      <c r="AF63" s="420"/>
    </row>
    <row r="64" spans="1:32" ht="18.75" customHeight="1" x14ac:dyDescent="0.15">
      <c r="A64" s="413"/>
      <c r="B64" s="414"/>
      <c r="C64" s="465"/>
      <c r="D64" s="417"/>
      <c r="E64" s="405"/>
      <c r="F64" s="417"/>
      <c r="G64" s="525"/>
      <c r="H64" s="2529"/>
      <c r="I64" s="481" t="s">
        <v>10</v>
      </c>
      <c r="J64" s="390" t="s">
        <v>354</v>
      </c>
      <c r="K64" s="485"/>
      <c r="L64" s="485"/>
      <c r="M64" s="485"/>
      <c r="N64" s="480" t="s">
        <v>10</v>
      </c>
      <c r="O64" s="563" t="s">
        <v>365</v>
      </c>
      <c r="P64" s="485"/>
      <c r="Q64" s="485"/>
      <c r="R64" s="485"/>
      <c r="S64" s="485"/>
      <c r="T64" s="480" t="s">
        <v>10</v>
      </c>
      <c r="U64" s="563" t="s">
        <v>366</v>
      </c>
      <c r="V64" s="485"/>
      <c r="W64" s="485"/>
      <c r="X64" s="486"/>
      <c r="Y64" s="422"/>
      <c r="Z64" s="419"/>
      <c r="AA64" s="419"/>
      <c r="AB64" s="420"/>
      <c r="AC64" s="422"/>
      <c r="AD64" s="419"/>
      <c r="AE64" s="419"/>
      <c r="AF64" s="420"/>
    </row>
    <row r="65" spans="1:32" ht="18.75" customHeight="1" x14ac:dyDescent="0.15">
      <c r="A65" s="413"/>
      <c r="B65" s="414"/>
      <c r="C65" s="465"/>
      <c r="D65" s="417"/>
      <c r="E65" s="405"/>
      <c r="F65" s="417"/>
      <c r="G65" s="525"/>
      <c r="H65" s="2530"/>
      <c r="I65" s="481" t="s">
        <v>10</v>
      </c>
      <c r="J65" s="390" t="s">
        <v>367</v>
      </c>
      <c r="K65" s="488"/>
      <c r="L65" s="488"/>
      <c r="M65" s="488"/>
      <c r="N65" s="488"/>
      <c r="O65" s="480" t="s">
        <v>10</v>
      </c>
      <c r="P65" s="390" t="s">
        <v>368</v>
      </c>
      <c r="Q65" s="488"/>
      <c r="R65" s="488"/>
      <c r="S65" s="488"/>
      <c r="T65" s="488"/>
      <c r="U65" s="488"/>
      <c r="V65" s="488"/>
      <c r="W65" s="488"/>
      <c r="X65" s="489"/>
      <c r="Y65" s="422"/>
      <c r="Z65" s="419"/>
      <c r="AA65" s="419"/>
      <c r="AB65" s="420"/>
      <c r="AC65" s="422"/>
      <c r="AD65" s="419"/>
      <c r="AE65" s="419"/>
      <c r="AF65" s="420"/>
    </row>
    <row r="66" spans="1:32" ht="18.75" customHeight="1" x14ac:dyDescent="0.15">
      <c r="A66" s="413"/>
      <c r="B66" s="414"/>
      <c r="C66" s="415"/>
      <c r="D66" s="416"/>
      <c r="E66" s="405"/>
      <c r="F66" s="417"/>
      <c r="G66" s="418"/>
      <c r="H66" s="423" t="s">
        <v>191</v>
      </c>
      <c r="I66" s="490" t="s">
        <v>10</v>
      </c>
      <c r="J66" s="424" t="s">
        <v>24</v>
      </c>
      <c r="K66" s="424"/>
      <c r="L66" s="492" t="s">
        <v>10</v>
      </c>
      <c r="M66" s="424" t="s">
        <v>39</v>
      </c>
      <c r="N66" s="424"/>
      <c r="O66" s="492" t="s">
        <v>10</v>
      </c>
      <c r="P66" s="424" t="s">
        <v>40</v>
      </c>
      <c r="Q66" s="424"/>
      <c r="R66" s="492" t="s">
        <v>10</v>
      </c>
      <c r="S66" s="424" t="s">
        <v>41</v>
      </c>
      <c r="T66" s="424"/>
      <c r="U66" s="493"/>
      <c r="V66" s="493"/>
      <c r="W66" s="493"/>
      <c r="X66" s="494"/>
      <c r="Y66" s="419"/>
      <c r="Z66" s="419"/>
      <c r="AA66" s="419"/>
      <c r="AB66" s="420"/>
      <c r="AC66" s="422"/>
      <c r="AD66" s="419"/>
      <c r="AE66" s="419"/>
      <c r="AF66" s="420"/>
    </row>
    <row r="67" spans="1:32" ht="18.75" customHeight="1" x14ac:dyDescent="0.15">
      <c r="A67" s="413"/>
      <c r="B67" s="414"/>
      <c r="C67" s="415"/>
      <c r="D67" s="416"/>
      <c r="E67" s="405"/>
      <c r="F67" s="417"/>
      <c r="G67" s="418"/>
      <c r="H67" s="561" t="s">
        <v>42</v>
      </c>
      <c r="I67" s="500" t="s">
        <v>10</v>
      </c>
      <c r="J67" s="426" t="s">
        <v>43</v>
      </c>
      <c r="K67" s="426"/>
      <c r="L67" s="501" t="s">
        <v>10</v>
      </c>
      <c r="M67" s="426" t="s">
        <v>44</v>
      </c>
      <c r="N67" s="426"/>
      <c r="O67" s="501" t="s">
        <v>10</v>
      </c>
      <c r="P67" s="426" t="s">
        <v>45</v>
      </c>
      <c r="Q67" s="426"/>
      <c r="R67" s="501"/>
      <c r="S67" s="426"/>
      <c r="T67" s="426"/>
      <c r="U67" s="517"/>
      <c r="V67" s="517"/>
      <c r="W67" s="517"/>
      <c r="X67" s="518"/>
      <c r="Y67" s="419"/>
      <c r="Z67" s="419"/>
      <c r="AA67" s="419"/>
      <c r="AB67" s="420"/>
      <c r="AC67" s="422"/>
      <c r="AD67" s="419"/>
      <c r="AE67" s="419"/>
      <c r="AF67" s="420"/>
    </row>
    <row r="68" spans="1:32" ht="19.5" customHeight="1" x14ac:dyDescent="0.15">
      <c r="A68" s="433"/>
      <c r="B68" s="434"/>
      <c r="C68" s="435"/>
      <c r="D68" s="436"/>
      <c r="E68" s="437"/>
      <c r="F68" s="438"/>
      <c r="G68" s="439"/>
      <c r="H68" s="562" t="s">
        <v>46</v>
      </c>
      <c r="I68" s="502" t="s">
        <v>10</v>
      </c>
      <c r="J68" s="441" t="s">
        <v>24</v>
      </c>
      <c r="K68" s="441"/>
      <c r="L68" s="503" t="s">
        <v>10</v>
      </c>
      <c r="M68" s="441" t="s">
        <v>28</v>
      </c>
      <c r="N68" s="441"/>
      <c r="O68" s="441"/>
      <c r="P68" s="441"/>
      <c r="Q68" s="553"/>
      <c r="R68" s="553"/>
      <c r="S68" s="553"/>
      <c r="T68" s="553"/>
      <c r="U68" s="553"/>
      <c r="V68" s="553"/>
      <c r="W68" s="553"/>
      <c r="X68" s="554"/>
      <c r="Y68" s="444"/>
      <c r="Z68" s="444"/>
      <c r="AA68" s="444"/>
      <c r="AB68" s="445"/>
      <c r="AC68" s="443"/>
      <c r="AD68" s="444"/>
      <c r="AE68" s="444"/>
      <c r="AF68" s="445"/>
    </row>
    <row r="69" spans="1:32" ht="18.75" customHeight="1" x14ac:dyDescent="0.15">
      <c r="A69" s="413"/>
      <c r="B69" s="414"/>
      <c r="C69" s="465"/>
      <c r="D69" s="417"/>
      <c r="E69" s="405"/>
      <c r="F69" s="417"/>
      <c r="G69" s="525"/>
      <c r="H69" s="560" t="s">
        <v>63</v>
      </c>
      <c r="I69" s="487" t="s">
        <v>10</v>
      </c>
      <c r="J69" s="427" t="s">
        <v>24</v>
      </c>
      <c r="K69" s="427"/>
      <c r="L69" s="472"/>
      <c r="M69" s="510" t="s">
        <v>10</v>
      </c>
      <c r="N69" s="427" t="s">
        <v>64</v>
      </c>
      <c r="O69" s="427"/>
      <c r="P69" s="472"/>
      <c r="Q69" s="510" t="s">
        <v>10</v>
      </c>
      <c r="R69" s="421" t="s">
        <v>65</v>
      </c>
      <c r="S69" s="421"/>
      <c r="T69" s="421"/>
      <c r="U69" s="421"/>
      <c r="V69" s="421"/>
      <c r="W69" s="421"/>
      <c r="X69" s="457"/>
      <c r="Y69" s="482" t="s">
        <v>10</v>
      </c>
      <c r="Z69" s="400" t="s">
        <v>19</v>
      </c>
      <c r="AA69" s="400"/>
      <c r="AB69" s="412"/>
      <c r="AC69" s="482" t="s">
        <v>10</v>
      </c>
      <c r="AD69" s="400" t="s">
        <v>19</v>
      </c>
      <c r="AE69" s="400"/>
      <c r="AF69" s="412"/>
    </row>
    <row r="70" spans="1:32" ht="19.5" customHeight="1" x14ac:dyDescent="0.15">
      <c r="A70" s="413"/>
      <c r="B70" s="414"/>
      <c r="C70" s="415"/>
      <c r="D70" s="416"/>
      <c r="E70" s="405"/>
      <c r="F70" s="417"/>
      <c r="G70" s="418"/>
      <c r="H70" s="601" t="s">
        <v>21</v>
      </c>
      <c r="I70" s="487" t="s">
        <v>10</v>
      </c>
      <c r="J70" s="427" t="s">
        <v>22</v>
      </c>
      <c r="K70" s="496"/>
      <c r="L70" s="472"/>
      <c r="M70" s="510" t="s">
        <v>10</v>
      </c>
      <c r="N70" s="427" t="s">
        <v>23</v>
      </c>
      <c r="O70" s="510"/>
      <c r="P70" s="427"/>
      <c r="Q70" s="488"/>
      <c r="R70" s="488"/>
      <c r="S70" s="488"/>
      <c r="T70" s="488"/>
      <c r="U70" s="488"/>
      <c r="V70" s="488"/>
      <c r="W70" s="488"/>
      <c r="X70" s="489"/>
      <c r="Y70" s="480" t="s">
        <v>10</v>
      </c>
      <c r="Z70" s="403" t="s">
        <v>20</v>
      </c>
      <c r="AA70" s="419"/>
      <c r="AB70" s="420"/>
      <c r="AC70" s="480" t="s">
        <v>10</v>
      </c>
      <c r="AD70" s="403" t="s">
        <v>20</v>
      </c>
      <c r="AE70" s="419"/>
      <c r="AF70" s="420"/>
    </row>
    <row r="71" spans="1:32" ht="19.5" customHeight="1" x14ac:dyDescent="0.15">
      <c r="A71" s="413"/>
      <c r="B71" s="414"/>
      <c r="C71" s="415"/>
      <c r="D71" s="416"/>
      <c r="E71" s="405"/>
      <c r="F71" s="417"/>
      <c r="G71" s="418"/>
      <c r="H71" s="430" t="s">
        <v>66</v>
      </c>
      <c r="I71" s="490" t="s">
        <v>10</v>
      </c>
      <c r="J71" s="424" t="s">
        <v>22</v>
      </c>
      <c r="K71" s="491"/>
      <c r="L71" s="450"/>
      <c r="M71" s="492" t="s">
        <v>10</v>
      </c>
      <c r="N71" s="424" t="s">
        <v>23</v>
      </c>
      <c r="O71" s="492"/>
      <c r="P71" s="424"/>
      <c r="Q71" s="493"/>
      <c r="R71" s="493"/>
      <c r="S71" s="493"/>
      <c r="T71" s="493"/>
      <c r="U71" s="493"/>
      <c r="V71" s="493"/>
      <c r="W71" s="493"/>
      <c r="X71" s="494"/>
      <c r="Y71" s="480"/>
      <c r="Z71" s="403"/>
      <c r="AA71" s="419"/>
      <c r="AB71" s="420"/>
      <c r="AC71" s="480"/>
      <c r="AD71" s="403"/>
      <c r="AE71" s="419"/>
      <c r="AF71" s="420"/>
    </row>
    <row r="72" spans="1:32" ht="18.75" customHeight="1" x14ac:dyDescent="0.15">
      <c r="A72" s="413"/>
      <c r="B72" s="414"/>
      <c r="C72" s="465"/>
      <c r="D72" s="417"/>
      <c r="E72" s="405"/>
      <c r="F72" s="417"/>
      <c r="G72" s="525"/>
      <c r="H72" s="2427" t="s">
        <v>67</v>
      </c>
      <c r="I72" s="2531" t="s">
        <v>10</v>
      </c>
      <c r="J72" s="2473" t="s">
        <v>24</v>
      </c>
      <c r="K72" s="2473"/>
      <c r="L72" s="2534" t="s">
        <v>10</v>
      </c>
      <c r="M72" s="2473" t="s">
        <v>28</v>
      </c>
      <c r="N72" s="2473"/>
      <c r="O72" s="453"/>
      <c r="P72" s="453"/>
      <c r="Q72" s="453"/>
      <c r="R72" s="453"/>
      <c r="S72" s="453"/>
      <c r="T72" s="453"/>
      <c r="U72" s="453"/>
      <c r="V72" s="453"/>
      <c r="W72" s="453"/>
      <c r="X72" s="454"/>
      <c r="Y72" s="422"/>
      <c r="Z72" s="419"/>
      <c r="AA72" s="419"/>
      <c r="AB72" s="420"/>
      <c r="AC72" s="422"/>
      <c r="AD72" s="419"/>
      <c r="AE72" s="419"/>
      <c r="AF72" s="420"/>
    </row>
    <row r="73" spans="1:32" ht="18.75" customHeight="1" x14ac:dyDescent="0.15">
      <c r="A73" s="413"/>
      <c r="B73" s="414"/>
      <c r="C73" s="465"/>
      <c r="D73" s="417"/>
      <c r="E73" s="405"/>
      <c r="F73" s="417"/>
      <c r="G73" s="525"/>
      <c r="H73" s="2432"/>
      <c r="I73" s="2532"/>
      <c r="J73" s="2464"/>
      <c r="K73" s="2464"/>
      <c r="L73" s="2535"/>
      <c r="M73" s="2464"/>
      <c r="N73" s="2464"/>
      <c r="X73" s="455"/>
      <c r="Y73" s="422"/>
      <c r="Z73" s="419"/>
      <c r="AA73" s="419"/>
      <c r="AB73" s="420"/>
      <c r="AC73" s="422"/>
      <c r="AD73" s="419"/>
      <c r="AE73" s="419"/>
      <c r="AF73" s="420"/>
    </row>
    <row r="74" spans="1:32" ht="18.75" customHeight="1" x14ac:dyDescent="0.15">
      <c r="A74" s="413"/>
      <c r="B74" s="414"/>
      <c r="C74" s="465"/>
      <c r="D74" s="417"/>
      <c r="E74" s="405"/>
      <c r="F74" s="417"/>
      <c r="G74" s="525"/>
      <c r="H74" s="2428"/>
      <c r="I74" s="2533"/>
      <c r="J74" s="2442"/>
      <c r="K74" s="2442"/>
      <c r="L74" s="2536"/>
      <c r="M74" s="2442"/>
      <c r="N74" s="2442"/>
      <c r="O74" s="421"/>
      <c r="P74" s="421"/>
      <c r="Q74" s="421"/>
      <c r="R74" s="421"/>
      <c r="S74" s="421"/>
      <c r="T74" s="421"/>
      <c r="U74" s="421"/>
      <c r="V74" s="421"/>
      <c r="W74" s="421"/>
      <c r="X74" s="457"/>
      <c r="Y74" s="422"/>
      <c r="Z74" s="419"/>
      <c r="AA74" s="419"/>
      <c r="AB74" s="420"/>
      <c r="AC74" s="422"/>
      <c r="AD74" s="419"/>
      <c r="AE74" s="419"/>
      <c r="AF74" s="420"/>
    </row>
    <row r="75" spans="1:32" ht="18.75" customHeight="1" x14ac:dyDescent="0.15">
      <c r="A75" s="413"/>
      <c r="B75" s="414"/>
      <c r="C75" s="465"/>
      <c r="D75" s="417"/>
      <c r="E75" s="405"/>
      <c r="F75" s="417"/>
      <c r="G75" s="525"/>
      <c r="H75" s="471" t="s">
        <v>68</v>
      </c>
      <c r="I75" s="490" t="s">
        <v>10</v>
      </c>
      <c r="J75" s="424" t="s">
        <v>53</v>
      </c>
      <c r="K75" s="491"/>
      <c r="L75" s="450"/>
      <c r="M75" s="492" t="s">
        <v>10</v>
      </c>
      <c r="N75" s="424" t="s">
        <v>54</v>
      </c>
      <c r="O75" s="493"/>
      <c r="P75" s="493"/>
      <c r="Q75" s="493"/>
      <c r="R75" s="493"/>
      <c r="S75" s="493"/>
      <c r="T75" s="493"/>
      <c r="U75" s="493"/>
      <c r="V75" s="493"/>
      <c r="W75" s="493"/>
      <c r="X75" s="494"/>
      <c r="Y75" s="422"/>
      <c r="Z75" s="419"/>
      <c r="AA75" s="419"/>
      <c r="AB75" s="420"/>
      <c r="AC75" s="422"/>
      <c r="AD75" s="419"/>
      <c r="AE75" s="419"/>
      <c r="AF75" s="420"/>
    </row>
    <row r="76" spans="1:32" ht="18.75" customHeight="1" x14ac:dyDescent="0.15">
      <c r="A76" s="413"/>
      <c r="B76" s="414"/>
      <c r="C76" s="465"/>
      <c r="D76" s="417"/>
      <c r="E76" s="405"/>
      <c r="F76" s="417"/>
      <c r="G76" s="525"/>
      <c r="H76" s="423" t="s">
        <v>75</v>
      </c>
      <c r="I76" s="490" t="s">
        <v>10</v>
      </c>
      <c r="J76" s="424" t="s">
        <v>24</v>
      </c>
      <c r="K76" s="424"/>
      <c r="L76" s="492" t="s">
        <v>10</v>
      </c>
      <c r="M76" s="424" t="s">
        <v>25</v>
      </c>
      <c r="N76" s="424"/>
      <c r="O76" s="492" t="s">
        <v>10</v>
      </c>
      <c r="P76" s="424" t="s">
        <v>26</v>
      </c>
      <c r="Q76" s="451"/>
      <c r="R76" s="451"/>
      <c r="S76" s="451"/>
      <c r="T76" s="451"/>
      <c r="U76" s="451"/>
      <c r="V76" s="451"/>
      <c r="W76" s="451"/>
      <c r="X76" s="452"/>
      <c r="Y76" s="422"/>
      <c r="Z76" s="419"/>
      <c r="AA76" s="419"/>
      <c r="AB76" s="420"/>
      <c r="AC76" s="422"/>
      <c r="AD76" s="419"/>
      <c r="AE76" s="419"/>
      <c r="AF76" s="420"/>
    </row>
    <row r="77" spans="1:32" ht="18.75" customHeight="1" x14ac:dyDescent="0.15">
      <c r="A77" s="481" t="s">
        <v>10</v>
      </c>
      <c r="B77" s="414">
        <v>72</v>
      </c>
      <c r="C77" s="465" t="s">
        <v>369</v>
      </c>
      <c r="D77" s="481" t="s">
        <v>10</v>
      </c>
      <c r="E77" s="405" t="s">
        <v>105</v>
      </c>
      <c r="F77" s="417"/>
      <c r="G77" s="525"/>
      <c r="H77" s="423" t="s">
        <v>102</v>
      </c>
      <c r="I77" s="490" t="s">
        <v>10</v>
      </c>
      <c r="J77" s="424" t="s">
        <v>24</v>
      </c>
      <c r="K77" s="424"/>
      <c r="L77" s="492" t="s">
        <v>10</v>
      </c>
      <c r="M77" s="424" t="s">
        <v>55</v>
      </c>
      <c r="N77" s="424"/>
      <c r="O77" s="492" t="s">
        <v>10</v>
      </c>
      <c r="P77" s="424" t="s">
        <v>56</v>
      </c>
      <c r="Q77" s="451"/>
      <c r="R77" s="451"/>
      <c r="S77" s="451"/>
      <c r="T77" s="451"/>
      <c r="U77" s="451"/>
      <c r="V77" s="451"/>
      <c r="W77" s="451"/>
      <c r="X77" s="452"/>
      <c r="Y77" s="422"/>
      <c r="Z77" s="419"/>
      <c r="AA77" s="419"/>
      <c r="AB77" s="420"/>
      <c r="AC77" s="422"/>
      <c r="AD77" s="419"/>
      <c r="AE77" s="419"/>
      <c r="AF77" s="420"/>
    </row>
    <row r="78" spans="1:32" ht="18.75" customHeight="1" x14ac:dyDescent="0.15">
      <c r="A78" s="413"/>
      <c r="B78" s="414"/>
      <c r="C78" s="465"/>
      <c r="D78" s="481" t="s">
        <v>10</v>
      </c>
      <c r="E78" s="405" t="s">
        <v>370</v>
      </c>
      <c r="F78" s="417"/>
      <c r="G78" s="525"/>
      <c r="H78" s="423" t="s">
        <v>207</v>
      </c>
      <c r="I78" s="500" t="s">
        <v>10</v>
      </c>
      <c r="J78" s="424" t="s">
        <v>24</v>
      </c>
      <c r="K78" s="491"/>
      <c r="L78" s="501" t="s">
        <v>10</v>
      </c>
      <c r="M78" s="424" t="s">
        <v>28</v>
      </c>
      <c r="N78" s="451"/>
      <c r="O78" s="451"/>
      <c r="P78" s="451"/>
      <c r="Q78" s="451"/>
      <c r="R78" s="451"/>
      <c r="S78" s="451"/>
      <c r="T78" s="451"/>
      <c r="U78" s="451"/>
      <c r="V78" s="451"/>
      <c r="W78" s="451"/>
      <c r="X78" s="452"/>
      <c r="Y78" s="422"/>
      <c r="Z78" s="419"/>
      <c r="AA78" s="419"/>
      <c r="AB78" s="420"/>
      <c r="AC78" s="422"/>
      <c r="AD78" s="419"/>
      <c r="AE78" s="419"/>
      <c r="AF78" s="420"/>
    </row>
    <row r="79" spans="1:32" ht="18.75" customHeight="1" x14ac:dyDescent="0.15">
      <c r="A79" s="413"/>
      <c r="B79" s="414"/>
      <c r="C79" s="465"/>
      <c r="D79" s="481" t="s">
        <v>10</v>
      </c>
      <c r="E79" s="405" t="s">
        <v>371</v>
      </c>
      <c r="F79" s="417"/>
      <c r="G79" s="525"/>
      <c r="H79" s="468" t="s">
        <v>372</v>
      </c>
      <c r="I79" s="500" t="s">
        <v>10</v>
      </c>
      <c r="J79" s="424" t="s">
        <v>24</v>
      </c>
      <c r="K79" s="491"/>
      <c r="L79" s="492" t="s">
        <v>10</v>
      </c>
      <c r="M79" s="424" t="s">
        <v>28</v>
      </c>
      <c r="N79" s="451"/>
      <c r="O79" s="451"/>
      <c r="P79" s="451"/>
      <c r="Q79" s="451"/>
      <c r="R79" s="451"/>
      <c r="S79" s="451"/>
      <c r="T79" s="451"/>
      <c r="U79" s="451"/>
      <c r="V79" s="451"/>
      <c r="W79" s="451"/>
      <c r="X79" s="452"/>
      <c r="Y79" s="422"/>
      <c r="Z79" s="419"/>
      <c r="AA79" s="419"/>
      <c r="AB79" s="420"/>
      <c r="AC79" s="422"/>
      <c r="AD79" s="419"/>
      <c r="AE79" s="419"/>
      <c r="AF79" s="420"/>
    </row>
    <row r="80" spans="1:32" ht="18.75" customHeight="1" x14ac:dyDescent="0.15">
      <c r="A80" s="413"/>
      <c r="B80" s="414"/>
      <c r="C80" s="465"/>
      <c r="D80" s="417"/>
      <c r="E80" s="405"/>
      <c r="F80" s="417"/>
      <c r="G80" s="525"/>
      <c r="H80" s="471" t="s">
        <v>293</v>
      </c>
      <c r="I80" s="500" t="s">
        <v>10</v>
      </c>
      <c r="J80" s="424" t="s">
        <v>24</v>
      </c>
      <c r="K80" s="491"/>
      <c r="L80" s="480" t="s">
        <v>10</v>
      </c>
      <c r="M80" s="424" t="s">
        <v>28</v>
      </c>
      <c r="N80" s="451"/>
      <c r="O80" s="451"/>
      <c r="P80" s="451"/>
      <c r="Q80" s="451"/>
      <c r="R80" s="451"/>
      <c r="S80" s="451"/>
      <c r="T80" s="451"/>
      <c r="U80" s="451"/>
      <c r="V80" s="451"/>
      <c r="W80" s="451"/>
      <c r="X80" s="452"/>
      <c r="Y80" s="422"/>
      <c r="Z80" s="419"/>
      <c r="AA80" s="419"/>
      <c r="AB80" s="420"/>
      <c r="AC80" s="422"/>
      <c r="AD80" s="419"/>
      <c r="AE80" s="419"/>
      <c r="AF80" s="420"/>
    </row>
    <row r="81" spans="1:32" ht="18.75" customHeight="1" x14ac:dyDescent="0.15">
      <c r="A81" s="413"/>
      <c r="B81" s="414"/>
      <c r="C81" s="415"/>
      <c r="D81" s="416"/>
      <c r="E81" s="405"/>
      <c r="F81" s="417"/>
      <c r="G81" s="525"/>
      <c r="H81" s="403" t="s">
        <v>81</v>
      </c>
      <c r="I81" s="490" t="s">
        <v>10</v>
      </c>
      <c r="J81" s="424" t="s">
        <v>24</v>
      </c>
      <c r="K81" s="491"/>
      <c r="L81" s="492" t="s">
        <v>10</v>
      </c>
      <c r="M81" s="424" t="s">
        <v>28</v>
      </c>
      <c r="N81" s="451"/>
      <c r="O81" s="451"/>
      <c r="P81" s="451"/>
      <c r="Q81" s="451"/>
      <c r="R81" s="451"/>
      <c r="S81" s="451"/>
      <c r="T81" s="451"/>
      <c r="U81" s="451"/>
      <c r="V81" s="451"/>
      <c r="W81" s="451"/>
      <c r="X81" s="452"/>
      <c r="Y81" s="422"/>
      <c r="Z81" s="419"/>
      <c r="AA81" s="419"/>
      <c r="AB81" s="420"/>
      <c r="AC81" s="422"/>
      <c r="AD81" s="419"/>
      <c r="AE81" s="419"/>
      <c r="AF81" s="420"/>
    </row>
    <row r="82" spans="1:32" ht="18.75" customHeight="1" x14ac:dyDescent="0.15">
      <c r="A82" s="413"/>
      <c r="B82" s="414"/>
      <c r="C82" s="415"/>
      <c r="D82" s="416"/>
      <c r="E82" s="405"/>
      <c r="F82" s="417"/>
      <c r="G82" s="525"/>
      <c r="H82" s="423" t="s">
        <v>82</v>
      </c>
      <c r="I82" s="490" t="s">
        <v>10</v>
      </c>
      <c r="J82" s="424" t="s">
        <v>24</v>
      </c>
      <c r="K82" s="491"/>
      <c r="L82" s="492" t="s">
        <v>10</v>
      </c>
      <c r="M82" s="424" t="s">
        <v>28</v>
      </c>
      <c r="N82" s="451"/>
      <c r="O82" s="451"/>
      <c r="P82" s="451"/>
      <c r="Q82" s="451"/>
      <c r="R82" s="451"/>
      <c r="S82" s="451"/>
      <c r="T82" s="451"/>
      <c r="U82" s="451"/>
      <c r="V82" s="451"/>
      <c r="W82" s="451"/>
      <c r="X82" s="452"/>
      <c r="Y82" s="422"/>
      <c r="Z82" s="419"/>
      <c r="AA82" s="419"/>
      <c r="AB82" s="420"/>
      <c r="AC82" s="422"/>
      <c r="AD82" s="419"/>
      <c r="AE82" s="419"/>
      <c r="AF82" s="420"/>
    </row>
    <row r="83" spans="1:32" ht="18.75" customHeight="1" x14ac:dyDescent="0.15">
      <c r="A83" s="413"/>
      <c r="B83" s="414"/>
      <c r="C83" s="415"/>
      <c r="D83" s="416"/>
      <c r="E83" s="405"/>
      <c r="F83" s="417"/>
      <c r="G83" s="525"/>
      <c r="H83" s="423" t="s">
        <v>83</v>
      </c>
      <c r="I83" s="490" t="s">
        <v>10</v>
      </c>
      <c r="J83" s="424" t="s">
        <v>24</v>
      </c>
      <c r="K83" s="491"/>
      <c r="L83" s="492" t="s">
        <v>10</v>
      </c>
      <c r="M83" s="424" t="s">
        <v>28</v>
      </c>
      <c r="N83" s="451"/>
      <c r="O83" s="451"/>
      <c r="P83" s="451"/>
      <c r="Q83" s="451"/>
      <c r="R83" s="451"/>
      <c r="S83" s="451"/>
      <c r="T83" s="451"/>
      <c r="U83" s="451"/>
      <c r="V83" s="451"/>
      <c r="W83" s="451"/>
      <c r="X83" s="452"/>
      <c r="Y83" s="422"/>
      <c r="Z83" s="419"/>
      <c r="AA83" s="419"/>
      <c r="AB83" s="420"/>
      <c r="AC83" s="422"/>
      <c r="AD83" s="419"/>
      <c r="AE83" s="419"/>
      <c r="AF83" s="420"/>
    </row>
    <row r="84" spans="1:32" ht="18.75" customHeight="1" x14ac:dyDescent="0.15">
      <c r="A84" s="413"/>
      <c r="B84" s="414"/>
      <c r="C84" s="465"/>
      <c r="D84" s="417"/>
      <c r="E84" s="405"/>
      <c r="F84" s="417"/>
      <c r="G84" s="525"/>
      <c r="H84" s="471" t="s">
        <v>84</v>
      </c>
      <c r="I84" s="492" t="s">
        <v>10</v>
      </c>
      <c r="J84" s="424" t="s">
        <v>24</v>
      </c>
      <c r="K84" s="424"/>
      <c r="L84" s="492" t="s">
        <v>10</v>
      </c>
      <c r="M84" s="424" t="s">
        <v>94</v>
      </c>
      <c r="N84" s="424"/>
      <c r="O84" s="492" t="s">
        <v>10</v>
      </c>
      <c r="P84" s="424" t="s">
        <v>62</v>
      </c>
      <c r="Q84" s="424"/>
      <c r="R84" s="492" t="s">
        <v>10</v>
      </c>
      <c r="S84" s="424" t="s">
        <v>95</v>
      </c>
      <c r="T84" s="451"/>
      <c r="U84" s="451"/>
      <c r="V84" s="451"/>
      <c r="W84" s="451"/>
      <c r="X84" s="452"/>
      <c r="Y84" s="422"/>
      <c r="Z84" s="419"/>
      <c r="AA84" s="419"/>
      <c r="AB84" s="420"/>
      <c r="AC84" s="422"/>
      <c r="AD84" s="419"/>
      <c r="AE84" s="419"/>
      <c r="AF84" s="420"/>
    </row>
    <row r="85" spans="1:32" ht="18.75" customHeight="1" x14ac:dyDescent="0.15">
      <c r="A85" s="413"/>
      <c r="B85" s="414"/>
      <c r="C85" s="415"/>
      <c r="D85" s="416"/>
      <c r="E85" s="405"/>
      <c r="F85" s="417"/>
      <c r="G85" s="418"/>
      <c r="H85" s="423" t="s">
        <v>191</v>
      </c>
      <c r="I85" s="490" t="s">
        <v>10</v>
      </c>
      <c r="J85" s="424" t="s">
        <v>24</v>
      </c>
      <c r="K85" s="424"/>
      <c r="L85" s="492" t="s">
        <v>10</v>
      </c>
      <c r="M85" s="424" t="s">
        <v>39</v>
      </c>
      <c r="N85" s="424"/>
      <c r="O85" s="492" t="s">
        <v>10</v>
      </c>
      <c r="P85" s="424" t="s">
        <v>40</v>
      </c>
      <c r="Q85" s="424"/>
      <c r="R85" s="492" t="s">
        <v>10</v>
      </c>
      <c r="S85" s="424" t="s">
        <v>41</v>
      </c>
      <c r="T85" s="424"/>
      <c r="U85" s="493"/>
      <c r="V85" s="493"/>
      <c r="W85" s="493"/>
      <c r="X85" s="494"/>
      <c r="Y85" s="419"/>
      <c r="Z85" s="419"/>
      <c r="AA85" s="419"/>
      <c r="AB85" s="420"/>
      <c r="AC85" s="422"/>
      <c r="AD85" s="419"/>
      <c r="AE85" s="419"/>
      <c r="AF85" s="420"/>
    </row>
    <row r="86" spans="1:32" ht="18.75" customHeight="1" x14ac:dyDescent="0.15">
      <c r="A86" s="413"/>
      <c r="B86" s="414"/>
      <c r="C86" s="415"/>
      <c r="D86" s="416"/>
      <c r="E86" s="405"/>
      <c r="F86" s="417"/>
      <c r="G86" s="418"/>
      <c r="H86" s="561" t="s">
        <v>42</v>
      </c>
      <c r="I86" s="500" t="s">
        <v>10</v>
      </c>
      <c r="J86" s="426" t="s">
        <v>43</v>
      </c>
      <c r="K86" s="426"/>
      <c r="L86" s="501" t="s">
        <v>10</v>
      </c>
      <c r="M86" s="426" t="s">
        <v>44</v>
      </c>
      <c r="N86" s="426"/>
      <c r="O86" s="501" t="s">
        <v>10</v>
      </c>
      <c r="P86" s="426" t="s">
        <v>45</v>
      </c>
      <c r="Q86" s="426"/>
      <c r="R86" s="501"/>
      <c r="S86" s="426"/>
      <c r="T86" s="426"/>
      <c r="U86" s="517"/>
      <c r="V86" s="517"/>
      <c r="W86" s="517"/>
      <c r="X86" s="518"/>
      <c r="Y86" s="419"/>
      <c r="Z86" s="419"/>
      <c r="AA86" s="419"/>
      <c r="AB86" s="420"/>
      <c r="AC86" s="422"/>
      <c r="AD86" s="419"/>
      <c r="AE86" s="419"/>
      <c r="AF86" s="420"/>
    </row>
    <row r="87" spans="1:32" ht="19.5" customHeight="1" x14ac:dyDescent="0.15">
      <c r="A87" s="433"/>
      <c r="B87" s="434"/>
      <c r="C87" s="435"/>
      <c r="D87" s="436"/>
      <c r="E87" s="437"/>
      <c r="F87" s="438"/>
      <c r="G87" s="439"/>
      <c r="H87" s="562" t="s">
        <v>46</v>
      </c>
      <c r="I87" s="502" t="s">
        <v>10</v>
      </c>
      <c r="J87" s="441" t="s">
        <v>24</v>
      </c>
      <c r="K87" s="441"/>
      <c r="L87" s="503" t="s">
        <v>10</v>
      </c>
      <c r="M87" s="441" t="s">
        <v>28</v>
      </c>
      <c r="N87" s="441"/>
      <c r="O87" s="441"/>
      <c r="P87" s="441"/>
      <c r="Q87" s="553"/>
      <c r="R87" s="553"/>
      <c r="S87" s="553"/>
      <c r="T87" s="553"/>
      <c r="U87" s="553"/>
      <c r="V87" s="553"/>
      <c r="W87" s="553"/>
      <c r="X87" s="554"/>
      <c r="Y87" s="444"/>
      <c r="Z87" s="444"/>
      <c r="AA87" s="444"/>
      <c r="AB87" s="445"/>
      <c r="AC87" s="443"/>
      <c r="AD87" s="444"/>
      <c r="AE87" s="444"/>
      <c r="AF87" s="445"/>
    </row>
    <row r="88" spans="1:32" ht="18.75" customHeight="1" x14ac:dyDescent="0.15">
      <c r="A88" s="406"/>
      <c r="B88" s="407"/>
      <c r="C88" s="461"/>
      <c r="D88" s="410"/>
      <c r="E88" s="402"/>
      <c r="F88" s="410"/>
      <c r="G88" s="484"/>
      <c r="H88" s="564" t="s">
        <v>373</v>
      </c>
      <c r="I88" s="505" t="s">
        <v>10</v>
      </c>
      <c r="J88" s="449" t="s">
        <v>24</v>
      </c>
      <c r="K88" s="449"/>
      <c r="L88" s="462"/>
      <c r="M88" s="507" t="s">
        <v>10</v>
      </c>
      <c r="N88" s="449" t="s">
        <v>64</v>
      </c>
      <c r="O88" s="449"/>
      <c r="P88" s="462"/>
      <c r="Q88" s="507" t="s">
        <v>10</v>
      </c>
      <c r="R88" s="463" t="s">
        <v>65</v>
      </c>
      <c r="S88" s="463"/>
      <c r="T88" s="463"/>
      <c r="U88" s="463"/>
      <c r="V88" s="463"/>
      <c r="W88" s="463"/>
      <c r="X88" s="464"/>
      <c r="Y88" s="482" t="s">
        <v>10</v>
      </c>
      <c r="Z88" s="400" t="s">
        <v>19</v>
      </c>
      <c r="AA88" s="400"/>
      <c r="AB88" s="412"/>
      <c r="AC88" s="482" t="s">
        <v>10</v>
      </c>
      <c r="AD88" s="400" t="s">
        <v>19</v>
      </c>
      <c r="AE88" s="400"/>
      <c r="AF88" s="412"/>
    </row>
    <row r="89" spans="1:32" ht="19.5" customHeight="1" x14ac:dyDescent="0.15">
      <c r="A89" s="413"/>
      <c r="B89" s="414"/>
      <c r="C89" s="415"/>
      <c r="D89" s="416"/>
      <c r="E89" s="405"/>
      <c r="F89" s="417"/>
      <c r="G89" s="418"/>
      <c r="H89" s="601" t="s">
        <v>21</v>
      </c>
      <c r="I89" s="487" t="s">
        <v>10</v>
      </c>
      <c r="J89" s="427" t="s">
        <v>22</v>
      </c>
      <c r="K89" s="496"/>
      <c r="L89" s="472"/>
      <c r="M89" s="510" t="s">
        <v>10</v>
      </c>
      <c r="N89" s="427" t="s">
        <v>23</v>
      </c>
      <c r="O89" s="510"/>
      <c r="P89" s="427"/>
      <c r="Q89" s="488"/>
      <c r="R89" s="488"/>
      <c r="S89" s="488"/>
      <c r="T89" s="488"/>
      <c r="U89" s="488"/>
      <c r="V89" s="488"/>
      <c r="W89" s="488"/>
      <c r="X89" s="489"/>
      <c r="Y89" s="480" t="s">
        <v>10</v>
      </c>
      <c r="Z89" s="403" t="s">
        <v>20</v>
      </c>
      <c r="AA89" s="419"/>
      <c r="AB89" s="420"/>
      <c r="AC89" s="480" t="s">
        <v>10</v>
      </c>
      <c r="AD89" s="403" t="s">
        <v>20</v>
      </c>
      <c r="AE89" s="419"/>
      <c r="AF89" s="420"/>
    </row>
    <row r="90" spans="1:32" ht="19.5" customHeight="1" x14ac:dyDescent="0.15">
      <c r="A90" s="413"/>
      <c r="B90" s="414"/>
      <c r="C90" s="415"/>
      <c r="D90" s="416"/>
      <c r="E90" s="405"/>
      <c r="F90" s="417"/>
      <c r="G90" s="418"/>
      <c r="H90" s="430" t="s">
        <v>66</v>
      </c>
      <c r="I90" s="490" t="s">
        <v>10</v>
      </c>
      <c r="J90" s="424" t="s">
        <v>22</v>
      </c>
      <c r="K90" s="491"/>
      <c r="L90" s="450"/>
      <c r="M90" s="492" t="s">
        <v>10</v>
      </c>
      <c r="N90" s="424" t="s">
        <v>23</v>
      </c>
      <c r="O90" s="492"/>
      <c r="P90" s="424"/>
      <c r="Q90" s="493"/>
      <c r="R90" s="493"/>
      <c r="S90" s="493"/>
      <c r="T90" s="493"/>
      <c r="U90" s="493"/>
      <c r="V90" s="493"/>
      <c r="W90" s="493"/>
      <c r="X90" s="494"/>
      <c r="Y90" s="480"/>
      <c r="Z90" s="403"/>
      <c r="AA90" s="419"/>
      <c r="AB90" s="420"/>
      <c r="AC90" s="480"/>
      <c r="AD90" s="403"/>
      <c r="AE90" s="419"/>
      <c r="AF90" s="420"/>
    </row>
    <row r="91" spans="1:32" ht="18.75" customHeight="1" x14ac:dyDescent="0.15">
      <c r="A91" s="413"/>
      <c r="B91" s="414"/>
      <c r="C91" s="465"/>
      <c r="D91" s="417"/>
      <c r="E91" s="405"/>
      <c r="F91" s="417"/>
      <c r="G91" s="525"/>
      <c r="H91" s="446" t="s">
        <v>34</v>
      </c>
      <c r="I91" s="481" t="s">
        <v>10</v>
      </c>
      <c r="J91" s="427" t="s">
        <v>24</v>
      </c>
      <c r="K91" s="496"/>
      <c r="L91" s="480" t="s">
        <v>10</v>
      </c>
      <c r="M91" s="427" t="s">
        <v>28</v>
      </c>
      <c r="N91" s="421"/>
      <c r="O91" s="421"/>
      <c r="P91" s="421"/>
      <c r="Q91" s="421"/>
      <c r="R91" s="421"/>
      <c r="S91" s="421"/>
      <c r="T91" s="421"/>
      <c r="U91" s="421"/>
      <c r="V91" s="421"/>
      <c r="W91" s="421"/>
      <c r="X91" s="457"/>
      <c r="Y91" s="422"/>
      <c r="Z91" s="419"/>
      <c r="AA91" s="419"/>
      <c r="AB91" s="420"/>
      <c r="AC91" s="422"/>
      <c r="AD91" s="419"/>
      <c r="AE91" s="419"/>
      <c r="AF91" s="420"/>
    </row>
    <row r="92" spans="1:32" ht="18.75" customHeight="1" x14ac:dyDescent="0.15">
      <c r="A92" s="413"/>
      <c r="B92" s="414"/>
      <c r="C92" s="465"/>
      <c r="D92" s="417"/>
      <c r="E92" s="405"/>
      <c r="F92" s="417"/>
      <c r="G92" s="525"/>
      <c r="H92" s="2427" t="s">
        <v>285</v>
      </c>
      <c r="I92" s="2484" t="s">
        <v>10</v>
      </c>
      <c r="J92" s="2473" t="s">
        <v>30</v>
      </c>
      <c r="K92" s="2473"/>
      <c r="L92" s="2473"/>
      <c r="M92" s="2484" t="s">
        <v>10</v>
      </c>
      <c r="N92" s="2473" t="s">
        <v>31</v>
      </c>
      <c r="O92" s="2473"/>
      <c r="P92" s="2473"/>
      <c r="Q92" s="498"/>
      <c r="R92" s="498"/>
      <c r="S92" s="498"/>
      <c r="T92" s="498"/>
      <c r="U92" s="498"/>
      <c r="V92" s="498"/>
      <c r="W92" s="498"/>
      <c r="X92" s="499"/>
      <c r="Y92" s="422"/>
      <c r="Z92" s="419"/>
      <c r="AA92" s="419"/>
      <c r="AB92" s="420"/>
      <c r="AC92" s="422"/>
      <c r="AD92" s="419"/>
      <c r="AE92" s="419"/>
      <c r="AF92" s="420"/>
    </row>
    <row r="93" spans="1:32" ht="18.75" customHeight="1" x14ac:dyDescent="0.15">
      <c r="A93" s="413"/>
      <c r="B93" s="414"/>
      <c r="C93" s="465"/>
      <c r="D93" s="417"/>
      <c r="E93" s="405"/>
      <c r="F93" s="417"/>
      <c r="G93" s="525"/>
      <c r="H93" s="2428"/>
      <c r="I93" s="2444"/>
      <c r="J93" s="2442"/>
      <c r="K93" s="2442"/>
      <c r="L93" s="2442"/>
      <c r="M93" s="2444"/>
      <c r="N93" s="2442"/>
      <c r="O93" s="2442"/>
      <c r="P93" s="2442"/>
      <c r="Q93" s="488"/>
      <c r="R93" s="488"/>
      <c r="S93" s="488"/>
      <c r="T93" s="488"/>
      <c r="U93" s="488"/>
      <c r="V93" s="488"/>
      <c r="W93" s="488"/>
      <c r="X93" s="489"/>
      <c r="Y93" s="422"/>
      <c r="Z93" s="419"/>
      <c r="AA93" s="419"/>
      <c r="AB93" s="420"/>
      <c r="AC93" s="422"/>
      <c r="AD93" s="419"/>
      <c r="AE93" s="419"/>
      <c r="AF93" s="420"/>
    </row>
    <row r="94" spans="1:32" ht="18.75" customHeight="1" x14ac:dyDescent="0.15">
      <c r="A94" s="413"/>
      <c r="B94" s="414"/>
      <c r="C94" s="465"/>
      <c r="D94" s="417"/>
      <c r="E94" s="405"/>
      <c r="F94" s="417"/>
      <c r="G94" s="525"/>
      <c r="H94" s="446" t="s">
        <v>79</v>
      </c>
      <c r="I94" s="500" t="s">
        <v>10</v>
      </c>
      <c r="J94" s="424" t="s">
        <v>24</v>
      </c>
      <c r="K94" s="424"/>
      <c r="L94" s="492" t="s">
        <v>10</v>
      </c>
      <c r="M94" s="424" t="s">
        <v>25</v>
      </c>
      <c r="N94" s="424"/>
      <c r="O94" s="501" t="s">
        <v>10</v>
      </c>
      <c r="P94" s="424" t="s">
        <v>26</v>
      </c>
      <c r="Q94" s="451"/>
      <c r="R94" s="501"/>
      <c r="S94" s="424"/>
      <c r="T94" s="451"/>
      <c r="U94" s="501"/>
      <c r="V94" s="424"/>
      <c r="W94" s="451"/>
      <c r="X94" s="489"/>
      <c r="Y94" s="422"/>
      <c r="Z94" s="419"/>
      <c r="AA94" s="419"/>
      <c r="AB94" s="420"/>
      <c r="AC94" s="422"/>
      <c r="AD94" s="419"/>
      <c r="AE94" s="419"/>
      <c r="AF94" s="420"/>
    </row>
    <row r="95" spans="1:32" ht="18.75" customHeight="1" x14ac:dyDescent="0.15">
      <c r="A95" s="413"/>
      <c r="B95" s="414"/>
      <c r="C95" s="465"/>
      <c r="D95" s="417"/>
      <c r="E95" s="405"/>
      <c r="F95" s="417"/>
      <c r="G95" s="525"/>
      <c r="H95" s="471" t="s">
        <v>374</v>
      </c>
      <c r="I95" s="500" t="s">
        <v>10</v>
      </c>
      <c r="J95" s="424" t="s">
        <v>24</v>
      </c>
      <c r="K95" s="491"/>
      <c r="L95" s="480" t="s">
        <v>10</v>
      </c>
      <c r="M95" s="424" t="s">
        <v>28</v>
      </c>
      <c r="N95" s="451"/>
      <c r="O95" s="451"/>
      <c r="P95" s="451"/>
      <c r="Q95" s="451"/>
      <c r="R95" s="451"/>
      <c r="S95" s="451"/>
      <c r="T95" s="451"/>
      <c r="U95" s="451"/>
      <c r="V95" s="451"/>
      <c r="W95" s="451"/>
      <c r="X95" s="452"/>
      <c r="Y95" s="422"/>
      <c r="Z95" s="419"/>
      <c r="AA95" s="419"/>
      <c r="AB95" s="420"/>
      <c r="AC95" s="422"/>
      <c r="AD95" s="419"/>
      <c r="AE95" s="419"/>
      <c r="AF95" s="420"/>
    </row>
    <row r="96" spans="1:32" ht="18.75" customHeight="1" x14ac:dyDescent="0.15">
      <c r="A96" s="413"/>
      <c r="B96" s="414"/>
      <c r="C96" s="465"/>
      <c r="D96" s="417"/>
      <c r="E96" s="405"/>
      <c r="F96" s="417"/>
      <c r="G96" s="525"/>
      <c r="H96" s="471" t="s">
        <v>375</v>
      </c>
      <c r="I96" s="500" t="s">
        <v>10</v>
      </c>
      <c r="J96" s="424" t="s">
        <v>24</v>
      </c>
      <c r="K96" s="424"/>
      <c r="L96" s="492" t="s">
        <v>10</v>
      </c>
      <c r="M96" s="424" t="s">
        <v>25</v>
      </c>
      <c r="N96" s="424"/>
      <c r="O96" s="501" t="s">
        <v>10</v>
      </c>
      <c r="P96" s="424" t="s">
        <v>26</v>
      </c>
      <c r="Q96" s="451"/>
      <c r="R96" s="501" t="s">
        <v>10</v>
      </c>
      <c r="S96" s="424" t="s">
        <v>27</v>
      </c>
      <c r="T96" s="451"/>
      <c r="U96" s="451"/>
      <c r="V96" s="451"/>
      <c r="W96" s="451"/>
      <c r="X96" s="452"/>
      <c r="Y96" s="422"/>
      <c r="Z96" s="419"/>
      <c r="AA96" s="419"/>
      <c r="AB96" s="420"/>
      <c r="AC96" s="422"/>
      <c r="AD96" s="419"/>
      <c r="AE96" s="419"/>
      <c r="AF96" s="420"/>
    </row>
    <row r="97" spans="1:32" ht="18.75" customHeight="1" x14ac:dyDescent="0.15">
      <c r="A97" s="481" t="s">
        <v>10</v>
      </c>
      <c r="B97" s="414">
        <v>73</v>
      </c>
      <c r="C97" s="465" t="s">
        <v>376</v>
      </c>
      <c r="D97" s="481" t="s">
        <v>10</v>
      </c>
      <c r="E97" s="405" t="s">
        <v>377</v>
      </c>
      <c r="F97" s="417"/>
      <c r="G97" s="525"/>
      <c r="H97" s="471" t="s">
        <v>378</v>
      </c>
      <c r="I97" s="490" t="s">
        <v>10</v>
      </c>
      <c r="J97" s="424" t="s">
        <v>24</v>
      </c>
      <c r="K97" s="491"/>
      <c r="L97" s="492" t="s">
        <v>10</v>
      </c>
      <c r="M97" s="424" t="s">
        <v>28</v>
      </c>
      <c r="N97" s="451"/>
      <c r="O97" s="451"/>
      <c r="P97" s="451"/>
      <c r="Q97" s="451"/>
      <c r="R97" s="451"/>
      <c r="S97" s="451"/>
      <c r="T97" s="451"/>
      <c r="U97" s="451"/>
      <c r="V97" s="451"/>
      <c r="W97" s="451"/>
      <c r="X97" s="452"/>
      <c r="Y97" s="422"/>
      <c r="Z97" s="419"/>
      <c r="AA97" s="419"/>
      <c r="AB97" s="420"/>
      <c r="AC97" s="422"/>
      <c r="AD97" s="419"/>
      <c r="AE97" s="419"/>
      <c r="AF97" s="420"/>
    </row>
    <row r="98" spans="1:32" ht="18.75" customHeight="1" x14ac:dyDescent="0.15">
      <c r="A98" s="413"/>
      <c r="B98" s="414"/>
      <c r="C98" s="465"/>
      <c r="D98" s="481" t="s">
        <v>10</v>
      </c>
      <c r="E98" s="405" t="s">
        <v>379</v>
      </c>
      <c r="F98" s="417"/>
      <c r="G98" s="525"/>
      <c r="H98" s="471" t="s">
        <v>380</v>
      </c>
      <c r="I98" s="490" t="s">
        <v>10</v>
      </c>
      <c r="J98" s="424" t="s">
        <v>24</v>
      </c>
      <c r="K98" s="491"/>
      <c r="L98" s="492" t="s">
        <v>10</v>
      </c>
      <c r="M98" s="424" t="s">
        <v>28</v>
      </c>
      <c r="N98" s="451"/>
      <c r="O98" s="451"/>
      <c r="P98" s="451"/>
      <c r="Q98" s="451"/>
      <c r="R98" s="451"/>
      <c r="S98" s="451"/>
      <c r="T98" s="451"/>
      <c r="U98" s="451"/>
      <c r="V98" s="451"/>
      <c r="W98" s="451"/>
      <c r="X98" s="452"/>
      <c r="Y98" s="422"/>
      <c r="Z98" s="419"/>
      <c r="AA98" s="419"/>
      <c r="AB98" s="420"/>
      <c r="AC98" s="422"/>
      <c r="AD98" s="419"/>
      <c r="AE98" s="419"/>
      <c r="AF98" s="420"/>
    </row>
    <row r="99" spans="1:32" ht="18.75" customHeight="1" x14ac:dyDescent="0.15">
      <c r="A99" s="413"/>
      <c r="B99" s="414"/>
      <c r="C99" s="465"/>
      <c r="D99" s="417"/>
      <c r="E99" s="405" t="s">
        <v>381</v>
      </c>
      <c r="F99" s="417"/>
      <c r="G99" s="525"/>
      <c r="H99" s="471" t="s">
        <v>349</v>
      </c>
      <c r="I99" s="490" t="s">
        <v>10</v>
      </c>
      <c r="J99" s="424" t="s">
        <v>24</v>
      </c>
      <c r="K99" s="491"/>
      <c r="L99" s="492" t="s">
        <v>10</v>
      </c>
      <c r="M99" s="424" t="s">
        <v>55</v>
      </c>
      <c r="N99" s="424"/>
      <c r="O99" s="501" t="s">
        <v>10</v>
      </c>
      <c r="P99" s="426" t="s">
        <v>56</v>
      </c>
      <c r="Q99" s="424"/>
      <c r="R99" s="424"/>
      <c r="S99" s="491"/>
      <c r="T99" s="424"/>
      <c r="U99" s="491"/>
      <c r="V99" s="491"/>
      <c r="W99" s="491"/>
      <c r="X99" s="495"/>
      <c r="Y99" s="422"/>
      <c r="Z99" s="419"/>
      <c r="AA99" s="419"/>
      <c r="AB99" s="420"/>
      <c r="AC99" s="422"/>
      <c r="AD99" s="419"/>
      <c r="AE99" s="419"/>
      <c r="AF99" s="420"/>
    </row>
    <row r="100" spans="1:32" ht="18.75" customHeight="1" x14ac:dyDescent="0.15">
      <c r="A100" s="413"/>
      <c r="B100" s="414"/>
      <c r="C100" s="465"/>
      <c r="D100" s="417"/>
      <c r="E100" s="405"/>
      <c r="F100" s="417"/>
      <c r="G100" s="525"/>
      <c r="H100" s="423" t="s">
        <v>83</v>
      </c>
      <c r="I100" s="490" t="s">
        <v>10</v>
      </c>
      <c r="J100" s="424" t="s">
        <v>24</v>
      </c>
      <c r="K100" s="491"/>
      <c r="L100" s="492" t="s">
        <v>10</v>
      </c>
      <c r="M100" s="424" t="s">
        <v>28</v>
      </c>
      <c r="N100" s="451"/>
      <c r="O100" s="451"/>
      <c r="P100" s="451"/>
      <c r="Q100" s="451"/>
      <c r="R100" s="451"/>
      <c r="S100" s="451"/>
      <c r="T100" s="451"/>
      <c r="U100" s="451"/>
      <c r="V100" s="451"/>
      <c r="W100" s="451"/>
      <c r="X100" s="452"/>
      <c r="Y100" s="422"/>
      <c r="Z100" s="419"/>
      <c r="AA100" s="419"/>
      <c r="AB100" s="420"/>
      <c r="AC100" s="422"/>
      <c r="AD100" s="419"/>
      <c r="AE100" s="419"/>
      <c r="AF100" s="420"/>
    </row>
    <row r="101" spans="1:32" ht="18.75" customHeight="1" x14ac:dyDescent="0.15">
      <c r="A101" s="413"/>
      <c r="B101" s="414"/>
      <c r="C101" s="465"/>
      <c r="D101" s="417"/>
      <c r="E101" s="405"/>
      <c r="F101" s="417"/>
      <c r="G101" s="525"/>
      <c r="H101" s="516" t="s">
        <v>114</v>
      </c>
      <c r="I101" s="490" t="s">
        <v>10</v>
      </c>
      <c r="J101" s="424" t="s">
        <v>24</v>
      </c>
      <c r="K101" s="424"/>
      <c r="L101" s="492" t="s">
        <v>10</v>
      </c>
      <c r="M101" s="424" t="s">
        <v>25</v>
      </c>
      <c r="N101" s="424"/>
      <c r="O101" s="492" t="s">
        <v>10</v>
      </c>
      <c r="P101" s="424" t="s">
        <v>26</v>
      </c>
      <c r="Q101" s="493"/>
      <c r="R101" s="493"/>
      <c r="S101" s="493"/>
      <c r="T101" s="493"/>
      <c r="U101" s="517"/>
      <c r="V101" s="517"/>
      <c r="W101" s="517"/>
      <c r="X101" s="518"/>
      <c r="Y101" s="422"/>
      <c r="Z101" s="419"/>
      <c r="AA101" s="419"/>
      <c r="AB101" s="420"/>
      <c r="AC101" s="422"/>
      <c r="AD101" s="419"/>
      <c r="AE101" s="419"/>
      <c r="AF101" s="420"/>
    </row>
    <row r="102" spans="1:32" ht="18.75" customHeight="1" x14ac:dyDescent="0.15">
      <c r="A102" s="413"/>
      <c r="B102" s="414"/>
      <c r="C102" s="465"/>
      <c r="D102" s="417"/>
      <c r="E102" s="405"/>
      <c r="F102" s="417"/>
      <c r="G102" s="525"/>
      <c r="H102" s="471" t="s">
        <v>84</v>
      </c>
      <c r="I102" s="490" t="s">
        <v>10</v>
      </c>
      <c r="J102" s="424" t="s">
        <v>24</v>
      </c>
      <c r="K102" s="424"/>
      <c r="L102" s="492" t="s">
        <v>10</v>
      </c>
      <c r="M102" s="424" t="s">
        <v>39</v>
      </c>
      <c r="N102" s="424"/>
      <c r="O102" s="492" t="s">
        <v>10</v>
      </c>
      <c r="P102" s="424" t="s">
        <v>40</v>
      </c>
      <c r="Q102" s="451"/>
      <c r="R102" s="492" t="s">
        <v>10</v>
      </c>
      <c r="S102" s="424" t="s">
        <v>85</v>
      </c>
      <c r="T102" s="451"/>
      <c r="U102" s="451"/>
      <c r="V102" s="451"/>
      <c r="W102" s="451"/>
      <c r="X102" s="452"/>
      <c r="Y102" s="422"/>
      <c r="Z102" s="419"/>
      <c r="AA102" s="419"/>
      <c r="AB102" s="420"/>
      <c r="AC102" s="422"/>
      <c r="AD102" s="419"/>
      <c r="AE102" s="419"/>
      <c r="AF102" s="420"/>
    </row>
    <row r="103" spans="1:32" ht="18.75" customHeight="1" x14ac:dyDescent="0.15">
      <c r="A103" s="413"/>
      <c r="B103" s="414"/>
      <c r="C103" s="415"/>
      <c r="D103" s="416"/>
      <c r="E103" s="405"/>
      <c r="F103" s="417"/>
      <c r="G103" s="418"/>
      <c r="H103" s="423" t="s">
        <v>191</v>
      </c>
      <c r="I103" s="490" t="s">
        <v>10</v>
      </c>
      <c r="J103" s="424" t="s">
        <v>24</v>
      </c>
      <c r="K103" s="424"/>
      <c r="L103" s="492" t="s">
        <v>10</v>
      </c>
      <c r="M103" s="424" t="s">
        <v>39</v>
      </c>
      <c r="N103" s="424"/>
      <c r="O103" s="492" t="s">
        <v>10</v>
      </c>
      <c r="P103" s="424" t="s">
        <v>40</v>
      </c>
      <c r="Q103" s="424"/>
      <c r="R103" s="492" t="s">
        <v>10</v>
      </c>
      <c r="S103" s="424" t="s">
        <v>41</v>
      </c>
      <c r="T103" s="424"/>
      <c r="U103" s="493"/>
      <c r="V103" s="493"/>
      <c r="W103" s="493"/>
      <c r="X103" s="494"/>
      <c r="Y103" s="419"/>
      <c r="Z103" s="419"/>
      <c r="AA103" s="419"/>
      <c r="AB103" s="420"/>
      <c r="AC103" s="422"/>
      <c r="AD103" s="419"/>
      <c r="AE103" s="419"/>
      <c r="AF103" s="420"/>
    </row>
    <row r="104" spans="1:32" ht="18.75" customHeight="1" x14ac:dyDescent="0.15">
      <c r="A104" s="413"/>
      <c r="B104" s="414"/>
      <c r="C104" s="415"/>
      <c r="D104" s="416"/>
      <c r="E104" s="405"/>
      <c r="F104" s="417"/>
      <c r="G104" s="418"/>
      <c r="H104" s="561" t="s">
        <v>42</v>
      </c>
      <c r="I104" s="500" t="s">
        <v>10</v>
      </c>
      <c r="J104" s="426" t="s">
        <v>43</v>
      </c>
      <c r="K104" s="426"/>
      <c r="L104" s="501" t="s">
        <v>10</v>
      </c>
      <c r="M104" s="426" t="s">
        <v>44</v>
      </c>
      <c r="N104" s="426"/>
      <c r="O104" s="501" t="s">
        <v>10</v>
      </c>
      <c r="P104" s="426" t="s">
        <v>45</v>
      </c>
      <c r="Q104" s="426"/>
      <c r="R104" s="501"/>
      <c r="S104" s="426"/>
      <c r="T104" s="426"/>
      <c r="U104" s="517"/>
      <c r="V104" s="517"/>
      <c r="W104" s="517"/>
      <c r="X104" s="518"/>
      <c r="Y104" s="419"/>
      <c r="Z104" s="419"/>
      <c r="AA104" s="419"/>
      <c r="AB104" s="420"/>
      <c r="AC104" s="422"/>
      <c r="AD104" s="419"/>
      <c r="AE104" s="419"/>
      <c r="AF104" s="420"/>
    </row>
    <row r="105" spans="1:32" ht="19.5" customHeight="1" x14ac:dyDescent="0.15">
      <c r="A105" s="433"/>
      <c r="B105" s="434"/>
      <c r="C105" s="435"/>
      <c r="D105" s="436"/>
      <c r="E105" s="437"/>
      <c r="F105" s="438"/>
      <c r="G105" s="439"/>
      <c r="H105" s="562" t="s">
        <v>46</v>
      </c>
      <c r="I105" s="502" t="s">
        <v>10</v>
      </c>
      <c r="J105" s="441" t="s">
        <v>24</v>
      </c>
      <c r="K105" s="441"/>
      <c r="L105" s="503" t="s">
        <v>10</v>
      </c>
      <c r="M105" s="441" t="s">
        <v>28</v>
      </c>
      <c r="N105" s="441"/>
      <c r="O105" s="441"/>
      <c r="P105" s="441"/>
      <c r="Q105" s="553"/>
      <c r="R105" s="553"/>
      <c r="S105" s="553"/>
      <c r="T105" s="553"/>
      <c r="U105" s="553"/>
      <c r="V105" s="553"/>
      <c r="W105" s="553"/>
      <c r="X105" s="554"/>
      <c r="Y105" s="444"/>
      <c r="Z105" s="444"/>
      <c r="AA105" s="444"/>
      <c r="AB105" s="445"/>
      <c r="AC105" s="443"/>
      <c r="AD105" s="444"/>
      <c r="AE105" s="444"/>
      <c r="AF105" s="445"/>
    </row>
    <row r="106" spans="1:32" ht="18.75" customHeight="1" x14ac:dyDescent="0.15">
      <c r="A106" s="416"/>
      <c r="B106" s="390"/>
      <c r="C106" s="416"/>
      <c r="D106" s="416"/>
      <c r="F106" s="417"/>
      <c r="G106" s="525"/>
      <c r="H106" s="560" t="s">
        <v>63</v>
      </c>
      <c r="I106" s="487" t="s">
        <v>10</v>
      </c>
      <c r="J106" s="427" t="s">
        <v>24</v>
      </c>
      <c r="K106" s="427"/>
      <c r="L106" s="472"/>
      <c r="M106" s="510" t="s">
        <v>10</v>
      </c>
      <c r="N106" s="427" t="s">
        <v>64</v>
      </c>
      <c r="O106" s="427"/>
      <c r="P106" s="472"/>
      <c r="Q106" s="510" t="s">
        <v>10</v>
      </c>
      <c r="R106" s="421" t="s">
        <v>65</v>
      </c>
      <c r="S106" s="421"/>
      <c r="T106" s="421"/>
      <c r="U106" s="421"/>
      <c r="V106" s="421"/>
      <c r="W106" s="421"/>
      <c r="X106" s="457"/>
      <c r="Y106" s="511" t="s">
        <v>10</v>
      </c>
      <c r="Z106" s="400" t="s">
        <v>19</v>
      </c>
      <c r="AA106" s="400"/>
      <c r="AB106" s="412"/>
      <c r="AC106" s="511" t="s">
        <v>10</v>
      </c>
      <c r="AD106" s="400" t="s">
        <v>19</v>
      </c>
      <c r="AE106" s="400"/>
      <c r="AF106" s="412"/>
    </row>
    <row r="107" spans="1:32" ht="19.5" customHeight="1" x14ac:dyDescent="0.15">
      <c r="A107" s="413"/>
      <c r="B107" s="414"/>
      <c r="C107" s="465"/>
      <c r="D107" s="481"/>
      <c r="E107" s="405"/>
      <c r="F107" s="417"/>
      <c r="G107" s="418"/>
      <c r="H107" s="430" t="s">
        <v>21</v>
      </c>
      <c r="I107" s="490" t="s">
        <v>10</v>
      </c>
      <c r="J107" s="424" t="s">
        <v>22</v>
      </c>
      <c r="K107" s="491"/>
      <c r="L107" s="450"/>
      <c r="M107" s="492" t="s">
        <v>10</v>
      </c>
      <c r="N107" s="424" t="s">
        <v>23</v>
      </c>
      <c r="O107" s="492"/>
      <c r="P107" s="424"/>
      <c r="Q107" s="493"/>
      <c r="R107" s="493"/>
      <c r="S107" s="493"/>
      <c r="T107" s="493"/>
      <c r="U107" s="493"/>
      <c r="V107" s="493"/>
      <c r="W107" s="493"/>
      <c r="X107" s="494"/>
      <c r="Y107" s="481" t="s">
        <v>10</v>
      </c>
      <c r="Z107" s="403" t="s">
        <v>20</v>
      </c>
      <c r="AA107" s="419"/>
      <c r="AB107" s="420"/>
      <c r="AC107" s="481" t="s">
        <v>10</v>
      </c>
      <c r="AD107" s="403" t="s">
        <v>20</v>
      </c>
      <c r="AE107" s="419"/>
      <c r="AF107" s="420"/>
    </row>
    <row r="108" spans="1:32" ht="19.5" customHeight="1" x14ac:dyDescent="0.15">
      <c r="A108" s="413"/>
      <c r="B108" s="414"/>
      <c r="C108" s="465"/>
      <c r="D108" s="481"/>
      <c r="E108" s="405"/>
      <c r="F108" s="417"/>
      <c r="G108" s="418"/>
      <c r="H108" s="447" t="s">
        <v>66</v>
      </c>
      <c r="I108" s="490" t="s">
        <v>10</v>
      </c>
      <c r="J108" s="424" t="s">
        <v>22</v>
      </c>
      <c r="K108" s="491"/>
      <c r="L108" s="450"/>
      <c r="M108" s="492" t="s">
        <v>10</v>
      </c>
      <c r="N108" s="424" t="s">
        <v>23</v>
      </c>
      <c r="O108" s="492"/>
      <c r="P108" s="424"/>
      <c r="Q108" s="493"/>
      <c r="R108" s="493"/>
      <c r="S108" s="493"/>
      <c r="T108" s="493"/>
      <c r="U108" s="493"/>
      <c r="V108" s="493"/>
      <c r="W108" s="493"/>
      <c r="X108" s="494"/>
      <c r="Y108" s="481"/>
      <c r="Z108" s="403"/>
      <c r="AA108" s="419"/>
      <c r="AB108" s="420"/>
      <c r="AC108" s="481"/>
      <c r="AD108" s="403"/>
      <c r="AE108" s="419"/>
      <c r="AF108" s="420"/>
    </row>
    <row r="109" spans="1:32" ht="18.75" customHeight="1" x14ac:dyDescent="0.15">
      <c r="A109" s="481" t="s">
        <v>10</v>
      </c>
      <c r="B109" s="414">
        <v>68</v>
      </c>
      <c r="C109" s="465" t="s">
        <v>382</v>
      </c>
      <c r="D109" s="481" t="s">
        <v>10</v>
      </c>
      <c r="E109" s="405" t="s">
        <v>377</v>
      </c>
      <c r="F109" s="417"/>
      <c r="G109" s="525"/>
      <c r="H109" s="2427" t="s">
        <v>285</v>
      </c>
      <c r="I109" s="2484" t="s">
        <v>10</v>
      </c>
      <c r="J109" s="2473" t="s">
        <v>30</v>
      </c>
      <c r="K109" s="2473"/>
      <c r="L109" s="2473"/>
      <c r="M109" s="2484" t="s">
        <v>10</v>
      </c>
      <c r="N109" s="2473" t="s">
        <v>31</v>
      </c>
      <c r="O109" s="2473"/>
      <c r="P109" s="2473"/>
      <c r="Q109" s="498"/>
      <c r="R109" s="498"/>
      <c r="S109" s="498"/>
      <c r="T109" s="498"/>
      <c r="U109" s="498"/>
      <c r="V109" s="498"/>
      <c r="W109" s="498"/>
      <c r="X109" s="499"/>
      <c r="Y109" s="422"/>
      <c r="Z109" s="419"/>
      <c r="AA109" s="419"/>
      <c r="AB109" s="420"/>
      <c r="AC109" s="422"/>
      <c r="AD109" s="419"/>
      <c r="AE109" s="419"/>
      <c r="AF109" s="420"/>
    </row>
    <row r="110" spans="1:32" ht="18.75" customHeight="1" x14ac:dyDescent="0.15">
      <c r="A110" s="481"/>
      <c r="B110" s="414"/>
      <c r="C110" s="465" t="s">
        <v>383</v>
      </c>
      <c r="D110" s="481" t="s">
        <v>10</v>
      </c>
      <c r="E110" s="405" t="s">
        <v>379</v>
      </c>
      <c r="F110" s="417"/>
      <c r="G110" s="525"/>
      <c r="H110" s="2428"/>
      <c r="I110" s="2444"/>
      <c r="J110" s="2442"/>
      <c r="K110" s="2442"/>
      <c r="L110" s="2442"/>
      <c r="M110" s="2444"/>
      <c r="N110" s="2442"/>
      <c r="O110" s="2442"/>
      <c r="P110" s="2442"/>
      <c r="Q110" s="488"/>
      <c r="R110" s="488"/>
      <c r="S110" s="488"/>
      <c r="T110" s="488"/>
      <c r="U110" s="488"/>
      <c r="V110" s="488"/>
      <c r="W110" s="488"/>
      <c r="X110" s="489"/>
      <c r="Y110" s="422"/>
      <c r="Z110" s="419"/>
      <c r="AA110" s="419"/>
      <c r="AB110" s="420"/>
      <c r="AC110" s="422"/>
      <c r="AD110" s="419"/>
      <c r="AE110" s="419"/>
      <c r="AF110" s="420"/>
    </row>
    <row r="111" spans="1:32" ht="18.75" customHeight="1" x14ac:dyDescent="0.15">
      <c r="A111" s="481"/>
      <c r="B111" s="414"/>
      <c r="C111" s="465"/>
      <c r="D111" s="481"/>
      <c r="E111" s="405" t="s">
        <v>381</v>
      </c>
      <c r="F111" s="417"/>
      <c r="G111" s="525"/>
      <c r="H111" s="516" t="s">
        <v>114</v>
      </c>
      <c r="I111" s="490" t="s">
        <v>10</v>
      </c>
      <c r="J111" s="424" t="s">
        <v>24</v>
      </c>
      <c r="K111" s="424"/>
      <c r="L111" s="492" t="s">
        <v>10</v>
      </c>
      <c r="M111" s="424" t="s">
        <v>25</v>
      </c>
      <c r="N111" s="424"/>
      <c r="O111" s="492" t="s">
        <v>10</v>
      </c>
      <c r="P111" s="424" t="s">
        <v>26</v>
      </c>
      <c r="Q111" s="493"/>
      <c r="R111" s="493"/>
      <c r="S111" s="493"/>
      <c r="T111" s="493"/>
      <c r="U111" s="517"/>
      <c r="V111" s="517"/>
      <c r="W111" s="517"/>
      <c r="X111" s="518"/>
      <c r="Y111" s="422"/>
      <c r="Z111" s="419"/>
      <c r="AA111" s="419"/>
      <c r="AB111" s="420"/>
      <c r="AC111" s="422"/>
      <c r="AD111" s="419"/>
      <c r="AE111" s="419"/>
      <c r="AF111" s="420"/>
    </row>
    <row r="112" spans="1:32" ht="18.75" customHeight="1" x14ac:dyDescent="0.15">
      <c r="A112" s="413"/>
      <c r="B112" s="414"/>
      <c r="C112" s="465"/>
      <c r="D112" s="417"/>
      <c r="F112" s="417"/>
      <c r="G112" s="525"/>
      <c r="H112" s="471" t="s">
        <v>84</v>
      </c>
      <c r="I112" s="490" t="s">
        <v>10</v>
      </c>
      <c r="J112" s="424" t="s">
        <v>24</v>
      </c>
      <c r="K112" s="424"/>
      <c r="L112" s="492" t="s">
        <v>10</v>
      </c>
      <c r="M112" s="424" t="s">
        <v>39</v>
      </c>
      <c r="N112" s="424"/>
      <c r="O112" s="492" t="s">
        <v>10</v>
      </c>
      <c r="P112" s="424" t="s">
        <v>40</v>
      </c>
      <c r="Q112" s="451"/>
      <c r="R112" s="492" t="s">
        <v>10</v>
      </c>
      <c r="S112" s="424" t="s">
        <v>85</v>
      </c>
      <c r="T112" s="451"/>
      <c r="U112" s="451"/>
      <c r="V112" s="451"/>
      <c r="W112" s="451"/>
      <c r="X112" s="452"/>
      <c r="Y112" s="422"/>
      <c r="Z112" s="419"/>
      <c r="AA112" s="419"/>
      <c r="AB112" s="420"/>
      <c r="AC112" s="422"/>
      <c r="AD112" s="419"/>
      <c r="AE112" s="419"/>
      <c r="AF112" s="420"/>
    </row>
    <row r="113" spans="1:32" ht="18.75" customHeight="1" x14ac:dyDescent="0.15">
      <c r="A113" s="413"/>
      <c r="B113" s="414"/>
      <c r="C113" s="415"/>
      <c r="D113" s="416"/>
      <c r="E113" s="405"/>
      <c r="F113" s="417"/>
      <c r="G113" s="418"/>
      <c r="H113" s="423" t="s">
        <v>191</v>
      </c>
      <c r="I113" s="490" t="s">
        <v>10</v>
      </c>
      <c r="J113" s="424" t="s">
        <v>24</v>
      </c>
      <c r="K113" s="424"/>
      <c r="L113" s="492" t="s">
        <v>10</v>
      </c>
      <c r="M113" s="424" t="s">
        <v>39</v>
      </c>
      <c r="N113" s="424"/>
      <c r="O113" s="492" t="s">
        <v>10</v>
      </c>
      <c r="P113" s="424" t="s">
        <v>40</v>
      </c>
      <c r="Q113" s="424"/>
      <c r="R113" s="492" t="s">
        <v>10</v>
      </c>
      <c r="S113" s="424" t="s">
        <v>41</v>
      </c>
      <c r="T113" s="424"/>
      <c r="U113" s="493"/>
      <c r="V113" s="493"/>
      <c r="W113" s="493"/>
      <c r="X113" s="494"/>
      <c r="Y113" s="419"/>
      <c r="Z113" s="419"/>
      <c r="AA113" s="419"/>
      <c r="AB113" s="420"/>
      <c r="AC113" s="422"/>
      <c r="AD113" s="419"/>
      <c r="AE113" s="419"/>
      <c r="AF113" s="420"/>
    </row>
    <row r="114" spans="1:32" ht="18.75" customHeight="1" x14ac:dyDescent="0.15">
      <c r="A114" s="413"/>
      <c r="B114" s="414"/>
      <c r="C114" s="415"/>
      <c r="D114" s="416"/>
      <c r="E114" s="405"/>
      <c r="F114" s="417"/>
      <c r="G114" s="418"/>
      <c r="H114" s="561" t="s">
        <v>42</v>
      </c>
      <c r="I114" s="500" t="s">
        <v>10</v>
      </c>
      <c r="J114" s="426" t="s">
        <v>43</v>
      </c>
      <c r="K114" s="426"/>
      <c r="L114" s="501" t="s">
        <v>10</v>
      </c>
      <c r="M114" s="426" t="s">
        <v>44</v>
      </c>
      <c r="N114" s="426"/>
      <c r="O114" s="501" t="s">
        <v>10</v>
      </c>
      <c r="P114" s="426" t="s">
        <v>45</v>
      </c>
      <c r="Q114" s="426"/>
      <c r="R114" s="501"/>
      <c r="S114" s="426"/>
      <c r="T114" s="426"/>
      <c r="U114" s="517"/>
      <c r="V114" s="517"/>
      <c r="W114" s="517"/>
      <c r="X114" s="518"/>
      <c r="Y114" s="419"/>
      <c r="Z114" s="419"/>
      <c r="AA114" s="419"/>
      <c r="AB114" s="420"/>
      <c r="AC114" s="422"/>
      <c r="AD114" s="419"/>
      <c r="AE114" s="419"/>
      <c r="AF114" s="420"/>
    </row>
    <row r="115" spans="1:32" ht="19.5" customHeight="1" x14ac:dyDescent="0.15">
      <c r="A115" s="433"/>
      <c r="B115" s="434"/>
      <c r="C115" s="435"/>
      <c r="D115" s="436"/>
      <c r="E115" s="437"/>
      <c r="F115" s="438"/>
      <c r="G115" s="439"/>
      <c r="H115" s="562" t="s">
        <v>46</v>
      </c>
      <c r="I115" s="502" t="s">
        <v>10</v>
      </c>
      <c r="J115" s="441" t="s">
        <v>24</v>
      </c>
      <c r="K115" s="441"/>
      <c r="L115" s="503" t="s">
        <v>10</v>
      </c>
      <c r="M115" s="441" t="s">
        <v>28</v>
      </c>
      <c r="N115" s="441"/>
      <c r="O115" s="441"/>
      <c r="P115" s="441"/>
      <c r="Q115" s="553"/>
      <c r="R115" s="553"/>
      <c r="S115" s="553"/>
      <c r="T115" s="553"/>
      <c r="U115" s="553"/>
      <c r="V115" s="553"/>
      <c r="W115" s="553"/>
      <c r="X115" s="554"/>
      <c r="Y115" s="444"/>
      <c r="Z115" s="444"/>
      <c r="AA115" s="444"/>
      <c r="AB115" s="445"/>
      <c r="AC115" s="443"/>
      <c r="AD115" s="444"/>
      <c r="AE115" s="444"/>
      <c r="AF115" s="445"/>
    </row>
    <row r="116" spans="1:32" ht="18.75" customHeight="1" x14ac:dyDescent="0.15">
      <c r="A116" s="406"/>
      <c r="B116" s="407"/>
      <c r="C116" s="461"/>
      <c r="D116" s="410"/>
      <c r="E116" s="402"/>
      <c r="F116" s="474"/>
      <c r="G116" s="484"/>
      <c r="H116" s="564" t="s">
        <v>120</v>
      </c>
      <c r="I116" s="505" t="s">
        <v>10</v>
      </c>
      <c r="J116" s="449" t="s">
        <v>97</v>
      </c>
      <c r="K116" s="506"/>
      <c r="L116" s="462"/>
      <c r="M116" s="507" t="s">
        <v>10</v>
      </c>
      <c r="N116" s="449" t="s">
        <v>98</v>
      </c>
      <c r="O116" s="508"/>
      <c r="P116" s="508"/>
      <c r="Q116" s="508"/>
      <c r="R116" s="508"/>
      <c r="S116" s="508"/>
      <c r="T116" s="508"/>
      <c r="U116" s="508"/>
      <c r="V116" s="508"/>
      <c r="W116" s="508"/>
      <c r="X116" s="509"/>
      <c r="Y116" s="511" t="s">
        <v>10</v>
      </c>
      <c r="Z116" s="400" t="s">
        <v>19</v>
      </c>
      <c r="AA116" s="400"/>
      <c r="AB116" s="412"/>
      <c r="AC116" s="511" t="s">
        <v>10</v>
      </c>
      <c r="AD116" s="400" t="s">
        <v>19</v>
      </c>
      <c r="AE116" s="400"/>
      <c r="AF116" s="412"/>
    </row>
    <row r="117" spans="1:32" ht="18.75" customHeight="1" x14ac:dyDescent="0.15">
      <c r="A117" s="413"/>
      <c r="B117" s="414"/>
      <c r="C117" s="465"/>
      <c r="D117" s="417"/>
      <c r="E117" s="405"/>
      <c r="F117" s="475"/>
      <c r="G117" s="525"/>
      <c r="H117" s="471" t="s">
        <v>63</v>
      </c>
      <c r="I117" s="490" t="s">
        <v>10</v>
      </c>
      <c r="J117" s="424" t="s">
        <v>24</v>
      </c>
      <c r="K117" s="424"/>
      <c r="L117" s="450"/>
      <c r="M117" s="492" t="s">
        <v>10</v>
      </c>
      <c r="N117" s="424" t="s">
        <v>384</v>
      </c>
      <c r="O117" s="424"/>
      <c r="P117" s="450"/>
      <c r="Q117" s="491"/>
      <c r="R117" s="491"/>
      <c r="S117" s="491"/>
      <c r="T117" s="491"/>
      <c r="U117" s="491"/>
      <c r="V117" s="491"/>
      <c r="W117" s="491"/>
      <c r="X117" s="495"/>
      <c r="Y117" s="481" t="s">
        <v>10</v>
      </c>
      <c r="Z117" s="403" t="s">
        <v>20</v>
      </c>
      <c r="AA117" s="419"/>
      <c r="AB117" s="420"/>
      <c r="AC117" s="481" t="s">
        <v>10</v>
      </c>
      <c r="AD117" s="403" t="s">
        <v>20</v>
      </c>
      <c r="AE117" s="419"/>
      <c r="AF117" s="420"/>
    </row>
    <row r="118" spans="1:32" ht="18.75" customHeight="1" x14ac:dyDescent="0.15">
      <c r="A118" s="413"/>
      <c r="B118" s="414"/>
      <c r="C118" s="465"/>
      <c r="D118" s="417"/>
      <c r="E118" s="405"/>
      <c r="F118" s="475"/>
      <c r="G118" s="525"/>
      <c r="H118" s="447" t="s">
        <v>205</v>
      </c>
      <c r="I118" s="490" t="s">
        <v>10</v>
      </c>
      <c r="J118" s="424" t="s">
        <v>22</v>
      </c>
      <c r="K118" s="491"/>
      <c r="L118" s="450"/>
      <c r="M118" s="492" t="s">
        <v>10</v>
      </c>
      <c r="N118" s="424" t="s">
        <v>206</v>
      </c>
      <c r="O118" s="493"/>
      <c r="P118" s="493"/>
      <c r="Q118" s="491"/>
      <c r="R118" s="491"/>
      <c r="S118" s="491"/>
      <c r="T118" s="491"/>
      <c r="U118" s="491"/>
      <c r="V118" s="491"/>
      <c r="W118" s="491"/>
      <c r="X118" s="495"/>
      <c r="Y118" s="422"/>
      <c r="Z118" s="419"/>
      <c r="AA118" s="419"/>
      <c r="AB118" s="420"/>
      <c r="AC118" s="422"/>
      <c r="AD118" s="419"/>
      <c r="AE118" s="419"/>
      <c r="AF118" s="420"/>
    </row>
    <row r="119" spans="1:32" ht="19.5" customHeight="1" x14ac:dyDescent="0.15">
      <c r="A119" s="413"/>
      <c r="B119" s="414"/>
      <c r="C119" s="415"/>
      <c r="D119" s="416"/>
      <c r="E119" s="405"/>
      <c r="F119" s="417"/>
      <c r="G119" s="418"/>
      <c r="H119" s="430" t="s">
        <v>21</v>
      </c>
      <c r="I119" s="490" t="s">
        <v>10</v>
      </c>
      <c r="J119" s="424" t="s">
        <v>22</v>
      </c>
      <c r="K119" s="491"/>
      <c r="L119" s="450"/>
      <c r="M119" s="492" t="s">
        <v>10</v>
      </c>
      <c r="N119" s="424" t="s">
        <v>23</v>
      </c>
      <c r="O119" s="492"/>
      <c r="P119" s="424"/>
      <c r="Q119" s="493"/>
      <c r="R119" s="493"/>
      <c r="S119" s="493"/>
      <c r="T119" s="493"/>
      <c r="U119" s="493"/>
      <c r="V119" s="493"/>
      <c r="W119" s="493"/>
      <c r="X119" s="494"/>
      <c r="Y119" s="419"/>
      <c r="Z119" s="419"/>
      <c r="AA119" s="419"/>
      <c r="AB119" s="420"/>
      <c r="AC119" s="422"/>
      <c r="AD119" s="419"/>
      <c r="AE119" s="419"/>
      <c r="AF119" s="420"/>
    </row>
    <row r="120" spans="1:32" ht="19.5" customHeight="1" x14ac:dyDescent="0.15">
      <c r="A120" s="413"/>
      <c r="B120" s="414"/>
      <c r="C120" s="415"/>
      <c r="D120" s="416"/>
      <c r="E120" s="405"/>
      <c r="F120" s="417"/>
      <c r="G120" s="418"/>
      <c r="H120" s="430" t="s">
        <v>66</v>
      </c>
      <c r="I120" s="490" t="s">
        <v>10</v>
      </c>
      <c r="J120" s="424" t="s">
        <v>22</v>
      </c>
      <c r="K120" s="491"/>
      <c r="L120" s="450"/>
      <c r="M120" s="492" t="s">
        <v>10</v>
      </c>
      <c r="N120" s="424" t="s">
        <v>23</v>
      </c>
      <c r="O120" s="492"/>
      <c r="P120" s="424"/>
      <c r="Q120" s="493"/>
      <c r="R120" s="493"/>
      <c r="S120" s="493"/>
      <c r="T120" s="493"/>
      <c r="U120" s="493"/>
      <c r="V120" s="493"/>
      <c r="W120" s="493"/>
      <c r="X120" s="494"/>
      <c r="Y120" s="419"/>
      <c r="Z120" s="419"/>
      <c r="AA120" s="419"/>
      <c r="AB120" s="420"/>
      <c r="AC120" s="422"/>
      <c r="AD120" s="419"/>
      <c r="AE120" s="419"/>
      <c r="AF120" s="420"/>
    </row>
    <row r="121" spans="1:32" ht="18.75" customHeight="1" x14ac:dyDescent="0.15">
      <c r="A121" s="413"/>
      <c r="B121" s="414"/>
      <c r="C121" s="465"/>
      <c r="D121" s="417"/>
      <c r="E121" s="405"/>
      <c r="F121" s="475"/>
      <c r="G121" s="525"/>
      <c r="H121" s="2537" t="s">
        <v>385</v>
      </c>
      <c r="I121" s="2484" t="s">
        <v>10</v>
      </c>
      <c r="J121" s="2473" t="s">
        <v>24</v>
      </c>
      <c r="K121" s="2473"/>
      <c r="L121" s="2484" t="s">
        <v>10</v>
      </c>
      <c r="M121" s="2473" t="s">
        <v>28</v>
      </c>
      <c r="N121" s="2473"/>
      <c r="O121" s="426"/>
      <c r="P121" s="426"/>
      <c r="Q121" s="426"/>
      <c r="R121" s="426"/>
      <c r="S121" s="426"/>
      <c r="T121" s="426"/>
      <c r="U121" s="426"/>
      <c r="V121" s="426"/>
      <c r="W121" s="426"/>
      <c r="X121" s="429"/>
      <c r="Y121" s="422"/>
      <c r="Z121" s="419"/>
      <c r="AA121" s="419"/>
      <c r="AB121" s="420"/>
      <c r="AC121" s="422"/>
      <c r="AD121" s="419"/>
      <c r="AE121" s="419"/>
      <c r="AF121" s="420"/>
    </row>
    <row r="122" spans="1:32" ht="18.75" customHeight="1" x14ac:dyDescent="0.15">
      <c r="A122" s="413"/>
      <c r="B122" s="414"/>
      <c r="C122" s="465"/>
      <c r="D122" s="417"/>
      <c r="E122" s="405"/>
      <c r="F122" s="475"/>
      <c r="G122" s="525"/>
      <c r="H122" s="2538"/>
      <c r="I122" s="2444"/>
      <c r="J122" s="2442"/>
      <c r="K122" s="2442"/>
      <c r="L122" s="2444"/>
      <c r="M122" s="2442"/>
      <c r="N122" s="2442"/>
      <c r="O122" s="427"/>
      <c r="P122" s="427"/>
      <c r="Q122" s="427"/>
      <c r="R122" s="427"/>
      <c r="S122" s="427"/>
      <c r="T122" s="427"/>
      <c r="U122" s="427"/>
      <c r="V122" s="427"/>
      <c r="W122" s="427"/>
      <c r="X122" s="428"/>
      <c r="Y122" s="422"/>
      <c r="Z122" s="419"/>
      <c r="AA122" s="419"/>
      <c r="AB122" s="420"/>
      <c r="AC122" s="422"/>
      <c r="AD122" s="419"/>
      <c r="AE122" s="419"/>
      <c r="AF122" s="420"/>
    </row>
    <row r="123" spans="1:32" ht="18.75" customHeight="1" x14ac:dyDescent="0.15">
      <c r="A123" s="413"/>
      <c r="B123" s="414"/>
      <c r="C123" s="465"/>
      <c r="D123" s="417"/>
      <c r="E123" s="405"/>
      <c r="F123" s="475"/>
      <c r="G123" s="525"/>
      <c r="H123" s="471" t="s">
        <v>386</v>
      </c>
      <c r="I123" s="500" t="s">
        <v>10</v>
      </c>
      <c r="J123" s="424" t="s">
        <v>24</v>
      </c>
      <c r="K123" s="424"/>
      <c r="L123" s="492" t="s">
        <v>10</v>
      </c>
      <c r="M123" s="424" t="s">
        <v>25</v>
      </c>
      <c r="N123" s="424"/>
      <c r="O123" s="501" t="s">
        <v>10</v>
      </c>
      <c r="P123" s="424" t="s">
        <v>26</v>
      </c>
      <c r="Q123" s="451"/>
      <c r="R123" s="451"/>
      <c r="S123" s="451"/>
      <c r="T123" s="451"/>
      <c r="U123" s="451"/>
      <c r="V123" s="451"/>
      <c r="W123" s="451"/>
      <c r="X123" s="452"/>
      <c r="Y123" s="422"/>
      <c r="Z123" s="419"/>
      <c r="AA123" s="419"/>
      <c r="AB123" s="420"/>
      <c r="AC123" s="422"/>
      <c r="AD123" s="419"/>
      <c r="AE123" s="419"/>
      <c r="AF123" s="420"/>
    </row>
    <row r="124" spans="1:32" ht="18.75" customHeight="1" x14ac:dyDescent="0.15">
      <c r="A124" s="413"/>
      <c r="B124" s="414"/>
      <c r="C124" s="465"/>
      <c r="D124" s="417"/>
      <c r="E124" s="405"/>
      <c r="F124" s="475"/>
      <c r="G124" s="525"/>
      <c r="H124" s="471" t="s">
        <v>293</v>
      </c>
      <c r="I124" s="490" t="s">
        <v>10</v>
      </c>
      <c r="J124" s="424" t="s">
        <v>24</v>
      </c>
      <c r="K124" s="491"/>
      <c r="L124" s="492" t="s">
        <v>10</v>
      </c>
      <c r="M124" s="424" t="s">
        <v>28</v>
      </c>
      <c r="N124" s="451"/>
      <c r="O124" s="451"/>
      <c r="P124" s="451"/>
      <c r="Q124" s="451"/>
      <c r="R124" s="451"/>
      <c r="S124" s="451"/>
      <c r="T124" s="451"/>
      <c r="U124" s="451"/>
      <c r="V124" s="451"/>
      <c r="W124" s="451"/>
      <c r="X124" s="452"/>
      <c r="Y124" s="422"/>
      <c r="Z124" s="419"/>
      <c r="AA124" s="419"/>
      <c r="AB124" s="420"/>
      <c r="AC124" s="422"/>
      <c r="AD124" s="419"/>
      <c r="AE124" s="419"/>
      <c r="AF124" s="420"/>
    </row>
    <row r="125" spans="1:32" ht="18.75" customHeight="1" x14ac:dyDescent="0.15">
      <c r="A125" s="413"/>
      <c r="B125" s="414"/>
      <c r="C125" s="465"/>
      <c r="D125" s="417"/>
      <c r="E125" s="405"/>
      <c r="F125" s="475"/>
      <c r="G125" s="525"/>
      <c r="H125" s="447" t="s">
        <v>387</v>
      </c>
      <c r="I125" s="490" t="s">
        <v>10</v>
      </c>
      <c r="J125" s="424" t="s">
        <v>53</v>
      </c>
      <c r="K125" s="491"/>
      <c r="L125" s="450"/>
      <c r="M125" s="492" t="s">
        <v>10</v>
      </c>
      <c r="N125" s="424" t="s">
        <v>54</v>
      </c>
      <c r="O125" s="493"/>
      <c r="P125" s="493"/>
      <c r="Q125" s="493"/>
      <c r="R125" s="493"/>
      <c r="S125" s="493"/>
      <c r="T125" s="493"/>
      <c r="U125" s="493"/>
      <c r="V125" s="493"/>
      <c r="W125" s="493"/>
      <c r="X125" s="494"/>
      <c r="Y125" s="422"/>
      <c r="Z125" s="419"/>
      <c r="AA125" s="419"/>
      <c r="AB125" s="420"/>
      <c r="AC125" s="422"/>
      <c r="AD125" s="419"/>
      <c r="AE125" s="419"/>
      <c r="AF125" s="420"/>
    </row>
    <row r="126" spans="1:32" ht="18.75" customHeight="1" x14ac:dyDescent="0.15">
      <c r="A126" s="413"/>
      <c r="B126" s="414"/>
      <c r="C126" s="465"/>
      <c r="D126" s="417"/>
      <c r="E126" s="405"/>
      <c r="F126" s="475"/>
      <c r="G126" s="525"/>
      <c r="H126" s="471" t="s">
        <v>213</v>
      </c>
      <c r="I126" s="490" t="s">
        <v>10</v>
      </c>
      <c r="J126" s="424" t="s">
        <v>24</v>
      </c>
      <c r="K126" s="491"/>
      <c r="L126" s="492" t="s">
        <v>10</v>
      </c>
      <c r="M126" s="424" t="s">
        <v>28</v>
      </c>
      <c r="N126" s="451"/>
      <c r="O126" s="451"/>
      <c r="P126" s="451"/>
      <c r="Q126" s="451"/>
      <c r="R126" s="451"/>
      <c r="S126" s="451"/>
      <c r="T126" s="451"/>
      <c r="U126" s="451"/>
      <c r="V126" s="451"/>
      <c r="W126" s="451"/>
      <c r="X126" s="452"/>
      <c r="Y126" s="422"/>
      <c r="Z126" s="419"/>
      <c r="AA126" s="419"/>
      <c r="AB126" s="420"/>
      <c r="AC126" s="422"/>
      <c r="AD126" s="419"/>
      <c r="AE126" s="419"/>
      <c r="AF126" s="420"/>
    </row>
    <row r="127" spans="1:32" ht="18.75" customHeight="1" x14ac:dyDescent="0.15">
      <c r="A127" s="481" t="s">
        <v>10</v>
      </c>
      <c r="B127" s="414">
        <v>32</v>
      </c>
      <c r="C127" s="465" t="s">
        <v>388</v>
      </c>
      <c r="D127" s="481" t="s">
        <v>10</v>
      </c>
      <c r="E127" s="405" t="s">
        <v>203</v>
      </c>
      <c r="F127" s="475"/>
      <c r="G127" s="525"/>
      <c r="H127" s="471" t="s">
        <v>2333</v>
      </c>
      <c r="I127" s="500" t="s">
        <v>10</v>
      </c>
      <c r="J127" s="424" t="s">
        <v>24</v>
      </c>
      <c r="K127" s="424"/>
      <c r="L127" s="492" t="s">
        <v>10</v>
      </c>
      <c r="M127" s="424" t="s">
        <v>77</v>
      </c>
      <c r="N127" s="424"/>
      <c r="O127" s="501"/>
      <c r="P127" s="501" t="s">
        <v>10</v>
      </c>
      <c r="Q127" s="424" t="s">
        <v>78</v>
      </c>
      <c r="R127" s="501"/>
      <c r="S127" s="424"/>
      <c r="T127" s="501" t="s">
        <v>10</v>
      </c>
      <c r="U127" s="424" t="s">
        <v>2495</v>
      </c>
      <c r="V127" s="451"/>
      <c r="W127" s="451"/>
      <c r="X127" s="452"/>
      <c r="Y127" s="422"/>
      <c r="Z127" s="419"/>
      <c r="AA127" s="419"/>
      <c r="AB127" s="420"/>
      <c r="AC127" s="422"/>
      <c r="AD127" s="419"/>
      <c r="AE127" s="419"/>
      <c r="AF127" s="420"/>
    </row>
    <row r="128" spans="1:32" ht="18.75" customHeight="1" x14ac:dyDescent="0.15">
      <c r="A128" s="413"/>
      <c r="B128" s="414"/>
      <c r="C128" s="465" t="s">
        <v>389</v>
      </c>
      <c r="D128" s="481" t="s">
        <v>10</v>
      </c>
      <c r="E128" s="405" t="s">
        <v>188</v>
      </c>
      <c r="F128" s="475"/>
      <c r="G128" s="525"/>
      <c r="H128" s="471" t="s">
        <v>390</v>
      </c>
      <c r="I128" s="500" t="s">
        <v>10</v>
      </c>
      <c r="J128" s="424" t="s">
        <v>24</v>
      </c>
      <c r="K128" s="424"/>
      <c r="L128" s="492" t="s">
        <v>10</v>
      </c>
      <c r="M128" s="427" t="s">
        <v>28</v>
      </c>
      <c r="N128" s="424"/>
      <c r="O128" s="501"/>
      <c r="P128" s="501"/>
      <c r="Q128" s="501"/>
      <c r="R128" s="501"/>
      <c r="S128" s="501"/>
      <c r="T128" s="501"/>
      <c r="U128" s="501"/>
      <c r="V128" s="501"/>
      <c r="W128" s="501"/>
      <c r="X128" s="452"/>
      <c r="Y128" s="422"/>
      <c r="Z128" s="419"/>
      <c r="AA128" s="419"/>
      <c r="AB128" s="420"/>
      <c r="AC128" s="422"/>
      <c r="AD128" s="419"/>
      <c r="AE128" s="419"/>
      <c r="AF128" s="420"/>
    </row>
    <row r="129" spans="1:32" ht="18.75" customHeight="1" x14ac:dyDescent="0.15">
      <c r="A129" s="413"/>
      <c r="B129" s="414"/>
      <c r="C129" s="477"/>
      <c r="D129" s="481" t="s">
        <v>10</v>
      </c>
      <c r="E129" s="405" t="s">
        <v>391</v>
      </c>
      <c r="F129" s="475"/>
      <c r="G129" s="525"/>
      <c r="H129" s="471" t="s">
        <v>37</v>
      </c>
      <c r="I129" s="490" t="s">
        <v>10</v>
      </c>
      <c r="J129" s="424" t="s">
        <v>24</v>
      </c>
      <c r="K129" s="424"/>
      <c r="L129" s="492" t="s">
        <v>10</v>
      </c>
      <c r="M129" s="424" t="s">
        <v>25</v>
      </c>
      <c r="N129" s="424"/>
      <c r="O129" s="492" t="s">
        <v>10</v>
      </c>
      <c r="P129" s="424" t="s">
        <v>26</v>
      </c>
      <c r="Q129" s="451"/>
      <c r="R129" s="451"/>
      <c r="S129" s="451"/>
      <c r="T129" s="451"/>
      <c r="U129" s="451"/>
      <c r="V129" s="451"/>
      <c r="W129" s="451"/>
      <c r="X129" s="452"/>
      <c r="Y129" s="422"/>
      <c r="Z129" s="419"/>
      <c r="AA129" s="419"/>
      <c r="AB129" s="420"/>
      <c r="AC129" s="422"/>
      <c r="AD129" s="419"/>
      <c r="AE129" s="419"/>
      <c r="AF129" s="420"/>
    </row>
    <row r="130" spans="1:32" ht="18.75" customHeight="1" x14ac:dyDescent="0.15">
      <c r="A130" s="413"/>
      <c r="B130" s="414"/>
      <c r="C130" s="477"/>
      <c r="D130" s="481" t="s">
        <v>10</v>
      </c>
      <c r="E130" s="405" t="s">
        <v>392</v>
      </c>
      <c r="F130" s="475"/>
      <c r="G130" s="525"/>
      <c r="H130" s="468" t="s">
        <v>233</v>
      </c>
      <c r="I130" s="490" t="s">
        <v>10</v>
      </c>
      <c r="J130" s="424" t="s">
        <v>24</v>
      </c>
      <c r="K130" s="424"/>
      <c r="L130" s="492" t="s">
        <v>10</v>
      </c>
      <c r="M130" s="424" t="s">
        <v>25</v>
      </c>
      <c r="N130" s="424"/>
      <c r="O130" s="492" t="s">
        <v>10</v>
      </c>
      <c r="P130" s="424" t="s">
        <v>26</v>
      </c>
      <c r="Q130" s="491"/>
      <c r="R130" s="491"/>
      <c r="S130" s="491"/>
      <c r="T130" s="491"/>
      <c r="U130" s="491"/>
      <c r="V130" s="491"/>
      <c r="W130" s="491"/>
      <c r="X130" s="495"/>
      <c r="Y130" s="422"/>
      <c r="Z130" s="419"/>
      <c r="AA130" s="419"/>
      <c r="AB130" s="420"/>
      <c r="AC130" s="422"/>
      <c r="AD130" s="419"/>
      <c r="AE130" s="419"/>
      <c r="AF130" s="420"/>
    </row>
    <row r="131" spans="1:32" ht="18.75" customHeight="1" x14ac:dyDescent="0.15">
      <c r="A131" s="413"/>
      <c r="B131" s="414"/>
      <c r="C131" s="465"/>
      <c r="D131" s="417"/>
      <c r="E131" s="405"/>
      <c r="F131" s="475"/>
      <c r="G131" s="525"/>
      <c r="H131" s="423" t="s">
        <v>83</v>
      </c>
      <c r="I131" s="490" t="s">
        <v>10</v>
      </c>
      <c r="J131" s="424" t="s">
        <v>24</v>
      </c>
      <c r="K131" s="491"/>
      <c r="L131" s="492" t="s">
        <v>10</v>
      </c>
      <c r="M131" s="424" t="s">
        <v>28</v>
      </c>
      <c r="N131" s="451"/>
      <c r="O131" s="451"/>
      <c r="P131" s="451"/>
      <c r="Q131" s="451"/>
      <c r="R131" s="451"/>
      <c r="S131" s="451"/>
      <c r="T131" s="451"/>
      <c r="U131" s="451"/>
      <c r="V131" s="451"/>
      <c r="W131" s="451"/>
      <c r="X131" s="452"/>
      <c r="Y131" s="422"/>
      <c r="Z131" s="419"/>
      <c r="AA131" s="419"/>
      <c r="AB131" s="420"/>
      <c r="AC131" s="422"/>
      <c r="AD131" s="419"/>
      <c r="AE131" s="419"/>
      <c r="AF131" s="420"/>
    </row>
    <row r="132" spans="1:32" ht="18.75" customHeight="1" x14ac:dyDescent="0.15">
      <c r="A132" s="413"/>
      <c r="B132" s="414"/>
      <c r="C132" s="465"/>
      <c r="D132" s="417"/>
      <c r="E132" s="405"/>
      <c r="F132" s="417"/>
      <c r="G132" s="405"/>
      <c r="H132" s="468" t="s">
        <v>2159</v>
      </c>
      <c r="I132" s="490" t="s">
        <v>10</v>
      </c>
      <c r="J132" s="424" t="s">
        <v>24</v>
      </c>
      <c r="K132" s="424"/>
      <c r="L132" s="492" t="s">
        <v>10</v>
      </c>
      <c r="M132" s="427" t="s">
        <v>28</v>
      </c>
      <c r="N132" s="424"/>
      <c r="O132" s="424"/>
      <c r="P132" s="424"/>
      <c r="Q132" s="491"/>
      <c r="R132" s="491"/>
      <c r="S132" s="491"/>
      <c r="T132" s="491"/>
      <c r="U132" s="491"/>
      <c r="V132" s="491"/>
      <c r="W132" s="491"/>
      <c r="X132" s="495"/>
      <c r="Y132" s="422"/>
      <c r="Z132" s="419"/>
      <c r="AA132" s="419"/>
      <c r="AB132" s="420"/>
      <c r="AC132" s="422"/>
      <c r="AD132" s="419"/>
      <c r="AE132" s="419"/>
      <c r="AF132" s="420"/>
    </row>
    <row r="133" spans="1:32" ht="18.75" customHeight="1" x14ac:dyDescent="0.15">
      <c r="A133" s="413"/>
      <c r="B133" s="414"/>
      <c r="C133" s="465"/>
      <c r="D133" s="417"/>
      <c r="E133" s="405"/>
      <c r="F133" s="417"/>
      <c r="G133" s="405"/>
      <c r="H133" s="468" t="s">
        <v>2160</v>
      </c>
      <c r="I133" s="490" t="s">
        <v>10</v>
      </c>
      <c r="J133" s="424" t="s">
        <v>24</v>
      </c>
      <c r="K133" s="424"/>
      <c r="L133" s="492" t="s">
        <v>10</v>
      </c>
      <c r="M133" s="427" t="s">
        <v>28</v>
      </c>
      <c r="N133" s="424"/>
      <c r="O133" s="424"/>
      <c r="P133" s="424"/>
      <c r="Q133" s="491"/>
      <c r="R133" s="491"/>
      <c r="S133" s="491"/>
      <c r="T133" s="491"/>
      <c r="U133" s="491"/>
      <c r="V133" s="491"/>
      <c r="W133" s="491"/>
      <c r="X133" s="495"/>
      <c r="Y133" s="422"/>
      <c r="Z133" s="419"/>
      <c r="AA133" s="419"/>
      <c r="AB133" s="420"/>
      <c r="AC133" s="422"/>
      <c r="AD133" s="419"/>
      <c r="AE133" s="419"/>
      <c r="AF133" s="420"/>
    </row>
    <row r="134" spans="1:32" ht="18.75" customHeight="1" x14ac:dyDescent="0.15">
      <c r="A134" s="413"/>
      <c r="B134" s="414"/>
      <c r="C134" s="465"/>
      <c r="D134" s="417"/>
      <c r="E134" s="405"/>
      <c r="F134" s="475"/>
      <c r="G134" s="525"/>
      <c r="H134" s="516" t="s">
        <v>114</v>
      </c>
      <c r="I134" s="490" t="s">
        <v>10</v>
      </c>
      <c r="J134" s="424" t="s">
        <v>24</v>
      </c>
      <c r="K134" s="424"/>
      <c r="L134" s="492" t="s">
        <v>10</v>
      </c>
      <c r="M134" s="424" t="s">
        <v>25</v>
      </c>
      <c r="N134" s="424"/>
      <c r="O134" s="492" t="s">
        <v>10</v>
      </c>
      <c r="P134" s="424" t="s">
        <v>26</v>
      </c>
      <c r="Q134" s="493"/>
      <c r="R134" s="493"/>
      <c r="S134" s="493"/>
      <c r="T134" s="493"/>
      <c r="U134" s="517"/>
      <c r="V134" s="517"/>
      <c r="W134" s="517"/>
      <c r="X134" s="518"/>
      <c r="Y134" s="422"/>
      <c r="Z134" s="419"/>
      <c r="AA134" s="419"/>
      <c r="AB134" s="420"/>
      <c r="AC134" s="422"/>
      <c r="AD134" s="419"/>
      <c r="AE134" s="419"/>
      <c r="AF134" s="420"/>
    </row>
    <row r="135" spans="1:32" ht="18.75" customHeight="1" x14ac:dyDescent="0.15">
      <c r="A135" s="413"/>
      <c r="B135" s="414"/>
      <c r="C135" s="465"/>
      <c r="D135" s="417"/>
      <c r="E135" s="405"/>
      <c r="F135" s="475"/>
      <c r="G135" s="525"/>
      <c r="H135" s="471" t="s">
        <v>84</v>
      </c>
      <c r="I135" s="490" t="s">
        <v>10</v>
      </c>
      <c r="J135" s="424" t="s">
        <v>24</v>
      </c>
      <c r="K135" s="424"/>
      <c r="L135" s="492" t="s">
        <v>10</v>
      </c>
      <c r="M135" s="424" t="s">
        <v>39</v>
      </c>
      <c r="N135" s="424"/>
      <c r="O135" s="492" t="s">
        <v>10</v>
      </c>
      <c r="P135" s="424" t="s">
        <v>40</v>
      </c>
      <c r="Q135" s="451"/>
      <c r="R135" s="492" t="s">
        <v>10</v>
      </c>
      <c r="S135" s="424" t="s">
        <v>85</v>
      </c>
      <c r="T135" s="451"/>
      <c r="U135" s="451"/>
      <c r="V135" s="451"/>
      <c r="W135" s="451"/>
      <c r="X135" s="452"/>
      <c r="Y135" s="422"/>
      <c r="Z135" s="419"/>
      <c r="AA135" s="419"/>
      <c r="AB135" s="420"/>
      <c r="AC135" s="422"/>
      <c r="AD135" s="419"/>
      <c r="AE135" s="419"/>
      <c r="AF135" s="420"/>
    </row>
    <row r="136" spans="1:32" ht="18.75" customHeight="1" x14ac:dyDescent="0.15">
      <c r="A136" s="413"/>
      <c r="B136" s="414"/>
      <c r="C136" s="415"/>
      <c r="D136" s="416"/>
      <c r="E136" s="405"/>
      <c r="F136" s="417"/>
      <c r="G136" s="418"/>
      <c r="H136" s="423" t="s">
        <v>191</v>
      </c>
      <c r="I136" s="490" t="s">
        <v>10</v>
      </c>
      <c r="J136" s="424" t="s">
        <v>24</v>
      </c>
      <c r="K136" s="424"/>
      <c r="L136" s="492" t="s">
        <v>10</v>
      </c>
      <c r="M136" s="424" t="s">
        <v>39</v>
      </c>
      <c r="N136" s="424"/>
      <c r="O136" s="492" t="s">
        <v>10</v>
      </c>
      <c r="P136" s="424" t="s">
        <v>40</v>
      </c>
      <c r="Q136" s="424"/>
      <c r="R136" s="492" t="s">
        <v>10</v>
      </c>
      <c r="S136" s="424" t="s">
        <v>41</v>
      </c>
      <c r="T136" s="424"/>
      <c r="U136" s="493"/>
      <c r="V136" s="493"/>
      <c r="W136" s="493"/>
      <c r="X136" s="494"/>
      <c r="Y136" s="419"/>
      <c r="Z136" s="419"/>
      <c r="AA136" s="419"/>
      <c r="AB136" s="420"/>
      <c r="AC136" s="422"/>
      <c r="AD136" s="419"/>
      <c r="AE136" s="419"/>
      <c r="AF136" s="420"/>
    </row>
    <row r="137" spans="1:32" ht="18.75" customHeight="1" x14ac:dyDescent="0.15">
      <c r="A137" s="413"/>
      <c r="B137" s="414"/>
      <c r="C137" s="415"/>
      <c r="D137" s="416"/>
      <c r="E137" s="405"/>
      <c r="F137" s="417"/>
      <c r="G137" s="418"/>
      <c r="H137" s="561" t="s">
        <v>42</v>
      </c>
      <c r="I137" s="500" t="s">
        <v>10</v>
      </c>
      <c r="J137" s="426" t="s">
        <v>43</v>
      </c>
      <c r="K137" s="426"/>
      <c r="L137" s="501" t="s">
        <v>10</v>
      </c>
      <c r="M137" s="426" t="s">
        <v>44</v>
      </c>
      <c r="N137" s="426"/>
      <c r="O137" s="501" t="s">
        <v>10</v>
      </c>
      <c r="P137" s="426" t="s">
        <v>45</v>
      </c>
      <c r="Q137" s="426"/>
      <c r="R137" s="501"/>
      <c r="S137" s="426"/>
      <c r="T137" s="426"/>
      <c r="U137" s="517"/>
      <c r="V137" s="517"/>
      <c r="W137" s="517"/>
      <c r="X137" s="518"/>
      <c r="Y137" s="419"/>
      <c r="Z137" s="419"/>
      <c r="AA137" s="419"/>
      <c r="AB137" s="420"/>
      <c r="AC137" s="422"/>
      <c r="AD137" s="419"/>
      <c r="AE137" s="419"/>
      <c r="AF137" s="420"/>
    </row>
    <row r="138" spans="1:32" ht="19.5" customHeight="1" x14ac:dyDescent="0.15">
      <c r="A138" s="433"/>
      <c r="B138" s="434"/>
      <c r="C138" s="435"/>
      <c r="D138" s="436"/>
      <c r="E138" s="437"/>
      <c r="F138" s="438"/>
      <c r="G138" s="439"/>
      <c r="H138" s="562" t="s">
        <v>46</v>
      </c>
      <c r="I138" s="502" t="s">
        <v>10</v>
      </c>
      <c r="J138" s="441" t="s">
        <v>24</v>
      </c>
      <c r="K138" s="441"/>
      <c r="L138" s="503" t="s">
        <v>10</v>
      </c>
      <c r="M138" s="441" t="s">
        <v>28</v>
      </c>
      <c r="N138" s="441"/>
      <c r="O138" s="441"/>
      <c r="P138" s="441"/>
      <c r="Q138" s="553"/>
      <c r="R138" s="553"/>
      <c r="S138" s="553"/>
      <c r="T138" s="553"/>
      <c r="U138" s="553"/>
      <c r="V138" s="553"/>
      <c r="W138" s="553"/>
      <c r="X138" s="554"/>
      <c r="Y138" s="444"/>
      <c r="Z138" s="444"/>
      <c r="AA138" s="444"/>
      <c r="AB138" s="445"/>
      <c r="AC138" s="443"/>
      <c r="AD138" s="444"/>
      <c r="AE138" s="444"/>
      <c r="AF138" s="445"/>
    </row>
    <row r="139" spans="1:32" ht="18.75" customHeight="1" x14ac:dyDescent="0.15">
      <c r="A139" s="406"/>
      <c r="B139" s="407"/>
      <c r="C139" s="461"/>
      <c r="D139" s="410"/>
      <c r="E139" s="402"/>
      <c r="F139" s="474"/>
      <c r="G139" s="484"/>
      <c r="H139" s="564" t="s">
        <v>120</v>
      </c>
      <c r="I139" s="505" t="s">
        <v>10</v>
      </c>
      <c r="J139" s="449" t="s">
        <v>97</v>
      </c>
      <c r="K139" s="506"/>
      <c r="L139" s="462"/>
      <c r="M139" s="507" t="s">
        <v>10</v>
      </c>
      <c r="N139" s="449" t="s">
        <v>98</v>
      </c>
      <c r="O139" s="508"/>
      <c r="P139" s="508"/>
      <c r="Q139" s="508"/>
      <c r="R139" s="508"/>
      <c r="S139" s="508"/>
      <c r="T139" s="508"/>
      <c r="U139" s="508"/>
      <c r="V139" s="508"/>
      <c r="W139" s="508"/>
      <c r="X139" s="509"/>
      <c r="Y139" s="511" t="s">
        <v>10</v>
      </c>
      <c r="Z139" s="400" t="s">
        <v>19</v>
      </c>
      <c r="AA139" s="400"/>
      <c r="AB139" s="412"/>
      <c r="AC139" s="511" t="s">
        <v>10</v>
      </c>
      <c r="AD139" s="400" t="s">
        <v>19</v>
      </c>
      <c r="AE139" s="400"/>
      <c r="AF139" s="412"/>
    </row>
    <row r="140" spans="1:32" ht="18.75" customHeight="1" x14ac:dyDescent="0.15">
      <c r="A140" s="413"/>
      <c r="B140" s="414"/>
      <c r="C140" s="465"/>
      <c r="D140" s="417"/>
      <c r="E140" s="405"/>
      <c r="F140" s="475"/>
      <c r="G140" s="525"/>
      <c r="H140" s="471" t="s">
        <v>63</v>
      </c>
      <c r="I140" s="490" t="s">
        <v>10</v>
      </c>
      <c r="J140" s="424" t="s">
        <v>24</v>
      </c>
      <c r="K140" s="424"/>
      <c r="L140" s="450"/>
      <c r="M140" s="492" t="s">
        <v>10</v>
      </c>
      <c r="N140" s="424" t="s">
        <v>384</v>
      </c>
      <c r="O140" s="424"/>
      <c r="P140" s="450"/>
      <c r="Q140" s="491"/>
      <c r="R140" s="491"/>
      <c r="S140" s="491"/>
      <c r="T140" s="491"/>
      <c r="U140" s="491"/>
      <c r="V140" s="491"/>
      <c r="W140" s="491"/>
      <c r="X140" s="495"/>
      <c r="Y140" s="481" t="s">
        <v>10</v>
      </c>
      <c r="Z140" s="403" t="s">
        <v>20</v>
      </c>
      <c r="AA140" s="419"/>
      <c r="AB140" s="420"/>
      <c r="AC140" s="481" t="s">
        <v>10</v>
      </c>
      <c r="AD140" s="403" t="s">
        <v>20</v>
      </c>
      <c r="AE140" s="419"/>
      <c r="AF140" s="420"/>
    </row>
    <row r="141" spans="1:32" ht="19.5" customHeight="1" x14ac:dyDescent="0.15">
      <c r="A141" s="413"/>
      <c r="B141" s="414"/>
      <c r="C141" s="415"/>
      <c r="D141" s="416"/>
      <c r="E141" s="405"/>
      <c r="F141" s="417"/>
      <c r="G141" s="418"/>
      <c r="H141" s="430" t="s">
        <v>21</v>
      </c>
      <c r="I141" s="490" t="s">
        <v>10</v>
      </c>
      <c r="J141" s="424" t="s">
        <v>22</v>
      </c>
      <c r="K141" s="491"/>
      <c r="L141" s="450"/>
      <c r="M141" s="492" t="s">
        <v>10</v>
      </c>
      <c r="N141" s="424" t="s">
        <v>23</v>
      </c>
      <c r="O141" s="492"/>
      <c r="P141" s="424"/>
      <c r="Q141" s="493"/>
      <c r="R141" s="493"/>
      <c r="S141" s="493"/>
      <c r="T141" s="493"/>
      <c r="U141" s="493"/>
      <c r="V141" s="493"/>
      <c r="W141" s="493"/>
      <c r="X141" s="494"/>
      <c r="Y141" s="419"/>
      <c r="Z141" s="419"/>
      <c r="AA141" s="419"/>
      <c r="AB141" s="420"/>
      <c r="AC141" s="422"/>
      <c r="AD141" s="419"/>
      <c r="AE141" s="419"/>
      <c r="AF141" s="420"/>
    </row>
    <row r="142" spans="1:32" ht="19.5" customHeight="1" x14ac:dyDescent="0.15">
      <c r="A142" s="413"/>
      <c r="B142" s="414"/>
      <c r="C142" s="415"/>
      <c r="D142" s="416"/>
      <c r="E142" s="405"/>
      <c r="F142" s="417"/>
      <c r="G142" s="418"/>
      <c r="H142" s="430" t="s">
        <v>66</v>
      </c>
      <c r="I142" s="490" t="s">
        <v>10</v>
      </c>
      <c r="J142" s="424" t="s">
        <v>22</v>
      </c>
      <c r="K142" s="491"/>
      <c r="L142" s="450"/>
      <c r="M142" s="492" t="s">
        <v>10</v>
      </c>
      <c r="N142" s="424" t="s">
        <v>23</v>
      </c>
      <c r="O142" s="492"/>
      <c r="P142" s="424"/>
      <c r="Q142" s="493"/>
      <c r="R142" s="493"/>
      <c r="S142" s="493"/>
      <c r="T142" s="493"/>
      <c r="U142" s="493"/>
      <c r="V142" s="493"/>
      <c r="W142" s="493"/>
      <c r="X142" s="494"/>
      <c r="Y142" s="419"/>
      <c r="Z142" s="419"/>
      <c r="AA142" s="419"/>
      <c r="AB142" s="420"/>
      <c r="AC142" s="422"/>
      <c r="AD142" s="419"/>
      <c r="AE142" s="419"/>
      <c r="AF142" s="420"/>
    </row>
    <row r="143" spans="1:32" ht="18.75" customHeight="1" x14ac:dyDescent="0.15">
      <c r="A143" s="413"/>
      <c r="B143" s="414"/>
      <c r="C143" s="465"/>
      <c r="D143" s="417"/>
      <c r="E143" s="405"/>
      <c r="F143" s="475"/>
      <c r="G143" s="525"/>
      <c r="H143" s="2537" t="s">
        <v>385</v>
      </c>
      <c r="I143" s="2484" t="s">
        <v>10</v>
      </c>
      <c r="J143" s="2473" t="s">
        <v>24</v>
      </c>
      <c r="K143" s="2473"/>
      <c r="L143" s="2484" t="s">
        <v>10</v>
      </c>
      <c r="M143" s="2473" t="s">
        <v>28</v>
      </c>
      <c r="N143" s="2473"/>
      <c r="O143" s="426"/>
      <c r="P143" s="426"/>
      <c r="Q143" s="426"/>
      <c r="R143" s="426"/>
      <c r="S143" s="426"/>
      <c r="T143" s="426"/>
      <c r="U143" s="426"/>
      <c r="V143" s="426"/>
      <c r="W143" s="426"/>
      <c r="X143" s="429"/>
      <c r="Y143" s="422"/>
      <c r="Z143" s="419"/>
      <c r="AA143" s="419"/>
      <c r="AB143" s="420"/>
      <c r="AC143" s="422"/>
      <c r="AD143" s="419"/>
      <c r="AE143" s="419"/>
      <c r="AF143" s="420"/>
    </row>
    <row r="144" spans="1:32" ht="18.75" customHeight="1" x14ac:dyDescent="0.15">
      <c r="A144" s="413"/>
      <c r="B144" s="414"/>
      <c r="C144" s="465"/>
      <c r="D144" s="417"/>
      <c r="E144" s="405"/>
      <c r="F144" s="475"/>
      <c r="G144" s="525"/>
      <c r="H144" s="2538"/>
      <c r="I144" s="2444"/>
      <c r="J144" s="2442"/>
      <c r="K144" s="2442"/>
      <c r="L144" s="2444"/>
      <c r="M144" s="2442"/>
      <c r="N144" s="2442"/>
      <c r="O144" s="427"/>
      <c r="P144" s="427"/>
      <c r="Q144" s="427"/>
      <c r="R144" s="427"/>
      <c r="S144" s="427"/>
      <c r="T144" s="427"/>
      <c r="U144" s="427"/>
      <c r="V144" s="427"/>
      <c r="W144" s="427"/>
      <c r="X144" s="428"/>
      <c r="Y144" s="422"/>
      <c r="Z144" s="419"/>
      <c r="AA144" s="419"/>
      <c r="AB144" s="420"/>
      <c r="AC144" s="422"/>
      <c r="AD144" s="419"/>
      <c r="AE144" s="419"/>
      <c r="AF144" s="420"/>
    </row>
    <row r="145" spans="1:32" ht="18.75" customHeight="1" x14ac:dyDescent="0.15">
      <c r="A145" s="413"/>
      <c r="B145" s="414"/>
      <c r="C145" s="465"/>
      <c r="D145" s="417"/>
      <c r="E145" s="405"/>
      <c r="F145" s="475"/>
      <c r="G145" s="525"/>
      <c r="H145" s="471" t="s">
        <v>386</v>
      </c>
      <c r="I145" s="500" t="s">
        <v>10</v>
      </c>
      <c r="J145" s="424" t="s">
        <v>24</v>
      </c>
      <c r="K145" s="424"/>
      <c r="L145" s="492" t="s">
        <v>10</v>
      </c>
      <c r="M145" s="424" t="s">
        <v>25</v>
      </c>
      <c r="N145" s="424"/>
      <c r="O145" s="501" t="s">
        <v>10</v>
      </c>
      <c r="P145" s="424" t="s">
        <v>26</v>
      </c>
      <c r="Q145" s="451"/>
      <c r="R145" s="451"/>
      <c r="S145" s="451"/>
      <c r="T145" s="451"/>
      <c r="U145" s="451"/>
      <c r="V145" s="451"/>
      <c r="W145" s="451"/>
      <c r="X145" s="452"/>
      <c r="Y145" s="422"/>
      <c r="Z145" s="419"/>
      <c r="AA145" s="419"/>
      <c r="AB145" s="420"/>
      <c r="AC145" s="422"/>
      <c r="AD145" s="419"/>
      <c r="AE145" s="419"/>
      <c r="AF145" s="420"/>
    </row>
    <row r="146" spans="1:32" ht="18.75" customHeight="1" x14ac:dyDescent="0.15">
      <c r="A146" s="481" t="s">
        <v>10</v>
      </c>
      <c r="B146" s="414">
        <v>38</v>
      </c>
      <c r="C146" s="465" t="s">
        <v>388</v>
      </c>
      <c r="D146" s="481" t="s">
        <v>10</v>
      </c>
      <c r="E146" s="405" t="s">
        <v>203</v>
      </c>
      <c r="F146" s="475"/>
      <c r="G146" s="525"/>
      <c r="H146" s="471" t="s">
        <v>293</v>
      </c>
      <c r="I146" s="490" t="s">
        <v>10</v>
      </c>
      <c r="J146" s="424" t="s">
        <v>24</v>
      </c>
      <c r="K146" s="491"/>
      <c r="L146" s="492" t="s">
        <v>10</v>
      </c>
      <c r="M146" s="424" t="s">
        <v>28</v>
      </c>
      <c r="N146" s="451"/>
      <c r="O146" s="451"/>
      <c r="P146" s="451"/>
      <c r="Q146" s="451"/>
      <c r="R146" s="451"/>
      <c r="S146" s="451"/>
      <c r="T146" s="451"/>
      <c r="U146" s="451"/>
      <c r="V146" s="451"/>
      <c r="W146" s="451"/>
      <c r="X146" s="452"/>
      <c r="Y146" s="422"/>
      <c r="Z146" s="419"/>
      <c r="AA146" s="419"/>
      <c r="AB146" s="420"/>
      <c r="AC146" s="422"/>
      <c r="AD146" s="419"/>
      <c r="AE146" s="419"/>
      <c r="AF146" s="420"/>
    </row>
    <row r="147" spans="1:32" ht="18.75" customHeight="1" x14ac:dyDescent="0.15">
      <c r="A147" s="413"/>
      <c r="B147" s="414"/>
      <c r="C147" s="465" t="s">
        <v>389</v>
      </c>
      <c r="D147" s="481" t="s">
        <v>10</v>
      </c>
      <c r="E147" s="405" t="s">
        <v>188</v>
      </c>
      <c r="F147" s="475"/>
      <c r="G147" s="525"/>
      <c r="H147" s="471" t="s">
        <v>2333</v>
      </c>
      <c r="I147" s="500" t="s">
        <v>10</v>
      </c>
      <c r="J147" s="424" t="s">
        <v>24</v>
      </c>
      <c r="K147" s="424"/>
      <c r="L147" s="492" t="s">
        <v>10</v>
      </c>
      <c r="M147" s="424" t="s">
        <v>77</v>
      </c>
      <c r="N147" s="424"/>
      <c r="O147" s="501"/>
      <c r="P147" s="501" t="s">
        <v>10</v>
      </c>
      <c r="Q147" s="424" t="s">
        <v>78</v>
      </c>
      <c r="R147" s="501"/>
      <c r="S147" s="424"/>
      <c r="T147" s="501" t="s">
        <v>10</v>
      </c>
      <c r="U147" s="424" t="s">
        <v>2495</v>
      </c>
      <c r="V147" s="451"/>
      <c r="W147" s="451"/>
      <c r="X147" s="452"/>
      <c r="Y147" s="422"/>
      <c r="Z147" s="419"/>
      <c r="AA147" s="419"/>
      <c r="AB147" s="420"/>
      <c r="AC147" s="422"/>
      <c r="AD147" s="419"/>
      <c r="AE147" s="419"/>
      <c r="AF147" s="420"/>
    </row>
    <row r="148" spans="1:32" ht="18.75" customHeight="1" x14ac:dyDescent="0.15">
      <c r="A148" s="413"/>
      <c r="B148" s="414"/>
      <c r="C148" s="465" t="s">
        <v>393</v>
      </c>
      <c r="D148" s="481" t="s">
        <v>10</v>
      </c>
      <c r="E148" s="405" t="s">
        <v>391</v>
      </c>
      <c r="F148" s="475"/>
      <c r="G148" s="525"/>
      <c r="H148" s="471" t="s">
        <v>390</v>
      </c>
      <c r="I148" s="500" t="s">
        <v>10</v>
      </c>
      <c r="J148" s="424" t="s">
        <v>24</v>
      </c>
      <c r="K148" s="424"/>
      <c r="L148" s="492" t="s">
        <v>10</v>
      </c>
      <c r="M148" s="427" t="s">
        <v>28</v>
      </c>
      <c r="N148" s="424"/>
      <c r="O148" s="501"/>
      <c r="P148" s="501"/>
      <c r="Q148" s="501"/>
      <c r="R148" s="501"/>
      <c r="S148" s="501"/>
      <c r="T148" s="501"/>
      <c r="U148" s="501"/>
      <c r="V148" s="501"/>
      <c r="W148" s="501"/>
      <c r="X148" s="452"/>
      <c r="Y148" s="422"/>
      <c r="Z148" s="419"/>
      <c r="AA148" s="419"/>
      <c r="AB148" s="420"/>
      <c r="AC148" s="422"/>
      <c r="AD148" s="419"/>
      <c r="AE148" s="419"/>
      <c r="AF148" s="420"/>
    </row>
    <row r="149" spans="1:32" ht="18.75" customHeight="1" x14ac:dyDescent="0.15">
      <c r="A149" s="413"/>
      <c r="B149" s="414"/>
      <c r="C149" s="477"/>
      <c r="D149" s="481" t="s">
        <v>10</v>
      </c>
      <c r="E149" s="405" t="s">
        <v>392</v>
      </c>
      <c r="F149" s="417"/>
      <c r="G149" s="405"/>
      <c r="H149" s="468" t="s">
        <v>2159</v>
      </c>
      <c r="I149" s="490" t="s">
        <v>10</v>
      </c>
      <c r="J149" s="424" t="s">
        <v>24</v>
      </c>
      <c r="K149" s="424"/>
      <c r="L149" s="492" t="s">
        <v>10</v>
      </c>
      <c r="M149" s="427" t="s">
        <v>28</v>
      </c>
      <c r="N149" s="424"/>
      <c r="O149" s="424"/>
      <c r="P149" s="424"/>
      <c r="Q149" s="491"/>
      <c r="R149" s="491"/>
      <c r="S149" s="491"/>
      <c r="T149" s="491"/>
      <c r="U149" s="491"/>
      <c r="V149" s="491"/>
      <c r="W149" s="491"/>
      <c r="X149" s="495"/>
      <c r="Y149" s="422"/>
      <c r="Z149" s="419"/>
      <c r="AA149" s="419"/>
      <c r="AB149" s="420"/>
      <c r="AC149" s="422"/>
      <c r="AD149" s="419"/>
      <c r="AE149" s="419"/>
      <c r="AF149" s="420"/>
    </row>
    <row r="150" spans="1:32" ht="18.75" customHeight="1" x14ac:dyDescent="0.15">
      <c r="A150" s="413"/>
      <c r="B150" s="414"/>
      <c r="C150" s="465"/>
      <c r="D150" s="416"/>
      <c r="E150" s="405"/>
      <c r="F150" s="417"/>
      <c r="G150" s="405"/>
      <c r="H150" s="468" t="s">
        <v>2160</v>
      </c>
      <c r="I150" s="490" t="s">
        <v>10</v>
      </c>
      <c r="J150" s="424" t="s">
        <v>24</v>
      </c>
      <c r="K150" s="424"/>
      <c r="L150" s="492" t="s">
        <v>10</v>
      </c>
      <c r="M150" s="427" t="s">
        <v>28</v>
      </c>
      <c r="N150" s="424"/>
      <c r="O150" s="424"/>
      <c r="P150" s="424"/>
      <c r="Q150" s="491"/>
      <c r="R150" s="491"/>
      <c r="S150" s="491"/>
      <c r="T150" s="491"/>
      <c r="U150" s="491"/>
      <c r="V150" s="491"/>
      <c r="W150" s="491"/>
      <c r="X150" s="495"/>
      <c r="Y150" s="422"/>
      <c r="Z150" s="419"/>
      <c r="AA150" s="419"/>
      <c r="AB150" s="420"/>
      <c r="AC150" s="422"/>
      <c r="AD150" s="419"/>
      <c r="AE150" s="419"/>
      <c r="AF150" s="420"/>
    </row>
    <row r="151" spans="1:32" ht="18.75" customHeight="1" x14ac:dyDescent="0.15">
      <c r="A151" s="413"/>
      <c r="B151" s="414"/>
      <c r="C151" s="465"/>
      <c r="D151" s="417"/>
      <c r="E151" s="405"/>
      <c r="F151" s="475"/>
      <c r="G151" s="525"/>
      <c r="H151" s="516" t="s">
        <v>114</v>
      </c>
      <c r="I151" s="490" t="s">
        <v>10</v>
      </c>
      <c r="J151" s="424" t="s">
        <v>24</v>
      </c>
      <c r="K151" s="424"/>
      <c r="L151" s="492" t="s">
        <v>10</v>
      </c>
      <c r="M151" s="424" t="s">
        <v>25</v>
      </c>
      <c r="N151" s="424"/>
      <c r="O151" s="492" t="s">
        <v>10</v>
      </c>
      <c r="P151" s="424" t="s">
        <v>26</v>
      </c>
      <c r="Q151" s="493"/>
      <c r="R151" s="493"/>
      <c r="S151" s="493"/>
      <c r="T151" s="493"/>
      <c r="U151" s="517"/>
      <c r="V151" s="517"/>
      <c r="W151" s="517"/>
      <c r="X151" s="518"/>
      <c r="Y151" s="422"/>
      <c r="Z151" s="419"/>
      <c r="AA151" s="419"/>
      <c r="AB151" s="420"/>
      <c r="AC151" s="422"/>
      <c r="AD151" s="419"/>
      <c r="AE151" s="419"/>
      <c r="AF151" s="420"/>
    </row>
    <row r="152" spans="1:32" ht="18.75" customHeight="1" x14ac:dyDescent="0.15">
      <c r="A152" s="413"/>
      <c r="B152" s="414"/>
      <c r="C152" s="465"/>
      <c r="D152" s="416"/>
      <c r="E152" s="405"/>
      <c r="F152" s="475"/>
      <c r="G152" s="525"/>
      <c r="H152" s="471" t="s">
        <v>84</v>
      </c>
      <c r="I152" s="490" t="s">
        <v>10</v>
      </c>
      <c r="J152" s="424" t="s">
        <v>24</v>
      </c>
      <c r="K152" s="424"/>
      <c r="L152" s="492" t="s">
        <v>10</v>
      </c>
      <c r="M152" s="424" t="s">
        <v>39</v>
      </c>
      <c r="N152" s="424"/>
      <c r="O152" s="492" t="s">
        <v>10</v>
      </c>
      <c r="P152" s="424" t="s">
        <v>40</v>
      </c>
      <c r="Q152" s="451"/>
      <c r="R152" s="492" t="s">
        <v>10</v>
      </c>
      <c r="S152" s="424" t="s">
        <v>85</v>
      </c>
      <c r="T152" s="451"/>
      <c r="U152" s="451"/>
      <c r="V152" s="451"/>
      <c r="W152" s="451"/>
      <c r="X152" s="452"/>
      <c r="Y152" s="422"/>
      <c r="Z152" s="419"/>
      <c r="AA152" s="419"/>
      <c r="AB152" s="420"/>
      <c r="AC152" s="422"/>
      <c r="AD152" s="419"/>
      <c r="AE152" s="419"/>
      <c r="AF152" s="420"/>
    </row>
    <row r="153" spans="1:32" ht="18.75" customHeight="1" x14ac:dyDescent="0.15">
      <c r="A153" s="413"/>
      <c r="B153" s="414"/>
      <c r="C153" s="415"/>
      <c r="D153" s="416"/>
      <c r="E153" s="405"/>
      <c r="F153" s="417"/>
      <c r="G153" s="418"/>
      <c r="H153" s="423" t="s">
        <v>191</v>
      </c>
      <c r="I153" s="490" t="s">
        <v>10</v>
      </c>
      <c r="J153" s="424" t="s">
        <v>24</v>
      </c>
      <c r="K153" s="424"/>
      <c r="L153" s="492" t="s">
        <v>10</v>
      </c>
      <c r="M153" s="424" t="s">
        <v>39</v>
      </c>
      <c r="N153" s="424"/>
      <c r="O153" s="492" t="s">
        <v>10</v>
      </c>
      <c r="P153" s="424" t="s">
        <v>40</v>
      </c>
      <c r="Q153" s="424"/>
      <c r="R153" s="492" t="s">
        <v>10</v>
      </c>
      <c r="S153" s="424" t="s">
        <v>41</v>
      </c>
      <c r="T153" s="424"/>
      <c r="U153" s="493"/>
      <c r="V153" s="493"/>
      <c r="W153" s="493"/>
      <c r="X153" s="494"/>
      <c r="Y153" s="419"/>
      <c r="Z153" s="419"/>
      <c r="AA153" s="419"/>
      <c r="AB153" s="420"/>
      <c r="AC153" s="422"/>
      <c r="AD153" s="419"/>
      <c r="AE153" s="419"/>
      <c r="AF153" s="420"/>
    </row>
    <row r="154" spans="1:32" ht="18.75" customHeight="1" x14ac:dyDescent="0.15">
      <c r="A154" s="413"/>
      <c r="B154" s="414"/>
      <c r="C154" s="415"/>
      <c r="D154" s="416"/>
      <c r="E154" s="405"/>
      <c r="F154" s="417"/>
      <c r="G154" s="418"/>
      <c r="H154" s="561" t="s">
        <v>42</v>
      </c>
      <c r="I154" s="500" t="s">
        <v>10</v>
      </c>
      <c r="J154" s="426" t="s">
        <v>43</v>
      </c>
      <c r="K154" s="426"/>
      <c r="L154" s="501" t="s">
        <v>10</v>
      </c>
      <c r="M154" s="426" t="s">
        <v>44</v>
      </c>
      <c r="N154" s="426"/>
      <c r="O154" s="501" t="s">
        <v>10</v>
      </c>
      <c r="P154" s="426" t="s">
        <v>45</v>
      </c>
      <c r="Q154" s="426"/>
      <c r="R154" s="501"/>
      <c r="S154" s="426"/>
      <c r="T154" s="426"/>
      <c r="U154" s="517"/>
      <c r="V154" s="517"/>
      <c r="W154" s="517"/>
      <c r="X154" s="518"/>
      <c r="Y154" s="419"/>
      <c r="Z154" s="419"/>
      <c r="AA154" s="419"/>
      <c r="AB154" s="420"/>
      <c r="AC154" s="422"/>
      <c r="AD154" s="419"/>
      <c r="AE154" s="419"/>
      <c r="AF154" s="420"/>
    </row>
    <row r="155" spans="1:32" ht="19.5" customHeight="1" x14ac:dyDescent="0.15">
      <c r="A155" s="433"/>
      <c r="B155" s="434"/>
      <c r="C155" s="435"/>
      <c r="D155" s="436"/>
      <c r="E155" s="437"/>
      <c r="F155" s="438"/>
      <c r="G155" s="439"/>
      <c r="H155" s="562" t="s">
        <v>46</v>
      </c>
      <c r="I155" s="502" t="s">
        <v>10</v>
      </c>
      <c r="J155" s="441" t="s">
        <v>24</v>
      </c>
      <c r="K155" s="441"/>
      <c r="L155" s="503" t="s">
        <v>10</v>
      </c>
      <c r="M155" s="441" t="s">
        <v>28</v>
      </c>
      <c r="N155" s="441"/>
      <c r="O155" s="441"/>
      <c r="P155" s="441"/>
      <c r="Q155" s="553"/>
      <c r="R155" s="553"/>
      <c r="S155" s="553"/>
      <c r="T155" s="553"/>
      <c r="U155" s="553"/>
      <c r="V155" s="553"/>
      <c r="W155" s="553"/>
      <c r="X155" s="554"/>
      <c r="Y155" s="444"/>
      <c r="Z155" s="444"/>
      <c r="AA155" s="444"/>
      <c r="AB155" s="445"/>
      <c r="AC155" s="443"/>
      <c r="AD155" s="444"/>
      <c r="AE155" s="444"/>
      <c r="AF155" s="445"/>
    </row>
    <row r="156" spans="1:32" ht="18.75" customHeight="1" x14ac:dyDescent="0.15">
      <c r="A156" s="406"/>
      <c r="B156" s="407"/>
      <c r="C156" s="461"/>
      <c r="D156" s="410"/>
      <c r="E156" s="402"/>
      <c r="F156" s="410"/>
      <c r="G156" s="484"/>
      <c r="H156" s="564" t="s">
        <v>63</v>
      </c>
      <c r="I156" s="505" t="s">
        <v>10</v>
      </c>
      <c r="J156" s="449" t="s">
        <v>24</v>
      </c>
      <c r="K156" s="449"/>
      <c r="L156" s="462"/>
      <c r="M156" s="507" t="s">
        <v>10</v>
      </c>
      <c r="N156" s="449" t="s">
        <v>64</v>
      </c>
      <c r="O156" s="449"/>
      <c r="P156" s="462"/>
      <c r="Q156" s="507" t="s">
        <v>10</v>
      </c>
      <c r="R156" s="463" t="s">
        <v>65</v>
      </c>
      <c r="S156" s="463"/>
      <c r="T156" s="463"/>
      <c r="U156" s="463"/>
      <c r="V156" s="463"/>
      <c r="W156" s="463"/>
      <c r="X156" s="464"/>
      <c r="Y156" s="511" t="s">
        <v>10</v>
      </c>
      <c r="Z156" s="400" t="s">
        <v>19</v>
      </c>
      <c r="AA156" s="400"/>
      <c r="AB156" s="412"/>
      <c r="AC156" s="511" t="s">
        <v>10</v>
      </c>
      <c r="AD156" s="400" t="s">
        <v>19</v>
      </c>
      <c r="AE156" s="400"/>
      <c r="AF156" s="412"/>
    </row>
    <row r="157" spans="1:32" ht="18.75" customHeight="1" x14ac:dyDescent="0.15">
      <c r="A157" s="413"/>
      <c r="B157" s="414"/>
      <c r="C157" s="465"/>
      <c r="D157" s="417"/>
      <c r="E157" s="405"/>
      <c r="F157" s="417"/>
      <c r="G157" s="525"/>
      <c r="H157" s="447" t="s">
        <v>205</v>
      </c>
      <c r="I157" s="490" t="s">
        <v>10</v>
      </c>
      <c r="J157" s="424" t="s">
        <v>22</v>
      </c>
      <c r="K157" s="491"/>
      <c r="L157" s="450"/>
      <c r="M157" s="492" t="s">
        <v>10</v>
      </c>
      <c r="N157" s="424" t="s">
        <v>206</v>
      </c>
      <c r="O157" s="493"/>
      <c r="P157" s="493"/>
      <c r="Q157" s="491"/>
      <c r="R157" s="491"/>
      <c r="S157" s="491"/>
      <c r="T157" s="491"/>
      <c r="U157" s="491"/>
      <c r="V157" s="491"/>
      <c r="W157" s="491"/>
      <c r="X157" s="495"/>
      <c r="Y157" s="481" t="s">
        <v>10</v>
      </c>
      <c r="Z157" s="403" t="s">
        <v>20</v>
      </c>
      <c r="AA157" s="419"/>
      <c r="AB157" s="420"/>
      <c r="AC157" s="481" t="s">
        <v>10</v>
      </c>
      <c r="AD157" s="403" t="s">
        <v>20</v>
      </c>
      <c r="AE157" s="419"/>
      <c r="AF157" s="420"/>
    </row>
    <row r="158" spans="1:32" ht="19.5" customHeight="1" x14ac:dyDescent="0.15">
      <c r="A158" s="413"/>
      <c r="B158" s="414"/>
      <c r="C158" s="415"/>
      <c r="D158" s="416"/>
      <c r="E158" s="405"/>
      <c r="F158" s="417"/>
      <c r="G158" s="418"/>
      <c r="H158" s="430" t="s">
        <v>21</v>
      </c>
      <c r="I158" s="490" t="s">
        <v>10</v>
      </c>
      <c r="J158" s="424" t="s">
        <v>22</v>
      </c>
      <c r="K158" s="491"/>
      <c r="L158" s="450"/>
      <c r="M158" s="492" t="s">
        <v>10</v>
      </c>
      <c r="N158" s="424" t="s">
        <v>23</v>
      </c>
      <c r="O158" s="492"/>
      <c r="P158" s="424"/>
      <c r="Q158" s="493"/>
      <c r="R158" s="493"/>
      <c r="S158" s="493"/>
      <c r="T158" s="493"/>
      <c r="U158" s="493"/>
      <c r="V158" s="493"/>
      <c r="W158" s="493"/>
      <c r="X158" s="494"/>
      <c r="Y158" s="419"/>
      <c r="Z158" s="419"/>
      <c r="AA158" s="419"/>
      <c r="AB158" s="420"/>
      <c r="AC158" s="422"/>
      <c r="AD158" s="419"/>
      <c r="AE158" s="419"/>
      <c r="AF158" s="420"/>
    </row>
    <row r="159" spans="1:32" ht="19.5" customHeight="1" x14ac:dyDescent="0.15">
      <c r="A159" s="413"/>
      <c r="B159" s="414"/>
      <c r="C159" s="415"/>
      <c r="D159" s="416"/>
      <c r="E159" s="405"/>
      <c r="F159" s="417"/>
      <c r="G159" s="418"/>
      <c r="H159" s="430" t="s">
        <v>66</v>
      </c>
      <c r="I159" s="490" t="s">
        <v>10</v>
      </c>
      <c r="J159" s="424" t="s">
        <v>22</v>
      </c>
      <c r="K159" s="491"/>
      <c r="L159" s="450"/>
      <c r="M159" s="492" t="s">
        <v>10</v>
      </c>
      <c r="N159" s="424" t="s">
        <v>23</v>
      </c>
      <c r="O159" s="492"/>
      <c r="P159" s="424"/>
      <c r="Q159" s="493"/>
      <c r="R159" s="493"/>
      <c r="S159" s="493"/>
      <c r="T159" s="493"/>
      <c r="U159" s="493"/>
      <c r="V159" s="493"/>
      <c r="W159" s="493"/>
      <c r="X159" s="494"/>
      <c r="Y159" s="419"/>
      <c r="Z159" s="419"/>
      <c r="AA159" s="419"/>
      <c r="AB159" s="420"/>
      <c r="AC159" s="422"/>
      <c r="AD159" s="419"/>
      <c r="AE159" s="419"/>
      <c r="AF159" s="420"/>
    </row>
    <row r="160" spans="1:32" ht="18.75" customHeight="1" x14ac:dyDescent="0.15">
      <c r="A160" s="413"/>
      <c r="B160" s="414"/>
      <c r="C160" s="465"/>
      <c r="D160" s="417"/>
      <c r="E160" s="405"/>
      <c r="F160" s="417"/>
      <c r="G160" s="525"/>
      <c r="H160" s="471" t="s">
        <v>394</v>
      </c>
      <c r="I160" s="500" t="s">
        <v>10</v>
      </c>
      <c r="J160" s="424" t="s">
        <v>24</v>
      </c>
      <c r="K160" s="424"/>
      <c r="L160" s="492" t="s">
        <v>10</v>
      </c>
      <c r="M160" s="424" t="s">
        <v>25</v>
      </c>
      <c r="N160" s="424"/>
      <c r="O160" s="501" t="s">
        <v>10</v>
      </c>
      <c r="P160" s="424" t="s">
        <v>26</v>
      </c>
      <c r="Q160" s="451"/>
      <c r="R160" s="451"/>
      <c r="S160" s="451"/>
      <c r="T160" s="451"/>
      <c r="U160" s="451"/>
      <c r="V160" s="451"/>
      <c r="W160" s="451"/>
      <c r="X160" s="452"/>
      <c r="Y160" s="422"/>
      <c r="Z160" s="419"/>
      <c r="AA160" s="419"/>
      <c r="AB160" s="420"/>
      <c r="AC160" s="422"/>
      <c r="AD160" s="419"/>
      <c r="AE160" s="419"/>
      <c r="AF160" s="420"/>
    </row>
    <row r="161" spans="1:32" ht="18.75" customHeight="1" x14ac:dyDescent="0.15">
      <c r="A161" s="413"/>
      <c r="B161" s="414"/>
      <c r="C161" s="465"/>
      <c r="D161" s="417"/>
      <c r="E161" s="405"/>
      <c r="F161" s="417"/>
      <c r="G161" s="525"/>
      <c r="H161" s="2537" t="s">
        <v>395</v>
      </c>
      <c r="I161" s="2484" t="s">
        <v>10</v>
      </c>
      <c r="J161" s="2473" t="s">
        <v>24</v>
      </c>
      <c r="K161" s="2473"/>
      <c r="L161" s="2484" t="s">
        <v>10</v>
      </c>
      <c r="M161" s="2473" t="s">
        <v>28</v>
      </c>
      <c r="N161" s="2473"/>
      <c r="O161" s="426"/>
      <c r="P161" s="426"/>
      <c r="Q161" s="426"/>
      <c r="R161" s="426"/>
      <c r="S161" s="426"/>
      <c r="T161" s="426"/>
      <c r="U161" s="426"/>
      <c r="V161" s="426"/>
      <c r="W161" s="426"/>
      <c r="X161" s="429"/>
      <c r="Y161" s="422"/>
      <c r="Z161" s="419"/>
      <c r="AA161" s="419"/>
      <c r="AB161" s="420"/>
      <c r="AC161" s="422"/>
      <c r="AD161" s="419"/>
      <c r="AE161" s="419"/>
      <c r="AF161" s="420"/>
    </row>
    <row r="162" spans="1:32" ht="18.75" customHeight="1" x14ac:dyDescent="0.15">
      <c r="A162" s="413"/>
      <c r="B162" s="414"/>
      <c r="C162" s="465"/>
      <c r="D162" s="417"/>
      <c r="E162" s="405"/>
      <c r="F162" s="417"/>
      <c r="G162" s="525"/>
      <c r="H162" s="2538"/>
      <c r="I162" s="2444"/>
      <c r="J162" s="2442"/>
      <c r="K162" s="2442"/>
      <c r="L162" s="2444"/>
      <c r="M162" s="2442"/>
      <c r="N162" s="2442"/>
      <c r="O162" s="427"/>
      <c r="P162" s="427"/>
      <c r="Q162" s="427"/>
      <c r="R162" s="427"/>
      <c r="S162" s="427"/>
      <c r="T162" s="427"/>
      <c r="U162" s="427"/>
      <c r="V162" s="427"/>
      <c r="W162" s="427"/>
      <c r="X162" s="428"/>
      <c r="Y162" s="422"/>
      <c r="Z162" s="419"/>
      <c r="AA162" s="419"/>
      <c r="AB162" s="420"/>
      <c r="AC162" s="422"/>
      <c r="AD162" s="419"/>
      <c r="AE162" s="419"/>
      <c r="AF162" s="420"/>
    </row>
    <row r="163" spans="1:32" ht="18.75" customHeight="1" x14ac:dyDescent="0.15">
      <c r="A163" s="413"/>
      <c r="B163" s="414"/>
      <c r="C163" s="465"/>
      <c r="D163" s="417"/>
      <c r="E163" s="405"/>
      <c r="F163" s="417"/>
      <c r="G163" s="525"/>
      <c r="H163" s="423" t="s">
        <v>102</v>
      </c>
      <c r="I163" s="490" t="s">
        <v>10</v>
      </c>
      <c r="J163" s="424" t="s">
        <v>24</v>
      </c>
      <c r="K163" s="424"/>
      <c r="L163" s="492" t="s">
        <v>10</v>
      </c>
      <c r="M163" s="424" t="s">
        <v>55</v>
      </c>
      <c r="N163" s="424"/>
      <c r="O163" s="492" t="s">
        <v>10</v>
      </c>
      <c r="P163" s="424" t="s">
        <v>56</v>
      </c>
      <c r="Q163" s="451"/>
      <c r="R163" s="451"/>
      <c r="S163" s="451"/>
      <c r="T163" s="451"/>
      <c r="U163" s="451"/>
      <c r="V163" s="451"/>
      <c r="W163" s="451"/>
      <c r="X163" s="452"/>
      <c r="Y163" s="422"/>
      <c r="Z163" s="419"/>
      <c r="AA163" s="419"/>
      <c r="AB163" s="420"/>
      <c r="AC163" s="422"/>
      <c r="AD163" s="419"/>
      <c r="AE163" s="419"/>
      <c r="AF163" s="420"/>
    </row>
    <row r="164" spans="1:32" ht="18.75" customHeight="1" x14ac:dyDescent="0.15">
      <c r="A164" s="413"/>
      <c r="B164" s="414"/>
      <c r="C164" s="465"/>
      <c r="D164" s="417"/>
      <c r="E164" s="405"/>
      <c r="F164" s="417"/>
      <c r="G164" s="525"/>
      <c r="H164" s="423" t="s">
        <v>207</v>
      </c>
      <c r="I164" s="490" t="s">
        <v>10</v>
      </c>
      <c r="J164" s="424" t="s">
        <v>24</v>
      </c>
      <c r="K164" s="491"/>
      <c r="L164" s="492" t="s">
        <v>10</v>
      </c>
      <c r="M164" s="424" t="s">
        <v>28</v>
      </c>
      <c r="N164" s="451"/>
      <c r="O164" s="451"/>
      <c r="P164" s="451"/>
      <c r="Q164" s="451"/>
      <c r="R164" s="451"/>
      <c r="S164" s="451"/>
      <c r="T164" s="451"/>
      <c r="U164" s="451"/>
      <c r="V164" s="451"/>
      <c r="W164" s="451"/>
      <c r="X164" s="452"/>
      <c r="Y164" s="422"/>
      <c r="Z164" s="419"/>
      <c r="AA164" s="419"/>
      <c r="AB164" s="420"/>
      <c r="AC164" s="422"/>
      <c r="AD164" s="419"/>
      <c r="AE164" s="419"/>
      <c r="AF164" s="420"/>
    </row>
    <row r="165" spans="1:32" ht="18.75" customHeight="1" x14ac:dyDescent="0.15">
      <c r="A165" s="413"/>
      <c r="B165" s="414"/>
      <c r="C165" s="465"/>
      <c r="D165" s="417"/>
      <c r="E165" s="405"/>
      <c r="F165" s="417"/>
      <c r="G165" s="525"/>
      <c r="H165" s="468" t="s">
        <v>372</v>
      </c>
      <c r="I165" s="490" t="s">
        <v>10</v>
      </c>
      <c r="J165" s="424" t="s">
        <v>24</v>
      </c>
      <c r="K165" s="491"/>
      <c r="L165" s="492" t="s">
        <v>10</v>
      </c>
      <c r="M165" s="424" t="s">
        <v>28</v>
      </c>
      <c r="N165" s="451"/>
      <c r="O165" s="451"/>
      <c r="P165" s="451"/>
      <c r="Q165" s="451"/>
      <c r="R165" s="451"/>
      <c r="S165" s="451"/>
      <c r="T165" s="451"/>
      <c r="U165" s="451"/>
      <c r="V165" s="451"/>
      <c r="W165" s="451"/>
      <c r="X165" s="452"/>
      <c r="Y165" s="422"/>
      <c r="Z165" s="419"/>
      <c r="AA165" s="419"/>
      <c r="AB165" s="420"/>
      <c r="AC165" s="422"/>
      <c r="AD165" s="419"/>
      <c r="AE165" s="419"/>
      <c r="AF165" s="420"/>
    </row>
    <row r="166" spans="1:32" ht="18.75" customHeight="1" x14ac:dyDescent="0.15">
      <c r="A166" s="481" t="s">
        <v>10</v>
      </c>
      <c r="B166" s="414">
        <v>36</v>
      </c>
      <c r="C166" s="465" t="s">
        <v>396</v>
      </c>
      <c r="D166" s="481" t="s">
        <v>10</v>
      </c>
      <c r="E166" s="405" t="s">
        <v>315</v>
      </c>
      <c r="F166" s="417"/>
      <c r="G166" s="525"/>
      <c r="H166" s="447" t="s">
        <v>2158</v>
      </c>
      <c r="I166" s="490" t="s">
        <v>10</v>
      </c>
      <c r="J166" s="424" t="s">
        <v>24</v>
      </c>
      <c r="K166" s="424"/>
      <c r="L166" s="492"/>
      <c r="M166" s="492" t="s">
        <v>10</v>
      </c>
      <c r="N166" s="424" t="s">
        <v>210</v>
      </c>
      <c r="O166" s="492"/>
      <c r="P166" s="492" t="s">
        <v>10</v>
      </c>
      <c r="Q166" s="424" t="s">
        <v>2345</v>
      </c>
      <c r="R166" s="492"/>
      <c r="S166" s="424"/>
      <c r="T166" s="492"/>
      <c r="U166" s="424"/>
      <c r="V166" s="491"/>
      <c r="W166" s="491"/>
      <c r="X166" s="495"/>
      <c r="Y166" s="422"/>
      <c r="Z166" s="419"/>
      <c r="AA166" s="419"/>
      <c r="AB166" s="420"/>
      <c r="AC166" s="422"/>
      <c r="AD166" s="419"/>
      <c r="AE166" s="419"/>
      <c r="AF166" s="420"/>
    </row>
    <row r="167" spans="1:32" ht="18.75" customHeight="1" x14ac:dyDescent="0.15">
      <c r="A167" s="413"/>
      <c r="B167" s="414"/>
      <c r="C167" s="465" t="s">
        <v>397</v>
      </c>
      <c r="D167" s="481" t="s">
        <v>10</v>
      </c>
      <c r="E167" s="405" t="s">
        <v>317</v>
      </c>
      <c r="F167" s="417"/>
      <c r="G167" s="525"/>
      <c r="H167" s="471" t="s">
        <v>212</v>
      </c>
      <c r="I167" s="490" t="s">
        <v>10</v>
      </c>
      <c r="J167" s="424" t="s">
        <v>24</v>
      </c>
      <c r="K167" s="491"/>
      <c r="L167" s="492" t="s">
        <v>10</v>
      </c>
      <c r="M167" s="424" t="s">
        <v>28</v>
      </c>
      <c r="N167" s="451"/>
      <c r="O167" s="451"/>
      <c r="P167" s="451"/>
      <c r="Q167" s="451"/>
      <c r="R167" s="451"/>
      <c r="S167" s="451"/>
      <c r="T167" s="451"/>
      <c r="U167" s="451"/>
      <c r="V167" s="451"/>
      <c r="W167" s="451"/>
      <c r="X167" s="452"/>
      <c r="Y167" s="422"/>
      <c r="Z167" s="419"/>
      <c r="AA167" s="419"/>
      <c r="AB167" s="420"/>
      <c r="AC167" s="422"/>
      <c r="AD167" s="419"/>
      <c r="AE167" s="419"/>
      <c r="AF167" s="420"/>
    </row>
    <row r="168" spans="1:32" ht="18.75" customHeight="1" x14ac:dyDescent="0.15">
      <c r="A168" s="413"/>
      <c r="B168" s="414"/>
      <c r="C168" s="465"/>
      <c r="D168" s="481" t="s">
        <v>10</v>
      </c>
      <c r="E168" s="405" t="s">
        <v>318</v>
      </c>
      <c r="F168" s="417"/>
      <c r="G168" s="525"/>
      <c r="H168" s="471" t="s">
        <v>213</v>
      </c>
      <c r="I168" s="490" t="s">
        <v>10</v>
      </c>
      <c r="J168" s="424" t="s">
        <v>24</v>
      </c>
      <c r="K168" s="491"/>
      <c r="L168" s="492" t="s">
        <v>10</v>
      </c>
      <c r="M168" s="424" t="s">
        <v>28</v>
      </c>
      <c r="N168" s="451"/>
      <c r="O168" s="451"/>
      <c r="P168" s="451"/>
      <c r="Q168" s="451"/>
      <c r="R168" s="451"/>
      <c r="S168" s="451"/>
      <c r="T168" s="451"/>
      <c r="U168" s="451"/>
      <c r="V168" s="451"/>
      <c r="W168" s="451"/>
      <c r="X168" s="452"/>
      <c r="Y168" s="422"/>
      <c r="Z168" s="419"/>
      <c r="AA168" s="419"/>
      <c r="AB168" s="420"/>
      <c r="AC168" s="422"/>
      <c r="AD168" s="419"/>
      <c r="AE168" s="419"/>
      <c r="AF168" s="420"/>
    </row>
    <row r="169" spans="1:32" ht="18.75" customHeight="1" x14ac:dyDescent="0.15">
      <c r="A169" s="413"/>
      <c r="B169" s="414"/>
      <c r="C169" s="465"/>
      <c r="D169" s="481" t="s">
        <v>10</v>
      </c>
      <c r="E169" s="405" t="s">
        <v>398</v>
      </c>
      <c r="F169" s="417"/>
      <c r="G169" s="525"/>
      <c r="H169" s="471" t="s">
        <v>37</v>
      </c>
      <c r="I169" s="500" t="s">
        <v>10</v>
      </c>
      <c r="J169" s="424" t="s">
        <v>24</v>
      </c>
      <c r="K169" s="424"/>
      <c r="L169" s="492" t="s">
        <v>10</v>
      </c>
      <c r="M169" s="424" t="s">
        <v>25</v>
      </c>
      <c r="N169" s="424"/>
      <c r="O169" s="501" t="s">
        <v>10</v>
      </c>
      <c r="P169" s="424" t="s">
        <v>26</v>
      </c>
      <c r="Q169" s="451"/>
      <c r="R169" s="451"/>
      <c r="S169" s="451"/>
      <c r="T169" s="451"/>
      <c r="U169" s="451"/>
      <c r="V169" s="451"/>
      <c r="W169" s="451"/>
      <c r="X169" s="452"/>
      <c r="Y169" s="422"/>
      <c r="Z169" s="419"/>
      <c r="AA169" s="419"/>
      <c r="AB169" s="420"/>
      <c r="AC169" s="422"/>
      <c r="AD169" s="419"/>
      <c r="AE169" s="419"/>
      <c r="AF169" s="420"/>
    </row>
    <row r="170" spans="1:32" ht="18.75" customHeight="1" x14ac:dyDescent="0.15">
      <c r="A170" s="413"/>
      <c r="B170" s="414"/>
      <c r="C170" s="465"/>
      <c r="D170" s="481" t="s">
        <v>10</v>
      </c>
      <c r="E170" s="405" t="s">
        <v>399</v>
      </c>
      <c r="F170" s="417"/>
      <c r="G170" s="525"/>
      <c r="H170" s="423" t="s">
        <v>83</v>
      </c>
      <c r="I170" s="490" t="s">
        <v>10</v>
      </c>
      <c r="J170" s="424" t="s">
        <v>24</v>
      </c>
      <c r="K170" s="491"/>
      <c r="L170" s="492" t="s">
        <v>10</v>
      </c>
      <c r="M170" s="424" t="s">
        <v>28</v>
      </c>
      <c r="N170" s="451"/>
      <c r="O170" s="451"/>
      <c r="P170" s="451"/>
      <c r="Q170" s="451"/>
      <c r="R170" s="451"/>
      <c r="S170" s="451"/>
      <c r="T170" s="451"/>
      <c r="U170" s="451"/>
      <c r="V170" s="451"/>
      <c r="W170" s="451"/>
      <c r="X170" s="452"/>
      <c r="Y170" s="422"/>
      <c r="Z170" s="419"/>
      <c r="AA170" s="419"/>
      <c r="AB170" s="420"/>
      <c r="AC170" s="422"/>
      <c r="AD170" s="419"/>
      <c r="AE170" s="419"/>
      <c r="AF170" s="420"/>
    </row>
    <row r="171" spans="1:32" ht="18.75" customHeight="1" x14ac:dyDescent="0.15">
      <c r="A171" s="413"/>
      <c r="B171" s="414"/>
      <c r="C171" s="465"/>
      <c r="D171" s="481" t="s">
        <v>10</v>
      </c>
      <c r="E171" s="405" t="s">
        <v>400</v>
      </c>
      <c r="F171" s="417"/>
      <c r="G171" s="405"/>
      <c r="H171" s="468" t="s">
        <v>2159</v>
      </c>
      <c r="I171" s="490" t="s">
        <v>10</v>
      </c>
      <c r="J171" s="424" t="s">
        <v>24</v>
      </c>
      <c r="K171" s="424"/>
      <c r="L171" s="492" t="s">
        <v>10</v>
      </c>
      <c r="M171" s="427" t="s">
        <v>28</v>
      </c>
      <c r="N171" s="424"/>
      <c r="O171" s="424"/>
      <c r="P171" s="424"/>
      <c r="Q171" s="491"/>
      <c r="R171" s="491"/>
      <c r="S171" s="491"/>
      <c r="T171" s="491"/>
      <c r="U171" s="491"/>
      <c r="V171" s="491"/>
      <c r="W171" s="491"/>
      <c r="X171" s="495"/>
      <c r="Y171" s="422"/>
      <c r="Z171" s="419"/>
      <c r="AA171" s="419"/>
      <c r="AB171" s="420"/>
      <c r="AC171" s="422"/>
      <c r="AD171" s="419"/>
      <c r="AE171" s="419"/>
      <c r="AF171" s="420"/>
    </row>
    <row r="172" spans="1:32" ht="18.75" customHeight="1" x14ac:dyDescent="0.15">
      <c r="A172" s="413"/>
      <c r="B172" s="414"/>
      <c r="C172" s="477"/>
      <c r="D172" s="416"/>
      <c r="E172" s="405"/>
      <c r="F172" s="417"/>
      <c r="G172" s="405"/>
      <c r="H172" s="468" t="s">
        <v>2160</v>
      </c>
      <c r="I172" s="490" t="s">
        <v>10</v>
      </c>
      <c r="J172" s="424" t="s">
        <v>24</v>
      </c>
      <c r="K172" s="424"/>
      <c r="L172" s="492" t="s">
        <v>10</v>
      </c>
      <c r="M172" s="427" t="s">
        <v>28</v>
      </c>
      <c r="N172" s="424"/>
      <c r="O172" s="424"/>
      <c r="P172" s="424"/>
      <c r="Q172" s="491"/>
      <c r="R172" s="491"/>
      <c r="S172" s="491"/>
      <c r="T172" s="491"/>
      <c r="U172" s="491"/>
      <c r="V172" s="491"/>
      <c r="W172" s="491"/>
      <c r="X172" s="495"/>
      <c r="Y172" s="422"/>
      <c r="Z172" s="419"/>
      <c r="AA172" s="419"/>
      <c r="AB172" s="420"/>
      <c r="AC172" s="422"/>
      <c r="AD172" s="419"/>
      <c r="AE172" s="419"/>
      <c r="AF172" s="420"/>
    </row>
    <row r="173" spans="1:32" ht="18.75" customHeight="1" x14ac:dyDescent="0.15">
      <c r="A173" s="413"/>
      <c r="B173" s="414"/>
      <c r="C173" s="465"/>
      <c r="D173" s="416"/>
      <c r="E173" s="405"/>
      <c r="F173" s="417"/>
      <c r="G173" s="525"/>
      <c r="H173" s="516" t="s">
        <v>114</v>
      </c>
      <c r="I173" s="490" t="s">
        <v>10</v>
      </c>
      <c r="J173" s="424" t="s">
        <v>24</v>
      </c>
      <c r="K173" s="424"/>
      <c r="L173" s="492" t="s">
        <v>10</v>
      </c>
      <c r="M173" s="424" t="s">
        <v>25</v>
      </c>
      <c r="N173" s="424"/>
      <c r="O173" s="492" t="s">
        <v>10</v>
      </c>
      <c r="P173" s="424" t="s">
        <v>26</v>
      </c>
      <c r="Q173" s="493"/>
      <c r="R173" s="493"/>
      <c r="S173" s="493"/>
      <c r="T173" s="493"/>
      <c r="U173" s="517"/>
      <c r="V173" s="517"/>
      <c r="W173" s="517"/>
      <c r="X173" s="518"/>
      <c r="Y173" s="422"/>
      <c r="Z173" s="419"/>
      <c r="AA173" s="419"/>
      <c r="AB173" s="420"/>
      <c r="AC173" s="422"/>
      <c r="AD173" s="419"/>
      <c r="AE173" s="419"/>
      <c r="AF173" s="420"/>
    </row>
    <row r="174" spans="1:32" ht="18.75" customHeight="1" x14ac:dyDescent="0.15">
      <c r="A174" s="413"/>
      <c r="B174" s="414"/>
      <c r="C174" s="465"/>
      <c r="D174" s="416"/>
      <c r="E174" s="405"/>
      <c r="F174" s="417"/>
      <c r="G174" s="525"/>
      <c r="H174" s="471" t="s">
        <v>84</v>
      </c>
      <c r="I174" s="490" t="s">
        <v>10</v>
      </c>
      <c r="J174" s="424" t="s">
        <v>24</v>
      </c>
      <c r="K174" s="424"/>
      <c r="L174" s="492" t="s">
        <v>10</v>
      </c>
      <c r="M174" s="424" t="s">
        <v>39</v>
      </c>
      <c r="N174" s="424"/>
      <c r="O174" s="492" t="s">
        <v>10</v>
      </c>
      <c r="P174" s="424" t="s">
        <v>56</v>
      </c>
      <c r="Q174" s="451"/>
      <c r="R174" s="492" t="s">
        <v>10</v>
      </c>
      <c r="S174" s="424" t="s">
        <v>85</v>
      </c>
      <c r="T174" s="451"/>
      <c r="U174" s="451"/>
      <c r="V174" s="451"/>
      <c r="W174" s="451"/>
      <c r="X174" s="452"/>
      <c r="Y174" s="422"/>
      <c r="Z174" s="419"/>
      <c r="AA174" s="419"/>
      <c r="AB174" s="420"/>
      <c r="AC174" s="422"/>
      <c r="AD174" s="419"/>
      <c r="AE174" s="419"/>
      <c r="AF174" s="420"/>
    </row>
    <row r="175" spans="1:32" ht="18.75" customHeight="1" x14ac:dyDescent="0.15">
      <c r="A175" s="413"/>
      <c r="B175" s="414"/>
      <c r="C175" s="415"/>
      <c r="D175" s="416"/>
      <c r="E175" s="405"/>
      <c r="F175" s="417"/>
      <c r="G175" s="418"/>
      <c r="H175" s="423" t="s">
        <v>191</v>
      </c>
      <c r="I175" s="490" t="s">
        <v>10</v>
      </c>
      <c r="J175" s="424" t="s">
        <v>24</v>
      </c>
      <c r="K175" s="424"/>
      <c r="L175" s="492" t="s">
        <v>10</v>
      </c>
      <c r="M175" s="424" t="s">
        <v>39</v>
      </c>
      <c r="N175" s="424"/>
      <c r="O175" s="492" t="s">
        <v>10</v>
      </c>
      <c r="P175" s="424" t="s">
        <v>40</v>
      </c>
      <c r="Q175" s="424"/>
      <c r="R175" s="492" t="s">
        <v>10</v>
      </c>
      <c r="S175" s="424" t="s">
        <v>41</v>
      </c>
      <c r="T175" s="424"/>
      <c r="U175" s="493"/>
      <c r="V175" s="493"/>
      <c r="W175" s="493"/>
      <c r="X175" s="494"/>
      <c r="Y175" s="419"/>
      <c r="Z175" s="419"/>
      <c r="AA175" s="419"/>
      <c r="AB175" s="420"/>
      <c r="AC175" s="422"/>
      <c r="AD175" s="419"/>
      <c r="AE175" s="419"/>
      <c r="AF175" s="420"/>
    </row>
    <row r="176" spans="1:32" ht="18.75" customHeight="1" x14ac:dyDescent="0.15">
      <c r="A176" s="413"/>
      <c r="B176" s="414"/>
      <c r="C176" s="415"/>
      <c r="D176" s="416"/>
      <c r="E176" s="405"/>
      <c r="F176" s="417"/>
      <c r="G176" s="418"/>
      <c r="H176" s="561" t="s">
        <v>42</v>
      </c>
      <c r="I176" s="500" t="s">
        <v>10</v>
      </c>
      <c r="J176" s="426" t="s">
        <v>43</v>
      </c>
      <c r="K176" s="426"/>
      <c r="L176" s="501" t="s">
        <v>10</v>
      </c>
      <c r="M176" s="426" t="s">
        <v>44</v>
      </c>
      <c r="N176" s="426"/>
      <c r="O176" s="501" t="s">
        <v>10</v>
      </c>
      <c r="P176" s="426" t="s">
        <v>45</v>
      </c>
      <c r="Q176" s="426"/>
      <c r="R176" s="501"/>
      <c r="S176" s="426"/>
      <c r="T176" s="426"/>
      <c r="U176" s="517"/>
      <c r="V176" s="517"/>
      <c r="W176" s="517"/>
      <c r="X176" s="518"/>
      <c r="Y176" s="419"/>
      <c r="Z176" s="419"/>
      <c r="AA176" s="419"/>
      <c r="AB176" s="420"/>
      <c r="AC176" s="422"/>
      <c r="AD176" s="419"/>
      <c r="AE176" s="419"/>
      <c r="AF176" s="420"/>
    </row>
    <row r="177" spans="1:32" ht="19.5" customHeight="1" x14ac:dyDescent="0.15">
      <c r="A177" s="433"/>
      <c r="B177" s="434"/>
      <c r="C177" s="435"/>
      <c r="D177" s="436"/>
      <c r="E177" s="437"/>
      <c r="F177" s="438"/>
      <c r="G177" s="439"/>
      <c r="H177" s="562" t="s">
        <v>46</v>
      </c>
      <c r="I177" s="502" t="s">
        <v>10</v>
      </c>
      <c r="J177" s="441" t="s">
        <v>24</v>
      </c>
      <c r="K177" s="441"/>
      <c r="L177" s="503" t="s">
        <v>10</v>
      </c>
      <c r="M177" s="441" t="s">
        <v>28</v>
      </c>
      <c r="N177" s="441"/>
      <c r="O177" s="441"/>
      <c r="P177" s="441"/>
      <c r="Q177" s="553"/>
      <c r="R177" s="553"/>
      <c r="S177" s="553"/>
      <c r="T177" s="553"/>
      <c r="U177" s="553"/>
      <c r="V177" s="553"/>
      <c r="W177" s="553"/>
      <c r="X177" s="554"/>
      <c r="Y177" s="444"/>
      <c r="Z177" s="444"/>
      <c r="AA177" s="444"/>
      <c r="AB177" s="445"/>
      <c r="AC177" s="443"/>
      <c r="AD177" s="444"/>
      <c r="AE177" s="444"/>
      <c r="AF177" s="445"/>
    </row>
    <row r="178" spans="1:32" ht="18.75" customHeight="1" x14ac:dyDescent="0.15">
      <c r="A178" s="406"/>
      <c r="B178" s="407"/>
      <c r="C178" s="461"/>
      <c r="D178" s="410"/>
      <c r="E178" s="402"/>
      <c r="F178" s="410"/>
      <c r="G178" s="484"/>
      <c r="H178" s="564" t="s">
        <v>63</v>
      </c>
      <c r="I178" s="505" t="s">
        <v>10</v>
      </c>
      <c r="J178" s="449" t="s">
        <v>24</v>
      </c>
      <c r="K178" s="449"/>
      <c r="L178" s="462"/>
      <c r="M178" s="507" t="s">
        <v>10</v>
      </c>
      <c r="N178" s="449" t="s">
        <v>64</v>
      </c>
      <c r="O178" s="449"/>
      <c r="P178" s="462"/>
      <c r="Q178" s="507" t="s">
        <v>10</v>
      </c>
      <c r="R178" s="463" t="s">
        <v>65</v>
      </c>
      <c r="S178" s="463"/>
      <c r="T178" s="463"/>
      <c r="U178" s="463"/>
      <c r="V178" s="463"/>
      <c r="W178" s="463"/>
      <c r="X178" s="464"/>
      <c r="Y178" s="511" t="s">
        <v>10</v>
      </c>
      <c r="Z178" s="400" t="s">
        <v>19</v>
      </c>
      <c r="AA178" s="400"/>
      <c r="AB178" s="412"/>
      <c r="AC178" s="511" t="s">
        <v>10</v>
      </c>
      <c r="AD178" s="400" t="s">
        <v>19</v>
      </c>
      <c r="AE178" s="400"/>
      <c r="AF178" s="412"/>
    </row>
    <row r="179" spans="1:32" ht="19.5" customHeight="1" x14ac:dyDescent="0.15">
      <c r="A179" s="413"/>
      <c r="B179" s="414"/>
      <c r="C179" s="415"/>
      <c r="D179" s="416"/>
      <c r="E179" s="405"/>
      <c r="F179" s="417"/>
      <c r="G179" s="418"/>
      <c r="H179" s="430" t="s">
        <v>21</v>
      </c>
      <c r="I179" s="490" t="s">
        <v>10</v>
      </c>
      <c r="J179" s="424" t="s">
        <v>22</v>
      </c>
      <c r="K179" s="491"/>
      <c r="L179" s="450"/>
      <c r="M179" s="492" t="s">
        <v>10</v>
      </c>
      <c r="N179" s="424" t="s">
        <v>23</v>
      </c>
      <c r="O179" s="492"/>
      <c r="P179" s="424"/>
      <c r="Q179" s="493"/>
      <c r="R179" s="493"/>
      <c r="S179" s="493"/>
      <c r="T179" s="493"/>
      <c r="U179" s="493"/>
      <c r="V179" s="493"/>
      <c r="W179" s="493"/>
      <c r="X179" s="494"/>
      <c r="Y179" s="481" t="s">
        <v>10</v>
      </c>
      <c r="Z179" s="403" t="s">
        <v>20</v>
      </c>
      <c r="AA179" s="419"/>
      <c r="AB179" s="420"/>
      <c r="AC179" s="481" t="s">
        <v>10</v>
      </c>
      <c r="AD179" s="403" t="s">
        <v>20</v>
      </c>
      <c r="AE179" s="419"/>
      <c r="AF179" s="420"/>
    </row>
    <row r="180" spans="1:32" ht="19.5" customHeight="1" x14ac:dyDescent="0.15">
      <c r="A180" s="413"/>
      <c r="B180" s="414"/>
      <c r="C180" s="415"/>
      <c r="D180" s="416"/>
      <c r="E180" s="405"/>
      <c r="F180" s="417"/>
      <c r="G180" s="418"/>
      <c r="H180" s="430" t="s">
        <v>66</v>
      </c>
      <c r="I180" s="490" t="s">
        <v>10</v>
      </c>
      <c r="J180" s="424" t="s">
        <v>22</v>
      </c>
      <c r="K180" s="491"/>
      <c r="L180" s="450"/>
      <c r="M180" s="492" t="s">
        <v>10</v>
      </c>
      <c r="N180" s="424" t="s">
        <v>23</v>
      </c>
      <c r="O180" s="492"/>
      <c r="P180" s="424"/>
      <c r="Q180" s="493"/>
      <c r="R180" s="493"/>
      <c r="S180" s="493"/>
      <c r="T180" s="493"/>
      <c r="U180" s="493"/>
      <c r="V180" s="493"/>
      <c r="W180" s="493"/>
      <c r="X180" s="494"/>
      <c r="Y180" s="481"/>
      <c r="Z180" s="403"/>
      <c r="AA180" s="419"/>
      <c r="AB180" s="420"/>
      <c r="AC180" s="481"/>
      <c r="AD180" s="403"/>
      <c r="AE180" s="419"/>
      <c r="AF180" s="420"/>
    </row>
    <row r="181" spans="1:32" ht="18.75" customHeight="1" x14ac:dyDescent="0.15">
      <c r="A181" s="413"/>
      <c r="B181" s="414"/>
      <c r="C181" s="415"/>
      <c r="D181" s="416"/>
      <c r="E181" s="405"/>
      <c r="F181" s="417"/>
      <c r="G181" s="525"/>
      <c r="H181" s="447" t="s">
        <v>2158</v>
      </c>
      <c r="I181" s="490" t="s">
        <v>10</v>
      </c>
      <c r="J181" s="424" t="s">
        <v>24</v>
      </c>
      <c r="K181" s="424"/>
      <c r="L181" s="492"/>
      <c r="M181" s="492" t="s">
        <v>10</v>
      </c>
      <c r="N181" s="424" t="s">
        <v>210</v>
      </c>
      <c r="O181" s="492"/>
      <c r="P181" s="492" t="s">
        <v>10</v>
      </c>
      <c r="Q181" s="424" t="s">
        <v>2345</v>
      </c>
      <c r="R181" s="492"/>
      <c r="S181" s="424"/>
      <c r="T181" s="492"/>
      <c r="U181" s="424"/>
      <c r="V181" s="491"/>
      <c r="W181" s="493"/>
      <c r="X181" s="494"/>
      <c r="Y181" s="422"/>
      <c r="Z181" s="419"/>
      <c r="AA181" s="419"/>
      <c r="AB181" s="420"/>
      <c r="AC181" s="422"/>
      <c r="AD181" s="419"/>
      <c r="AE181" s="419"/>
      <c r="AF181" s="420"/>
    </row>
    <row r="182" spans="1:32" ht="18.75" customHeight="1" x14ac:dyDescent="0.15">
      <c r="A182" s="413"/>
      <c r="B182" s="414"/>
      <c r="C182" s="415"/>
      <c r="D182" s="416"/>
      <c r="E182" s="405"/>
      <c r="F182" s="417"/>
      <c r="G182" s="525"/>
      <c r="H182" s="471" t="s">
        <v>212</v>
      </c>
      <c r="I182" s="490" t="s">
        <v>10</v>
      </c>
      <c r="J182" s="424" t="s">
        <v>24</v>
      </c>
      <c r="K182" s="491"/>
      <c r="L182" s="492" t="s">
        <v>10</v>
      </c>
      <c r="M182" s="424" t="s">
        <v>28</v>
      </c>
      <c r="N182" s="451"/>
      <c r="O182" s="451"/>
      <c r="P182" s="451"/>
      <c r="Q182" s="451"/>
      <c r="R182" s="451"/>
      <c r="S182" s="451"/>
      <c r="T182" s="451"/>
      <c r="U182" s="451"/>
      <c r="V182" s="451"/>
      <c r="W182" s="451"/>
      <c r="X182" s="452"/>
      <c r="Y182" s="422"/>
      <c r="Z182" s="419"/>
      <c r="AA182" s="419"/>
      <c r="AB182" s="420"/>
      <c r="AC182" s="422"/>
      <c r="AD182" s="419"/>
      <c r="AE182" s="419"/>
      <c r="AF182" s="420"/>
    </row>
    <row r="183" spans="1:32" ht="18.75" customHeight="1" x14ac:dyDescent="0.15">
      <c r="A183" s="481" t="s">
        <v>10</v>
      </c>
      <c r="B183" s="414">
        <v>28</v>
      </c>
      <c r="C183" s="465" t="s">
        <v>396</v>
      </c>
      <c r="D183" s="481" t="s">
        <v>10</v>
      </c>
      <c r="E183" s="405" t="s">
        <v>315</v>
      </c>
      <c r="F183" s="417"/>
      <c r="G183" s="405"/>
      <c r="H183" s="468" t="s">
        <v>2159</v>
      </c>
      <c r="I183" s="490" t="s">
        <v>10</v>
      </c>
      <c r="J183" s="424" t="s">
        <v>24</v>
      </c>
      <c r="K183" s="424"/>
      <c r="L183" s="492" t="s">
        <v>10</v>
      </c>
      <c r="M183" s="427" t="s">
        <v>28</v>
      </c>
      <c r="N183" s="424"/>
      <c r="O183" s="424"/>
      <c r="P183" s="424"/>
      <c r="Q183" s="491"/>
      <c r="R183" s="491"/>
      <c r="S183" s="491"/>
      <c r="T183" s="491"/>
      <c r="U183" s="491"/>
      <c r="V183" s="491"/>
      <c r="W183" s="491"/>
      <c r="X183" s="495"/>
      <c r="Y183" s="422"/>
      <c r="Z183" s="419"/>
      <c r="AA183" s="419"/>
      <c r="AB183" s="420"/>
      <c r="AC183" s="422"/>
      <c r="AD183" s="419"/>
      <c r="AE183" s="419"/>
      <c r="AF183" s="420"/>
    </row>
    <row r="184" spans="1:32" ht="18.75" customHeight="1" x14ac:dyDescent="0.15">
      <c r="A184" s="413"/>
      <c r="B184" s="414"/>
      <c r="C184" s="465" t="s">
        <v>397</v>
      </c>
      <c r="D184" s="481" t="s">
        <v>10</v>
      </c>
      <c r="E184" s="405" t="s">
        <v>317</v>
      </c>
      <c r="F184" s="417"/>
      <c r="G184" s="405"/>
      <c r="H184" s="468" t="s">
        <v>2160</v>
      </c>
      <c r="I184" s="490" t="s">
        <v>10</v>
      </c>
      <c r="J184" s="424" t="s">
        <v>24</v>
      </c>
      <c r="K184" s="424"/>
      <c r="L184" s="492" t="s">
        <v>10</v>
      </c>
      <c r="M184" s="427" t="s">
        <v>28</v>
      </c>
      <c r="N184" s="424"/>
      <c r="O184" s="424"/>
      <c r="P184" s="424"/>
      <c r="Q184" s="491"/>
      <c r="R184" s="491"/>
      <c r="S184" s="491"/>
      <c r="T184" s="491"/>
      <c r="U184" s="491"/>
      <c r="V184" s="491"/>
      <c r="W184" s="491"/>
      <c r="X184" s="495"/>
      <c r="Y184" s="422"/>
      <c r="Z184" s="419"/>
      <c r="AA184" s="419"/>
      <c r="AB184" s="420"/>
      <c r="AC184" s="422"/>
      <c r="AD184" s="419"/>
      <c r="AE184" s="419"/>
      <c r="AF184" s="420"/>
    </row>
    <row r="185" spans="1:32" ht="18.75" customHeight="1" x14ac:dyDescent="0.15">
      <c r="A185" s="413"/>
      <c r="B185" s="414"/>
      <c r="C185" s="465" t="s">
        <v>401</v>
      </c>
      <c r="D185" s="481" t="s">
        <v>10</v>
      </c>
      <c r="E185" s="405" t="s">
        <v>398</v>
      </c>
      <c r="F185" s="417"/>
      <c r="G185" s="525"/>
      <c r="H185" s="516" t="s">
        <v>114</v>
      </c>
      <c r="I185" s="490" t="s">
        <v>10</v>
      </c>
      <c r="J185" s="424" t="s">
        <v>24</v>
      </c>
      <c r="K185" s="424"/>
      <c r="L185" s="492" t="s">
        <v>10</v>
      </c>
      <c r="M185" s="424" t="s">
        <v>25</v>
      </c>
      <c r="N185" s="424"/>
      <c r="O185" s="492" t="s">
        <v>10</v>
      </c>
      <c r="P185" s="424" t="s">
        <v>26</v>
      </c>
      <c r="Q185" s="493"/>
      <c r="R185" s="493"/>
      <c r="S185" s="493"/>
      <c r="T185" s="493"/>
      <c r="U185" s="517"/>
      <c r="V185" s="517"/>
      <c r="W185" s="517"/>
      <c r="X185" s="518"/>
      <c r="Y185" s="422"/>
      <c r="Z185" s="419"/>
      <c r="AA185" s="419"/>
      <c r="AB185" s="420"/>
      <c r="AC185" s="422"/>
      <c r="AD185" s="419"/>
      <c r="AE185" s="419"/>
      <c r="AF185" s="420"/>
    </row>
    <row r="186" spans="1:32" ht="18.75" customHeight="1" x14ac:dyDescent="0.15">
      <c r="A186" s="413"/>
      <c r="B186" s="414"/>
      <c r="C186" s="415"/>
      <c r="D186" s="481" t="s">
        <v>10</v>
      </c>
      <c r="E186" s="405" t="s">
        <v>399</v>
      </c>
      <c r="F186" s="417"/>
      <c r="G186" s="525"/>
      <c r="H186" s="471" t="s">
        <v>84</v>
      </c>
      <c r="I186" s="490" t="s">
        <v>10</v>
      </c>
      <c r="J186" s="424" t="s">
        <v>24</v>
      </c>
      <c r="K186" s="424"/>
      <c r="L186" s="492" t="s">
        <v>10</v>
      </c>
      <c r="M186" s="424" t="s">
        <v>39</v>
      </c>
      <c r="N186" s="424"/>
      <c r="O186" s="492" t="s">
        <v>10</v>
      </c>
      <c r="P186" s="424" t="s">
        <v>56</v>
      </c>
      <c r="Q186" s="451"/>
      <c r="R186" s="492" t="s">
        <v>10</v>
      </c>
      <c r="S186" s="424" t="s">
        <v>85</v>
      </c>
      <c r="T186" s="451"/>
      <c r="U186" s="451"/>
      <c r="V186" s="451"/>
      <c r="W186" s="451"/>
      <c r="X186" s="452"/>
      <c r="Y186" s="422"/>
      <c r="Z186" s="419"/>
      <c r="AA186" s="419"/>
      <c r="AB186" s="420"/>
      <c r="AC186" s="422"/>
      <c r="AD186" s="419"/>
      <c r="AE186" s="419"/>
      <c r="AF186" s="420"/>
    </row>
    <row r="187" spans="1:32" ht="18.75" customHeight="1" x14ac:dyDescent="0.15">
      <c r="A187" s="413"/>
      <c r="B187" s="414"/>
      <c r="C187" s="415"/>
      <c r="D187" s="416"/>
      <c r="E187" s="405"/>
      <c r="F187" s="417"/>
      <c r="G187" s="418"/>
      <c r="H187" s="423" t="s">
        <v>191</v>
      </c>
      <c r="I187" s="490" t="s">
        <v>10</v>
      </c>
      <c r="J187" s="424" t="s">
        <v>24</v>
      </c>
      <c r="K187" s="424"/>
      <c r="L187" s="492" t="s">
        <v>10</v>
      </c>
      <c r="M187" s="424" t="s">
        <v>39</v>
      </c>
      <c r="N187" s="424"/>
      <c r="O187" s="492" t="s">
        <v>10</v>
      </c>
      <c r="P187" s="424" t="s">
        <v>40</v>
      </c>
      <c r="Q187" s="424"/>
      <c r="R187" s="492" t="s">
        <v>10</v>
      </c>
      <c r="S187" s="424" t="s">
        <v>41</v>
      </c>
      <c r="T187" s="424"/>
      <c r="U187" s="493"/>
      <c r="V187" s="493"/>
      <c r="W187" s="493"/>
      <c r="X187" s="494"/>
      <c r="Y187" s="419"/>
      <c r="Z187" s="419"/>
      <c r="AA187" s="419"/>
      <c r="AB187" s="420"/>
      <c r="AC187" s="422"/>
      <c r="AD187" s="419"/>
      <c r="AE187" s="419"/>
      <c r="AF187" s="420"/>
    </row>
    <row r="188" spans="1:32" ht="18.75" customHeight="1" x14ac:dyDescent="0.15">
      <c r="A188" s="413"/>
      <c r="B188" s="414"/>
      <c r="C188" s="415"/>
      <c r="D188" s="416"/>
      <c r="E188" s="405"/>
      <c r="F188" s="417"/>
      <c r="G188" s="418"/>
      <c r="H188" s="561" t="s">
        <v>42</v>
      </c>
      <c r="I188" s="500" t="s">
        <v>10</v>
      </c>
      <c r="J188" s="426" t="s">
        <v>43</v>
      </c>
      <c r="K188" s="426"/>
      <c r="L188" s="501" t="s">
        <v>10</v>
      </c>
      <c r="M188" s="426" t="s">
        <v>44</v>
      </c>
      <c r="N188" s="426"/>
      <c r="O188" s="501" t="s">
        <v>10</v>
      </c>
      <c r="P188" s="426" t="s">
        <v>45</v>
      </c>
      <c r="Q188" s="426"/>
      <c r="R188" s="501"/>
      <c r="S188" s="426"/>
      <c r="T188" s="426"/>
      <c r="U188" s="517"/>
      <c r="V188" s="517"/>
      <c r="W188" s="517"/>
      <c r="X188" s="518"/>
      <c r="Y188" s="419"/>
      <c r="Z188" s="419"/>
      <c r="AA188" s="419"/>
      <c r="AB188" s="420"/>
      <c r="AC188" s="422"/>
      <c r="AD188" s="419"/>
      <c r="AE188" s="419"/>
      <c r="AF188" s="420"/>
    </row>
    <row r="189" spans="1:32" ht="19.5" customHeight="1" x14ac:dyDescent="0.15">
      <c r="A189" s="433"/>
      <c r="B189" s="434"/>
      <c r="C189" s="435"/>
      <c r="D189" s="436"/>
      <c r="E189" s="437"/>
      <c r="F189" s="438"/>
      <c r="G189" s="439"/>
      <c r="H189" s="562" t="s">
        <v>46</v>
      </c>
      <c r="I189" s="502" t="s">
        <v>10</v>
      </c>
      <c r="J189" s="441" t="s">
        <v>24</v>
      </c>
      <c r="K189" s="441"/>
      <c r="L189" s="503" t="s">
        <v>10</v>
      </c>
      <c r="M189" s="441" t="s">
        <v>28</v>
      </c>
      <c r="N189" s="441"/>
      <c r="O189" s="441"/>
      <c r="P189" s="441"/>
      <c r="Q189" s="553"/>
      <c r="R189" s="553"/>
      <c r="S189" s="553"/>
      <c r="T189" s="553"/>
      <c r="U189" s="553"/>
      <c r="V189" s="553"/>
      <c r="W189" s="553"/>
      <c r="X189" s="554"/>
      <c r="Y189" s="444"/>
      <c r="Z189" s="444"/>
      <c r="AA189" s="444"/>
      <c r="AB189" s="445"/>
      <c r="AC189" s="443"/>
      <c r="AD189" s="444"/>
      <c r="AE189" s="444"/>
      <c r="AF189" s="445"/>
    </row>
    <row r="190" spans="1:32" ht="18.75" customHeight="1" x14ac:dyDescent="0.15">
      <c r="A190" s="406"/>
      <c r="B190" s="407"/>
      <c r="C190" s="461"/>
      <c r="D190" s="410"/>
      <c r="E190" s="402"/>
      <c r="F190" s="410"/>
      <c r="G190" s="402"/>
      <c r="H190" s="564" t="s">
        <v>120</v>
      </c>
      <c r="I190" s="505" t="s">
        <v>10</v>
      </c>
      <c r="J190" s="449" t="s">
        <v>97</v>
      </c>
      <c r="K190" s="506"/>
      <c r="L190" s="462"/>
      <c r="M190" s="507" t="s">
        <v>10</v>
      </c>
      <c r="N190" s="449" t="s">
        <v>98</v>
      </c>
      <c r="O190" s="508"/>
      <c r="P190" s="508"/>
      <c r="Q190" s="508"/>
      <c r="R190" s="508"/>
      <c r="S190" s="508"/>
      <c r="T190" s="508"/>
      <c r="U190" s="508"/>
      <c r="V190" s="508"/>
      <c r="W190" s="508"/>
      <c r="X190" s="509"/>
      <c r="Y190" s="511" t="s">
        <v>10</v>
      </c>
      <c r="Z190" s="400" t="s">
        <v>19</v>
      </c>
      <c r="AA190" s="400"/>
      <c r="AB190" s="412"/>
      <c r="AC190" s="511" t="s">
        <v>10</v>
      </c>
      <c r="AD190" s="400" t="s">
        <v>19</v>
      </c>
      <c r="AE190" s="400"/>
      <c r="AF190" s="412"/>
    </row>
    <row r="191" spans="1:32" ht="18.75" customHeight="1" x14ac:dyDescent="0.15">
      <c r="A191" s="413"/>
      <c r="B191" s="414"/>
      <c r="C191" s="465"/>
      <c r="D191" s="417"/>
      <c r="E191" s="405"/>
      <c r="F191" s="417"/>
      <c r="G191" s="405"/>
      <c r="H191" s="2528" t="s">
        <v>63</v>
      </c>
      <c r="I191" s="500" t="s">
        <v>10</v>
      </c>
      <c r="J191" s="426" t="s">
        <v>24</v>
      </c>
      <c r="K191" s="426"/>
      <c r="L191" s="456"/>
      <c r="M191" s="501" t="s">
        <v>10</v>
      </c>
      <c r="N191" s="426" t="s">
        <v>64</v>
      </c>
      <c r="O191" s="426"/>
      <c r="P191" s="456"/>
      <c r="Q191" s="501" t="s">
        <v>10</v>
      </c>
      <c r="R191" s="453" t="s">
        <v>65</v>
      </c>
      <c r="S191" s="453"/>
      <c r="T191" s="453"/>
      <c r="U191" s="453"/>
      <c r="V191" s="453"/>
      <c r="W191" s="453"/>
      <c r="X191" s="454"/>
      <c r="Y191" s="481" t="s">
        <v>10</v>
      </c>
      <c r="Z191" s="403" t="s">
        <v>20</v>
      </c>
      <c r="AA191" s="419"/>
      <c r="AB191" s="420"/>
      <c r="AC191" s="481" t="s">
        <v>10</v>
      </c>
      <c r="AD191" s="403" t="s">
        <v>20</v>
      </c>
      <c r="AE191" s="419"/>
      <c r="AF191" s="420"/>
    </row>
    <row r="192" spans="1:32" ht="18.75" customHeight="1" x14ac:dyDescent="0.15">
      <c r="A192" s="413"/>
      <c r="B192" s="414"/>
      <c r="C192" s="465"/>
      <c r="D192" s="417"/>
      <c r="E192" s="405"/>
      <c r="F192" s="417"/>
      <c r="G192" s="405"/>
      <c r="H192" s="2530"/>
      <c r="I192" s="487" t="s">
        <v>10</v>
      </c>
      <c r="J192" s="427" t="s">
        <v>402</v>
      </c>
      <c r="K192" s="427"/>
      <c r="L192" s="496"/>
      <c r="M192" s="496"/>
      <c r="N192" s="496"/>
      <c r="O192" s="496"/>
      <c r="P192" s="496"/>
      <c r="Q192" s="496"/>
      <c r="R192" s="496"/>
      <c r="S192" s="496"/>
      <c r="T192" s="496"/>
      <c r="U192" s="496"/>
      <c r="V192" s="496"/>
      <c r="W192" s="496"/>
      <c r="X192" s="497"/>
      <c r="Y192" s="422"/>
      <c r="Z192" s="419"/>
      <c r="AA192" s="419"/>
      <c r="AB192" s="420"/>
      <c r="AC192" s="422"/>
      <c r="AD192" s="419"/>
      <c r="AE192" s="419"/>
      <c r="AF192" s="420"/>
    </row>
    <row r="193" spans="1:32" ht="18.75" customHeight="1" x14ac:dyDescent="0.15">
      <c r="A193" s="413"/>
      <c r="B193" s="414"/>
      <c r="C193" s="465"/>
      <c r="D193" s="417"/>
      <c r="E193" s="405"/>
      <c r="F193" s="417"/>
      <c r="G193" s="405"/>
      <c r="H193" s="471" t="s">
        <v>99</v>
      </c>
      <c r="I193" s="490" t="s">
        <v>10</v>
      </c>
      <c r="J193" s="424" t="s">
        <v>53</v>
      </c>
      <c r="K193" s="491"/>
      <c r="L193" s="450"/>
      <c r="M193" s="492" t="s">
        <v>10</v>
      </c>
      <c r="N193" s="424" t="s">
        <v>54</v>
      </c>
      <c r="O193" s="493"/>
      <c r="P193" s="493"/>
      <c r="Q193" s="493"/>
      <c r="R193" s="493"/>
      <c r="S193" s="493"/>
      <c r="T193" s="493"/>
      <c r="U193" s="493"/>
      <c r="V193" s="493"/>
      <c r="W193" s="493"/>
      <c r="X193" s="494"/>
      <c r="Y193" s="422"/>
      <c r="Z193" s="419"/>
      <c r="AA193" s="419"/>
      <c r="AB193" s="420"/>
      <c r="AC193" s="422"/>
      <c r="AD193" s="419"/>
      <c r="AE193" s="419"/>
      <c r="AF193" s="420"/>
    </row>
    <row r="194" spans="1:32" ht="18.75" customHeight="1" x14ac:dyDescent="0.15">
      <c r="A194" s="413"/>
      <c r="B194" s="414"/>
      <c r="C194" s="465"/>
      <c r="D194" s="417"/>
      <c r="E194" s="405"/>
      <c r="F194" s="417"/>
      <c r="G194" s="405"/>
      <c r="H194" s="447" t="s">
        <v>205</v>
      </c>
      <c r="I194" s="490" t="s">
        <v>10</v>
      </c>
      <c r="J194" s="424" t="s">
        <v>22</v>
      </c>
      <c r="K194" s="491"/>
      <c r="L194" s="450"/>
      <c r="M194" s="492" t="s">
        <v>10</v>
      </c>
      <c r="N194" s="424" t="s">
        <v>206</v>
      </c>
      <c r="O194" s="493"/>
      <c r="P194" s="493"/>
      <c r="Q194" s="491"/>
      <c r="R194" s="491"/>
      <c r="S194" s="491"/>
      <c r="T194" s="491"/>
      <c r="U194" s="491"/>
      <c r="V194" s="491"/>
      <c r="W194" s="491"/>
      <c r="X194" s="495"/>
      <c r="Y194" s="422"/>
      <c r="Z194" s="419"/>
      <c r="AA194" s="419"/>
      <c r="AB194" s="420"/>
      <c r="AC194" s="422"/>
      <c r="AD194" s="419"/>
      <c r="AE194" s="419"/>
      <c r="AF194" s="420"/>
    </row>
    <row r="195" spans="1:32" ht="18.75" customHeight="1" x14ac:dyDescent="0.15">
      <c r="A195" s="413"/>
      <c r="B195" s="414"/>
      <c r="C195" s="465"/>
      <c r="D195" s="417"/>
      <c r="E195" s="405"/>
      <c r="F195" s="417"/>
      <c r="G195" s="405"/>
      <c r="H195" s="468" t="s">
        <v>218</v>
      </c>
      <c r="I195" s="490" t="s">
        <v>10</v>
      </c>
      <c r="J195" s="424" t="s">
        <v>22</v>
      </c>
      <c r="K195" s="491"/>
      <c r="L195" s="450"/>
      <c r="M195" s="492" t="s">
        <v>10</v>
      </c>
      <c r="N195" s="424" t="s">
        <v>206</v>
      </c>
      <c r="O195" s="493"/>
      <c r="P195" s="493"/>
      <c r="Q195" s="491"/>
      <c r="R195" s="491"/>
      <c r="S195" s="491"/>
      <c r="T195" s="491"/>
      <c r="U195" s="491"/>
      <c r="V195" s="491"/>
      <c r="W195" s="491"/>
      <c r="X195" s="495"/>
      <c r="Y195" s="422"/>
      <c r="Z195" s="419"/>
      <c r="AA195" s="419"/>
      <c r="AB195" s="420"/>
      <c r="AC195" s="422"/>
      <c r="AD195" s="419"/>
      <c r="AE195" s="419"/>
      <c r="AF195" s="420"/>
    </row>
    <row r="196" spans="1:32" ht="19.5" customHeight="1" x14ac:dyDescent="0.15">
      <c r="A196" s="413"/>
      <c r="B196" s="414"/>
      <c r="C196" s="415"/>
      <c r="D196" s="416"/>
      <c r="E196" s="405"/>
      <c r="F196" s="417"/>
      <c r="G196" s="418"/>
      <c r="H196" s="430" t="s">
        <v>21</v>
      </c>
      <c r="I196" s="490" t="s">
        <v>10</v>
      </c>
      <c r="J196" s="424" t="s">
        <v>22</v>
      </c>
      <c r="K196" s="491"/>
      <c r="L196" s="450"/>
      <c r="M196" s="492" t="s">
        <v>10</v>
      </c>
      <c r="N196" s="424" t="s">
        <v>23</v>
      </c>
      <c r="O196" s="492"/>
      <c r="P196" s="424"/>
      <c r="Q196" s="493"/>
      <c r="R196" s="493"/>
      <c r="S196" s="493"/>
      <c r="T196" s="493"/>
      <c r="U196" s="493"/>
      <c r="V196" s="493"/>
      <c r="W196" s="493"/>
      <c r="X196" s="494"/>
      <c r="Y196" s="419"/>
      <c r="Z196" s="419"/>
      <c r="AA196" s="419"/>
      <c r="AB196" s="420"/>
      <c r="AC196" s="422"/>
      <c r="AD196" s="419"/>
      <c r="AE196" s="419"/>
      <c r="AF196" s="420"/>
    </row>
    <row r="197" spans="1:32" ht="19.5" customHeight="1" x14ac:dyDescent="0.15">
      <c r="A197" s="413"/>
      <c r="B197" s="414"/>
      <c r="C197" s="415"/>
      <c r="D197" s="416"/>
      <c r="E197" s="405"/>
      <c r="F197" s="417"/>
      <c r="G197" s="418"/>
      <c r="H197" s="430" t="s">
        <v>66</v>
      </c>
      <c r="I197" s="490" t="s">
        <v>10</v>
      </c>
      <c r="J197" s="424" t="s">
        <v>22</v>
      </c>
      <c r="K197" s="491"/>
      <c r="L197" s="450"/>
      <c r="M197" s="492" t="s">
        <v>10</v>
      </c>
      <c r="N197" s="424" t="s">
        <v>23</v>
      </c>
      <c r="O197" s="492"/>
      <c r="P197" s="424"/>
      <c r="Q197" s="493"/>
      <c r="R197" s="493"/>
      <c r="S197" s="493"/>
      <c r="T197" s="493"/>
      <c r="U197" s="493"/>
      <c r="V197" s="493"/>
      <c r="W197" s="493"/>
      <c r="X197" s="494"/>
      <c r="Y197" s="419"/>
      <c r="Z197" s="419"/>
      <c r="AA197" s="419"/>
      <c r="AB197" s="420"/>
      <c r="AC197" s="422"/>
      <c r="AD197" s="419"/>
      <c r="AE197" s="419"/>
      <c r="AF197" s="420"/>
    </row>
    <row r="198" spans="1:32" ht="18.75" customHeight="1" x14ac:dyDescent="0.15">
      <c r="A198" s="413"/>
      <c r="B198" s="414"/>
      <c r="C198" s="465"/>
      <c r="D198" s="417"/>
      <c r="E198" s="405"/>
      <c r="F198" s="417"/>
      <c r="G198" s="405"/>
      <c r="H198" s="2427" t="s">
        <v>219</v>
      </c>
      <c r="I198" s="2484" t="s">
        <v>10</v>
      </c>
      <c r="J198" s="2473" t="s">
        <v>24</v>
      </c>
      <c r="K198" s="2473"/>
      <c r="L198" s="2484" t="s">
        <v>10</v>
      </c>
      <c r="M198" s="2473" t="s">
        <v>28</v>
      </c>
      <c r="N198" s="2473"/>
      <c r="O198" s="426"/>
      <c r="P198" s="426"/>
      <c r="Q198" s="426"/>
      <c r="R198" s="426"/>
      <c r="S198" s="426"/>
      <c r="T198" s="426"/>
      <c r="U198" s="426"/>
      <c r="V198" s="426"/>
      <c r="W198" s="426"/>
      <c r="X198" s="429"/>
      <c r="Y198" s="422"/>
      <c r="Z198" s="419"/>
      <c r="AA198" s="419"/>
      <c r="AB198" s="420"/>
      <c r="AC198" s="422"/>
      <c r="AD198" s="419"/>
      <c r="AE198" s="419"/>
      <c r="AF198" s="420"/>
    </row>
    <row r="199" spans="1:32" ht="18.75" customHeight="1" x14ac:dyDescent="0.15">
      <c r="A199" s="413"/>
      <c r="B199" s="414"/>
      <c r="C199" s="465"/>
      <c r="D199" s="417"/>
      <c r="E199" s="405"/>
      <c r="F199" s="417"/>
      <c r="G199" s="405"/>
      <c r="H199" s="2428"/>
      <c r="I199" s="2444"/>
      <c r="J199" s="2442"/>
      <c r="K199" s="2442"/>
      <c r="L199" s="2444"/>
      <c r="M199" s="2442"/>
      <c r="N199" s="2442"/>
      <c r="O199" s="427"/>
      <c r="P199" s="427"/>
      <c r="Q199" s="427"/>
      <c r="R199" s="427"/>
      <c r="S199" s="427"/>
      <c r="T199" s="427"/>
      <c r="U199" s="427"/>
      <c r="V199" s="427"/>
      <c r="W199" s="427"/>
      <c r="X199" s="428"/>
      <c r="Y199" s="422"/>
      <c r="Z199" s="419"/>
      <c r="AA199" s="419"/>
      <c r="AB199" s="420"/>
      <c r="AC199" s="422"/>
      <c r="AD199" s="419"/>
      <c r="AE199" s="419"/>
      <c r="AF199" s="420"/>
    </row>
    <row r="200" spans="1:32" ht="18.75" customHeight="1" x14ac:dyDescent="0.15">
      <c r="A200" s="413"/>
      <c r="B200" s="414"/>
      <c r="C200" s="465"/>
      <c r="D200" s="417"/>
      <c r="E200" s="405"/>
      <c r="F200" s="417"/>
      <c r="G200" s="405"/>
      <c r="H200" s="471" t="s">
        <v>220</v>
      </c>
      <c r="I200" s="490" t="s">
        <v>10</v>
      </c>
      <c r="J200" s="424" t="s">
        <v>24</v>
      </c>
      <c r="K200" s="491"/>
      <c r="L200" s="492" t="s">
        <v>10</v>
      </c>
      <c r="M200" s="424" t="s">
        <v>28</v>
      </c>
      <c r="N200" s="451"/>
      <c r="O200" s="451"/>
      <c r="P200" s="451"/>
      <c r="Q200" s="451"/>
      <c r="R200" s="451"/>
      <c r="S200" s="451"/>
      <c r="T200" s="451"/>
      <c r="U200" s="451"/>
      <c r="V200" s="451"/>
      <c r="W200" s="451"/>
      <c r="X200" s="452"/>
      <c r="Y200" s="422"/>
      <c r="Z200" s="419"/>
      <c r="AA200" s="419"/>
      <c r="AB200" s="420"/>
      <c r="AC200" s="422"/>
      <c r="AD200" s="419"/>
      <c r="AE200" s="419"/>
      <c r="AF200" s="420"/>
    </row>
    <row r="201" spans="1:32" ht="18.75" customHeight="1" x14ac:dyDescent="0.15">
      <c r="A201" s="413"/>
      <c r="B201" s="414"/>
      <c r="C201" s="465"/>
      <c r="D201" s="417"/>
      <c r="E201" s="405"/>
      <c r="F201" s="417"/>
      <c r="G201" s="405"/>
      <c r="H201" s="2427" t="s">
        <v>221</v>
      </c>
      <c r="I201" s="2484" t="s">
        <v>10</v>
      </c>
      <c r="J201" s="2473" t="s">
        <v>24</v>
      </c>
      <c r="K201" s="2473"/>
      <c r="L201" s="2484" t="s">
        <v>10</v>
      </c>
      <c r="M201" s="2473" t="s">
        <v>28</v>
      </c>
      <c r="N201" s="2473"/>
      <c r="O201" s="426"/>
      <c r="P201" s="426"/>
      <c r="Q201" s="426"/>
      <c r="R201" s="426"/>
      <c r="S201" s="426"/>
      <c r="T201" s="426"/>
      <c r="U201" s="426"/>
      <c r="V201" s="426"/>
      <c r="W201" s="426"/>
      <c r="X201" s="429"/>
      <c r="Y201" s="422"/>
      <c r="Z201" s="419"/>
      <c r="AA201" s="419"/>
      <c r="AB201" s="420"/>
      <c r="AC201" s="422"/>
      <c r="AD201" s="419"/>
      <c r="AE201" s="419"/>
      <c r="AF201" s="420"/>
    </row>
    <row r="202" spans="1:32" ht="18.75" customHeight="1" x14ac:dyDescent="0.15">
      <c r="A202" s="413"/>
      <c r="B202" s="414"/>
      <c r="C202" s="465"/>
      <c r="D202" s="417"/>
      <c r="E202" s="405"/>
      <c r="F202" s="417"/>
      <c r="G202" s="405"/>
      <c r="H202" s="2428"/>
      <c r="I202" s="2444"/>
      <c r="J202" s="2442"/>
      <c r="K202" s="2442"/>
      <c r="L202" s="2444"/>
      <c r="M202" s="2442"/>
      <c r="N202" s="2442"/>
      <c r="O202" s="427"/>
      <c r="P202" s="427"/>
      <c r="Q202" s="427"/>
      <c r="R202" s="427"/>
      <c r="S202" s="427"/>
      <c r="T202" s="427"/>
      <c r="U202" s="427"/>
      <c r="V202" s="427"/>
      <c r="W202" s="427"/>
      <c r="X202" s="428"/>
      <c r="Y202" s="422"/>
      <c r="Z202" s="419"/>
      <c r="AA202" s="419"/>
      <c r="AB202" s="420"/>
      <c r="AC202" s="422"/>
      <c r="AD202" s="419"/>
      <c r="AE202" s="419"/>
      <c r="AF202" s="420"/>
    </row>
    <row r="203" spans="1:32" ht="18.75" customHeight="1" x14ac:dyDescent="0.15">
      <c r="A203" s="413"/>
      <c r="B203" s="414"/>
      <c r="C203" s="465"/>
      <c r="D203" s="417"/>
      <c r="E203" s="405"/>
      <c r="F203" s="417"/>
      <c r="G203" s="405"/>
      <c r="H203" s="471" t="s">
        <v>222</v>
      </c>
      <c r="I203" s="490" t="s">
        <v>10</v>
      </c>
      <c r="J203" s="424" t="s">
        <v>24</v>
      </c>
      <c r="K203" s="491"/>
      <c r="L203" s="492" t="s">
        <v>10</v>
      </c>
      <c r="M203" s="424" t="s">
        <v>28</v>
      </c>
      <c r="N203" s="451"/>
      <c r="O203" s="451"/>
      <c r="P203" s="451"/>
      <c r="Q203" s="451"/>
      <c r="R203" s="451"/>
      <c r="S203" s="451"/>
      <c r="T203" s="451"/>
      <c r="U203" s="451"/>
      <c r="V203" s="451"/>
      <c r="W203" s="451"/>
      <c r="X203" s="452"/>
      <c r="Y203" s="422"/>
      <c r="Z203" s="419"/>
      <c r="AA203" s="419"/>
      <c r="AB203" s="420"/>
      <c r="AC203" s="422"/>
      <c r="AD203" s="419"/>
      <c r="AE203" s="419"/>
      <c r="AF203" s="420"/>
    </row>
    <row r="204" spans="1:32" ht="18.75" customHeight="1" x14ac:dyDescent="0.15">
      <c r="A204" s="413"/>
      <c r="B204" s="414"/>
      <c r="C204" s="465"/>
      <c r="D204" s="417"/>
      <c r="E204" s="405"/>
      <c r="F204" s="417"/>
      <c r="G204" s="405"/>
      <c r="H204" s="471" t="s">
        <v>223</v>
      </c>
      <c r="I204" s="490" t="s">
        <v>10</v>
      </c>
      <c r="J204" s="424" t="s">
        <v>24</v>
      </c>
      <c r="K204" s="491"/>
      <c r="L204" s="492" t="s">
        <v>10</v>
      </c>
      <c r="M204" s="424" t="s">
        <v>28</v>
      </c>
      <c r="N204" s="451"/>
      <c r="O204" s="451"/>
      <c r="P204" s="451"/>
      <c r="Q204" s="451"/>
      <c r="R204" s="451"/>
      <c r="S204" s="451"/>
      <c r="T204" s="451"/>
      <c r="U204" s="451"/>
      <c r="V204" s="451"/>
      <c r="W204" s="451"/>
      <c r="X204" s="452"/>
      <c r="Y204" s="422"/>
      <c r="Z204" s="419"/>
      <c r="AA204" s="419"/>
      <c r="AB204" s="420"/>
      <c r="AC204" s="422"/>
      <c r="AD204" s="419"/>
      <c r="AE204" s="419"/>
      <c r="AF204" s="420"/>
    </row>
    <row r="205" spans="1:32" ht="18.75" customHeight="1" x14ac:dyDescent="0.15">
      <c r="A205" s="413"/>
      <c r="B205" s="414"/>
      <c r="C205" s="465"/>
      <c r="D205" s="417"/>
      <c r="E205" s="405"/>
      <c r="F205" s="417"/>
      <c r="G205" s="405"/>
      <c r="H205" s="471" t="s">
        <v>106</v>
      </c>
      <c r="I205" s="500" t="s">
        <v>10</v>
      </c>
      <c r="J205" s="424" t="s">
        <v>24</v>
      </c>
      <c r="K205" s="424"/>
      <c r="L205" s="492" t="s">
        <v>10</v>
      </c>
      <c r="M205" s="424" t="s">
        <v>107</v>
      </c>
      <c r="N205" s="424"/>
      <c r="O205" s="491"/>
      <c r="P205" s="491"/>
      <c r="Q205" s="492" t="s">
        <v>10</v>
      </c>
      <c r="R205" s="424" t="s">
        <v>224</v>
      </c>
      <c r="S205" s="424"/>
      <c r="T205" s="491"/>
      <c r="U205" s="491"/>
      <c r="V205" s="491"/>
      <c r="W205" s="491"/>
      <c r="X205" s="495"/>
      <c r="Y205" s="422"/>
      <c r="Z205" s="419"/>
      <c r="AA205" s="419"/>
      <c r="AB205" s="420"/>
      <c r="AC205" s="422"/>
      <c r="AD205" s="419"/>
      <c r="AE205" s="419"/>
      <c r="AF205" s="420"/>
    </row>
    <row r="206" spans="1:32" ht="18.75" customHeight="1" x14ac:dyDescent="0.15">
      <c r="A206" s="413"/>
      <c r="B206" s="414"/>
      <c r="C206" s="465"/>
      <c r="D206" s="417"/>
      <c r="E206" s="405"/>
      <c r="F206" s="417"/>
      <c r="G206" s="405"/>
      <c r="H206" s="2427" t="s">
        <v>109</v>
      </c>
      <c r="I206" s="2484" t="s">
        <v>10</v>
      </c>
      <c r="J206" s="2473" t="s">
        <v>24</v>
      </c>
      <c r="K206" s="2473"/>
      <c r="L206" s="2484" t="s">
        <v>10</v>
      </c>
      <c r="M206" s="2473" t="s">
        <v>28</v>
      </c>
      <c r="N206" s="2473"/>
      <c r="O206" s="426"/>
      <c r="P206" s="426"/>
      <c r="Q206" s="426"/>
      <c r="R206" s="426"/>
      <c r="S206" s="426"/>
      <c r="T206" s="426"/>
      <c r="U206" s="426"/>
      <c r="V206" s="426"/>
      <c r="W206" s="426"/>
      <c r="X206" s="429"/>
      <c r="Y206" s="422"/>
      <c r="Z206" s="419"/>
      <c r="AA206" s="419"/>
      <c r="AB206" s="420"/>
      <c r="AC206" s="422"/>
      <c r="AD206" s="419"/>
      <c r="AE206" s="419"/>
      <c r="AF206" s="420"/>
    </row>
    <row r="207" spans="1:32" ht="18.75" customHeight="1" x14ac:dyDescent="0.15">
      <c r="A207" s="413"/>
      <c r="B207" s="414"/>
      <c r="C207" s="465"/>
      <c r="D207" s="417"/>
      <c r="E207" s="405"/>
      <c r="F207" s="417"/>
      <c r="G207" s="405"/>
      <c r="H207" s="2428"/>
      <c r="I207" s="2444"/>
      <c r="J207" s="2442"/>
      <c r="K207" s="2442"/>
      <c r="L207" s="2444"/>
      <c r="M207" s="2442"/>
      <c r="N207" s="2442"/>
      <c r="O207" s="427"/>
      <c r="P207" s="427"/>
      <c r="Q207" s="427"/>
      <c r="R207" s="427"/>
      <c r="S207" s="427"/>
      <c r="T207" s="427"/>
      <c r="U207" s="427"/>
      <c r="V207" s="427"/>
      <c r="W207" s="427"/>
      <c r="X207" s="428"/>
      <c r="Y207" s="422"/>
      <c r="Z207" s="419"/>
      <c r="AA207" s="419"/>
      <c r="AB207" s="420"/>
      <c r="AC207" s="422"/>
      <c r="AD207" s="419"/>
      <c r="AE207" s="419"/>
      <c r="AF207" s="420"/>
    </row>
    <row r="208" spans="1:32" ht="18.75" customHeight="1" x14ac:dyDescent="0.15">
      <c r="A208" s="413"/>
      <c r="B208" s="414"/>
      <c r="C208" s="465"/>
      <c r="F208" s="417"/>
      <c r="G208" s="405"/>
      <c r="H208" s="471" t="s">
        <v>225</v>
      </c>
      <c r="I208" s="490" t="s">
        <v>10</v>
      </c>
      <c r="J208" s="424" t="s">
        <v>53</v>
      </c>
      <c r="K208" s="491"/>
      <c r="L208" s="450"/>
      <c r="M208" s="492" t="s">
        <v>10</v>
      </c>
      <c r="N208" s="424" t="s">
        <v>54</v>
      </c>
      <c r="O208" s="493"/>
      <c r="P208" s="493"/>
      <c r="Q208" s="493"/>
      <c r="R208" s="493"/>
      <c r="S208" s="493"/>
      <c r="T208" s="493"/>
      <c r="U208" s="493"/>
      <c r="V208" s="493"/>
      <c r="W208" s="493"/>
      <c r="X208" s="494"/>
      <c r="Y208" s="422"/>
      <c r="Z208" s="419"/>
      <c r="AA208" s="419"/>
      <c r="AB208" s="420"/>
      <c r="AC208" s="422"/>
      <c r="AD208" s="419"/>
      <c r="AE208" s="419"/>
      <c r="AF208" s="420"/>
    </row>
    <row r="209" spans="1:32" ht="18.75" customHeight="1" x14ac:dyDescent="0.15">
      <c r="A209" s="413"/>
      <c r="B209" s="414"/>
      <c r="C209" s="465"/>
      <c r="D209" s="481" t="s">
        <v>10</v>
      </c>
      <c r="E209" s="405" t="s">
        <v>403</v>
      </c>
      <c r="F209" s="417"/>
      <c r="G209" s="405"/>
      <c r="H209" s="423" t="s">
        <v>102</v>
      </c>
      <c r="I209" s="490" t="s">
        <v>10</v>
      </c>
      <c r="J209" s="424" t="s">
        <v>24</v>
      </c>
      <c r="K209" s="424"/>
      <c r="L209" s="492" t="s">
        <v>10</v>
      </c>
      <c r="M209" s="424" t="s">
        <v>55</v>
      </c>
      <c r="N209" s="424"/>
      <c r="O209" s="492" t="s">
        <v>10</v>
      </c>
      <c r="P209" s="424" t="s">
        <v>56</v>
      </c>
      <c r="Q209" s="451"/>
      <c r="R209" s="451"/>
      <c r="S209" s="451"/>
      <c r="T209" s="451"/>
      <c r="U209" s="451"/>
      <c r="V209" s="451"/>
      <c r="W209" s="451"/>
      <c r="X209" s="452"/>
      <c r="Y209" s="422"/>
      <c r="Z209" s="419"/>
      <c r="AA209" s="419"/>
      <c r="AB209" s="420"/>
      <c r="AC209" s="422"/>
      <c r="AD209" s="419"/>
      <c r="AE209" s="419"/>
      <c r="AF209" s="420"/>
    </row>
    <row r="210" spans="1:32" ht="18.75" customHeight="1" x14ac:dyDescent="0.15">
      <c r="A210" s="413"/>
      <c r="B210" s="414"/>
      <c r="C210" s="465" t="s">
        <v>404</v>
      </c>
      <c r="D210" s="481" t="s">
        <v>10</v>
      </c>
      <c r="E210" s="405" t="s">
        <v>405</v>
      </c>
      <c r="F210" s="481" t="s">
        <v>10</v>
      </c>
      <c r="G210" s="405" t="s">
        <v>406</v>
      </c>
      <c r="H210" s="423" t="s">
        <v>207</v>
      </c>
      <c r="I210" s="490" t="s">
        <v>10</v>
      </c>
      <c r="J210" s="424" t="s">
        <v>24</v>
      </c>
      <c r="K210" s="491"/>
      <c r="L210" s="492" t="s">
        <v>10</v>
      </c>
      <c r="M210" s="424" t="s">
        <v>55</v>
      </c>
      <c r="O210" s="492" t="s">
        <v>10</v>
      </c>
      <c r="P210" s="424" t="s">
        <v>62</v>
      </c>
      <c r="Q210" s="451"/>
      <c r="R210" s="492" t="s">
        <v>10</v>
      </c>
      <c r="S210" s="424" t="s">
        <v>226</v>
      </c>
      <c r="T210" s="424"/>
      <c r="U210" s="424"/>
      <c r="V210" s="424"/>
      <c r="W210" s="451"/>
      <c r="X210" s="492"/>
      <c r="Y210" s="422"/>
      <c r="Z210" s="419"/>
      <c r="AA210" s="419"/>
      <c r="AB210" s="420"/>
      <c r="AC210" s="422"/>
      <c r="AD210" s="419"/>
      <c r="AE210" s="419"/>
      <c r="AF210" s="420"/>
    </row>
    <row r="211" spans="1:32" ht="18.75" customHeight="1" x14ac:dyDescent="0.15">
      <c r="A211" s="481" t="s">
        <v>10</v>
      </c>
      <c r="B211" s="414">
        <v>54</v>
      </c>
      <c r="C211" s="465" t="s">
        <v>407</v>
      </c>
      <c r="D211" s="417"/>
      <c r="E211" s="405" t="s">
        <v>408</v>
      </c>
      <c r="F211" s="481" t="s">
        <v>10</v>
      </c>
      <c r="G211" s="405" t="s">
        <v>409</v>
      </c>
      <c r="H211" s="468" t="s">
        <v>372</v>
      </c>
      <c r="I211" s="490" t="s">
        <v>10</v>
      </c>
      <c r="J211" s="424" t="s">
        <v>24</v>
      </c>
      <c r="K211" s="491"/>
      <c r="L211" s="492" t="s">
        <v>10</v>
      </c>
      <c r="M211" s="424" t="s">
        <v>28</v>
      </c>
      <c r="N211" s="451"/>
      <c r="O211" s="451"/>
      <c r="P211" s="451"/>
      <c r="Q211" s="451"/>
      <c r="R211" s="451"/>
      <c r="S211" s="451"/>
      <c r="T211" s="451"/>
      <c r="U211" s="451"/>
      <c r="V211" s="451"/>
      <c r="W211" s="451"/>
      <c r="X211" s="452"/>
      <c r="Y211" s="422"/>
      <c r="Z211" s="419"/>
      <c r="AA211" s="419"/>
      <c r="AB211" s="420"/>
      <c r="AC211" s="422"/>
      <c r="AD211" s="419"/>
      <c r="AE211" s="419"/>
      <c r="AF211" s="420"/>
    </row>
    <row r="212" spans="1:32" ht="18.75" customHeight="1" x14ac:dyDescent="0.15">
      <c r="A212" s="413"/>
      <c r="B212" s="414"/>
      <c r="C212" s="465" t="s">
        <v>410</v>
      </c>
      <c r="D212" s="481" t="s">
        <v>10</v>
      </c>
      <c r="E212" s="405" t="s">
        <v>411</v>
      </c>
      <c r="F212" s="417"/>
      <c r="G212" s="405"/>
      <c r="H212" s="471" t="s">
        <v>242</v>
      </c>
      <c r="I212" s="490" t="s">
        <v>10</v>
      </c>
      <c r="J212" s="424" t="s">
        <v>24</v>
      </c>
      <c r="K212" s="491"/>
      <c r="L212" s="492" t="s">
        <v>10</v>
      </c>
      <c r="M212" s="424" t="s">
        <v>28</v>
      </c>
      <c r="N212" s="451"/>
      <c r="O212" s="451"/>
      <c r="P212" s="451"/>
      <c r="Q212" s="451"/>
      <c r="R212" s="451"/>
      <c r="S212" s="451"/>
      <c r="T212" s="451"/>
      <c r="U212" s="451"/>
      <c r="V212" s="451"/>
      <c r="W212" s="451"/>
      <c r="X212" s="452"/>
      <c r="Y212" s="422"/>
      <c r="Z212" s="419"/>
      <c r="AA212" s="419"/>
      <c r="AB212" s="420"/>
      <c r="AC212" s="422"/>
      <c r="AD212" s="419"/>
      <c r="AE212" s="419"/>
      <c r="AF212" s="420"/>
    </row>
    <row r="213" spans="1:32" ht="18.75" customHeight="1" x14ac:dyDescent="0.15">
      <c r="A213" s="413"/>
      <c r="B213" s="414"/>
      <c r="C213" s="465"/>
      <c r="D213" s="481" t="s">
        <v>10</v>
      </c>
      <c r="E213" s="405" t="s">
        <v>412</v>
      </c>
      <c r="F213" s="417"/>
      <c r="G213" s="405"/>
      <c r="H213" s="471" t="s">
        <v>227</v>
      </c>
      <c r="I213" s="490" t="s">
        <v>10</v>
      </c>
      <c r="J213" s="424" t="s">
        <v>24</v>
      </c>
      <c r="K213" s="491"/>
      <c r="L213" s="492" t="s">
        <v>10</v>
      </c>
      <c r="M213" s="424" t="s">
        <v>28</v>
      </c>
      <c r="N213" s="451"/>
      <c r="O213" s="451"/>
      <c r="P213" s="451"/>
      <c r="Q213" s="451"/>
      <c r="R213" s="451"/>
      <c r="S213" s="451"/>
      <c r="T213" s="451"/>
      <c r="U213" s="451"/>
      <c r="V213" s="451"/>
      <c r="W213" s="451"/>
      <c r="X213" s="452"/>
      <c r="Y213" s="422"/>
      <c r="Z213" s="419"/>
      <c r="AA213" s="419"/>
      <c r="AB213" s="420"/>
      <c r="AC213" s="422"/>
      <c r="AD213" s="419"/>
      <c r="AE213" s="419"/>
      <c r="AF213" s="420"/>
    </row>
    <row r="214" spans="1:32" ht="18.75" customHeight="1" x14ac:dyDescent="0.15">
      <c r="A214" s="413"/>
      <c r="B214" s="414"/>
      <c r="C214" s="465"/>
      <c r="D214" s="417"/>
      <c r="E214" s="405" t="s">
        <v>413</v>
      </c>
      <c r="F214" s="417"/>
      <c r="G214" s="405"/>
      <c r="H214" s="471" t="s">
        <v>228</v>
      </c>
      <c r="I214" s="490" t="s">
        <v>10</v>
      </c>
      <c r="J214" s="424" t="s">
        <v>24</v>
      </c>
      <c r="K214" s="491"/>
      <c r="L214" s="492" t="s">
        <v>10</v>
      </c>
      <c r="M214" s="424" t="s">
        <v>28</v>
      </c>
      <c r="N214" s="451"/>
      <c r="O214" s="451"/>
      <c r="P214" s="451"/>
      <c r="Q214" s="451"/>
      <c r="R214" s="451"/>
      <c r="S214" s="451"/>
      <c r="T214" s="451"/>
      <c r="U214" s="451"/>
      <c r="V214" s="451"/>
      <c r="W214" s="451"/>
      <c r="X214" s="452"/>
      <c r="Y214" s="422"/>
      <c r="Z214" s="419"/>
      <c r="AA214" s="419"/>
      <c r="AB214" s="420"/>
      <c r="AC214" s="422"/>
      <c r="AD214" s="419"/>
      <c r="AE214" s="419"/>
      <c r="AF214" s="420"/>
    </row>
    <row r="215" spans="1:32" ht="18.75" customHeight="1" x14ac:dyDescent="0.15">
      <c r="A215" s="413"/>
      <c r="B215" s="414"/>
      <c r="C215" s="465"/>
      <c r="D215" s="417"/>
      <c r="E215" s="405"/>
      <c r="F215" s="417"/>
      <c r="G215" s="405"/>
      <c r="H215" s="471" t="s">
        <v>414</v>
      </c>
      <c r="I215" s="500" t="s">
        <v>10</v>
      </c>
      <c r="J215" s="424" t="s">
        <v>24</v>
      </c>
      <c r="K215" s="424"/>
      <c r="L215" s="492" t="s">
        <v>10</v>
      </c>
      <c r="M215" s="424" t="s">
        <v>25</v>
      </c>
      <c r="N215" s="424"/>
      <c r="O215" s="501" t="s">
        <v>10</v>
      </c>
      <c r="P215" s="424" t="s">
        <v>26</v>
      </c>
      <c r="Q215" s="451"/>
      <c r="R215" s="451"/>
      <c r="S215" s="451"/>
      <c r="T215" s="451"/>
      <c r="U215" s="451"/>
      <c r="V215" s="451"/>
      <c r="W215" s="451"/>
      <c r="X215" s="452"/>
      <c r="Y215" s="422"/>
      <c r="Z215" s="419"/>
      <c r="AA215" s="419"/>
      <c r="AB215" s="420"/>
      <c r="AC215" s="422"/>
      <c r="AD215" s="419"/>
      <c r="AE215" s="419"/>
      <c r="AF215" s="420"/>
    </row>
    <row r="216" spans="1:32" ht="18.75" customHeight="1" x14ac:dyDescent="0.15">
      <c r="A216" s="413"/>
      <c r="B216" s="414"/>
      <c r="C216" s="465"/>
      <c r="D216" s="417"/>
      <c r="E216" s="405"/>
      <c r="F216" s="417"/>
      <c r="G216" s="405"/>
      <c r="H216" s="468" t="s">
        <v>229</v>
      </c>
      <c r="I216" s="490" t="s">
        <v>10</v>
      </c>
      <c r="J216" s="424" t="s">
        <v>24</v>
      </c>
      <c r="K216" s="491"/>
      <c r="L216" s="492" t="s">
        <v>10</v>
      </c>
      <c r="M216" s="424" t="s">
        <v>28</v>
      </c>
      <c r="N216" s="451"/>
      <c r="O216" s="451"/>
      <c r="P216" s="451"/>
      <c r="Q216" s="451"/>
      <c r="R216" s="451"/>
      <c r="S216" s="451"/>
      <c r="T216" s="451"/>
      <c r="U216" s="451"/>
      <c r="V216" s="451"/>
      <c r="W216" s="451"/>
      <c r="X216" s="452"/>
      <c r="Y216" s="422"/>
      <c r="Z216" s="419"/>
      <c r="AA216" s="419"/>
      <c r="AB216" s="420"/>
      <c r="AC216" s="422"/>
      <c r="AD216" s="419"/>
      <c r="AE216" s="419"/>
      <c r="AF216" s="420"/>
    </row>
    <row r="217" spans="1:32" ht="18.75" customHeight="1" x14ac:dyDescent="0.15">
      <c r="A217" s="413"/>
      <c r="B217" s="414"/>
      <c r="C217" s="465"/>
      <c r="D217" s="417"/>
      <c r="E217" s="405"/>
      <c r="F217" s="417"/>
      <c r="G217" s="405"/>
      <c r="H217" s="471" t="s">
        <v>113</v>
      </c>
      <c r="I217" s="490" t="s">
        <v>10</v>
      </c>
      <c r="J217" s="424" t="s">
        <v>24</v>
      </c>
      <c r="K217" s="491"/>
      <c r="L217" s="492" t="s">
        <v>10</v>
      </c>
      <c r="M217" s="424" t="s">
        <v>28</v>
      </c>
      <c r="N217" s="451"/>
      <c r="O217" s="451"/>
      <c r="P217" s="451"/>
      <c r="Q217" s="451"/>
      <c r="R217" s="451"/>
      <c r="S217" s="451"/>
      <c r="T217" s="451"/>
      <c r="U217" s="451"/>
      <c r="V217" s="451"/>
      <c r="W217" s="451"/>
      <c r="X217" s="452"/>
      <c r="Y217" s="422"/>
      <c r="Z217" s="419"/>
      <c r="AA217" s="419"/>
      <c r="AB217" s="420"/>
      <c r="AC217" s="422"/>
      <c r="AD217" s="419"/>
      <c r="AE217" s="419"/>
      <c r="AF217" s="420"/>
    </row>
    <row r="218" spans="1:32" ht="18.75" customHeight="1" x14ac:dyDescent="0.15">
      <c r="A218" s="413"/>
      <c r="B218" s="414"/>
      <c r="C218" s="465"/>
      <c r="D218" s="417"/>
      <c r="E218" s="405"/>
      <c r="F218" s="417"/>
      <c r="G218" s="405"/>
      <c r="H218" s="471" t="s">
        <v>230</v>
      </c>
      <c r="I218" s="490" t="s">
        <v>10</v>
      </c>
      <c r="J218" s="424" t="s">
        <v>24</v>
      </c>
      <c r="K218" s="491"/>
      <c r="L218" s="492" t="s">
        <v>10</v>
      </c>
      <c r="M218" s="424" t="s">
        <v>28</v>
      </c>
      <c r="N218" s="451"/>
      <c r="O218" s="451"/>
      <c r="P218" s="451"/>
      <c r="Q218" s="451"/>
      <c r="R218" s="451"/>
      <c r="S218" s="451"/>
      <c r="T218" s="451"/>
      <c r="U218" s="451"/>
      <c r="V218" s="451"/>
      <c r="W218" s="451"/>
      <c r="X218" s="452"/>
      <c r="Y218" s="422"/>
      <c r="Z218" s="419"/>
      <c r="AA218" s="419"/>
      <c r="AB218" s="420"/>
      <c r="AC218" s="422"/>
      <c r="AD218" s="419"/>
      <c r="AE218" s="419"/>
      <c r="AF218" s="420"/>
    </row>
    <row r="219" spans="1:32" ht="18.75" customHeight="1" x14ac:dyDescent="0.15">
      <c r="A219" s="413"/>
      <c r="B219" s="414"/>
      <c r="C219" s="465"/>
      <c r="D219" s="417"/>
      <c r="E219" s="405"/>
      <c r="F219" s="417"/>
      <c r="G219" s="405"/>
      <c r="H219" s="471" t="s">
        <v>231</v>
      </c>
      <c r="I219" s="500" t="s">
        <v>10</v>
      </c>
      <c r="J219" s="424" t="s">
        <v>24</v>
      </c>
      <c r="K219" s="424"/>
      <c r="L219" s="492" t="s">
        <v>10</v>
      </c>
      <c r="M219" s="424" t="s">
        <v>25</v>
      </c>
      <c r="N219" s="424"/>
      <c r="O219" s="501" t="s">
        <v>10</v>
      </c>
      <c r="P219" s="424" t="s">
        <v>26</v>
      </c>
      <c r="Q219" s="451"/>
      <c r="R219" s="451"/>
      <c r="S219" s="451"/>
      <c r="T219" s="451"/>
      <c r="U219" s="451"/>
      <c r="V219" s="451"/>
      <c r="W219" s="451"/>
      <c r="X219" s="452"/>
      <c r="Y219" s="422"/>
      <c r="Z219" s="419"/>
      <c r="AA219" s="419"/>
      <c r="AB219" s="420"/>
      <c r="AC219" s="422"/>
      <c r="AD219" s="419"/>
      <c r="AE219" s="419"/>
      <c r="AF219" s="420"/>
    </row>
    <row r="220" spans="1:32" ht="18.75" customHeight="1" x14ac:dyDescent="0.15">
      <c r="A220" s="413"/>
      <c r="B220" s="414"/>
      <c r="C220" s="465"/>
      <c r="D220" s="417"/>
      <c r="E220" s="405"/>
      <c r="F220" s="417"/>
      <c r="G220" s="405"/>
      <c r="H220" s="471" t="s">
        <v>232</v>
      </c>
      <c r="I220" s="490" t="s">
        <v>10</v>
      </c>
      <c r="J220" s="424" t="s">
        <v>53</v>
      </c>
      <c r="K220" s="491"/>
      <c r="L220" s="450"/>
      <c r="M220" s="492" t="s">
        <v>10</v>
      </c>
      <c r="N220" s="424" t="s">
        <v>54</v>
      </c>
      <c r="O220" s="493"/>
      <c r="P220" s="493"/>
      <c r="Q220" s="493"/>
      <c r="R220" s="493"/>
      <c r="S220" s="493"/>
      <c r="T220" s="493"/>
      <c r="U220" s="493"/>
      <c r="V220" s="493"/>
      <c r="W220" s="493"/>
      <c r="X220" s="494"/>
      <c r="Y220" s="422"/>
      <c r="Z220" s="419"/>
      <c r="AA220" s="419"/>
      <c r="AB220" s="420"/>
      <c r="AC220" s="422"/>
      <c r="AD220" s="419"/>
      <c r="AE220" s="419"/>
      <c r="AF220" s="420"/>
    </row>
    <row r="221" spans="1:32" ht="18.75" customHeight="1" x14ac:dyDescent="0.15">
      <c r="A221" s="413"/>
      <c r="B221" s="414"/>
      <c r="C221" s="465"/>
      <c r="D221" s="417"/>
      <c r="E221" s="405"/>
      <c r="F221" s="417"/>
      <c r="G221" s="405"/>
      <c r="H221" s="471" t="s">
        <v>415</v>
      </c>
      <c r="I221" s="490" t="s">
        <v>10</v>
      </c>
      <c r="J221" s="424" t="s">
        <v>24</v>
      </c>
      <c r="K221" s="491"/>
      <c r="L221" s="492" t="s">
        <v>10</v>
      </c>
      <c r="M221" s="424" t="s">
        <v>28</v>
      </c>
      <c r="N221" s="451"/>
      <c r="O221" s="451"/>
      <c r="P221" s="451"/>
      <c r="Q221" s="451"/>
      <c r="R221" s="451"/>
      <c r="S221" s="451"/>
      <c r="T221" s="451"/>
      <c r="U221" s="451"/>
      <c r="V221" s="451"/>
      <c r="W221" s="451"/>
      <c r="X221" s="452"/>
      <c r="Y221" s="422"/>
      <c r="Z221" s="419"/>
      <c r="AA221" s="419"/>
      <c r="AB221" s="420"/>
      <c r="AC221" s="422"/>
      <c r="AD221" s="419"/>
      <c r="AE221" s="419"/>
      <c r="AF221" s="420"/>
    </row>
    <row r="222" spans="1:32" ht="18.75" customHeight="1" x14ac:dyDescent="0.15">
      <c r="A222" s="413"/>
      <c r="B222" s="414"/>
      <c r="C222" s="465"/>
      <c r="D222" s="417"/>
      <c r="E222" s="405"/>
      <c r="F222" s="417"/>
      <c r="G222" s="405"/>
      <c r="H222" s="471" t="s">
        <v>37</v>
      </c>
      <c r="I222" s="500" t="s">
        <v>10</v>
      </c>
      <c r="J222" s="424" t="s">
        <v>24</v>
      </c>
      <c r="K222" s="424"/>
      <c r="L222" s="492" t="s">
        <v>10</v>
      </c>
      <c r="M222" s="424" t="s">
        <v>25</v>
      </c>
      <c r="N222" s="424"/>
      <c r="O222" s="501" t="s">
        <v>10</v>
      </c>
      <c r="P222" s="424" t="s">
        <v>26</v>
      </c>
      <c r="Q222" s="451"/>
      <c r="R222" s="451"/>
      <c r="S222" s="451"/>
      <c r="T222" s="451"/>
      <c r="U222" s="451"/>
      <c r="V222" s="451"/>
      <c r="W222" s="451"/>
      <c r="X222" s="452"/>
      <c r="Y222" s="422"/>
      <c r="Z222" s="419"/>
      <c r="AA222" s="419"/>
      <c r="AB222" s="420"/>
      <c r="AC222" s="422"/>
      <c r="AD222" s="419"/>
      <c r="AE222" s="419"/>
      <c r="AF222" s="420"/>
    </row>
    <row r="223" spans="1:32" ht="18.75" customHeight="1" x14ac:dyDescent="0.15">
      <c r="A223" s="413"/>
      <c r="B223" s="414"/>
      <c r="C223" s="465"/>
      <c r="D223" s="417"/>
      <c r="E223" s="405"/>
      <c r="F223" s="417"/>
      <c r="G223" s="405"/>
      <c r="H223" s="468" t="s">
        <v>233</v>
      </c>
      <c r="I223" s="490" t="s">
        <v>10</v>
      </c>
      <c r="J223" s="424" t="s">
        <v>24</v>
      </c>
      <c r="K223" s="424"/>
      <c r="L223" s="492" t="s">
        <v>10</v>
      </c>
      <c r="M223" s="424" t="s">
        <v>25</v>
      </c>
      <c r="N223" s="424"/>
      <c r="O223" s="492" t="s">
        <v>10</v>
      </c>
      <c r="P223" s="424" t="s">
        <v>26</v>
      </c>
      <c r="Q223" s="491"/>
      <c r="R223" s="491"/>
      <c r="S223" s="491"/>
      <c r="T223" s="491"/>
      <c r="U223" s="491"/>
      <c r="V223" s="491"/>
      <c r="W223" s="491"/>
      <c r="X223" s="495"/>
      <c r="Y223" s="422"/>
      <c r="Z223" s="419"/>
      <c r="AA223" s="419"/>
      <c r="AB223" s="420"/>
      <c r="AC223" s="422"/>
      <c r="AD223" s="419"/>
      <c r="AE223" s="419"/>
      <c r="AF223" s="420"/>
    </row>
    <row r="224" spans="1:32" ht="18.75" customHeight="1" x14ac:dyDescent="0.15">
      <c r="A224" s="413"/>
      <c r="B224" s="414"/>
      <c r="C224" s="465"/>
      <c r="D224" s="417"/>
      <c r="E224" s="405"/>
      <c r="F224" s="417"/>
      <c r="G224" s="405"/>
      <c r="H224" s="468" t="s">
        <v>234</v>
      </c>
      <c r="I224" s="490" t="s">
        <v>10</v>
      </c>
      <c r="J224" s="424" t="s">
        <v>24</v>
      </c>
      <c r="K224" s="491"/>
      <c r="L224" s="492" t="s">
        <v>10</v>
      </c>
      <c r="M224" s="424" t="s">
        <v>28</v>
      </c>
      <c r="N224" s="451"/>
      <c r="O224" s="451"/>
      <c r="P224" s="451"/>
      <c r="Q224" s="451"/>
      <c r="R224" s="451"/>
      <c r="S224" s="451"/>
      <c r="T224" s="451"/>
      <c r="U224" s="451"/>
      <c r="V224" s="451"/>
      <c r="W224" s="451"/>
      <c r="X224" s="452"/>
      <c r="Y224" s="422"/>
      <c r="Z224" s="419"/>
      <c r="AA224" s="419"/>
      <c r="AB224" s="420"/>
      <c r="AC224" s="422"/>
      <c r="AD224" s="419"/>
      <c r="AE224" s="419"/>
      <c r="AF224" s="420"/>
    </row>
    <row r="225" spans="1:33" ht="18.75" customHeight="1" x14ac:dyDescent="0.15">
      <c r="A225" s="413"/>
      <c r="B225" s="414"/>
      <c r="C225" s="465"/>
      <c r="D225" s="417"/>
      <c r="E225" s="405"/>
      <c r="F225" s="417"/>
      <c r="G225" s="405"/>
      <c r="H225" s="431" t="s">
        <v>235</v>
      </c>
      <c r="I225" s="490" t="s">
        <v>10</v>
      </c>
      <c r="J225" s="424" t="s">
        <v>24</v>
      </c>
      <c r="K225" s="491"/>
      <c r="L225" s="492" t="s">
        <v>10</v>
      </c>
      <c r="M225" s="424" t="s">
        <v>28</v>
      </c>
      <c r="N225" s="451"/>
      <c r="O225" s="451"/>
      <c r="P225" s="451"/>
      <c r="Q225" s="451"/>
      <c r="R225" s="451"/>
      <c r="S225" s="451"/>
      <c r="T225" s="451"/>
      <c r="U225" s="451"/>
      <c r="V225" s="451"/>
      <c r="W225" s="451"/>
      <c r="X225" s="452"/>
      <c r="Y225" s="422"/>
      <c r="Z225" s="419"/>
      <c r="AA225" s="419"/>
      <c r="AB225" s="420"/>
      <c r="AC225" s="422"/>
      <c r="AD225" s="419"/>
      <c r="AE225" s="419"/>
      <c r="AF225" s="420"/>
    </row>
    <row r="226" spans="1:33" ht="18.75" customHeight="1" x14ac:dyDescent="0.15">
      <c r="A226" s="413"/>
      <c r="B226" s="414"/>
      <c r="C226" s="465"/>
      <c r="D226" s="417"/>
      <c r="E226" s="405"/>
      <c r="F226" s="417"/>
      <c r="G226" s="405"/>
      <c r="H226" s="468" t="s">
        <v>236</v>
      </c>
      <c r="I226" s="490" t="s">
        <v>10</v>
      </c>
      <c r="J226" s="424" t="s">
        <v>24</v>
      </c>
      <c r="K226" s="491"/>
      <c r="L226" s="492" t="s">
        <v>10</v>
      </c>
      <c r="M226" s="424" t="s">
        <v>28</v>
      </c>
      <c r="N226" s="451"/>
      <c r="O226" s="451"/>
      <c r="P226" s="451"/>
      <c r="Q226" s="451"/>
      <c r="R226" s="451"/>
      <c r="S226" s="451"/>
      <c r="T226" s="451"/>
      <c r="U226" s="451"/>
      <c r="V226" s="451"/>
      <c r="W226" s="451"/>
      <c r="X226" s="452"/>
      <c r="Y226" s="422"/>
      <c r="Z226" s="419"/>
      <c r="AA226" s="419"/>
      <c r="AB226" s="420"/>
      <c r="AC226" s="422"/>
      <c r="AD226" s="419"/>
      <c r="AE226" s="419"/>
      <c r="AF226" s="420"/>
    </row>
    <row r="227" spans="1:33" ht="18.75" customHeight="1" x14ac:dyDescent="0.15">
      <c r="A227" s="413"/>
      <c r="B227" s="414"/>
      <c r="C227" s="465"/>
      <c r="D227" s="417"/>
      <c r="E227" s="405"/>
      <c r="F227" s="417"/>
      <c r="G227" s="405"/>
      <c r="H227" s="468" t="s">
        <v>83</v>
      </c>
      <c r="I227" s="490" t="s">
        <v>10</v>
      </c>
      <c r="J227" s="424" t="s">
        <v>24</v>
      </c>
      <c r="K227" s="491"/>
      <c r="L227" s="492" t="s">
        <v>10</v>
      </c>
      <c r="M227" s="424" t="s">
        <v>28</v>
      </c>
      <c r="N227" s="451"/>
      <c r="O227" s="451"/>
      <c r="P227" s="451"/>
      <c r="Q227" s="451"/>
      <c r="R227" s="451"/>
      <c r="S227" s="451"/>
      <c r="T227" s="451"/>
      <c r="U227" s="451"/>
      <c r="V227" s="451"/>
      <c r="W227" s="451"/>
      <c r="X227" s="452"/>
      <c r="Y227" s="422"/>
      <c r="Z227" s="419"/>
      <c r="AA227" s="419"/>
      <c r="AB227" s="420"/>
      <c r="AC227" s="422"/>
      <c r="AD227" s="419"/>
      <c r="AE227" s="419"/>
      <c r="AF227" s="420"/>
    </row>
    <row r="228" spans="1:33" ht="18.75" customHeight="1" x14ac:dyDescent="0.15">
      <c r="A228" s="413"/>
      <c r="B228" s="414"/>
      <c r="C228" s="465"/>
      <c r="D228" s="417"/>
      <c r="E228" s="405"/>
      <c r="F228" s="417"/>
      <c r="G228" s="405"/>
      <c r="H228" s="468" t="s">
        <v>237</v>
      </c>
      <c r="I228" s="490" t="s">
        <v>10</v>
      </c>
      <c r="J228" s="424" t="s">
        <v>24</v>
      </c>
      <c r="K228" s="491"/>
      <c r="L228" s="492" t="s">
        <v>10</v>
      </c>
      <c r="M228" s="424" t="s">
        <v>28</v>
      </c>
      <c r="N228" s="451"/>
      <c r="O228" s="451"/>
      <c r="P228" s="451"/>
      <c r="Q228" s="451"/>
      <c r="R228" s="451"/>
      <c r="S228" s="451"/>
      <c r="T228" s="451"/>
      <c r="U228" s="451"/>
      <c r="V228" s="451"/>
      <c r="W228" s="451"/>
      <c r="X228" s="452"/>
      <c r="Y228" s="422"/>
      <c r="Z228" s="419"/>
      <c r="AA228" s="419"/>
      <c r="AB228" s="420"/>
      <c r="AC228" s="422"/>
      <c r="AD228" s="419"/>
      <c r="AE228" s="419"/>
      <c r="AF228" s="420"/>
    </row>
    <row r="229" spans="1:33" ht="18.75" customHeight="1" x14ac:dyDescent="0.15">
      <c r="A229" s="413"/>
      <c r="B229" s="414"/>
      <c r="C229" s="465"/>
      <c r="D229" s="481"/>
      <c r="E229" s="405"/>
      <c r="F229" s="417"/>
      <c r="G229" s="405"/>
      <c r="H229" s="468" t="s">
        <v>2159</v>
      </c>
      <c r="I229" s="490" t="s">
        <v>10</v>
      </c>
      <c r="J229" s="424" t="s">
        <v>24</v>
      </c>
      <c r="K229" s="424"/>
      <c r="L229" s="492" t="s">
        <v>10</v>
      </c>
      <c r="M229" s="427" t="s">
        <v>28</v>
      </c>
      <c r="N229" s="424"/>
      <c r="O229" s="424"/>
      <c r="P229" s="424"/>
      <c r="Q229" s="491"/>
      <c r="R229" s="491"/>
      <c r="S229" s="491"/>
      <c r="T229" s="491"/>
      <c r="U229" s="491"/>
      <c r="V229" s="491"/>
      <c r="W229" s="491"/>
      <c r="X229" s="495"/>
      <c r="Y229" s="422"/>
      <c r="Z229" s="419"/>
      <c r="AA229" s="419"/>
      <c r="AB229" s="420"/>
      <c r="AC229" s="422"/>
      <c r="AD229" s="419"/>
      <c r="AE229" s="419"/>
      <c r="AF229" s="420"/>
    </row>
    <row r="230" spans="1:33" ht="18.75" customHeight="1" x14ac:dyDescent="0.15">
      <c r="A230" s="413"/>
      <c r="B230" s="414"/>
      <c r="C230" s="465"/>
      <c r="D230" s="481"/>
      <c r="E230" s="405"/>
      <c r="F230" s="417"/>
      <c r="G230" s="405"/>
      <c r="H230" s="468" t="s">
        <v>2160</v>
      </c>
      <c r="I230" s="490" t="s">
        <v>10</v>
      </c>
      <c r="J230" s="424" t="s">
        <v>24</v>
      </c>
      <c r="K230" s="424"/>
      <c r="L230" s="492" t="s">
        <v>10</v>
      </c>
      <c r="M230" s="427" t="s">
        <v>28</v>
      </c>
      <c r="N230" s="424"/>
      <c r="O230" s="424"/>
      <c r="P230" s="424"/>
      <c r="Q230" s="491"/>
      <c r="R230" s="491"/>
      <c r="S230" s="491"/>
      <c r="T230" s="491"/>
      <c r="U230" s="491"/>
      <c r="V230" s="491"/>
      <c r="W230" s="491"/>
      <c r="X230" s="495"/>
      <c r="Y230" s="422"/>
      <c r="Z230" s="419"/>
      <c r="AA230" s="419"/>
      <c r="AB230" s="420"/>
      <c r="AC230" s="422"/>
      <c r="AD230" s="419"/>
      <c r="AE230" s="419"/>
      <c r="AF230" s="420"/>
    </row>
    <row r="231" spans="1:33" ht="18.75" customHeight="1" x14ac:dyDescent="0.15">
      <c r="A231" s="481"/>
      <c r="B231" s="414"/>
      <c r="C231" s="465"/>
      <c r="D231" s="481"/>
      <c r="E231" s="405"/>
      <c r="F231" s="417"/>
      <c r="G231" s="525"/>
      <c r="H231" s="516" t="s">
        <v>114</v>
      </c>
      <c r="I231" s="490" t="s">
        <v>10</v>
      </c>
      <c r="J231" s="424" t="s">
        <v>24</v>
      </c>
      <c r="K231" s="424"/>
      <c r="L231" s="492" t="s">
        <v>10</v>
      </c>
      <c r="M231" s="424" t="s">
        <v>25</v>
      </c>
      <c r="N231" s="424"/>
      <c r="O231" s="492" t="s">
        <v>10</v>
      </c>
      <c r="P231" s="424" t="s">
        <v>26</v>
      </c>
      <c r="Q231" s="493"/>
      <c r="R231" s="493"/>
      <c r="S231" s="493"/>
      <c r="T231" s="493"/>
      <c r="U231" s="517"/>
      <c r="V231" s="517"/>
      <c r="W231" s="517"/>
      <c r="X231" s="518"/>
      <c r="Y231" s="422"/>
      <c r="Z231" s="419"/>
      <c r="AA231" s="419"/>
      <c r="AB231" s="420"/>
      <c r="AC231" s="422"/>
      <c r="AD231" s="419"/>
      <c r="AE231" s="419"/>
      <c r="AF231" s="420"/>
    </row>
    <row r="232" spans="1:33" ht="18.75" customHeight="1" x14ac:dyDescent="0.15">
      <c r="A232" s="413"/>
      <c r="B232" s="414"/>
      <c r="C232" s="465"/>
      <c r="D232" s="417"/>
      <c r="E232" s="405"/>
      <c r="F232" s="417"/>
      <c r="G232" s="405"/>
      <c r="H232" s="471" t="s">
        <v>84</v>
      </c>
      <c r="I232" s="490" t="s">
        <v>10</v>
      </c>
      <c r="J232" s="424" t="s">
        <v>24</v>
      </c>
      <c r="K232" s="424"/>
      <c r="L232" s="492" t="s">
        <v>10</v>
      </c>
      <c r="M232" s="424" t="s">
        <v>39</v>
      </c>
      <c r="N232" s="424"/>
      <c r="O232" s="492" t="s">
        <v>10</v>
      </c>
      <c r="P232" s="424" t="s">
        <v>40</v>
      </c>
      <c r="Q232" s="451"/>
      <c r="R232" s="492" t="s">
        <v>10</v>
      </c>
      <c r="S232" s="424" t="s">
        <v>85</v>
      </c>
      <c r="T232" s="451"/>
      <c r="U232" s="451"/>
      <c r="V232" s="451"/>
      <c r="W232" s="451"/>
      <c r="X232" s="452"/>
      <c r="Y232" s="422"/>
      <c r="Z232" s="419"/>
      <c r="AA232" s="419"/>
      <c r="AB232" s="420"/>
      <c r="AC232" s="422"/>
      <c r="AD232" s="419"/>
      <c r="AE232" s="419"/>
      <c r="AF232" s="420"/>
    </row>
    <row r="233" spans="1:33" ht="18.75" customHeight="1" x14ac:dyDescent="0.15">
      <c r="A233" s="413"/>
      <c r="B233" s="414"/>
      <c r="C233" s="415"/>
      <c r="D233" s="416"/>
      <c r="E233" s="405"/>
      <c r="F233" s="417"/>
      <c r="G233" s="418"/>
      <c r="H233" s="423" t="s">
        <v>191</v>
      </c>
      <c r="I233" s="490" t="s">
        <v>10</v>
      </c>
      <c r="J233" s="424" t="s">
        <v>24</v>
      </c>
      <c r="K233" s="424"/>
      <c r="L233" s="492" t="s">
        <v>10</v>
      </c>
      <c r="M233" s="424" t="s">
        <v>39</v>
      </c>
      <c r="N233" s="424"/>
      <c r="O233" s="492" t="s">
        <v>10</v>
      </c>
      <c r="P233" s="424" t="s">
        <v>40</v>
      </c>
      <c r="Q233" s="424"/>
      <c r="R233" s="492" t="s">
        <v>10</v>
      </c>
      <c r="S233" s="424" t="s">
        <v>41</v>
      </c>
      <c r="T233" s="424"/>
      <c r="U233" s="493"/>
      <c r="V233" s="493"/>
      <c r="W233" s="493"/>
      <c r="X233" s="494"/>
      <c r="Y233" s="419"/>
      <c r="Z233" s="419"/>
      <c r="AA233" s="419"/>
      <c r="AB233" s="420"/>
      <c r="AC233" s="422"/>
      <c r="AD233" s="419"/>
      <c r="AE233" s="419"/>
      <c r="AF233" s="420"/>
    </row>
    <row r="234" spans="1:33" ht="18.75" customHeight="1" x14ac:dyDescent="0.15">
      <c r="A234" s="413"/>
      <c r="B234" s="414"/>
      <c r="C234" s="415"/>
      <c r="D234" s="416"/>
      <c r="E234" s="405"/>
      <c r="F234" s="417"/>
      <c r="G234" s="418"/>
      <c r="H234" s="561" t="s">
        <v>42</v>
      </c>
      <c r="I234" s="500" t="s">
        <v>10</v>
      </c>
      <c r="J234" s="426" t="s">
        <v>43</v>
      </c>
      <c r="K234" s="426"/>
      <c r="L234" s="501" t="s">
        <v>10</v>
      </c>
      <c r="M234" s="426" t="s">
        <v>44</v>
      </c>
      <c r="N234" s="426"/>
      <c r="O234" s="501" t="s">
        <v>10</v>
      </c>
      <c r="P234" s="426" t="s">
        <v>45</v>
      </c>
      <c r="Q234" s="426"/>
      <c r="R234" s="501"/>
      <c r="S234" s="426"/>
      <c r="T234" s="426"/>
      <c r="U234" s="517"/>
      <c r="V234" s="517"/>
      <c r="W234" s="517"/>
      <c r="X234" s="518"/>
      <c r="Y234" s="419"/>
      <c r="Z234" s="419"/>
      <c r="AA234" s="419"/>
      <c r="AB234" s="420"/>
      <c r="AC234" s="422"/>
      <c r="AD234" s="419"/>
      <c r="AE234" s="419"/>
      <c r="AF234" s="420"/>
    </row>
    <row r="235" spans="1:33" ht="19.5" customHeight="1" x14ac:dyDescent="0.15">
      <c r="A235" s="433"/>
      <c r="B235" s="434"/>
      <c r="C235" s="435"/>
      <c r="D235" s="436"/>
      <c r="E235" s="437"/>
      <c r="F235" s="438"/>
      <c r="G235" s="439"/>
      <c r="H235" s="562" t="s">
        <v>46</v>
      </c>
      <c r="I235" s="502" t="s">
        <v>10</v>
      </c>
      <c r="J235" s="441" t="s">
        <v>24</v>
      </c>
      <c r="K235" s="441"/>
      <c r="L235" s="503" t="s">
        <v>10</v>
      </c>
      <c r="M235" s="441" t="s">
        <v>28</v>
      </c>
      <c r="N235" s="441"/>
      <c r="O235" s="441"/>
      <c r="P235" s="441"/>
      <c r="Q235" s="553"/>
      <c r="R235" s="553"/>
      <c r="S235" s="553"/>
      <c r="T235" s="553"/>
      <c r="U235" s="553"/>
      <c r="V235" s="553"/>
      <c r="W235" s="553"/>
      <c r="X235" s="554"/>
      <c r="Y235" s="444"/>
      <c r="Z235" s="444"/>
      <c r="AA235" s="444"/>
      <c r="AB235" s="445"/>
      <c r="AC235" s="443"/>
      <c r="AD235" s="444"/>
      <c r="AE235" s="444"/>
      <c r="AF235" s="445"/>
    </row>
    <row r="236" spans="1:33" s="1" customFormat="1" ht="18.75" customHeight="1" x14ac:dyDescent="0.15">
      <c r="A236" s="41"/>
      <c r="B236" s="619"/>
      <c r="C236" s="627"/>
      <c r="D236" s="620"/>
      <c r="E236" s="320"/>
      <c r="F236" s="620"/>
      <c r="G236" s="628"/>
      <c r="H236" s="629" t="s">
        <v>373</v>
      </c>
      <c r="I236" s="630" t="s">
        <v>10</v>
      </c>
      <c r="J236" s="631" t="s">
        <v>24</v>
      </c>
      <c r="K236" s="631"/>
      <c r="L236" s="621"/>
      <c r="M236" s="632" t="s">
        <v>10</v>
      </c>
      <c r="N236" s="631" t="s">
        <v>64</v>
      </c>
      <c r="O236" s="631"/>
      <c r="P236" s="621"/>
      <c r="Q236" s="632" t="s">
        <v>10</v>
      </c>
      <c r="R236" s="622" t="s">
        <v>65</v>
      </c>
      <c r="S236" s="622"/>
      <c r="T236" s="622"/>
      <c r="U236" s="622"/>
      <c r="V236" s="622"/>
      <c r="W236" s="622"/>
      <c r="X236" s="623"/>
      <c r="Y236" s="334" t="s">
        <v>10</v>
      </c>
      <c r="Z236" s="22" t="s">
        <v>19</v>
      </c>
      <c r="AA236" s="22"/>
      <c r="AB236" s="633"/>
      <c r="AC236" s="334" t="s">
        <v>10</v>
      </c>
      <c r="AD236" s="22" t="s">
        <v>19</v>
      </c>
      <c r="AE236" s="22"/>
      <c r="AF236" s="633"/>
      <c r="AG236" s="344"/>
    </row>
    <row r="237" spans="1:33" s="824" customFormat="1" ht="19.5" customHeight="1" x14ac:dyDescent="0.15">
      <c r="A237" s="805"/>
      <c r="B237" s="806"/>
      <c r="C237" s="807"/>
      <c r="D237" s="808"/>
      <c r="E237" s="809"/>
      <c r="F237" s="810"/>
      <c r="G237" s="811"/>
      <c r="H237" s="812" t="s">
        <v>21</v>
      </c>
      <c r="I237" s="813" t="s">
        <v>10</v>
      </c>
      <c r="J237" s="814" t="s">
        <v>22</v>
      </c>
      <c r="K237" s="815"/>
      <c r="L237" s="816"/>
      <c r="M237" s="817" t="s">
        <v>10</v>
      </c>
      <c r="N237" s="814" t="s">
        <v>23</v>
      </c>
      <c r="O237" s="817"/>
      <c r="P237" s="814"/>
      <c r="Q237" s="818"/>
      <c r="R237" s="818"/>
      <c r="S237" s="818"/>
      <c r="T237" s="818"/>
      <c r="U237" s="818"/>
      <c r="V237" s="818"/>
      <c r="W237" s="818"/>
      <c r="X237" s="819"/>
      <c r="Y237" s="820" t="s">
        <v>10</v>
      </c>
      <c r="Z237" s="821" t="s">
        <v>20</v>
      </c>
      <c r="AA237" s="822"/>
      <c r="AB237" s="823"/>
      <c r="AC237" s="820" t="s">
        <v>10</v>
      </c>
      <c r="AD237" s="821" t="s">
        <v>20</v>
      </c>
      <c r="AE237" s="822"/>
      <c r="AF237" s="823"/>
    </row>
    <row r="238" spans="1:33" s="824" customFormat="1" ht="19.5" customHeight="1" x14ac:dyDescent="0.15">
      <c r="A238" s="805"/>
      <c r="B238" s="806"/>
      <c r="C238" s="807"/>
      <c r="D238" s="808"/>
      <c r="E238" s="809"/>
      <c r="F238" s="810"/>
      <c r="G238" s="811"/>
      <c r="H238" s="812" t="s">
        <v>66</v>
      </c>
      <c r="I238" s="813" t="s">
        <v>10</v>
      </c>
      <c r="J238" s="814" t="s">
        <v>22</v>
      </c>
      <c r="K238" s="815"/>
      <c r="L238" s="816"/>
      <c r="M238" s="817" t="s">
        <v>10</v>
      </c>
      <c r="N238" s="814" t="s">
        <v>23</v>
      </c>
      <c r="O238" s="817"/>
      <c r="P238" s="814"/>
      <c r="Q238" s="818"/>
      <c r="R238" s="818"/>
      <c r="S238" s="818"/>
      <c r="T238" s="818"/>
      <c r="U238" s="818"/>
      <c r="V238" s="818"/>
      <c r="W238" s="818"/>
      <c r="X238" s="819"/>
      <c r="Y238" s="820"/>
      <c r="Z238" s="821"/>
      <c r="AA238" s="822"/>
      <c r="AB238" s="823"/>
      <c r="AC238" s="820"/>
      <c r="AD238" s="821"/>
      <c r="AE238" s="822"/>
      <c r="AF238" s="823"/>
    </row>
    <row r="239" spans="1:33" s="1" customFormat="1" ht="18.75" customHeight="1" x14ac:dyDescent="0.15">
      <c r="A239" s="144"/>
      <c r="B239" s="143"/>
      <c r="C239" s="339"/>
      <c r="D239" s="192"/>
      <c r="E239" s="133"/>
      <c r="F239" s="192"/>
      <c r="G239" s="634"/>
      <c r="H239" s="635" t="s">
        <v>416</v>
      </c>
      <c r="I239" s="636" t="s">
        <v>10</v>
      </c>
      <c r="J239" s="637" t="s">
        <v>24</v>
      </c>
      <c r="K239" s="638"/>
      <c r="L239" s="639" t="s">
        <v>10</v>
      </c>
      <c r="M239" s="637" t="s">
        <v>28</v>
      </c>
      <c r="N239" s="640"/>
      <c r="O239" s="640"/>
      <c r="P239" s="640"/>
      <c r="Q239" s="640"/>
      <c r="R239" s="640"/>
      <c r="S239" s="640"/>
      <c r="T239" s="640"/>
      <c r="U239" s="640"/>
      <c r="V239" s="640"/>
      <c r="W239" s="640"/>
      <c r="X239" s="641"/>
      <c r="Y239" s="329"/>
      <c r="Z239" s="89"/>
      <c r="AA239" s="89"/>
      <c r="AB239" s="325"/>
      <c r="AC239" s="329"/>
      <c r="AD239" s="89"/>
      <c r="AE239" s="89"/>
      <c r="AF239" s="325"/>
    </row>
    <row r="240" spans="1:33" s="1" customFormat="1" ht="18.75" customHeight="1" x14ac:dyDescent="0.15">
      <c r="A240" s="144"/>
      <c r="B240" s="143"/>
      <c r="C240" s="339"/>
      <c r="D240" s="192"/>
      <c r="E240" s="133"/>
      <c r="F240" s="192"/>
      <c r="G240" s="634"/>
      <c r="H240" s="635" t="s">
        <v>417</v>
      </c>
      <c r="I240" s="636" t="s">
        <v>10</v>
      </c>
      <c r="J240" s="637" t="s">
        <v>97</v>
      </c>
      <c r="K240" s="638"/>
      <c r="L240" s="642"/>
      <c r="M240" s="639" t="s">
        <v>10</v>
      </c>
      <c r="N240" s="637" t="s">
        <v>146</v>
      </c>
      <c r="O240" s="643"/>
      <c r="P240" s="643"/>
      <c r="Q240" s="643"/>
      <c r="R240" s="643"/>
      <c r="S240" s="643"/>
      <c r="T240" s="643"/>
      <c r="U240" s="643"/>
      <c r="V240" s="643"/>
      <c r="W240" s="643"/>
      <c r="X240" s="644"/>
      <c r="Y240" s="329"/>
      <c r="Z240" s="89"/>
      <c r="AA240" s="89"/>
      <c r="AB240" s="325"/>
      <c r="AC240" s="329"/>
      <c r="AD240" s="89"/>
      <c r="AE240" s="89"/>
      <c r="AF240" s="325"/>
    </row>
    <row r="241" spans="1:32" s="1" customFormat="1" ht="18.75" customHeight="1" x14ac:dyDescent="0.15">
      <c r="A241" s="144"/>
      <c r="B241" s="143"/>
      <c r="C241" s="339"/>
      <c r="D241" s="192"/>
      <c r="E241" s="133"/>
      <c r="F241" s="192"/>
      <c r="G241" s="634"/>
      <c r="H241" s="645" t="s">
        <v>34</v>
      </c>
      <c r="I241" s="636" t="s">
        <v>10</v>
      </c>
      <c r="J241" s="637" t="s">
        <v>24</v>
      </c>
      <c r="K241" s="638"/>
      <c r="L241" s="639" t="s">
        <v>10</v>
      </c>
      <c r="M241" s="637" t="s">
        <v>28</v>
      </c>
      <c r="N241" s="640"/>
      <c r="O241" s="640"/>
      <c r="P241" s="640"/>
      <c r="Q241" s="640"/>
      <c r="R241" s="640"/>
      <c r="S241" s="640"/>
      <c r="T241" s="640"/>
      <c r="U241" s="640"/>
      <c r="V241" s="640"/>
      <c r="W241" s="640"/>
      <c r="X241" s="641"/>
      <c r="Y241" s="329"/>
      <c r="Z241" s="89"/>
      <c r="AA241" s="89"/>
      <c r="AB241" s="325"/>
      <c r="AC241" s="329"/>
      <c r="AD241" s="89"/>
      <c r="AE241" s="89"/>
      <c r="AF241" s="325"/>
    </row>
    <row r="242" spans="1:32" s="1" customFormat="1" ht="18.75" customHeight="1" x14ac:dyDescent="0.15">
      <c r="A242" s="144"/>
      <c r="B242" s="143"/>
      <c r="C242" s="339"/>
      <c r="D242" s="192"/>
      <c r="E242" s="133"/>
      <c r="F242" s="192"/>
      <c r="G242" s="634"/>
      <c r="H242" s="2539" t="s">
        <v>285</v>
      </c>
      <c r="I242" s="2541" t="s">
        <v>10</v>
      </c>
      <c r="J242" s="2519" t="s">
        <v>30</v>
      </c>
      <c r="K242" s="2519"/>
      <c r="L242" s="2519"/>
      <c r="M242" s="2541" t="s">
        <v>10</v>
      </c>
      <c r="N242" s="2519" t="s">
        <v>31</v>
      </c>
      <c r="O242" s="2519"/>
      <c r="P242" s="2519"/>
      <c r="Q242" s="646"/>
      <c r="R242" s="646"/>
      <c r="S242" s="646"/>
      <c r="T242" s="646"/>
      <c r="U242" s="646"/>
      <c r="V242" s="646"/>
      <c r="W242" s="646"/>
      <c r="X242" s="647"/>
      <c r="Y242" s="329"/>
      <c r="Z242" s="89"/>
      <c r="AA242" s="89"/>
      <c r="AB242" s="325"/>
      <c r="AC242" s="329"/>
      <c r="AD242" s="89"/>
      <c r="AE242" s="89"/>
      <c r="AF242" s="325"/>
    </row>
    <row r="243" spans="1:32" s="1" customFormat="1" ht="18.75" customHeight="1" x14ac:dyDescent="0.15">
      <c r="A243" s="144"/>
      <c r="B243" s="143"/>
      <c r="C243" s="339"/>
      <c r="D243" s="192"/>
      <c r="E243" s="133"/>
      <c r="F243" s="192"/>
      <c r="G243" s="634"/>
      <c r="H243" s="2540"/>
      <c r="I243" s="2542"/>
      <c r="J243" s="2520"/>
      <c r="K243" s="2520"/>
      <c r="L243" s="2520"/>
      <c r="M243" s="2542"/>
      <c r="N243" s="2520"/>
      <c r="O243" s="2520"/>
      <c r="P243" s="2520"/>
      <c r="Q243" s="327"/>
      <c r="R243" s="327"/>
      <c r="S243" s="327"/>
      <c r="T243" s="327"/>
      <c r="U243" s="327"/>
      <c r="V243" s="327"/>
      <c r="W243" s="327"/>
      <c r="X243" s="328"/>
      <c r="Y243" s="329"/>
      <c r="Z243" s="89"/>
      <c r="AA243" s="89"/>
      <c r="AB243" s="325"/>
      <c r="AC243" s="329"/>
      <c r="AD243" s="89"/>
      <c r="AE243" s="89"/>
      <c r="AF243" s="325"/>
    </row>
    <row r="244" spans="1:32" s="1" customFormat="1" ht="18.75" customHeight="1" x14ac:dyDescent="0.15">
      <c r="A244" s="144"/>
      <c r="B244" s="143"/>
      <c r="C244" s="339"/>
      <c r="D244" s="192"/>
      <c r="E244" s="133"/>
      <c r="F244" s="192"/>
      <c r="G244" s="634"/>
      <c r="H244" s="446" t="s">
        <v>79</v>
      </c>
      <c r="I244" s="500" t="s">
        <v>10</v>
      </c>
      <c r="J244" s="424" t="s">
        <v>24</v>
      </c>
      <c r="K244" s="424"/>
      <c r="L244" s="492" t="s">
        <v>10</v>
      </c>
      <c r="M244" s="424" t="s">
        <v>25</v>
      </c>
      <c r="N244" s="424"/>
      <c r="O244" s="501" t="s">
        <v>10</v>
      </c>
      <c r="P244" s="424" t="s">
        <v>26</v>
      </c>
      <c r="Q244" s="451"/>
      <c r="R244" s="501"/>
      <c r="S244" s="424"/>
      <c r="T244" s="451"/>
      <c r="U244" s="501"/>
      <c r="V244" s="424"/>
      <c r="W244" s="451"/>
      <c r="X244" s="489"/>
      <c r="Y244" s="329"/>
      <c r="Z244" s="89"/>
      <c r="AA244" s="89"/>
      <c r="AB244" s="325"/>
      <c r="AC244" s="329"/>
      <c r="AD244" s="89"/>
      <c r="AE244" s="89"/>
      <c r="AF244" s="325"/>
    </row>
    <row r="245" spans="1:32" s="1" customFormat="1" ht="18.75" customHeight="1" x14ac:dyDescent="0.15">
      <c r="A245" s="144"/>
      <c r="B245" s="143"/>
      <c r="C245" s="339"/>
      <c r="D245" s="192"/>
      <c r="E245" s="133"/>
      <c r="F245" s="192"/>
      <c r="G245" s="634"/>
      <c r="H245" s="471" t="s">
        <v>293</v>
      </c>
      <c r="I245" s="490" t="s">
        <v>10</v>
      </c>
      <c r="J245" s="424" t="s">
        <v>24</v>
      </c>
      <c r="K245" s="491"/>
      <c r="L245" s="492" t="s">
        <v>10</v>
      </c>
      <c r="M245" s="424" t="s">
        <v>28</v>
      </c>
      <c r="N245" s="451"/>
      <c r="O245" s="451"/>
      <c r="P245" s="451"/>
      <c r="Q245" s="451"/>
      <c r="R245" s="451"/>
      <c r="S245" s="451"/>
      <c r="T245" s="451"/>
      <c r="U245" s="451"/>
      <c r="V245" s="451"/>
      <c r="W245" s="451"/>
      <c r="X245" s="452"/>
      <c r="Y245" s="329"/>
      <c r="Z245" s="89"/>
      <c r="AA245" s="89"/>
      <c r="AB245" s="325"/>
      <c r="AC245" s="329"/>
      <c r="AD245" s="89"/>
      <c r="AE245" s="89"/>
      <c r="AF245" s="325"/>
    </row>
    <row r="246" spans="1:32" s="1" customFormat="1" ht="18.75" customHeight="1" x14ac:dyDescent="0.15">
      <c r="A246" s="144"/>
      <c r="B246" s="143"/>
      <c r="C246" s="339"/>
      <c r="D246" s="192"/>
      <c r="E246" s="133"/>
      <c r="F246" s="192"/>
      <c r="G246" s="634"/>
      <c r="H246" s="2" t="s">
        <v>81</v>
      </c>
      <c r="I246" s="636" t="s">
        <v>10</v>
      </c>
      <c r="J246" s="637" t="s">
        <v>24</v>
      </c>
      <c r="K246" s="638"/>
      <c r="L246" s="639" t="s">
        <v>10</v>
      </c>
      <c r="M246" s="637" t="s">
        <v>28</v>
      </c>
      <c r="N246" s="640"/>
      <c r="O246" s="640"/>
      <c r="P246" s="640"/>
      <c r="Q246" s="640"/>
      <c r="R246" s="640"/>
      <c r="S246" s="640"/>
      <c r="T246" s="640"/>
      <c r="U246" s="640"/>
      <c r="V246" s="640"/>
      <c r="W246" s="640"/>
      <c r="X246" s="641"/>
      <c r="Y246" s="329"/>
      <c r="Z246" s="89"/>
      <c r="AA246" s="89"/>
      <c r="AB246" s="325"/>
      <c r="AC246" s="329"/>
      <c r="AD246" s="89"/>
      <c r="AE246" s="89"/>
      <c r="AF246" s="325"/>
    </row>
    <row r="247" spans="1:32" s="1" customFormat="1" ht="18.75" customHeight="1" x14ac:dyDescent="0.15">
      <c r="A247" s="144"/>
      <c r="B247" s="143"/>
      <c r="C247" s="339"/>
      <c r="D247" s="192"/>
      <c r="E247" s="133"/>
      <c r="F247" s="192"/>
      <c r="G247" s="634"/>
      <c r="H247" s="645" t="s">
        <v>82</v>
      </c>
      <c r="I247" s="636" t="s">
        <v>10</v>
      </c>
      <c r="J247" s="637" t="s">
        <v>24</v>
      </c>
      <c r="K247" s="638"/>
      <c r="L247" s="639" t="s">
        <v>10</v>
      </c>
      <c r="M247" s="637" t="s">
        <v>28</v>
      </c>
      <c r="N247" s="640"/>
      <c r="O247" s="640"/>
      <c r="P247" s="640"/>
      <c r="Q247" s="640"/>
      <c r="R247" s="640"/>
      <c r="S247" s="640"/>
      <c r="T247" s="640"/>
      <c r="U247" s="640"/>
      <c r="V247" s="640"/>
      <c r="W247" s="640"/>
      <c r="X247" s="641"/>
      <c r="Y247" s="329"/>
      <c r="Z247" s="89"/>
      <c r="AA247" s="89"/>
      <c r="AB247" s="325"/>
      <c r="AC247" s="329"/>
      <c r="AD247" s="89"/>
      <c r="AE247" s="89"/>
      <c r="AF247" s="325"/>
    </row>
    <row r="248" spans="1:32" s="1" customFormat="1" ht="18.75" customHeight="1" x14ac:dyDescent="0.15">
      <c r="A248" s="144"/>
      <c r="B248" s="143"/>
      <c r="C248" s="339"/>
      <c r="D248" s="192"/>
      <c r="E248" s="133"/>
      <c r="F248" s="192"/>
      <c r="G248" s="634"/>
      <c r="H248" s="471" t="s">
        <v>2463</v>
      </c>
      <c r="I248" s="490" t="s">
        <v>10</v>
      </c>
      <c r="J248" s="424" t="s">
        <v>24</v>
      </c>
      <c r="K248" s="491"/>
      <c r="L248" s="492" t="s">
        <v>10</v>
      </c>
      <c r="M248" s="424" t="s">
        <v>28</v>
      </c>
      <c r="N248" s="451"/>
      <c r="O248" s="451"/>
      <c r="P248" s="451"/>
      <c r="Q248" s="451"/>
      <c r="R248" s="451"/>
      <c r="S248" s="451"/>
      <c r="T248" s="451"/>
      <c r="U248" s="451"/>
      <c r="V248" s="451"/>
      <c r="W248" s="451"/>
      <c r="X248" s="452"/>
      <c r="Y248" s="329"/>
      <c r="Z248" s="89"/>
      <c r="AA248" s="89"/>
      <c r="AB248" s="325"/>
      <c r="AC248" s="329"/>
      <c r="AD248" s="89"/>
      <c r="AE248" s="89"/>
      <c r="AF248" s="325"/>
    </row>
    <row r="249" spans="1:32" s="1" customFormat="1" ht="18.75" customHeight="1" x14ac:dyDescent="0.15">
      <c r="A249" s="144"/>
      <c r="B249" s="143"/>
      <c r="C249" s="339"/>
      <c r="D249" s="192"/>
      <c r="E249" s="133"/>
      <c r="F249" s="192"/>
      <c r="G249" s="634"/>
      <c r="H249" s="471" t="s">
        <v>346</v>
      </c>
      <c r="I249" s="490" t="s">
        <v>10</v>
      </c>
      <c r="J249" s="424" t="s">
        <v>53</v>
      </c>
      <c r="K249" s="491"/>
      <c r="L249" s="450"/>
      <c r="M249" s="492" t="s">
        <v>10</v>
      </c>
      <c r="N249" s="424" t="s">
        <v>54</v>
      </c>
      <c r="O249" s="493"/>
      <c r="P249" s="493"/>
      <c r="Q249" s="493"/>
      <c r="R249" s="493"/>
      <c r="S249" s="493"/>
      <c r="T249" s="493"/>
      <c r="U249" s="493"/>
      <c r="V249" s="493"/>
      <c r="W249" s="493"/>
      <c r="X249" s="494"/>
      <c r="Y249" s="329"/>
      <c r="Z249" s="89"/>
      <c r="AA249" s="89"/>
      <c r="AB249" s="325"/>
      <c r="AC249" s="329"/>
      <c r="AD249" s="89"/>
      <c r="AE249" s="89"/>
      <c r="AF249" s="325"/>
    </row>
    <row r="250" spans="1:32" s="1" customFormat="1" ht="18.75" customHeight="1" x14ac:dyDescent="0.15">
      <c r="A250" s="144"/>
      <c r="B250" s="143"/>
      <c r="C250" s="339" t="s">
        <v>418</v>
      </c>
      <c r="D250" s="321" t="s">
        <v>10</v>
      </c>
      <c r="E250" s="133" t="s">
        <v>419</v>
      </c>
      <c r="F250" s="192"/>
      <c r="G250" s="132"/>
      <c r="H250" s="423" t="s">
        <v>420</v>
      </c>
      <c r="I250" s="500" t="s">
        <v>10</v>
      </c>
      <c r="J250" s="424" t="s">
        <v>24</v>
      </c>
      <c r="K250" s="491"/>
      <c r="L250" s="492" t="s">
        <v>10</v>
      </c>
      <c r="M250" s="424" t="s">
        <v>28</v>
      </c>
      <c r="N250" s="424"/>
      <c r="O250" s="451"/>
      <c r="P250" s="451"/>
      <c r="Q250" s="451"/>
      <c r="R250" s="451"/>
      <c r="S250" s="451"/>
      <c r="T250" s="451"/>
      <c r="U250" s="451"/>
      <c r="V250" s="451"/>
      <c r="W250" s="451"/>
      <c r="X250" s="452"/>
      <c r="Y250" s="329"/>
      <c r="Z250" s="89"/>
      <c r="AA250" s="89"/>
      <c r="AB250" s="325"/>
      <c r="AC250" s="329"/>
      <c r="AD250" s="89"/>
      <c r="AE250" s="89"/>
      <c r="AF250" s="325"/>
    </row>
    <row r="251" spans="1:32" s="1" customFormat="1" ht="18.75" customHeight="1" x14ac:dyDescent="0.15">
      <c r="A251" s="321" t="s">
        <v>10</v>
      </c>
      <c r="B251" s="143">
        <v>77</v>
      </c>
      <c r="C251" s="339" t="s">
        <v>421</v>
      </c>
      <c r="D251" s="321" t="s">
        <v>10</v>
      </c>
      <c r="E251" s="133" t="s">
        <v>422</v>
      </c>
      <c r="F251" s="192"/>
      <c r="G251" s="634"/>
      <c r="H251" s="471" t="s">
        <v>238</v>
      </c>
      <c r="I251" s="490" t="s">
        <v>10</v>
      </c>
      <c r="J251" s="424" t="s">
        <v>24</v>
      </c>
      <c r="K251" s="491"/>
      <c r="L251" s="492" t="s">
        <v>10</v>
      </c>
      <c r="M251" s="424" t="s">
        <v>28</v>
      </c>
      <c r="N251" s="451"/>
      <c r="O251" s="451"/>
      <c r="P251" s="451"/>
      <c r="Q251" s="451"/>
      <c r="R251" s="451"/>
      <c r="S251" s="451"/>
      <c r="T251" s="451"/>
      <c r="U251" s="451"/>
      <c r="V251" s="451"/>
      <c r="W251" s="451"/>
      <c r="X251" s="452"/>
      <c r="Y251" s="329"/>
      <c r="Z251" s="89"/>
      <c r="AA251" s="89"/>
      <c r="AB251" s="325"/>
      <c r="AC251" s="329"/>
      <c r="AD251" s="89"/>
      <c r="AE251" s="89"/>
      <c r="AF251" s="325"/>
    </row>
    <row r="252" spans="1:32" s="1" customFormat="1" ht="18.75" customHeight="1" x14ac:dyDescent="0.15">
      <c r="A252" s="144"/>
      <c r="B252" s="143"/>
      <c r="C252" s="339" t="s">
        <v>423</v>
      </c>
      <c r="D252" s="192"/>
      <c r="E252" s="133" t="s">
        <v>381</v>
      </c>
      <c r="F252" s="192"/>
      <c r="G252" s="132"/>
      <c r="H252" s="423" t="s">
        <v>424</v>
      </c>
      <c r="I252" s="500" t="s">
        <v>10</v>
      </c>
      <c r="J252" s="424" t="s">
        <v>24</v>
      </c>
      <c r="K252" s="491"/>
      <c r="L252" s="492" t="s">
        <v>10</v>
      </c>
      <c r="M252" s="424" t="s">
        <v>28</v>
      </c>
      <c r="N252" s="424"/>
      <c r="O252" s="451"/>
      <c r="P252" s="451"/>
      <c r="Q252" s="451"/>
      <c r="R252" s="451"/>
      <c r="S252" s="451"/>
      <c r="T252" s="451"/>
      <c r="U252" s="451"/>
      <c r="V252" s="451"/>
      <c r="W252" s="451"/>
      <c r="X252" s="452"/>
      <c r="Y252" s="329"/>
      <c r="Z252" s="89"/>
      <c r="AA252" s="89"/>
      <c r="AB252" s="325"/>
      <c r="AC252" s="329"/>
      <c r="AD252" s="89"/>
      <c r="AE252" s="89"/>
      <c r="AF252" s="325"/>
    </row>
    <row r="253" spans="1:32" s="1" customFormat="1" ht="18.75" customHeight="1" x14ac:dyDescent="0.15">
      <c r="A253" s="144"/>
      <c r="B253" s="143"/>
      <c r="C253" s="339"/>
      <c r="D253" s="192"/>
      <c r="E253" s="133"/>
      <c r="F253" s="192"/>
      <c r="G253" s="634"/>
      <c r="H253" s="471" t="s">
        <v>284</v>
      </c>
      <c r="I253" s="490" t="s">
        <v>10</v>
      </c>
      <c r="J253" s="424" t="s">
        <v>24</v>
      </c>
      <c r="K253" s="424"/>
      <c r="L253" s="492" t="s">
        <v>10</v>
      </c>
      <c r="M253" s="424" t="s">
        <v>55</v>
      </c>
      <c r="N253" s="424"/>
      <c r="O253" s="492" t="s">
        <v>10</v>
      </c>
      <c r="P253" s="424" t="s">
        <v>56</v>
      </c>
      <c r="Q253" s="451"/>
      <c r="R253" s="451"/>
      <c r="S253" s="451"/>
      <c r="T253" s="451"/>
      <c r="U253" s="451"/>
      <c r="V253" s="451"/>
      <c r="W253" s="451"/>
      <c r="X253" s="452"/>
      <c r="Y253" s="329"/>
      <c r="Z253" s="89"/>
      <c r="AA253" s="89"/>
      <c r="AB253" s="325"/>
      <c r="AC253" s="329"/>
      <c r="AD253" s="89"/>
      <c r="AE253" s="89"/>
      <c r="AF253" s="325"/>
    </row>
    <row r="254" spans="1:32" s="1" customFormat="1" ht="18.75" customHeight="1" x14ac:dyDescent="0.15">
      <c r="A254" s="144"/>
      <c r="B254" s="143"/>
      <c r="C254" s="339"/>
      <c r="D254" s="192"/>
      <c r="E254" s="133"/>
      <c r="F254" s="192"/>
      <c r="G254" s="634"/>
      <c r="H254" s="471" t="s">
        <v>380</v>
      </c>
      <c r="I254" s="490" t="s">
        <v>10</v>
      </c>
      <c r="J254" s="424" t="s">
        <v>24</v>
      </c>
      <c r="K254" s="491"/>
      <c r="L254" s="492" t="s">
        <v>10</v>
      </c>
      <c r="M254" s="424" t="s">
        <v>28</v>
      </c>
      <c r="N254" s="451"/>
      <c r="O254" s="451"/>
      <c r="P254" s="451"/>
      <c r="Q254" s="451"/>
      <c r="R254" s="451"/>
      <c r="S254" s="451"/>
      <c r="T254" s="451"/>
      <c r="U254" s="451"/>
      <c r="V254" s="451"/>
      <c r="W254" s="451"/>
      <c r="X254" s="452"/>
      <c r="Y254" s="329"/>
      <c r="Z254" s="89"/>
      <c r="AA254" s="89"/>
      <c r="AB254" s="325"/>
      <c r="AC254" s="329"/>
      <c r="AD254" s="89"/>
      <c r="AE254" s="89"/>
      <c r="AF254" s="325"/>
    </row>
    <row r="255" spans="1:32" s="1" customFormat="1" ht="18.75" customHeight="1" x14ac:dyDescent="0.15">
      <c r="A255" s="144"/>
      <c r="B255" s="143"/>
      <c r="C255" s="339"/>
      <c r="D255" s="192"/>
      <c r="E255" s="133"/>
      <c r="F255" s="192"/>
      <c r="G255" s="634"/>
      <c r="H255" s="471" t="s">
        <v>349</v>
      </c>
      <c r="I255" s="490" t="s">
        <v>10</v>
      </c>
      <c r="J255" s="424" t="s">
        <v>24</v>
      </c>
      <c r="K255" s="491"/>
      <c r="L255" s="492" t="s">
        <v>10</v>
      </c>
      <c r="M255" s="424" t="s">
        <v>55</v>
      </c>
      <c r="N255" s="424"/>
      <c r="O255" s="501" t="s">
        <v>10</v>
      </c>
      <c r="P255" s="426" t="s">
        <v>56</v>
      </c>
      <c r="Q255" s="424"/>
      <c r="R255" s="424"/>
      <c r="S255" s="491"/>
      <c r="T255" s="424"/>
      <c r="U255" s="491"/>
      <c r="V255" s="491"/>
      <c r="W255" s="491"/>
      <c r="X255" s="495"/>
      <c r="Y255" s="329"/>
      <c r="Z255" s="89"/>
      <c r="AA255" s="89"/>
      <c r="AB255" s="325"/>
      <c r="AC255" s="329"/>
      <c r="AD255" s="89"/>
      <c r="AE255" s="89"/>
      <c r="AF255" s="325"/>
    </row>
    <row r="256" spans="1:32" s="1" customFormat="1" ht="18.75" customHeight="1" x14ac:dyDescent="0.15">
      <c r="A256" s="144"/>
      <c r="B256" s="143"/>
      <c r="C256" s="339"/>
      <c r="D256" s="192"/>
      <c r="E256" s="133"/>
      <c r="F256" s="192"/>
      <c r="G256" s="634"/>
      <c r="H256" s="468" t="s">
        <v>234</v>
      </c>
      <c r="I256" s="490" t="s">
        <v>10</v>
      </c>
      <c r="J256" s="424" t="s">
        <v>24</v>
      </c>
      <c r="K256" s="491"/>
      <c r="L256" s="492" t="s">
        <v>10</v>
      </c>
      <c r="M256" s="424" t="s">
        <v>28</v>
      </c>
      <c r="N256" s="451"/>
      <c r="O256" s="451"/>
      <c r="P256" s="451"/>
      <c r="Q256" s="451"/>
      <c r="R256" s="451"/>
      <c r="S256" s="451"/>
      <c r="T256" s="451"/>
      <c r="U256" s="451"/>
      <c r="V256" s="451"/>
      <c r="W256" s="451"/>
      <c r="X256" s="452"/>
      <c r="Y256" s="329"/>
      <c r="Z256" s="89"/>
      <c r="AA256" s="89"/>
      <c r="AB256" s="325"/>
      <c r="AC256" s="329"/>
      <c r="AD256" s="89"/>
      <c r="AE256" s="89"/>
      <c r="AF256" s="325"/>
    </row>
    <row r="257" spans="1:33" s="1" customFormat="1" ht="18.75" customHeight="1" x14ac:dyDescent="0.15">
      <c r="A257" s="144"/>
      <c r="B257" s="143"/>
      <c r="C257" s="339"/>
      <c r="D257" s="192"/>
      <c r="E257" s="133"/>
      <c r="F257" s="192"/>
      <c r="G257" s="634"/>
      <c r="H257" s="431" t="s">
        <v>235</v>
      </c>
      <c r="I257" s="490" t="s">
        <v>10</v>
      </c>
      <c r="J257" s="424" t="s">
        <v>24</v>
      </c>
      <c r="K257" s="491"/>
      <c r="L257" s="492" t="s">
        <v>10</v>
      </c>
      <c r="M257" s="424" t="s">
        <v>28</v>
      </c>
      <c r="N257" s="451"/>
      <c r="O257" s="451"/>
      <c r="P257" s="451"/>
      <c r="Q257" s="451"/>
      <c r="R257" s="451"/>
      <c r="S257" s="451"/>
      <c r="T257" s="451"/>
      <c r="U257" s="451"/>
      <c r="V257" s="451"/>
      <c r="W257" s="451"/>
      <c r="X257" s="452"/>
      <c r="Y257" s="329"/>
      <c r="Z257" s="89"/>
      <c r="AA257" s="89"/>
      <c r="AB257" s="325"/>
      <c r="AC257" s="329"/>
      <c r="AD257" s="89"/>
      <c r="AE257" s="89"/>
      <c r="AF257" s="325"/>
    </row>
    <row r="258" spans="1:33" s="1" customFormat="1" ht="18.75" customHeight="1" x14ac:dyDescent="0.15">
      <c r="A258" s="144"/>
      <c r="B258" s="143"/>
      <c r="C258" s="339"/>
      <c r="D258" s="192"/>
      <c r="E258" s="133"/>
      <c r="F258" s="192"/>
      <c r="G258" s="634"/>
      <c r="H258" s="423" t="s">
        <v>83</v>
      </c>
      <c r="I258" s="490" t="s">
        <v>10</v>
      </c>
      <c r="J258" s="424" t="s">
        <v>24</v>
      </c>
      <c r="K258" s="491"/>
      <c r="L258" s="492" t="s">
        <v>10</v>
      </c>
      <c r="M258" s="424" t="s">
        <v>28</v>
      </c>
      <c r="N258" s="451"/>
      <c r="O258" s="451"/>
      <c r="P258" s="451"/>
      <c r="Q258" s="451"/>
      <c r="R258" s="451"/>
      <c r="S258" s="451"/>
      <c r="T258" s="451"/>
      <c r="U258" s="451"/>
      <c r="V258" s="451"/>
      <c r="W258" s="451"/>
      <c r="X258" s="452"/>
      <c r="Y258" s="329"/>
      <c r="Z258" s="89"/>
      <c r="AA258" s="89"/>
      <c r="AB258" s="325"/>
      <c r="AC258" s="329"/>
      <c r="AD258" s="89"/>
      <c r="AE258" s="89"/>
      <c r="AF258" s="325"/>
    </row>
    <row r="259" spans="1:33" s="1" customFormat="1" ht="18.75" customHeight="1" x14ac:dyDescent="0.15">
      <c r="A259" s="144"/>
      <c r="B259" s="143"/>
      <c r="C259" s="339"/>
      <c r="D259" s="192"/>
      <c r="E259" s="133"/>
      <c r="F259" s="192"/>
      <c r="G259" s="634"/>
      <c r="H259" s="516" t="s">
        <v>114</v>
      </c>
      <c r="I259" s="490" t="s">
        <v>10</v>
      </c>
      <c r="J259" s="424" t="s">
        <v>24</v>
      </c>
      <c r="K259" s="424"/>
      <c r="L259" s="492" t="s">
        <v>10</v>
      </c>
      <c r="M259" s="424" t="s">
        <v>25</v>
      </c>
      <c r="N259" s="424"/>
      <c r="O259" s="492" t="s">
        <v>10</v>
      </c>
      <c r="P259" s="424" t="s">
        <v>26</v>
      </c>
      <c r="Q259" s="493"/>
      <c r="R259" s="493"/>
      <c r="S259" s="493"/>
      <c r="T259" s="493"/>
      <c r="U259" s="517"/>
      <c r="V259" s="517"/>
      <c r="W259" s="517"/>
      <c r="X259" s="518"/>
      <c r="Y259" s="329"/>
      <c r="Z259" s="89"/>
      <c r="AA259" s="89"/>
      <c r="AB259" s="325"/>
      <c r="AC259" s="329"/>
      <c r="AD259" s="89"/>
      <c r="AE259" s="89"/>
      <c r="AF259" s="325"/>
    </row>
    <row r="260" spans="1:33" s="1" customFormat="1" ht="18.75" customHeight="1" x14ac:dyDescent="0.15">
      <c r="A260" s="144"/>
      <c r="B260" s="143"/>
      <c r="C260" s="339"/>
      <c r="D260" s="192"/>
      <c r="E260" s="133"/>
      <c r="F260" s="192"/>
      <c r="G260" s="634"/>
      <c r="H260" s="471" t="s">
        <v>84</v>
      </c>
      <c r="I260" s="490" t="s">
        <v>10</v>
      </c>
      <c r="J260" s="424" t="s">
        <v>24</v>
      </c>
      <c r="K260" s="424"/>
      <c r="L260" s="492" t="s">
        <v>10</v>
      </c>
      <c r="M260" s="424" t="s">
        <v>39</v>
      </c>
      <c r="N260" s="424"/>
      <c r="O260" s="492" t="s">
        <v>10</v>
      </c>
      <c r="P260" s="424" t="s">
        <v>40</v>
      </c>
      <c r="Q260" s="451"/>
      <c r="R260" s="492" t="s">
        <v>10</v>
      </c>
      <c r="S260" s="424" t="s">
        <v>85</v>
      </c>
      <c r="T260" s="451"/>
      <c r="U260" s="451"/>
      <c r="V260" s="451"/>
      <c r="W260" s="451"/>
      <c r="X260" s="452"/>
      <c r="Y260" s="329"/>
      <c r="Z260" s="89"/>
      <c r="AA260" s="89"/>
      <c r="AB260" s="325"/>
      <c r="AC260" s="329"/>
      <c r="AD260" s="89"/>
      <c r="AE260" s="89"/>
      <c r="AF260" s="325"/>
    </row>
    <row r="261" spans="1:33" s="1" customFormat="1" ht="18.75" customHeight="1" x14ac:dyDescent="0.15">
      <c r="A261" s="144"/>
      <c r="B261" s="143"/>
      <c r="C261" s="323"/>
      <c r="D261" s="139"/>
      <c r="E261" s="133"/>
      <c r="F261" s="192"/>
      <c r="G261" s="132"/>
      <c r="H261" s="423" t="s">
        <v>191</v>
      </c>
      <c r="I261" s="490" t="s">
        <v>10</v>
      </c>
      <c r="J261" s="424" t="s">
        <v>24</v>
      </c>
      <c r="K261" s="424"/>
      <c r="L261" s="492" t="s">
        <v>10</v>
      </c>
      <c r="M261" s="424" t="s">
        <v>39</v>
      </c>
      <c r="N261" s="424"/>
      <c r="O261" s="492" t="s">
        <v>10</v>
      </c>
      <c r="P261" s="424" t="s">
        <v>40</v>
      </c>
      <c r="Q261" s="424"/>
      <c r="R261" s="492" t="s">
        <v>10</v>
      </c>
      <c r="S261" s="424" t="s">
        <v>41</v>
      </c>
      <c r="T261" s="424"/>
      <c r="U261" s="493"/>
      <c r="V261" s="493"/>
      <c r="W261" s="493"/>
      <c r="X261" s="494"/>
      <c r="Y261" s="89"/>
      <c r="Z261" s="89"/>
      <c r="AA261" s="89"/>
      <c r="AB261" s="325"/>
      <c r="AC261" s="329"/>
      <c r="AD261" s="89"/>
      <c r="AE261" s="89"/>
      <c r="AF261" s="325"/>
    </row>
    <row r="262" spans="1:33" s="1" customFormat="1" ht="18.75" customHeight="1" x14ac:dyDescent="0.15">
      <c r="A262" s="144"/>
      <c r="B262" s="143"/>
      <c r="C262" s="323"/>
      <c r="D262" s="139"/>
      <c r="E262" s="133"/>
      <c r="F262" s="192"/>
      <c r="G262" s="132"/>
      <c r="H262" s="561" t="s">
        <v>42</v>
      </c>
      <c r="I262" s="500" t="s">
        <v>10</v>
      </c>
      <c r="J262" s="426" t="s">
        <v>43</v>
      </c>
      <c r="K262" s="426"/>
      <c r="L262" s="501" t="s">
        <v>10</v>
      </c>
      <c r="M262" s="426" t="s">
        <v>44</v>
      </c>
      <c r="N262" s="426"/>
      <c r="O262" s="501" t="s">
        <v>10</v>
      </c>
      <c r="P262" s="426" t="s">
        <v>45</v>
      </c>
      <c r="Q262" s="426"/>
      <c r="R262" s="501"/>
      <c r="S262" s="426"/>
      <c r="T262" s="426"/>
      <c r="U262" s="517"/>
      <c r="V262" s="517"/>
      <c r="W262" s="517"/>
      <c r="X262" s="518"/>
      <c r="Y262" s="89"/>
      <c r="Z262" s="89"/>
      <c r="AA262" s="89"/>
      <c r="AB262" s="325"/>
      <c r="AC262" s="329"/>
      <c r="AD262" s="89"/>
      <c r="AE262" s="89"/>
      <c r="AF262" s="325"/>
    </row>
    <row r="263" spans="1:33" s="1" customFormat="1" ht="19.5" customHeight="1" x14ac:dyDescent="0.15">
      <c r="A263" s="145"/>
      <c r="B263" s="191"/>
      <c r="C263" s="332"/>
      <c r="D263" s="135"/>
      <c r="E263" s="333"/>
      <c r="F263" s="397"/>
      <c r="G263" s="142"/>
      <c r="H263" s="562" t="s">
        <v>46</v>
      </c>
      <c r="I263" s="502" t="s">
        <v>10</v>
      </c>
      <c r="J263" s="441" t="s">
        <v>24</v>
      </c>
      <c r="K263" s="441"/>
      <c r="L263" s="503" t="s">
        <v>10</v>
      </c>
      <c r="M263" s="441" t="s">
        <v>28</v>
      </c>
      <c r="N263" s="441"/>
      <c r="O263" s="441"/>
      <c r="P263" s="441"/>
      <c r="Q263" s="553"/>
      <c r="R263" s="553"/>
      <c r="S263" s="553"/>
      <c r="T263" s="553"/>
      <c r="U263" s="553"/>
      <c r="V263" s="553"/>
      <c r="W263" s="553"/>
      <c r="X263" s="554"/>
      <c r="Y263" s="655"/>
      <c r="Z263" s="655"/>
      <c r="AA263" s="655"/>
      <c r="AB263" s="141"/>
      <c r="AC263" s="140"/>
      <c r="AD263" s="655"/>
      <c r="AE263" s="655"/>
      <c r="AF263" s="141"/>
    </row>
    <row r="264" spans="1:33" s="1" customFormat="1" ht="18.75" customHeight="1" x14ac:dyDescent="0.15">
      <c r="A264" s="41"/>
      <c r="B264" s="619"/>
      <c r="C264" s="627"/>
      <c r="D264" s="620"/>
      <c r="E264" s="320"/>
      <c r="F264" s="620"/>
      <c r="G264" s="628"/>
      <c r="H264" s="564" t="s">
        <v>63</v>
      </c>
      <c r="I264" s="505" t="s">
        <v>10</v>
      </c>
      <c r="J264" s="449" t="s">
        <v>24</v>
      </c>
      <c r="K264" s="449"/>
      <c r="L264" s="462"/>
      <c r="M264" s="507" t="s">
        <v>10</v>
      </c>
      <c r="N264" s="449" t="s">
        <v>64</v>
      </c>
      <c r="O264" s="449"/>
      <c r="P264" s="462"/>
      <c r="Q264" s="507" t="s">
        <v>10</v>
      </c>
      <c r="R264" s="463" t="s">
        <v>65</v>
      </c>
      <c r="S264" s="463"/>
      <c r="T264" s="463"/>
      <c r="U264" s="463"/>
      <c r="V264" s="463"/>
      <c r="W264" s="463"/>
      <c r="X264" s="464"/>
      <c r="Y264" s="334" t="s">
        <v>10</v>
      </c>
      <c r="Z264" s="22" t="s">
        <v>19</v>
      </c>
      <c r="AA264" s="22"/>
      <c r="AB264" s="633"/>
      <c r="AC264" s="334" t="s">
        <v>10</v>
      </c>
      <c r="AD264" s="22" t="s">
        <v>19</v>
      </c>
      <c r="AE264" s="22"/>
      <c r="AF264" s="633"/>
      <c r="AG264" s="344"/>
    </row>
    <row r="265" spans="1:33" s="1" customFormat="1" ht="19.5" customHeight="1" x14ac:dyDescent="0.15">
      <c r="A265" s="144"/>
      <c r="B265" s="143"/>
      <c r="C265" s="323"/>
      <c r="D265" s="139"/>
      <c r="E265" s="133"/>
      <c r="F265" s="192"/>
      <c r="G265" s="132"/>
      <c r="H265" s="430" t="s">
        <v>21</v>
      </c>
      <c r="I265" s="490" t="s">
        <v>10</v>
      </c>
      <c r="J265" s="424" t="s">
        <v>22</v>
      </c>
      <c r="K265" s="491"/>
      <c r="L265" s="450"/>
      <c r="M265" s="492" t="s">
        <v>10</v>
      </c>
      <c r="N265" s="424" t="s">
        <v>23</v>
      </c>
      <c r="O265" s="492"/>
      <c r="P265" s="424"/>
      <c r="Q265" s="493"/>
      <c r="R265" s="493"/>
      <c r="S265" s="493"/>
      <c r="T265" s="493"/>
      <c r="U265" s="493"/>
      <c r="V265" s="493"/>
      <c r="W265" s="493"/>
      <c r="X265" s="494"/>
      <c r="Y265" s="321" t="s">
        <v>10</v>
      </c>
      <c r="Z265" s="2" t="s">
        <v>20</v>
      </c>
      <c r="AA265" s="89"/>
      <c r="AB265" s="325"/>
      <c r="AC265" s="321" t="s">
        <v>10</v>
      </c>
      <c r="AD265" s="2" t="s">
        <v>20</v>
      </c>
      <c r="AE265" s="89"/>
      <c r="AF265" s="325"/>
    </row>
    <row r="266" spans="1:33" s="1" customFormat="1" ht="19.5" customHeight="1" x14ac:dyDescent="0.15">
      <c r="A266" s="144"/>
      <c r="B266" s="143"/>
      <c r="C266" s="339" t="s">
        <v>418</v>
      </c>
      <c r="D266" s="321" t="s">
        <v>10</v>
      </c>
      <c r="E266" s="133" t="s">
        <v>419</v>
      </c>
      <c r="F266" s="192"/>
      <c r="G266" s="132"/>
      <c r="H266" s="430" t="s">
        <v>66</v>
      </c>
      <c r="I266" s="490" t="s">
        <v>10</v>
      </c>
      <c r="J266" s="424" t="s">
        <v>22</v>
      </c>
      <c r="K266" s="491"/>
      <c r="L266" s="450"/>
      <c r="M266" s="492" t="s">
        <v>10</v>
      </c>
      <c r="N266" s="424" t="s">
        <v>23</v>
      </c>
      <c r="O266" s="492"/>
      <c r="P266" s="424"/>
      <c r="Q266" s="493"/>
      <c r="R266" s="493"/>
      <c r="S266" s="493"/>
      <c r="T266" s="493"/>
      <c r="U266" s="493"/>
      <c r="V266" s="493"/>
      <c r="W266" s="493"/>
      <c r="X266" s="494"/>
      <c r="Y266" s="321"/>
      <c r="Z266" s="2"/>
      <c r="AA266" s="89"/>
      <c r="AB266" s="325"/>
      <c r="AC266" s="321"/>
      <c r="AD266" s="2"/>
      <c r="AE266" s="89"/>
      <c r="AF266" s="325"/>
    </row>
    <row r="267" spans="1:33" s="1" customFormat="1" ht="18.75" customHeight="1" x14ac:dyDescent="0.15">
      <c r="A267" s="321" t="s">
        <v>10</v>
      </c>
      <c r="B267" s="143">
        <v>79</v>
      </c>
      <c r="C267" s="339" t="s">
        <v>421</v>
      </c>
      <c r="D267" s="321" t="s">
        <v>10</v>
      </c>
      <c r="E267" s="133" t="s">
        <v>422</v>
      </c>
      <c r="F267" s="192"/>
      <c r="G267" s="634"/>
      <c r="H267" s="2427" t="s">
        <v>285</v>
      </c>
      <c r="I267" s="2484" t="s">
        <v>10</v>
      </c>
      <c r="J267" s="2473" t="s">
        <v>30</v>
      </c>
      <c r="K267" s="2473"/>
      <c r="L267" s="2473"/>
      <c r="M267" s="2484" t="s">
        <v>10</v>
      </c>
      <c r="N267" s="2473" t="s">
        <v>31</v>
      </c>
      <c r="O267" s="2473"/>
      <c r="P267" s="2473"/>
      <c r="Q267" s="498"/>
      <c r="R267" s="498"/>
      <c r="S267" s="498"/>
      <c r="T267" s="498"/>
      <c r="U267" s="498"/>
      <c r="V267" s="498"/>
      <c r="W267" s="498"/>
      <c r="X267" s="499"/>
      <c r="Y267" s="329"/>
      <c r="Z267" s="89"/>
      <c r="AA267" s="89"/>
      <c r="AB267" s="325"/>
      <c r="AC267" s="329"/>
      <c r="AD267" s="89"/>
      <c r="AE267" s="89"/>
      <c r="AF267" s="325"/>
      <c r="AG267" s="344"/>
    </row>
    <row r="268" spans="1:33" s="1" customFormat="1" ht="18.75" customHeight="1" x14ac:dyDescent="0.15">
      <c r="A268" s="144"/>
      <c r="B268" s="143"/>
      <c r="C268" s="339" t="s">
        <v>425</v>
      </c>
      <c r="D268" s="192"/>
      <c r="E268" s="133" t="s">
        <v>381</v>
      </c>
      <c r="F268" s="192"/>
      <c r="G268" s="634"/>
      <c r="H268" s="2428"/>
      <c r="I268" s="2444"/>
      <c r="J268" s="2442"/>
      <c r="K268" s="2442"/>
      <c r="L268" s="2442"/>
      <c r="M268" s="2444"/>
      <c r="N268" s="2442"/>
      <c r="O268" s="2442"/>
      <c r="P268" s="2442"/>
      <c r="Q268" s="488"/>
      <c r="R268" s="488"/>
      <c r="S268" s="488"/>
      <c r="T268" s="488"/>
      <c r="U268" s="488"/>
      <c r="V268" s="488"/>
      <c r="W268" s="488"/>
      <c r="X268" s="489"/>
      <c r="Y268" s="329"/>
      <c r="Z268" s="89"/>
      <c r="AA268" s="89"/>
      <c r="AB268" s="325"/>
      <c r="AC268" s="329"/>
      <c r="AD268" s="89"/>
      <c r="AE268" s="89"/>
      <c r="AF268" s="325"/>
      <c r="AG268" s="344"/>
    </row>
    <row r="269" spans="1:33" s="1" customFormat="1" ht="18.75" customHeight="1" x14ac:dyDescent="0.15">
      <c r="A269" s="139"/>
      <c r="C269" s="395"/>
      <c r="F269" s="192"/>
      <c r="G269" s="634"/>
      <c r="H269" s="516" t="s">
        <v>114</v>
      </c>
      <c r="I269" s="490" t="s">
        <v>10</v>
      </c>
      <c r="J269" s="424" t="s">
        <v>24</v>
      </c>
      <c r="K269" s="424"/>
      <c r="L269" s="492" t="s">
        <v>10</v>
      </c>
      <c r="M269" s="424" t="s">
        <v>25</v>
      </c>
      <c r="N269" s="424"/>
      <c r="O269" s="492" t="s">
        <v>10</v>
      </c>
      <c r="P269" s="424" t="s">
        <v>26</v>
      </c>
      <c r="Q269" s="493"/>
      <c r="R269" s="493"/>
      <c r="S269" s="493"/>
      <c r="T269" s="493"/>
      <c r="U269" s="517"/>
      <c r="V269" s="517"/>
      <c r="W269" s="517"/>
      <c r="X269" s="518"/>
      <c r="Y269" s="329"/>
      <c r="Z269" s="89"/>
      <c r="AA269" s="89"/>
      <c r="AB269" s="325"/>
      <c r="AC269" s="329"/>
      <c r="AD269" s="89"/>
      <c r="AE269" s="89"/>
      <c r="AF269" s="325"/>
    </row>
    <row r="270" spans="1:33" s="1" customFormat="1" ht="18.75" customHeight="1" x14ac:dyDescent="0.15">
      <c r="A270" s="144"/>
      <c r="B270" s="143"/>
      <c r="C270" s="395"/>
      <c r="F270" s="192"/>
      <c r="G270" s="634"/>
      <c r="H270" s="635" t="s">
        <v>84</v>
      </c>
      <c r="I270" s="636" t="s">
        <v>10</v>
      </c>
      <c r="J270" s="637" t="s">
        <v>24</v>
      </c>
      <c r="K270" s="637"/>
      <c r="L270" s="639" t="s">
        <v>10</v>
      </c>
      <c r="M270" s="637" t="s">
        <v>39</v>
      </c>
      <c r="N270" s="637"/>
      <c r="O270" s="639" t="s">
        <v>10</v>
      </c>
      <c r="P270" s="637" t="s">
        <v>40</v>
      </c>
      <c r="Q270" s="640"/>
      <c r="R270" s="639" t="s">
        <v>10</v>
      </c>
      <c r="S270" s="637" t="s">
        <v>85</v>
      </c>
      <c r="T270" s="640"/>
      <c r="U270" s="640"/>
      <c r="V270" s="640"/>
      <c r="W270" s="640"/>
      <c r="X270" s="641"/>
      <c r="Y270" s="329"/>
      <c r="Z270" s="89"/>
      <c r="AA270" s="89"/>
      <c r="AB270" s="325"/>
      <c r="AC270" s="329"/>
      <c r="AD270" s="89"/>
      <c r="AE270" s="89"/>
      <c r="AF270" s="325"/>
    </row>
    <row r="271" spans="1:33" s="1" customFormat="1" ht="18.75" customHeight="1" x14ac:dyDescent="0.15">
      <c r="A271" s="144"/>
      <c r="B271" s="143"/>
      <c r="C271" s="323"/>
      <c r="D271" s="139"/>
      <c r="E271" s="133"/>
      <c r="F271" s="192"/>
      <c r="G271" s="132"/>
      <c r="H271" s="645" t="s">
        <v>191</v>
      </c>
      <c r="I271" s="636" t="s">
        <v>10</v>
      </c>
      <c r="J271" s="637" t="s">
        <v>24</v>
      </c>
      <c r="K271" s="637"/>
      <c r="L271" s="639" t="s">
        <v>10</v>
      </c>
      <c r="M271" s="637" t="s">
        <v>39</v>
      </c>
      <c r="N271" s="637"/>
      <c r="O271" s="639" t="s">
        <v>10</v>
      </c>
      <c r="P271" s="637" t="s">
        <v>40</v>
      </c>
      <c r="Q271" s="637"/>
      <c r="R271" s="639" t="s">
        <v>10</v>
      </c>
      <c r="S271" s="637" t="s">
        <v>41</v>
      </c>
      <c r="T271" s="637"/>
      <c r="U271" s="643"/>
      <c r="V271" s="643"/>
      <c r="W271" s="643"/>
      <c r="X271" s="644"/>
      <c r="Y271" s="89"/>
      <c r="Z271" s="89"/>
      <c r="AA271" s="89"/>
      <c r="AB271" s="325"/>
      <c r="AC271" s="329"/>
      <c r="AD271" s="89"/>
      <c r="AE271" s="89"/>
      <c r="AF271" s="325"/>
    </row>
    <row r="272" spans="1:33" s="1" customFormat="1" ht="18.75" customHeight="1" x14ac:dyDescent="0.15">
      <c r="A272" s="144"/>
      <c r="B272" s="143"/>
      <c r="C272" s="323"/>
      <c r="D272" s="139"/>
      <c r="E272" s="133"/>
      <c r="F272" s="192"/>
      <c r="G272" s="132"/>
      <c r="H272" s="648" t="s">
        <v>42</v>
      </c>
      <c r="I272" s="649" t="s">
        <v>10</v>
      </c>
      <c r="J272" s="650" t="s">
        <v>43</v>
      </c>
      <c r="K272" s="650"/>
      <c r="L272" s="651" t="s">
        <v>10</v>
      </c>
      <c r="M272" s="650" t="s">
        <v>44</v>
      </c>
      <c r="N272" s="650"/>
      <c r="O272" s="651" t="s">
        <v>10</v>
      </c>
      <c r="P272" s="650" t="s">
        <v>45</v>
      </c>
      <c r="Q272" s="650"/>
      <c r="R272" s="651"/>
      <c r="S272" s="650"/>
      <c r="T272" s="650"/>
      <c r="U272" s="340"/>
      <c r="V272" s="340"/>
      <c r="W272" s="340"/>
      <c r="X272" s="341"/>
      <c r="Y272" s="89"/>
      <c r="Z272" s="89"/>
      <c r="AA272" s="89"/>
      <c r="AB272" s="325"/>
      <c r="AC272" s="329"/>
      <c r="AD272" s="89"/>
      <c r="AE272" s="89"/>
      <c r="AF272" s="325"/>
    </row>
    <row r="273" spans="1:32" s="1" customFormat="1" ht="19.5" customHeight="1" x14ac:dyDescent="0.15">
      <c r="A273" s="145"/>
      <c r="B273" s="191"/>
      <c r="C273" s="332"/>
      <c r="D273" s="135"/>
      <c r="E273" s="333"/>
      <c r="F273" s="397"/>
      <c r="G273" s="142"/>
      <c r="H273" s="652" t="s">
        <v>46</v>
      </c>
      <c r="I273" s="653" t="s">
        <v>10</v>
      </c>
      <c r="J273" s="43" t="s">
        <v>24</v>
      </c>
      <c r="K273" s="43"/>
      <c r="L273" s="654" t="s">
        <v>10</v>
      </c>
      <c r="M273" s="43" t="s">
        <v>28</v>
      </c>
      <c r="N273" s="43"/>
      <c r="O273" s="43"/>
      <c r="P273" s="43"/>
      <c r="Q273" s="624"/>
      <c r="R273" s="624"/>
      <c r="S273" s="624"/>
      <c r="T273" s="624"/>
      <c r="U273" s="624"/>
      <c r="V273" s="624"/>
      <c r="W273" s="624"/>
      <c r="X273" s="625"/>
      <c r="Y273" s="655"/>
      <c r="Z273" s="655"/>
      <c r="AA273" s="655"/>
      <c r="AB273" s="141"/>
      <c r="AC273" s="140"/>
      <c r="AD273" s="655"/>
      <c r="AE273" s="655"/>
      <c r="AF273" s="141"/>
    </row>
    <row r="274" spans="1:32" ht="18.75" customHeight="1" x14ac:dyDescent="0.15">
      <c r="A274" s="406"/>
      <c r="B274" s="407"/>
      <c r="C274" s="461"/>
      <c r="D274" s="410"/>
      <c r="E274" s="402"/>
      <c r="F274" s="410"/>
      <c r="G274" s="484"/>
      <c r="H274" s="564" t="s">
        <v>373</v>
      </c>
      <c r="I274" s="505" t="s">
        <v>10</v>
      </c>
      <c r="J274" s="449" t="s">
        <v>24</v>
      </c>
      <c r="K274" s="449"/>
      <c r="L274" s="462"/>
      <c r="M274" s="507" t="s">
        <v>10</v>
      </c>
      <c r="N274" s="449" t="s">
        <v>64</v>
      </c>
      <c r="O274" s="449"/>
      <c r="P274" s="462"/>
      <c r="Q274" s="507" t="s">
        <v>10</v>
      </c>
      <c r="R274" s="463" t="s">
        <v>65</v>
      </c>
      <c r="S274" s="463"/>
      <c r="T274" s="463"/>
      <c r="U274" s="463"/>
      <c r="V274" s="463"/>
      <c r="W274" s="463"/>
      <c r="X274" s="464"/>
      <c r="Y274" s="511" t="s">
        <v>10</v>
      </c>
      <c r="Z274" s="400" t="s">
        <v>19</v>
      </c>
      <c r="AA274" s="400"/>
      <c r="AB274" s="412"/>
      <c r="AC274" s="511" t="s">
        <v>10</v>
      </c>
      <c r="AD274" s="400" t="s">
        <v>19</v>
      </c>
      <c r="AE274" s="400"/>
      <c r="AF274" s="412"/>
    </row>
    <row r="275" spans="1:32" ht="19.5" customHeight="1" x14ac:dyDescent="0.15">
      <c r="A275" s="413"/>
      <c r="B275" s="414"/>
      <c r="C275" s="415"/>
      <c r="D275" s="417"/>
      <c r="E275" s="405"/>
      <c r="F275" s="417"/>
      <c r="G275" s="418"/>
      <c r="H275" s="430" t="s">
        <v>21</v>
      </c>
      <c r="I275" s="490" t="s">
        <v>10</v>
      </c>
      <c r="J275" s="424" t="s">
        <v>22</v>
      </c>
      <c r="K275" s="491"/>
      <c r="L275" s="450"/>
      <c r="M275" s="492" t="s">
        <v>10</v>
      </c>
      <c r="N275" s="424" t="s">
        <v>23</v>
      </c>
      <c r="O275" s="492"/>
      <c r="P275" s="424"/>
      <c r="Q275" s="493"/>
      <c r="R275" s="493"/>
      <c r="S275" s="493"/>
      <c r="T275" s="493"/>
      <c r="U275" s="493"/>
      <c r="V275" s="493"/>
      <c r="W275" s="493"/>
      <c r="X275" s="494"/>
      <c r="Y275" s="481" t="s">
        <v>10</v>
      </c>
      <c r="Z275" s="403" t="s">
        <v>20</v>
      </c>
      <c r="AA275" s="419"/>
      <c r="AB275" s="420"/>
      <c r="AC275" s="481" t="s">
        <v>10</v>
      </c>
      <c r="AD275" s="403" t="s">
        <v>20</v>
      </c>
      <c r="AE275" s="419"/>
      <c r="AF275" s="420"/>
    </row>
    <row r="276" spans="1:32" ht="19.5" customHeight="1" x14ac:dyDescent="0.15">
      <c r="A276" s="413"/>
      <c r="B276" s="414"/>
      <c r="C276" s="415"/>
      <c r="D276" s="417"/>
      <c r="E276" s="405"/>
      <c r="F276" s="417"/>
      <c r="G276" s="418"/>
      <c r="H276" s="430" t="s">
        <v>66</v>
      </c>
      <c r="I276" s="490" t="s">
        <v>10</v>
      </c>
      <c r="J276" s="424" t="s">
        <v>22</v>
      </c>
      <c r="K276" s="491"/>
      <c r="L276" s="450"/>
      <c r="M276" s="492" t="s">
        <v>10</v>
      </c>
      <c r="N276" s="424" t="s">
        <v>23</v>
      </c>
      <c r="O276" s="492"/>
      <c r="P276" s="424"/>
      <c r="Q276" s="493"/>
      <c r="R276" s="493"/>
      <c r="S276" s="493"/>
      <c r="T276" s="493"/>
      <c r="U276" s="493"/>
      <c r="V276" s="493"/>
      <c r="W276" s="493"/>
      <c r="X276" s="494"/>
      <c r="Y276" s="481"/>
      <c r="Z276" s="403"/>
      <c r="AA276" s="419"/>
      <c r="AB276" s="420"/>
      <c r="AC276" s="481"/>
      <c r="AD276" s="403"/>
      <c r="AE276" s="419"/>
      <c r="AF276" s="420"/>
    </row>
    <row r="277" spans="1:32" ht="18.75" customHeight="1" x14ac:dyDescent="0.15">
      <c r="A277" s="413"/>
      <c r="B277" s="414"/>
      <c r="C277" s="465"/>
      <c r="D277" s="417"/>
      <c r="E277" s="405"/>
      <c r="F277" s="417"/>
      <c r="G277" s="525"/>
      <c r="H277" s="471" t="s">
        <v>57</v>
      </c>
      <c r="I277" s="490" t="s">
        <v>10</v>
      </c>
      <c r="J277" s="424" t="s">
        <v>24</v>
      </c>
      <c r="K277" s="491"/>
      <c r="L277" s="492" t="s">
        <v>10</v>
      </c>
      <c r="M277" s="424" t="s">
        <v>28</v>
      </c>
      <c r="N277" s="451"/>
      <c r="O277" s="451"/>
      <c r="P277" s="451"/>
      <c r="Q277" s="451"/>
      <c r="R277" s="451"/>
      <c r="S277" s="451"/>
      <c r="T277" s="451"/>
      <c r="U277" s="451"/>
      <c r="V277" s="451"/>
      <c r="W277" s="451"/>
      <c r="X277" s="452"/>
      <c r="Y277" s="422"/>
      <c r="Z277" s="419"/>
      <c r="AA277" s="419"/>
      <c r="AB277" s="420"/>
      <c r="AC277" s="422"/>
      <c r="AD277" s="419"/>
      <c r="AE277" s="419"/>
      <c r="AF277" s="420"/>
    </row>
    <row r="278" spans="1:32" ht="18.75" customHeight="1" x14ac:dyDescent="0.15">
      <c r="A278" s="413"/>
      <c r="B278" s="414"/>
      <c r="C278" s="465"/>
      <c r="D278" s="417"/>
      <c r="E278" s="405"/>
      <c r="F278" s="417"/>
      <c r="G278" s="525"/>
      <c r="H278" s="2427" t="s">
        <v>285</v>
      </c>
      <c r="I278" s="2484" t="s">
        <v>10</v>
      </c>
      <c r="J278" s="2473" t="s">
        <v>30</v>
      </c>
      <c r="K278" s="2473"/>
      <c r="L278" s="2473"/>
      <c r="M278" s="2484" t="s">
        <v>10</v>
      </c>
      <c r="N278" s="2473" t="s">
        <v>31</v>
      </c>
      <c r="O278" s="2473"/>
      <c r="P278" s="2473"/>
      <c r="Q278" s="498"/>
      <c r="R278" s="498"/>
      <c r="S278" s="498"/>
      <c r="T278" s="498"/>
      <c r="U278" s="498"/>
      <c r="V278" s="498"/>
      <c r="W278" s="498"/>
      <c r="X278" s="499"/>
      <c r="Y278" s="422"/>
      <c r="Z278" s="419"/>
      <c r="AA278" s="419"/>
      <c r="AB278" s="420"/>
      <c r="AC278" s="422"/>
      <c r="AD278" s="419"/>
      <c r="AE278" s="419"/>
      <c r="AF278" s="420"/>
    </row>
    <row r="279" spans="1:32" ht="18.75" customHeight="1" x14ac:dyDescent="0.15">
      <c r="A279" s="413"/>
      <c r="B279" s="414"/>
      <c r="C279" s="465"/>
      <c r="D279" s="417"/>
      <c r="E279" s="405"/>
      <c r="F279" s="417"/>
      <c r="G279" s="525"/>
      <c r="H279" s="2428"/>
      <c r="I279" s="2444"/>
      <c r="J279" s="2442"/>
      <c r="K279" s="2442"/>
      <c r="L279" s="2442"/>
      <c r="M279" s="2444"/>
      <c r="N279" s="2442"/>
      <c r="O279" s="2442"/>
      <c r="P279" s="2442"/>
      <c r="Q279" s="488"/>
      <c r="R279" s="488"/>
      <c r="S279" s="488"/>
      <c r="T279" s="488"/>
      <c r="U279" s="488"/>
      <c r="V279" s="488"/>
      <c r="W279" s="488"/>
      <c r="X279" s="489"/>
      <c r="Y279" s="422"/>
      <c r="Z279" s="419"/>
      <c r="AA279" s="419"/>
      <c r="AB279" s="420"/>
      <c r="AC279" s="422"/>
      <c r="AD279" s="419"/>
      <c r="AE279" s="419"/>
      <c r="AF279" s="420"/>
    </row>
    <row r="280" spans="1:32" ht="18.75" customHeight="1" x14ac:dyDescent="0.15">
      <c r="A280" s="481" t="s">
        <v>10</v>
      </c>
      <c r="B280" s="414">
        <v>75</v>
      </c>
      <c r="C280" s="465" t="s">
        <v>427</v>
      </c>
      <c r="D280" s="481" t="s">
        <v>10</v>
      </c>
      <c r="E280" s="405" t="s">
        <v>428</v>
      </c>
      <c r="F280" s="417"/>
      <c r="G280" s="525"/>
      <c r="H280" s="471" t="s">
        <v>374</v>
      </c>
      <c r="I280" s="490" t="s">
        <v>10</v>
      </c>
      <c r="J280" s="424" t="s">
        <v>24</v>
      </c>
      <c r="K280" s="491"/>
      <c r="L280" s="492" t="s">
        <v>10</v>
      </c>
      <c r="M280" s="424" t="s">
        <v>28</v>
      </c>
      <c r="N280" s="451"/>
      <c r="O280" s="451"/>
      <c r="P280" s="451"/>
      <c r="Q280" s="451"/>
      <c r="R280" s="451"/>
      <c r="S280" s="451"/>
      <c r="T280" s="451"/>
      <c r="U280" s="451"/>
      <c r="V280" s="451"/>
      <c r="W280" s="451"/>
      <c r="X280" s="452"/>
      <c r="Y280" s="422"/>
      <c r="Z280" s="419"/>
      <c r="AA280" s="419"/>
      <c r="AB280" s="420"/>
      <c r="AC280" s="422"/>
      <c r="AD280" s="419"/>
      <c r="AE280" s="419"/>
      <c r="AF280" s="420"/>
    </row>
    <row r="281" spans="1:32" ht="18.75" customHeight="1" x14ac:dyDescent="0.15">
      <c r="A281" s="413"/>
      <c r="B281" s="414"/>
      <c r="C281" s="465" t="s">
        <v>429</v>
      </c>
      <c r="D281" s="481" t="s">
        <v>10</v>
      </c>
      <c r="E281" s="405" t="s">
        <v>430</v>
      </c>
      <c r="F281" s="417"/>
      <c r="G281" s="525"/>
      <c r="H281" s="471" t="s">
        <v>349</v>
      </c>
      <c r="I281" s="490" t="s">
        <v>10</v>
      </c>
      <c r="J281" s="424" t="s">
        <v>24</v>
      </c>
      <c r="K281" s="491"/>
      <c r="L281" s="492" t="s">
        <v>10</v>
      </c>
      <c r="M281" s="424" t="s">
        <v>55</v>
      </c>
      <c r="N281" s="424"/>
      <c r="O281" s="501" t="s">
        <v>10</v>
      </c>
      <c r="P281" s="426" t="s">
        <v>56</v>
      </c>
      <c r="Q281" s="424"/>
      <c r="R281" s="424"/>
      <c r="S281" s="491"/>
      <c r="T281" s="424"/>
      <c r="U281" s="491"/>
      <c r="V281" s="491"/>
      <c r="W281" s="491"/>
      <c r="X281" s="495"/>
      <c r="Y281" s="422"/>
      <c r="Z281" s="419"/>
      <c r="AA281" s="419"/>
      <c r="AB281" s="420"/>
      <c r="AC281" s="422"/>
      <c r="AD281" s="419"/>
      <c r="AE281" s="419"/>
      <c r="AF281" s="420"/>
    </row>
    <row r="282" spans="1:32" ht="18.75" customHeight="1" x14ac:dyDescent="0.15">
      <c r="A282" s="413"/>
      <c r="B282" s="414"/>
      <c r="C282" s="415"/>
      <c r="D282" s="416"/>
      <c r="E282" s="405" t="s">
        <v>381</v>
      </c>
      <c r="F282" s="417"/>
      <c r="G282" s="525"/>
      <c r="H282" s="423" t="s">
        <v>83</v>
      </c>
      <c r="I282" s="490" t="s">
        <v>10</v>
      </c>
      <c r="J282" s="424" t="s">
        <v>24</v>
      </c>
      <c r="K282" s="491"/>
      <c r="L282" s="492" t="s">
        <v>10</v>
      </c>
      <c r="M282" s="424" t="s">
        <v>28</v>
      </c>
      <c r="N282" s="451"/>
      <c r="O282" s="451"/>
      <c r="P282" s="451"/>
      <c r="Q282" s="451"/>
      <c r="R282" s="451"/>
      <c r="S282" s="451"/>
      <c r="T282" s="451"/>
      <c r="U282" s="451"/>
      <c r="V282" s="451"/>
      <c r="W282" s="451"/>
      <c r="X282" s="452"/>
      <c r="Y282" s="422"/>
      <c r="Z282" s="419"/>
      <c r="AA282" s="419"/>
      <c r="AB282" s="420"/>
      <c r="AC282" s="422"/>
      <c r="AD282" s="419"/>
      <c r="AE282" s="419"/>
      <c r="AF282" s="420"/>
    </row>
    <row r="283" spans="1:32" ht="18.75" customHeight="1" x14ac:dyDescent="0.15">
      <c r="A283" s="413"/>
      <c r="B283" s="414"/>
      <c r="C283" s="465"/>
      <c r="D283" s="417"/>
      <c r="E283" s="405"/>
      <c r="F283" s="417"/>
      <c r="G283" s="525"/>
      <c r="H283" s="516" t="s">
        <v>114</v>
      </c>
      <c r="I283" s="490" t="s">
        <v>10</v>
      </c>
      <c r="J283" s="424" t="s">
        <v>24</v>
      </c>
      <c r="K283" s="424"/>
      <c r="L283" s="492" t="s">
        <v>10</v>
      </c>
      <c r="M283" s="424" t="s">
        <v>25</v>
      </c>
      <c r="N283" s="424"/>
      <c r="O283" s="492" t="s">
        <v>10</v>
      </c>
      <c r="P283" s="424" t="s">
        <v>26</v>
      </c>
      <c r="Q283" s="493"/>
      <c r="R283" s="493"/>
      <c r="S283" s="493"/>
      <c r="T283" s="493"/>
      <c r="U283" s="517"/>
      <c r="V283" s="517"/>
      <c r="W283" s="517"/>
      <c r="X283" s="518"/>
      <c r="Y283" s="422"/>
      <c r="Z283" s="419"/>
      <c r="AA283" s="419"/>
      <c r="AB283" s="420"/>
      <c r="AC283" s="422"/>
      <c r="AD283" s="419"/>
      <c r="AE283" s="419"/>
      <c r="AF283" s="420"/>
    </row>
    <row r="284" spans="1:32" ht="18.75" customHeight="1" x14ac:dyDescent="0.15">
      <c r="A284" s="413"/>
      <c r="B284" s="414"/>
      <c r="C284" s="465"/>
      <c r="D284" s="417"/>
      <c r="E284" s="405"/>
      <c r="F284" s="417"/>
      <c r="G284" s="525"/>
      <c r="H284" s="471" t="s">
        <v>84</v>
      </c>
      <c r="I284" s="490" t="s">
        <v>10</v>
      </c>
      <c r="J284" s="424" t="s">
        <v>24</v>
      </c>
      <c r="K284" s="424"/>
      <c r="L284" s="492" t="s">
        <v>10</v>
      </c>
      <c r="M284" s="424" t="s">
        <v>39</v>
      </c>
      <c r="N284" s="424"/>
      <c r="O284" s="492" t="s">
        <v>10</v>
      </c>
      <c r="P284" s="424" t="s">
        <v>40</v>
      </c>
      <c r="Q284" s="451"/>
      <c r="R284" s="492" t="s">
        <v>10</v>
      </c>
      <c r="S284" s="424" t="s">
        <v>85</v>
      </c>
      <c r="T284" s="451"/>
      <c r="U284" s="451"/>
      <c r="V284" s="451"/>
      <c r="W284" s="451"/>
      <c r="X284" s="452"/>
      <c r="Y284" s="422"/>
      <c r="Z284" s="419"/>
      <c r="AA284" s="419"/>
      <c r="AB284" s="420"/>
      <c r="AC284" s="422"/>
      <c r="AD284" s="419"/>
      <c r="AE284" s="419"/>
      <c r="AF284" s="420"/>
    </row>
    <row r="285" spans="1:32" ht="18.75" customHeight="1" x14ac:dyDescent="0.15">
      <c r="A285" s="413"/>
      <c r="B285" s="414"/>
      <c r="C285" s="415"/>
      <c r="D285" s="416"/>
      <c r="E285" s="405"/>
      <c r="F285" s="417"/>
      <c r="G285" s="418"/>
      <c r="H285" s="423" t="s">
        <v>191</v>
      </c>
      <c r="I285" s="490" t="s">
        <v>10</v>
      </c>
      <c r="J285" s="424" t="s">
        <v>24</v>
      </c>
      <c r="K285" s="424"/>
      <c r="L285" s="492" t="s">
        <v>10</v>
      </c>
      <c r="M285" s="424" t="s">
        <v>39</v>
      </c>
      <c r="N285" s="424"/>
      <c r="O285" s="492" t="s">
        <v>10</v>
      </c>
      <c r="P285" s="424" t="s">
        <v>40</v>
      </c>
      <c r="Q285" s="424"/>
      <c r="R285" s="492" t="s">
        <v>10</v>
      </c>
      <c r="S285" s="424" t="s">
        <v>41</v>
      </c>
      <c r="T285" s="424"/>
      <c r="U285" s="493"/>
      <c r="V285" s="493"/>
      <c r="W285" s="493"/>
      <c r="X285" s="494"/>
      <c r="Y285" s="419"/>
      <c r="Z285" s="419"/>
      <c r="AA285" s="419"/>
      <c r="AB285" s="420"/>
      <c r="AC285" s="422"/>
      <c r="AD285" s="419"/>
      <c r="AE285" s="419"/>
      <c r="AF285" s="420"/>
    </row>
    <row r="286" spans="1:32" ht="18.75" customHeight="1" x14ac:dyDescent="0.15">
      <c r="A286" s="413"/>
      <c r="B286" s="414"/>
      <c r="C286" s="415"/>
      <c r="D286" s="416"/>
      <c r="E286" s="405"/>
      <c r="F286" s="417"/>
      <c r="G286" s="418"/>
      <c r="H286" s="561" t="s">
        <v>42</v>
      </c>
      <c r="I286" s="500" t="s">
        <v>10</v>
      </c>
      <c r="J286" s="426" t="s">
        <v>43</v>
      </c>
      <c r="K286" s="426"/>
      <c r="L286" s="501" t="s">
        <v>10</v>
      </c>
      <c r="M286" s="426" t="s">
        <v>44</v>
      </c>
      <c r="N286" s="426"/>
      <c r="O286" s="501" t="s">
        <v>10</v>
      </c>
      <c r="P286" s="426" t="s">
        <v>45</v>
      </c>
      <c r="Q286" s="426"/>
      <c r="R286" s="501"/>
      <c r="S286" s="426"/>
      <c r="T286" s="426"/>
      <c r="U286" s="517"/>
      <c r="V286" s="517"/>
      <c r="W286" s="517"/>
      <c r="X286" s="518"/>
      <c r="Y286" s="419"/>
      <c r="Z286" s="419"/>
      <c r="AA286" s="419"/>
      <c r="AB286" s="420"/>
      <c r="AC286" s="422"/>
      <c r="AD286" s="419"/>
      <c r="AE286" s="419"/>
      <c r="AF286" s="420"/>
    </row>
    <row r="287" spans="1:32" ht="19.5" customHeight="1" x14ac:dyDescent="0.15">
      <c r="A287" s="433"/>
      <c r="B287" s="434"/>
      <c r="C287" s="435"/>
      <c r="D287" s="436"/>
      <c r="E287" s="437"/>
      <c r="F287" s="438"/>
      <c r="G287" s="439"/>
      <c r="H287" s="562" t="s">
        <v>46</v>
      </c>
      <c r="I287" s="502" t="s">
        <v>10</v>
      </c>
      <c r="J287" s="441" t="s">
        <v>24</v>
      </c>
      <c r="K287" s="441"/>
      <c r="L287" s="503" t="s">
        <v>10</v>
      </c>
      <c r="M287" s="441" t="s">
        <v>28</v>
      </c>
      <c r="N287" s="441"/>
      <c r="O287" s="441"/>
      <c r="P287" s="441"/>
      <c r="Q287" s="553"/>
      <c r="R287" s="553"/>
      <c r="S287" s="553"/>
      <c r="T287" s="553"/>
      <c r="U287" s="553"/>
      <c r="V287" s="553"/>
      <c r="W287" s="553"/>
      <c r="X287" s="554"/>
      <c r="Y287" s="444"/>
      <c r="Z287" s="444"/>
      <c r="AA287" s="444"/>
      <c r="AB287" s="445"/>
      <c r="AC287" s="443"/>
      <c r="AD287" s="444"/>
      <c r="AE287" s="444"/>
      <c r="AF287" s="445"/>
    </row>
    <row r="288" spans="1:32" ht="18.75" customHeight="1" x14ac:dyDescent="0.15">
      <c r="A288" s="406"/>
      <c r="B288" s="407"/>
      <c r="C288" s="461"/>
      <c r="D288" s="410"/>
      <c r="E288" s="402"/>
      <c r="F288" s="410"/>
      <c r="G288" s="484"/>
      <c r="H288" s="564" t="s">
        <v>86</v>
      </c>
      <c r="I288" s="505" t="s">
        <v>10</v>
      </c>
      <c r="J288" s="449" t="s">
        <v>24</v>
      </c>
      <c r="K288" s="449"/>
      <c r="L288" s="462"/>
      <c r="M288" s="507" t="s">
        <v>10</v>
      </c>
      <c r="N288" s="449" t="s">
        <v>64</v>
      </c>
      <c r="O288" s="449"/>
      <c r="P288" s="462"/>
      <c r="Q288" s="507" t="s">
        <v>10</v>
      </c>
      <c r="R288" s="463" t="s">
        <v>65</v>
      </c>
      <c r="S288" s="463"/>
      <c r="T288" s="463"/>
      <c r="U288" s="463"/>
      <c r="V288" s="463"/>
      <c r="W288" s="463"/>
      <c r="X288" s="464"/>
      <c r="Y288" s="511" t="s">
        <v>10</v>
      </c>
      <c r="Z288" s="400" t="s">
        <v>19</v>
      </c>
      <c r="AA288" s="400"/>
      <c r="AB288" s="412"/>
      <c r="AC288" s="511" t="s">
        <v>10</v>
      </c>
      <c r="AD288" s="400" t="s">
        <v>19</v>
      </c>
      <c r="AE288" s="400"/>
      <c r="AF288" s="412"/>
    </row>
    <row r="289" spans="1:32" ht="19.5" customHeight="1" x14ac:dyDescent="0.15">
      <c r="A289" s="413"/>
      <c r="B289" s="414"/>
      <c r="C289" s="415"/>
      <c r="D289" s="416"/>
      <c r="E289" s="405"/>
      <c r="F289" s="417"/>
      <c r="G289" s="418"/>
      <c r="H289" s="430" t="s">
        <v>21</v>
      </c>
      <c r="I289" s="490" t="s">
        <v>10</v>
      </c>
      <c r="J289" s="424" t="s">
        <v>22</v>
      </c>
      <c r="K289" s="491"/>
      <c r="L289" s="450"/>
      <c r="M289" s="492" t="s">
        <v>10</v>
      </c>
      <c r="N289" s="424" t="s">
        <v>23</v>
      </c>
      <c r="O289" s="492"/>
      <c r="P289" s="424"/>
      <c r="Q289" s="493"/>
      <c r="R289" s="493"/>
      <c r="S289" s="493"/>
      <c r="T289" s="493"/>
      <c r="U289" s="493"/>
      <c r="V289" s="493"/>
      <c r="W289" s="493"/>
      <c r="X289" s="494"/>
      <c r="Y289" s="481" t="s">
        <v>10</v>
      </c>
      <c r="Z289" s="403" t="s">
        <v>20</v>
      </c>
      <c r="AA289" s="419"/>
      <c r="AB289" s="420"/>
      <c r="AC289" s="481" t="s">
        <v>10</v>
      </c>
      <c r="AD289" s="403" t="s">
        <v>20</v>
      </c>
      <c r="AE289" s="419"/>
      <c r="AF289" s="420"/>
    </row>
    <row r="290" spans="1:32" ht="19.5" customHeight="1" x14ac:dyDescent="0.15">
      <c r="A290" s="416"/>
      <c r="B290" s="455"/>
      <c r="C290" s="566"/>
      <c r="F290" s="417"/>
      <c r="G290" s="418"/>
      <c r="H290" s="430" t="s">
        <v>66</v>
      </c>
      <c r="I290" s="490" t="s">
        <v>10</v>
      </c>
      <c r="J290" s="424" t="s">
        <v>22</v>
      </c>
      <c r="K290" s="491"/>
      <c r="L290" s="450"/>
      <c r="M290" s="492" t="s">
        <v>10</v>
      </c>
      <c r="N290" s="424" t="s">
        <v>23</v>
      </c>
      <c r="O290" s="492"/>
      <c r="P290" s="424"/>
      <c r="Q290" s="493"/>
      <c r="R290" s="493"/>
      <c r="S290" s="493"/>
      <c r="T290" s="493"/>
      <c r="U290" s="493"/>
      <c r="V290" s="493"/>
      <c r="W290" s="493"/>
      <c r="X290" s="494"/>
      <c r="Y290" s="481"/>
      <c r="Z290" s="403"/>
      <c r="AA290" s="419"/>
      <c r="AB290" s="420"/>
      <c r="AC290" s="481"/>
      <c r="AD290" s="403"/>
      <c r="AE290" s="419"/>
      <c r="AF290" s="420"/>
    </row>
    <row r="291" spans="1:32" ht="18.75" customHeight="1" x14ac:dyDescent="0.15">
      <c r="A291" s="481" t="s">
        <v>10</v>
      </c>
      <c r="B291" s="414">
        <v>69</v>
      </c>
      <c r="C291" s="465" t="s">
        <v>431</v>
      </c>
      <c r="D291" s="481" t="s">
        <v>10</v>
      </c>
      <c r="E291" s="405" t="s">
        <v>428</v>
      </c>
      <c r="F291" s="417"/>
      <c r="G291" s="525"/>
      <c r="H291" s="2427" t="s">
        <v>285</v>
      </c>
      <c r="I291" s="2484" t="s">
        <v>10</v>
      </c>
      <c r="J291" s="2473" t="s">
        <v>30</v>
      </c>
      <c r="K291" s="2473"/>
      <c r="L291" s="2473"/>
      <c r="M291" s="2484" t="s">
        <v>10</v>
      </c>
      <c r="N291" s="2473" t="s">
        <v>31</v>
      </c>
      <c r="O291" s="2473"/>
      <c r="P291" s="2473"/>
      <c r="Q291" s="498"/>
      <c r="R291" s="498"/>
      <c r="S291" s="498"/>
      <c r="T291" s="498"/>
      <c r="U291" s="498"/>
      <c r="V291" s="498"/>
      <c r="W291" s="498"/>
      <c r="X291" s="499"/>
      <c r="Y291" s="422"/>
      <c r="Z291" s="419"/>
      <c r="AA291" s="419"/>
      <c r="AB291" s="420"/>
      <c r="AC291" s="422"/>
      <c r="AD291" s="419"/>
      <c r="AE291" s="419"/>
      <c r="AF291" s="420"/>
    </row>
    <row r="292" spans="1:32" ht="18.75" customHeight="1" x14ac:dyDescent="0.15">
      <c r="A292" s="416"/>
      <c r="B292" s="390"/>
      <c r="C292" s="465" t="s">
        <v>429</v>
      </c>
      <c r="D292" s="481" t="s">
        <v>10</v>
      </c>
      <c r="E292" s="405" t="s">
        <v>430</v>
      </c>
      <c r="F292" s="417"/>
      <c r="G292" s="525"/>
      <c r="H292" s="2428"/>
      <c r="I292" s="2444"/>
      <c r="J292" s="2442"/>
      <c r="K292" s="2442"/>
      <c r="L292" s="2442"/>
      <c r="M292" s="2444"/>
      <c r="N292" s="2442"/>
      <c r="O292" s="2442"/>
      <c r="P292" s="2442"/>
      <c r="Q292" s="488"/>
      <c r="R292" s="488"/>
      <c r="S292" s="488"/>
      <c r="T292" s="488"/>
      <c r="U292" s="488"/>
      <c r="V292" s="488"/>
      <c r="W292" s="488"/>
      <c r="X292" s="489"/>
      <c r="Y292" s="422"/>
      <c r="Z292" s="419"/>
      <c r="AA292" s="419"/>
      <c r="AB292" s="420"/>
      <c r="AC292" s="422"/>
      <c r="AD292" s="419"/>
      <c r="AE292" s="419"/>
      <c r="AF292" s="420"/>
    </row>
    <row r="293" spans="1:32" ht="18.75" customHeight="1" x14ac:dyDescent="0.15">
      <c r="A293" s="413"/>
      <c r="B293" s="414"/>
      <c r="C293" s="465" t="s">
        <v>393</v>
      </c>
      <c r="D293" s="481"/>
      <c r="E293" s="405" t="s">
        <v>381</v>
      </c>
      <c r="F293" s="417"/>
      <c r="G293" s="525"/>
      <c r="H293" s="516" t="s">
        <v>114</v>
      </c>
      <c r="I293" s="490" t="s">
        <v>10</v>
      </c>
      <c r="J293" s="424" t="s">
        <v>24</v>
      </c>
      <c r="K293" s="424"/>
      <c r="L293" s="492" t="s">
        <v>10</v>
      </c>
      <c r="M293" s="424" t="s">
        <v>25</v>
      </c>
      <c r="N293" s="424"/>
      <c r="O293" s="492" t="s">
        <v>10</v>
      </c>
      <c r="P293" s="424" t="s">
        <v>26</v>
      </c>
      <c r="Q293" s="493"/>
      <c r="R293" s="493"/>
      <c r="S293" s="493"/>
      <c r="T293" s="493"/>
      <c r="U293" s="517"/>
      <c r="V293" s="517"/>
      <c r="W293" s="517"/>
      <c r="X293" s="518"/>
      <c r="Y293" s="422"/>
      <c r="Z293" s="419"/>
      <c r="AA293" s="419"/>
      <c r="AB293" s="420"/>
      <c r="AC293" s="422"/>
      <c r="AD293" s="419"/>
      <c r="AE293" s="419"/>
      <c r="AF293" s="420"/>
    </row>
    <row r="294" spans="1:32" ht="18.75" customHeight="1" x14ac:dyDescent="0.15">
      <c r="A294" s="481"/>
      <c r="B294" s="414"/>
      <c r="C294" s="566"/>
      <c r="F294" s="417"/>
      <c r="G294" s="525"/>
      <c r="H294" s="471" t="s">
        <v>84</v>
      </c>
      <c r="I294" s="490" t="s">
        <v>10</v>
      </c>
      <c r="J294" s="424" t="s">
        <v>24</v>
      </c>
      <c r="K294" s="424"/>
      <c r="L294" s="492" t="s">
        <v>10</v>
      </c>
      <c r="M294" s="424" t="s">
        <v>39</v>
      </c>
      <c r="N294" s="424"/>
      <c r="O294" s="492" t="s">
        <v>10</v>
      </c>
      <c r="P294" s="424" t="s">
        <v>40</v>
      </c>
      <c r="Q294" s="451"/>
      <c r="R294" s="492" t="s">
        <v>10</v>
      </c>
      <c r="S294" s="424" t="s">
        <v>85</v>
      </c>
      <c r="T294" s="451"/>
      <c r="U294" s="451"/>
      <c r="V294" s="451"/>
      <c r="W294" s="451"/>
      <c r="X294" s="452"/>
      <c r="Y294" s="422"/>
      <c r="Z294" s="419"/>
      <c r="AA294" s="419"/>
      <c r="AB294" s="420"/>
      <c r="AC294" s="422"/>
      <c r="AD294" s="419"/>
      <c r="AE294" s="419"/>
      <c r="AF294" s="420"/>
    </row>
    <row r="295" spans="1:32" ht="18.75" customHeight="1" x14ac:dyDescent="0.15">
      <c r="A295" s="413"/>
      <c r="B295" s="414"/>
      <c r="C295" s="415"/>
      <c r="D295" s="416"/>
      <c r="E295" s="405"/>
      <c r="F295" s="417"/>
      <c r="G295" s="418"/>
      <c r="H295" s="423" t="s">
        <v>191</v>
      </c>
      <c r="I295" s="490" t="s">
        <v>10</v>
      </c>
      <c r="J295" s="424" t="s">
        <v>24</v>
      </c>
      <c r="K295" s="424"/>
      <c r="L295" s="492" t="s">
        <v>10</v>
      </c>
      <c r="M295" s="424" t="s">
        <v>39</v>
      </c>
      <c r="N295" s="424"/>
      <c r="O295" s="492" t="s">
        <v>10</v>
      </c>
      <c r="P295" s="424" t="s">
        <v>40</v>
      </c>
      <c r="Q295" s="424"/>
      <c r="R295" s="492" t="s">
        <v>10</v>
      </c>
      <c r="S295" s="424" t="s">
        <v>41</v>
      </c>
      <c r="T295" s="424"/>
      <c r="U295" s="493"/>
      <c r="V295" s="493"/>
      <c r="W295" s="493"/>
      <c r="X295" s="494"/>
      <c r="Y295" s="419"/>
      <c r="Z295" s="419"/>
      <c r="AA295" s="419"/>
      <c r="AB295" s="420"/>
      <c r="AC295" s="422"/>
      <c r="AD295" s="419"/>
      <c r="AE295" s="419"/>
      <c r="AF295" s="420"/>
    </row>
    <row r="296" spans="1:32" ht="18.75" customHeight="1" x14ac:dyDescent="0.15">
      <c r="A296" s="413"/>
      <c r="B296" s="414"/>
      <c r="C296" s="415"/>
      <c r="D296" s="416"/>
      <c r="E296" s="405"/>
      <c r="F296" s="417"/>
      <c r="G296" s="418"/>
      <c r="H296" s="561" t="s">
        <v>42</v>
      </c>
      <c r="I296" s="500" t="s">
        <v>10</v>
      </c>
      <c r="J296" s="426" t="s">
        <v>43</v>
      </c>
      <c r="K296" s="426"/>
      <c r="L296" s="501" t="s">
        <v>10</v>
      </c>
      <c r="M296" s="426" t="s">
        <v>44</v>
      </c>
      <c r="N296" s="426"/>
      <c r="O296" s="501" t="s">
        <v>10</v>
      </c>
      <c r="P296" s="426" t="s">
        <v>45</v>
      </c>
      <c r="Q296" s="426"/>
      <c r="R296" s="501"/>
      <c r="S296" s="426"/>
      <c r="T296" s="426"/>
      <c r="U296" s="517"/>
      <c r="V296" s="517"/>
      <c r="W296" s="517"/>
      <c r="X296" s="518"/>
      <c r="Y296" s="419"/>
      <c r="Z296" s="419"/>
      <c r="AA296" s="419"/>
      <c r="AB296" s="420"/>
      <c r="AC296" s="422"/>
      <c r="AD296" s="419"/>
      <c r="AE296" s="419"/>
      <c r="AF296" s="420"/>
    </row>
    <row r="297" spans="1:32" ht="19.5" customHeight="1" x14ac:dyDescent="0.15">
      <c r="A297" s="433"/>
      <c r="B297" s="434"/>
      <c r="C297" s="435"/>
      <c r="D297" s="436"/>
      <c r="E297" s="437"/>
      <c r="F297" s="438"/>
      <c r="G297" s="439"/>
      <c r="H297" s="562" t="s">
        <v>46</v>
      </c>
      <c r="I297" s="502" t="s">
        <v>10</v>
      </c>
      <c r="J297" s="441" t="s">
        <v>24</v>
      </c>
      <c r="K297" s="441"/>
      <c r="L297" s="503" t="s">
        <v>10</v>
      </c>
      <c r="M297" s="441" t="s">
        <v>28</v>
      </c>
      <c r="N297" s="441"/>
      <c r="O297" s="441"/>
      <c r="P297" s="441"/>
      <c r="Q297" s="553"/>
      <c r="R297" s="553"/>
      <c r="S297" s="553"/>
      <c r="T297" s="553"/>
      <c r="U297" s="553"/>
      <c r="V297" s="553"/>
      <c r="W297" s="553"/>
      <c r="X297" s="554"/>
      <c r="Y297" s="444"/>
      <c r="Z297" s="444"/>
      <c r="AA297" s="444"/>
      <c r="AB297" s="445"/>
      <c r="AC297" s="443"/>
      <c r="AD297" s="444"/>
      <c r="AE297" s="444"/>
      <c r="AF297" s="445"/>
    </row>
    <row r="298" spans="1:32" ht="18.75" customHeight="1" x14ac:dyDescent="0.15">
      <c r="A298" s="406"/>
      <c r="B298" s="407"/>
      <c r="C298" s="461"/>
      <c r="D298" s="410"/>
      <c r="E298" s="402"/>
      <c r="F298" s="410"/>
      <c r="G298" s="484"/>
      <c r="H298" s="564" t="s">
        <v>120</v>
      </c>
      <c r="I298" s="505" t="s">
        <v>10</v>
      </c>
      <c r="J298" s="449" t="s">
        <v>97</v>
      </c>
      <c r="K298" s="506"/>
      <c r="L298" s="462"/>
      <c r="M298" s="507" t="s">
        <v>10</v>
      </c>
      <c r="N298" s="449" t="s">
        <v>98</v>
      </c>
      <c r="O298" s="508"/>
      <c r="P298" s="508"/>
      <c r="Q298" s="508"/>
      <c r="R298" s="508"/>
      <c r="S298" s="508"/>
      <c r="T298" s="508"/>
      <c r="U298" s="508"/>
      <c r="V298" s="508"/>
      <c r="W298" s="508"/>
      <c r="X298" s="509"/>
      <c r="Y298" s="511" t="s">
        <v>10</v>
      </c>
      <c r="Z298" s="400" t="s">
        <v>19</v>
      </c>
      <c r="AA298" s="400"/>
      <c r="AB298" s="412"/>
      <c r="AC298" s="511" t="s">
        <v>10</v>
      </c>
      <c r="AD298" s="400" t="s">
        <v>19</v>
      </c>
      <c r="AE298" s="400"/>
      <c r="AF298" s="412"/>
    </row>
    <row r="299" spans="1:32" ht="18.75" customHeight="1" x14ac:dyDescent="0.15">
      <c r="A299" s="413"/>
      <c r="B299" s="414"/>
      <c r="C299" s="465"/>
      <c r="D299" s="417"/>
      <c r="E299" s="405"/>
      <c r="F299" s="417"/>
      <c r="G299" s="525"/>
      <c r="H299" s="471" t="s">
        <v>63</v>
      </c>
      <c r="I299" s="490" t="s">
        <v>10</v>
      </c>
      <c r="J299" s="424" t="s">
        <v>24</v>
      </c>
      <c r="K299" s="424"/>
      <c r="L299" s="450"/>
      <c r="M299" s="492" t="s">
        <v>10</v>
      </c>
      <c r="N299" s="424" t="s">
        <v>384</v>
      </c>
      <c r="O299" s="424"/>
      <c r="P299" s="450"/>
      <c r="Q299" s="491"/>
      <c r="R299" s="491"/>
      <c r="S299" s="491"/>
      <c r="T299" s="491"/>
      <c r="U299" s="491"/>
      <c r="V299" s="491"/>
      <c r="W299" s="491"/>
      <c r="X299" s="495"/>
      <c r="Y299" s="481" t="s">
        <v>10</v>
      </c>
      <c r="Z299" s="403" t="s">
        <v>20</v>
      </c>
      <c r="AA299" s="419"/>
      <c r="AB299" s="420"/>
      <c r="AC299" s="481" t="s">
        <v>10</v>
      </c>
      <c r="AD299" s="403" t="s">
        <v>20</v>
      </c>
      <c r="AE299" s="419"/>
      <c r="AF299" s="420"/>
    </row>
    <row r="300" spans="1:32" ht="18.75" customHeight="1" x14ac:dyDescent="0.15">
      <c r="A300" s="413"/>
      <c r="B300" s="414"/>
      <c r="C300" s="465"/>
      <c r="D300" s="417"/>
      <c r="E300" s="405"/>
      <c r="F300" s="417"/>
      <c r="G300" s="525"/>
      <c r="H300" s="447" t="s">
        <v>205</v>
      </c>
      <c r="I300" s="490" t="s">
        <v>10</v>
      </c>
      <c r="J300" s="424" t="s">
        <v>22</v>
      </c>
      <c r="K300" s="491"/>
      <c r="L300" s="450"/>
      <c r="M300" s="492" t="s">
        <v>10</v>
      </c>
      <c r="N300" s="424" t="s">
        <v>206</v>
      </c>
      <c r="O300" s="493"/>
      <c r="P300" s="493"/>
      <c r="Q300" s="491"/>
      <c r="R300" s="491"/>
      <c r="S300" s="491"/>
      <c r="T300" s="491"/>
      <c r="U300" s="491"/>
      <c r="V300" s="491"/>
      <c r="W300" s="491"/>
      <c r="X300" s="495"/>
      <c r="Y300" s="422"/>
      <c r="Z300" s="419"/>
      <c r="AA300" s="419"/>
      <c r="AB300" s="420"/>
      <c r="AC300" s="422"/>
      <c r="AD300" s="419"/>
      <c r="AE300" s="419"/>
      <c r="AF300" s="420"/>
    </row>
    <row r="301" spans="1:32" ht="19.5" customHeight="1" x14ac:dyDescent="0.15">
      <c r="A301" s="413"/>
      <c r="B301" s="414"/>
      <c r="C301" s="415"/>
      <c r="D301" s="416"/>
      <c r="E301" s="405"/>
      <c r="F301" s="417"/>
      <c r="G301" s="418"/>
      <c r="H301" s="430" t="s">
        <v>21</v>
      </c>
      <c r="I301" s="490" t="s">
        <v>10</v>
      </c>
      <c r="J301" s="424" t="s">
        <v>22</v>
      </c>
      <c r="K301" s="491"/>
      <c r="L301" s="450"/>
      <c r="M301" s="492" t="s">
        <v>10</v>
      </c>
      <c r="N301" s="424" t="s">
        <v>23</v>
      </c>
      <c r="O301" s="492"/>
      <c r="P301" s="424"/>
      <c r="Q301" s="493"/>
      <c r="R301" s="493"/>
      <c r="S301" s="493"/>
      <c r="T301" s="493"/>
      <c r="U301" s="493"/>
      <c r="V301" s="493"/>
      <c r="W301" s="493"/>
      <c r="X301" s="494"/>
      <c r="Y301" s="419"/>
      <c r="Z301" s="419"/>
      <c r="AA301" s="419"/>
      <c r="AB301" s="420"/>
      <c r="AC301" s="422"/>
      <c r="AD301" s="419"/>
      <c r="AE301" s="419"/>
      <c r="AF301" s="420"/>
    </row>
    <row r="302" spans="1:32" ht="19.5" customHeight="1" x14ac:dyDescent="0.15">
      <c r="A302" s="413"/>
      <c r="B302" s="414"/>
      <c r="C302" s="415"/>
      <c r="D302" s="416"/>
      <c r="E302" s="405"/>
      <c r="F302" s="417"/>
      <c r="G302" s="418"/>
      <c r="H302" s="430" t="s">
        <v>66</v>
      </c>
      <c r="I302" s="490" t="s">
        <v>10</v>
      </c>
      <c r="J302" s="424" t="s">
        <v>22</v>
      </c>
      <c r="K302" s="491"/>
      <c r="L302" s="450"/>
      <c r="M302" s="492" t="s">
        <v>10</v>
      </c>
      <c r="N302" s="424" t="s">
        <v>23</v>
      </c>
      <c r="O302" s="492"/>
      <c r="P302" s="424"/>
      <c r="Q302" s="493"/>
      <c r="R302" s="493"/>
      <c r="S302" s="493"/>
      <c r="T302" s="493"/>
      <c r="U302" s="493"/>
      <c r="V302" s="493"/>
      <c r="W302" s="493"/>
      <c r="X302" s="494"/>
      <c r="Y302" s="419"/>
      <c r="Z302" s="419"/>
      <c r="AA302" s="419"/>
      <c r="AB302" s="420"/>
      <c r="AC302" s="422"/>
      <c r="AD302" s="419"/>
      <c r="AE302" s="419"/>
      <c r="AF302" s="420"/>
    </row>
    <row r="303" spans="1:32" ht="18.75" customHeight="1" x14ac:dyDescent="0.15">
      <c r="A303" s="413"/>
      <c r="B303" s="414"/>
      <c r="C303" s="465"/>
      <c r="D303" s="417"/>
      <c r="E303" s="405"/>
      <c r="F303" s="417"/>
      <c r="G303" s="525"/>
      <c r="H303" s="2537" t="s">
        <v>385</v>
      </c>
      <c r="I303" s="2484" t="s">
        <v>10</v>
      </c>
      <c r="J303" s="2473" t="s">
        <v>24</v>
      </c>
      <c r="K303" s="2473"/>
      <c r="L303" s="2484" t="s">
        <v>10</v>
      </c>
      <c r="M303" s="2473" t="s">
        <v>28</v>
      </c>
      <c r="N303" s="2473"/>
      <c r="O303" s="426"/>
      <c r="P303" s="426"/>
      <c r="Q303" s="426"/>
      <c r="R303" s="426"/>
      <c r="S303" s="426"/>
      <c r="T303" s="426"/>
      <c r="U303" s="426"/>
      <c r="V303" s="426"/>
      <c r="W303" s="426"/>
      <c r="X303" s="429"/>
      <c r="Y303" s="422"/>
      <c r="Z303" s="419"/>
      <c r="AA303" s="419"/>
      <c r="AB303" s="420"/>
      <c r="AC303" s="422"/>
      <c r="AD303" s="419"/>
      <c r="AE303" s="419"/>
      <c r="AF303" s="420"/>
    </row>
    <row r="304" spans="1:32" ht="18.75" customHeight="1" x14ac:dyDescent="0.15">
      <c r="A304" s="413"/>
      <c r="B304" s="414"/>
      <c r="C304" s="465"/>
      <c r="D304" s="417"/>
      <c r="E304" s="405"/>
      <c r="F304" s="417"/>
      <c r="G304" s="525"/>
      <c r="H304" s="2538"/>
      <c r="I304" s="2444"/>
      <c r="J304" s="2442"/>
      <c r="K304" s="2442"/>
      <c r="L304" s="2444"/>
      <c r="M304" s="2442"/>
      <c r="N304" s="2442"/>
      <c r="O304" s="427"/>
      <c r="P304" s="427"/>
      <c r="Q304" s="427"/>
      <c r="R304" s="427"/>
      <c r="S304" s="427"/>
      <c r="T304" s="427"/>
      <c r="U304" s="427"/>
      <c r="V304" s="427"/>
      <c r="W304" s="427"/>
      <c r="X304" s="428"/>
      <c r="Y304" s="422"/>
      <c r="Z304" s="419"/>
      <c r="AA304" s="419"/>
      <c r="AB304" s="420"/>
      <c r="AC304" s="422"/>
      <c r="AD304" s="419"/>
      <c r="AE304" s="419"/>
      <c r="AF304" s="420"/>
    </row>
    <row r="305" spans="1:32" ht="18.75" customHeight="1" x14ac:dyDescent="0.15">
      <c r="A305" s="413"/>
      <c r="B305" s="414"/>
      <c r="C305" s="465"/>
      <c r="D305" s="417"/>
      <c r="E305" s="405"/>
      <c r="F305" s="417"/>
      <c r="G305" s="525"/>
      <c r="H305" s="471" t="s">
        <v>386</v>
      </c>
      <c r="I305" s="500" t="s">
        <v>10</v>
      </c>
      <c r="J305" s="424" t="s">
        <v>24</v>
      </c>
      <c r="K305" s="424"/>
      <c r="L305" s="492" t="s">
        <v>10</v>
      </c>
      <c r="M305" s="424" t="s">
        <v>25</v>
      </c>
      <c r="N305" s="424"/>
      <c r="O305" s="501" t="s">
        <v>10</v>
      </c>
      <c r="P305" s="424" t="s">
        <v>26</v>
      </c>
      <c r="Q305" s="451"/>
      <c r="R305" s="451"/>
      <c r="S305" s="451"/>
      <c r="T305" s="451"/>
      <c r="U305" s="451"/>
      <c r="V305" s="451"/>
      <c r="W305" s="451"/>
      <c r="X305" s="452"/>
      <c r="Y305" s="422"/>
      <c r="Z305" s="419"/>
      <c r="AA305" s="419"/>
      <c r="AB305" s="420"/>
      <c r="AC305" s="422"/>
      <c r="AD305" s="419"/>
      <c r="AE305" s="419"/>
      <c r="AF305" s="420"/>
    </row>
    <row r="306" spans="1:32" ht="18.75" customHeight="1" x14ac:dyDescent="0.15">
      <c r="A306" s="413"/>
      <c r="B306" s="414"/>
      <c r="C306" s="465"/>
      <c r="D306" s="417"/>
      <c r="E306" s="405"/>
      <c r="F306" s="417"/>
      <c r="G306" s="525"/>
      <c r="H306" s="471" t="s">
        <v>293</v>
      </c>
      <c r="I306" s="490" t="s">
        <v>10</v>
      </c>
      <c r="J306" s="424" t="s">
        <v>24</v>
      </c>
      <c r="K306" s="491"/>
      <c r="L306" s="492" t="s">
        <v>10</v>
      </c>
      <c r="M306" s="424" t="s">
        <v>28</v>
      </c>
      <c r="N306" s="451"/>
      <c r="O306" s="451"/>
      <c r="P306" s="451"/>
      <c r="Q306" s="451"/>
      <c r="R306" s="451"/>
      <c r="S306" s="451"/>
      <c r="T306" s="451"/>
      <c r="U306" s="451"/>
      <c r="V306" s="451"/>
      <c r="W306" s="451"/>
      <c r="X306" s="452"/>
      <c r="Y306" s="422"/>
      <c r="Z306" s="419"/>
      <c r="AA306" s="419"/>
      <c r="AB306" s="420"/>
      <c r="AC306" s="422"/>
      <c r="AD306" s="419"/>
      <c r="AE306" s="419"/>
      <c r="AF306" s="420"/>
    </row>
    <row r="307" spans="1:32" ht="18.75" customHeight="1" x14ac:dyDescent="0.15">
      <c r="A307" s="481" t="s">
        <v>10</v>
      </c>
      <c r="B307" s="414">
        <v>37</v>
      </c>
      <c r="C307" s="465" t="s">
        <v>426</v>
      </c>
      <c r="D307" s="481" t="s">
        <v>10</v>
      </c>
      <c r="E307" s="405" t="s">
        <v>203</v>
      </c>
      <c r="F307" s="417"/>
      <c r="G307" s="525"/>
      <c r="H307" s="447" t="s">
        <v>432</v>
      </c>
      <c r="I307" s="490" t="s">
        <v>10</v>
      </c>
      <c r="J307" s="424" t="s">
        <v>53</v>
      </c>
      <c r="K307" s="491"/>
      <c r="L307" s="450"/>
      <c r="M307" s="492" t="s">
        <v>10</v>
      </c>
      <c r="N307" s="424" t="s">
        <v>54</v>
      </c>
      <c r="O307" s="493"/>
      <c r="P307" s="493"/>
      <c r="Q307" s="493"/>
      <c r="R307" s="493"/>
      <c r="S307" s="493"/>
      <c r="T307" s="493"/>
      <c r="U307" s="493"/>
      <c r="V307" s="493"/>
      <c r="W307" s="493"/>
      <c r="X307" s="494"/>
      <c r="Y307" s="422"/>
      <c r="Z307" s="419"/>
      <c r="AA307" s="419"/>
      <c r="AB307" s="420"/>
      <c r="AC307" s="422"/>
      <c r="AD307" s="419"/>
      <c r="AE307" s="419"/>
      <c r="AF307" s="420"/>
    </row>
    <row r="308" spans="1:32" ht="18.75" customHeight="1" x14ac:dyDescent="0.15">
      <c r="A308" s="413"/>
      <c r="B308" s="414"/>
      <c r="C308" s="465" t="s">
        <v>433</v>
      </c>
      <c r="D308" s="481" t="s">
        <v>10</v>
      </c>
      <c r="E308" s="405" t="s">
        <v>188</v>
      </c>
      <c r="F308" s="417"/>
      <c r="G308" s="525"/>
      <c r="H308" s="471" t="s">
        <v>37</v>
      </c>
      <c r="I308" s="500" t="s">
        <v>10</v>
      </c>
      <c r="J308" s="424" t="s">
        <v>24</v>
      </c>
      <c r="K308" s="424"/>
      <c r="L308" s="492" t="s">
        <v>10</v>
      </c>
      <c r="M308" s="424" t="s">
        <v>25</v>
      </c>
      <c r="N308" s="424"/>
      <c r="O308" s="501" t="s">
        <v>10</v>
      </c>
      <c r="P308" s="424" t="s">
        <v>26</v>
      </c>
      <c r="Q308" s="451"/>
      <c r="R308" s="451"/>
      <c r="S308" s="451"/>
      <c r="T308" s="451"/>
      <c r="U308" s="451"/>
      <c r="V308" s="451"/>
      <c r="W308" s="451"/>
      <c r="X308" s="452"/>
      <c r="Y308" s="422"/>
      <c r="Z308" s="419"/>
      <c r="AA308" s="419"/>
      <c r="AB308" s="420"/>
      <c r="AC308" s="422"/>
      <c r="AD308" s="419"/>
      <c r="AE308" s="419"/>
      <c r="AF308" s="420"/>
    </row>
    <row r="309" spans="1:32" ht="18.75" customHeight="1" x14ac:dyDescent="0.15">
      <c r="A309" s="413"/>
      <c r="B309" s="414"/>
      <c r="C309" s="477"/>
      <c r="D309" s="481" t="s">
        <v>10</v>
      </c>
      <c r="E309" s="405" t="s">
        <v>391</v>
      </c>
      <c r="F309" s="417"/>
      <c r="G309" s="525"/>
      <c r="H309" s="468" t="s">
        <v>233</v>
      </c>
      <c r="I309" s="490" t="s">
        <v>10</v>
      </c>
      <c r="J309" s="424" t="s">
        <v>24</v>
      </c>
      <c r="K309" s="424"/>
      <c r="L309" s="492" t="s">
        <v>10</v>
      </c>
      <c r="M309" s="424" t="s">
        <v>25</v>
      </c>
      <c r="N309" s="424"/>
      <c r="O309" s="492" t="s">
        <v>10</v>
      </c>
      <c r="P309" s="424" t="s">
        <v>26</v>
      </c>
      <c r="Q309" s="491"/>
      <c r="R309" s="491"/>
      <c r="S309" s="491"/>
      <c r="T309" s="491"/>
      <c r="U309" s="491"/>
      <c r="V309" s="491"/>
      <c r="W309" s="491"/>
      <c r="X309" s="495"/>
      <c r="Y309" s="422"/>
      <c r="Z309" s="419"/>
      <c r="AA309" s="419"/>
      <c r="AB309" s="420"/>
      <c r="AC309" s="422"/>
      <c r="AD309" s="419"/>
      <c r="AE309" s="419"/>
      <c r="AF309" s="420"/>
    </row>
    <row r="310" spans="1:32" ht="18.75" customHeight="1" x14ac:dyDescent="0.15">
      <c r="A310" s="413"/>
      <c r="B310" s="414"/>
      <c r="C310" s="465"/>
      <c r="D310" s="481" t="s">
        <v>10</v>
      </c>
      <c r="E310" s="405" t="s">
        <v>392</v>
      </c>
      <c r="F310" s="417"/>
      <c r="G310" s="525"/>
      <c r="H310" s="423" t="s">
        <v>83</v>
      </c>
      <c r="I310" s="490" t="s">
        <v>10</v>
      </c>
      <c r="J310" s="424" t="s">
        <v>24</v>
      </c>
      <c r="K310" s="491"/>
      <c r="L310" s="492" t="s">
        <v>10</v>
      </c>
      <c r="M310" s="424" t="s">
        <v>28</v>
      </c>
      <c r="N310" s="451"/>
      <c r="O310" s="451"/>
      <c r="P310" s="451"/>
      <c r="Q310" s="451"/>
      <c r="R310" s="451"/>
      <c r="S310" s="451"/>
      <c r="T310" s="451"/>
      <c r="U310" s="451"/>
      <c r="V310" s="451"/>
      <c r="W310" s="451"/>
      <c r="X310" s="452"/>
      <c r="Y310" s="422"/>
      <c r="Z310" s="419"/>
      <c r="AA310" s="419"/>
      <c r="AB310" s="420"/>
      <c r="AC310" s="422"/>
      <c r="AD310" s="419"/>
      <c r="AE310" s="419"/>
      <c r="AF310" s="420"/>
    </row>
    <row r="311" spans="1:32" ht="18.75" customHeight="1" x14ac:dyDescent="0.15">
      <c r="A311" s="413"/>
      <c r="B311" s="414"/>
      <c r="C311" s="415"/>
      <c r="D311" s="416"/>
      <c r="E311" s="405"/>
      <c r="F311" s="417"/>
      <c r="G311" s="405"/>
      <c r="H311" s="468" t="s">
        <v>2159</v>
      </c>
      <c r="I311" s="490" t="s">
        <v>10</v>
      </c>
      <c r="J311" s="424" t="s">
        <v>24</v>
      </c>
      <c r="K311" s="424"/>
      <c r="L311" s="492" t="s">
        <v>10</v>
      </c>
      <c r="M311" s="427" t="s">
        <v>28</v>
      </c>
      <c r="N311" s="424"/>
      <c r="O311" s="424"/>
      <c r="P311" s="424"/>
      <c r="Q311" s="491"/>
      <c r="R311" s="491"/>
      <c r="S311" s="491"/>
      <c r="T311" s="491"/>
      <c r="U311" s="491"/>
      <c r="V311" s="491"/>
      <c r="W311" s="491"/>
      <c r="X311" s="495"/>
      <c r="Y311" s="422"/>
      <c r="Z311" s="419"/>
      <c r="AA311" s="419"/>
      <c r="AB311" s="420"/>
      <c r="AC311" s="422"/>
      <c r="AD311" s="419"/>
      <c r="AE311" s="419"/>
      <c r="AF311" s="420"/>
    </row>
    <row r="312" spans="1:32" ht="18.75" customHeight="1" x14ac:dyDescent="0.15">
      <c r="A312" s="413"/>
      <c r="B312" s="414"/>
      <c r="C312" s="415"/>
      <c r="D312" s="416"/>
      <c r="E312" s="405"/>
      <c r="F312" s="417"/>
      <c r="G312" s="405"/>
      <c r="H312" s="468" t="s">
        <v>2160</v>
      </c>
      <c r="I312" s="490" t="s">
        <v>10</v>
      </c>
      <c r="J312" s="424" t="s">
        <v>24</v>
      </c>
      <c r="K312" s="424"/>
      <c r="L312" s="492" t="s">
        <v>10</v>
      </c>
      <c r="M312" s="427" t="s">
        <v>28</v>
      </c>
      <c r="N312" s="424"/>
      <c r="O312" s="424"/>
      <c r="P312" s="424"/>
      <c r="Q312" s="491"/>
      <c r="R312" s="491"/>
      <c r="S312" s="491"/>
      <c r="T312" s="491"/>
      <c r="U312" s="491"/>
      <c r="V312" s="491"/>
      <c r="W312" s="491"/>
      <c r="X312" s="495"/>
      <c r="Y312" s="422"/>
      <c r="Z312" s="419"/>
      <c r="AA312" s="419"/>
      <c r="AB312" s="420"/>
      <c r="AC312" s="422"/>
      <c r="AD312" s="419"/>
      <c r="AE312" s="419"/>
      <c r="AF312" s="420"/>
    </row>
    <row r="313" spans="1:32" ht="18.75" customHeight="1" x14ac:dyDescent="0.15">
      <c r="A313" s="413"/>
      <c r="B313" s="414"/>
      <c r="C313" s="415"/>
      <c r="D313" s="416"/>
      <c r="E313" s="405"/>
      <c r="F313" s="417"/>
      <c r="G313" s="525"/>
      <c r="H313" s="516" t="s">
        <v>114</v>
      </c>
      <c r="I313" s="490" t="s">
        <v>10</v>
      </c>
      <c r="J313" s="424" t="s">
        <v>24</v>
      </c>
      <c r="K313" s="424"/>
      <c r="L313" s="492" t="s">
        <v>10</v>
      </c>
      <c r="M313" s="424" t="s">
        <v>25</v>
      </c>
      <c r="N313" s="424"/>
      <c r="O313" s="492" t="s">
        <v>10</v>
      </c>
      <c r="P313" s="424" t="s">
        <v>26</v>
      </c>
      <c r="Q313" s="493"/>
      <c r="R313" s="493"/>
      <c r="S313" s="493"/>
      <c r="T313" s="493"/>
      <c r="U313" s="517"/>
      <c r="V313" s="517"/>
      <c r="W313" s="517"/>
      <c r="X313" s="518"/>
      <c r="Y313" s="422"/>
      <c r="Z313" s="419"/>
      <c r="AA313" s="419"/>
      <c r="AB313" s="420"/>
      <c r="AC313" s="422"/>
      <c r="AD313" s="419"/>
      <c r="AE313" s="419"/>
      <c r="AF313" s="420"/>
    </row>
    <row r="314" spans="1:32" ht="18.75" customHeight="1" x14ac:dyDescent="0.15">
      <c r="A314" s="413"/>
      <c r="B314" s="414"/>
      <c r="C314" s="465"/>
      <c r="D314" s="417"/>
      <c r="E314" s="405"/>
      <c r="F314" s="417"/>
      <c r="G314" s="525"/>
      <c r="H314" s="471" t="s">
        <v>84</v>
      </c>
      <c r="I314" s="490" t="s">
        <v>10</v>
      </c>
      <c r="J314" s="424" t="s">
        <v>24</v>
      </c>
      <c r="K314" s="424"/>
      <c r="L314" s="492" t="s">
        <v>10</v>
      </c>
      <c r="M314" s="424" t="s">
        <v>39</v>
      </c>
      <c r="N314" s="424"/>
      <c r="O314" s="492" t="s">
        <v>10</v>
      </c>
      <c r="P314" s="424" t="s">
        <v>40</v>
      </c>
      <c r="Q314" s="451"/>
      <c r="R314" s="492" t="s">
        <v>10</v>
      </c>
      <c r="S314" s="424" t="s">
        <v>85</v>
      </c>
      <c r="T314" s="451"/>
      <c r="U314" s="451"/>
      <c r="V314" s="451"/>
      <c r="W314" s="451"/>
      <c r="X314" s="452"/>
      <c r="Y314" s="422"/>
      <c r="Z314" s="419"/>
      <c r="AA314" s="419"/>
      <c r="AB314" s="420"/>
      <c r="AC314" s="422"/>
      <c r="AD314" s="419"/>
      <c r="AE314" s="419"/>
      <c r="AF314" s="420"/>
    </row>
    <row r="315" spans="1:32" ht="18.75" customHeight="1" x14ac:dyDescent="0.15">
      <c r="A315" s="413"/>
      <c r="B315" s="414"/>
      <c r="C315" s="415"/>
      <c r="D315" s="416"/>
      <c r="E315" s="405"/>
      <c r="F315" s="417"/>
      <c r="G315" s="418"/>
      <c r="H315" s="423" t="s">
        <v>191</v>
      </c>
      <c r="I315" s="490" t="s">
        <v>10</v>
      </c>
      <c r="J315" s="424" t="s">
        <v>24</v>
      </c>
      <c r="K315" s="424"/>
      <c r="L315" s="492" t="s">
        <v>10</v>
      </c>
      <c r="M315" s="424" t="s">
        <v>39</v>
      </c>
      <c r="N315" s="424"/>
      <c r="O315" s="492" t="s">
        <v>10</v>
      </c>
      <c r="P315" s="424" t="s">
        <v>40</v>
      </c>
      <c r="Q315" s="424"/>
      <c r="R315" s="492" t="s">
        <v>10</v>
      </c>
      <c r="S315" s="424" t="s">
        <v>41</v>
      </c>
      <c r="T315" s="424"/>
      <c r="U315" s="493"/>
      <c r="V315" s="493"/>
      <c r="W315" s="493"/>
      <c r="X315" s="494"/>
      <c r="Y315" s="419"/>
      <c r="Z315" s="419"/>
      <c r="AA315" s="419"/>
      <c r="AB315" s="420"/>
      <c r="AC315" s="422"/>
      <c r="AD315" s="419"/>
      <c r="AE315" s="419"/>
      <c r="AF315" s="420"/>
    </row>
    <row r="316" spans="1:32" ht="18.75" customHeight="1" x14ac:dyDescent="0.15">
      <c r="A316" s="413"/>
      <c r="B316" s="414"/>
      <c r="C316" s="415"/>
      <c r="D316" s="416"/>
      <c r="E316" s="405"/>
      <c r="F316" s="417"/>
      <c r="G316" s="418"/>
      <c r="H316" s="561" t="s">
        <v>42</v>
      </c>
      <c r="I316" s="500" t="s">
        <v>10</v>
      </c>
      <c r="J316" s="426" t="s">
        <v>43</v>
      </c>
      <c r="K316" s="426"/>
      <c r="L316" s="501" t="s">
        <v>10</v>
      </c>
      <c r="M316" s="426" t="s">
        <v>44</v>
      </c>
      <c r="N316" s="426"/>
      <c r="O316" s="501" t="s">
        <v>10</v>
      </c>
      <c r="P316" s="426" t="s">
        <v>45</v>
      </c>
      <c r="Q316" s="426"/>
      <c r="R316" s="501"/>
      <c r="S316" s="426"/>
      <c r="T316" s="426"/>
      <c r="U316" s="517"/>
      <c r="V316" s="517"/>
      <c r="W316" s="517"/>
      <c r="X316" s="518"/>
      <c r="Y316" s="419"/>
      <c r="Z316" s="419"/>
      <c r="AA316" s="419"/>
      <c r="AB316" s="420"/>
      <c r="AC316" s="422"/>
      <c r="AD316" s="419"/>
      <c r="AE316" s="419"/>
      <c r="AF316" s="420"/>
    </row>
    <row r="317" spans="1:32" ht="19.5" customHeight="1" x14ac:dyDescent="0.15">
      <c r="A317" s="433"/>
      <c r="B317" s="434"/>
      <c r="C317" s="435"/>
      <c r="D317" s="436"/>
      <c r="E317" s="437"/>
      <c r="F317" s="438"/>
      <c r="G317" s="439"/>
      <c r="H317" s="562" t="s">
        <v>46</v>
      </c>
      <c r="I317" s="502" t="s">
        <v>10</v>
      </c>
      <c r="J317" s="441" t="s">
        <v>24</v>
      </c>
      <c r="K317" s="441"/>
      <c r="L317" s="503" t="s">
        <v>10</v>
      </c>
      <c r="M317" s="441" t="s">
        <v>28</v>
      </c>
      <c r="N317" s="441"/>
      <c r="O317" s="441"/>
      <c r="P317" s="441"/>
      <c r="Q317" s="553"/>
      <c r="R317" s="553"/>
      <c r="S317" s="553"/>
      <c r="T317" s="553"/>
      <c r="U317" s="553"/>
      <c r="V317" s="553"/>
      <c r="W317" s="553"/>
      <c r="X317" s="554"/>
      <c r="Y317" s="444"/>
      <c r="Z317" s="444"/>
      <c r="AA317" s="444"/>
      <c r="AB317" s="445"/>
      <c r="AC317" s="443"/>
      <c r="AD317" s="444"/>
      <c r="AE317" s="444"/>
      <c r="AF317" s="445"/>
    </row>
    <row r="318" spans="1:32" ht="18.75" customHeight="1" x14ac:dyDescent="0.15">
      <c r="A318" s="406"/>
      <c r="B318" s="407"/>
      <c r="C318" s="461"/>
      <c r="D318" s="410"/>
      <c r="E318" s="402"/>
      <c r="F318" s="474"/>
      <c r="G318" s="602"/>
      <c r="H318" s="564" t="s">
        <v>120</v>
      </c>
      <c r="I318" s="505" t="s">
        <v>10</v>
      </c>
      <c r="J318" s="449" t="s">
        <v>97</v>
      </c>
      <c r="K318" s="506"/>
      <c r="L318" s="462"/>
      <c r="M318" s="507" t="s">
        <v>10</v>
      </c>
      <c r="N318" s="449" t="s">
        <v>98</v>
      </c>
      <c r="O318" s="508"/>
      <c r="P318" s="508"/>
      <c r="Q318" s="508"/>
      <c r="R318" s="508"/>
      <c r="S318" s="508"/>
      <c r="T318" s="508"/>
      <c r="U318" s="508"/>
      <c r="V318" s="508"/>
      <c r="W318" s="508"/>
      <c r="X318" s="509"/>
      <c r="Y318" s="511" t="s">
        <v>10</v>
      </c>
      <c r="Z318" s="400" t="s">
        <v>19</v>
      </c>
      <c r="AA318" s="400"/>
      <c r="AB318" s="412"/>
      <c r="AC318" s="511" t="s">
        <v>10</v>
      </c>
      <c r="AD318" s="400" t="s">
        <v>19</v>
      </c>
      <c r="AE318" s="400"/>
      <c r="AF318" s="412"/>
    </row>
    <row r="319" spans="1:32" ht="18.75" customHeight="1" x14ac:dyDescent="0.15">
      <c r="A319" s="413"/>
      <c r="B319" s="414"/>
      <c r="C319" s="465"/>
      <c r="D319" s="417"/>
      <c r="E319" s="405"/>
      <c r="F319" s="475"/>
      <c r="G319" s="603"/>
      <c r="H319" s="471" t="s">
        <v>63</v>
      </c>
      <c r="I319" s="490" t="s">
        <v>10</v>
      </c>
      <c r="J319" s="424" t="s">
        <v>24</v>
      </c>
      <c r="K319" s="424"/>
      <c r="L319" s="450"/>
      <c r="M319" s="492" t="s">
        <v>10</v>
      </c>
      <c r="N319" s="424" t="s">
        <v>384</v>
      </c>
      <c r="O319" s="424"/>
      <c r="P319" s="450"/>
      <c r="Q319" s="491"/>
      <c r="R319" s="491"/>
      <c r="S319" s="491"/>
      <c r="T319" s="491"/>
      <c r="U319" s="491"/>
      <c r="V319" s="491"/>
      <c r="W319" s="491"/>
      <c r="X319" s="495"/>
      <c r="Y319" s="481" t="s">
        <v>10</v>
      </c>
      <c r="Z319" s="403" t="s">
        <v>20</v>
      </c>
      <c r="AA319" s="419"/>
      <c r="AB319" s="420"/>
      <c r="AC319" s="481" t="s">
        <v>10</v>
      </c>
      <c r="AD319" s="403" t="s">
        <v>20</v>
      </c>
      <c r="AE319" s="419"/>
      <c r="AF319" s="420"/>
    </row>
    <row r="320" spans="1:32" ht="19.5" customHeight="1" x14ac:dyDescent="0.15">
      <c r="A320" s="413"/>
      <c r="B320" s="414"/>
      <c r="C320" s="415"/>
      <c r="D320" s="416"/>
      <c r="E320" s="405"/>
      <c r="F320" s="417"/>
      <c r="G320" s="418"/>
      <c r="H320" s="430" t="s">
        <v>21</v>
      </c>
      <c r="I320" s="490" t="s">
        <v>10</v>
      </c>
      <c r="J320" s="424" t="s">
        <v>22</v>
      </c>
      <c r="K320" s="491"/>
      <c r="L320" s="450"/>
      <c r="M320" s="492" t="s">
        <v>10</v>
      </c>
      <c r="N320" s="424" t="s">
        <v>23</v>
      </c>
      <c r="O320" s="492"/>
      <c r="P320" s="424"/>
      <c r="Q320" s="493"/>
      <c r="R320" s="493"/>
      <c r="S320" s="493"/>
      <c r="T320" s="493"/>
      <c r="U320" s="493"/>
      <c r="V320" s="493"/>
      <c r="W320" s="493"/>
      <c r="X320" s="494"/>
      <c r="Y320" s="419"/>
      <c r="Z320" s="419"/>
      <c r="AA320" s="419"/>
      <c r="AB320" s="420"/>
      <c r="AC320" s="422"/>
      <c r="AD320" s="419"/>
      <c r="AE320" s="419"/>
      <c r="AF320" s="420"/>
    </row>
    <row r="321" spans="1:32" ht="19.5" customHeight="1" x14ac:dyDescent="0.15">
      <c r="A321" s="413"/>
      <c r="B321" s="414"/>
      <c r="C321" s="415"/>
      <c r="D321" s="416"/>
      <c r="E321" s="405"/>
      <c r="F321" s="417"/>
      <c r="G321" s="418"/>
      <c r="H321" s="430" t="s">
        <v>66</v>
      </c>
      <c r="I321" s="490" t="s">
        <v>10</v>
      </c>
      <c r="J321" s="424" t="s">
        <v>22</v>
      </c>
      <c r="K321" s="491"/>
      <c r="L321" s="450"/>
      <c r="M321" s="492" t="s">
        <v>10</v>
      </c>
      <c r="N321" s="424" t="s">
        <v>23</v>
      </c>
      <c r="O321" s="492"/>
      <c r="P321" s="424"/>
      <c r="Q321" s="493"/>
      <c r="R321" s="493"/>
      <c r="S321" s="493"/>
      <c r="T321" s="493"/>
      <c r="U321" s="493"/>
      <c r="V321" s="493"/>
      <c r="W321" s="493"/>
      <c r="X321" s="494"/>
      <c r="Y321" s="419"/>
      <c r="Z321" s="419"/>
      <c r="AA321" s="419"/>
      <c r="AB321" s="420"/>
      <c r="AC321" s="422"/>
      <c r="AD321" s="419"/>
      <c r="AE321" s="419"/>
      <c r="AF321" s="420"/>
    </row>
    <row r="322" spans="1:32" ht="18.75" customHeight="1" x14ac:dyDescent="0.15">
      <c r="A322" s="413"/>
      <c r="B322" s="414"/>
      <c r="C322" s="415"/>
      <c r="D322" s="416"/>
      <c r="E322" s="405"/>
      <c r="F322" s="475"/>
      <c r="G322" s="603"/>
      <c r="H322" s="2537" t="s">
        <v>385</v>
      </c>
      <c r="I322" s="2484" t="s">
        <v>10</v>
      </c>
      <c r="J322" s="2473" t="s">
        <v>24</v>
      </c>
      <c r="K322" s="2473"/>
      <c r="L322" s="2484" t="s">
        <v>10</v>
      </c>
      <c r="M322" s="2473" t="s">
        <v>28</v>
      </c>
      <c r="N322" s="2473"/>
      <c r="O322" s="426"/>
      <c r="P322" s="426"/>
      <c r="Q322" s="426"/>
      <c r="R322" s="426"/>
      <c r="S322" s="426"/>
      <c r="T322" s="426"/>
      <c r="U322" s="426"/>
      <c r="V322" s="426"/>
      <c r="W322" s="426"/>
      <c r="X322" s="429"/>
      <c r="Y322" s="422"/>
      <c r="Z322" s="419"/>
      <c r="AA322" s="419"/>
      <c r="AB322" s="420"/>
      <c r="AC322" s="422"/>
      <c r="AD322" s="419"/>
      <c r="AE322" s="419"/>
      <c r="AF322" s="420"/>
    </row>
    <row r="323" spans="1:32" ht="18.75" customHeight="1" x14ac:dyDescent="0.15">
      <c r="A323" s="413"/>
      <c r="B323" s="414"/>
      <c r="C323" s="415"/>
      <c r="D323" s="416"/>
      <c r="E323" s="405"/>
      <c r="F323" s="475"/>
      <c r="G323" s="603"/>
      <c r="H323" s="2538"/>
      <c r="I323" s="2444"/>
      <c r="J323" s="2442"/>
      <c r="K323" s="2442"/>
      <c r="L323" s="2444"/>
      <c r="M323" s="2442"/>
      <c r="N323" s="2442"/>
      <c r="O323" s="427"/>
      <c r="P323" s="427"/>
      <c r="Q323" s="427"/>
      <c r="R323" s="427"/>
      <c r="S323" s="427"/>
      <c r="T323" s="427"/>
      <c r="U323" s="427"/>
      <c r="V323" s="427"/>
      <c r="W323" s="427"/>
      <c r="X323" s="428"/>
      <c r="Y323" s="422"/>
      <c r="Z323" s="419"/>
      <c r="AA323" s="419"/>
      <c r="AB323" s="420"/>
      <c r="AC323" s="422"/>
      <c r="AD323" s="419"/>
      <c r="AE323" s="419"/>
      <c r="AF323" s="420"/>
    </row>
    <row r="324" spans="1:32" ht="18.75" customHeight="1" x14ac:dyDescent="0.15">
      <c r="A324" s="413"/>
      <c r="B324" s="414"/>
      <c r="C324" s="465" t="s">
        <v>426</v>
      </c>
      <c r="D324" s="481" t="s">
        <v>10</v>
      </c>
      <c r="E324" s="405" t="s">
        <v>203</v>
      </c>
      <c r="F324" s="475"/>
      <c r="G324" s="603"/>
      <c r="H324" s="471" t="s">
        <v>386</v>
      </c>
      <c r="I324" s="500" t="s">
        <v>10</v>
      </c>
      <c r="J324" s="424" t="s">
        <v>24</v>
      </c>
      <c r="K324" s="424"/>
      <c r="L324" s="492" t="s">
        <v>10</v>
      </c>
      <c r="M324" s="424" t="s">
        <v>25</v>
      </c>
      <c r="N324" s="424"/>
      <c r="O324" s="501" t="s">
        <v>10</v>
      </c>
      <c r="P324" s="424" t="s">
        <v>26</v>
      </c>
      <c r="Q324" s="451"/>
      <c r="R324" s="451"/>
      <c r="S324" s="451"/>
      <c r="T324" s="451"/>
      <c r="U324" s="451"/>
      <c r="V324" s="451"/>
      <c r="W324" s="451"/>
      <c r="X324" s="452"/>
      <c r="Y324" s="422"/>
      <c r="Z324" s="419"/>
      <c r="AA324" s="419"/>
      <c r="AB324" s="420"/>
      <c r="AC324" s="422"/>
      <c r="AD324" s="419"/>
      <c r="AE324" s="419"/>
      <c r="AF324" s="420"/>
    </row>
    <row r="325" spans="1:32" ht="18.75" customHeight="1" x14ac:dyDescent="0.15">
      <c r="A325" s="481" t="s">
        <v>10</v>
      </c>
      <c r="B325" s="414">
        <v>39</v>
      </c>
      <c r="C325" s="465" t="s">
        <v>433</v>
      </c>
      <c r="D325" s="481" t="s">
        <v>10</v>
      </c>
      <c r="E325" s="405" t="s">
        <v>188</v>
      </c>
      <c r="F325" s="475"/>
      <c r="G325" s="603"/>
      <c r="H325" s="471" t="s">
        <v>293</v>
      </c>
      <c r="I325" s="490" t="s">
        <v>10</v>
      </c>
      <c r="J325" s="424" t="s">
        <v>24</v>
      </c>
      <c r="K325" s="491"/>
      <c r="L325" s="492" t="s">
        <v>10</v>
      </c>
      <c r="M325" s="424" t="s">
        <v>28</v>
      </c>
      <c r="N325" s="451"/>
      <c r="O325" s="451"/>
      <c r="P325" s="451"/>
      <c r="Q325" s="451"/>
      <c r="R325" s="451"/>
      <c r="S325" s="451"/>
      <c r="T325" s="451"/>
      <c r="U325" s="451"/>
      <c r="V325" s="451"/>
      <c r="W325" s="451"/>
      <c r="X325" s="452"/>
      <c r="Y325" s="422"/>
      <c r="Z325" s="419"/>
      <c r="AA325" s="419"/>
      <c r="AB325" s="420"/>
      <c r="AC325" s="422"/>
      <c r="AD325" s="419"/>
      <c r="AE325" s="419"/>
      <c r="AF325" s="420"/>
    </row>
    <row r="326" spans="1:32" ht="18.75" customHeight="1" x14ac:dyDescent="0.15">
      <c r="A326" s="413"/>
      <c r="B326" s="414"/>
      <c r="C326" s="465" t="s">
        <v>393</v>
      </c>
      <c r="D326" s="481" t="s">
        <v>10</v>
      </c>
      <c r="E326" s="405" t="s">
        <v>391</v>
      </c>
      <c r="F326" s="417"/>
      <c r="G326" s="405"/>
      <c r="H326" s="468" t="s">
        <v>2159</v>
      </c>
      <c r="I326" s="490" t="s">
        <v>10</v>
      </c>
      <c r="J326" s="424" t="s">
        <v>24</v>
      </c>
      <c r="K326" s="424"/>
      <c r="L326" s="492" t="s">
        <v>10</v>
      </c>
      <c r="M326" s="427" t="s">
        <v>28</v>
      </c>
      <c r="N326" s="424"/>
      <c r="O326" s="424"/>
      <c r="P326" s="424"/>
      <c r="Q326" s="491"/>
      <c r="R326" s="491"/>
      <c r="S326" s="491"/>
      <c r="T326" s="491"/>
      <c r="U326" s="491"/>
      <c r="V326" s="491"/>
      <c r="W326" s="491"/>
      <c r="X326" s="495"/>
      <c r="Y326" s="422"/>
      <c r="Z326" s="419"/>
      <c r="AA326" s="419"/>
      <c r="AB326" s="420"/>
      <c r="AC326" s="422"/>
      <c r="AD326" s="419"/>
      <c r="AE326" s="419"/>
      <c r="AF326" s="420"/>
    </row>
    <row r="327" spans="1:32" ht="18.75" customHeight="1" x14ac:dyDescent="0.15">
      <c r="A327" s="413"/>
      <c r="B327" s="414"/>
      <c r="C327" s="415"/>
      <c r="D327" s="481" t="s">
        <v>10</v>
      </c>
      <c r="E327" s="405" t="s">
        <v>392</v>
      </c>
      <c r="F327" s="417"/>
      <c r="G327" s="405"/>
      <c r="H327" s="468" t="s">
        <v>2160</v>
      </c>
      <c r="I327" s="490" t="s">
        <v>10</v>
      </c>
      <c r="J327" s="424" t="s">
        <v>24</v>
      </c>
      <c r="K327" s="424"/>
      <c r="L327" s="492" t="s">
        <v>10</v>
      </c>
      <c r="M327" s="427" t="s">
        <v>28</v>
      </c>
      <c r="N327" s="424"/>
      <c r="O327" s="424"/>
      <c r="P327" s="424"/>
      <c r="Q327" s="491"/>
      <c r="R327" s="491"/>
      <c r="S327" s="491"/>
      <c r="T327" s="491"/>
      <c r="U327" s="491"/>
      <c r="V327" s="491"/>
      <c r="W327" s="491"/>
      <c r="X327" s="495"/>
      <c r="Y327" s="422"/>
      <c r="Z327" s="419"/>
      <c r="AA327" s="419"/>
      <c r="AB327" s="420"/>
      <c r="AC327" s="422"/>
      <c r="AD327" s="419"/>
      <c r="AE327" s="419"/>
      <c r="AF327" s="420"/>
    </row>
    <row r="328" spans="1:32" ht="18.75" customHeight="1" x14ac:dyDescent="0.15">
      <c r="A328" s="413"/>
      <c r="B328" s="414"/>
      <c r="C328" s="415"/>
      <c r="D328" s="416"/>
      <c r="E328" s="405"/>
      <c r="F328" s="475"/>
      <c r="G328" s="603"/>
      <c r="H328" s="516" t="s">
        <v>114</v>
      </c>
      <c r="I328" s="490" t="s">
        <v>10</v>
      </c>
      <c r="J328" s="424" t="s">
        <v>24</v>
      </c>
      <c r="K328" s="424"/>
      <c r="L328" s="492" t="s">
        <v>10</v>
      </c>
      <c r="M328" s="424" t="s">
        <v>25</v>
      </c>
      <c r="N328" s="424"/>
      <c r="O328" s="492" t="s">
        <v>10</v>
      </c>
      <c r="P328" s="424" t="s">
        <v>26</v>
      </c>
      <c r="Q328" s="493"/>
      <c r="R328" s="493"/>
      <c r="S328" s="493"/>
      <c r="T328" s="493"/>
      <c r="U328" s="517"/>
      <c r="V328" s="517"/>
      <c r="W328" s="517"/>
      <c r="X328" s="518"/>
      <c r="Y328" s="422"/>
      <c r="Z328" s="419"/>
      <c r="AA328" s="419"/>
      <c r="AB328" s="420"/>
      <c r="AC328" s="422"/>
      <c r="AD328" s="419"/>
      <c r="AE328" s="419"/>
      <c r="AF328" s="420"/>
    </row>
    <row r="329" spans="1:32" ht="18.75" customHeight="1" x14ac:dyDescent="0.15">
      <c r="A329" s="413"/>
      <c r="B329" s="414"/>
      <c r="C329" s="415"/>
      <c r="D329" s="416"/>
      <c r="E329" s="405"/>
      <c r="F329" s="475"/>
      <c r="G329" s="603"/>
      <c r="H329" s="471" t="s">
        <v>84</v>
      </c>
      <c r="I329" s="490" t="s">
        <v>10</v>
      </c>
      <c r="J329" s="424" t="s">
        <v>24</v>
      </c>
      <c r="K329" s="424"/>
      <c r="L329" s="492" t="s">
        <v>10</v>
      </c>
      <c r="M329" s="424" t="s">
        <v>39</v>
      </c>
      <c r="N329" s="424"/>
      <c r="O329" s="492" t="s">
        <v>10</v>
      </c>
      <c r="P329" s="424" t="s">
        <v>40</v>
      </c>
      <c r="Q329" s="451"/>
      <c r="R329" s="492" t="s">
        <v>10</v>
      </c>
      <c r="S329" s="424" t="s">
        <v>85</v>
      </c>
      <c r="T329" s="451"/>
      <c r="U329" s="451"/>
      <c r="V329" s="451"/>
      <c r="W329" s="451"/>
      <c r="X329" s="452"/>
      <c r="Y329" s="422"/>
      <c r="Z329" s="419"/>
      <c r="AA329" s="419"/>
      <c r="AB329" s="420"/>
      <c r="AC329" s="422"/>
      <c r="AD329" s="419"/>
      <c r="AE329" s="419"/>
      <c r="AF329" s="420"/>
    </row>
    <row r="330" spans="1:32" ht="18.75" customHeight="1" x14ac:dyDescent="0.15">
      <c r="A330" s="413"/>
      <c r="B330" s="414"/>
      <c r="C330" s="415"/>
      <c r="D330" s="416"/>
      <c r="E330" s="405"/>
      <c r="F330" s="417"/>
      <c r="G330" s="418"/>
      <c r="H330" s="423" t="s">
        <v>191</v>
      </c>
      <c r="I330" s="490" t="s">
        <v>10</v>
      </c>
      <c r="J330" s="424" t="s">
        <v>24</v>
      </c>
      <c r="K330" s="424"/>
      <c r="L330" s="492" t="s">
        <v>10</v>
      </c>
      <c r="M330" s="424" t="s">
        <v>39</v>
      </c>
      <c r="N330" s="424"/>
      <c r="O330" s="492" t="s">
        <v>10</v>
      </c>
      <c r="P330" s="424" t="s">
        <v>40</v>
      </c>
      <c r="Q330" s="424"/>
      <c r="R330" s="492" t="s">
        <v>10</v>
      </c>
      <c r="S330" s="424" t="s">
        <v>41</v>
      </c>
      <c r="T330" s="424"/>
      <c r="U330" s="493"/>
      <c r="V330" s="493"/>
      <c r="W330" s="493"/>
      <c r="X330" s="494"/>
      <c r="Y330" s="419"/>
      <c r="Z330" s="419"/>
      <c r="AA330" s="419"/>
      <c r="AB330" s="420"/>
      <c r="AC330" s="422"/>
      <c r="AD330" s="419"/>
      <c r="AE330" s="419"/>
      <c r="AF330" s="420"/>
    </row>
    <row r="331" spans="1:32" ht="18.75" customHeight="1" x14ac:dyDescent="0.15">
      <c r="A331" s="413"/>
      <c r="B331" s="414"/>
      <c r="C331" s="415"/>
      <c r="D331" s="416"/>
      <c r="E331" s="405"/>
      <c r="F331" s="417"/>
      <c r="G331" s="418"/>
      <c r="H331" s="561" t="s">
        <v>42</v>
      </c>
      <c r="I331" s="500" t="s">
        <v>10</v>
      </c>
      <c r="J331" s="426" t="s">
        <v>43</v>
      </c>
      <c r="K331" s="426"/>
      <c r="L331" s="501" t="s">
        <v>10</v>
      </c>
      <c r="M331" s="426" t="s">
        <v>44</v>
      </c>
      <c r="N331" s="426"/>
      <c r="O331" s="501" t="s">
        <v>10</v>
      </c>
      <c r="P331" s="426" t="s">
        <v>45</v>
      </c>
      <c r="Q331" s="426"/>
      <c r="R331" s="501"/>
      <c r="S331" s="426"/>
      <c r="T331" s="426"/>
      <c r="U331" s="517"/>
      <c r="V331" s="517"/>
      <c r="W331" s="517"/>
      <c r="X331" s="518"/>
      <c r="Y331" s="419"/>
      <c r="Z331" s="419"/>
      <c r="AA331" s="419"/>
      <c r="AB331" s="420"/>
      <c r="AC331" s="422"/>
      <c r="AD331" s="419"/>
      <c r="AE331" s="419"/>
      <c r="AF331" s="420"/>
    </row>
    <row r="332" spans="1:32" ht="19.5" customHeight="1" x14ac:dyDescent="0.15">
      <c r="A332" s="433"/>
      <c r="B332" s="434"/>
      <c r="C332" s="435"/>
      <c r="D332" s="436"/>
      <c r="E332" s="437"/>
      <c r="F332" s="438"/>
      <c r="G332" s="439"/>
      <c r="H332" s="562" t="s">
        <v>46</v>
      </c>
      <c r="I332" s="502" t="s">
        <v>10</v>
      </c>
      <c r="J332" s="441" t="s">
        <v>24</v>
      </c>
      <c r="K332" s="441"/>
      <c r="L332" s="503" t="s">
        <v>10</v>
      </c>
      <c r="M332" s="441" t="s">
        <v>28</v>
      </c>
      <c r="N332" s="441"/>
      <c r="O332" s="441"/>
      <c r="P332" s="441"/>
      <c r="Q332" s="553"/>
      <c r="R332" s="553"/>
      <c r="S332" s="553"/>
      <c r="T332" s="553"/>
      <c r="U332" s="553"/>
      <c r="V332" s="553"/>
      <c r="W332" s="553"/>
      <c r="X332" s="554"/>
      <c r="Y332" s="444"/>
      <c r="Z332" s="444"/>
      <c r="AA332" s="444"/>
      <c r="AB332" s="445"/>
      <c r="AC332" s="443"/>
      <c r="AD332" s="444"/>
      <c r="AE332" s="444"/>
      <c r="AF332" s="445"/>
    </row>
    <row r="333" spans="1:32" ht="20.25" customHeight="1" x14ac:dyDescent="0.15"/>
    <row r="334" spans="1:32" ht="20.25" customHeight="1" x14ac:dyDescent="0.15">
      <c r="A334" s="2434" t="s">
        <v>243</v>
      </c>
      <c r="B334" s="2434"/>
      <c r="C334" s="2434"/>
      <c r="D334" s="2434"/>
      <c r="E334" s="2434"/>
      <c r="F334" s="2434"/>
      <c r="G334" s="2434"/>
      <c r="H334" s="2434"/>
      <c r="I334" s="2434"/>
      <c r="J334" s="2434"/>
      <c r="K334" s="2434"/>
      <c r="L334" s="2434"/>
      <c r="M334" s="2434"/>
      <c r="N334" s="2434"/>
      <c r="O334" s="2434"/>
      <c r="P334" s="2434"/>
      <c r="Q334" s="2434"/>
      <c r="R334" s="2434"/>
      <c r="S334" s="2434"/>
      <c r="T334" s="2434"/>
      <c r="U334" s="2434"/>
      <c r="V334" s="2434"/>
      <c r="W334" s="2434"/>
      <c r="X334" s="2434"/>
      <c r="Y334" s="2434"/>
      <c r="Z334" s="2434"/>
      <c r="AA334" s="2434"/>
      <c r="AB334" s="2434"/>
      <c r="AC334" s="2434"/>
      <c r="AD334" s="2434"/>
      <c r="AE334" s="2434"/>
      <c r="AF334" s="2434"/>
    </row>
    <row r="335" spans="1:32" ht="20.25" customHeight="1" x14ac:dyDescent="0.15"/>
    <row r="336" spans="1:32" ht="30" customHeight="1" x14ac:dyDescent="0.15">
      <c r="S336" s="2435" t="s">
        <v>1</v>
      </c>
      <c r="T336" s="2436"/>
      <c r="U336" s="2436"/>
      <c r="V336" s="2437"/>
      <c r="W336" s="531"/>
      <c r="X336" s="532"/>
      <c r="Y336" s="532"/>
      <c r="Z336" s="532"/>
      <c r="AA336" s="532"/>
      <c r="AB336" s="532"/>
      <c r="AC336" s="532"/>
      <c r="AD336" s="532"/>
      <c r="AE336" s="532"/>
      <c r="AF336" s="626"/>
    </row>
    <row r="337" spans="1:32" ht="20.25" customHeight="1" x14ac:dyDescent="0.15">
      <c r="A337" s="567"/>
      <c r="B337" s="567"/>
      <c r="C337" s="538"/>
      <c r="D337" s="538"/>
      <c r="E337" s="538"/>
      <c r="F337" s="538"/>
      <c r="G337" s="513"/>
      <c r="H337" s="538"/>
      <c r="I337" s="538"/>
      <c r="J337" s="538"/>
      <c r="K337" s="538"/>
      <c r="L337" s="538"/>
      <c r="M337" s="538"/>
      <c r="N337" s="538"/>
      <c r="O337" s="538"/>
      <c r="P337" s="538"/>
      <c r="Q337" s="538"/>
      <c r="R337" s="538"/>
      <c r="S337" s="538"/>
      <c r="T337" s="538"/>
      <c r="U337" s="538"/>
      <c r="V337" s="538"/>
      <c r="W337" s="538"/>
      <c r="X337" s="538"/>
      <c r="Y337" s="538"/>
      <c r="Z337" s="538"/>
      <c r="AA337" s="538"/>
      <c r="AB337" s="538"/>
      <c r="AC337" s="538"/>
      <c r="AD337" s="538"/>
      <c r="AE337" s="538"/>
      <c r="AF337" s="538"/>
    </row>
    <row r="338" spans="1:32" ht="18" customHeight="1" x14ac:dyDescent="0.15">
      <c r="A338" s="2435" t="s">
        <v>244</v>
      </c>
      <c r="B338" s="2436"/>
      <c r="C338" s="2437"/>
      <c r="D338" s="2435" t="s">
        <v>3</v>
      </c>
      <c r="E338" s="2437"/>
      <c r="F338" s="2526" t="s">
        <v>4</v>
      </c>
      <c r="G338" s="2527"/>
      <c r="H338" s="2435" t="s">
        <v>5</v>
      </c>
      <c r="I338" s="2436"/>
      <c r="J338" s="2436"/>
      <c r="K338" s="2436"/>
      <c r="L338" s="2436"/>
      <c r="M338" s="2436"/>
      <c r="N338" s="2436"/>
      <c r="O338" s="2436"/>
      <c r="P338" s="2436"/>
      <c r="Q338" s="2436"/>
      <c r="R338" s="2436"/>
      <c r="S338" s="2436"/>
      <c r="T338" s="2436"/>
      <c r="U338" s="2436"/>
      <c r="V338" s="2436"/>
      <c r="W338" s="2436"/>
      <c r="X338" s="2436"/>
      <c r="Y338" s="2436"/>
      <c r="Z338" s="2436"/>
      <c r="AA338" s="2436"/>
      <c r="AB338" s="2436"/>
      <c r="AC338" s="2436"/>
      <c r="AD338" s="2436"/>
      <c r="AE338" s="2436"/>
      <c r="AF338" s="2437"/>
    </row>
    <row r="339" spans="1:32" ht="18.75" customHeight="1" x14ac:dyDescent="0.15">
      <c r="A339" s="2446" t="s">
        <v>8</v>
      </c>
      <c r="B339" s="2447"/>
      <c r="C339" s="2448"/>
      <c r="D339" s="534"/>
      <c r="E339" s="458"/>
      <c r="F339" s="409"/>
      <c r="G339" s="545"/>
      <c r="H339" s="2433" t="s">
        <v>9</v>
      </c>
      <c r="I339" s="511" t="s">
        <v>10</v>
      </c>
      <c r="J339" s="400" t="s">
        <v>11</v>
      </c>
      <c r="K339" s="400"/>
      <c r="L339" s="400"/>
      <c r="M339" s="482" t="s">
        <v>10</v>
      </c>
      <c r="N339" s="400" t="s">
        <v>12</v>
      </c>
      <c r="O339" s="400"/>
      <c r="P339" s="400"/>
      <c r="Q339" s="482" t="s">
        <v>10</v>
      </c>
      <c r="R339" s="400" t="s">
        <v>13</v>
      </c>
      <c r="S339" s="400"/>
      <c r="T339" s="400"/>
      <c r="U339" s="482" t="s">
        <v>10</v>
      </c>
      <c r="V339" s="400" t="s">
        <v>14</v>
      </c>
      <c r="W339" s="400"/>
      <c r="X339" s="400"/>
      <c r="Y339" s="400"/>
      <c r="Z339" s="400"/>
      <c r="AA339" s="400"/>
      <c r="AB339" s="400"/>
      <c r="AC339" s="400"/>
      <c r="AD339" s="400"/>
      <c r="AE339" s="400"/>
      <c r="AF339" s="411"/>
    </row>
    <row r="340" spans="1:32" ht="18.75" customHeight="1" x14ac:dyDescent="0.15">
      <c r="A340" s="2449"/>
      <c r="B340" s="2450"/>
      <c r="C340" s="2451"/>
      <c r="D340" s="535"/>
      <c r="E340" s="460"/>
      <c r="F340" s="436"/>
      <c r="G340" s="514"/>
      <c r="H340" s="2452"/>
      <c r="I340" s="543" t="s">
        <v>10</v>
      </c>
      <c r="J340" s="536" t="s">
        <v>15</v>
      </c>
      <c r="K340" s="536"/>
      <c r="L340" s="536"/>
      <c r="M340" s="512" t="s">
        <v>10</v>
      </c>
      <c r="N340" s="536" t="s">
        <v>16</v>
      </c>
      <c r="O340" s="536"/>
      <c r="P340" s="536"/>
      <c r="Q340" s="512" t="s">
        <v>10</v>
      </c>
      <c r="R340" s="536" t="s">
        <v>17</v>
      </c>
      <c r="S340" s="536"/>
      <c r="T340" s="536"/>
      <c r="U340" s="512" t="s">
        <v>10</v>
      </c>
      <c r="V340" s="536" t="s">
        <v>18</v>
      </c>
      <c r="W340" s="536"/>
      <c r="X340" s="536"/>
      <c r="Y340" s="538"/>
      <c r="Z340" s="538"/>
      <c r="AA340" s="538"/>
      <c r="AB340" s="538"/>
      <c r="AC340" s="538"/>
      <c r="AD340" s="538"/>
      <c r="AE340" s="538"/>
      <c r="AF340" s="460"/>
    </row>
    <row r="341" spans="1:32" ht="19.5" customHeight="1" x14ac:dyDescent="0.15">
      <c r="A341" s="413"/>
      <c r="B341" s="414"/>
      <c r="C341" s="415"/>
      <c r="D341" s="416"/>
      <c r="E341" s="405"/>
      <c r="F341" s="417"/>
      <c r="G341" s="418"/>
      <c r="H341" s="476" t="s">
        <v>21</v>
      </c>
      <c r="I341" s="490" t="s">
        <v>10</v>
      </c>
      <c r="J341" s="424" t="s">
        <v>22</v>
      </c>
      <c r="K341" s="491"/>
      <c r="L341" s="450"/>
      <c r="M341" s="492" t="s">
        <v>10</v>
      </c>
      <c r="N341" s="424" t="s">
        <v>23</v>
      </c>
      <c r="O341" s="492"/>
      <c r="P341" s="424"/>
      <c r="Q341" s="493"/>
      <c r="R341" s="493"/>
      <c r="S341" s="493"/>
      <c r="T341" s="493"/>
      <c r="U341" s="493"/>
      <c r="V341" s="493"/>
      <c r="W341" s="493"/>
      <c r="X341" s="493"/>
      <c r="Y341" s="493"/>
      <c r="Z341" s="493"/>
      <c r="AA341" s="493"/>
      <c r="AB341" s="493"/>
      <c r="AC341" s="493"/>
      <c r="AD341" s="493"/>
      <c r="AE341" s="493"/>
      <c r="AF341" s="540"/>
    </row>
    <row r="342" spans="1:32" ht="18.75" customHeight="1" x14ac:dyDescent="0.15">
      <c r="A342" s="413"/>
      <c r="B342" s="414"/>
      <c r="C342" s="465"/>
      <c r="D342" s="417"/>
      <c r="E342" s="405"/>
      <c r="F342" s="417"/>
      <c r="G342" s="525"/>
      <c r="H342" s="568" t="s">
        <v>57</v>
      </c>
      <c r="I342" s="487" t="s">
        <v>10</v>
      </c>
      <c r="J342" s="427" t="s">
        <v>24</v>
      </c>
      <c r="K342" s="496"/>
      <c r="L342" s="510" t="s">
        <v>10</v>
      </c>
      <c r="M342" s="427" t="s">
        <v>28</v>
      </c>
      <c r="N342" s="496"/>
      <c r="O342" s="488"/>
      <c r="P342" s="488"/>
      <c r="Q342" s="488"/>
      <c r="R342" s="488"/>
      <c r="S342" s="488"/>
      <c r="T342" s="488"/>
      <c r="U342" s="488"/>
      <c r="V342" s="488"/>
      <c r="W342" s="488"/>
      <c r="X342" s="488"/>
      <c r="Y342" s="488"/>
      <c r="Z342" s="488"/>
      <c r="AA342" s="488"/>
      <c r="AB342" s="488"/>
      <c r="AC342" s="488"/>
      <c r="AD342" s="488"/>
      <c r="AE342" s="488"/>
      <c r="AF342" s="489"/>
    </row>
    <row r="343" spans="1:32" ht="18.75" customHeight="1" x14ac:dyDescent="0.15">
      <c r="A343" s="413"/>
      <c r="B343" s="414"/>
      <c r="C343" s="465"/>
      <c r="D343" s="417"/>
      <c r="E343" s="405"/>
      <c r="F343" s="417"/>
      <c r="G343" s="525"/>
      <c r="H343" s="2489" t="s">
        <v>58</v>
      </c>
      <c r="I343" s="2471" t="s">
        <v>10</v>
      </c>
      <c r="J343" s="2473" t="s">
        <v>30</v>
      </c>
      <c r="K343" s="2473"/>
      <c r="L343" s="2473"/>
      <c r="M343" s="2471" t="s">
        <v>10</v>
      </c>
      <c r="N343" s="2473" t="s">
        <v>31</v>
      </c>
      <c r="O343" s="2473"/>
      <c r="P343" s="2473"/>
      <c r="Q343" s="517"/>
      <c r="R343" s="517"/>
      <c r="S343" s="517"/>
      <c r="T343" s="517"/>
      <c r="U343" s="517"/>
      <c r="V343" s="517"/>
      <c r="W343" s="517"/>
      <c r="X343" s="517"/>
      <c r="Y343" s="517"/>
      <c r="Z343" s="517"/>
      <c r="AA343" s="517"/>
      <c r="AB343" s="517"/>
      <c r="AC343" s="517"/>
      <c r="AD343" s="517"/>
      <c r="AE343" s="517"/>
      <c r="AF343" s="518"/>
    </row>
    <row r="344" spans="1:32" ht="18.75" customHeight="1" x14ac:dyDescent="0.15">
      <c r="A344" s="413"/>
      <c r="B344" s="414"/>
      <c r="C344" s="465"/>
      <c r="D344" s="417"/>
      <c r="E344" s="405"/>
      <c r="F344" s="417"/>
      <c r="G344" s="525"/>
      <c r="H344" s="2490"/>
      <c r="I344" s="2472"/>
      <c r="J344" s="2442"/>
      <c r="K344" s="2442"/>
      <c r="L344" s="2442"/>
      <c r="M344" s="2472"/>
      <c r="N344" s="2442"/>
      <c r="O344" s="2442"/>
      <c r="P344" s="2442"/>
      <c r="Q344" s="488"/>
      <c r="R344" s="488"/>
      <c r="S344" s="488"/>
      <c r="T344" s="488"/>
      <c r="U344" s="488"/>
      <c r="V344" s="488"/>
      <c r="W344" s="488"/>
      <c r="X344" s="488"/>
      <c r="Y344" s="488"/>
      <c r="Z344" s="488"/>
      <c r="AA344" s="488"/>
      <c r="AB344" s="488"/>
      <c r="AC344" s="488"/>
      <c r="AD344" s="488"/>
      <c r="AE344" s="488"/>
      <c r="AF344" s="489"/>
    </row>
    <row r="345" spans="1:32" ht="18.75" customHeight="1" x14ac:dyDescent="0.15">
      <c r="A345" s="413"/>
      <c r="B345" s="414"/>
      <c r="C345" s="465"/>
      <c r="D345" s="417"/>
      <c r="E345" s="405"/>
      <c r="F345" s="417"/>
      <c r="G345" s="525"/>
      <c r="H345" s="2489" t="s">
        <v>59</v>
      </c>
      <c r="I345" s="2471" t="s">
        <v>10</v>
      </c>
      <c r="J345" s="2473" t="s">
        <v>30</v>
      </c>
      <c r="K345" s="2473"/>
      <c r="L345" s="2473"/>
      <c r="M345" s="2471" t="s">
        <v>10</v>
      </c>
      <c r="N345" s="2473" t="s">
        <v>31</v>
      </c>
      <c r="O345" s="2473"/>
      <c r="P345" s="2473"/>
      <c r="Q345" s="517"/>
      <c r="R345" s="517"/>
      <c r="S345" s="517"/>
      <c r="T345" s="517"/>
      <c r="U345" s="517"/>
      <c r="V345" s="517"/>
      <c r="W345" s="517"/>
      <c r="X345" s="517"/>
      <c r="Y345" s="517"/>
      <c r="Z345" s="517"/>
      <c r="AA345" s="517"/>
      <c r="AB345" s="517"/>
      <c r="AC345" s="517"/>
      <c r="AD345" s="517"/>
      <c r="AE345" s="517"/>
      <c r="AF345" s="518"/>
    </row>
    <row r="346" spans="1:32" ht="18.75" customHeight="1" x14ac:dyDescent="0.15">
      <c r="A346" s="481" t="s">
        <v>10</v>
      </c>
      <c r="B346" s="414">
        <v>76</v>
      </c>
      <c r="C346" s="465" t="s">
        <v>434</v>
      </c>
      <c r="D346" s="481" t="s">
        <v>10</v>
      </c>
      <c r="E346" s="405" t="s">
        <v>345</v>
      </c>
      <c r="F346" s="417"/>
      <c r="G346" s="525"/>
      <c r="H346" s="2490"/>
      <c r="I346" s="2472"/>
      <c r="J346" s="2442"/>
      <c r="K346" s="2442"/>
      <c r="L346" s="2442"/>
      <c r="M346" s="2472"/>
      <c r="N346" s="2442"/>
      <c r="O346" s="2442"/>
      <c r="P346" s="2442"/>
      <c r="Q346" s="488"/>
      <c r="R346" s="488"/>
      <c r="S346" s="488"/>
      <c r="T346" s="488"/>
      <c r="U346" s="488"/>
      <c r="V346" s="488"/>
      <c r="W346" s="488"/>
      <c r="X346" s="488"/>
      <c r="Y346" s="488"/>
      <c r="Z346" s="488"/>
      <c r="AA346" s="488"/>
      <c r="AB346" s="488"/>
      <c r="AC346" s="488"/>
      <c r="AD346" s="488"/>
      <c r="AE346" s="488"/>
      <c r="AF346" s="489"/>
    </row>
    <row r="347" spans="1:32" ht="18.75" customHeight="1" x14ac:dyDescent="0.15">
      <c r="A347" s="413"/>
      <c r="B347" s="414"/>
      <c r="C347" s="465" t="s">
        <v>347</v>
      </c>
      <c r="D347" s="481" t="s">
        <v>10</v>
      </c>
      <c r="E347" s="405" t="s">
        <v>348</v>
      </c>
      <c r="F347" s="417"/>
      <c r="G347" s="525"/>
      <c r="H347" s="471" t="s">
        <v>343</v>
      </c>
      <c r="I347" s="490" t="s">
        <v>10</v>
      </c>
      <c r="J347" s="424" t="s">
        <v>24</v>
      </c>
      <c r="K347" s="491"/>
      <c r="L347" s="492" t="s">
        <v>10</v>
      </c>
      <c r="M347" s="424" t="s">
        <v>55</v>
      </c>
      <c r="N347" s="424"/>
      <c r="O347" s="501" t="s">
        <v>10</v>
      </c>
      <c r="P347" s="426" t="s">
        <v>56</v>
      </c>
      <c r="Q347" s="424"/>
      <c r="R347" s="424"/>
      <c r="S347" s="491"/>
      <c r="T347" s="491"/>
      <c r="U347" s="491"/>
      <c r="V347" s="491"/>
      <c r="W347" s="491"/>
      <c r="X347" s="491"/>
      <c r="Y347" s="424"/>
      <c r="Z347" s="424"/>
      <c r="AA347" s="424"/>
      <c r="AB347" s="424"/>
      <c r="AC347" s="424"/>
      <c r="AD347" s="424"/>
      <c r="AE347" s="424"/>
      <c r="AF347" s="425"/>
    </row>
    <row r="348" spans="1:32" ht="18.75" customHeight="1" x14ac:dyDescent="0.15">
      <c r="A348" s="413"/>
      <c r="B348" s="414"/>
      <c r="C348" s="465"/>
      <c r="D348" s="417"/>
      <c r="E348" s="405"/>
      <c r="F348" s="417"/>
      <c r="G348" s="525"/>
      <c r="H348" s="569" t="s">
        <v>346</v>
      </c>
      <c r="I348" s="490" t="s">
        <v>10</v>
      </c>
      <c r="J348" s="424" t="s">
        <v>53</v>
      </c>
      <c r="K348" s="491"/>
      <c r="L348" s="451"/>
      <c r="M348" s="492" t="s">
        <v>10</v>
      </c>
      <c r="N348" s="424" t="s">
        <v>54</v>
      </c>
      <c r="O348" s="493"/>
      <c r="P348" s="493"/>
      <c r="Q348" s="493"/>
      <c r="R348" s="424"/>
      <c r="S348" s="424"/>
      <c r="T348" s="424"/>
      <c r="U348" s="424"/>
      <c r="V348" s="424"/>
      <c r="W348" s="424"/>
      <c r="X348" s="424"/>
      <c r="Y348" s="424"/>
      <c r="Z348" s="424"/>
      <c r="AA348" s="424"/>
      <c r="AB348" s="424"/>
      <c r="AC348" s="424"/>
      <c r="AD348" s="424"/>
      <c r="AE348" s="424"/>
      <c r="AF348" s="425"/>
    </row>
    <row r="349" spans="1:32" ht="18.75" customHeight="1" x14ac:dyDescent="0.15">
      <c r="A349" s="413"/>
      <c r="B349" s="414"/>
      <c r="C349" s="465"/>
      <c r="D349" s="417"/>
      <c r="E349" s="405"/>
      <c r="F349" s="417"/>
      <c r="G349" s="525"/>
      <c r="H349" s="569" t="s">
        <v>238</v>
      </c>
      <c r="I349" s="490" t="s">
        <v>10</v>
      </c>
      <c r="J349" s="424" t="s">
        <v>24</v>
      </c>
      <c r="K349" s="491"/>
      <c r="L349" s="492" t="s">
        <v>10</v>
      </c>
      <c r="M349" s="424" t="s">
        <v>28</v>
      </c>
      <c r="N349" s="451"/>
      <c r="O349" s="424"/>
      <c r="P349" s="424"/>
      <c r="Q349" s="424"/>
      <c r="R349" s="424"/>
      <c r="S349" s="424"/>
      <c r="T349" s="424"/>
      <c r="U349" s="424"/>
      <c r="V349" s="424"/>
      <c r="W349" s="424"/>
      <c r="X349" s="424"/>
      <c r="Y349" s="424"/>
      <c r="Z349" s="424"/>
      <c r="AA349" s="424"/>
      <c r="AB349" s="424"/>
      <c r="AC349" s="424"/>
      <c r="AD349" s="424"/>
      <c r="AE349" s="424"/>
      <c r="AF349" s="425"/>
    </row>
    <row r="350" spans="1:32" ht="18.75" customHeight="1" x14ac:dyDescent="0.15">
      <c r="A350" s="413"/>
      <c r="B350" s="414"/>
      <c r="C350" s="465"/>
      <c r="D350" s="417"/>
      <c r="E350" s="405"/>
      <c r="F350" s="417"/>
      <c r="G350" s="525"/>
      <c r="H350" s="471" t="s">
        <v>349</v>
      </c>
      <c r="I350" s="490" t="s">
        <v>10</v>
      </c>
      <c r="J350" s="424" t="s">
        <v>24</v>
      </c>
      <c r="K350" s="491"/>
      <c r="L350" s="492" t="s">
        <v>10</v>
      </c>
      <c r="M350" s="424" t="s">
        <v>55</v>
      </c>
      <c r="N350" s="424"/>
      <c r="O350" s="501" t="s">
        <v>10</v>
      </c>
      <c r="P350" s="426" t="s">
        <v>56</v>
      </c>
      <c r="Q350" s="424"/>
      <c r="R350" s="424"/>
      <c r="S350" s="491"/>
      <c r="T350" s="424"/>
      <c r="U350" s="491"/>
      <c r="V350" s="491"/>
      <c r="W350" s="491"/>
      <c r="X350" s="491"/>
      <c r="Y350" s="424"/>
      <c r="Z350" s="424"/>
      <c r="AA350" s="424"/>
      <c r="AB350" s="424"/>
      <c r="AC350" s="424"/>
      <c r="AD350" s="424"/>
      <c r="AE350" s="424"/>
      <c r="AF350" s="425"/>
    </row>
    <row r="351" spans="1:32" ht="18.75" customHeight="1" x14ac:dyDescent="0.15">
      <c r="A351" s="413"/>
      <c r="B351" s="414"/>
      <c r="C351" s="465"/>
      <c r="D351" s="417"/>
      <c r="E351" s="405"/>
      <c r="F351" s="417"/>
      <c r="G351" s="525"/>
      <c r="H351" s="569" t="s">
        <v>37</v>
      </c>
      <c r="I351" s="490" t="s">
        <v>10</v>
      </c>
      <c r="J351" s="424" t="s">
        <v>24</v>
      </c>
      <c r="K351" s="424"/>
      <c r="L351" s="492" t="s">
        <v>10</v>
      </c>
      <c r="M351" s="424" t="s">
        <v>25</v>
      </c>
      <c r="N351" s="424"/>
      <c r="O351" s="492" t="s">
        <v>10</v>
      </c>
      <c r="P351" s="424" t="s">
        <v>26</v>
      </c>
      <c r="Q351" s="451"/>
      <c r="R351" s="451"/>
      <c r="S351" s="451"/>
      <c r="T351" s="451"/>
      <c r="U351" s="424"/>
      <c r="V351" s="424"/>
      <c r="W351" s="424"/>
      <c r="X351" s="424"/>
      <c r="Y351" s="424"/>
      <c r="Z351" s="424"/>
      <c r="AA351" s="424"/>
      <c r="AB351" s="424"/>
      <c r="AC351" s="424"/>
      <c r="AD351" s="424"/>
      <c r="AE351" s="424"/>
      <c r="AF351" s="425"/>
    </row>
    <row r="352" spans="1:32" ht="19.5" customHeight="1" x14ac:dyDescent="0.15">
      <c r="A352" s="433"/>
      <c r="B352" s="434"/>
      <c r="C352" s="435"/>
      <c r="D352" s="436"/>
      <c r="E352" s="437"/>
      <c r="F352" s="438"/>
      <c r="G352" s="439"/>
      <c r="H352" s="601" t="s">
        <v>36</v>
      </c>
      <c r="I352" s="502" t="s">
        <v>10</v>
      </c>
      <c r="J352" s="441" t="s">
        <v>24</v>
      </c>
      <c r="K352" s="441"/>
      <c r="L352" s="503" t="s">
        <v>10</v>
      </c>
      <c r="M352" s="441" t="s">
        <v>28</v>
      </c>
      <c r="N352" s="441"/>
      <c r="O352" s="504"/>
      <c r="P352" s="441"/>
      <c r="Q352" s="504"/>
      <c r="R352" s="504"/>
      <c r="S352" s="504"/>
      <c r="T352" s="504"/>
      <c r="U352" s="504"/>
      <c r="V352" s="504"/>
      <c r="W352" s="504"/>
      <c r="X352" s="488"/>
      <c r="Y352" s="488"/>
      <c r="Z352" s="488"/>
      <c r="AA352" s="488"/>
      <c r="AB352" s="488"/>
      <c r="AC352" s="488"/>
      <c r="AD352" s="488"/>
      <c r="AE352" s="488"/>
      <c r="AF352" s="515"/>
    </row>
    <row r="353" spans="1:32" ht="19.5" customHeight="1" x14ac:dyDescent="0.15">
      <c r="A353" s="406"/>
      <c r="B353" s="414"/>
      <c r="C353" s="415"/>
      <c r="D353" s="416"/>
      <c r="E353" s="405"/>
      <c r="F353" s="417"/>
      <c r="G353" s="418"/>
      <c r="H353" s="476" t="s">
        <v>21</v>
      </c>
      <c r="I353" s="505" t="s">
        <v>10</v>
      </c>
      <c r="J353" s="449" t="s">
        <v>22</v>
      </c>
      <c r="K353" s="506"/>
      <c r="L353" s="462"/>
      <c r="M353" s="507" t="s">
        <v>10</v>
      </c>
      <c r="N353" s="449" t="s">
        <v>23</v>
      </c>
      <c r="O353" s="507"/>
      <c r="P353" s="449"/>
      <c r="Q353" s="508"/>
      <c r="R353" s="508"/>
      <c r="S353" s="508"/>
      <c r="T353" s="508"/>
      <c r="U353" s="508"/>
      <c r="V353" s="508"/>
      <c r="W353" s="508"/>
      <c r="X353" s="508"/>
      <c r="Y353" s="508"/>
      <c r="Z353" s="508"/>
      <c r="AA353" s="508"/>
      <c r="AB353" s="508"/>
      <c r="AC353" s="508"/>
      <c r="AD353" s="508"/>
      <c r="AE353" s="508"/>
      <c r="AF353" s="570"/>
    </row>
    <row r="354" spans="1:32" ht="18.75" customHeight="1" x14ac:dyDescent="0.15">
      <c r="A354" s="413"/>
      <c r="B354" s="414"/>
      <c r="C354" s="465"/>
      <c r="D354" s="417"/>
      <c r="E354" s="405"/>
      <c r="F354" s="417"/>
      <c r="G354" s="525"/>
      <c r="H354" s="568" t="s">
        <v>350</v>
      </c>
      <c r="I354" s="487" t="s">
        <v>10</v>
      </c>
      <c r="J354" s="427" t="s">
        <v>53</v>
      </c>
      <c r="K354" s="496"/>
      <c r="L354" s="421"/>
      <c r="M354" s="510" t="s">
        <v>10</v>
      </c>
      <c r="N354" s="427" t="s">
        <v>54</v>
      </c>
      <c r="O354" s="488"/>
      <c r="P354" s="488"/>
      <c r="Q354" s="488"/>
      <c r="R354" s="427"/>
      <c r="S354" s="427"/>
      <c r="T354" s="427"/>
      <c r="U354" s="427"/>
      <c r="V354" s="427"/>
      <c r="W354" s="427"/>
      <c r="X354" s="427"/>
      <c r="Y354" s="427"/>
      <c r="Z354" s="427"/>
      <c r="AA354" s="427"/>
      <c r="AB354" s="427"/>
      <c r="AC354" s="427"/>
      <c r="AD354" s="427"/>
      <c r="AE354" s="427"/>
      <c r="AF354" s="428"/>
    </row>
    <row r="355" spans="1:32" ht="18.75" customHeight="1" x14ac:dyDescent="0.15">
      <c r="A355" s="481" t="s">
        <v>10</v>
      </c>
      <c r="B355" s="414">
        <v>71</v>
      </c>
      <c r="C355" s="465" t="s">
        <v>351</v>
      </c>
      <c r="D355" s="481" t="s">
        <v>10</v>
      </c>
      <c r="E355" s="405" t="s">
        <v>203</v>
      </c>
      <c r="F355" s="417"/>
      <c r="G355" s="525"/>
      <c r="H355" s="569" t="s">
        <v>57</v>
      </c>
      <c r="I355" s="490" t="s">
        <v>10</v>
      </c>
      <c r="J355" s="424" t="s">
        <v>24</v>
      </c>
      <c r="K355" s="491"/>
      <c r="L355" s="492" t="s">
        <v>10</v>
      </c>
      <c r="M355" s="424" t="s">
        <v>28</v>
      </c>
      <c r="N355" s="451"/>
      <c r="O355" s="424"/>
      <c r="P355" s="424"/>
      <c r="Q355" s="424"/>
      <c r="R355" s="424"/>
      <c r="S355" s="424"/>
      <c r="T355" s="424"/>
      <c r="U355" s="424"/>
      <c r="V355" s="424"/>
      <c r="W355" s="424"/>
      <c r="X355" s="424"/>
      <c r="Y355" s="424"/>
      <c r="Z355" s="424"/>
      <c r="AA355" s="424"/>
      <c r="AB355" s="424"/>
      <c r="AC355" s="424"/>
      <c r="AD355" s="424"/>
      <c r="AE355" s="424"/>
      <c r="AF355" s="425"/>
    </row>
    <row r="356" spans="1:32" ht="18.75" customHeight="1" x14ac:dyDescent="0.15">
      <c r="A356" s="413"/>
      <c r="B356" s="414"/>
      <c r="C356" s="465"/>
      <c r="D356" s="481" t="s">
        <v>10</v>
      </c>
      <c r="E356" s="405" t="s">
        <v>188</v>
      </c>
      <c r="F356" s="417"/>
      <c r="G356" s="525"/>
      <c r="H356" s="2489" t="s">
        <v>58</v>
      </c>
      <c r="I356" s="2471" t="s">
        <v>10</v>
      </c>
      <c r="J356" s="2473" t="s">
        <v>30</v>
      </c>
      <c r="K356" s="2473"/>
      <c r="L356" s="2473"/>
      <c r="M356" s="2471" t="s">
        <v>10</v>
      </c>
      <c r="N356" s="2473" t="s">
        <v>31</v>
      </c>
      <c r="O356" s="2473"/>
      <c r="P356" s="2473"/>
      <c r="Q356" s="517"/>
      <c r="R356" s="517"/>
      <c r="S356" s="517"/>
      <c r="T356" s="517"/>
      <c r="U356" s="517"/>
      <c r="V356" s="517"/>
      <c r="W356" s="517"/>
      <c r="X356" s="517"/>
      <c r="Y356" s="517"/>
      <c r="Z356" s="517"/>
      <c r="AA356" s="517"/>
      <c r="AB356" s="517"/>
      <c r="AC356" s="517"/>
      <c r="AD356" s="517"/>
      <c r="AE356" s="517"/>
      <c r="AF356" s="518"/>
    </row>
    <row r="357" spans="1:32" ht="18.75" customHeight="1" x14ac:dyDescent="0.15">
      <c r="A357" s="416"/>
      <c r="B357" s="390"/>
      <c r="C357" s="416"/>
      <c r="D357" s="416"/>
      <c r="F357" s="417"/>
      <c r="G357" s="525"/>
      <c r="H357" s="2490"/>
      <c r="I357" s="2472"/>
      <c r="J357" s="2442"/>
      <c r="K357" s="2442"/>
      <c r="L357" s="2442"/>
      <c r="M357" s="2472"/>
      <c r="N357" s="2442"/>
      <c r="O357" s="2442"/>
      <c r="P357" s="2442"/>
      <c r="Q357" s="488"/>
      <c r="R357" s="488"/>
      <c r="S357" s="488"/>
      <c r="T357" s="488"/>
      <c r="U357" s="488"/>
      <c r="V357" s="488"/>
      <c r="W357" s="488"/>
      <c r="X357" s="488"/>
      <c r="Y357" s="488"/>
      <c r="Z357" s="488"/>
      <c r="AA357" s="488"/>
      <c r="AB357" s="488"/>
      <c r="AC357" s="488"/>
      <c r="AD357" s="488"/>
      <c r="AE357" s="488"/>
      <c r="AF357" s="489"/>
    </row>
    <row r="358" spans="1:32" ht="18.75" customHeight="1" x14ac:dyDescent="0.15">
      <c r="A358" s="433"/>
      <c r="B358" s="434"/>
      <c r="C358" s="551"/>
      <c r="D358" s="438"/>
      <c r="E358" s="437"/>
      <c r="F358" s="438"/>
      <c r="G358" s="524"/>
      <c r="H358" s="571" t="s">
        <v>37</v>
      </c>
      <c r="I358" s="502" t="s">
        <v>10</v>
      </c>
      <c r="J358" s="441" t="s">
        <v>24</v>
      </c>
      <c r="K358" s="441"/>
      <c r="L358" s="503" t="s">
        <v>10</v>
      </c>
      <c r="M358" s="441" t="s">
        <v>25</v>
      </c>
      <c r="N358" s="441"/>
      <c r="O358" s="503" t="s">
        <v>10</v>
      </c>
      <c r="P358" s="441" t="s">
        <v>26</v>
      </c>
      <c r="Q358" s="553"/>
      <c r="R358" s="553"/>
      <c r="S358" s="441"/>
      <c r="T358" s="441"/>
      <c r="U358" s="441"/>
      <c r="V358" s="441"/>
      <c r="W358" s="441"/>
      <c r="X358" s="441"/>
      <c r="Y358" s="441"/>
      <c r="Z358" s="441"/>
      <c r="AA358" s="441"/>
      <c r="AB358" s="441"/>
      <c r="AC358" s="441"/>
      <c r="AD358" s="441"/>
      <c r="AE358" s="441"/>
      <c r="AF358" s="442"/>
    </row>
    <row r="359" spans="1:32" ht="19.5" customHeight="1" x14ac:dyDescent="0.15">
      <c r="A359" s="413"/>
      <c r="B359" s="414"/>
      <c r="C359" s="415"/>
      <c r="D359" s="416"/>
      <c r="E359" s="405"/>
      <c r="F359" s="417"/>
      <c r="G359" s="418"/>
      <c r="H359" s="430" t="s">
        <v>21</v>
      </c>
      <c r="I359" s="490" t="s">
        <v>10</v>
      </c>
      <c r="J359" s="424" t="s">
        <v>22</v>
      </c>
      <c r="K359" s="491"/>
      <c r="L359" s="450"/>
      <c r="M359" s="492" t="s">
        <v>10</v>
      </c>
      <c r="N359" s="424" t="s">
        <v>23</v>
      </c>
      <c r="O359" s="492"/>
      <c r="P359" s="424"/>
      <c r="Q359" s="493"/>
      <c r="R359" s="493"/>
      <c r="S359" s="493"/>
      <c r="T359" s="493"/>
      <c r="U359" s="493"/>
      <c r="V359" s="493"/>
      <c r="W359" s="493"/>
      <c r="X359" s="493"/>
      <c r="Y359" s="493"/>
      <c r="Z359" s="493"/>
      <c r="AA359" s="493"/>
      <c r="AB359" s="493"/>
      <c r="AC359" s="493"/>
      <c r="AD359" s="493"/>
      <c r="AE359" s="493"/>
      <c r="AF359" s="540"/>
    </row>
    <row r="360" spans="1:32" ht="19.5" customHeight="1" x14ac:dyDescent="0.15">
      <c r="A360" s="413"/>
      <c r="B360" s="414"/>
      <c r="C360" s="415"/>
      <c r="D360" s="416"/>
      <c r="E360" s="405"/>
      <c r="F360" s="417"/>
      <c r="G360" s="418"/>
      <c r="H360" s="447" t="s">
        <v>66</v>
      </c>
      <c r="I360" s="490" t="s">
        <v>10</v>
      </c>
      <c r="J360" s="424" t="s">
        <v>22</v>
      </c>
      <c r="K360" s="491"/>
      <c r="L360" s="450"/>
      <c r="M360" s="492" t="s">
        <v>10</v>
      </c>
      <c r="N360" s="424" t="s">
        <v>23</v>
      </c>
      <c r="O360" s="492"/>
      <c r="P360" s="424"/>
      <c r="Q360" s="493"/>
      <c r="R360" s="493"/>
      <c r="S360" s="493"/>
      <c r="T360" s="493"/>
      <c r="U360" s="493"/>
      <c r="V360" s="493"/>
      <c r="W360" s="493"/>
      <c r="X360" s="493"/>
      <c r="Y360" s="493"/>
      <c r="Z360" s="493"/>
      <c r="AA360" s="493"/>
      <c r="AB360" s="493"/>
      <c r="AC360" s="493"/>
      <c r="AD360" s="493"/>
      <c r="AE360" s="493"/>
      <c r="AF360" s="540"/>
    </row>
    <row r="361" spans="1:32" ht="18.75" customHeight="1" x14ac:dyDescent="0.15">
      <c r="A361" s="413"/>
      <c r="B361" s="414"/>
      <c r="C361" s="465"/>
      <c r="D361" s="417"/>
      <c r="E361" s="405"/>
      <c r="F361" s="417"/>
      <c r="G361" s="525"/>
      <c r="H361" s="572" t="s">
        <v>63</v>
      </c>
      <c r="I361" s="487" t="s">
        <v>10</v>
      </c>
      <c r="J361" s="427" t="s">
        <v>24</v>
      </c>
      <c r="K361" s="427"/>
      <c r="L361" s="472"/>
      <c r="M361" s="510" t="s">
        <v>10</v>
      </c>
      <c r="N361" s="427" t="s">
        <v>64</v>
      </c>
      <c r="O361" s="427"/>
      <c r="P361" s="472"/>
      <c r="Q361" s="510" t="s">
        <v>10</v>
      </c>
      <c r="R361" s="421" t="s">
        <v>65</v>
      </c>
      <c r="S361" s="421"/>
      <c r="T361" s="421"/>
      <c r="U361" s="421"/>
      <c r="V361" s="427"/>
      <c r="W361" s="427"/>
      <c r="X361" s="427"/>
      <c r="Y361" s="427"/>
      <c r="Z361" s="427"/>
      <c r="AA361" s="427"/>
      <c r="AB361" s="427"/>
      <c r="AC361" s="427"/>
      <c r="AD361" s="427"/>
      <c r="AE361" s="427"/>
      <c r="AF361" s="428"/>
    </row>
    <row r="362" spans="1:32" ht="18.75" customHeight="1" x14ac:dyDescent="0.15">
      <c r="A362" s="413"/>
      <c r="B362" s="414"/>
      <c r="C362" s="465"/>
      <c r="D362" s="417"/>
      <c r="E362" s="405"/>
      <c r="F362" s="417"/>
      <c r="G362" s="525"/>
      <c r="H362" s="447" t="s">
        <v>68</v>
      </c>
      <c r="I362" s="490" t="s">
        <v>10</v>
      </c>
      <c r="J362" s="424" t="s">
        <v>53</v>
      </c>
      <c r="K362" s="491"/>
      <c r="L362" s="451"/>
      <c r="M362" s="492" t="s">
        <v>10</v>
      </c>
      <c r="N362" s="424" t="s">
        <v>54</v>
      </c>
      <c r="O362" s="493"/>
      <c r="P362" s="493"/>
      <c r="Q362" s="493"/>
      <c r="R362" s="424"/>
      <c r="S362" s="424"/>
      <c r="T362" s="424"/>
      <c r="U362" s="424"/>
      <c r="V362" s="424"/>
      <c r="W362" s="424"/>
      <c r="X362" s="424"/>
      <c r="Y362" s="424"/>
      <c r="Z362" s="424"/>
      <c r="AA362" s="424"/>
      <c r="AB362" s="424"/>
      <c r="AC362" s="424"/>
      <c r="AD362" s="424"/>
      <c r="AE362" s="424"/>
      <c r="AF362" s="425"/>
    </row>
    <row r="363" spans="1:32" ht="18.75" customHeight="1" x14ac:dyDescent="0.15">
      <c r="A363" s="413"/>
      <c r="B363" s="414"/>
      <c r="C363" s="465"/>
      <c r="D363" s="417"/>
      <c r="E363" s="405"/>
      <c r="F363" s="417"/>
      <c r="G363" s="525"/>
      <c r="H363" s="2489" t="s">
        <v>69</v>
      </c>
      <c r="I363" s="2492" t="s">
        <v>10</v>
      </c>
      <c r="J363" s="2473" t="s">
        <v>24</v>
      </c>
      <c r="K363" s="2473"/>
      <c r="L363" s="2471" t="s">
        <v>10</v>
      </c>
      <c r="M363" s="2473" t="s">
        <v>28</v>
      </c>
      <c r="N363" s="2473"/>
      <c r="O363" s="426"/>
      <c r="P363" s="426"/>
      <c r="Q363" s="426"/>
      <c r="R363" s="426"/>
      <c r="S363" s="426"/>
      <c r="T363" s="426"/>
      <c r="U363" s="426"/>
      <c r="V363" s="426"/>
      <c r="W363" s="426"/>
      <c r="X363" s="426"/>
      <c r="Y363" s="426"/>
      <c r="Z363" s="426"/>
      <c r="AA363" s="426"/>
      <c r="AB363" s="426"/>
      <c r="AC363" s="426"/>
      <c r="AD363" s="426"/>
      <c r="AE363" s="426"/>
      <c r="AF363" s="429"/>
    </row>
    <row r="364" spans="1:32" ht="18.75" customHeight="1" x14ac:dyDescent="0.15">
      <c r="A364" s="413"/>
      <c r="B364" s="414"/>
      <c r="C364" s="465"/>
      <c r="D364" s="417"/>
      <c r="E364" s="405"/>
      <c r="F364" s="417"/>
      <c r="G364" s="525"/>
      <c r="H364" s="2490"/>
      <c r="I364" s="2543"/>
      <c r="J364" s="2442"/>
      <c r="K364" s="2442"/>
      <c r="L364" s="2472"/>
      <c r="M364" s="2442"/>
      <c r="N364" s="2442"/>
      <c r="O364" s="427"/>
      <c r="P364" s="427"/>
      <c r="Q364" s="427"/>
      <c r="R364" s="427"/>
      <c r="S364" s="427"/>
      <c r="T364" s="427"/>
      <c r="U364" s="427"/>
      <c r="V364" s="427"/>
      <c r="W364" s="427"/>
      <c r="X364" s="427"/>
      <c r="Y364" s="427"/>
      <c r="Z364" s="427"/>
      <c r="AA364" s="427"/>
      <c r="AB364" s="427"/>
      <c r="AC364" s="427"/>
      <c r="AD364" s="427"/>
      <c r="AE364" s="427"/>
      <c r="AF364" s="428"/>
    </row>
    <row r="365" spans="1:32" ht="18.75" customHeight="1" x14ac:dyDescent="0.15">
      <c r="A365" s="413"/>
      <c r="B365" s="414"/>
      <c r="C365" s="465"/>
      <c r="D365" s="417"/>
      <c r="E365" s="405"/>
      <c r="F365" s="417"/>
      <c r="G365" s="525"/>
      <c r="H365" s="2489" t="s">
        <v>70</v>
      </c>
      <c r="I365" s="2492" t="s">
        <v>10</v>
      </c>
      <c r="J365" s="2473" t="s">
        <v>24</v>
      </c>
      <c r="K365" s="2473"/>
      <c r="L365" s="2471" t="s">
        <v>10</v>
      </c>
      <c r="M365" s="2473" t="s">
        <v>28</v>
      </c>
      <c r="N365" s="2473"/>
      <c r="O365" s="426"/>
      <c r="P365" s="426"/>
      <c r="Q365" s="426"/>
      <c r="R365" s="426"/>
      <c r="S365" s="426"/>
      <c r="T365" s="426"/>
      <c r="U365" s="426"/>
      <c r="V365" s="426"/>
      <c r="W365" s="426"/>
      <c r="X365" s="426"/>
      <c r="Y365" s="426"/>
      <c r="Z365" s="426"/>
      <c r="AA365" s="426"/>
      <c r="AB365" s="426"/>
      <c r="AC365" s="426"/>
      <c r="AD365" s="426"/>
      <c r="AE365" s="426"/>
      <c r="AF365" s="429"/>
    </row>
    <row r="366" spans="1:32" ht="18.75" customHeight="1" x14ac:dyDescent="0.15">
      <c r="A366" s="413"/>
      <c r="B366" s="414"/>
      <c r="C366" s="465"/>
      <c r="D366" s="417"/>
      <c r="E366" s="405"/>
      <c r="F366" s="417"/>
      <c r="G366" s="525"/>
      <c r="H366" s="2490"/>
      <c r="I366" s="2543"/>
      <c r="J366" s="2442"/>
      <c r="K366" s="2442"/>
      <c r="L366" s="2472"/>
      <c r="M366" s="2442"/>
      <c r="N366" s="2442"/>
      <c r="O366" s="427"/>
      <c r="P366" s="427"/>
      <c r="Q366" s="427"/>
      <c r="R366" s="427"/>
      <c r="S366" s="427"/>
      <c r="T366" s="427"/>
      <c r="U366" s="427"/>
      <c r="V366" s="427"/>
      <c r="W366" s="427"/>
      <c r="X366" s="427"/>
      <c r="Y366" s="427"/>
      <c r="Z366" s="427"/>
      <c r="AA366" s="427"/>
      <c r="AB366" s="427"/>
      <c r="AC366" s="427"/>
      <c r="AD366" s="427"/>
      <c r="AE366" s="427"/>
      <c r="AF366" s="428"/>
    </row>
    <row r="367" spans="1:32" ht="18.75" customHeight="1" x14ac:dyDescent="0.15">
      <c r="A367" s="413"/>
      <c r="B367" s="414"/>
      <c r="C367" s="465"/>
      <c r="D367" s="417"/>
      <c r="E367" s="405"/>
      <c r="F367" s="417"/>
      <c r="G367" s="525"/>
      <c r="H367" s="2489" t="s">
        <v>71</v>
      </c>
      <c r="I367" s="2492" t="s">
        <v>10</v>
      </c>
      <c r="J367" s="2473" t="s">
        <v>24</v>
      </c>
      <c r="K367" s="2473"/>
      <c r="L367" s="2471" t="s">
        <v>10</v>
      </c>
      <c r="M367" s="2473" t="s">
        <v>28</v>
      </c>
      <c r="N367" s="2473"/>
      <c r="O367" s="426"/>
      <c r="P367" s="426"/>
      <c r="Q367" s="426"/>
      <c r="R367" s="426"/>
      <c r="S367" s="426"/>
      <c r="T367" s="426"/>
      <c r="U367" s="426"/>
      <c r="V367" s="426"/>
      <c r="W367" s="426"/>
      <c r="X367" s="426"/>
      <c r="Y367" s="426"/>
      <c r="Z367" s="426"/>
      <c r="AA367" s="426"/>
      <c r="AB367" s="426"/>
      <c r="AC367" s="426"/>
      <c r="AD367" s="426"/>
      <c r="AE367" s="426"/>
      <c r="AF367" s="429"/>
    </row>
    <row r="368" spans="1:32" ht="18.75" customHeight="1" x14ac:dyDescent="0.15">
      <c r="A368" s="413"/>
      <c r="B368" s="414"/>
      <c r="C368" s="465"/>
      <c r="D368" s="417"/>
      <c r="E368" s="405"/>
      <c r="F368" s="417"/>
      <c r="G368" s="525"/>
      <c r="H368" s="2490"/>
      <c r="I368" s="2543"/>
      <c r="J368" s="2442"/>
      <c r="K368" s="2442"/>
      <c r="L368" s="2472"/>
      <c r="M368" s="2442"/>
      <c r="N368" s="2442"/>
      <c r="O368" s="427"/>
      <c r="P368" s="427"/>
      <c r="Q368" s="427"/>
      <c r="R368" s="427"/>
      <c r="S368" s="427"/>
      <c r="T368" s="427"/>
      <c r="U368" s="427"/>
      <c r="V368" s="427"/>
      <c r="W368" s="427"/>
      <c r="X368" s="427"/>
      <c r="Y368" s="427"/>
      <c r="Z368" s="427"/>
      <c r="AA368" s="427"/>
      <c r="AB368" s="427"/>
      <c r="AC368" s="427"/>
      <c r="AD368" s="427"/>
      <c r="AE368" s="427"/>
      <c r="AF368" s="428"/>
    </row>
    <row r="369" spans="1:32" ht="18.75" customHeight="1" x14ac:dyDescent="0.15">
      <c r="A369" s="413"/>
      <c r="B369" s="414"/>
      <c r="C369" s="465"/>
      <c r="D369" s="417"/>
      <c r="E369" s="405"/>
      <c r="F369" s="417"/>
      <c r="G369" s="525"/>
      <c r="H369" s="2489" t="s">
        <v>72</v>
      </c>
      <c r="I369" s="2492" t="s">
        <v>10</v>
      </c>
      <c r="J369" s="2473" t="s">
        <v>24</v>
      </c>
      <c r="K369" s="2473"/>
      <c r="L369" s="2471" t="s">
        <v>10</v>
      </c>
      <c r="M369" s="2473" t="s">
        <v>28</v>
      </c>
      <c r="N369" s="2473"/>
      <c r="O369" s="426"/>
      <c r="P369" s="426"/>
      <c r="Q369" s="426"/>
      <c r="R369" s="426"/>
      <c r="S369" s="426"/>
      <c r="T369" s="426"/>
      <c r="U369" s="426"/>
      <c r="V369" s="426"/>
      <c r="W369" s="426"/>
      <c r="X369" s="426"/>
      <c r="Y369" s="426"/>
      <c r="Z369" s="426"/>
      <c r="AA369" s="426"/>
      <c r="AB369" s="426"/>
      <c r="AC369" s="426"/>
      <c r="AD369" s="426"/>
      <c r="AE369" s="426"/>
      <c r="AF369" s="429"/>
    </row>
    <row r="370" spans="1:32" ht="18.75" customHeight="1" x14ac:dyDescent="0.15">
      <c r="A370" s="413"/>
      <c r="B370" s="414"/>
      <c r="C370" s="465"/>
      <c r="D370" s="417"/>
      <c r="E370" s="405"/>
      <c r="F370" s="417"/>
      <c r="G370" s="525"/>
      <c r="H370" s="2490"/>
      <c r="I370" s="2543"/>
      <c r="J370" s="2442"/>
      <c r="K370" s="2442"/>
      <c r="L370" s="2472"/>
      <c r="M370" s="2442"/>
      <c r="N370" s="2442"/>
      <c r="O370" s="427"/>
      <c r="P370" s="427"/>
      <c r="Q370" s="427"/>
      <c r="R370" s="427"/>
      <c r="S370" s="427"/>
      <c r="T370" s="427"/>
      <c r="U370" s="427"/>
      <c r="V370" s="427"/>
      <c r="W370" s="427"/>
      <c r="X370" s="427"/>
      <c r="Y370" s="427"/>
      <c r="Z370" s="427"/>
      <c r="AA370" s="427"/>
      <c r="AB370" s="427"/>
      <c r="AC370" s="427"/>
      <c r="AD370" s="427"/>
      <c r="AE370" s="427"/>
      <c r="AF370" s="428"/>
    </row>
    <row r="371" spans="1:32" ht="18.75" customHeight="1" x14ac:dyDescent="0.15">
      <c r="A371" s="481" t="s">
        <v>10</v>
      </c>
      <c r="B371" s="414">
        <v>78</v>
      </c>
      <c r="C371" s="465" t="s">
        <v>435</v>
      </c>
      <c r="D371" s="481" t="s">
        <v>10</v>
      </c>
      <c r="E371" s="405" t="s">
        <v>436</v>
      </c>
      <c r="F371" s="417"/>
      <c r="G371" s="525"/>
      <c r="H371" s="447" t="s">
        <v>101</v>
      </c>
      <c r="I371" s="490" t="s">
        <v>10</v>
      </c>
      <c r="J371" s="424" t="s">
        <v>24</v>
      </c>
      <c r="K371" s="491"/>
      <c r="L371" s="492" t="s">
        <v>10</v>
      </c>
      <c r="M371" s="424" t="s">
        <v>28</v>
      </c>
      <c r="N371" s="451"/>
      <c r="O371" s="424"/>
      <c r="P371" s="424"/>
      <c r="Q371" s="424"/>
      <c r="R371" s="424"/>
      <c r="S371" s="424"/>
      <c r="T371" s="424"/>
      <c r="U371" s="424"/>
      <c r="V371" s="424"/>
      <c r="W371" s="424"/>
      <c r="X371" s="424"/>
      <c r="Y371" s="424"/>
      <c r="Z371" s="424"/>
      <c r="AA371" s="424"/>
      <c r="AB371" s="424"/>
      <c r="AC371" s="424"/>
      <c r="AD371" s="424"/>
      <c r="AE371" s="424"/>
      <c r="AF371" s="425"/>
    </row>
    <row r="372" spans="1:32" ht="18.75" customHeight="1" x14ac:dyDescent="0.15">
      <c r="A372" s="413"/>
      <c r="B372" s="414"/>
      <c r="C372" s="465"/>
      <c r="D372" s="417"/>
      <c r="E372" s="405"/>
      <c r="F372" s="417"/>
      <c r="G372" s="525"/>
      <c r="H372" s="431" t="s">
        <v>75</v>
      </c>
      <c r="I372" s="490" t="s">
        <v>10</v>
      </c>
      <c r="J372" s="424" t="s">
        <v>24</v>
      </c>
      <c r="K372" s="424"/>
      <c r="L372" s="492" t="s">
        <v>10</v>
      </c>
      <c r="M372" s="424" t="s">
        <v>25</v>
      </c>
      <c r="N372" s="424"/>
      <c r="O372" s="492" t="s">
        <v>10</v>
      </c>
      <c r="P372" s="424" t="s">
        <v>26</v>
      </c>
      <c r="Q372" s="451"/>
      <c r="R372" s="451"/>
      <c r="S372" s="520"/>
      <c r="T372" s="520"/>
      <c r="U372" s="520"/>
      <c r="V372" s="520"/>
      <c r="W372" s="520"/>
      <c r="X372" s="520"/>
      <c r="Y372" s="520"/>
      <c r="Z372" s="520"/>
      <c r="AA372" s="520"/>
      <c r="AB372" s="520"/>
      <c r="AC372" s="520"/>
      <c r="AD372" s="520"/>
      <c r="AE372" s="520"/>
      <c r="AF372" s="573"/>
    </row>
    <row r="373" spans="1:32" ht="18.75" customHeight="1" x14ac:dyDescent="0.15">
      <c r="A373" s="413"/>
      <c r="B373" s="414"/>
      <c r="C373" s="465"/>
      <c r="D373" s="417"/>
      <c r="E373" s="405"/>
      <c r="F373" s="417"/>
      <c r="G373" s="525"/>
      <c r="H373" s="431" t="s">
        <v>93</v>
      </c>
      <c r="I373" s="490" t="s">
        <v>10</v>
      </c>
      <c r="J373" s="424" t="s">
        <v>24</v>
      </c>
      <c r="K373" s="491"/>
      <c r="L373" s="492" t="s">
        <v>10</v>
      </c>
      <c r="M373" s="424" t="s">
        <v>28</v>
      </c>
      <c r="N373" s="451"/>
      <c r="O373" s="424"/>
      <c r="P373" s="424"/>
      <c r="Q373" s="424"/>
      <c r="R373" s="424"/>
      <c r="S373" s="424"/>
      <c r="T373" s="424"/>
      <c r="U373" s="424"/>
      <c r="V373" s="424"/>
      <c r="W373" s="424"/>
      <c r="X373" s="424"/>
      <c r="Y373" s="424"/>
      <c r="Z373" s="424"/>
      <c r="AA373" s="424"/>
      <c r="AB373" s="424"/>
      <c r="AC373" s="424"/>
      <c r="AD373" s="424"/>
      <c r="AE373" s="424"/>
      <c r="AF373" s="425"/>
    </row>
    <row r="374" spans="1:32" ht="18.75" customHeight="1" x14ac:dyDescent="0.15">
      <c r="A374" s="413"/>
      <c r="B374" s="414"/>
      <c r="C374" s="465"/>
      <c r="D374" s="417"/>
      <c r="E374" s="405"/>
      <c r="F374" s="417"/>
      <c r="G374" s="525"/>
      <c r="H374" s="431" t="s">
        <v>102</v>
      </c>
      <c r="I374" s="490" t="s">
        <v>10</v>
      </c>
      <c r="J374" s="424" t="s">
        <v>24</v>
      </c>
      <c r="K374" s="424"/>
      <c r="L374" s="492" t="s">
        <v>10</v>
      </c>
      <c r="M374" s="424" t="s">
        <v>55</v>
      </c>
      <c r="N374" s="424"/>
      <c r="O374" s="492" t="s">
        <v>10</v>
      </c>
      <c r="P374" s="424" t="s">
        <v>56</v>
      </c>
      <c r="Q374" s="451"/>
      <c r="R374" s="451"/>
      <c r="S374" s="451"/>
      <c r="T374" s="424"/>
      <c r="U374" s="424"/>
      <c r="V374" s="424"/>
      <c r="W374" s="424"/>
      <c r="X374" s="424"/>
      <c r="Y374" s="424"/>
      <c r="Z374" s="424"/>
      <c r="AA374" s="424"/>
      <c r="AB374" s="424"/>
      <c r="AC374" s="424"/>
      <c r="AD374" s="424"/>
      <c r="AE374" s="424"/>
      <c r="AF374" s="425"/>
    </row>
    <row r="375" spans="1:32" ht="18.75" customHeight="1" x14ac:dyDescent="0.15">
      <c r="A375" s="413"/>
      <c r="B375" s="414"/>
      <c r="C375" s="465"/>
      <c r="D375" s="417"/>
      <c r="E375" s="405"/>
      <c r="F375" s="417"/>
      <c r="G375" s="525"/>
      <c r="H375" s="431" t="s">
        <v>246</v>
      </c>
      <c r="I375" s="490" t="s">
        <v>10</v>
      </c>
      <c r="J375" s="424" t="s">
        <v>24</v>
      </c>
      <c r="K375" s="424"/>
      <c r="L375" s="492" t="s">
        <v>10</v>
      </c>
      <c r="M375" s="424" t="s">
        <v>77</v>
      </c>
      <c r="N375" s="424"/>
      <c r="O375" s="424"/>
      <c r="P375" s="492" t="s">
        <v>10</v>
      </c>
      <c r="Q375" s="424" t="s">
        <v>78</v>
      </c>
      <c r="R375" s="424"/>
      <c r="S375" s="424"/>
      <c r="T375" s="424"/>
      <c r="U375" s="424"/>
      <c r="V375" s="424"/>
      <c r="W375" s="424"/>
      <c r="X375" s="424"/>
      <c r="Y375" s="424"/>
      <c r="Z375" s="424"/>
      <c r="AA375" s="424"/>
      <c r="AB375" s="424"/>
      <c r="AC375" s="424"/>
      <c r="AD375" s="424"/>
      <c r="AE375" s="424"/>
      <c r="AF375" s="425"/>
    </row>
    <row r="376" spans="1:32" ht="18.75" customHeight="1" x14ac:dyDescent="0.15">
      <c r="A376" s="413"/>
      <c r="B376" s="414"/>
      <c r="C376" s="465"/>
      <c r="D376" s="417"/>
      <c r="E376" s="405"/>
      <c r="F376" s="417"/>
      <c r="G376" s="525"/>
      <c r="H376" s="569" t="s">
        <v>247</v>
      </c>
      <c r="I376" s="490" t="s">
        <v>10</v>
      </c>
      <c r="J376" s="424" t="s">
        <v>24</v>
      </c>
      <c r="K376" s="491"/>
      <c r="L376" s="492" t="s">
        <v>10</v>
      </c>
      <c r="M376" s="424" t="s">
        <v>28</v>
      </c>
      <c r="N376" s="451"/>
      <c r="O376" s="424"/>
      <c r="P376" s="424"/>
      <c r="Q376" s="424"/>
      <c r="R376" s="424"/>
      <c r="S376" s="424"/>
      <c r="T376" s="424"/>
      <c r="U376" s="424"/>
      <c r="V376" s="424"/>
      <c r="W376" s="424"/>
      <c r="X376" s="424"/>
      <c r="Y376" s="424"/>
      <c r="Z376" s="424"/>
      <c r="AA376" s="424"/>
      <c r="AB376" s="424"/>
      <c r="AC376" s="424"/>
      <c r="AD376" s="424"/>
      <c r="AE376" s="424"/>
      <c r="AF376" s="425"/>
    </row>
    <row r="377" spans="1:32" ht="18.75" customHeight="1" x14ac:dyDescent="0.15">
      <c r="A377" s="413"/>
      <c r="B377" s="414"/>
      <c r="C377" s="465"/>
      <c r="D377" s="417"/>
      <c r="E377" s="405"/>
      <c r="F377" s="417"/>
      <c r="G377" s="525"/>
      <c r="H377" s="447" t="s">
        <v>79</v>
      </c>
      <c r="I377" s="490" t="s">
        <v>10</v>
      </c>
      <c r="J377" s="424" t="s">
        <v>24</v>
      </c>
      <c r="K377" s="491"/>
      <c r="L377" s="492" t="s">
        <v>10</v>
      </c>
      <c r="M377" s="424" t="s">
        <v>28</v>
      </c>
      <c r="N377" s="451"/>
      <c r="O377" s="424"/>
      <c r="P377" s="424"/>
      <c r="Q377" s="424"/>
      <c r="R377" s="424"/>
      <c r="S377" s="424"/>
      <c r="T377" s="424"/>
      <c r="U377" s="424"/>
      <c r="V377" s="424"/>
      <c r="W377" s="424"/>
      <c r="X377" s="424"/>
      <c r="Y377" s="424"/>
      <c r="Z377" s="424"/>
      <c r="AA377" s="424"/>
      <c r="AB377" s="424"/>
      <c r="AC377" s="424"/>
      <c r="AD377" s="424"/>
      <c r="AE377" s="424"/>
      <c r="AF377" s="425"/>
    </row>
    <row r="378" spans="1:32" ht="18.75" customHeight="1" x14ac:dyDescent="0.15">
      <c r="A378" s="413"/>
      <c r="B378" s="414"/>
      <c r="C378" s="465"/>
      <c r="D378" s="417"/>
      <c r="E378" s="405"/>
      <c r="F378" s="417"/>
      <c r="G378" s="525"/>
      <c r="H378" s="447" t="s">
        <v>80</v>
      </c>
      <c r="I378" s="490" t="s">
        <v>10</v>
      </c>
      <c r="J378" s="424" t="s">
        <v>24</v>
      </c>
      <c r="K378" s="491"/>
      <c r="L378" s="492" t="s">
        <v>10</v>
      </c>
      <c r="M378" s="424" t="s">
        <v>28</v>
      </c>
      <c r="N378" s="451"/>
      <c r="O378" s="424"/>
      <c r="P378" s="424"/>
      <c r="Q378" s="424"/>
      <c r="R378" s="424"/>
      <c r="S378" s="424"/>
      <c r="T378" s="424"/>
      <c r="U378" s="424"/>
      <c r="V378" s="424"/>
      <c r="W378" s="424"/>
      <c r="X378" s="424"/>
      <c r="Y378" s="424"/>
      <c r="Z378" s="424"/>
      <c r="AA378" s="424"/>
      <c r="AB378" s="424"/>
      <c r="AC378" s="424"/>
      <c r="AD378" s="424"/>
      <c r="AE378" s="424"/>
      <c r="AF378" s="425"/>
    </row>
    <row r="379" spans="1:32" ht="18.75" customHeight="1" x14ac:dyDescent="0.15">
      <c r="A379" s="413"/>
      <c r="B379" s="414"/>
      <c r="C379" s="465"/>
      <c r="D379" s="417"/>
      <c r="E379" s="405"/>
      <c r="F379" s="417"/>
      <c r="G379" s="525"/>
      <c r="H379" s="403" t="s">
        <v>81</v>
      </c>
      <c r="I379" s="490" t="s">
        <v>10</v>
      </c>
      <c r="J379" s="424" t="s">
        <v>24</v>
      </c>
      <c r="K379" s="491"/>
      <c r="L379" s="492" t="s">
        <v>10</v>
      </c>
      <c r="M379" s="424" t="s">
        <v>28</v>
      </c>
      <c r="N379" s="451"/>
      <c r="O379" s="424"/>
      <c r="P379" s="424"/>
      <c r="Q379" s="424"/>
      <c r="R379" s="424"/>
      <c r="S379" s="424"/>
      <c r="T379" s="424"/>
      <c r="U379" s="424"/>
      <c r="V379" s="424"/>
      <c r="W379" s="424"/>
      <c r="X379" s="424"/>
      <c r="Y379" s="424"/>
      <c r="Z379" s="424"/>
      <c r="AA379" s="424"/>
      <c r="AB379" s="424"/>
      <c r="AC379" s="424"/>
      <c r="AD379" s="424"/>
      <c r="AE379" s="424"/>
      <c r="AF379" s="425"/>
    </row>
    <row r="380" spans="1:32" ht="18.75" customHeight="1" x14ac:dyDescent="0.15">
      <c r="A380" s="413"/>
      <c r="B380" s="414"/>
      <c r="C380" s="465"/>
      <c r="D380" s="417"/>
      <c r="E380" s="405"/>
      <c r="F380" s="417"/>
      <c r="G380" s="525"/>
      <c r="H380" s="431" t="s">
        <v>82</v>
      </c>
      <c r="I380" s="490" t="s">
        <v>10</v>
      </c>
      <c r="J380" s="424" t="s">
        <v>24</v>
      </c>
      <c r="K380" s="491"/>
      <c r="L380" s="492" t="s">
        <v>10</v>
      </c>
      <c r="M380" s="424" t="s">
        <v>28</v>
      </c>
      <c r="N380" s="451"/>
      <c r="O380" s="424"/>
      <c r="P380" s="424"/>
      <c r="Q380" s="424"/>
      <c r="R380" s="424"/>
      <c r="S380" s="424"/>
      <c r="T380" s="424"/>
      <c r="U380" s="424"/>
      <c r="V380" s="424"/>
      <c r="W380" s="424"/>
      <c r="X380" s="424"/>
      <c r="Y380" s="424"/>
      <c r="Z380" s="424"/>
      <c r="AA380" s="424"/>
      <c r="AB380" s="424"/>
      <c r="AC380" s="424"/>
      <c r="AD380" s="424"/>
      <c r="AE380" s="424"/>
      <c r="AF380" s="425"/>
    </row>
    <row r="381" spans="1:32" ht="18.75" customHeight="1" x14ac:dyDescent="0.15">
      <c r="A381" s="433"/>
      <c r="B381" s="434"/>
      <c r="C381" s="551"/>
      <c r="D381" s="438"/>
      <c r="E381" s="437"/>
      <c r="F381" s="438"/>
      <c r="G381" s="524"/>
      <c r="H381" s="562" t="s">
        <v>83</v>
      </c>
      <c r="I381" s="502" t="s">
        <v>10</v>
      </c>
      <c r="J381" s="441" t="s">
        <v>24</v>
      </c>
      <c r="K381" s="526"/>
      <c r="L381" s="503" t="s">
        <v>10</v>
      </c>
      <c r="M381" s="441" t="s">
        <v>28</v>
      </c>
      <c r="N381" s="553"/>
      <c r="O381" s="441"/>
      <c r="P381" s="441"/>
      <c r="Q381" s="441"/>
      <c r="R381" s="441"/>
      <c r="S381" s="441"/>
      <c r="T381" s="441"/>
      <c r="U381" s="441"/>
      <c r="V381" s="441"/>
      <c r="W381" s="441"/>
      <c r="X381" s="441"/>
      <c r="Y381" s="441"/>
      <c r="Z381" s="441"/>
      <c r="AA381" s="441"/>
      <c r="AB381" s="441"/>
      <c r="AC381" s="441"/>
      <c r="AD381" s="441"/>
      <c r="AE381" s="441"/>
      <c r="AF381" s="442"/>
    </row>
    <row r="382" spans="1:32" s="1" customFormat="1" ht="18.75" customHeight="1" x14ac:dyDescent="0.15">
      <c r="A382" s="41"/>
      <c r="B382" s="619"/>
      <c r="C382" s="320"/>
      <c r="D382" s="131"/>
      <c r="E382" s="320"/>
      <c r="F382" s="620"/>
      <c r="G382" s="628"/>
      <c r="H382" s="825" t="s">
        <v>63</v>
      </c>
      <c r="I382" s="630" t="s">
        <v>10</v>
      </c>
      <c r="J382" s="631" t="s">
        <v>24</v>
      </c>
      <c r="K382" s="631"/>
      <c r="L382" s="621"/>
      <c r="M382" s="632" t="s">
        <v>10</v>
      </c>
      <c r="N382" s="631" t="s">
        <v>64</v>
      </c>
      <c r="O382" s="631"/>
      <c r="P382" s="621"/>
      <c r="Q382" s="632" t="s">
        <v>10</v>
      </c>
      <c r="R382" s="622" t="s">
        <v>65</v>
      </c>
      <c r="S382" s="622"/>
      <c r="T382" s="622"/>
      <c r="U382" s="622"/>
      <c r="V382" s="631"/>
      <c r="W382" s="631"/>
      <c r="X382" s="631"/>
      <c r="Y382" s="631"/>
      <c r="Z382" s="631"/>
      <c r="AA382" s="631"/>
      <c r="AB382" s="631"/>
      <c r="AC382" s="631"/>
      <c r="AD382" s="631"/>
      <c r="AE382" s="631"/>
      <c r="AF382" s="826"/>
    </row>
    <row r="383" spans="1:32" ht="18.75" customHeight="1" x14ac:dyDescent="0.15">
      <c r="A383" s="413"/>
      <c r="B383" s="414"/>
      <c r="C383" s="403"/>
      <c r="D383" s="416"/>
      <c r="E383" s="405"/>
      <c r="F383" s="552"/>
      <c r="G383" s="418"/>
      <c r="H383" s="519" t="s">
        <v>21</v>
      </c>
      <c r="I383" s="505" t="s">
        <v>10</v>
      </c>
      <c r="J383" s="449" t="s">
        <v>22</v>
      </c>
      <c r="K383" s="506"/>
      <c r="L383" s="462"/>
      <c r="M383" s="507" t="s">
        <v>10</v>
      </c>
      <c r="N383" s="449" t="s">
        <v>23</v>
      </c>
      <c r="O383" s="507"/>
      <c r="P383" s="449"/>
      <c r="Q383" s="508"/>
      <c r="R383" s="508"/>
      <c r="S383" s="508"/>
      <c r="T383" s="508"/>
      <c r="U383" s="508"/>
      <c r="V383" s="508"/>
      <c r="W383" s="508"/>
      <c r="X383" s="508"/>
      <c r="Y383" s="508"/>
      <c r="Z383" s="508"/>
      <c r="AA383" s="508"/>
      <c r="AB383" s="508"/>
      <c r="AC383" s="508"/>
      <c r="AD383" s="508"/>
      <c r="AE383" s="508"/>
      <c r="AF383" s="570"/>
    </row>
    <row r="384" spans="1:32" ht="19.5" customHeight="1" x14ac:dyDescent="0.15">
      <c r="A384" s="413"/>
      <c r="B384" s="414"/>
      <c r="C384" s="415"/>
      <c r="D384" s="416"/>
      <c r="E384" s="405"/>
      <c r="F384" s="417"/>
      <c r="G384" s="418"/>
      <c r="H384" s="430" t="s">
        <v>66</v>
      </c>
      <c r="I384" s="490" t="s">
        <v>10</v>
      </c>
      <c r="J384" s="424" t="s">
        <v>22</v>
      </c>
      <c r="K384" s="491"/>
      <c r="L384" s="450"/>
      <c r="M384" s="492" t="s">
        <v>10</v>
      </c>
      <c r="N384" s="424" t="s">
        <v>23</v>
      </c>
      <c r="O384" s="492"/>
      <c r="P384" s="424"/>
      <c r="Q384" s="493"/>
      <c r="R384" s="493"/>
      <c r="S384" s="493"/>
      <c r="T384" s="493"/>
      <c r="U384" s="493"/>
      <c r="V384" s="493"/>
      <c r="W384" s="493"/>
      <c r="X384" s="493"/>
      <c r="Y384" s="493"/>
      <c r="Z384" s="493"/>
      <c r="AA384" s="493"/>
      <c r="AB384" s="493"/>
      <c r="AC384" s="493"/>
      <c r="AD384" s="493"/>
      <c r="AE384" s="493"/>
      <c r="AF384" s="540"/>
    </row>
    <row r="385" spans="1:32" ht="18.75" customHeight="1" x14ac:dyDescent="0.15">
      <c r="A385" s="413"/>
      <c r="B385" s="414"/>
      <c r="C385" s="465"/>
      <c r="D385" s="475"/>
      <c r="E385" s="405"/>
      <c r="F385" s="417"/>
      <c r="G385" s="525"/>
      <c r="H385" s="568" t="s">
        <v>63</v>
      </c>
      <c r="I385" s="487" t="s">
        <v>10</v>
      </c>
      <c r="J385" s="427" t="s">
        <v>24</v>
      </c>
      <c r="K385" s="427"/>
      <c r="L385" s="472"/>
      <c r="M385" s="510" t="s">
        <v>10</v>
      </c>
      <c r="N385" s="427" t="s">
        <v>64</v>
      </c>
      <c r="O385" s="427"/>
      <c r="P385" s="472"/>
      <c r="Q385" s="510" t="s">
        <v>10</v>
      </c>
      <c r="R385" s="421" t="s">
        <v>65</v>
      </c>
      <c r="S385" s="421"/>
      <c r="T385" s="421"/>
      <c r="U385" s="421"/>
      <c r="V385" s="427"/>
      <c r="W385" s="427"/>
      <c r="X385" s="427"/>
      <c r="Y385" s="427"/>
      <c r="Z385" s="427"/>
      <c r="AA385" s="427"/>
      <c r="AB385" s="427"/>
      <c r="AC385" s="427"/>
      <c r="AD385" s="427"/>
      <c r="AE385" s="427"/>
      <c r="AF385" s="428"/>
    </row>
    <row r="386" spans="1:32" ht="18.75" customHeight="1" x14ac:dyDescent="0.15">
      <c r="A386" s="413"/>
      <c r="B386" s="414"/>
      <c r="C386" s="465"/>
      <c r="D386" s="475"/>
      <c r="E386" s="405"/>
      <c r="F386" s="417"/>
      <c r="G386" s="525"/>
      <c r="H386" s="569" t="s">
        <v>68</v>
      </c>
      <c r="I386" s="490" t="s">
        <v>10</v>
      </c>
      <c r="J386" s="424" t="s">
        <v>53</v>
      </c>
      <c r="K386" s="491"/>
      <c r="L386" s="451"/>
      <c r="M386" s="492" t="s">
        <v>10</v>
      </c>
      <c r="N386" s="424" t="s">
        <v>54</v>
      </c>
      <c r="O386" s="493"/>
      <c r="P386" s="493"/>
      <c r="Q386" s="493"/>
      <c r="R386" s="424"/>
      <c r="S386" s="424"/>
      <c r="T386" s="424"/>
      <c r="U386" s="424"/>
      <c r="V386" s="424"/>
      <c r="W386" s="424"/>
      <c r="X386" s="424"/>
      <c r="Y386" s="424"/>
      <c r="Z386" s="424"/>
      <c r="AA386" s="424"/>
      <c r="AB386" s="424"/>
      <c r="AC386" s="424"/>
      <c r="AD386" s="424"/>
      <c r="AE386" s="424"/>
      <c r="AF386" s="425"/>
    </row>
    <row r="387" spans="1:32" ht="18.75" customHeight="1" x14ac:dyDescent="0.15">
      <c r="A387" s="413"/>
      <c r="B387" s="414"/>
      <c r="C387" s="465"/>
      <c r="D387" s="475"/>
      <c r="E387" s="405"/>
      <c r="F387" s="417"/>
      <c r="G387" s="525"/>
      <c r="H387" s="431" t="s">
        <v>75</v>
      </c>
      <c r="I387" s="490" t="s">
        <v>10</v>
      </c>
      <c r="J387" s="424" t="s">
        <v>24</v>
      </c>
      <c r="K387" s="424"/>
      <c r="L387" s="492" t="s">
        <v>10</v>
      </c>
      <c r="M387" s="424" t="s">
        <v>25</v>
      </c>
      <c r="N387" s="424"/>
      <c r="O387" s="492" t="s">
        <v>10</v>
      </c>
      <c r="P387" s="424" t="s">
        <v>26</v>
      </c>
      <c r="Q387" s="451"/>
      <c r="R387" s="451"/>
      <c r="S387" s="520"/>
      <c r="T387" s="520"/>
      <c r="U387" s="520"/>
      <c r="V387" s="520"/>
      <c r="W387" s="520"/>
      <c r="X387" s="520"/>
      <c r="Y387" s="520"/>
      <c r="Z387" s="520"/>
      <c r="AA387" s="520"/>
      <c r="AB387" s="520"/>
      <c r="AC387" s="520"/>
      <c r="AD387" s="520"/>
      <c r="AE387" s="520"/>
      <c r="AF387" s="573"/>
    </row>
    <row r="388" spans="1:32" ht="18.75" customHeight="1" x14ac:dyDescent="0.15">
      <c r="A388" s="413"/>
      <c r="B388" s="414"/>
      <c r="C388" s="465"/>
      <c r="D388" s="475"/>
      <c r="E388" s="405"/>
      <c r="F388" s="417"/>
      <c r="G388" s="525"/>
      <c r="H388" s="431" t="s">
        <v>102</v>
      </c>
      <c r="I388" s="490" t="s">
        <v>10</v>
      </c>
      <c r="J388" s="424" t="s">
        <v>24</v>
      </c>
      <c r="K388" s="424"/>
      <c r="L388" s="492" t="s">
        <v>10</v>
      </c>
      <c r="M388" s="424" t="s">
        <v>55</v>
      </c>
      <c r="N388" s="424"/>
      <c r="O388" s="492" t="s">
        <v>10</v>
      </c>
      <c r="P388" s="424" t="s">
        <v>56</v>
      </c>
      <c r="Q388" s="451"/>
      <c r="R388" s="451"/>
      <c r="S388" s="451"/>
      <c r="T388" s="424"/>
      <c r="U388" s="424"/>
      <c r="V388" s="424"/>
      <c r="W388" s="424"/>
      <c r="X388" s="424"/>
      <c r="Y388" s="424"/>
      <c r="Z388" s="424"/>
      <c r="AA388" s="424"/>
      <c r="AB388" s="424"/>
      <c r="AC388" s="424"/>
      <c r="AD388" s="424"/>
      <c r="AE388" s="424"/>
      <c r="AF388" s="425"/>
    </row>
    <row r="389" spans="1:32" ht="18.75" customHeight="1" x14ac:dyDescent="0.15">
      <c r="A389" s="481" t="s">
        <v>10</v>
      </c>
      <c r="B389" s="414">
        <v>72</v>
      </c>
      <c r="C389" s="465" t="s">
        <v>369</v>
      </c>
      <c r="D389" s="481" t="s">
        <v>10</v>
      </c>
      <c r="E389" s="405" t="s">
        <v>105</v>
      </c>
      <c r="F389" s="417"/>
      <c r="G389" s="525"/>
      <c r="H389" s="431" t="s">
        <v>207</v>
      </c>
      <c r="I389" s="490" t="s">
        <v>10</v>
      </c>
      <c r="J389" s="424" t="s">
        <v>24</v>
      </c>
      <c r="K389" s="491"/>
      <c r="L389" s="492" t="s">
        <v>10</v>
      </c>
      <c r="M389" s="424" t="s">
        <v>28</v>
      </c>
      <c r="N389" s="451"/>
      <c r="O389" s="424"/>
      <c r="P389" s="424"/>
      <c r="Q389" s="424"/>
      <c r="R389" s="424"/>
      <c r="S389" s="424"/>
      <c r="T389" s="424"/>
      <c r="U389" s="424"/>
      <c r="V389" s="424"/>
      <c r="W389" s="424"/>
      <c r="X389" s="424"/>
      <c r="Y389" s="424"/>
      <c r="Z389" s="424"/>
      <c r="AA389" s="424"/>
      <c r="AB389" s="424"/>
      <c r="AC389" s="424"/>
      <c r="AD389" s="424"/>
      <c r="AE389" s="424"/>
      <c r="AF389" s="425"/>
    </row>
    <row r="390" spans="1:32" ht="18.75" customHeight="1" x14ac:dyDescent="0.15">
      <c r="A390" s="413"/>
      <c r="B390" s="414"/>
      <c r="C390" s="465"/>
      <c r="D390" s="481" t="s">
        <v>10</v>
      </c>
      <c r="E390" s="405" t="s">
        <v>370</v>
      </c>
      <c r="F390" s="417"/>
      <c r="G390" s="525"/>
      <c r="H390" s="569" t="s">
        <v>247</v>
      </c>
      <c r="I390" s="490" t="s">
        <v>10</v>
      </c>
      <c r="J390" s="424" t="s">
        <v>24</v>
      </c>
      <c r="K390" s="491"/>
      <c r="L390" s="492" t="s">
        <v>10</v>
      </c>
      <c r="M390" s="424" t="s">
        <v>28</v>
      </c>
      <c r="N390" s="451"/>
      <c r="O390" s="424"/>
      <c r="P390" s="424"/>
      <c r="Q390" s="424"/>
      <c r="R390" s="424"/>
      <c r="S390" s="424"/>
      <c r="T390" s="424"/>
      <c r="U390" s="424"/>
      <c r="V390" s="424"/>
      <c r="W390" s="424"/>
      <c r="X390" s="424"/>
      <c r="Y390" s="424"/>
      <c r="Z390" s="424"/>
      <c r="AA390" s="424"/>
      <c r="AB390" s="424"/>
      <c r="AC390" s="424"/>
      <c r="AD390" s="424"/>
      <c r="AE390" s="424"/>
      <c r="AF390" s="425"/>
    </row>
    <row r="391" spans="1:32" ht="18.75" customHeight="1" x14ac:dyDescent="0.15">
      <c r="A391" s="413"/>
      <c r="B391" s="414"/>
      <c r="C391" s="465"/>
      <c r="D391" s="481" t="s">
        <v>10</v>
      </c>
      <c r="E391" s="405" t="s">
        <v>371</v>
      </c>
      <c r="F391" s="417"/>
      <c r="G391" s="525"/>
      <c r="H391" s="569" t="s">
        <v>293</v>
      </c>
      <c r="I391" s="490" t="s">
        <v>10</v>
      </c>
      <c r="J391" s="424" t="s">
        <v>24</v>
      </c>
      <c r="K391" s="491"/>
      <c r="L391" s="492" t="s">
        <v>10</v>
      </c>
      <c r="M391" s="424" t="s">
        <v>28</v>
      </c>
      <c r="N391" s="451"/>
      <c r="O391" s="424"/>
      <c r="P391" s="424"/>
      <c r="Q391" s="424"/>
      <c r="R391" s="424"/>
      <c r="S391" s="424"/>
      <c r="T391" s="424"/>
      <c r="U391" s="424"/>
      <c r="V391" s="424"/>
      <c r="W391" s="424"/>
      <c r="X391" s="424"/>
      <c r="Y391" s="424"/>
      <c r="Z391" s="424"/>
      <c r="AA391" s="424"/>
      <c r="AB391" s="424"/>
      <c r="AC391" s="424"/>
      <c r="AD391" s="424"/>
      <c r="AE391" s="424"/>
      <c r="AF391" s="425"/>
    </row>
    <row r="392" spans="1:32" ht="18.75" customHeight="1" x14ac:dyDescent="0.15">
      <c r="A392" s="413"/>
      <c r="B392" s="414"/>
      <c r="C392" s="465"/>
      <c r="D392" s="475"/>
      <c r="E392" s="405"/>
      <c r="F392" s="417"/>
      <c r="G392" s="525"/>
      <c r="H392" s="403" t="s">
        <v>81</v>
      </c>
      <c r="I392" s="490" t="s">
        <v>10</v>
      </c>
      <c r="J392" s="424" t="s">
        <v>24</v>
      </c>
      <c r="K392" s="491"/>
      <c r="L392" s="492" t="s">
        <v>10</v>
      </c>
      <c r="M392" s="424" t="s">
        <v>28</v>
      </c>
      <c r="N392" s="451"/>
      <c r="O392" s="424"/>
      <c r="P392" s="424"/>
      <c r="Q392" s="424"/>
      <c r="R392" s="424"/>
      <c r="S392" s="424"/>
      <c r="T392" s="424"/>
      <c r="U392" s="424"/>
      <c r="V392" s="424"/>
      <c r="W392" s="424"/>
      <c r="X392" s="424"/>
      <c r="Y392" s="424"/>
      <c r="Z392" s="424"/>
      <c r="AA392" s="424"/>
      <c r="AB392" s="424"/>
      <c r="AC392" s="424"/>
      <c r="AD392" s="424"/>
      <c r="AE392" s="424"/>
      <c r="AF392" s="425"/>
    </row>
    <row r="393" spans="1:32" ht="18.75" customHeight="1" x14ac:dyDescent="0.15">
      <c r="A393" s="413"/>
      <c r="B393" s="414"/>
      <c r="C393" s="465"/>
      <c r="D393" s="475"/>
      <c r="E393" s="405"/>
      <c r="F393" s="417"/>
      <c r="G393" s="525"/>
      <c r="H393" s="431" t="s">
        <v>82</v>
      </c>
      <c r="I393" s="490" t="s">
        <v>10</v>
      </c>
      <c r="J393" s="424" t="s">
        <v>24</v>
      </c>
      <c r="K393" s="491"/>
      <c r="L393" s="492" t="s">
        <v>10</v>
      </c>
      <c r="M393" s="424" t="s">
        <v>28</v>
      </c>
      <c r="N393" s="451"/>
      <c r="O393" s="424"/>
      <c r="P393" s="424"/>
      <c r="Q393" s="424"/>
      <c r="R393" s="424"/>
      <c r="S393" s="424"/>
      <c r="T393" s="424"/>
      <c r="U393" s="424"/>
      <c r="V393" s="424"/>
      <c r="W393" s="424"/>
      <c r="X393" s="424"/>
      <c r="Y393" s="424"/>
      <c r="Z393" s="424"/>
      <c r="AA393" s="424"/>
      <c r="AB393" s="424"/>
      <c r="AC393" s="424"/>
      <c r="AD393" s="424"/>
      <c r="AE393" s="424"/>
      <c r="AF393" s="425"/>
    </row>
    <row r="394" spans="1:32" ht="18.75" customHeight="1" x14ac:dyDescent="0.15">
      <c r="A394" s="433"/>
      <c r="B394" s="434"/>
      <c r="C394" s="551"/>
      <c r="D394" s="574"/>
      <c r="E394" s="437"/>
      <c r="F394" s="438"/>
      <c r="G394" s="524"/>
      <c r="H394" s="562" t="s">
        <v>83</v>
      </c>
      <c r="I394" s="502" t="s">
        <v>10</v>
      </c>
      <c r="J394" s="441" t="s">
        <v>24</v>
      </c>
      <c r="K394" s="526"/>
      <c r="L394" s="503" t="s">
        <v>10</v>
      </c>
      <c r="M394" s="441" t="s">
        <v>28</v>
      </c>
      <c r="N394" s="553"/>
      <c r="O394" s="441"/>
      <c r="P394" s="441"/>
      <c r="Q394" s="441"/>
      <c r="R394" s="441"/>
      <c r="S394" s="441"/>
      <c r="T394" s="441"/>
      <c r="U394" s="441"/>
      <c r="V394" s="441"/>
      <c r="W394" s="441"/>
      <c r="X394" s="441"/>
      <c r="Y394" s="441"/>
      <c r="Z394" s="441"/>
      <c r="AA394" s="441"/>
      <c r="AB394" s="441"/>
      <c r="AC394" s="441"/>
      <c r="AD394" s="441"/>
      <c r="AE394" s="441"/>
      <c r="AF394" s="442"/>
    </row>
    <row r="395" spans="1:32" ht="18.75" customHeight="1" x14ac:dyDescent="0.15">
      <c r="A395" s="413"/>
      <c r="B395" s="414"/>
      <c r="C395" s="465"/>
      <c r="D395" s="417"/>
      <c r="E395" s="405"/>
      <c r="F395" s="417"/>
      <c r="G395" s="525"/>
      <c r="H395" s="568" t="s">
        <v>86</v>
      </c>
      <c r="I395" s="487" t="s">
        <v>10</v>
      </c>
      <c r="J395" s="427" t="s">
        <v>24</v>
      </c>
      <c r="K395" s="427"/>
      <c r="L395" s="472"/>
      <c r="M395" s="510" t="s">
        <v>10</v>
      </c>
      <c r="N395" s="427" t="s">
        <v>64</v>
      </c>
      <c r="O395" s="427"/>
      <c r="P395" s="472"/>
      <c r="Q395" s="510" t="s">
        <v>10</v>
      </c>
      <c r="R395" s="421" t="s">
        <v>65</v>
      </c>
      <c r="S395" s="421"/>
      <c r="T395" s="421"/>
      <c r="U395" s="421"/>
      <c r="V395" s="427"/>
      <c r="W395" s="427"/>
      <c r="X395" s="427"/>
      <c r="Y395" s="427"/>
      <c r="Z395" s="427"/>
      <c r="AA395" s="427"/>
      <c r="AB395" s="427"/>
      <c r="AC395" s="427"/>
      <c r="AD395" s="427"/>
      <c r="AE395" s="427"/>
      <c r="AF395" s="428"/>
    </row>
    <row r="396" spans="1:32" ht="18.75" customHeight="1" x14ac:dyDescent="0.15">
      <c r="A396" s="413"/>
      <c r="B396" s="414"/>
      <c r="C396" s="465"/>
      <c r="D396" s="417"/>
      <c r="E396" s="405"/>
      <c r="F396" s="417"/>
      <c r="G396" s="525"/>
      <c r="H396" s="430" t="s">
        <v>21</v>
      </c>
      <c r="I396" s="490" t="s">
        <v>10</v>
      </c>
      <c r="J396" s="424" t="s">
        <v>22</v>
      </c>
      <c r="K396" s="491"/>
      <c r="L396" s="450"/>
      <c r="M396" s="492" t="s">
        <v>10</v>
      </c>
      <c r="N396" s="424" t="s">
        <v>23</v>
      </c>
      <c r="O396" s="492"/>
      <c r="P396" s="424"/>
      <c r="Q396" s="493"/>
      <c r="R396" s="493"/>
      <c r="S396" s="493"/>
      <c r="T396" s="493"/>
      <c r="U396" s="493"/>
      <c r="V396" s="493"/>
      <c r="W396" s="493"/>
      <c r="X396" s="493"/>
      <c r="Y396" s="493"/>
      <c r="Z396" s="493"/>
      <c r="AA396" s="493"/>
      <c r="AB396" s="493"/>
      <c r="AC396" s="493"/>
      <c r="AD396" s="493"/>
      <c r="AE396" s="493"/>
      <c r="AF396" s="540"/>
    </row>
    <row r="397" spans="1:32" ht="19.5" customHeight="1" x14ac:dyDescent="0.15">
      <c r="A397" s="413"/>
      <c r="B397" s="414"/>
      <c r="C397" s="415"/>
      <c r="D397" s="416"/>
      <c r="E397" s="405"/>
      <c r="F397" s="417"/>
      <c r="G397" s="418"/>
      <c r="H397" s="430" t="s">
        <v>66</v>
      </c>
      <c r="I397" s="490" t="s">
        <v>10</v>
      </c>
      <c r="J397" s="424" t="s">
        <v>22</v>
      </c>
      <c r="K397" s="491"/>
      <c r="L397" s="450"/>
      <c r="M397" s="492" t="s">
        <v>10</v>
      </c>
      <c r="N397" s="424" t="s">
        <v>23</v>
      </c>
      <c r="O397" s="492"/>
      <c r="P397" s="424"/>
      <c r="Q397" s="493"/>
      <c r="R397" s="493"/>
      <c r="S397" s="493"/>
      <c r="T397" s="493"/>
      <c r="U397" s="493"/>
      <c r="V397" s="493"/>
      <c r="W397" s="493"/>
      <c r="X397" s="493"/>
      <c r="Y397" s="493"/>
      <c r="Z397" s="493"/>
      <c r="AA397" s="493"/>
      <c r="AB397" s="493"/>
      <c r="AC397" s="493"/>
      <c r="AD397" s="493"/>
      <c r="AE397" s="493"/>
      <c r="AF397" s="540"/>
    </row>
    <row r="398" spans="1:32" ht="18.75" customHeight="1" x14ac:dyDescent="0.15">
      <c r="A398" s="416"/>
      <c r="B398" s="455"/>
      <c r="D398" s="416"/>
      <c r="F398" s="417"/>
      <c r="G398" s="525"/>
      <c r="H398" s="431" t="s">
        <v>34</v>
      </c>
      <c r="I398" s="490" t="s">
        <v>10</v>
      </c>
      <c r="J398" s="424" t="s">
        <v>24</v>
      </c>
      <c r="K398" s="491"/>
      <c r="L398" s="492" t="s">
        <v>10</v>
      </c>
      <c r="M398" s="424" t="s">
        <v>28</v>
      </c>
      <c r="N398" s="451"/>
      <c r="O398" s="424"/>
      <c r="P398" s="424"/>
      <c r="Q398" s="424"/>
      <c r="R398" s="424"/>
      <c r="S398" s="424"/>
      <c r="T398" s="424"/>
      <c r="U398" s="424"/>
      <c r="V398" s="424"/>
      <c r="W398" s="424"/>
      <c r="X398" s="424"/>
      <c r="Y398" s="424"/>
      <c r="Z398" s="424"/>
      <c r="AA398" s="424"/>
      <c r="AB398" s="424"/>
      <c r="AC398" s="424"/>
      <c r="AD398" s="424"/>
      <c r="AE398" s="424"/>
      <c r="AF398" s="425"/>
    </row>
    <row r="399" spans="1:32" ht="18.75" customHeight="1" x14ac:dyDescent="0.15">
      <c r="A399" s="481" t="s">
        <v>10</v>
      </c>
      <c r="B399" s="414">
        <v>73</v>
      </c>
      <c r="C399" s="465" t="s">
        <v>376</v>
      </c>
      <c r="D399" s="481" t="s">
        <v>10</v>
      </c>
      <c r="E399" s="405" t="s">
        <v>437</v>
      </c>
      <c r="F399" s="417"/>
      <c r="G399" s="525"/>
      <c r="H399" s="2489" t="s">
        <v>35</v>
      </c>
      <c r="I399" s="2471" t="s">
        <v>10</v>
      </c>
      <c r="J399" s="2473" t="s">
        <v>30</v>
      </c>
      <c r="K399" s="2473"/>
      <c r="L399" s="2473"/>
      <c r="M399" s="2471" t="s">
        <v>10</v>
      </c>
      <c r="N399" s="2473" t="s">
        <v>31</v>
      </c>
      <c r="O399" s="2473"/>
      <c r="P399" s="2473"/>
      <c r="Q399" s="517"/>
      <c r="R399" s="517"/>
      <c r="S399" s="517"/>
      <c r="T399" s="517"/>
      <c r="U399" s="517"/>
      <c r="V399" s="517"/>
      <c r="W399" s="517"/>
      <c r="X399" s="517"/>
      <c r="Y399" s="517"/>
      <c r="Z399" s="517"/>
      <c r="AA399" s="517"/>
      <c r="AB399" s="517"/>
      <c r="AC399" s="517"/>
      <c r="AD399" s="517"/>
      <c r="AE399" s="517"/>
      <c r="AF399" s="518"/>
    </row>
    <row r="400" spans="1:32" ht="18.75" customHeight="1" x14ac:dyDescent="0.15">
      <c r="A400" s="481"/>
      <c r="B400" s="414"/>
      <c r="C400" s="465"/>
      <c r="D400" s="481" t="s">
        <v>10</v>
      </c>
      <c r="E400" s="405" t="s">
        <v>379</v>
      </c>
      <c r="F400" s="417"/>
      <c r="G400" s="525"/>
      <c r="H400" s="2490"/>
      <c r="I400" s="2472"/>
      <c r="J400" s="2442"/>
      <c r="K400" s="2442"/>
      <c r="L400" s="2442"/>
      <c r="M400" s="2472"/>
      <c r="N400" s="2442"/>
      <c r="O400" s="2442"/>
      <c r="P400" s="2442"/>
      <c r="Q400" s="488"/>
      <c r="R400" s="488"/>
      <c r="S400" s="488"/>
      <c r="T400" s="488"/>
      <c r="U400" s="488"/>
      <c r="V400" s="488"/>
      <c r="W400" s="488"/>
      <c r="X400" s="488"/>
      <c r="Y400" s="488"/>
      <c r="Z400" s="488"/>
      <c r="AA400" s="488"/>
      <c r="AB400" s="488"/>
      <c r="AC400" s="488"/>
      <c r="AD400" s="488"/>
      <c r="AE400" s="488"/>
      <c r="AF400" s="489"/>
    </row>
    <row r="401" spans="1:32" ht="18.75" customHeight="1" x14ac:dyDescent="0.15">
      <c r="A401" s="481"/>
      <c r="B401" s="414"/>
      <c r="C401" s="465"/>
      <c r="D401" s="481"/>
      <c r="E401" s="405" t="s">
        <v>381</v>
      </c>
      <c r="F401" s="417"/>
      <c r="G401" s="525"/>
      <c r="H401" s="446" t="s">
        <v>79</v>
      </c>
      <c r="I401" s="500" t="s">
        <v>10</v>
      </c>
      <c r="J401" s="424" t="s">
        <v>24</v>
      </c>
      <c r="K401" s="424"/>
      <c r="L401" s="492" t="s">
        <v>10</v>
      </c>
      <c r="M401" s="424" t="s">
        <v>25</v>
      </c>
      <c r="N401" s="424"/>
      <c r="O401" s="501" t="s">
        <v>10</v>
      </c>
      <c r="P401" s="424" t="s">
        <v>26</v>
      </c>
      <c r="Q401" s="451"/>
      <c r="R401" s="501"/>
      <c r="S401" s="424"/>
      <c r="T401" s="451"/>
      <c r="U401" s="501"/>
      <c r="V401" s="424"/>
      <c r="W401" s="451"/>
      <c r="X401" s="488"/>
      <c r="Y401" s="493"/>
      <c r="Z401" s="493"/>
      <c r="AA401" s="493"/>
      <c r="AB401" s="493"/>
      <c r="AC401" s="493"/>
      <c r="AD401" s="493"/>
      <c r="AE401" s="493"/>
      <c r="AF401" s="494"/>
    </row>
    <row r="402" spans="1:32" ht="18.75" customHeight="1" x14ac:dyDescent="0.15">
      <c r="A402" s="413"/>
      <c r="B402" s="414"/>
      <c r="C402" s="465"/>
      <c r="F402" s="417"/>
      <c r="G402" s="525"/>
      <c r="H402" s="569" t="s">
        <v>374</v>
      </c>
      <c r="I402" s="490" t="s">
        <v>10</v>
      </c>
      <c r="J402" s="424" t="s">
        <v>24</v>
      </c>
      <c r="K402" s="491"/>
      <c r="L402" s="492" t="s">
        <v>10</v>
      </c>
      <c r="M402" s="424" t="s">
        <v>28</v>
      </c>
      <c r="N402" s="451"/>
      <c r="O402" s="424"/>
      <c r="P402" s="424"/>
      <c r="Q402" s="424"/>
      <c r="R402" s="424"/>
      <c r="S402" s="424"/>
      <c r="T402" s="424"/>
      <c r="U402" s="424"/>
      <c r="V402" s="424"/>
      <c r="W402" s="424"/>
      <c r="X402" s="424"/>
      <c r="Y402" s="424"/>
      <c r="Z402" s="424"/>
      <c r="AA402" s="424"/>
      <c r="AB402" s="424"/>
      <c r="AC402" s="424"/>
      <c r="AD402" s="424"/>
      <c r="AE402" s="424"/>
      <c r="AF402" s="425"/>
    </row>
    <row r="403" spans="1:32" ht="18.75" customHeight="1" x14ac:dyDescent="0.15">
      <c r="A403" s="416"/>
      <c r="B403" s="390"/>
      <c r="C403" s="566"/>
      <c r="F403" s="417"/>
      <c r="G403" s="525"/>
      <c r="H403" s="569" t="s">
        <v>375</v>
      </c>
      <c r="I403" s="490" t="s">
        <v>10</v>
      </c>
      <c r="J403" s="424" t="s">
        <v>24</v>
      </c>
      <c r="K403" s="424"/>
      <c r="L403" s="492" t="s">
        <v>10</v>
      </c>
      <c r="M403" s="424" t="s">
        <v>25</v>
      </c>
      <c r="N403" s="424"/>
      <c r="O403" s="492" t="s">
        <v>10</v>
      </c>
      <c r="P403" s="424" t="s">
        <v>26</v>
      </c>
      <c r="Q403" s="451"/>
      <c r="R403" s="492" t="s">
        <v>10</v>
      </c>
      <c r="S403" s="424" t="s">
        <v>27</v>
      </c>
      <c r="T403" s="451"/>
      <c r="U403" s="424"/>
      <c r="V403" s="424"/>
      <c r="W403" s="424"/>
      <c r="X403" s="424"/>
      <c r="Y403" s="424"/>
      <c r="Z403" s="424"/>
      <c r="AA403" s="424"/>
      <c r="AB403" s="424"/>
      <c r="AC403" s="424"/>
      <c r="AD403" s="424"/>
      <c r="AE403" s="424"/>
      <c r="AF403" s="425"/>
    </row>
    <row r="404" spans="1:32" ht="18.75" customHeight="1" x14ac:dyDescent="0.15">
      <c r="A404" s="416"/>
      <c r="B404" s="455"/>
      <c r="C404" s="566"/>
      <c r="F404" s="417"/>
      <c r="G404" s="525"/>
      <c r="H404" s="569" t="s">
        <v>438</v>
      </c>
      <c r="I404" s="490" t="s">
        <v>10</v>
      </c>
      <c r="J404" s="424" t="s">
        <v>24</v>
      </c>
      <c r="K404" s="491"/>
      <c r="L404" s="492" t="s">
        <v>10</v>
      </c>
      <c r="M404" s="424" t="s">
        <v>28</v>
      </c>
      <c r="N404" s="451"/>
      <c r="O404" s="424"/>
      <c r="P404" s="424"/>
      <c r="Q404" s="424"/>
      <c r="R404" s="424"/>
      <c r="S404" s="424"/>
      <c r="T404" s="424"/>
      <c r="U404" s="424"/>
      <c r="V404" s="424"/>
      <c r="W404" s="424"/>
      <c r="X404" s="424"/>
      <c r="Y404" s="424"/>
      <c r="Z404" s="424"/>
      <c r="AA404" s="424"/>
      <c r="AB404" s="424"/>
      <c r="AC404" s="424"/>
      <c r="AD404" s="424"/>
      <c r="AE404" s="424"/>
      <c r="AF404" s="425"/>
    </row>
    <row r="405" spans="1:32" ht="18.75" customHeight="1" x14ac:dyDescent="0.15">
      <c r="A405" s="413"/>
      <c r="B405" s="414"/>
      <c r="C405" s="465"/>
      <c r="D405" s="417"/>
      <c r="E405" s="405"/>
      <c r="F405" s="417"/>
      <c r="G405" s="525"/>
      <c r="H405" s="569" t="s">
        <v>380</v>
      </c>
      <c r="I405" s="490" t="s">
        <v>10</v>
      </c>
      <c r="J405" s="424" t="s">
        <v>24</v>
      </c>
      <c r="K405" s="491"/>
      <c r="L405" s="492" t="s">
        <v>10</v>
      </c>
      <c r="M405" s="424" t="s">
        <v>28</v>
      </c>
      <c r="N405" s="451"/>
      <c r="O405" s="424"/>
      <c r="P405" s="424"/>
      <c r="Q405" s="424"/>
      <c r="R405" s="424"/>
      <c r="S405" s="424"/>
      <c r="T405" s="424"/>
      <c r="U405" s="424"/>
      <c r="V405" s="424"/>
      <c r="W405" s="424"/>
      <c r="X405" s="424"/>
      <c r="Y405" s="424"/>
      <c r="Z405" s="424"/>
      <c r="AA405" s="424"/>
      <c r="AB405" s="424"/>
      <c r="AC405" s="424"/>
      <c r="AD405" s="424"/>
      <c r="AE405" s="424"/>
      <c r="AF405" s="425"/>
    </row>
    <row r="406" spans="1:32" ht="18.75" customHeight="1" x14ac:dyDescent="0.15">
      <c r="A406" s="413"/>
      <c r="B406" s="414"/>
      <c r="C406" s="465"/>
      <c r="D406" s="417"/>
      <c r="E406" s="405"/>
      <c r="F406" s="417"/>
      <c r="G406" s="525"/>
      <c r="H406" s="471" t="s">
        <v>349</v>
      </c>
      <c r="I406" s="490" t="s">
        <v>10</v>
      </c>
      <c r="J406" s="424" t="s">
        <v>24</v>
      </c>
      <c r="K406" s="491"/>
      <c r="L406" s="492" t="s">
        <v>10</v>
      </c>
      <c r="M406" s="424" t="s">
        <v>55</v>
      </c>
      <c r="N406" s="424"/>
      <c r="O406" s="501" t="s">
        <v>10</v>
      </c>
      <c r="P406" s="426" t="s">
        <v>56</v>
      </c>
      <c r="Q406" s="424"/>
      <c r="R406" s="424"/>
      <c r="S406" s="491"/>
      <c r="T406" s="424"/>
      <c r="U406" s="491"/>
      <c r="V406" s="491"/>
      <c r="W406" s="491"/>
      <c r="X406" s="491"/>
      <c r="Y406" s="424"/>
      <c r="Z406" s="424"/>
      <c r="AA406" s="424"/>
      <c r="AB406" s="424"/>
      <c r="AC406" s="424"/>
      <c r="AD406" s="424"/>
      <c r="AE406" s="424"/>
      <c r="AF406" s="425"/>
    </row>
    <row r="407" spans="1:32" ht="18.75" customHeight="1" x14ac:dyDescent="0.15">
      <c r="A407" s="406"/>
      <c r="B407" s="407"/>
      <c r="C407" s="461"/>
      <c r="D407" s="409"/>
      <c r="E407" s="458"/>
      <c r="F407" s="410"/>
      <c r="G407" s="484"/>
      <c r="H407" s="575"/>
      <c r="I407" s="505"/>
      <c r="J407" s="449"/>
      <c r="K407" s="449"/>
      <c r="L407" s="462"/>
      <c r="M407" s="507"/>
      <c r="N407" s="449"/>
      <c r="O407" s="449"/>
      <c r="P407" s="462"/>
      <c r="Q407" s="507" t="s">
        <v>10</v>
      </c>
      <c r="R407" s="463" t="s">
        <v>65</v>
      </c>
      <c r="S407" s="463"/>
      <c r="T407" s="463"/>
      <c r="U407" s="463"/>
      <c r="V407" s="449"/>
      <c r="W407" s="449"/>
      <c r="X407" s="449"/>
      <c r="Y407" s="449"/>
      <c r="Z407" s="449"/>
      <c r="AA407" s="449"/>
      <c r="AB407" s="449"/>
      <c r="AC407" s="449"/>
      <c r="AD407" s="449"/>
      <c r="AE407" s="449"/>
      <c r="AF407" s="555"/>
    </row>
    <row r="408" spans="1:32" ht="18.75" customHeight="1" x14ac:dyDescent="0.15">
      <c r="A408" s="413"/>
      <c r="B408" s="414"/>
      <c r="C408" s="465" t="s">
        <v>393</v>
      </c>
      <c r="D408" s="481" t="s">
        <v>10</v>
      </c>
      <c r="E408" s="405" t="s">
        <v>379</v>
      </c>
      <c r="F408" s="417"/>
      <c r="G408" s="525"/>
      <c r="H408" s="430" t="s">
        <v>66</v>
      </c>
      <c r="I408" s="490" t="s">
        <v>10</v>
      </c>
      <c r="J408" s="424" t="s">
        <v>22</v>
      </c>
      <c r="K408" s="491"/>
      <c r="L408" s="450"/>
      <c r="M408" s="492" t="s">
        <v>10</v>
      </c>
      <c r="N408" s="424" t="s">
        <v>23</v>
      </c>
      <c r="O408" s="492"/>
      <c r="P408" s="424"/>
      <c r="Q408" s="493"/>
      <c r="R408" s="493"/>
      <c r="S408" s="493"/>
      <c r="T408" s="493"/>
      <c r="U408" s="493"/>
      <c r="V408" s="493"/>
      <c r="W408" s="493"/>
      <c r="X408" s="493"/>
      <c r="Y408" s="493"/>
      <c r="Z408" s="493"/>
      <c r="AA408" s="493"/>
      <c r="AB408" s="493"/>
      <c r="AC408" s="493"/>
      <c r="AD408" s="493"/>
      <c r="AE408" s="493"/>
      <c r="AF408" s="540"/>
    </row>
    <row r="409" spans="1:32" ht="18.75" customHeight="1" x14ac:dyDescent="0.15">
      <c r="A409" s="416"/>
      <c r="B409" s="455"/>
      <c r="C409" s="566"/>
      <c r="E409" s="390" t="s">
        <v>439</v>
      </c>
      <c r="F409" s="417"/>
      <c r="G409" s="525"/>
      <c r="H409" s="2489" t="s">
        <v>35</v>
      </c>
      <c r="I409" s="2471" t="s">
        <v>10</v>
      </c>
      <c r="J409" s="2473" t="s">
        <v>30</v>
      </c>
      <c r="K409" s="2473"/>
      <c r="L409" s="2473"/>
      <c r="M409" s="2471" t="s">
        <v>10</v>
      </c>
      <c r="N409" s="2473" t="s">
        <v>31</v>
      </c>
      <c r="O409" s="2473"/>
      <c r="P409" s="2473"/>
      <c r="Q409" s="517"/>
      <c r="R409" s="517"/>
      <c r="S409" s="517"/>
      <c r="T409" s="517"/>
      <c r="U409" s="517"/>
      <c r="V409" s="517"/>
      <c r="W409" s="517"/>
      <c r="X409" s="517"/>
      <c r="Y409" s="400"/>
      <c r="Z409" s="400"/>
      <c r="AA409" s="400"/>
      <c r="AB409" s="400"/>
      <c r="AC409" s="517"/>
      <c r="AD409" s="517"/>
      <c r="AE409" s="517"/>
      <c r="AF409" s="518"/>
    </row>
    <row r="410" spans="1:32" ht="18.75" customHeight="1" x14ac:dyDescent="0.15">
      <c r="A410" s="416"/>
      <c r="B410" s="455"/>
      <c r="D410" s="417"/>
      <c r="E410" s="405" t="s">
        <v>440</v>
      </c>
      <c r="F410" s="417"/>
      <c r="G410" s="525"/>
      <c r="H410" s="2491"/>
      <c r="I410" s="2472"/>
      <c r="J410" s="2442"/>
      <c r="K410" s="2442"/>
      <c r="L410" s="2442"/>
      <c r="M410" s="2472"/>
      <c r="N410" s="2442"/>
      <c r="O410" s="2442"/>
      <c r="P410" s="2442"/>
      <c r="Q410" s="488"/>
      <c r="R410" s="488"/>
      <c r="S410" s="488"/>
      <c r="T410" s="488"/>
      <c r="U410" s="488"/>
      <c r="V410" s="488"/>
      <c r="W410" s="488"/>
      <c r="X410" s="488"/>
      <c r="Y410" s="488"/>
      <c r="Z410" s="488"/>
      <c r="AA410" s="488"/>
      <c r="AB410" s="488"/>
      <c r="AC410" s="488"/>
      <c r="AD410" s="488"/>
      <c r="AE410" s="488"/>
      <c r="AF410" s="489"/>
    </row>
    <row r="411" spans="1:32" ht="18.75" customHeight="1" x14ac:dyDescent="0.15">
      <c r="A411" s="406"/>
      <c r="B411" s="407"/>
      <c r="C411" s="461"/>
      <c r="D411" s="410"/>
      <c r="E411" s="402"/>
      <c r="F411" s="410"/>
      <c r="G411" s="484"/>
      <c r="H411" s="575" t="s">
        <v>373</v>
      </c>
      <c r="I411" s="505" t="s">
        <v>10</v>
      </c>
      <c r="J411" s="449" t="s">
        <v>24</v>
      </c>
      <c r="K411" s="449"/>
      <c r="L411" s="462"/>
      <c r="M411" s="507" t="s">
        <v>10</v>
      </c>
      <c r="N411" s="449" t="s">
        <v>64</v>
      </c>
      <c r="O411" s="449"/>
      <c r="P411" s="462"/>
      <c r="Q411" s="507" t="s">
        <v>10</v>
      </c>
      <c r="R411" s="463" t="s">
        <v>65</v>
      </c>
      <c r="S411" s="463"/>
      <c r="T411" s="463"/>
      <c r="U411" s="463"/>
      <c r="V411" s="449"/>
      <c r="W411" s="449"/>
      <c r="X411" s="449"/>
      <c r="Y411" s="449"/>
      <c r="Z411" s="449"/>
      <c r="AA411" s="449"/>
      <c r="AB411" s="449"/>
      <c r="AC411" s="449"/>
      <c r="AD411" s="449"/>
      <c r="AE411" s="449"/>
      <c r="AF411" s="555"/>
    </row>
    <row r="412" spans="1:32" ht="19.5" customHeight="1" x14ac:dyDescent="0.15">
      <c r="A412" s="413"/>
      <c r="B412" s="414"/>
      <c r="C412" s="415"/>
      <c r="D412" s="416"/>
      <c r="E412" s="405"/>
      <c r="F412" s="417"/>
      <c r="G412" s="418"/>
      <c r="H412" s="430" t="s">
        <v>21</v>
      </c>
      <c r="I412" s="490" t="s">
        <v>10</v>
      </c>
      <c r="J412" s="424" t="s">
        <v>22</v>
      </c>
      <c r="K412" s="491"/>
      <c r="L412" s="450"/>
      <c r="M412" s="492" t="s">
        <v>10</v>
      </c>
      <c r="N412" s="424" t="s">
        <v>23</v>
      </c>
      <c r="O412" s="492"/>
      <c r="P412" s="424"/>
      <c r="Q412" s="493"/>
      <c r="R412" s="493"/>
      <c r="S412" s="493"/>
      <c r="T412" s="493"/>
      <c r="U412" s="493"/>
      <c r="V412" s="493"/>
      <c r="W412" s="493"/>
      <c r="X412" s="493"/>
      <c r="Y412" s="493"/>
      <c r="Z412" s="493"/>
      <c r="AA412" s="493"/>
      <c r="AB412" s="493"/>
      <c r="AC412" s="493"/>
      <c r="AD412" s="493"/>
      <c r="AE412" s="493"/>
      <c r="AF412" s="540"/>
    </row>
    <row r="413" spans="1:32" ht="19.5" customHeight="1" x14ac:dyDescent="0.15">
      <c r="A413" s="413"/>
      <c r="B413" s="414"/>
      <c r="C413" s="415"/>
      <c r="D413" s="416"/>
      <c r="E413" s="405"/>
      <c r="F413" s="417"/>
      <c r="G413" s="418"/>
      <c r="H413" s="430" t="s">
        <v>66</v>
      </c>
      <c r="I413" s="490" t="s">
        <v>10</v>
      </c>
      <c r="J413" s="424" t="s">
        <v>22</v>
      </c>
      <c r="K413" s="491"/>
      <c r="L413" s="450"/>
      <c r="M413" s="492" t="s">
        <v>10</v>
      </c>
      <c r="N413" s="424" t="s">
        <v>23</v>
      </c>
      <c r="O413" s="492"/>
      <c r="P413" s="424"/>
      <c r="Q413" s="493"/>
      <c r="R413" s="493"/>
      <c r="S413" s="493"/>
      <c r="T413" s="493"/>
      <c r="U413" s="493"/>
      <c r="V413" s="493"/>
      <c r="W413" s="493"/>
      <c r="X413" s="493"/>
      <c r="Y413" s="493"/>
      <c r="Z413" s="493"/>
      <c r="AA413" s="493"/>
      <c r="AB413" s="493"/>
      <c r="AC413" s="493"/>
      <c r="AD413" s="493"/>
      <c r="AE413" s="493"/>
      <c r="AF413" s="540"/>
    </row>
    <row r="414" spans="1:32" ht="18.75" customHeight="1" x14ac:dyDescent="0.15">
      <c r="A414" s="413"/>
      <c r="B414" s="414"/>
      <c r="C414" s="465"/>
      <c r="D414" s="417"/>
      <c r="E414" s="405"/>
      <c r="F414" s="417"/>
      <c r="G414" s="525"/>
      <c r="H414" s="569" t="s">
        <v>416</v>
      </c>
      <c r="I414" s="490" t="s">
        <v>10</v>
      </c>
      <c r="J414" s="424" t="s">
        <v>24</v>
      </c>
      <c r="K414" s="491"/>
      <c r="L414" s="492" t="s">
        <v>10</v>
      </c>
      <c r="M414" s="424" t="s">
        <v>28</v>
      </c>
      <c r="N414" s="451"/>
      <c r="O414" s="424"/>
      <c r="P414" s="424"/>
      <c r="Q414" s="424"/>
      <c r="R414" s="424"/>
      <c r="S414" s="424"/>
      <c r="T414" s="424"/>
      <c r="U414" s="424"/>
      <c r="V414" s="424"/>
      <c r="W414" s="424"/>
      <c r="X414" s="424"/>
      <c r="Y414" s="424"/>
      <c r="Z414" s="424"/>
      <c r="AA414" s="424"/>
      <c r="AB414" s="424"/>
      <c r="AC414" s="424"/>
      <c r="AD414" s="424"/>
      <c r="AE414" s="424"/>
      <c r="AF414" s="425"/>
    </row>
    <row r="415" spans="1:32" ht="18.75" customHeight="1" x14ac:dyDescent="0.15">
      <c r="A415" s="413"/>
      <c r="B415" s="414"/>
      <c r="C415" s="465"/>
      <c r="D415" s="417"/>
      <c r="E415" s="405"/>
      <c r="F415" s="417"/>
      <c r="G415" s="525"/>
      <c r="H415" s="569" t="s">
        <v>417</v>
      </c>
      <c r="I415" s="490" t="s">
        <v>10</v>
      </c>
      <c r="J415" s="424" t="s">
        <v>97</v>
      </c>
      <c r="K415" s="491"/>
      <c r="L415" s="450"/>
      <c r="M415" s="492" t="s">
        <v>10</v>
      </c>
      <c r="N415" s="424" t="s">
        <v>146</v>
      </c>
      <c r="O415" s="493"/>
      <c r="P415" s="493"/>
      <c r="Q415" s="493"/>
      <c r="R415" s="424"/>
      <c r="S415" s="424"/>
      <c r="T415" s="424"/>
      <c r="U415" s="424"/>
      <c r="V415" s="424"/>
      <c r="W415" s="424"/>
      <c r="X415" s="424"/>
      <c r="Y415" s="424"/>
      <c r="Z415" s="424"/>
      <c r="AA415" s="424"/>
      <c r="AB415" s="424"/>
      <c r="AC415" s="424"/>
      <c r="AD415" s="424"/>
      <c r="AE415" s="424"/>
      <c r="AF415" s="425"/>
    </row>
    <row r="416" spans="1:32" ht="18.75" customHeight="1" x14ac:dyDescent="0.15">
      <c r="A416" s="416"/>
      <c r="B416" s="390"/>
      <c r="C416" s="416"/>
      <c r="D416" s="416"/>
      <c r="F416" s="417"/>
      <c r="G416" s="525"/>
      <c r="H416" s="431" t="s">
        <v>34</v>
      </c>
      <c r="I416" s="490" t="s">
        <v>10</v>
      </c>
      <c r="J416" s="424" t="s">
        <v>24</v>
      </c>
      <c r="K416" s="491"/>
      <c r="L416" s="492" t="s">
        <v>10</v>
      </c>
      <c r="M416" s="424" t="s">
        <v>28</v>
      </c>
      <c r="N416" s="451"/>
      <c r="O416" s="424"/>
      <c r="P416" s="424"/>
      <c r="Q416" s="424"/>
      <c r="R416" s="424"/>
      <c r="S416" s="424"/>
      <c r="T416" s="424"/>
      <c r="U416" s="424"/>
      <c r="V416" s="424"/>
      <c r="W416" s="424"/>
      <c r="X416" s="424"/>
      <c r="Y416" s="424"/>
      <c r="Z416" s="424"/>
      <c r="AA416" s="424"/>
      <c r="AB416" s="424"/>
      <c r="AC416" s="424"/>
      <c r="AD416" s="424"/>
      <c r="AE416" s="424"/>
      <c r="AF416" s="425"/>
    </row>
    <row r="417" spans="1:32" ht="18.75" customHeight="1" x14ac:dyDescent="0.15">
      <c r="A417" s="413"/>
      <c r="B417" s="414"/>
      <c r="C417" s="465" t="s">
        <v>418</v>
      </c>
      <c r="D417" s="481" t="s">
        <v>10</v>
      </c>
      <c r="E417" s="405" t="s">
        <v>419</v>
      </c>
      <c r="F417" s="417"/>
      <c r="G417" s="525"/>
      <c r="H417" s="2489" t="s">
        <v>35</v>
      </c>
      <c r="I417" s="2471" t="s">
        <v>10</v>
      </c>
      <c r="J417" s="2473" t="s">
        <v>30</v>
      </c>
      <c r="K417" s="2473"/>
      <c r="L417" s="2473"/>
      <c r="M417" s="2471" t="s">
        <v>10</v>
      </c>
      <c r="N417" s="2473" t="s">
        <v>31</v>
      </c>
      <c r="O417" s="2473"/>
      <c r="P417" s="2473"/>
      <c r="Q417" s="517"/>
      <c r="R417" s="517"/>
      <c r="S417" s="517"/>
      <c r="T417" s="517"/>
      <c r="U417" s="517"/>
      <c r="V417" s="517"/>
      <c r="W417" s="517"/>
      <c r="X417" s="517"/>
      <c r="Y417" s="517"/>
      <c r="Z417" s="517"/>
      <c r="AA417" s="517"/>
      <c r="AB417" s="517"/>
      <c r="AC417" s="517"/>
      <c r="AD417" s="517"/>
      <c r="AE417" s="517"/>
      <c r="AF417" s="518"/>
    </row>
    <row r="418" spans="1:32" ht="18.75" customHeight="1" x14ac:dyDescent="0.15">
      <c r="A418" s="481" t="s">
        <v>10</v>
      </c>
      <c r="B418" s="414">
        <v>77</v>
      </c>
      <c r="C418" s="465" t="s">
        <v>421</v>
      </c>
      <c r="D418" s="481" t="s">
        <v>10</v>
      </c>
      <c r="E418" s="405" t="s">
        <v>422</v>
      </c>
      <c r="F418" s="417"/>
      <c r="G418" s="525"/>
      <c r="H418" s="2490"/>
      <c r="I418" s="2472"/>
      <c r="J418" s="2442"/>
      <c r="K418" s="2442"/>
      <c r="L418" s="2442"/>
      <c r="M418" s="2472"/>
      <c r="N418" s="2442"/>
      <c r="O418" s="2442"/>
      <c r="P418" s="2442"/>
      <c r="Q418" s="488"/>
      <c r="R418" s="488"/>
      <c r="S418" s="488"/>
      <c r="T418" s="488"/>
      <c r="U418" s="488"/>
      <c r="V418" s="488"/>
      <c r="W418" s="488"/>
      <c r="X418" s="488"/>
      <c r="Y418" s="488"/>
      <c r="Z418" s="488"/>
      <c r="AA418" s="488"/>
      <c r="AB418" s="488"/>
      <c r="AC418" s="488"/>
      <c r="AD418" s="488"/>
      <c r="AE418" s="488"/>
      <c r="AF418" s="489"/>
    </row>
    <row r="419" spans="1:32" ht="18.75" customHeight="1" x14ac:dyDescent="0.15">
      <c r="A419" s="413"/>
      <c r="B419" s="414"/>
      <c r="C419" s="465" t="s">
        <v>423</v>
      </c>
      <c r="D419" s="417"/>
      <c r="E419" s="405" t="s">
        <v>381</v>
      </c>
      <c r="F419" s="417"/>
      <c r="G419" s="525"/>
      <c r="H419" s="446" t="s">
        <v>79</v>
      </c>
      <c r="I419" s="500" t="s">
        <v>10</v>
      </c>
      <c r="J419" s="424" t="s">
        <v>24</v>
      </c>
      <c r="K419" s="424"/>
      <c r="L419" s="492" t="s">
        <v>10</v>
      </c>
      <c r="M419" s="424" t="s">
        <v>25</v>
      </c>
      <c r="N419" s="424"/>
      <c r="O419" s="501" t="s">
        <v>10</v>
      </c>
      <c r="P419" s="424" t="s">
        <v>26</v>
      </c>
      <c r="Q419" s="451"/>
      <c r="R419" s="501"/>
      <c r="S419" s="424"/>
      <c r="T419" s="451"/>
      <c r="U419" s="501"/>
      <c r="V419" s="424"/>
      <c r="W419" s="451"/>
      <c r="X419" s="488"/>
      <c r="Y419" s="493"/>
      <c r="Z419" s="493"/>
      <c r="AA419" s="493"/>
      <c r="AB419" s="493"/>
      <c r="AC419" s="493"/>
      <c r="AD419" s="493"/>
      <c r="AE419" s="493"/>
      <c r="AF419" s="494"/>
    </row>
    <row r="420" spans="1:32" ht="18.75" customHeight="1" x14ac:dyDescent="0.15">
      <c r="A420" s="413"/>
      <c r="B420" s="414"/>
      <c r="C420" s="465"/>
      <c r="D420" s="417"/>
      <c r="E420" s="405"/>
      <c r="F420" s="417"/>
      <c r="G420" s="525"/>
      <c r="H420" s="569" t="s">
        <v>293</v>
      </c>
      <c r="I420" s="490" t="s">
        <v>10</v>
      </c>
      <c r="J420" s="424" t="s">
        <v>24</v>
      </c>
      <c r="K420" s="491"/>
      <c r="L420" s="492" t="s">
        <v>10</v>
      </c>
      <c r="M420" s="424" t="s">
        <v>28</v>
      </c>
      <c r="N420" s="451"/>
      <c r="O420" s="424"/>
      <c r="P420" s="424"/>
      <c r="Q420" s="424"/>
      <c r="R420" s="424"/>
      <c r="S420" s="424"/>
      <c r="T420" s="424"/>
      <c r="U420" s="424"/>
      <c r="V420" s="424"/>
      <c r="W420" s="424"/>
      <c r="X420" s="424"/>
      <c r="Y420" s="424"/>
      <c r="Z420" s="424"/>
      <c r="AA420" s="424"/>
      <c r="AB420" s="424"/>
      <c r="AC420" s="424"/>
      <c r="AD420" s="424"/>
      <c r="AE420" s="424"/>
      <c r="AF420" s="425"/>
    </row>
    <row r="421" spans="1:32" ht="18.75" customHeight="1" x14ac:dyDescent="0.15">
      <c r="A421" s="416"/>
      <c r="B421" s="455"/>
      <c r="C421" s="566"/>
      <c r="F421" s="417"/>
      <c r="G421" s="525"/>
      <c r="H421" s="403" t="s">
        <v>81</v>
      </c>
      <c r="I421" s="490" t="s">
        <v>10</v>
      </c>
      <c r="J421" s="424" t="s">
        <v>24</v>
      </c>
      <c r="K421" s="491"/>
      <c r="L421" s="492" t="s">
        <v>10</v>
      </c>
      <c r="M421" s="424" t="s">
        <v>28</v>
      </c>
      <c r="N421" s="451"/>
      <c r="O421" s="424"/>
      <c r="P421" s="424"/>
      <c r="Q421" s="424"/>
      <c r="R421" s="424"/>
      <c r="S421" s="424"/>
      <c r="T421" s="424"/>
      <c r="U421" s="424"/>
      <c r="V421" s="424"/>
      <c r="W421" s="424"/>
      <c r="X421" s="424"/>
      <c r="Y421" s="424"/>
      <c r="Z421" s="424"/>
      <c r="AA421" s="424"/>
      <c r="AB421" s="424"/>
      <c r="AC421" s="424"/>
      <c r="AD421" s="424"/>
      <c r="AE421" s="424"/>
      <c r="AF421" s="425"/>
    </row>
    <row r="422" spans="1:32" ht="18.75" customHeight="1" x14ac:dyDescent="0.15">
      <c r="A422" s="416"/>
      <c r="B422" s="455"/>
      <c r="C422" s="566"/>
      <c r="F422" s="417"/>
      <c r="G422" s="525"/>
      <c r="H422" s="471" t="s">
        <v>2494</v>
      </c>
      <c r="I422" s="490" t="s">
        <v>10</v>
      </c>
      <c r="J422" s="424" t="s">
        <v>24</v>
      </c>
      <c r="K422" s="491"/>
      <c r="L422" s="492" t="s">
        <v>10</v>
      </c>
      <c r="M422" s="424" t="s">
        <v>28</v>
      </c>
      <c r="N422" s="451"/>
      <c r="O422" s="424"/>
      <c r="P422" s="424"/>
      <c r="Q422" s="424"/>
      <c r="R422" s="424"/>
      <c r="S422" s="424"/>
      <c r="T422" s="424"/>
      <c r="U422" s="424"/>
      <c r="V422" s="424"/>
      <c r="W422" s="424"/>
      <c r="X422" s="424"/>
      <c r="Y422" s="424"/>
      <c r="Z422" s="424"/>
      <c r="AA422" s="424"/>
      <c r="AB422" s="424"/>
      <c r="AC422" s="424"/>
      <c r="AD422" s="424"/>
      <c r="AE422" s="424"/>
      <c r="AF422" s="425"/>
    </row>
    <row r="423" spans="1:32" ht="18.75" customHeight="1" x14ac:dyDescent="0.15">
      <c r="A423" s="416"/>
      <c r="B423" s="455"/>
      <c r="C423" s="566"/>
      <c r="F423" s="417"/>
      <c r="G423" s="525"/>
      <c r="H423" s="569" t="s">
        <v>346</v>
      </c>
      <c r="I423" s="490" t="s">
        <v>10</v>
      </c>
      <c r="J423" s="424" t="s">
        <v>53</v>
      </c>
      <c r="K423" s="491"/>
      <c r="L423" s="451"/>
      <c r="M423" s="492" t="s">
        <v>10</v>
      </c>
      <c r="N423" s="424" t="s">
        <v>54</v>
      </c>
      <c r="O423" s="493"/>
      <c r="P423" s="493"/>
      <c r="Q423" s="493"/>
      <c r="R423" s="424"/>
      <c r="S423" s="424"/>
      <c r="T423" s="424"/>
      <c r="U423" s="424"/>
      <c r="V423" s="424"/>
      <c r="W423" s="424"/>
      <c r="X423" s="424"/>
      <c r="Y423" s="424"/>
      <c r="Z423" s="424"/>
      <c r="AA423" s="424"/>
      <c r="AB423" s="424"/>
      <c r="AC423" s="424"/>
      <c r="AD423" s="424"/>
      <c r="AE423" s="424"/>
      <c r="AF423" s="425"/>
    </row>
    <row r="424" spans="1:32" ht="18.75" customHeight="1" x14ac:dyDescent="0.15">
      <c r="A424" s="413"/>
      <c r="B424" s="414"/>
      <c r="C424" s="418"/>
      <c r="D424" s="416"/>
      <c r="E424" s="405"/>
      <c r="F424" s="417"/>
      <c r="G424" s="418"/>
      <c r="H424" s="423" t="s">
        <v>420</v>
      </c>
      <c r="I424" s="500" t="s">
        <v>10</v>
      </c>
      <c r="J424" s="424" t="s">
        <v>24</v>
      </c>
      <c r="K424" s="491"/>
      <c r="L424" s="492" t="s">
        <v>10</v>
      </c>
      <c r="M424" s="424" t="s">
        <v>28</v>
      </c>
      <c r="N424" s="424"/>
      <c r="O424" s="451"/>
      <c r="P424" s="451"/>
      <c r="Q424" s="451"/>
      <c r="R424" s="451"/>
      <c r="S424" s="451"/>
      <c r="T424" s="451"/>
      <c r="U424" s="451"/>
      <c r="V424" s="451"/>
      <c r="W424" s="451"/>
      <c r="X424" s="451"/>
      <c r="Y424" s="451"/>
      <c r="Z424" s="451"/>
      <c r="AA424" s="451"/>
      <c r="AB424" s="451"/>
      <c r="AC424" s="424"/>
      <c r="AD424" s="424"/>
      <c r="AE424" s="424"/>
      <c r="AF424" s="425"/>
    </row>
    <row r="425" spans="1:32" ht="18.75" customHeight="1" x14ac:dyDescent="0.15">
      <c r="A425" s="413"/>
      <c r="B425" s="414"/>
      <c r="C425" s="465"/>
      <c r="D425" s="417"/>
      <c r="E425" s="405"/>
      <c r="F425" s="417"/>
      <c r="G425" s="525"/>
      <c r="H425" s="569" t="s">
        <v>238</v>
      </c>
      <c r="I425" s="490" t="s">
        <v>10</v>
      </c>
      <c r="J425" s="424" t="s">
        <v>24</v>
      </c>
      <c r="K425" s="491"/>
      <c r="L425" s="492" t="s">
        <v>10</v>
      </c>
      <c r="M425" s="424" t="s">
        <v>28</v>
      </c>
      <c r="N425" s="451"/>
      <c r="O425" s="424"/>
      <c r="P425" s="424"/>
      <c r="Q425" s="424"/>
      <c r="R425" s="424"/>
      <c r="S425" s="424"/>
      <c r="T425" s="424"/>
      <c r="U425" s="424"/>
      <c r="V425" s="424"/>
      <c r="W425" s="424"/>
      <c r="X425" s="424"/>
      <c r="Y425" s="424"/>
      <c r="Z425" s="424"/>
      <c r="AA425" s="424"/>
      <c r="AB425" s="424"/>
      <c r="AC425" s="424"/>
      <c r="AD425" s="424"/>
      <c r="AE425" s="424"/>
      <c r="AF425" s="425"/>
    </row>
    <row r="426" spans="1:32" ht="18.75" customHeight="1" x14ac:dyDescent="0.15">
      <c r="A426" s="413"/>
      <c r="B426" s="414"/>
      <c r="C426" s="415"/>
      <c r="D426" s="416"/>
      <c r="E426" s="405"/>
      <c r="F426" s="417"/>
      <c r="G426" s="418"/>
      <c r="H426" s="423" t="s">
        <v>424</v>
      </c>
      <c r="I426" s="500" t="s">
        <v>10</v>
      </c>
      <c r="J426" s="424" t="s">
        <v>24</v>
      </c>
      <c r="K426" s="491"/>
      <c r="L426" s="492" t="s">
        <v>10</v>
      </c>
      <c r="M426" s="424" t="s">
        <v>28</v>
      </c>
      <c r="N426" s="424"/>
      <c r="O426" s="451"/>
      <c r="P426" s="451"/>
      <c r="Q426" s="451"/>
      <c r="R426" s="451"/>
      <c r="S426" s="451"/>
      <c r="T426" s="451"/>
      <c r="U426" s="451"/>
      <c r="V426" s="451"/>
      <c r="W426" s="451"/>
      <c r="X426" s="451"/>
      <c r="Y426" s="451"/>
      <c r="Z426" s="451"/>
      <c r="AA426" s="451"/>
      <c r="AB426" s="451"/>
      <c r="AC426" s="424"/>
      <c r="AD426" s="424"/>
      <c r="AE426" s="424"/>
      <c r="AF426" s="425"/>
    </row>
    <row r="427" spans="1:32" ht="18.75" customHeight="1" x14ac:dyDescent="0.15">
      <c r="A427" s="413"/>
      <c r="B427" s="414"/>
      <c r="C427" s="465"/>
      <c r="D427" s="417"/>
      <c r="E427" s="405"/>
      <c r="F427" s="417"/>
      <c r="G427" s="525"/>
      <c r="H427" s="569" t="s">
        <v>284</v>
      </c>
      <c r="I427" s="490" t="s">
        <v>10</v>
      </c>
      <c r="J427" s="424" t="s">
        <v>24</v>
      </c>
      <c r="K427" s="424"/>
      <c r="L427" s="492" t="s">
        <v>10</v>
      </c>
      <c r="M427" s="424" t="s">
        <v>55</v>
      </c>
      <c r="N427" s="424"/>
      <c r="O427" s="492" t="s">
        <v>10</v>
      </c>
      <c r="P427" s="424" t="s">
        <v>56</v>
      </c>
      <c r="Q427" s="451"/>
      <c r="R427" s="451"/>
      <c r="S427" s="451"/>
      <c r="T427" s="424"/>
      <c r="U427" s="424"/>
      <c r="V427" s="424"/>
      <c r="W427" s="424"/>
      <c r="X427" s="424"/>
      <c r="Y427" s="424"/>
      <c r="Z427" s="424"/>
      <c r="AA427" s="424"/>
      <c r="AB427" s="424"/>
      <c r="AC427" s="424"/>
      <c r="AD427" s="424"/>
      <c r="AE427" s="424"/>
      <c r="AF427" s="425"/>
    </row>
    <row r="428" spans="1:32" ht="18.75" customHeight="1" x14ac:dyDescent="0.15">
      <c r="A428" s="413"/>
      <c r="B428" s="414"/>
      <c r="C428" s="465"/>
      <c r="D428" s="417"/>
      <c r="E428" s="405"/>
      <c r="F428" s="417"/>
      <c r="G428" s="525"/>
      <c r="H428" s="569" t="s">
        <v>380</v>
      </c>
      <c r="I428" s="490" t="s">
        <v>10</v>
      </c>
      <c r="J428" s="424" t="s">
        <v>24</v>
      </c>
      <c r="K428" s="491"/>
      <c r="L428" s="492" t="s">
        <v>10</v>
      </c>
      <c r="M428" s="424" t="s">
        <v>28</v>
      </c>
      <c r="N428" s="451"/>
      <c r="O428" s="424"/>
      <c r="P428" s="424"/>
      <c r="Q428" s="424"/>
      <c r="R428" s="424"/>
      <c r="S428" s="424"/>
      <c r="T428" s="424"/>
      <c r="U428" s="424"/>
      <c r="V428" s="424"/>
      <c r="W428" s="424"/>
      <c r="X428" s="424"/>
      <c r="Y428" s="424"/>
      <c r="Z428" s="424"/>
      <c r="AA428" s="424"/>
      <c r="AB428" s="424"/>
      <c r="AC428" s="424"/>
      <c r="AD428" s="424"/>
      <c r="AE428" s="424"/>
      <c r="AF428" s="425"/>
    </row>
    <row r="429" spans="1:32" ht="18.75" customHeight="1" x14ac:dyDescent="0.15">
      <c r="A429" s="413"/>
      <c r="B429" s="414"/>
      <c r="C429" s="465"/>
      <c r="D429" s="417"/>
      <c r="E429" s="405"/>
      <c r="F429" s="417"/>
      <c r="G429" s="525"/>
      <c r="H429" s="471" t="s">
        <v>349</v>
      </c>
      <c r="I429" s="490" t="s">
        <v>10</v>
      </c>
      <c r="J429" s="424" t="s">
        <v>24</v>
      </c>
      <c r="K429" s="491"/>
      <c r="L429" s="492" t="s">
        <v>10</v>
      </c>
      <c r="M429" s="424" t="s">
        <v>55</v>
      </c>
      <c r="N429" s="424"/>
      <c r="O429" s="501" t="s">
        <v>10</v>
      </c>
      <c r="P429" s="426" t="s">
        <v>56</v>
      </c>
      <c r="Q429" s="424"/>
      <c r="R429" s="424"/>
      <c r="S429" s="491"/>
      <c r="T429" s="424"/>
      <c r="U429" s="491"/>
      <c r="V429" s="491"/>
      <c r="W429" s="491"/>
      <c r="X429" s="491"/>
      <c r="Y429" s="424"/>
      <c r="Z429" s="424"/>
      <c r="AA429" s="424"/>
      <c r="AB429" s="424"/>
      <c r="AC429" s="424"/>
      <c r="AD429" s="424"/>
      <c r="AE429" s="424"/>
      <c r="AF429" s="425"/>
    </row>
    <row r="430" spans="1:32" ht="18.75" customHeight="1" x14ac:dyDescent="0.15">
      <c r="A430" s="413"/>
      <c r="B430" s="414"/>
      <c r="C430" s="465"/>
      <c r="D430" s="417"/>
      <c r="E430" s="405"/>
      <c r="F430" s="417"/>
      <c r="G430" s="525"/>
      <c r="H430" s="569" t="s">
        <v>441</v>
      </c>
      <c r="I430" s="490" t="s">
        <v>10</v>
      </c>
      <c r="J430" s="424" t="s">
        <v>24</v>
      </c>
      <c r="K430" s="491"/>
      <c r="L430" s="492" t="s">
        <v>10</v>
      </c>
      <c r="M430" s="424" t="s">
        <v>28</v>
      </c>
      <c r="N430" s="451"/>
      <c r="O430" s="424"/>
      <c r="P430" s="424"/>
      <c r="Q430" s="424"/>
      <c r="R430" s="424"/>
      <c r="S430" s="424"/>
      <c r="T430" s="424"/>
      <c r="U430" s="424"/>
      <c r="V430" s="424"/>
      <c r="W430" s="424"/>
      <c r="X430" s="424"/>
      <c r="Y430" s="424"/>
      <c r="Z430" s="424"/>
      <c r="AA430" s="424"/>
      <c r="AB430" s="424"/>
      <c r="AC430" s="424"/>
      <c r="AD430" s="424"/>
      <c r="AE430" s="424"/>
      <c r="AF430" s="425"/>
    </row>
    <row r="431" spans="1:32" ht="18.75" customHeight="1" x14ac:dyDescent="0.15">
      <c r="A431" s="433"/>
      <c r="B431" s="434"/>
      <c r="C431" s="551"/>
      <c r="D431" s="617"/>
      <c r="E431" s="437"/>
      <c r="F431" s="617"/>
      <c r="G431" s="524"/>
      <c r="H431" s="618" t="s">
        <v>83</v>
      </c>
      <c r="I431" s="502" t="s">
        <v>10</v>
      </c>
      <c r="J431" s="441" t="s">
        <v>24</v>
      </c>
      <c r="K431" s="526"/>
      <c r="L431" s="503" t="s">
        <v>10</v>
      </c>
      <c r="M431" s="441" t="s">
        <v>28</v>
      </c>
      <c r="N431" s="553"/>
      <c r="O431" s="441"/>
      <c r="P431" s="441"/>
      <c r="Q431" s="441"/>
      <c r="R431" s="441"/>
      <c r="S431" s="441"/>
      <c r="T431" s="441"/>
      <c r="U431" s="441"/>
      <c r="V431" s="441"/>
      <c r="W431" s="441"/>
      <c r="X431" s="441"/>
      <c r="Y431" s="441"/>
      <c r="Z431" s="441"/>
      <c r="AA431" s="441"/>
      <c r="AB431" s="441"/>
      <c r="AC431" s="441"/>
      <c r="AD431" s="441"/>
      <c r="AE431" s="441"/>
      <c r="AF431" s="442"/>
    </row>
    <row r="432" spans="1:32" ht="18.75" customHeight="1" x14ac:dyDescent="0.15">
      <c r="A432" s="406"/>
      <c r="B432" s="407"/>
      <c r="C432" s="461"/>
      <c r="D432" s="470"/>
      <c r="E432" s="458"/>
      <c r="F432" s="469"/>
      <c r="G432" s="484"/>
      <c r="H432" s="575" t="s">
        <v>63</v>
      </c>
      <c r="I432" s="505" t="s">
        <v>10</v>
      </c>
      <c r="J432" s="449" t="s">
        <v>24</v>
      </c>
      <c r="K432" s="449"/>
      <c r="L432" s="462"/>
      <c r="M432" s="507" t="s">
        <v>10</v>
      </c>
      <c r="N432" s="449" t="s">
        <v>64</v>
      </c>
      <c r="O432" s="449"/>
      <c r="P432" s="462"/>
      <c r="Q432" s="507" t="s">
        <v>10</v>
      </c>
      <c r="R432" s="463" t="s">
        <v>65</v>
      </c>
      <c r="S432" s="463"/>
      <c r="T432" s="463"/>
      <c r="U432" s="463"/>
      <c r="V432" s="449"/>
      <c r="W432" s="449"/>
      <c r="X432" s="449"/>
      <c r="Y432" s="449"/>
      <c r="Z432" s="449"/>
      <c r="AA432" s="449"/>
      <c r="AB432" s="449"/>
      <c r="AC432" s="449"/>
      <c r="AD432" s="449"/>
      <c r="AE432" s="449"/>
      <c r="AF432" s="555"/>
    </row>
    <row r="433" spans="1:32" s="556" customFormat="1" ht="19.5" customHeight="1" x14ac:dyDescent="0.15">
      <c r="A433" s="605"/>
      <c r="B433" s="606"/>
      <c r="C433" s="542" t="s">
        <v>442</v>
      </c>
      <c r="D433" s="481" t="s">
        <v>10</v>
      </c>
      <c r="E433" s="405" t="s">
        <v>419</v>
      </c>
      <c r="H433" s="430" t="s">
        <v>21</v>
      </c>
      <c r="I433" s="490" t="s">
        <v>10</v>
      </c>
      <c r="J433" s="424" t="s">
        <v>22</v>
      </c>
      <c r="K433" s="491"/>
      <c r="L433" s="450"/>
      <c r="M433" s="492" t="s">
        <v>10</v>
      </c>
      <c r="N433" s="424" t="s">
        <v>23</v>
      </c>
      <c r="O433" s="492"/>
      <c r="P433" s="424"/>
      <c r="Q433" s="493"/>
      <c r="R433" s="493"/>
      <c r="S433" s="493"/>
      <c r="T433" s="493"/>
      <c r="U433" s="493"/>
      <c r="V433" s="493"/>
      <c r="W433" s="493"/>
      <c r="X433" s="493"/>
      <c r="Y433" s="493"/>
      <c r="Z433" s="493"/>
      <c r="AA433" s="493"/>
      <c r="AB433" s="493"/>
      <c r="AC433" s="493"/>
      <c r="AD433" s="493"/>
      <c r="AE433" s="493"/>
      <c r="AF433" s="540"/>
    </row>
    <row r="434" spans="1:32" ht="18.75" customHeight="1" x14ac:dyDescent="0.15">
      <c r="A434" s="481" t="s">
        <v>10</v>
      </c>
      <c r="B434" s="414">
        <v>79</v>
      </c>
      <c r="C434" s="465" t="s">
        <v>443</v>
      </c>
      <c r="D434" s="481" t="s">
        <v>10</v>
      </c>
      <c r="E434" s="405" t="s">
        <v>422</v>
      </c>
      <c r="F434" s="417"/>
      <c r="G434" s="525"/>
      <c r="H434" s="430" t="s">
        <v>66</v>
      </c>
      <c r="I434" s="490" t="s">
        <v>10</v>
      </c>
      <c r="J434" s="424" t="s">
        <v>22</v>
      </c>
      <c r="K434" s="491"/>
      <c r="L434" s="450"/>
      <c r="M434" s="492" t="s">
        <v>10</v>
      </c>
      <c r="N434" s="424" t="s">
        <v>23</v>
      </c>
      <c r="O434" s="492"/>
      <c r="P434" s="424"/>
      <c r="Q434" s="493"/>
      <c r="R434" s="493"/>
      <c r="S434" s="493"/>
      <c r="T434" s="493"/>
      <c r="U434" s="493"/>
      <c r="V434" s="493"/>
      <c r="W434" s="493"/>
      <c r="X434" s="493"/>
      <c r="Y434" s="493"/>
      <c r="Z434" s="493"/>
      <c r="AA434" s="493"/>
      <c r="AB434" s="493"/>
      <c r="AC434" s="493"/>
      <c r="AD434" s="493"/>
      <c r="AE434" s="493"/>
      <c r="AF434" s="540"/>
    </row>
    <row r="435" spans="1:32" ht="18.75" customHeight="1" x14ac:dyDescent="0.15">
      <c r="A435" s="481"/>
      <c r="B435" s="414"/>
      <c r="C435" s="465" t="s">
        <v>444</v>
      </c>
      <c r="E435" s="455" t="s">
        <v>439</v>
      </c>
      <c r="F435" s="417"/>
      <c r="G435" s="525"/>
      <c r="H435" s="2489" t="s">
        <v>58</v>
      </c>
      <c r="I435" s="2492" t="s">
        <v>10</v>
      </c>
      <c r="J435" s="2473" t="s">
        <v>30</v>
      </c>
      <c r="K435" s="2473"/>
      <c r="L435" s="2473"/>
      <c r="M435" s="2471" t="s">
        <v>10</v>
      </c>
      <c r="N435" s="2473" t="s">
        <v>31</v>
      </c>
      <c r="O435" s="2473"/>
      <c r="P435" s="2473"/>
      <c r="Q435" s="517"/>
      <c r="R435" s="517"/>
      <c r="S435" s="517"/>
      <c r="T435" s="517"/>
      <c r="U435" s="517"/>
      <c r="V435" s="517"/>
      <c r="W435" s="517"/>
      <c r="X435" s="517"/>
      <c r="Y435" s="517"/>
      <c r="Z435" s="517"/>
      <c r="AA435" s="517"/>
      <c r="AB435" s="517"/>
      <c r="AC435" s="517"/>
      <c r="AD435" s="517"/>
      <c r="AE435" s="517"/>
      <c r="AF435" s="518"/>
    </row>
    <row r="436" spans="1:32" ht="18.75" customHeight="1" x14ac:dyDescent="0.15">
      <c r="A436" s="433"/>
      <c r="B436" s="434"/>
      <c r="C436" s="538"/>
      <c r="D436" s="436"/>
      <c r="E436" s="538"/>
      <c r="F436" s="438"/>
      <c r="G436" s="524"/>
      <c r="H436" s="2491"/>
      <c r="I436" s="2493"/>
      <c r="J436" s="2486"/>
      <c r="K436" s="2486"/>
      <c r="L436" s="2486"/>
      <c r="M436" s="2494"/>
      <c r="N436" s="2486"/>
      <c r="O436" s="2486"/>
      <c r="P436" s="2486"/>
      <c r="Q436" s="513"/>
      <c r="R436" s="513"/>
      <c r="S436" s="513"/>
      <c r="T436" s="513"/>
      <c r="U436" s="513"/>
      <c r="V436" s="513"/>
      <c r="W436" s="513"/>
      <c r="X436" s="513"/>
      <c r="Y436" s="513"/>
      <c r="Z436" s="513"/>
      <c r="AA436" s="513"/>
      <c r="AB436" s="513"/>
      <c r="AC436" s="513"/>
      <c r="AD436" s="513"/>
      <c r="AE436" s="513"/>
      <c r="AF436" s="514"/>
    </row>
    <row r="437" spans="1:32" ht="18.75" customHeight="1" x14ac:dyDescent="0.15">
      <c r="A437" s="406"/>
      <c r="B437" s="407"/>
      <c r="C437" s="461"/>
      <c r="D437" s="410"/>
      <c r="E437" s="402"/>
      <c r="F437" s="410"/>
      <c r="G437" s="484"/>
      <c r="H437" s="575" t="s">
        <v>86</v>
      </c>
      <c r="I437" s="505" t="s">
        <v>10</v>
      </c>
      <c r="J437" s="449" t="s">
        <v>24</v>
      </c>
      <c r="K437" s="449"/>
      <c r="L437" s="462"/>
      <c r="M437" s="507" t="s">
        <v>10</v>
      </c>
      <c r="N437" s="449" t="s">
        <v>64</v>
      </c>
      <c r="O437" s="449"/>
      <c r="P437" s="462"/>
      <c r="Q437" s="507" t="s">
        <v>10</v>
      </c>
      <c r="R437" s="463" t="s">
        <v>65</v>
      </c>
      <c r="S437" s="463"/>
      <c r="T437" s="463"/>
      <c r="U437" s="463"/>
      <c r="V437" s="449"/>
      <c r="W437" s="449"/>
      <c r="X437" s="449"/>
      <c r="Y437" s="449"/>
      <c r="Z437" s="449"/>
      <c r="AA437" s="449"/>
      <c r="AB437" s="449"/>
      <c r="AC437" s="449"/>
      <c r="AD437" s="449"/>
      <c r="AE437" s="449"/>
      <c r="AF437" s="555"/>
    </row>
    <row r="438" spans="1:32" ht="19.5" customHeight="1" x14ac:dyDescent="0.15">
      <c r="A438" s="413"/>
      <c r="B438" s="414"/>
      <c r="C438" s="415"/>
      <c r="D438" s="416"/>
      <c r="E438" s="405"/>
      <c r="F438" s="417"/>
      <c r="G438" s="418"/>
      <c r="H438" s="430" t="s">
        <v>21</v>
      </c>
      <c r="I438" s="490" t="s">
        <v>10</v>
      </c>
      <c r="J438" s="424" t="s">
        <v>22</v>
      </c>
      <c r="K438" s="491"/>
      <c r="L438" s="450"/>
      <c r="M438" s="492" t="s">
        <v>10</v>
      </c>
      <c r="N438" s="424" t="s">
        <v>23</v>
      </c>
      <c r="O438" s="492"/>
      <c r="P438" s="424"/>
      <c r="Q438" s="493"/>
      <c r="R438" s="493"/>
      <c r="S438" s="493"/>
      <c r="T438" s="493"/>
      <c r="U438" s="493"/>
      <c r="V438" s="493"/>
      <c r="W438" s="493"/>
      <c r="X438" s="493"/>
      <c r="Y438" s="493"/>
      <c r="Z438" s="493"/>
      <c r="AA438" s="493"/>
      <c r="AB438" s="493"/>
      <c r="AC438" s="493"/>
      <c r="AD438" s="493"/>
      <c r="AE438" s="493"/>
      <c r="AF438" s="540"/>
    </row>
    <row r="439" spans="1:32" ht="19.5" customHeight="1" x14ac:dyDescent="0.15">
      <c r="A439" s="413"/>
      <c r="B439" s="414"/>
      <c r="C439" s="415"/>
      <c r="D439" s="416"/>
      <c r="E439" s="405"/>
      <c r="F439" s="417"/>
      <c r="G439" s="418"/>
      <c r="H439" s="430" t="s">
        <v>66</v>
      </c>
      <c r="I439" s="490" t="s">
        <v>10</v>
      </c>
      <c r="J439" s="424" t="s">
        <v>22</v>
      </c>
      <c r="K439" s="491"/>
      <c r="L439" s="450"/>
      <c r="M439" s="492" t="s">
        <v>10</v>
      </c>
      <c r="N439" s="424" t="s">
        <v>23</v>
      </c>
      <c r="O439" s="492"/>
      <c r="P439" s="424"/>
      <c r="Q439" s="493"/>
      <c r="R439" s="493"/>
      <c r="S439" s="493"/>
      <c r="T439" s="493"/>
      <c r="U439" s="493"/>
      <c r="V439" s="493"/>
      <c r="W439" s="493"/>
      <c r="X439" s="493"/>
      <c r="Y439" s="493"/>
      <c r="Z439" s="493"/>
      <c r="AA439" s="493"/>
      <c r="AB439" s="493"/>
      <c r="AC439" s="493"/>
      <c r="AD439" s="493"/>
      <c r="AE439" s="493"/>
      <c r="AF439" s="540"/>
    </row>
    <row r="440" spans="1:32" ht="18.75" customHeight="1" x14ac:dyDescent="0.15">
      <c r="A440" s="413"/>
      <c r="B440" s="414"/>
      <c r="C440" s="465"/>
      <c r="D440" s="417"/>
      <c r="E440" s="405"/>
      <c r="F440" s="417"/>
      <c r="G440" s="525"/>
      <c r="H440" s="569" t="s">
        <v>358</v>
      </c>
      <c r="I440" s="490" t="s">
        <v>10</v>
      </c>
      <c r="J440" s="424" t="s">
        <v>53</v>
      </c>
      <c r="K440" s="491"/>
      <c r="L440" s="451"/>
      <c r="M440" s="492" t="s">
        <v>10</v>
      </c>
      <c r="N440" s="424" t="s">
        <v>54</v>
      </c>
      <c r="O440" s="493"/>
      <c r="P440" s="493"/>
      <c r="Q440" s="493"/>
      <c r="R440" s="424"/>
      <c r="S440" s="424"/>
      <c r="T440" s="424"/>
      <c r="U440" s="424"/>
      <c r="V440" s="424"/>
      <c r="W440" s="424"/>
      <c r="X440" s="424"/>
      <c r="Y440" s="424"/>
      <c r="Z440" s="424"/>
      <c r="AA440" s="424"/>
      <c r="AB440" s="424"/>
      <c r="AC440" s="424"/>
      <c r="AD440" s="424"/>
      <c r="AE440" s="424"/>
      <c r="AF440" s="425"/>
    </row>
    <row r="441" spans="1:32" ht="18.75" customHeight="1" x14ac:dyDescent="0.15">
      <c r="A441" s="481" t="s">
        <v>10</v>
      </c>
      <c r="B441" s="414">
        <v>74</v>
      </c>
      <c r="C441" s="465" t="s">
        <v>426</v>
      </c>
      <c r="D441" s="481" t="s">
        <v>10</v>
      </c>
      <c r="E441" s="405" t="s">
        <v>105</v>
      </c>
      <c r="F441" s="417"/>
      <c r="G441" s="525"/>
      <c r="H441" s="431" t="s">
        <v>75</v>
      </c>
      <c r="I441" s="490" t="s">
        <v>10</v>
      </c>
      <c r="J441" s="424" t="s">
        <v>24</v>
      </c>
      <c r="K441" s="424"/>
      <c r="L441" s="492" t="s">
        <v>10</v>
      </c>
      <c r="M441" s="424" t="s">
        <v>25</v>
      </c>
      <c r="N441" s="424"/>
      <c r="O441" s="492" t="s">
        <v>10</v>
      </c>
      <c r="P441" s="424" t="s">
        <v>26</v>
      </c>
      <c r="Q441" s="451"/>
      <c r="R441" s="451"/>
      <c r="S441" s="520"/>
      <c r="T441" s="520"/>
      <c r="U441" s="520"/>
      <c r="V441" s="520"/>
      <c r="W441" s="520"/>
      <c r="X441" s="520"/>
      <c r="Y441" s="520"/>
      <c r="Z441" s="520"/>
      <c r="AA441" s="520"/>
      <c r="AB441" s="520"/>
      <c r="AC441" s="520"/>
      <c r="AD441" s="520"/>
      <c r="AE441" s="520"/>
      <c r="AF441" s="573"/>
    </row>
    <row r="442" spans="1:32" ht="18.75" customHeight="1" x14ac:dyDescent="0.15">
      <c r="A442" s="413"/>
      <c r="B442" s="414"/>
      <c r="C442" s="465" t="s">
        <v>73</v>
      </c>
      <c r="D442" s="481" t="s">
        <v>10</v>
      </c>
      <c r="E442" s="405" t="s">
        <v>370</v>
      </c>
      <c r="F442" s="417"/>
      <c r="G442" s="525"/>
      <c r="H442" s="431" t="s">
        <v>102</v>
      </c>
      <c r="I442" s="490" t="s">
        <v>10</v>
      </c>
      <c r="J442" s="424" t="s">
        <v>24</v>
      </c>
      <c r="K442" s="424"/>
      <c r="L442" s="492" t="s">
        <v>10</v>
      </c>
      <c r="M442" s="424" t="s">
        <v>55</v>
      </c>
      <c r="N442" s="424"/>
      <c r="O442" s="492" t="s">
        <v>10</v>
      </c>
      <c r="P442" s="424" t="s">
        <v>56</v>
      </c>
      <c r="Q442" s="451"/>
      <c r="R442" s="451"/>
      <c r="S442" s="451"/>
      <c r="T442" s="424"/>
      <c r="U442" s="424"/>
      <c r="V442" s="424"/>
      <c r="W442" s="424"/>
      <c r="X442" s="424"/>
      <c r="Y442" s="424"/>
      <c r="Z442" s="424"/>
      <c r="AA442" s="424"/>
      <c r="AB442" s="424"/>
      <c r="AC442" s="424"/>
      <c r="AD442" s="424"/>
      <c r="AE442" s="424"/>
      <c r="AF442" s="425"/>
    </row>
    <row r="443" spans="1:32" ht="18.75" customHeight="1" x14ac:dyDescent="0.15">
      <c r="A443" s="481"/>
      <c r="B443" s="414"/>
      <c r="C443" s="465"/>
      <c r="D443" s="481" t="s">
        <v>10</v>
      </c>
      <c r="E443" s="405" t="s">
        <v>371</v>
      </c>
      <c r="F443" s="417"/>
      <c r="G443" s="525"/>
      <c r="H443" s="431" t="s">
        <v>207</v>
      </c>
      <c r="I443" s="490" t="s">
        <v>10</v>
      </c>
      <c r="J443" s="424" t="s">
        <v>24</v>
      </c>
      <c r="K443" s="491"/>
      <c r="L443" s="492" t="s">
        <v>10</v>
      </c>
      <c r="M443" s="424" t="s">
        <v>28</v>
      </c>
      <c r="N443" s="451"/>
      <c r="O443" s="424"/>
      <c r="P443" s="424"/>
      <c r="Q443" s="424"/>
      <c r="R443" s="424"/>
      <c r="S443" s="424"/>
      <c r="T443" s="424"/>
      <c r="U443" s="424"/>
      <c r="V443" s="424"/>
      <c r="W443" s="424"/>
      <c r="X443" s="424"/>
      <c r="Y443" s="424"/>
      <c r="Z443" s="424"/>
      <c r="AA443" s="424"/>
      <c r="AB443" s="424"/>
      <c r="AC443" s="424"/>
      <c r="AD443" s="424"/>
      <c r="AE443" s="424"/>
      <c r="AF443" s="425"/>
    </row>
    <row r="444" spans="1:32" ht="18.75" customHeight="1" x14ac:dyDescent="0.15">
      <c r="A444" s="413"/>
      <c r="B444" s="414"/>
      <c r="C444" s="465"/>
      <c r="D444" s="481"/>
      <c r="E444" s="405"/>
      <c r="F444" s="417"/>
      <c r="G444" s="525"/>
      <c r="H444" s="569" t="s">
        <v>374</v>
      </c>
      <c r="I444" s="490" t="s">
        <v>10</v>
      </c>
      <c r="J444" s="424" t="s">
        <v>24</v>
      </c>
      <c r="K444" s="491"/>
      <c r="L444" s="492" t="s">
        <v>10</v>
      </c>
      <c r="M444" s="424" t="s">
        <v>28</v>
      </c>
      <c r="N444" s="451"/>
      <c r="O444" s="424"/>
      <c r="P444" s="424"/>
      <c r="Q444" s="424"/>
      <c r="R444" s="424"/>
      <c r="S444" s="424"/>
      <c r="T444" s="424"/>
      <c r="U444" s="424"/>
      <c r="V444" s="424"/>
      <c r="W444" s="424"/>
      <c r="X444" s="424"/>
      <c r="Y444" s="424"/>
      <c r="Z444" s="424"/>
      <c r="AA444" s="424"/>
      <c r="AB444" s="424"/>
      <c r="AC444" s="424"/>
      <c r="AD444" s="424"/>
      <c r="AE444" s="424"/>
      <c r="AF444" s="425"/>
    </row>
    <row r="445" spans="1:32" ht="18.75" customHeight="1" x14ac:dyDescent="0.15">
      <c r="A445" s="413"/>
      <c r="B445" s="414"/>
      <c r="C445" s="465"/>
      <c r="D445" s="417"/>
      <c r="E445" s="405"/>
      <c r="F445" s="417"/>
      <c r="G445" s="525"/>
      <c r="H445" s="403" t="s">
        <v>81</v>
      </c>
      <c r="I445" s="490" t="s">
        <v>10</v>
      </c>
      <c r="J445" s="424" t="s">
        <v>24</v>
      </c>
      <c r="K445" s="491"/>
      <c r="L445" s="492" t="s">
        <v>10</v>
      </c>
      <c r="M445" s="424" t="s">
        <v>28</v>
      </c>
      <c r="N445" s="451"/>
      <c r="O445" s="424"/>
      <c r="P445" s="424"/>
      <c r="Q445" s="424"/>
      <c r="R445" s="424"/>
      <c r="S445" s="424"/>
      <c r="T445" s="424"/>
      <c r="U445" s="424"/>
      <c r="V445" s="424"/>
      <c r="W445" s="424"/>
      <c r="X445" s="424"/>
      <c r="Y445" s="424"/>
      <c r="Z445" s="424"/>
      <c r="AA445" s="424"/>
      <c r="AB445" s="424"/>
      <c r="AC445" s="424"/>
      <c r="AD445" s="424"/>
      <c r="AE445" s="424"/>
      <c r="AF445" s="425"/>
    </row>
    <row r="446" spans="1:32" ht="18.75" customHeight="1" x14ac:dyDescent="0.15">
      <c r="A446" s="413"/>
      <c r="B446" s="414"/>
      <c r="C446" s="465"/>
      <c r="D446" s="417"/>
      <c r="E446" s="405"/>
      <c r="F446" s="417"/>
      <c r="G446" s="525"/>
      <c r="H446" s="431" t="s">
        <v>82</v>
      </c>
      <c r="I446" s="490" t="s">
        <v>10</v>
      </c>
      <c r="J446" s="424" t="s">
        <v>24</v>
      </c>
      <c r="K446" s="491"/>
      <c r="L446" s="492" t="s">
        <v>10</v>
      </c>
      <c r="M446" s="424" t="s">
        <v>28</v>
      </c>
      <c r="N446" s="451"/>
      <c r="O446" s="424"/>
      <c r="P446" s="424"/>
      <c r="Q446" s="424"/>
      <c r="R446" s="424"/>
      <c r="S446" s="424"/>
      <c r="T446" s="424"/>
      <c r="U446" s="424"/>
      <c r="V446" s="424"/>
      <c r="W446" s="424"/>
      <c r="X446" s="424"/>
      <c r="Y446" s="424"/>
      <c r="Z446" s="424"/>
      <c r="AA446" s="424"/>
      <c r="AB446" s="424"/>
      <c r="AC446" s="424"/>
      <c r="AD446" s="424"/>
      <c r="AE446" s="424"/>
      <c r="AF446" s="425"/>
    </row>
    <row r="447" spans="1:32" ht="18.75" customHeight="1" x14ac:dyDescent="0.15">
      <c r="A447" s="433"/>
      <c r="B447" s="434"/>
      <c r="C447" s="551"/>
      <c r="D447" s="438"/>
      <c r="E447" s="437"/>
      <c r="F447" s="438"/>
      <c r="G447" s="524"/>
      <c r="H447" s="562" t="s">
        <v>83</v>
      </c>
      <c r="I447" s="502" t="s">
        <v>10</v>
      </c>
      <c r="J447" s="441" t="s">
        <v>24</v>
      </c>
      <c r="K447" s="526"/>
      <c r="L447" s="503" t="s">
        <v>10</v>
      </c>
      <c r="M447" s="441" t="s">
        <v>28</v>
      </c>
      <c r="N447" s="553"/>
      <c r="O447" s="441"/>
      <c r="P447" s="441"/>
      <c r="Q447" s="441"/>
      <c r="R447" s="441"/>
      <c r="S447" s="441"/>
      <c r="T447" s="441"/>
      <c r="U447" s="441"/>
      <c r="V447" s="441"/>
      <c r="W447" s="441"/>
      <c r="X447" s="441"/>
      <c r="Y447" s="441"/>
      <c r="Z447" s="441"/>
      <c r="AA447" s="441"/>
      <c r="AB447" s="441"/>
      <c r="AC447" s="441"/>
      <c r="AD447" s="441"/>
      <c r="AE447" s="441"/>
      <c r="AF447" s="442"/>
    </row>
    <row r="448" spans="1:32" ht="18.75" customHeight="1" x14ac:dyDescent="0.15">
      <c r="A448" s="406"/>
      <c r="B448" s="407"/>
      <c r="C448" s="461"/>
      <c r="D448" s="410"/>
      <c r="E448" s="402"/>
      <c r="F448" s="410"/>
      <c r="G448" s="484"/>
      <c r="H448" s="575" t="s">
        <v>86</v>
      </c>
      <c r="I448" s="505" t="s">
        <v>10</v>
      </c>
      <c r="J448" s="449" t="s">
        <v>24</v>
      </c>
      <c r="K448" s="449"/>
      <c r="L448" s="462"/>
      <c r="M448" s="507" t="s">
        <v>10</v>
      </c>
      <c r="N448" s="449" t="s">
        <v>64</v>
      </c>
      <c r="O448" s="449"/>
      <c r="P448" s="462"/>
      <c r="Q448" s="507" t="s">
        <v>10</v>
      </c>
      <c r="R448" s="463" t="s">
        <v>65</v>
      </c>
      <c r="S448" s="463"/>
      <c r="T448" s="463"/>
      <c r="U448" s="463"/>
      <c r="V448" s="449"/>
      <c r="W448" s="449"/>
      <c r="X448" s="449"/>
      <c r="Y448" s="449"/>
      <c r="Z448" s="449"/>
      <c r="AA448" s="449"/>
      <c r="AB448" s="449"/>
      <c r="AC448" s="449"/>
      <c r="AD448" s="449"/>
      <c r="AE448" s="449"/>
      <c r="AF448" s="555"/>
    </row>
    <row r="449" spans="1:32" ht="19.5" customHeight="1" x14ac:dyDescent="0.15">
      <c r="A449" s="413"/>
      <c r="B449" s="414"/>
      <c r="C449" s="415"/>
      <c r="D449" s="416"/>
      <c r="E449" s="405"/>
      <c r="F449" s="417"/>
      <c r="G449" s="418"/>
      <c r="H449" s="430" t="s">
        <v>21</v>
      </c>
      <c r="I449" s="490" t="s">
        <v>10</v>
      </c>
      <c r="J449" s="424" t="s">
        <v>22</v>
      </c>
      <c r="K449" s="491"/>
      <c r="L449" s="450"/>
      <c r="M449" s="492" t="s">
        <v>10</v>
      </c>
      <c r="N449" s="424" t="s">
        <v>23</v>
      </c>
      <c r="O449" s="492"/>
      <c r="P449" s="424"/>
      <c r="Q449" s="493"/>
      <c r="R449" s="493"/>
      <c r="S449" s="493"/>
      <c r="T449" s="493"/>
      <c r="U449" s="493"/>
      <c r="V449" s="493"/>
      <c r="W449" s="493"/>
      <c r="X449" s="493"/>
      <c r="Y449" s="493"/>
      <c r="Z449" s="493"/>
      <c r="AA449" s="493"/>
      <c r="AB449" s="493"/>
      <c r="AC449" s="493"/>
      <c r="AD449" s="493"/>
      <c r="AE449" s="493"/>
      <c r="AF449" s="540"/>
    </row>
    <row r="450" spans="1:32" ht="19.5" customHeight="1" x14ac:dyDescent="0.15">
      <c r="A450" s="413"/>
      <c r="B450" s="414"/>
      <c r="C450" s="415"/>
      <c r="D450" s="416"/>
      <c r="E450" s="405"/>
      <c r="F450" s="417"/>
      <c r="G450" s="418"/>
      <c r="H450" s="430" t="s">
        <v>66</v>
      </c>
      <c r="I450" s="490" t="s">
        <v>10</v>
      </c>
      <c r="J450" s="424" t="s">
        <v>22</v>
      </c>
      <c r="K450" s="491"/>
      <c r="L450" s="450"/>
      <c r="M450" s="492" t="s">
        <v>10</v>
      </c>
      <c r="N450" s="424" t="s">
        <v>23</v>
      </c>
      <c r="O450" s="492"/>
      <c r="P450" s="424"/>
      <c r="Q450" s="493"/>
      <c r="R450" s="493"/>
      <c r="S450" s="493"/>
      <c r="T450" s="493"/>
      <c r="U450" s="493"/>
      <c r="V450" s="493"/>
      <c r="W450" s="493"/>
      <c r="X450" s="493"/>
      <c r="Y450" s="493"/>
      <c r="Z450" s="493"/>
      <c r="AA450" s="493"/>
      <c r="AB450" s="493"/>
      <c r="AC450" s="493"/>
      <c r="AD450" s="493"/>
      <c r="AE450" s="493"/>
      <c r="AF450" s="540"/>
    </row>
    <row r="451" spans="1:32" ht="18.75" customHeight="1" x14ac:dyDescent="0.15">
      <c r="A451" s="481" t="s">
        <v>10</v>
      </c>
      <c r="B451" s="414">
        <v>75</v>
      </c>
      <c r="C451" s="465" t="s">
        <v>431</v>
      </c>
      <c r="D451" s="481" t="s">
        <v>10</v>
      </c>
      <c r="E451" s="405" t="s">
        <v>445</v>
      </c>
      <c r="F451" s="417"/>
      <c r="G451" s="525"/>
      <c r="H451" s="569" t="s">
        <v>57</v>
      </c>
      <c r="I451" s="490" t="s">
        <v>10</v>
      </c>
      <c r="J451" s="424" t="s">
        <v>24</v>
      </c>
      <c r="K451" s="491"/>
      <c r="L451" s="492" t="s">
        <v>10</v>
      </c>
      <c r="M451" s="424" t="s">
        <v>28</v>
      </c>
      <c r="N451" s="451"/>
      <c r="O451" s="424"/>
      <c r="P451" s="424"/>
      <c r="Q451" s="424"/>
      <c r="R451" s="424"/>
      <c r="S451" s="424"/>
      <c r="T451" s="424"/>
      <c r="U451" s="424"/>
      <c r="V451" s="424"/>
      <c r="W451" s="424"/>
      <c r="X451" s="424"/>
      <c r="Y451" s="424"/>
      <c r="Z451" s="424"/>
      <c r="AA451" s="424"/>
      <c r="AB451" s="424"/>
      <c r="AC451" s="424"/>
      <c r="AD451" s="424"/>
      <c r="AE451" s="424"/>
      <c r="AF451" s="425"/>
    </row>
    <row r="452" spans="1:32" ht="18.75" customHeight="1" x14ac:dyDescent="0.15">
      <c r="A452" s="413"/>
      <c r="B452" s="414"/>
      <c r="C452" s="465" t="s">
        <v>429</v>
      </c>
      <c r="D452" s="481" t="s">
        <v>10</v>
      </c>
      <c r="E452" s="405" t="s">
        <v>430</v>
      </c>
      <c r="F452" s="417"/>
      <c r="G452" s="525"/>
      <c r="H452" s="2489" t="s">
        <v>58</v>
      </c>
      <c r="I452" s="2471" t="s">
        <v>10</v>
      </c>
      <c r="J452" s="2473" t="s">
        <v>30</v>
      </c>
      <c r="K452" s="2473"/>
      <c r="L452" s="2473"/>
      <c r="M452" s="2471" t="s">
        <v>10</v>
      </c>
      <c r="N452" s="2473" t="s">
        <v>31</v>
      </c>
      <c r="O452" s="2473"/>
      <c r="P452" s="2473"/>
      <c r="Q452" s="517"/>
      <c r="R452" s="517"/>
      <c r="S452" s="517"/>
      <c r="T452" s="517"/>
      <c r="U452" s="517"/>
      <c r="V452" s="517"/>
      <c r="W452" s="517"/>
      <c r="X452" s="517"/>
      <c r="Y452" s="517"/>
      <c r="Z452" s="517"/>
      <c r="AA452" s="517"/>
      <c r="AB452" s="517"/>
      <c r="AC452" s="517"/>
      <c r="AD452" s="517"/>
      <c r="AE452" s="517"/>
      <c r="AF452" s="518"/>
    </row>
    <row r="453" spans="1:32" ht="18.75" customHeight="1" x14ac:dyDescent="0.15">
      <c r="A453" s="413"/>
      <c r="B453" s="414"/>
      <c r="C453" s="465"/>
      <c r="D453" s="481"/>
      <c r="E453" s="405" t="s">
        <v>381</v>
      </c>
      <c r="F453" s="417"/>
      <c r="G453" s="525"/>
      <c r="H453" s="2490"/>
      <c r="I453" s="2472"/>
      <c r="J453" s="2442"/>
      <c r="K453" s="2442"/>
      <c r="L453" s="2442"/>
      <c r="M453" s="2472"/>
      <c r="N453" s="2442"/>
      <c r="O453" s="2442"/>
      <c r="P453" s="2442"/>
      <c r="Q453" s="488"/>
      <c r="R453" s="488"/>
      <c r="S453" s="488"/>
      <c r="T453" s="488"/>
      <c r="U453" s="488"/>
      <c r="V453" s="488"/>
      <c r="W453" s="488"/>
      <c r="X453" s="488"/>
      <c r="Y453" s="488"/>
      <c r="Z453" s="488"/>
      <c r="AA453" s="488"/>
      <c r="AB453" s="488"/>
      <c r="AC453" s="488"/>
      <c r="AD453" s="488"/>
      <c r="AE453" s="488"/>
      <c r="AF453" s="489"/>
    </row>
    <row r="454" spans="1:32" ht="18.75" customHeight="1" x14ac:dyDescent="0.15">
      <c r="A454" s="413"/>
      <c r="B454" s="414"/>
      <c r="C454" s="465"/>
      <c r="D454" s="417"/>
      <c r="F454" s="417"/>
      <c r="G454" s="525"/>
      <c r="H454" s="569" t="s">
        <v>374</v>
      </c>
      <c r="I454" s="490" t="s">
        <v>10</v>
      </c>
      <c r="J454" s="424" t="s">
        <v>24</v>
      </c>
      <c r="K454" s="491"/>
      <c r="L454" s="492" t="s">
        <v>10</v>
      </c>
      <c r="M454" s="424" t="s">
        <v>28</v>
      </c>
      <c r="N454" s="451"/>
      <c r="O454" s="424"/>
      <c r="P454" s="424"/>
      <c r="Q454" s="424"/>
      <c r="R454" s="424"/>
      <c r="S454" s="424"/>
      <c r="T454" s="424"/>
      <c r="U454" s="424"/>
      <c r="V454" s="424"/>
      <c r="W454" s="424"/>
      <c r="X454" s="424"/>
      <c r="Y454" s="424"/>
      <c r="Z454" s="424"/>
      <c r="AA454" s="424"/>
      <c r="AB454" s="424"/>
      <c r="AC454" s="424"/>
      <c r="AD454" s="424"/>
      <c r="AE454" s="424"/>
      <c r="AF454" s="425"/>
    </row>
    <row r="455" spans="1:32" ht="18.75" customHeight="1" x14ac:dyDescent="0.15">
      <c r="A455" s="413"/>
      <c r="B455" s="414"/>
      <c r="C455" s="465"/>
      <c r="D455" s="417"/>
      <c r="E455" s="405"/>
      <c r="F455" s="417"/>
      <c r="G455" s="525"/>
      <c r="H455" s="471" t="s">
        <v>349</v>
      </c>
      <c r="I455" s="490" t="s">
        <v>10</v>
      </c>
      <c r="J455" s="424" t="s">
        <v>24</v>
      </c>
      <c r="K455" s="491"/>
      <c r="L455" s="492" t="s">
        <v>10</v>
      </c>
      <c r="M455" s="424" t="s">
        <v>55</v>
      </c>
      <c r="N455" s="424"/>
      <c r="O455" s="501" t="s">
        <v>10</v>
      </c>
      <c r="P455" s="426" t="s">
        <v>56</v>
      </c>
      <c r="Q455" s="424"/>
      <c r="R455" s="424"/>
      <c r="S455" s="491"/>
      <c r="T455" s="424"/>
      <c r="U455" s="491"/>
      <c r="V455" s="491"/>
      <c r="W455" s="491"/>
      <c r="X455" s="491"/>
      <c r="Y455" s="424"/>
      <c r="Z455" s="424"/>
      <c r="AA455" s="424"/>
      <c r="AB455" s="424"/>
      <c r="AC455" s="424"/>
      <c r="AD455" s="424"/>
      <c r="AE455" s="424"/>
      <c r="AF455" s="425"/>
    </row>
    <row r="456" spans="1:32" ht="18.75" customHeight="1" x14ac:dyDescent="0.15">
      <c r="A456" s="433"/>
      <c r="B456" s="434"/>
      <c r="C456" s="551"/>
      <c r="D456" s="438"/>
      <c r="E456" s="437"/>
      <c r="F456" s="438"/>
      <c r="G456" s="524"/>
      <c r="H456" s="562" t="s">
        <v>83</v>
      </c>
      <c r="I456" s="490" t="s">
        <v>10</v>
      </c>
      <c r="J456" s="424" t="s">
        <v>24</v>
      </c>
      <c r="K456" s="491"/>
      <c r="L456" s="492" t="s">
        <v>10</v>
      </c>
      <c r="M456" s="424" t="s">
        <v>28</v>
      </c>
      <c r="N456" s="451"/>
      <c r="O456" s="441"/>
      <c r="P456" s="441"/>
      <c r="Q456" s="441"/>
      <c r="R456" s="441"/>
      <c r="S456" s="441"/>
      <c r="T456" s="441"/>
      <c r="U456" s="441"/>
      <c r="V456" s="441"/>
      <c r="W456" s="441"/>
      <c r="X456" s="441"/>
      <c r="Y456" s="441"/>
      <c r="Z456" s="441"/>
      <c r="AA456" s="441"/>
      <c r="AB456" s="441"/>
      <c r="AC456" s="441"/>
      <c r="AD456" s="441"/>
      <c r="AE456" s="441"/>
      <c r="AF456" s="442"/>
    </row>
    <row r="457" spans="1:32" ht="18.75" customHeight="1" x14ac:dyDescent="0.15">
      <c r="A457" s="409"/>
      <c r="B457" s="607"/>
      <c r="D457" s="481"/>
      <c r="E457" s="405"/>
      <c r="F457" s="410"/>
      <c r="G457" s="484"/>
      <c r="H457" s="575" t="s">
        <v>86</v>
      </c>
      <c r="I457" s="505" t="s">
        <v>10</v>
      </c>
      <c r="J457" s="449" t="s">
        <v>24</v>
      </c>
      <c r="K457" s="449"/>
      <c r="L457" s="462"/>
      <c r="M457" s="507" t="s">
        <v>10</v>
      </c>
      <c r="N457" s="449" t="s">
        <v>64</v>
      </c>
      <c r="O457" s="449"/>
      <c r="P457" s="462"/>
      <c r="Q457" s="507" t="s">
        <v>10</v>
      </c>
      <c r="R457" s="463" t="s">
        <v>65</v>
      </c>
      <c r="S457" s="463"/>
      <c r="T457" s="463"/>
      <c r="U457" s="463"/>
      <c r="V457" s="449"/>
      <c r="W457" s="449"/>
      <c r="X457" s="449"/>
      <c r="Y457" s="449"/>
      <c r="Z457" s="449"/>
      <c r="AA457" s="449"/>
      <c r="AB457" s="449"/>
      <c r="AC457" s="449"/>
      <c r="AD457" s="449"/>
      <c r="AE457" s="449"/>
      <c r="AF457" s="555"/>
    </row>
    <row r="458" spans="1:32" s="556" customFormat="1" ht="19.5" customHeight="1" x14ac:dyDescent="0.15">
      <c r="A458" s="605"/>
      <c r="C458" s="465" t="s">
        <v>427</v>
      </c>
      <c r="D458" s="481" t="s">
        <v>10</v>
      </c>
      <c r="E458" s="405" t="s">
        <v>445</v>
      </c>
      <c r="H458" s="430" t="s">
        <v>21</v>
      </c>
      <c r="I458" s="490" t="s">
        <v>10</v>
      </c>
      <c r="J458" s="424" t="s">
        <v>22</v>
      </c>
      <c r="K458" s="491"/>
      <c r="L458" s="450"/>
      <c r="M458" s="492" t="s">
        <v>10</v>
      </c>
      <c r="N458" s="424" t="s">
        <v>23</v>
      </c>
      <c r="O458" s="492"/>
      <c r="P458" s="424"/>
      <c r="Q458" s="493"/>
      <c r="R458" s="493"/>
      <c r="S458" s="493"/>
      <c r="T458" s="493"/>
      <c r="U458" s="493"/>
      <c r="V458" s="493"/>
      <c r="W458" s="493"/>
      <c r="X458" s="493"/>
      <c r="Y458" s="493"/>
      <c r="Z458" s="493"/>
      <c r="AA458" s="493"/>
      <c r="AB458" s="493"/>
      <c r="AC458" s="493"/>
      <c r="AD458" s="493"/>
      <c r="AE458" s="493"/>
      <c r="AF458" s="540"/>
    </row>
    <row r="459" spans="1:32" ht="18.75" customHeight="1" x14ac:dyDescent="0.15">
      <c r="A459" s="481" t="s">
        <v>10</v>
      </c>
      <c r="B459" s="414">
        <v>69</v>
      </c>
      <c r="C459" s="465" t="s">
        <v>446</v>
      </c>
      <c r="D459" s="481" t="s">
        <v>10</v>
      </c>
      <c r="E459" s="405" t="s">
        <v>430</v>
      </c>
      <c r="F459" s="417"/>
      <c r="G459" s="525"/>
      <c r="H459" s="608" t="s">
        <v>66</v>
      </c>
      <c r="I459" s="500" t="s">
        <v>10</v>
      </c>
      <c r="J459" s="426" t="s">
        <v>22</v>
      </c>
      <c r="K459" s="498"/>
      <c r="L459" s="456"/>
      <c r="M459" s="501" t="s">
        <v>10</v>
      </c>
      <c r="N459" s="426" t="s">
        <v>23</v>
      </c>
      <c r="O459" s="501"/>
      <c r="P459" s="426"/>
      <c r="Q459" s="517"/>
      <c r="R459" s="517"/>
      <c r="S459" s="517"/>
      <c r="T459" s="517"/>
      <c r="U459" s="517"/>
      <c r="V459" s="517"/>
      <c r="W459" s="517"/>
      <c r="X459" s="517"/>
      <c r="Y459" s="517"/>
      <c r="Z459" s="517"/>
      <c r="AA459" s="517"/>
      <c r="AB459" s="517"/>
      <c r="AC459" s="517"/>
      <c r="AD459" s="517"/>
      <c r="AE459" s="517"/>
      <c r="AF459" s="539"/>
    </row>
    <row r="460" spans="1:32" ht="18.75" customHeight="1" x14ac:dyDescent="0.15">
      <c r="A460" s="413"/>
      <c r="B460" s="414"/>
      <c r="C460" s="465" t="s">
        <v>383</v>
      </c>
      <c r="D460" s="556"/>
      <c r="E460" s="542" t="s">
        <v>381</v>
      </c>
      <c r="F460" s="417"/>
      <c r="G460" s="525"/>
      <c r="H460" s="2544" t="s">
        <v>58</v>
      </c>
      <c r="I460" s="2546" t="s">
        <v>10</v>
      </c>
      <c r="J460" s="2547" t="s">
        <v>30</v>
      </c>
      <c r="K460" s="2547"/>
      <c r="L460" s="2547"/>
      <c r="M460" s="2546" t="s">
        <v>10</v>
      </c>
      <c r="N460" s="2547" t="s">
        <v>31</v>
      </c>
      <c r="O460" s="2547"/>
      <c r="P460" s="2547"/>
      <c r="Q460" s="544"/>
      <c r="R460" s="544"/>
      <c r="S460" s="544"/>
      <c r="T460" s="544"/>
      <c r="U460" s="544"/>
      <c r="V460" s="544"/>
      <c r="W460" s="544"/>
      <c r="X460" s="544"/>
      <c r="Y460" s="544"/>
      <c r="Z460" s="544"/>
      <c r="AA460" s="544"/>
      <c r="AB460" s="544"/>
      <c r="AC460" s="544"/>
      <c r="AD460" s="544"/>
      <c r="AE460" s="544"/>
      <c r="AF460" s="545"/>
    </row>
    <row r="461" spans="1:32" ht="18.75" customHeight="1" x14ac:dyDescent="0.15">
      <c r="A461" s="433"/>
      <c r="B461" s="434"/>
      <c r="C461" s="551"/>
      <c r="D461" s="609"/>
      <c r="E461" s="610"/>
      <c r="F461" s="438"/>
      <c r="G461" s="524"/>
      <c r="H461" s="2545"/>
      <c r="I461" s="2494"/>
      <c r="J461" s="2486"/>
      <c r="K461" s="2486"/>
      <c r="L461" s="2486"/>
      <c r="M461" s="2494"/>
      <c r="N461" s="2486"/>
      <c r="O461" s="2486"/>
      <c r="P461" s="2486"/>
      <c r="Q461" s="513"/>
      <c r="R461" s="513"/>
      <c r="S461" s="513"/>
      <c r="T461" s="513"/>
      <c r="U461" s="513"/>
      <c r="V461" s="513"/>
      <c r="W461" s="513"/>
      <c r="X461" s="513"/>
      <c r="Y461" s="513"/>
      <c r="Z461" s="513"/>
      <c r="AA461" s="513"/>
      <c r="AB461" s="513"/>
      <c r="AC461" s="513"/>
      <c r="AD461" s="513"/>
      <c r="AE461" s="513"/>
      <c r="AF461" s="514"/>
    </row>
    <row r="462" spans="1:32" ht="8.25" customHeight="1" x14ac:dyDescent="0.15">
      <c r="C462" s="403"/>
      <c r="D462" s="403"/>
      <c r="AF462" s="455"/>
    </row>
    <row r="463" spans="1:32" ht="20.25" customHeight="1" x14ac:dyDescent="0.15">
      <c r="A463" s="541"/>
      <c r="B463" s="541"/>
      <c r="C463" s="403" t="s">
        <v>248</v>
      </c>
      <c r="D463" s="403"/>
      <c r="E463" s="542"/>
      <c r="F463" s="542"/>
      <c r="G463" s="556"/>
      <c r="H463" s="542"/>
      <c r="I463" s="542"/>
      <c r="J463" s="542"/>
      <c r="K463" s="542"/>
      <c r="L463" s="542"/>
      <c r="M463" s="542"/>
      <c r="N463" s="542"/>
      <c r="O463" s="542"/>
      <c r="P463" s="542"/>
      <c r="Q463" s="542"/>
      <c r="R463" s="542"/>
      <c r="S463" s="542"/>
      <c r="T463" s="542"/>
      <c r="U463" s="542"/>
      <c r="V463" s="542"/>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9"/>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formula1>"□,■"</formula1>
    </dataValidation>
  </dataValidations>
  <pageMargins left="0.7" right="0.7" top="0.75" bottom="0.75" header="0.3" footer="0.3"/>
  <pageSetup paperSize="9" scale="50" fitToHeight="0" orientation="landscape"/>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249977111117893"/>
    <pageSetUpPr fitToPage="1"/>
  </sheetPr>
  <dimension ref="A1:G438"/>
  <sheetViews>
    <sheetView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447</v>
      </c>
    </row>
    <row r="2" spans="1:7" ht="18.75" customHeight="1" x14ac:dyDescent="0.15">
      <c r="B2" s="21"/>
      <c r="C2" s="21"/>
      <c r="G2" s="85"/>
    </row>
    <row r="3" spans="1:7" ht="31.5" customHeight="1" x14ac:dyDescent="0.15">
      <c r="A3" s="137"/>
      <c r="B3" s="2548" t="s">
        <v>448</v>
      </c>
      <c r="C3" s="2548"/>
      <c r="D3" s="2548"/>
      <c r="E3" s="2548"/>
      <c r="F3" s="2548"/>
      <c r="G3" s="2548"/>
    </row>
    <row r="4" spans="1:7" ht="20.25" customHeight="1" x14ac:dyDescent="0.15">
      <c r="A4" s="137"/>
      <c r="B4" s="2" t="s">
        <v>250</v>
      </c>
      <c r="C4" s="3"/>
      <c r="D4" s="3"/>
      <c r="E4" s="3"/>
      <c r="F4" s="3"/>
      <c r="G4" s="3"/>
    </row>
    <row r="5" spans="1:7" ht="20.25" customHeight="1" x14ac:dyDescent="0.15">
      <c r="A5" s="137"/>
      <c r="B5" s="2" t="s">
        <v>449</v>
      </c>
      <c r="C5" s="3"/>
      <c r="D5" s="3"/>
      <c r="E5" s="3"/>
      <c r="F5" s="3"/>
      <c r="G5" s="3"/>
    </row>
    <row r="6" spans="1:7" ht="20.25" customHeight="1" x14ac:dyDescent="0.15">
      <c r="A6"/>
      <c r="B6" s="2" t="s">
        <v>450</v>
      </c>
      <c r="C6"/>
      <c r="D6"/>
      <c r="E6"/>
      <c r="F6"/>
      <c r="G6"/>
    </row>
    <row r="7" spans="1:7" ht="20.25" customHeight="1" x14ac:dyDescent="0.15">
      <c r="A7" s="556"/>
      <c r="B7" s="403" t="s">
        <v>2308</v>
      </c>
      <c r="C7" s="556"/>
      <c r="D7" s="556"/>
      <c r="E7" s="556"/>
      <c r="F7" s="556"/>
      <c r="G7" s="556"/>
    </row>
    <row r="8" spans="1:7" ht="20.25" customHeight="1" x14ac:dyDescent="0.15">
      <c r="A8" s="556"/>
      <c r="B8" s="403" t="s">
        <v>2309</v>
      </c>
      <c r="C8" s="556"/>
      <c r="D8" s="556"/>
      <c r="E8" s="556"/>
      <c r="F8" s="556"/>
      <c r="G8" s="556"/>
    </row>
    <row r="9" spans="1:7" ht="20.25" customHeight="1" x14ac:dyDescent="0.15">
      <c r="A9" s="556"/>
      <c r="B9" s="403" t="s">
        <v>2310</v>
      </c>
      <c r="C9" s="556"/>
      <c r="D9" s="556"/>
      <c r="E9" s="556"/>
      <c r="F9" s="556"/>
      <c r="G9" s="556"/>
    </row>
    <row r="10" spans="1:7" ht="50.25" customHeight="1" x14ac:dyDescent="0.15">
      <c r="A10" s="556"/>
      <c r="B10" s="2463" t="s">
        <v>2346</v>
      </c>
      <c r="C10" s="2463"/>
      <c r="D10" s="2463"/>
      <c r="E10" s="2463"/>
      <c r="F10" s="2463"/>
      <c r="G10" s="2463"/>
    </row>
    <row r="11" spans="1:7" s="392" customFormat="1" ht="21" customHeight="1" x14ac:dyDescent="0.15">
      <c r="A11" s="556"/>
      <c r="B11" s="2463" t="s">
        <v>2311</v>
      </c>
      <c r="C11" s="2463"/>
      <c r="D11" s="2463"/>
      <c r="E11" s="2463"/>
      <c r="F11" s="2463"/>
      <c r="G11" s="2463"/>
    </row>
    <row r="12" spans="1:7" ht="20.25" customHeight="1" x14ac:dyDescent="0.15">
      <c r="A12" s="556"/>
      <c r="B12" s="403" t="s">
        <v>2312</v>
      </c>
      <c r="C12" s="556"/>
      <c r="D12" s="556"/>
      <c r="E12" s="556"/>
      <c r="F12" s="556"/>
      <c r="G12" s="556"/>
    </row>
    <row r="13" spans="1:7" ht="20.25" customHeight="1" x14ac:dyDescent="0.15">
      <c r="A13" s="556"/>
      <c r="B13" s="403" t="s">
        <v>451</v>
      </c>
      <c r="C13" s="556"/>
      <c r="D13" s="556"/>
      <c r="E13" s="556"/>
      <c r="F13" s="556"/>
      <c r="G13" s="556"/>
    </row>
    <row r="14" spans="1:7" ht="20.25" customHeight="1" x14ac:dyDescent="0.15">
      <c r="A14" s="556"/>
      <c r="B14" s="403" t="s">
        <v>452</v>
      </c>
      <c r="C14" s="556"/>
      <c r="D14" s="556"/>
      <c r="E14" s="556"/>
      <c r="F14" s="556"/>
      <c r="G14" s="556"/>
    </row>
    <row r="15" spans="1:7" ht="20.25" customHeight="1" x14ac:dyDescent="0.15">
      <c r="A15" s="556"/>
      <c r="B15" s="403" t="s">
        <v>453</v>
      </c>
      <c r="C15" s="556"/>
      <c r="D15" s="556"/>
      <c r="E15" s="556"/>
      <c r="F15" s="556"/>
      <c r="G15" s="556"/>
    </row>
    <row r="16" spans="1:7" ht="20.25" customHeight="1" x14ac:dyDescent="0.15">
      <c r="A16" s="556"/>
      <c r="B16" s="403" t="s">
        <v>2313</v>
      </c>
      <c r="C16" s="556"/>
      <c r="D16" s="556"/>
      <c r="E16" s="556"/>
      <c r="F16" s="556"/>
      <c r="G16" s="556"/>
    </row>
    <row r="17" spans="1:7" ht="20.25" customHeight="1" x14ac:dyDescent="0.15">
      <c r="A17" s="556"/>
      <c r="B17" s="403" t="s">
        <v>2492</v>
      </c>
      <c r="C17" s="556"/>
      <c r="D17" s="556"/>
      <c r="E17" s="556"/>
      <c r="F17" s="556"/>
      <c r="G17" s="556"/>
    </row>
    <row r="18" spans="1:7" ht="20.25" customHeight="1" x14ac:dyDescent="0.15">
      <c r="A18" s="556"/>
      <c r="B18" s="403" t="s">
        <v>2314</v>
      </c>
      <c r="C18" s="556"/>
      <c r="D18" s="556"/>
      <c r="E18" s="556"/>
      <c r="F18" s="556"/>
      <c r="G18" s="556"/>
    </row>
    <row r="19" spans="1:7" ht="45" customHeight="1" x14ac:dyDescent="0.15">
      <c r="A19" s="556"/>
      <c r="B19" s="2463" t="s">
        <v>2315</v>
      </c>
      <c r="C19" s="2464"/>
      <c r="D19" s="2464"/>
      <c r="E19" s="2464"/>
      <c r="F19" s="2464"/>
      <c r="G19" s="2464"/>
    </row>
    <row r="20" spans="1:7" ht="20.25" customHeight="1" x14ac:dyDescent="0.15">
      <c r="A20" s="556"/>
      <c r="B20" s="403" t="s">
        <v>2316</v>
      </c>
      <c r="C20" s="556"/>
      <c r="D20" s="556"/>
      <c r="E20" s="556"/>
      <c r="F20" s="403"/>
      <c r="G20" s="403"/>
    </row>
    <row r="21" spans="1:7" s="86" customFormat="1" ht="19.5" customHeight="1" x14ac:dyDescent="0.15">
      <c r="A21" s="521"/>
      <c r="B21" s="403" t="s">
        <v>2317</v>
      </c>
      <c r="C21" s="557"/>
      <c r="D21" s="557"/>
      <c r="E21" s="557"/>
      <c r="F21" s="557"/>
      <c r="G21" s="557"/>
    </row>
    <row r="22" spans="1:7" s="86" customFormat="1" ht="19.5" customHeight="1" x14ac:dyDescent="0.15">
      <c r="A22" s="521"/>
      <c r="B22" s="403" t="s">
        <v>2318</v>
      </c>
      <c r="C22" s="557"/>
      <c r="D22" s="557"/>
      <c r="E22" s="557"/>
      <c r="F22" s="557"/>
      <c r="G22" s="557"/>
    </row>
    <row r="23" spans="1:7" s="86" customFormat="1" ht="19.5" customHeight="1" x14ac:dyDescent="0.15">
      <c r="A23" s="521"/>
      <c r="B23" s="403" t="s">
        <v>2319</v>
      </c>
      <c r="C23" s="557"/>
      <c r="D23" s="557"/>
      <c r="E23" s="557"/>
      <c r="F23" s="557"/>
      <c r="G23" s="557"/>
    </row>
    <row r="24" spans="1:7" s="86" customFormat="1" ht="19.5" customHeight="1" x14ac:dyDescent="0.15">
      <c r="A24" s="521"/>
      <c r="B24" s="403" t="s">
        <v>2320</v>
      </c>
      <c r="C24" s="557"/>
      <c r="D24" s="557"/>
      <c r="E24" s="557"/>
      <c r="F24" s="557"/>
      <c r="G24" s="557"/>
    </row>
    <row r="25" spans="1:7" s="86" customFormat="1" ht="19.5" customHeight="1" x14ac:dyDescent="0.15">
      <c r="A25" s="521"/>
      <c r="B25" s="403" t="s">
        <v>2321</v>
      </c>
      <c r="C25" s="557"/>
      <c r="D25" s="557"/>
      <c r="E25" s="557"/>
      <c r="F25" s="557"/>
      <c r="G25" s="557"/>
    </row>
    <row r="26" spans="1:7" s="86" customFormat="1" ht="19.5" customHeight="1" x14ac:dyDescent="0.15">
      <c r="A26" s="521"/>
      <c r="B26" s="403" t="s">
        <v>2322</v>
      </c>
      <c r="C26" s="557"/>
      <c r="D26" s="557"/>
      <c r="E26" s="557"/>
      <c r="F26" s="557"/>
      <c r="G26" s="557"/>
    </row>
    <row r="27" spans="1:7" s="86" customFormat="1" ht="19.5" customHeight="1" x14ac:dyDescent="0.15">
      <c r="A27" s="521"/>
      <c r="B27" s="403" t="s">
        <v>2323</v>
      </c>
      <c r="C27" s="557"/>
      <c r="D27" s="557"/>
      <c r="E27" s="557"/>
      <c r="F27" s="557"/>
      <c r="G27" s="557"/>
    </row>
    <row r="28" spans="1:7" s="86" customFormat="1" ht="20.25" customHeight="1" x14ac:dyDescent="0.15">
      <c r="A28" s="521"/>
      <c r="B28" s="403" t="s">
        <v>2324</v>
      </c>
      <c r="C28" s="557"/>
      <c r="D28" s="557"/>
      <c r="E28" s="557"/>
      <c r="F28" s="557"/>
      <c r="G28" s="557"/>
    </row>
    <row r="29" spans="1:7" ht="20.25" customHeight="1" x14ac:dyDescent="0.15">
      <c r="A29" s="390"/>
      <c r="B29" s="403" t="s">
        <v>454</v>
      </c>
      <c r="C29" s="556"/>
      <c r="D29" s="556"/>
      <c r="E29" s="556"/>
      <c r="F29" s="556"/>
      <c r="G29" s="556"/>
    </row>
    <row r="30" spans="1:7" ht="19.5" customHeight="1" x14ac:dyDescent="0.15">
      <c r="A30" s="390"/>
      <c r="B30" s="403" t="s">
        <v>455</v>
      </c>
      <c r="C30" s="556"/>
      <c r="D30" s="556"/>
      <c r="E30" s="556"/>
      <c r="F30" s="556"/>
      <c r="G30" s="556"/>
    </row>
    <row r="31" spans="1:7" s="89" customFormat="1" ht="20.25" customHeight="1" x14ac:dyDescent="0.15">
      <c r="A31" s="419"/>
      <c r="B31" s="2463" t="s">
        <v>2325</v>
      </c>
      <c r="C31" s="2463"/>
      <c r="D31" s="2463"/>
      <c r="E31" s="2463"/>
      <c r="F31" s="2463"/>
      <c r="G31" s="2463"/>
    </row>
    <row r="32" spans="1:7" s="89" customFormat="1" ht="20.25" customHeight="1" x14ac:dyDescent="0.15">
      <c r="A32" s="419"/>
      <c r="B32" s="403" t="s">
        <v>2326</v>
      </c>
      <c r="C32" s="557"/>
      <c r="D32" s="557"/>
      <c r="E32" s="557"/>
      <c r="F32" s="419"/>
      <c r="G32" s="419"/>
    </row>
    <row r="33" spans="1:7" s="89" customFormat="1" ht="20.25" customHeight="1" x14ac:dyDescent="0.15">
      <c r="A33" s="419"/>
      <c r="B33" s="403" t="s">
        <v>2327</v>
      </c>
      <c r="C33" s="557"/>
      <c r="D33" s="557"/>
      <c r="E33" s="557"/>
      <c r="F33" s="419"/>
      <c r="G33" s="419"/>
    </row>
    <row r="34" spans="1:7" s="89" customFormat="1" ht="20.25" customHeight="1" x14ac:dyDescent="0.15">
      <c r="A34" s="419"/>
      <c r="B34" s="403" t="s">
        <v>2328</v>
      </c>
      <c r="C34" s="557"/>
      <c r="D34" s="557"/>
      <c r="E34" s="557"/>
      <c r="F34" s="419"/>
      <c r="G34" s="419"/>
    </row>
    <row r="35" spans="1:7" s="89" customFormat="1" ht="20.25" customHeight="1" x14ac:dyDescent="0.15">
      <c r="A35" s="419"/>
      <c r="B35" s="2463" t="s">
        <v>2329</v>
      </c>
      <c r="C35" s="2463"/>
      <c r="D35" s="2463"/>
      <c r="E35" s="2463"/>
      <c r="F35" s="2463"/>
      <c r="G35" s="2463"/>
    </row>
    <row r="36" spans="1:7" ht="20.25" customHeight="1" x14ac:dyDescent="0.15">
      <c r="A36" s="530"/>
      <c r="B36" s="2463" t="s">
        <v>2330</v>
      </c>
      <c r="C36" s="2463"/>
      <c r="D36" s="2463"/>
      <c r="E36" s="2463"/>
      <c r="F36" s="2463"/>
      <c r="G36" s="2463"/>
    </row>
    <row r="37" spans="1:7" ht="20.25" customHeight="1" x14ac:dyDescent="0.15">
      <c r="A37" s="530"/>
      <c r="B37" s="2463" t="s">
        <v>2331</v>
      </c>
      <c r="C37" s="2463"/>
      <c r="D37" s="2463"/>
      <c r="E37" s="2463"/>
      <c r="F37" s="2463"/>
      <c r="G37" s="2463"/>
    </row>
    <row r="38" spans="1:7" s="391" customFormat="1" ht="20.25" customHeight="1" x14ac:dyDescent="0.15">
      <c r="A38" s="419"/>
      <c r="B38" s="2463" t="s">
        <v>2332</v>
      </c>
      <c r="C38" s="2463"/>
      <c r="D38" s="2463"/>
      <c r="E38" s="2463"/>
      <c r="F38" s="2463"/>
      <c r="G38" s="2463"/>
    </row>
    <row r="39" spans="1:7" s="91" customFormat="1" ht="20.25" customHeight="1" x14ac:dyDescent="0.15">
      <c r="A39" s="480"/>
      <c r="B39" s="403" t="s">
        <v>456</v>
      </c>
      <c r="C39" s="556"/>
      <c r="D39" s="556"/>
      <c r="E39" s="556"/>
      <c r="F39" s="485"/>
      <c r="G39" s="485"/>
    </row>
    <row r="40" spans="1:7" ht="20.25" customHeight="1" x14ac:dyDescent="0.15">
      <c r="A40" s="541"/>
      <c r="B40" s="390"/>
      <c r="C40" s="390"/>
      <c r="D40" s="390"/>
      <c r="E40" s="390"/>
      <c r="F40" s="542"/>
      <c r="G40" s="542"/>
    </row>
    <row r="41" spans="1:7" ht="20.25" customHeight="1" x14ac:dyDescent="0.15">
      <c r="A41" s="530"/>
      <c r="B41" s="559" t="s">
        <v>457</v>
      </c>
      <c r="C41" s="485"/>
      <c r="D41" s="485"/>
      <c r="E41" s="485"/>
      <c r="F41" s="390"/>
      <c r="G41" s="390"/>
    </row>
    <row r="42" spans="1:7" ht="20.25" customHeight="1" x14ac:dyDescent="0.15">
      <c r="A42" s="530"/>
      <c r="B42" s="390"/>
      <c r="C42" s="390"/>
      <c r="D42" s="390"/>
      <c r="E42" s="390"/>
      <c r="F42" s="390"/>
      <c r="G42" s="390"/>
    </row>
    <row r="43" spans="1:7" ht="20.25" customHeight="1" x14ac:dyDescent="0.15">
      <c r="A43" s="530"/>
      <c r="B43" s="403" t="s">
        <v>276</v>
      </c>
      <c r="C43" s="542"/>
      <c r="D43" s="542"/>
      <c r="E43" s="542"/>
      <c r="F43" s="390"/>
      <c r="G43" s="390"/>
    </row>
    <row r="44" spans="1:7" ht="20.25" customHeight="1" x14ac:dyDescent="0.15">
      <c r="A44" s="530"/>
      <c r="B44" s="390"/>
      <c r="C44" s="390"/>
      <c r="D44" s="390"/>
      <c r="E44" s="390"/>
      <c r="F44" s="390"/>
      <c r="G44" s="390"/>
    </row>
    <row r="45" spans="1:7" ht="20.25" customHeight="1" x14ac:dyDescent="0.15">
      <c r="A45" s="530"/>
      <c r="B45" s="390"/>
      <c r="C45" s="390"/>
      <c r="D45" s="390"/>
      <c r="E45" s="390"/>
      <c r="F45" s="390"/>
      <c r="G45" s="390"/>
    </row>
    <row r="46" spans="1:7" ht="20.25" customHeight="1" x14ac:dyDescent="0.15">
      <c r="A46" s="530"/>
      <c r="B46" s="390"/>
      <c r="C46" s="390"/>
      <c r="D46" s="390"/>
      <c r="E46" s="390"/>
      <c r="F46" s="390"/>
      <c r="G46" s="390"/>
    </row>
    <row r="47" spans="1:7" ht="20.25" customHeight="1" x14ac:dyDescent="0.15">
      <c r="A47" s="530"/>
      <c r="B47" s="390"/>
      <c r="C47" s="390"/>
      <c r="D47" s="390"/>
      <c r="E47" s="390"/>
      <c r="F47" s="390"/>
      <c r="G47" s="390"/>
    </row>
    <row r="48" spans="1:7" ht="20.25" customHeight="1" x14ac:dyDescent="0.15">
      <c r="A48" s="530"/>
      <c r="B48" s="390"/>
      <c r="C48" s="390"/>
      <c r="D48" s="390"/>
      <c r="E48" s="390"/>
      <c r="F48" s="390"/>
      <c r="G48" s="390"/>
    </row>
    <row r="49" spans="1:7" ht="20.25" customHeight="1" x14ac:dyDescent="0.15">
      <c r="A49" s="530"/>
      <c r="B49" s="390"/>
      <c r="C49" s="390"/>
      <c r="D49" s="390"/>
      <c r="E49" s="390"/>
      <c r="F49" s="390"/>
      <c r="G49" s="390"/>
    </row>
    <row r="50" spans="1:7" ht="20.25" customHeight="1" x14ac:dyDescent="0.15">
      <c r="A50" s="530"/>
      <c r="B50" s="390"/>
      <c r="C50" s="390"/>
      <c r="D50" s="390"/>
      <c r="E50" s="390"/>
      <c r="F50" s="390"/>
      <c r="G50" s="390"/>
    </row>
    <row r="51" spans="1:7" ht="20.25" customHeight="1" x14ac:dyDescent="0.15">
      <c r="A51" s="530"/>
      <c r="B51" s="390"/>
      <c r="C51" s="390"/>
      <c r="D51" s="390"/>
      <c r="E51" s="390"/>
      <c r="F51" s="390"/>
      <c r="G51" s="390"/>
    </row>
    <row r="52" spans="1:7" ht="20.25" customHeight="1" x14ac:dyDescent="0.15">
      <c r="A52" s="530"/>
      <c r="B52" s="390"/>
      <c r="C52" s="390"/>
      <c r="D52" s="390"/>
      <c r="E52" s="390"/>
      <c r="F52" s="390"/>
      <c r="G52" s="390"/>
    </row>
    <row r="53" spans="1:7" ht="20.25" customHeight="1" x14ac:dyDescent="0.15">
      <c r="A53" s="530"/>
      <c r="B53" s="390"/>
      <c r="C53" s="390"/>
      <c r="D53" s="390"/>
      <c r="E53" s="390"/>
      <c r="F53" s="390"/>
      <c r="G53" s="390"/>
    </row>
    <row r="54" spans="1:7" ht="20.25" customHeight="1" x14ac:dyDescent="0.15">
      <c r="A54" s="530"/>
      <c r="B54" s="390"/>
      <c r="C54" s="390"/>
      <c r="D54" s="390"/>
      <c r="E54" s="390"/>
      <c r="F54" s="390"/>
      <c r="G54" s="390"/>
    </row>
    <row r="55" spans="1:7" ht="20.25" customHeight="1" x14ac:dyDescent="0.15">
      <c r="A55" s="530"/>
      <c r="B55" s="390"/>
      <c r="C55" s="390"/>
      <c r="D55" s="390"/>
      <c r="E55" s="390"/>
      <c r="F55" s="390"/>
      <c r="G55" s="390"/>
    </row>
    <row r="56" spans="1:7" ht="20.25" customHeight="1" x14ac:dyDescent="0.15">
      <c r="A56" s="530"/>
      <c r="B56" s="390"/>
      <c r="C56" s="390"/>
      <c r="D56" s="390"/>
      <c r="E56" s="390"/>
      <c r="F56" s="390"/>
      <c r="G56" s="390"/>
    </row>
    <row r="57" spans="1:7" ht="20.25" customHeight="1" x14ac:dyDescent="0.15">
      <c r="A57" s="530"/>
      <c r="B57" s="390"/>
      <c r="C57" s="390"/>
      <c r="D57" s="390"/>
      <c r="E57" s="390"/>
      <c r="F57" s="390"/>
      <c r="G57" s="390"/>
    </row>
    <row r="58" spans="1:7" ht="20.25" customHeight="1" x14ac:dyDescent="0.15">
      <c r="A58" s="530"/>
      <c r="B58" s="390"/>
      <c r="C58" s="390"/>
      <c r="D58" s="390"/>
      <c r="E58" s="390"/>
      <c r="F58" s="390"/>
      <c r="G58" s="390"/>
    </row>
    <row r="59" spans="1:7" ht="20.25" customHeight="1" x14ac:dyDescent="0.15">
      <c r="A59" s="530"/>
      <c r="B59" s="390"/>
      <c r="C59" s="390"/>
      <c r="D59" s="390"/>
      <c r="E59" s="390"/>
      <c r="F59" s="390"/>
      <c r="G59" s="390"/>
    </row>
    <row r="60" spans="1:7" ht="20.25" customHeight="1" x14ac:dyDescent="0.15">
      <c r="A60" s="530"/>
      <c r="B60" s="390"/>
      <c r="C60" s="390"/>
      <c r="D60" s="390"/>
      <c r="E60" s="390"/>
      <c r="F60" s="390"/>
      <c r="G60" s="390"/>
    </row>
    <row r="61" spans="1:7" ht="20.25" customHeight="1" x14ac:dyDescent="0.15">
      <c r="A61" s="530"/>
      <c r="B61" s="390"/>
      <c r="C61" s="390"/>
      <c r="D61" s="390"/>
      <c r="E61" s="390"/>
      <c r="F61" s="390"/>
      <c r="G61" s="390"/>
    </row>
    <row r="62" spans="1:7" ht="20.25" customHeight="1" x14ac:dyDescent="0.15">
      <c r="A62" s="530"/>
      <c r="B62" s="390"/>
      <c r="C62" s="390"/>
      <c r="D62" s="390"/>
      <c r="E62" s="390"/>
      <c r="F62" s="390"/>
      <c r="G62" s="390"/>
    </row>
    <row r="63" spans="1:7" ht="20.25" customHeight="1" x14ac:dyDescent="0.15">
      <c r="A63" s="530"/>
      <c r="B63" s="390"/>
      <c r="C63" s="390"/>
      <c r="D63" s="390"/>
      <c r="E63" s="390"/>
      <c r="F63" s="390"/>
      <c r="G63" s="390"/>
    </row>
    <row r="64" spans="1:7" ht="20.25" customHeight="1" x14ac:dyDescent="0.15">
      <c r="A64" s="530"/>
      <c r="B64" s="390"/>
      <c r="C64" s="390"/>
      <c r="D64" s="390"/>
      <c r="E64" s="390"/>
      <c r="F64" s="390"/>
      <c r="G64" s="390"/>
    </row>
    <row r="65" spans="1:7" ht="20.25" customHeight="1" x14ac:dyDescent="0.15">
      <c r="A65" s="530"/>
      <c r="B65" s="390"/>
      <c r="C65" s="390"/>
      <c r="D65" s="390"/>
      <c r="E65" s="390"/>
      <c r="F65" s="390"/>
      <c r="G65" s="390"/>
    </row>
    <row r="66" spans="1:7" ht="20.25" customHeight="1" x14ac:dyDescent="0.15">
      <c r="A66" s="530"/>
      <c r="B66" s="390"/>
      <c r="C66" s="390"/>
      <c r="D66" s="390"/>
      <c r="E66" s="390"/>
      <c r="F66" s="390"/>
      <c r="G66" s="390"/>
    </row>
    <row r="67" spans="1:7" ht="20.25" customHeight="1" x14ac:dyDescent="0.15">
      <c r="A67" s="530"/>
      <c r="B67" s="390"/>
      <c r="C67" s="390"/>
      <c r="D67" s="390"/>
      <c r="E67" s="390"/>
      <c r="F67" s="390"/>
      <c r="G67" s="390"/>
    </row>
    <row r="68" spans="1:7" ht="20.25" customHeight="1" x14ac:dyDescent="0.15">
      <c r="A68" s="530"/>
      <c r="B68" s="390"/>
      <c r="C68" s="390"/>
      <c r="D68" s="390"/>
      <c r="E68" s="390"/>
      <c r="F68" s="390"/>
      <c r="G68" s="390"/>
    </row>
    <row r="69" spans="1:7" ht="20.25" customHeight="1" x14ac:dyDescent="0.15">
      <c r="A69" s="530"/>
      <c r="B69" s="390"/>
      <c r="C69" s="390"/>
      <c r="D69" s="390"/>
      <c r="E69" s="390"/>
      <c r="F69" s="390"/>
      <c r="G69" s="390"/>
    </row>
    <row r="70" spans="1:7" ht="20.25" customHeight="1" x14ac:dyDescent="0.15">
      <c r="A70" s="530"/>
      <c r="B70" s="390"/>
      <c r="C70" s="390"/>
      <c r="D70" s="390"/>
      <c r="E70" s="390"/>
      <c r="F70" s="390"/>
      <c r="G70" s="390"/>
    </row>
    <row r="71" spans="1:7" ht="20.25" customHeight="1" x14ac:dyDescent="0.15">
      <c r="A71" s="530"/>
      <c r="B71" s="390"/>
      <c r="C71" s="390"/>
      <c r="D71" s="390"/>
      <c r="E71" s="390"/>
      <c r="F71" s="390"/>
      <c r="G71" s="390"/>
    </row>
    <row r="72" spans="1:7" ht="20.25" customHeight="1" x14ac:dyDescent="0.15">
      <c r="A72" s="530"/>
      <c r="B72" s="390"/>
      <c r="C72" s="390"/>
      <c r="D72" s="390"/>
      <c r="E72" s="390"/>
      <c r="F72" s="390"/>
      <c r="G72" s="390"/>
    </row>
    <row r="73" spans="1:7" ht="20.25" customHeight="1" x14ac:dyDescent="0.15">
      <c r="A73" s="530"/>
      <c r="B73" s="390"/>
      <c r="C73" s="390"/>
      <c r="D73" s="390"/>
      <c r="E73" s="390"/>
      <c r="F73" s="390"/>
      <c r="G73" s="390"/>
    </row>
    <row r="74" spans="1:7" ht="20.25" customHeight="1" x14ac:dyDescent="0.15">
      <c r="A74" s="530"/>
      <c r="B74" s="390"/>
      <c r="C74" s="390"/>
      <c r="D74" s="390"/>
      <c r="E74" s="390"/>
      <c r="F74" s="390"/>
      <c r="G74" s="390"/>
    </row>
    <row r="75" spans="1:7" ht="20.25" customHeight="1" x14ac:dyDescent="0.15">
      <c r="A75" s="530"/>
      <c r="B75" s="390"/>
      <c r="C75" s="390"/>
      <c r="D75" s="390"/>
      <c r="E75" s="390"/>
      <c r="F75" s="390"/>
      <c r="G75" s="390"/>
    </row>
    <row r="76" spans="1:7" ht="20.25" customHeight="1" x14ac:dyDescent="0.15">
      <c r="A76" s="530"/>
      <c r="B76" s="390"/>
      <c r="C76" s="390"/>
      <c r="D76" s="390"/>
      <c r="E76" s="390"/>
      <c r="F76" s="390"/>
      <c r="G76" s="390"/>
    </row>
    <row r="77" spans="1:7" ht="20.25" customHeight="1" x14ac:dyDescent="0.15">
      <c r="A77" s="530"/>
      <c r="B77" s="390"/>
      <c r="C77" s="390"/>
      <c r="D77" s="390"/>
      <c r="E77" s="390"/>
      <c r="F77" s="390"/>
      <c r="G77" s="390"/>
    </row>
    <row r="78" spans="1:7" ht="20.25" customHeight="1" x14ac:dyDescent="0.15">
      <c r="A78" s="530"/>
      <c r="B78" s="390"/>
      <c r="C78" s="390"/>
      <c r="D78" s="390"/>
      <c r="E78" s="390"/>
      <c r="F78" s="390"/>
      <c r="G78" s="390"/>
    </row>
    <row r="79" spans="1:7" ht="20.25" customHeight="1" x14ac:dyDescent="0.15">
      <c r="A79" s="530"/>
      <c r="B79" s="390"/>
      <c r="C79" s="390"/>
      <c r="D79" s="390"/>
      <c r="E79" s="390"/>
      <c r="F79" s="390"/>
      <c r="G79" s="390"/>
    </row>
    <row r="80" spans="1:7" ht="20.25" customHeight="1" x14ac:dyDescent="0.15">
      <c r="A80" s="530"/>
      <c r="B80" s="390"/>
      <c r="C80" s="390"/>
      <c r="D80" s="390"/>
      <c r="E80" s="390"/>
      <c r="F80" s="390"/>
      <c r="G80" s="390"/>
    </row>
    <row r="81" spans="1:7" ht="20.25" customHeight="1" x14ac:dyDescent="0.15">
      <c r="A81" s="530"/>
      <c r="B81" s="390"/>
      <c r="C81" s="390"/>
      <c r="D81" s="390"/>
      <c r="E81" s="390"/>
      <c r="F81" s="390"/>
      <c r="G81" s="390"/>
    </row>
    <row r="82" spans="1:7" ht="20.25" customHeight="1" x14ac:dyDescent="0.15">
      <c r="A82" s="530"/>
      <c r="B82" s="390"/>
      <c r="C82" s="390"/>
      <c r="D82" s="390"/>
      <c r="E82" s="390"/>
      <c r="F82" s="390"/>
      <c r="G82" s="390"/>
    </row>
    <row r="83" spans="1:7" ht="20.25" customHeight="1" x14ac:dyDescent="0.15">
      <c r="A83" s="530"/>
      <c r="B83" s="390"/>
      <c r="C83" s="390"/>
      <c r="D83" s="390"/>
      <c r="E83" s="390"/>
      <c r="F83" s="390"/>
      <c r="G83" s="390"/>
    </row>
    <row r="84" spans="1:7" ht="20.25" customHeight="1" x14ac:dyDescent="0.15">
      <c r="A84" s="530"/>
      <c r="B84" s="390"/>
      <c r="C84" s="390"/>
      <c r="D84" s="390"/>
      <c r="E84" s="390"/>
      <c r="F84" s="390"/>
      <c r="G84" s="390"/>
    </row>
    <row r="85" spans="1:7" ht="20.25" customHeight="1" x14ac:dyDescent="0.15">
      <c r="A85" s="530"/>
      <c r="B85" s="390"/>
      <c r="C85" s="390"/>
      <c r="D85" s="390"/>
      <c r="E85" s="390"/>
      <c r="F85" s="390"/>
      <c r="G85" s="390"/>
    </row>
    <row r="86" spans="1:7" ht="20.25" customHeight="1" x14ac:dyDescent="0.15">
      <c r="A86" s="530"/>
      <c r="B86" s="390"/>
      <c r="C86" s="390"/>
      <c r="D86" s="390"/>
      <c r="E86" s="390"/>
      <c r="F86" s="390"/>
      <c r="G86" s="390"/>
    </row>
    <row r="87" spans="1:7" ht="20.25" customHeight="1" x14ac:dyDescent="0.15">
      <c r="A87" s="530"/>
      <c r="B87" s="390"/>
      <c r="C87" s="390"/>
      <c r="D87" s="390"/>
      <c r="E87" s="390"/>
      <c r="F87" s="390"/>
      <c r="G87" s="390"/>
    </row>
    <row r="88" spans="1:7" ht="20.25" customHeight="1" x14ac:dyDescent="0.15">
      <c r="A88" s="530"/>
      <c r="B88" s="390"/>
      <c r="C88" s="390"/>
      <c r="D88" s="390"/>
      <c r="E88" s="390"/>
      <c r="F88" s="390"/>
      <c r="G88" s="390"/>
    </row>
    <row r="89" spans="1:7" ht="20.25" customHeight="1" x14ac:dyDescent="0.15">
      <c r="A89" s="530"/>
      <c r="B89" s="390"/>
      <c r="C89" s="390"/>
      <c r="D89" s="390"/>
      <c r="E89" s="390"/>
      <c r="F89" s="390"/>
      <c r="G89" s="390"/>
    </row>
    <row r="90" spans="1:7" ht="20.25" customHeight="1" x14ac:dyDescent="0.15">
      <c r="A90" s="530"/>
      <c r="B90" s="390"/>
      <c r="C90" s="390"/>
      <c r="D90" s="390"/>
      <c r="E90" s="390"/>
      <c r="F90" s="390"/>
      <c r="G90" s="390"/>
    </row>
    <row r="91" spans="1:7" ht="20.25" customHeight="1" x14ac:dyDescent="0.15">
      <c r="A91" s="530"/>
      <c r="B91" s="390"/>
      <c r="C91" s="390"/>
      <c r="D91" s="390"/>
      <c r="E91" s="390"/>
      <c r="F91" s="390"/>
      <c r="G91" s="390"/>
    </row>
    <row r="92" spans="1:7" ht="20.25" customHeight="1" x14ac:dyDescent="0.15">
      <c r="A92" s="530"/>
      <c r="B92" s="390"/>
      <c r="C92" s="390"/>
      <c r="D92" s="390"/>
      <c r="E92" s="390"/>
      <c r="F92" s="390"/>
      <c r="G92" s="390"/>
    </row>
    <row r="93" spans="1:7" ht="20.25" customHeight="1" x14ac:dyDescent="0.15">
      <c r="A93" s="530"/>
      <c r="B93" s="390"/>
      <c r="C93" s="390"/>
      <c r="D93" s="390"/>
      <c r="E93" s="390"/>
      <c r="F93" s="390"/>
      <c r="G93" s="390"/>
    </row>
    <row r="94" spans="1:7" ht="20.25" customHeight="1" x14ac:dyDescent="0.15">
      <c r="A94" s="530"/>
      <c r="B94" s="390"/>
      <c r="C94" s="390"/>
      <c r="D94" s="390"/>
      <c r="E94" s="390"/>
      <c r="F94" s="390"/>
      <c r="G94" s="390"/>
    </row>
    <row r="95" spans="1:7" ht="20.25" customHeight="1" x14ac:dyDescent="0.15">
      <c r="A95" s="530"/>
      <c r="B95" s="390"/>
      <c r="C95" s="390"/>
      <c r="D95" s="390"/>
      <c r="E95" s="390"/>
      <c r="F95" s="390"/>
      <c r="G95" s="390"/>
    </row>
    <row r="96" spans="1:7" ht="20.25" customHeight="1" x14ac:dyDescent="0.15">
      <c r="A96" s="530"/>
      <c r="B96" s="390"/>
      <c r="C96" s="390"/>
      <c r="D96" s="390"/>
      <c r="E96" s="390"/>
      <c r="F96" s="390"/>
      <c r="G96" s="390"/>
    </row>
    <row r="97" spans="1:7" ht="20.25" customHeight="1" x14ac:dyDescent="0.15">
      <c r="A97" s="530"/>
      <c r="B97" s="390"/>
      <c r="C97" s="390"/>
      <c r="D97" s="390"/>
      <c r="E97" s="390"/>
      <c r="F97" s="390"/>
      <c r="G97" s="390"/>
    </row>
    <row r="98" spans="1:7" ht="20.25" customHeight="1" x14ac:dyDescent="0.15">
      <c r="A98" s="530"/>
      <c r="B98" s="390"/>
      <c r="C98" s="390"/>
      <c r="D98" s="390"/>
      <c r="E98" s="390"/>
      <c r="F98" s="390"/>
      <c r="G98" s="390"/>
    </row>
    <row r="99" spans="1:7" ht="20.25" customHeight="1" x14ac:dyDescent="0.15">
      <c r="A99" s="530"/>
      <c r="B99" s="390"/>
      <c r="C99" s="390"/>
      <c r="D99" s="390"/>
      <c r="E99" s="390"/>
      <c r="F99" s="390"/>
      <c r="G99" s="390"/>
    </row>
    <row r="100" spans="1:7" ht="20.25" customHeight="1" x14ac:dyDescent="0.15">
      <c r="A100" s="530"/>
      <c r="B100" s="390"/>
      <c r="C100" s="390"/>
      <c r="D100" s="390"/>
      <c r="E100" s="390"/>
      <c r="F100" s="390"/>
      <c r="G100" s="390"/>
    </row>
    <row r="101" spans="1:7" ht="20.25" customHeight="1" x14ac:dyDescent="0.15">
      <c r="A101" s="530"/>
      <c r="B101" s="390"/>
      <c r="C101" s="390"/>
      <c r="D101" s="390"/>
      <c r="E101" s="390"/>
      <c r="F101" s="390"/>
      <c r="G101" s="390"/>
    </row>
    <row r="102" spans="1:7" ht="20.25" customHeight="1" x14ac:dyDescent="0.15">
      <c r="A102" s="530"/>
      <c r="B102" s="390"/>
      <c r="C102" s="390"/>
      <c r="D102" s="390"/>
      <c r="E102" s="390"/>
      <c r="F102" s="390"/>
      <c r="G102" s="390"/>
    </row>
    <row r="103" spans="1:7" ht="20.25" customHeight="1" x14ac:dyDescent="0.15">
      <c r="A103" s="530"/>
      <c r="B103" s="390"/>
      <c r="C103" s="390"/>
      <c r="D103" s="390"/>
      <c r="E103" s="390"/>
      <c r="F103" s="390"/>
      <c r="G103" s="390"/>
    </row>
    <row r="104" spans="1:7" ht="20.25" customHeight="1" x14ac:dyDescent="0.15">
      <c r="A104" s="530"/>
      <c r="B104" s="390"/>
      <c r="C104" s="390"/>
      <c r="D104" s="390"/>
      <c r="E104" s="390"/>
      <c r="F104" s="390"/>
      <c r="G104" s="390"/>
    </row>
    <row r="105" spans="1:7" ht="20.25" customHeight="1" x14ac:dyDescent="0.15">
      <c r="A105" s="530"/>
      <c r="B105" s="390"/>
      <c r="C105" s="390"/>
      <c r="D105" s="390"/>
      <c r="E105" s="390"/>
      <c r="F105" s="390"/>
      <c r="G105" s="390"/>
    </row>
    <row r="106" spans="1:7" ht="20.25" customHeight="1" x14ac:dyDescent="0.15">
      <c r="A106" s="530"/>
      <c r="B106" s="390"/>
      <c r="C106" s="390"/>
      <c r="D106" s="390"/>
      <c r="E106" s="390"/>
      <c r="F106" s="390"/>
      <c r="G106" s="390"/>
    </row>
    <row r="107" spans="1:7" ht="20.25" customHeight="1" x14ac:dyDescent="0.15">
      <c r="A107" s="530"/>
      <c r="B107" s="390"/>
      <c r="C107" s="390"/>
      <c r="D107" s="390"/>
      <c r="E107" s="390"/>
      <c r="F107" s="390"/>
      <c r="G107" s="390"/>
    </row>
    <row r="108" spans="1:7" ht="20.25" customHeight="1" x14ac:dyDescent="0.15">
      <c r="A108" s="530"/>
      <c r="B108" s="390"/>
      <c r="C108" s="390"/>
      <c r="D108" s="390"/>
      <c r="E108" s="390"/>
      <c r="F108" s="390"/>
      <c r="G108" s="390"/>
    </row>
    <row r="109" spans="1:7" ht="20.25" customHeight="1" x14ac:dyDescent="0.15">
      <c r="A109" s="530"/>
      <c r="B109" s="390"/>
      <c r="C109" s="390"/>
      <c r="D109" s="390"/>
      <c r="E109" s="390"/>
      <c r="F109" s="390"/>
      <c r="G109" s="390"/>
    </row>
    <row r="110" spans="1:7" ht="20.25" customHeight="1" x14ac:dyDescent="0.15">
      <c r="A110" s="530"/>
      <c r="B110" s="390"/>
      <c r="C110" s="390"/>
      <c r="D110" s="390"/>
      <c r="E110" s="390"/>
      <c r="F110" s="390"/>
      <c r="G110" s="390"/>
    </row>
    <row r="111" spans="1:7" ht="20.25" customHeight="1" x14ac:dyDescent="0.15">
      <c r="A111" s="530"/>
      <c r="B111" s="390"/>
      <c r="C111" s="390"/>
      <c r="D111" s="390"/>
      <c r="E111" s="390"/>
      <c r="F111" s="390"/>
      <c r="G111" s="390"/>
    </row>
    <row r="112" spans="1:7" ht="20.25" customHeight="1" x14ac:dyDescent="0.15">
      <c r="A112" s="530"/>
      <c r="B112" s="390"/>
      <c r="C112" s="390"/>
      <c r="D112" s="390"/>
      <c r="E112" s="390"/>
      <c r="F112" s="390"/>
      <c r="G112" s="390"/>
    </row>
    <row r="113" spans="1:7" ht="20.25" customHeight="1" x14ac:dyDescent="0.15">
      <c r="A113" s="530"/>
      <c r="B113" s="390"/>
      <c r="C113" s="390"/>
      <c r="D113" s="390"/>
      <c r="E113" s="390"/>
      <c r="F113" s="390"/>
      <c r="G113" s="390"/>
    </row>
    <row r="114" spans="1:7" ht="20.25" customHeight="1" x14ac:dyDescent="0.15">
      <c r="A114" s="530"/>
      <c r="B114" s="390"/>
      <c r="C114" s="390"/>
      <c r="D114" s="390"/>
      <c r="E114" s="390"/>
      <c r="F114" s="390"/>
      <c r="G114" s="390"/>
    </row>
    <row r="115" spans="1:7" ht="20.25" customHeight="1" x14ac:dyDescent="0.15">
      <c r="A115" s="530"/>
      <c r="B115" s="390"/>
      <c r="C115" s="390"/>
      <c r="D115" s="390"/>
      <c r="E115" s="390"/>
      <c r="F115" s="390"/>
      <c r="G115" s="390"/>
    </row>
    <row r="116" spans="1:7" ht="20.25" customHeight="1" x14ac:dyDescent="0.15">
      <c r="A116" s="530"/>
      <c r="B116" s="390"/>
      <c r="C116" s="390"/>
      <c r="D116" s="390"/>
      <c r="E116" s="390"/>
      <c r="F116" s="390"/>
      <c r="G116" s="390"/>
    </row>
    <row r="117" spans="1:7" ht="20.25" customHeight="1" x14ac:dyDescent="0.15">
      <c r="A117" s="530"/>
      <c r="B117" s="390"/>
      <c r="C117" s="390"/>
      <c r="D117" s="390"/>
      <c r="E117" s="390"/>
      <c r="F117" s="390"/>
      <c r="G117" s="390"/>
    </row>
    <row r="118" spans="1:7" ht="20.25" customHeight="1" x14ac:dyDescent="0.15">
      <c r="A118" s="530"/>
      <c r="B118" s="390"/>
      <c r="C118" s="390"/>
      <c r="D118" s="390"/>
      <c r="E118" s="390"/>
      <c r="F118" s="390"/>
      <c r="G118" s="390"/>
    </row>
    <row r="119" spans="1:7" ht="20.25" customHeight="1" x14ac:dyDescent="0.15">
      <c r="A119" s="530"/>
      <c r="B119" s="390"/>
      <c r="C119" s="390"/>
      <c r="D119" s="390"/>
      <c r="E119" s="390"/>
      <c r="F119" s="390"/>
      <c r="G119" s="390"/>
    </row>
    <row r="120" spans="1:7" ht="20.25" customHeight="1" x14ac:dyDescent="0.15">
      <c r="A120" s="530"/>
      <c r="B120" s="390"/>
      <c r="C120" s="390"/>
      <c r="D120" s="390"/>
      <c r="E120" s="390"/>
      <c r="F120" s="390"/>
      <c r="G120" s="390"/>
    </row>
    <row r="121" spans="1:7" ht="20.25" customHeight="1" x14ac:dyDescent="0.15">
      <c r="A121" s="530"/>
      <c r="B121" s="390"/>
      <c r="C121" s="390"/>
      <c r="D121" s="390"/>
      <c r="E121" s="390"/>
      <c r="F121" s="390"/>
      <c r="G121" s="390"/>
    </row>
    <row r="122" spans="1:7" ht="20.25" customHeight="1" x14ac:dyDescent="0.15">
      <c r="A122" s="530"/>
      <c r="B122" s="390"/>
      <c r="C122" s="390"/>
      <c r="D122" s="390"/>
      <c r="E122" s="390"/>
      <c r="F122" s="390"/>
      <c r="G122" s="390"/>
    </row>
    <row r="123" spans="1:7" ht="20.25" customHeight="1" x14ac:dyDescent="0.15">
      <c r="A123" s="530"/>
      <c r="B123" s="390"/>
      <c r="C123" s="390"/>
      <c r="D123" s="390"/>
      <c r="E123" s="390"/>
      <c r="F123" s="390"/>
      <c r="G123" s="390"/>
    </row>
    <row r="124" spans="1:7" ht="20.25" customHeight="1" x14ac:dyDescent="0.15">
      <c r="A124" s="530"/>
      <c r="B124" s="390"/>
      <c r="C124" s="390"/>
      <c r="D124" s="390"/>
      <c r="E124" s="390"/>
      <c r="F124" s="390"/>
      <c r="G124" s="390"/>
    </row>
    <row r="125" spans="1:7" ht="20.25" customHeight="1" x14ac:dyDescent="0.15">
      <c r="A125" s="530"/>
      <c r="B125" s="390"/>
      <c r="C125" s="390"/>
      <c r="D125" s="390"/>
      <c r="E125" s="390"/>
      <c r="F125" s="390"/>
      <c r="G125" s="390"/>
    </row>
    <row r="126" spans="1:7" ht="20.25" customHeight="1" x14ac:dyDescent="0.15">
      <c r="A126" s="530"/>
      <c r="B126" s="390"/>
      <c r="C126" s="390"/>
      <c r="D126" s="390"/>
      <c r="E126" s="390"/>
      <c r="F126" s="390"/>
      <c r="G126" s="390"/>
    </row>
    <row r="127" spans="1:7" ht="20.25" customHeight="1" x14ac:dyDescent="0.15">
      <c r="A127" s="530"/>
      <c r="B127" s="390"/>
      <c r="C127" s="390"/>
      <c r="D127" s="390"/>
      <c r="E127" s="390"/>
      <c r="F127" s="390"/>
      <c r="G127" s="390"/>
    </row>
    <row r="128" spans="1:7" ht="20.25" customHeight="1" x14ac:dyDescent="0.15">
      <c r="A128" s="530"/>
      <c r="B128" s="390"/>
      <c r="C128" s="390"/>
      <c r="D128" s="390"/>
      <c r="E128" s="390"/>
      <c r="F128" s="390"/>
      <c r="G128" s="390"/>
    </row>
    <row r="129" spans="1:7" ht="20.25" customHeight="1" x14ac:dyDescent="0.15">
      <c r="A129" s="530"/>
      <c r="B129" s="390"/>
      <c r="C129" s="390"/>
      <c r="D129" s="390"/>
      <c r="E129" s="390"/>
      <c r="F129" s="390"/>
      <c r="G129" s="390"/>
    </row>
    <row r="130" spans="1:7" ht="20.25" customHeight="1" x14ac:dyDescent="0.15">
      <c r="A130" s="530"/>
      <c r="B130" s="390"/>
      <c r="C130" s="390"/>
      <c r="D130" s="390"/>
      <c r="E130" s="390"/>
      <c r="F130" s="390"/>
      <c r="G130" s="390"/>
    </row>
    <row r="131" spans="1:7" ht="20.25" customHeight="1" x14ac:dyDescent="0.15">
      <c r="A131" s="530"/>
      <c r="B131" s="390"/>
      <c r="C131" s="390"/>
      <c r="D131" s="390"/>
      <c r="E131" s="390"/>
      <c r="F131" s="390"/>
      <c r="G131" s="390"/>
    </row>
    <row r="132" spans="1:7" ht="20.25" customHeight="1" x14ac:dyDescent="0.15">
      <c r="A132" s="530"/>
      <c r="B132" s="390"/>
      <c r="C132" s="390"/>
      <c r="D132" s="390"/>
      <c r="E132" s="390"/>
      <c r="F132" s="390"/>
      <c r="G132" s="390"/>
    </row>
    <row r="133" spans="1:7" ht="20.25" customHeight="1" x14ac:dyDescent="0.15">
      <c r="A133" s="530"/>
      <c r="B133" s="390"/>
      <c r="C133" s="390"/>
      <c r="D133" s="390"/>
      <c r="E133" s="390"/>
      <c r="F133" s="390"/>
      <c r="G133" s="390"/>
    </row>
    <row r="134" spans="1:7" ht="20.25" customHeight="1" x14ac:dyDescent="0.15">
      <c r="A134" s="530"/>
      <c r="B134" s="390"/>
      <c r="C134" s="390"/>
      <c r="D134" s="390"/>
      <c r="E134" s="390"/>
      <c r="F134" s="390"/>
      <c r="G134" s="390"/>
    </row>
    <row r="135" spans="1:7" ht="20.25" customHeight="1" x14ac:dyDescent="0.15">
      <c r="A135" s="530"/>
      <c r="B135" s="390"/>
      <c r="C135" s="390"/>
      <c r="D135" s="390"/>
      <c r="E135" s="390"/>
      <c r="F135" s="390"/>
      <c r="G135" s="390"/>
    </row>
    <row r="136" spans="1:7" ht="20.25" customHeight="1" x14ac:dyDescent="0.15">
      <c r="A136" s="530"/>
      <c r="B136" s="390"/>
      <c r="C136" s="390"/>
      <c r="D136" s="390"/>
      <c r="E136" s="390"/>
      <c r="F136" s="390"/>
      <c r="G136" s="390"/>
    </row>
    <row r="137" spans="1:7" ht="20.25" customHeight="1" x14ac:dyDescent="0.15">
      <c r="A137" s="530"/>
      <c r="B137" s="390"/>
      <c r="C137" s="390"/>
      <c r="D137" s="390"/>
      <c r="E137" s="390"/>
      <c r="F137" s="390"/>
      <c r="G137" s="390"/>
    </row>
    <row r="138" spans="1:7" ht="20.25" customHeight="1" x14ac:dyDescent="0.15">
      <c r="A138" s="530"/>
      <c r="B138" s="390"/>
      <c r="C138" s="390"/>
      <c r="D138" s="390"/>
      <c r="E138" s="390"/>
      <c r="F138" s="390"/>
      <c r="G138" s="390"/>
    </row>
    <row r="139" spans="1:7" ht="20.25" customHeight="1" x14ac:dyDescent="0.15">
      <c r="A139" s="530"/>
      <c r="B139" s="390"/>
      <c r="C139" s="390"/>
      <c r="D139" s="390"/>
      <c r="E139" s="390"/>
      <c r="F139" s="390"/>
      <c r="G139" s="390"/>
    </row>
    <row r="140" spans="1:7" ht="20.25" customHeight="1" x14ac:dyDescent="0.15">
      <c r="A140" s="530"/>
      <c r="B140" s="390"/>
      <c r="C140" s="390"/>
      <c r="D140" s="390"/>
      <c r="E140" s="390"/>
      <c r="F140" s="390"/>
      <c r="G140" s="390"/>
    </row>
    <row r="141" spans="1:7" ht="20.25" customHeight="1" x14ac:dyDescent="0.15">
      <c r="A141" s="530"/>
      <c r="B141" s="390"/>
      <c r="C141" s="390"/>
      <c r="D141" s="390"/>
      <c r="E141" s="390"/>
      <c r="F141" s="390"/>
      <c r="G141" s="390"/>
    </row>
    <row r="142" spans="1:7" ht="20.25" customHeight="1" x14ac:dyDescent="0.15">
      <c r="A142" s="530"/>
      <c r="B142" s="390"/>
      <c r="C142" s="390"/>
      <c r="D142" s="390"/>
      <c r="E142" s="390"/>
      <c r="F142" s="390"/>
      <c r="G142" s="390"/>
    </row>
    <row r="143" spans="1:7" ht="20.25" customHeight="1" x14ac:dyDescent="0.15">
      <c r="A143" s="530"/>
      <c r="B143" s="390"/>
      <c r="C143" s="390"/>
      <c r="D143" s="390"/>
      <c r="E143" s="390"/>
      <c r="F143" s="390"/>
      <c r="G143" s="390"/>
    </row>
    <row r="144" spans="1:7" ht="20.25" customHeight="1" x14ac:dyDescent="0.15">
      <c r="A144" s="530"/>
      <c r="B144" s="390"/>
      <c r="C144" s="390"/>
      <c r="D144" s="390"/>
      <c r="E144" s="390"/>
      <c r="F144" s="390"/>
      <c r="G144" s="390"/>
    </row>
    <row r="145" spans="1:7" ht="20.25" customHeight="1" x14ac:dyDescent="0.15">
      <c r="A145" s="530"/>
      <c r="B145" s="390"/>
      <c r="C145" s="390"/>
      <c r="D145" s="390"/>
      <c r="E145" s="390"/>
      <c r="F145" s="390"/>
      <c r="G145" s="390"/>
    </row>
    <row r="146" spans="1:7" ht="20.25" customHeight="1" x14ac:dyDescent="0.15">
      <c r="A146" s="530"/>
      <c r="B146" s="390"/>
      <c r="C146" s="390"/>
      <c r="D146" s="390"/>
      <c r="E146" s="390"/>
      <c r="F146" s="390"/>
      <c r="G146" s="390"/>
    </row>
    <row r="147" spans="1:7" ht="20.25" customHeight="1" x14ac:dyDescent="0.15">
      <c r="A147" s="530"/>
      <c r="B147" s="390"/>
      <c r="C147" s="390"/>
      <c r="D147" s="390"/>
      <c r="E147" s="390"/>
      <c r="F147" s="390"/>
      <c r="G147" s="390"/>
    </row>
    <row r="148" spans="1:7" ht="20.25" customHeight="1" x14ac:dyDescent="0.15">
      <c r="A148" s="530"/>
      <c r="B148" s="390"/>
      <c r="C148" s="390"/>
      <c r="D148" s="390"/>
      <c r="E148" s="390"/>
      <c r="F148" s="390"/>
      <c r="G148" s="390"/>
    </row>
    <row r="149" spans="1:7" ht="20.25" customHeight="1" x14ac:dyDescent="0.15">
      <c r="A149" s="530"/>
      <c r="B149" s="390"/>
      <c r="C149" s="390"/>
      <c r="D149" s="390"/>
      <c r="E149" s="390"/>
      <c r="F149" s="390"/>
      <c r="G149" s="390"/>
    </row>
    <row r="150" spans="1:7" ht="20.25" customHeight="1" x14ac:dyDescent="0.15">
      <c r="A150" s="530"/>
      <c r="B150" s="390"/>
      <c r="C150" s="390"/>
      <c r="D150" s="390"/>
      <c r="E150" s="390"/>
      <c r="F150" s="390"/>
      <c r="G150" s="390"/>
    </row>
    <row r="151" spans="1:7" ht="20.25" customHeight="1" x14ac:dyDescent="0.15">
      <c r="A151" s="530"/>
      <c r="B151" s="390"/>
      <c r="C151" s="390"/>
      <c r="D151" s="390"/>
      <c r="E151" s="390"/>
      <c r="F151" s="390"/>
      <c r="G151" s="390"/>
    </row>
    <row r="152" spans="1:7" ht="20.25" customHeight="1" x14ac:dyDescent="0.15">
      <c r="A152" s="530"/>
      <c r="B152" s="390"/>
      <c r="C152" s="390"/>
      <c r="D152" s="390"/>
      <c r="E152" s="390"/>
      <c r="F152" s="390"/>
      <c r="G152" s="390"/>
    </row>
    <row r="153" spans="1:7" ht="20.25" customHeight="1" x14ac:dyDescent="0.15">
      <c r="A153" s="530"/>
      <c r="B153" s="390"/>
      <c r="C153" s="390"/>
      <c r="D153" s="390"/>
      <c r="E153" s="390"/>
      <c r="F153" s="390"/>
      <c r="G153" s="390"/>
    </row>
    <row r="154" spans="1:7" ht="20.25" customHeight="1" x14ac:dyDescent="0.15">
      <c r="A154" s="530"/>
      <c r="B154" s="390"/>
      <c r="C154" s="390"/>
      <c r="D154" s="390"/>
      <c r="E154" s="390"/>
      <c r="F154" s="390"/>
      <c r="G154" s="390"/>
    </row>
    <row r="155" spans="1:7" ht="20.25" customHeight="1" x14ac:dyDescent="0.15">
      <c r="A155" s="530"/>
      <c r="B155" s="390"/>
      <c r="C155" s="390"/>
      <c r="D155" s="390"/>
      <c r="E155" s="390"/>
      <c r="F155" s="390"/>
      <c r="G155" s="390"/>
    </row>
    <row r="156" spans="1:7" ht="20.25" customHeight="1" x14ac:dyDescent="0.15">
      <c r="A156" s="530"/>
      <c r="B156" s="390"/>
      <c r="C156" s="390"/>
      <c r="D156" s="390"/>
      <c r="E156" s="390"/>
      <c r="F156" s="390"/>
      <c r="G156" s="390"/>
    </row>
    <row r="157" spans="1:7" ht="20.25" customHeight="1" x14ac:dyDescent="0.15">
      <c r="A157" s="530"/>
      <c r="B157" s="390"/>
      <c r="C157" s="390"/>
      <c r="D157" s="390"/>
      <c r="E157" s="390"/>
      <c r="F157" s="390"/>
      <c r="G157" s="390"/>
    </row>
    <row r="158" spans="1:7" ht="20.25" customHeight="1" x14ac:dyDescent="0.15">
      <c r="A158" s="530"/>
      <c r="B158" s="390"/>
      <c r="C158" s="390"/>
      <c r="D158" s="390"/>
      <c r="E158" s="390"/>
      <c r="F158" s="390"/>
      <c r="G158" s="390"/>
    </row>
    <row r="159" spans="1:7" ht="20.25" customHeight="1" x14ac:dyDescent="0.15">
      <c r="A159" s="530"/>
      <c r="B159" s="390"/>
      <c r="C159" s="390"/>
      <c r="D159" s="390"/>
      <c r="E159" s="390"/>
      <c r="F159" s="390"/>
      <c r="G159" s="390"/>
    </row>
    <row r="160" spans="1:7" ht="20.25" customHeight="1" x14ac:dyDescent="0.15">
      <c r="A160" s="530"/>
      <c r="B160" s="390"/>
      <c r="C160" s="390"/>
      <c r="D160" s="390"/>
      <c r="E160" s="390"/>
      <c r="F160" s="390"/>
      <c r="G160" s="390"/>
    </row>
    <row r="161" spans="1:7" ht="20.25" customHeight="1" x14ac:dyDescent="0.15">
      <c r="A161" s="530"/>
      <c r="B161" s="390"/>
      <c r="C161" s="390"/>
      <c r="D161" s="390"/>
      <c r="E161" s="390"/>
      <c r="F161" s="390"/>
      <c r="G161" s="390"/>
    </row>
    <row r="162" spans="1:7" ht="20.25" customHeight="1" x14ac:dyDescent="0.15">
      <c r="A162" s="530"/>
      <c r="B162" s="390"/>
      <c r="C162" s="390"/>
      <c r="D162" s="390"/>
      <c r="E162" s="390"/>
      <c r="F162" s="390"/>
      <c r="G162" s="390"/>
    </row>
    <row r="163" spans="1:7" ht="20.25" customHeight="1" x14ac:dyDescent="0.15">
      <c r="A163" s="530"/>
      <c r="B163" s="390"/>
      <c r="C163" s="390"/>
      <c r="D163" s="390"/>
      <c r="E163" s="390"/>
      <c r="F163" s="390"/>
      <c r="G163" s="390"/>
    </row>
    <row r="164" spans="1:7" ht="20.25" customHeight="1" x14ac:dyDescent="0.15">
      <c r="A164" s="530"/>
      <c r="B164" s="390"/>
      <c r="C164" s="390"/>
      <c r="D164" s="390"/>
      <c r="E164" s="390"/>
      <c r="F164" s="390"/>
      <c r="G164" s="390"/>
    </row>
    <row r="165" spans="1:7" ht="20.25" customHeight="1" x14ac:dyDescent="0.15">
      <c r="A165" s="530"/>
      <c r="B165" s="390"/>
      <c r="C165" s="390"/>
      <c r="D165" s="390"/>
      <c r="E165" s="390"/>
      <c r="F165" s="390"/>
      <c r="G165" s="390"/>
    </row>
    <row r="166" spans="1:7" ht="20.25" customHeight="1" x14ac:dyDescent="0.15">
      <c r="A166" s="530"/>
      <c r="B166" s="390"/>
      <c r="C166" s="390"/>
      <c r="D166" s="390"/>
      <c r="E166" s="390"/>
      <c r="F166" s="390"/>
      <c r="G166" s="390"/>
    </row>
    <row r="167" spans="1:7" ht="20.25" customHeight="1" x14ac:dyDescent="0.15">
      <c r="A167" s="530"/>
      <c r="B167" s="390"/>
      <c r="C167" s="390"/>
      <c r="D167" s="390"/>
      <c r="E167" s="390"/>
      <c r="F167" s="390"/>
      <c r="G167" s="390"/>
    </row>
    <row r="168" spans="1:7" ht="20.25" customHeight="1" x14ac:dyDescent="0.15">
      <c r="A168" s="530"/>
      <c r="B168" s="390"/>
      <c r="C168" s="390"/>
      <c r="D168" s="390"/>
      <c r="E168" s="390"/>
      <c r="F168" s="390"/>
      <c r="G168" s="390"/>
    </row>
    <row r="169" spans="1:7" ht="20.25" customHeight="1" x14ac:dyDescent="0.15">
      <c r="A169" s="530"/>
      <c r="B169" s="390"/>
      <c r="C169" s="390"/>
      <c r="D169" s="390"/>
      <c r="E169" s="390"/>
      <c r="F169" s="390"/>
      <c r="G169" s="390"/>
    </row>
    <row r="170" spans="1:7" ht="20.25" customHeight="1" x14ac:dyDescent="0.15">
      <c r="A170" s="530"/>
      <c r="B170" s="390"/>
      <c r="C170" s="390"/>
      <c r="D170" s="390"/>
      <c r="E170" s="390"/>
      <c r="F170" s="390"/>
      <c r="G170" s="390"/>
    </row>
    <row r="171" spans="1:7" ht="20.25" customHeight="1" x14ac:dyDescent="0.15">
      <c r="A171" s="530"/>
      <c r="B171" s="390"/>
      <c r="C171" s="390"/>
      <c r="D171" s="390"/>
      <c r="E171" s="390"/>
      <c r="F171" s="390"/>
      <c r="G171" s="390"/>
    </row>
    <row r="172" spans="1:7" ht="20.25" customHeight="1" x14ac:dyDescent="0.15">
      <c r="A172" s="530"/>
      <c r="B172" s="390"/>
      <c r="C172" s="390"/>
      <c r="D172" s="390"/>
      <c r="E172" s="390"/>
      <c r="F172" s="390"/>
      <c r="G172" s="390"/>
    </row>
    <row r="173" spans="1:7" ht="20.25" customHeight="1" x14ac:dyDescent="0.15">
      <c r="A173" s="530"/>
      <c r="B173" s="390"/>
      <c r="C173" s="390"/>
      <c r="D173" s="390"/>
      <c r="E173" s="390"/>
      <c r="F173" s="390"/>
      <c r="G173" s="390"/>
    </row>
    <row r="174" spans="1:7" ht="20.25" customHeight="1" x14ac:dyDescent="0.15">
      <c r="A174" s="530"/>
      <c r="B174" s="390"/>
      <c r="C174" s="390"/>
      <c r="D174" s="390"/>
      <c r="E174" s="390"/>
      <c r="F174" s="390"/>
      <c r="G174" s="390"/>
    </row>
    <row r="175" spans="1:7" ht="20.25" customHeight="1" x14ac:dyDescent="0.15">
      <c r="A175" s="530"/>
      <c r="B175" s="390"/>
      <c r="C175" s="390"/>
      <c r="D175" s="390"/>
      <c r="E175" s="390"/>
      <c r="F175" s="390"/>
      <c r="G175" s="390"/>
    </row>
    <row r="176" spans="1:7" ht="20.25" customHeight="1" x14ac:dyDescent="0.15">
      <c r="A176" s="530"/>
      <c r="B176" s="390"/>
      <c r="C176" s="390"/>
      <c r="D176" s="390"/>
      <c r="E176" s="390"/>
      <c r="F176" s="390"/>
      <c r="G176" s="390"/>
    </row>
    <row r="177" spans="1:7" ht="20.25" customHeight="1" x14ac:dyDescent="0.15">
      <c r="A177" s="530"/>
      <c r="B177" s="390"/>
      <c r="C177" s="390"/>
      <c r="D177" s="390"/>
      <c r="E177" s="390"/>
      <c r="F177" s="390"/>
      <c r="G177" s="390"/>
    </row>
    <row r="178" spans="1:7" ht="20.25" customHeight="1" x14ac:dyDescent="0.15">
      <c r="A178" s="530"/>
      <c r="B178" s="390"/>
      <c r="C178" s="390"/>
      <c r="D178" s="390"/>
      <c r="E178" s="390"/>
      <c r="F178" s="390"/>
      <c r="G178" s="390"/>
    </row>
    <row r="179" spans="1:7" ht="20.25" customHeight="1" x14ac:dyDescent="0.15">
      <c r="A179" s="530"/>
      <c r="B179" s="390"/>
      <c r="C179" s="390"/>
      <c r="D179" s="390"/>
      <c r="E179" s="390"/>
      <c r="F179" s="390"/>
      <c r="G179" s="390"/>
    </row>
    <row r="180" spans="1:7" ht="20.25" customHeight="1" x14ac:dyDescent="0.15">
      <c r="A180" s="530"/>
      <c r="B180" s="390"/>
      <c r="C180" s="390"/>
      <c r="D180" s="390"/>
      <c r="E180" s="390"/>
      <c r="F180" s="390"/>
      <c r="G180" s="390"/>
    </row>
    <row r="181" spans="1:7" ht="20.25" customHeight="1" x14ac:dyDescent="0.15">
      <c r="A181" s="530"/>
      <c r="B181" s="390"/>
      <c r="C181" s="390"/>
      <c r="D181" s="390"/>
      <c r="E181" s="390"/>
      <c r="F181" s="390"/>
      <c r="G181" s="390"/>
    </row>
    <row r="182" spans="1:7" ht="20.25" customHeight="1" x14ac:dyDescent="0.15">
      <c r="A182" s="530"/>
      <c r="B182" s="390"/>
      <c r="C182" s="390"/>
      <c r="D182" s="390"/>
      <c r="E182" s="390"/>
      <c r="F182" s="390"/>
      <c r="G182" s="390"/>
    </row>
    <row r="183" spans="1:7" ht="20.25" customHeight="1" x14ac:dyDescent="0.15">
      <c r="A183" s="530"/>
      <c r="B183" s="390"/>
      <c r="C183" s="390"/>
      <c r="D183" s="390"/>
      <c r="E183" s="390"/>
      <c r="F183" s="390"/>
      <c r="G183" s="390"/>
    </row>
    <row r="184" spans="1:7" ht="20.25" customHeight="1" x14ac:dyDescent="0.15">
      <c r="A184" s="530"/>
      <c r="B184" s="390"/>
      <c r="C184" s="390"/>
      <c r="D184" s="390"/>
      <c r="E184" s="390"/>
      <c r="F184" s="390"/>
      <c r="G184" s="390"/>
    </row>
    <row r="185" spans="1:7" ht="20.25" customHeight="1" x14ac:dyDescent="0.15">
      <c r="A185" s="530"/>
      <c r="B185" s="390"/>
      <c r="C185" s="390"/>
      <c r="D185" s="390"/>
      <c r="E185" s="390"/>
      <c r="F185" s="390"/>
      <c r="G185" s="390"/>
    </row>
    <row r="186" spans="1:7" ht="20.25" customHeight="1" x14ac:dyDescent="0.15">
      <c r="A186" s="530"/>
      <c r="B186" s="390"/>
      <c r="C186" s="390"/>
      <c r="D186" s="390"/>
      <c r="E186" s="390"/>
      <c r="F186" s="390"/>
      <c r="G186" s="390"/>
    </row>
    <row r="187" spans="1:7" ht="20.25" customHeight="1" x14ac:dyDescent="0.15">
      <c r="A187" s="530"/>
      <c r="B187" s="390"/>
      <c r="C187" s="390"/>
      <c r="D187" s="390"/>
      <c r="E187" s="390"/>
      <c r="F187" s="390"/>
      <c r="G187" s="390"/>
    </row>
    <row r="188" spans="1:7" ht="20.25" customHeight="1" x14ac:dyDescent="0.15">
      <c r="A188" s="530"/>
      <c r="B188" s="390"/>
      <c r="C188" s="390"/>
      <c r="D188" s="390"/>
      <c r="E188" s="390"/>
      <c r="F188" s="390"/>
      <c r="G188" s="390"/>
    </row>
    <row r="189" spans="1:7" ht="20.25" customHeight="1" x14ac:dyDescent="0.15">
      <c r="A189" s="530"/>
      <c r="B189" s="390"/>
      <c r="C189" s="390"/>
      <c r="D189" s="390"/>
      <c r="E189" s="390"/>
      <c r="F189" s="390"/>
      <c r="G189" s="390"/>
    </row>
    <row r="190" spans="1:7" ht="20.25" customHeight="1" x14ac:dyDescent="0.15">
      <c r="A190" s="530"/>
      <c r="B190" s="390"/>
      <c r="C190" s="390"/>
      <c r="D190" s="390"/>
      <c r="E190" s="390"/>
      <c r="F190" s="390"/>
      <c r="G190" s="390"/>
    </row>
    <row r="191" spans="1:7" ht="20.25" customHeight="1" x14ac:dyDescent="0.15">
      <c r="A191" s="530"/>
      <c r="B191" s="390"/>
      <c r="C191" s="390"/>
      <c r="D191" s="390"/>
      <c r="E191" s="390"/>
      <c r="F191" s="390"/>
      <c r="G191" s="390"/>
    </row>
    <row r="192" spans="1:7" ht="20.25" customHeight="1" x14ac:dyDescent="0.15">
      <c r="A192" s="530"/>
      <c r="B192" s="390"/>
      <c r="C192" s="390"/>
      <c r="D192" s="390"/>
      <c r="E192" s="390"/>
      <c r="F192" s="390"/>
      <c r="G192" s="390"/>
    </row>
    <row r="193" spans="1:7" ht="20.25" customHeight="1" x14ac:dyDescent="0.15">
      <c r="A193" s="530"/>
      <c r="B193" s="390"/>
      <c r="C193" s="390"/>
      <c r="D193" s="390"/>
      <c r="E193" s="390"/>
      <c r="F193" s="390"/>
      <c r="G193" s="390"/>
    </row>
    <row r="194" spans="1:7" ht="20.25" customHeight="1" x14ac:dyDescent="0.15">
      <c r="A194" s="530"/>
      <c r="B194" s="390"/>
      <c r="C194" s="390"/>
      <c r="D194" s="390"/>
      <c r="E194" s="390"/>
      <c r="F194" s="390"/>
      <c r="G194" s="390"/>
    </row>
    <row r="195" spans="1:7" ht="20.25" customHeight="1" x14ac:dyDescent="0.15">
      <c r="A195" s="530"/>
      <c r="B195" s="390"/>
      <c r="C195" s="390"/>
      <c r="D195" s="390"/>
      <c r="E195" s="390"/>
      <c r="F195" s="390"/>
      <c r="G195" s="390"/>
    </row>
    <row r="196" spans="1:7" ht="20.25" customHeight="1" x14ac:dyDescent="0.15">
      <c r="A196" s="530"/>
      <c r="B196" s="390"/>
      <c r="C196" s="390"/>
      <c r="D196" s="390"/>
      <c r="E196" s="390"/>
      <c r="F196" s="390"/>
      <c r="G196" s="390"/>
    </row>
    <row r="197" spans="1:7" ht="20.25" customHeight="1" x14ac:dyDescent="0.15">
      <c r="A197" s="530"/>
      <c r="B197" s="390"/>
      <c r="C197" s="390"/>
      <c r="D197" s="390"/>
      <c r="E197" s="390"/>
      <c r="F197" s="390"/>
      <c r="G197" s="390"/>
    </row>
    <row r="198" spans="1:7" ht="20.25" customHeight="1" x14ac:dyDescent="0.15">
      <c r="A198" s="530"/>
      <c r="B198" s="390"/>
      <c r="C198" s="390"/>
      <c r="D198" s="390"/>
      <c r="E198" s="390"/>
      <c r="F198" s="390"/>
      <c r="G198" s="390"/>
    </row>
    <row r="199" spans="1:7" ht="20.25" customHeight="1" x14ac:dyDescent="0.15">
      <c r="A199" s="530"/>
      <c r="B199" s="390"/>
      <c r="C199" s="390"/>
      <c r="D199" s="390"/>
      <c r="E199" s="390"/>
      <c r="F199" s="390"/>
      <c r="G199" s="390"/>
    </row>
    <row r="200" spans="1:7" ht="20.25" customHeight="1" x14ac:dyDescent="0.15">
      <c r="A200" s="530"/>
      <c r="B200" s="390"/>
      <c r="C200" s="390"/>
      <c r="D200" s="390"/>
      <c r="E200" s="390"/>
      <c r="F200" s="390"/>
      <c r="G200" s="390"/>
    </row>
    <row r="201" spans="1:7" ht="20.25" customHeight="1" x14ac:dyDescent="0.15">
      <c r="A201" s="530"/>
      <c r="B201" s="390"/>
      <c r="C201" s="390"/>
      <c r="D201" s="390"/>
      <c r="E201" s="390"/>
      <c r="F201" s="390"/>
      <c r="G201" s="390"/>
    </row>
    <row r="202" spans="1:7" ht="20.25" customHeight="1" x14ac:dyDescent="0.15">
      <c r="A202" s="530"/>
      <c r="B202" s="390"/>
      <c r="C202" s="390"/>
      <c r="D202" s="390"/>
      <c r="E202" s="390"/>
      <c r="F202" s="390"/>
      <c r="G202" s="390"/>
    </row>
    <row r="203" spans="1:7" ht="20.25" customHeight="1" x14ac:dyDescent="0.15">
      <c r="A203" s="530"/>
      <c r="B203" s="390"/>
      <c r="C203" s="390"/>
      <c r="D203" s="390"/>
      <c r="E203" s="390"/>
      <c r="F203" s="390"/>
      <c r="G203" s="390"/>
    </row>
    <row r="204" spans="1:7" ht="20.25" customHeight="1" x14ac:dyDescent="0.15">
      <c r="A204" s="530"/>
      <c r="B204" s="390"/>
      <c r="C204" s="390"/>
      <c r="D204" s="390"/>
      <c r="E204" s="390"/>
      <c r="F204" s="390"/>
      <c r="G204" s="390"/>
    </row>
    <row r="205" spans="1:7" ht="20.25" customHeight="1" x14ac:dyDescent="0.15">
      <c r="A205" s="530"/>
      <c r="B205" s="390"/>
      <c r="C205" s="390"/>
      <c r="D205" s="390"/>
      <c r="E205" s="390"/>
      <c r="F205" s="390"/>
      <c r="G205" s="390"/>
    </row>
    <row r="206" spans="1:7" ht="20.25" customHeight="1" x14ac:dyDescent="0.15">
      <c r="A206" s="530"/>
      <c r="B206" s="390"/>
      <c r="C206" s="390"/>
      <c r="D206" s="390"/>
      <c r="E206" s="390"/>
      <c r="F206" s="390"/>
      <c r="G206" s="390"/>
    </row>
    <row r="207" spans="1:7" ht="20.25" customHeight="1" x14ac:dyDescent="0.15">
      <c r="A207" s="530"/>
      <c r="B207" s="390"/>
      <c r="C207" s="390"/>
      <c r="D207" s="390"/>
      <c r="E207" s="390"/>
      <c r="F207" s="390"/>
      <c r="G207" s="390"/>
    </row>
    <row r="208" spans="1:7" ht="20.25" customHeight="1" x14ac:dyDescent="0.15">
      <c r="A208" s="530"/>
      <c r="B208" s="390"/>
      <c r="C208" s="390"/>
      <c r="D208" s="390"/>
      <c r="E208" s="390"/>
      <c r="F208" s="390"/>
      <c r="G208" s="390"/>
    </row>
    <row r="209" spans="1:7" ht="20.25" customHeight="1" x14ac:dyDescent="0.15">
      <c r="A209" s="530"/>
      <c r="B209" s="390"/>
      <c r="C209" s="390"/>
      <c r="D209" s="390"/>
      <c r="E209" s="390"/>
      <c r="F209" s="390"/>
      <c r="G209" s="390"/>
    </row>
    <row r="210" spans="1:7" ht="20.25" customHeight="1" x14ac:dyDescent="0.15">
      <c r="A210" s="530"/>
      <c r="B210" s="390"/>
      <c r="C210" s="390"/>
      <c r="D210" s="390"/>
      <c r="E210" s="390"/>
      <c r="F210" s="390"/>
      <c r="G210" s="390"/>
    </row>
    <row r="211" spans="1:7" ht="20.25" customHeight="1" x14ac:dyDescent="0.15">
      <c r="A211" s="530"/>
      <c r="B211" s="390"/>
      <c r="C211" s="390"/>
      <c r="D211" s="390"/>
      <c r="E211" s="390"/>
      <c r="F211" s="390"/>
      <c r="G211" s="390"/>
    </row>
    <row r="212" spans="1:7" ht="20.25" customHeight="1" x14ac:dyDescent="0.15">
      <c r="A212" s="530"/>
      <c r="B212" s="390"/>
      <c r="C212" s="390"/>
      <c r="D212" s="390"/>
      <c r="E212" s="390"/>
      <c r="F212" s="390"/>
      <c r="G212" s="390"/>
    </row>
    <row r="213" spans="1:7" ht="20.25" customHeight="1" x14ac:dyDescent="0.15">
      <c r="A213" s="530"/>
      <c r="B213" s="390"/>
      <c r="C213" s="390"/>
      <c r="D213" s="390"/>
      <c r="E213" s="390"/>
      <c r="F213" s="390"/>
      <c r="G213" s="390"/>
    </row>
    <row r="214" spans="1:7" ht="20.25" customHeight="1" x14ac:dyDescent="0.15">
      <c r="A214" s="530"/>
      <c r="B214" s="390"/>
      <c r="C214" s="390"/>
      <c r="D214" s="390"/>
      <c r="E214" s="390"/>
      <c r="F214" s="390"/>
      <c r="G214" s="390"/>
    </row>
    <row r="215" spans="1:7" ht="20.25" customHeight="1" x14ac:dyDescent="0.15">
      <c r="A215" s="530"/>
      <c r="B215" s="390"/>
      <c r="C215" s="390"/>
      <c r="D215" s="390"/>
      <c r="E215" s="390"/>
      <c r="F215" s="390"/>
      <c r="G215" s="390"/>
    </row>
    <row r="216" spans="1:7" ht="20.25" customHeight="1" x14ac:dyDescent="0.15">
      <c r="A216" s="530"/>
      <c r="B216" s="390"/>
      <c r="C216" s="390"/>
      <c r="D216" s="390"/>
      <c r="E216" s="390"/>
      <c r="F216" s="390"/>
      <c r="G216" s="390"/>
    </row>
    <row r="217" spans="1:7" ht="20.25" customHeight="1" x14ac:dyDescent="0.15">
      <c r="A217" s="530"/>
      <c r="B217" s="390"/>
      <c r="C217" s="390"/>
      <c r="D217" s="390"/>
      <c r="E217" s="390"/>
      <c r="F217" s="390"/>
      <c r="G217" s="390"/>
    </row>
    <row r="218" spans="1:7" ht="20.25" customHeight="1" x14ac:dyDescent="0.15">
      <c r="A218" s="530"/>
      <c r="B218" s="390"/>
      <c r="C218" s="390"/>
      <c r="D218" s="390"/>
      <c r="E218" s="390"/>
      <c r="F218" s="390"/>
      <c r="G218" s="390"/>
    </row>
    <row r="219" spans="1:7" ht="20.25" customHeight="1" x14ac:dyDescent="0.15">
      <c r="A219" s="530"/>
      <c r="B219" s="390"/>
      <c r="C219" s="390"/>
      <c r="D219" s="390"/>
      <c r="E219" s="390"/>
      <c r="F219" s="390"/>
      <c r="G219" s="390"/>
    </row>
    <row r="220" spans="1:7" ht="20.25" customHeight="1" x14ac:dyDescent="0.15">
      <c r="A220" s="530"/>
      <c r="B220" s="390"/>
      <c r="C220" s="390"/>
      <c r="D220" s="390"/>
      <c r="E220" s="390"/>
      <c r="F220" s="390"/>
      <c r="G220" s="390"/>
    </row>
    <row r="221" spans="1:7" ht="20.25" customHeight="1" x14ac:dyDescent="0.15">
      <c r="A221" s="530"/>
      <c r="B221" s="390"/>
      <c r="C221" s="390"/>
      <c r="D221" s="390"/>
      <c r="E221" s="390"/>
      <c r="F221" s="390"/>
      <c r="G221" s="390"/>
    </row>
    <row r="222" spans="1:7" ht="20.25" customHeight="1" x14ac:dyDescent="0.15">
      <c r="A222" s="530"/>
      <c r="B222" s="390"/>
      <c r="C222" s="390"/>
      <c r="D222" s="390"/>
      <c r="E222" s="390"/>
      <c r="F222" s="390"/>
      <c r="G222" s="390"/>
    </row>
    <row r="223" spans="1:7" ht="20.25" customHeight="1" x14ac:dyDescent="0.15">
      <c r="A223" s="530"/>
      <c r="B223" s="390"/>
      <c r="C223" s="390"/>
      <c r="D223" s="390"/>
      <c r="E223" s="390"/>
      <c r="F223" s="390"/>
      <c r="G223" s="390"/>
    </row>
    <row r="224" spans="1:7" ht="20.25" customHeight="1" x14ac:dyDescent="0.15">
      <c r="A224" s="530"/>
      <c r="B224" s="390"/>
      <c r="C224" s="390"/>
      <c r="D224" s="390"/>
      <c r="E224" s="390"/>
      <c r="F224" s="390"/>
      <c r="G224" s="390"/>
    </row>
    <row r="225" spans="1:7" ht="20.25" customHeight="1" x14ac:dyDescent="0.15">
      <c r="A225" s="530"/>
      <c r="B225" s="390"/>
      <c r="C225" s="390"/>
      <c r="D225" s="390"/>
      <c r="E225" s="390"/>
      <c r="F225" s="390"/>
      <c r="G225" s="390"/>
    </row>
    <row r="226" spans="1:7" ht="20.25" customHeight="1" x14ac:dyDescent="0.15">
      <c r="A226" s="530"/>
      <c r="B226" s="390"/>
      <c r="C226" s="390"/>
      <c r="D226" s="390"/>
      <c r="E226" s="390"/>
      <c r="F226" s="390"/>
      <c r="G226" s="390"/>
    </row>
    <row r="227" spans="1:7" ht="20.25" customHeight="1" x14ac:dyDescent="0.15">
      <c r="A227" s="530"/>
      <c r="B227" s="390"/>
      <c r="C227" s="390"/>
      <c r="D227" s="390"/>
      <c r="E227" s="390"/>
      <c r="F227" s="390"/>
      <c r="G227" s="390"/>
    </row>
    <row r="228" spans="1:7" ht="20.25" customHeight="1" x14ac:dyDescent="0.15">
      <c r="A228" s="530"/>
      <c r="B228" s="390"/>
      <c r="C228" s="390"/>
      <c r="D228" s="390"/>
      <c r="E228" s="390"/>
      <c r="F228" s="390"/>
      <c r="G228" s="390"/>
    </row>
    <row r="229" spans="1:7" ht="20.25" customHeight="1" x14ac:dyDescent="0.15">
      <c r="A229" s="530"/>
      <c r="B229" s="390"/>
      <c r="C229" s="390"/>
      <c r="D229" s="390"/>
      <c r="E229" s="390"/>
      <c r="F229" s="390"/>
      <c r="G229" s="390"/>
    </row>
    <row r="230" spans="1:7" ht="20.25" customHeight="1" x14ac:dyDescent="0.15">
      <c r="A230" s="530"/>
      <c r="B230" s="390"/>
      <c r="C230" s="390"/>
      <c r="D230" s="390"/>
      <c r="E230" s="390"/>
      <c r="F230" s="390"/>
      <c r="G230" s="390"/>
    </row>
    <row r="231" spans="1:7" ht="20.25" customHeight="1" x14ac:dyDescent="0.15">
      <c r="A231" s="530"/>
      <c r="B231" s="390"/>
      <c r="C231" s="390"/>
      <c r="D231" s="390"/>
      <c r="E231" s="390"/>
      <c r="F231" s="390"/>
      <c r="G231" s="390"/>
    </row>
    <row r="232" spans="1:7" ht="20.25" customHeight="1" x14ac:dyDescent="0.15">
      <c r="A232" s="530"/>
      <c r="B232" s="390"/>
      <c r="C232" s="390"/>
      <c r="D232" s="390"/>
      <c r="E232" s="390"/>
      <c r="F232" s="390"/>
      <c r="G232" s="390"/>
    </row>
    <row r="233" spans="1:7" ht="20.25" customHeight="1" x14ac:dyDescent="0.15">
      <c r="A233" s="530"/>
      <c r="B233" s="390"/>
      <c r="C233" s="390"/>
      <c r="D233" s="390"/>
      <c r="E233" s="390"/>
      <c r="F233" s="390"/>
      <c r="G233" s="390"/>
    </row>
    <row r="234" spans="1:7" ht="20.25" customHeight="1" x14ac:dyDescent="0.15">
      <c r="A234" s="530"/>
      <c r="B234" s="390"/>
      <c r="C234" s="390"/>
      <c r="D234" s="390"/>
      <c r="E234" s="390"/>
      <c r="F234" s="390"/>
      <c r="G234" s="390"/>
    </row>
    <row r="235" spans="1:7" ht="20.25" customHeight="1" x14ac:dyDescent="0.15">
      <c r="A235" s="530"/>
      <c r="B235" s="390"/>
      <c r="C235" s="390"/>
      <c r="D235" s="390"/>
      <c r="E235" s="390"/>
      <c r="F235" s="390"/>
      <c r="G235" s="390"/>
    </row>
    <row r="236" spans="1:7" ht="20.25" customHeight="1" x14ac:dyDescent="0.15">
      <c r="A236" s="530"/>
      <c r="B236" s="390"/>
      <c r="C236" s="390"/>
      <c r="D236" s="390"/>
      <c r="E236" s="390"/>
      <c r="F236" s="390"/>
      <c r="G236" s="390"/>
    </row>
    <row r="237" spans="1:7" ht="20.25" customHeight="1" x14ac:dyDescent="0.15">
      <c r="A237" s="530"/>
      <c r="B237" s="390"/>
      <c r="C237" s="390"/>
      <c r="D237" s="390"/>
      <c r="E237" s="390"/>
      <c r="F237" s="390"/>
      <c r="G237" s="390"/>
    </row>
    <row r="238" spans="1:7" ht="20.25" customHeight="1" x14ac:dyDescent="0.15">
      <c r="A238" s="530"/>
      <c r="B238" s="390"/>
      <c r="C238" s="390"/>
      <c r="D238" s="390"/>
      <c r="E238" s="390"/>
      <c r="F238" s="390"/>
      <c r="G238" s="390"/>
    </row>
    <row r="239" spans="1:7" ht="20.25" customHeight="1" x14ac:dyDescent="0.15">
      <c r="A239" s="530"/>
      <c r="B239" s="390"/>
      <c r="C239" s="390"/>
      <c r="D239" s="390"/>
      <c r="E239" s="390"/>
      <c r="F239" s="390"/>
      <c r="G239" s="390"/>
    </row>
    <row r="240" spans="1:7" ht="20.25" customHeight="1" x14ac:dyDescent="0.15">
      <c r="A240" s="530"/>
      <c r="B240" s="390"/>
      <c r="C240" s="390"/>
      <c r="D240" s="390"/>
      <c r="E240" s="390"/>
      <c r="F240" s="390"/>
      <c r="G240" s="390"/>
    </row>
    <row r="241" spans="1:7" ht="20.25" customHeight="1" x14ac:dyDescent="0.15">
      <c r="A241" s="530"/>
      <c r="B241" s="390"/>
      <c r="C241" s="390"/>
      <c r="D241" s="390"/>
      <c r="E241" s="390"/>
      <c r="F241" s="390"/>
      <c r="G241" s="390"/>
    </row>
    <row r="242" spans="1:7" ht="20.25" customHeight="1" x14ac:dyDescent="0.15">
      <c r="A242" s="530"/>
      <c r="B242" s="390"/>
      <c r="C242" s="390"/>
      <c r="D242" s="390"/>
      <c r="E242" s="390"/>
      <c r="F242" s="390"/>
      <c r="G242" s="390"/>
    </row>
    <row r="243" spans="1:7" ht="20.25" customHeight="1" x14ac:dyDescent="0.15">
      <c r="A243" s="530"/>
      <c r="B243" s="390"/>
      <c r="C243" s="390"/>
      <c r="D243" s="390"/>
      <c r="E243" s="390"/>
      <c r="F243" s="390"/>
      <c r="G243" s="390"/>
    </row>
    <row r="244" spans="1:7" ht="20.25" customHeight="1" x14ac:dyDescent="0.15">
      <c r="A244" s="530"/>
      <c r="B244" s="390"/>
      <c r="C244" s="390"/>
      <c r="D244" s="390"/>
      <c r="E244" s="390"/>
      <c r="F244" s="390"/>
      <c r="G244" s="390"/>
    </row>
    <row r="245" spans="1:7" ht="20.25" customHeight="1" x14ac:dyDescent="0.15">
      <c r="A245" s="530"/>
      <c r="B245" s="390"/>
      <c r="C245" s="390"/>
      <c r="D245" s="390"/>
      <c r="E245" s="390"/>
      <c r="F245" s="390"/>
      <c r="G245" s="390"/>
    </row>
    <row r="246" spans="1:7" ht="20.25" customHeight="1" x14ac:dyDescent="0.15">
      <c r="A246" s="530"/>
      <c r="B246" s="390"/>
      <c r="C246" s="390"/>
      <c r="D246" s="390"/>
      <c r="E246" s="390"/>
      <c r="F246" s="390"/>
      <c r="G246" s="390"/>
    </row>
    <row r="247" spans="1:7" ht="20.25" customHeight="1" x14ac:dyDescent="0.15">
      <c r="A247" s="530"/>
      <c r="B247" s="390"/>
      <c r="C247" s="390"/>
      <c r="D247" s="390"/>
      <c r="E247" s="390"/>
      <c r="F247" s="390"/>
      <c r="G247" s="390"/>
    </row>
    <row r="248" spans="1:7" ht="20.25" customHeight="1" x14ac:dyDescent="0.15">
      <c r="A248" s="530"/>
      <c r="B248" s="390"/>
      <c r="C248" s="390"/>
      <c r="D248" s="390"/>
      <c r="E248" s="390"/>
      <c r="F248" s="390"/>
      <c r="G248" s="390"/>
    </row>
    <row r="249" spans="1:7" ht="20.25" customHeight="1" x14ac:dyDescent="0.15">
      <c r="A249" s="530"/>
      <c r="B249" s="390"/>
      <c r="C249" s="390"/>
      <c r="D249" s="390"/>
      <c r="E249" s="390"/>
      <c r="F249" s="390"/>
      <c r="G249" s="390"/>
    </row>
    <row r="250" spans="1:7" ht="20.25" customHeight="1" x14ac:dyDescent="0.15">
      <c r="A250" s="530"/>
      <c r="B250" s="390"/>
      <c r="C250" s="390"/>
      <c r="D250" s="390"/>
      <c r="E250" s="390"/>
      <c r="F250" s="390"/>
      <c r="G250" s="390"/>
    </row>
    <row r="251" spans="1:7" ht="20.25" customHeight="1" x14ac:dyDescent="0.15">
      <c r="A251" s="530"/>
      <c r="B251" s="390"/>
      <c r="C251" s="390"/>
      <c r="D251" s="390"/>
      <c r="E251" s="390"/>
      <c r="F251" s="390"/>
      <c r="G251" s="390"/>
    </row>
    <row r="252" spans="1:7" ht="20.25" customHeight="1" x14ac:dyDescent="0.15">
      <c r="A252" s="530"/>
      <c r="B252" s="390"/>
      <c r="C252" s="390"/>
      <c r="D252" s="390"/>
      <c r="E252" s="390"/>
      <c r="F252" s="390"/>
      <c r="G252" s="390"/>
    </row>
    <row r="253" spans="1:7" ht="20.25" customHeight="1" x14ac:dyDescent="0.15">
      <c r="A253" s="530"/>
      <c r="B253" s="390"/>
      <c r="C253" s="390"/>
      <c r="D253" s="390"/>
      <c r="E253" s="390"/>
      <c r="F253" s="390"/>
      <c r="G253" s="390"/>
    </row>
    <row r="254" spans="1:7" ht="20.25" customHeight="1" x14ac:dyDescent="0.15">
      <c r="A254" s="530"/>
      <c r="B254" s="390"/>
      <c r="C254" s="390"/>
      <c r="D254" s="390"/>
      <c r="E254" s="390"/>
      <c r="F254" s="390"/>
      <c r="G254" s="390"/>
    </row>
    <row r="255" spans="1:7" ht="20.25" customHeight="1" x14ac:dyDescent="0.15">
      <c r="A255" s="530"/>
      <c r="B255" s="390"/>
      <c r="C255" s="390"/>
      <c r="D255" s="390"/>
      <c r="E255" s="390"/>
      <c r="F255" s="390"/>
      <c r="G255" s="390"/>
    </row>
    <row r="256" spans="1:7" ht="20.25" customHeight="1" x14ac:dyDescent="0.15">
      <c r="A256" s="530"/>
      <c r="B256" s="390"/>
      <c r="C256" s="390"/>
      <c r="D256" s="390"/>
      <c r="E256" s="390"/>
      <c r="F256" s="390"/>
      <c r="G256" s="390"/>
    </row>
    <row r="257" spans="1:7" ht="20.25" customHeight="1" x14ac:dyDescent="0.15">
      <c r="A257" s="530"/>
      <c r="B257" s="390"/>
      <c r="C257" s="390"/>
      <c r="D257" s="390"/>
      <c r="E257" s="390"/>
      <c r="F257" s="390"/>
      <c r="G257" s="390"/>
    </row>
    <row r="258" spans="1:7" ht="20.25" customHeight="1" x14ac:dyDescent="0.15">
      <c r="A258" s="530"/>
      <c r="B258" s="390"/>
      <c r="C258" s="390"/>
      <c r="D258" s="390"/>
      <c r="E258" s="390"/>
      <c r="F258" s="390"/>
      <c r="G258" s="390"/>
    </row>
    <row r="259" spans="1:7" ht="20.25" customHeight="1" x14ac:dyDescent="0.15">
      <c r="A259" s="530"/>
      <c r="B259" s="390"/>
      <c r="C259" s="390"/>
      <c r="D259" s="390"/>
      <c r="E259" s="390"/>
      <c r="F259" s="390"/>
      <c r="G259" s="390"/>
    </row>
    <row r="260" spans="1:7" ht="20.25" customHeight="1" x14ac:dyDescent="0.15">
      <c r="A260" s="530"/>
      <c r="B260" s="390"/>
      <c r="C260" s="390"/>
      <c r="D260" s="390"/>
      <c r="E260" s="390"/>
      <c r="F260" s="390"/>
      <c r="G260" s="390"/>
    </row>
    <row r="261" spans="1:7" ht="20.25" customHeight="1" x14ac:dyDescent="0.15">
      <c r="A261" s="530"/>
      <c r="B261" s="390"/>
      <c r="C261" s="390"/>
      <c r="D261" s="390"/>
      <c r="E261" s="390"/>
      <c r="F261" s="390"/>
      <c r="G261" s="390"/>
    </row>
    <row r="262" spans="1:7" ht="20.25" customHeight="1" x14ac:dyDescent="0.15">
      <c r="A262" s="530"/>
      <c r="B262" s="390"/>
      <c r="C262" s="390"/>
      <c r="D262" s="390"/>
      <c r="E262" s="390"/>
      <c r="F262" s="390"/>
      <c r="G262" s="390"/>
    </row>
    <row r="263" spans="1:7" ht="20.25" customHeight="1" x14ac:dyDescent="0.15">
      <c r="A263" s="530"/>
      <c r="B263" s="390"/>
      <c r="C263" s="390"/>
      <c r="D263" s="390"/>
      <c r="E263" s="390"/>
      <c r="F263" s="390"/>
      <c r="G263" s="390"/>
    </row>
    <row r="264" spans="1:7" ht="20.25" customHeight="1" x14ac:dyDescent="0.15">
      <c r="A264" s="530"/>
      <c r="B264" s="390"/>
      <c r="C264" s="390"/>
      <c r="D264" s="390"/>
      <c r="E264" s="390"/>
      <c r="F264" s="390"/>
      <c r="G264" s="390"/>
    </row>
    <row r="265" spans="1:7" ht="20.25" customHeight="1" x14ac:dyDescent="0.15">
      <c r="A265" s="530"/>
      <c r="B265" s="390"/>
      <c r="C265" s="390"/>
      <c r="D265" s="390"/>
      <c r="E265" s="390"/>
      <c r="F265" s="390"/>
      <c r="G265" s="390"/>
    </row>
    <row r="266" spans="1:7" ht="20.25" customHeight="1" x14ac:dyDescent="0.15">
      <c r="A266" s="530"/>
      <c r="B266" s="390"/>
      <c r="C266" s="390"/>
      <c r="D266" s="390"/>
      <c r="E266" s="390"/>
      <c r="F266" s="390"/>
      <c r="G266" s="390"/>
    </row>
    <row r="267" spans="1:7" ht="20.25" customHeight="1" x14ac:dyDescent="0.15">
      <c r="A267" s="530"/>
      <c r="B267" s="390"/>
      <c r="C267" s="390"/>
      <c r="D267" s="390"/>
      <c r="E267" s="390"/>
      <c r="F267" s="390"/>
      <c r="G267" s="390"/>
    </row>
    <row r="268" spans="1:7" ht="20.25" customHeight="1" x14ac:dyDescent="0.15">
      <c r="A268" s="530"/>
      <c r="B268" s="390"/>
      <c r="C268" s="390"/>
      <c r="D268" s="390"/>
      <c r="E268" s="390"/>
      <c r="F268" s="390"/>
      <c r="G268" s="390"/>
    </row>
    <row r="269" spans="1:7" ht="20.25" customHeight="1" x14ac:dyDescent="0.15">
      <c r="A269" s="530"/>
      <c r="B269" s="390"/>
      <c r="C269" s="390"/>
      <c r="D269" s="390"/>
      <c r="E269" s="390"/>
      <c r="F269" s="390"/>
      <c r="G269" s="390"/>
    </row>
    <row r="270" spans="1:7" ht="20.25" customHeight="1" x14ac:dyDescent="0.15">
      <c r="A270" s="530"/>
      <c r="B270" s="390"/>
      <c r="C270" s="390"/>
      <c r="D270" s="390"/>
      <c r="E270" s="390"/>
      <c r="F270" s="390"/>
      <c r="G270" s="390"/>
    </row>
    <row r="271" spans="1:7" ht="20.25" customHeight="1" x14ac:dyDescent="0.15">
      <c r="A271" s="530"/>
      <c r="B271" s="390"/>
      <c r="C271" s="390"/>
      <c r="D271" s="390"/>
      <c r="E271" s="390"/>
      <c r="F271" s="390"/>
      <c r="G271" s="390"/>
    </row>
    <row r="272" spans="1:7" ht="20.25" customHeight="1" x14ac:dyDescent="0.15">
      <c r="A272" s="530"/>
      <c r="B272" s="390"/>
      <c r="C272" s="390"/>
      <c r="D272" s="390"/>
      <c r="E272" s="390"/>
      <c r="F272" s="390"/>
      <c r="G272" s="390"/>
    </row>
    <row r="273" spans="1:7" ht="20.25" customHeight="1" x14ac:dyDescent="0.15">
      <c r="A273" s="530"/>
      <c r="B273" s="390"/>
      <c r="C273" s="390"/>
      <c r="D273" s="390"/>
      <c r="E273" s="390"/>
      <c r="F273" s="390"/>
      <c r="G273" s="390"/>
    </row>
    <row r="274" spans="1:7" ht="20.25" customHeight="1" x14ac:dyDescent="0.15">
      <c r="A274" s="530"/>
      <c r="B274" s="390"/>
      <c r="C274" s="390"/>
      <c r="D274" s="390"/>
      <c r="E274" s="390"/>
      <c r="F274" s="390"/>
      <c r="G274" s="390"/>
    </row>
    <row r="275" spans="1:7" ht="20.25" customHeight="1" x14ac:dyDescent="0.15">
      <c r="A275" s="530"/>
      <c r="B275" s="390"/>
      <c r="C275" s="390"/>
      <c r="D275" s="390"/>
      <c r="E275" s="390"/>
      <c r="F275" s="390"/>
      <c r="G275" s="390"/>
    </row>
    <row r="276" spans="1:7" ht="20.25" customHeight="1" x14ac:dyDescent="0.15">
      <c r="A276" s="530"/>
      <c r="B276" s="390"/>
      <c r="C276" s="390"/>
      <c r="D276" s="390"/>
      <c r="E276" s="390"/>
      <c r="F276" s="390"/>
      <c r="G276" s="390"/>
    </row>
    <row r="277" spans="1:7" ht="20.25" customHeight="1" x14ac:dyDescent="0.15">
      <c r="A277" s="530"/>
      <c r="B277" s="390"/>
      <c r="C277" s="390"/>
      <c r="D277" s="390"/>
      <c r="E277" s="390"/>
      <c r="F277" s="390"/>
      <c r="G277" s="390"/>
    </row>
    <row r="278" spans="1:7" ht="20.25" customHeight="1" x14ac:dyDescent="0.15">
      <c r="A278" s="530"/>
      <c r="B278" s="390"/>
      <c r="C278" s="390"/>
      <c r="D278" s="390"/>
      <c r="E278" s="390"/>
      <c r="F278" s="390"/>
      <c r="G278" s="390"/>
    </row>
    <row r="279" spans="1:7" ht="20.25" customHeight="1" x14ac:dyDescent="0.15">
      <c r="A279" s="530"/>
      <c r="B279" s="390"/>
      <c r="C279" s="390"/>
      <c r="D279" s="390"/>
      <c r="E279" s="390"/>
      <c r="F279" s="390"/>
      <c r="G279" s="390"/>
    </row>
    <row r="280" spans="1:7" ht="20.25" customHeight="1" x14ac:dyDescent="0.15">
      <c r="A280" s="530"/>
      <c r="B280" s="390"/>
      <c r="C280" s="390"/>
      <c r="D280" s="390"/>
      <c r="E280" s="390"/>
      <c r="F280" s="390"/>
      <c r="G280" s="390"/>
    </row>
    <row r="281" spans="1:7" ht="20.25" customHeight="1" x14ac:dyDescent="0.15">
      <c r="A281" s="530"/>
      <c r="B281" s="390"/>
      <c r="C281" s="390"/>
      <c r="D281" s="390"/>
      <c r="E281" s="390"/>
      <c r="F281" s="390"/>
      <c r="G281" s="390"/>
    </row>
    <row r="282" spans="1:7" ht="20.25" customHeight="1" x14ac:dyDescent="0.15">
      <c r="A282" s="530"/>
      <c r="B282" s="390"/>
      <c r="C282" s="390"/>
      <c r="D282" s="390"/>
      <c r="E282" s="390"/>
      <c r="F282" s="390"/>
      <c r="G282" s="390"/>
    </row>
    <row r="283" spans="1:7" ht="20.25" customHeight="1" x14ac:dyDescent="0.15">
      <c r="A283" s="530"/>
      <c r="B283" s="390"/>
      <c r="C283" s="390"/>
      <c r="D283" s="390"/>
      <c r="E283" s="390"/>
      <c r="F283" s="390"/>
      <c r="G283" s="390"/>
    </row>
    <row r="284" spans="1:7" ht="20.25" customHeight="1" x14ac:dyDescent="0.15">
      <c r="A284" s="530"/>
      <c r="B284" s="390"/>
      <c r="C284" s="390"/>
      <c r="D284" s="390"/>
      <c r="E284" s="390"/>
      <c r="F284" s="390"/>
      <c r="G284" s="390"/>
    </row>
    <row r="285" spans="1:7" ht="20.25" customHeight="1" x14ac:dyDescent="0.15">
      <c r="A285" s="530"/>
      <c r="B285" s="390"/>
      <c r="C285" s="390"/>
      <c r="D285" s="390"/>
      <c r="E285" s="390"/>
      <c r="F285" s="390"/>
      <c r="G285" s="390"/>
    </row>
    <row r="286" spans="1:7" ht="20.25" customHeight="1" x14ac:dyDescent="0.15">
      <c r="A286" s="530"/>
      <c r="B286" s="390"/>
      <c r="C286" s="390"/>
      <c r="D286" s="390"/>
      <c r="E286" s="390"/>
      <c r="F286" s="390"/>
      <c r="G286" s="390"/>
    </row>
    <row r="287" spans="1:7" ht="20.25" customHeight="1" x14ac:dyDescent="0.15">
      <c r="A287" s="530"/>
      <c r="B287" s="390"/>
      <c r="C287" s="390"/>
      <c r="D287" s="390"/>
      <c r="E287" s="390"/>
      <c r="F287" s="390"/>
      <c r="G287" s="390"/>
    </row>
    <row r="288" spans="1:7" ht="20.25" customHeight="1" x14ac:dyDescent="0.15">
      <c r="A288" s="530"/>
      <c r="B288" s="390"/>
      <c r="C288" s="390"/>
      <c r="D288" s="390"/>
      <c r="E288" s="390"/>
      <c r="F288" s="390"/>
      <c r="G288" s="390"/>
    </row>
    <row r="289" spans="1:7" ht="20.25" customHeight="1" x14ac:dyDescent="0.15">
      <c r="A289" s="530"/>
      <c r="B289" s="390"/>
      <c r="C289" s="390"/>
      <c r="D289" s="390"/>
      <c r="E289" s="390"/>
      <c r="F289" s="390"/>
      <c r="G289" s="390"/>
    </row>
    <row r="290" spans="1:7" ht="20.25" customHeight="1" x14ac:dyDescent="0.15">
      <c r="A290" s="530"/>
      <c r="B290" s="390"/>
      <c r="C290" s="390"/>
      <c r="D290" s="390"/>
      <c r="E290" s="390"/>
      <c r="F290" s="390"/>
      <c r="G290" s="390"/>
    </row>
    <row r="291" spans="1:7" ht="20.25" customHeight="1" x14ac:dyDescent="0.15">
      <c r="A291" s="530"/>
      <c r="B291" s="390"/>
      <c r="C291" s="390"/>
      <c r="D291" s="390"/>
      <c r="E291" s="390"/>
      <c r="F291" s="390"/>
      <c r="G291" s="390"/>
    </row>
    <row r="292" spans="1:7" ht="20.25" customHeight="1" x14ac:dyDescent="0.15">
      <c r="A292" s="530"/>
      <c r="B292" s="390"/>
      <c r="C292" s="390"/>
      <c r="D292" s="390"/>
      <c r="E292" s="390"/>
      <c r="F292" s="390"/>
      <c r="G292" s="390"/>
    </row>
    <row r="293" spans="1:7" ht="20.25" customHeight="1" x14ac:dyDescent="0.15">
      <c r="A293" s="530"/>
      <c r="B293" s="390"/>
      <c r="C293" s="390"/>
      <c r="D293" s="390"/>
      <c r="E293" s="390"/>
      <c r="F293" s="390"/>
      <c r="G293" s="390"/>
    </row>
    <row r="294" spans="1:7" ht="20.25" customHeight="1" x14ac:dyDescent="0.15">
      <c r="A294" s="530"/>
      <c r="B294" s="390"/>
      <c r="C294" s="390"/>
      <c r="D294" s="390"/>
      <c r="E294" s="390"/>
      <c r="F294" s="390"/>
      <c r="G294" s="390"/>
    </row>
    <row r="295" spans="1:7" ht="20.25" customHeight="1" x14ac:dyDescent="0.15">
      <c r="A295" s="530"/>
      <c r="B295" s="390"/>
      <c r="C295" s="390"/>
      <c r="D295" s="390"/>
      <c r="E295" s="390"/>
      <c r="F295" s="390"/>
      <c r="G295" s="390"/>
    </row>
    <row r="296" spans="1:7" ht="20.25" customHeight="1" x14ac:dyDescent="0.15">
      <c r="A296" s="530"/>
      <c r="B296" s="390"/>
      <c r="C296" s="390"/>
      <c r="D296" s="390"/>
      <c r="E296" s="390"/>
      <c r="F296" s="390"/>
      <c r="G296" s="390"/>
    </row>
    <row r="297" spans="1:7" ht="20.25" customHeight="1" x14ac:dyDescent="0.15">
      <c r="A297" s="530"/>
      <c r="B297" s="390"/>
      <c r="C297" s="390"/>
      <c r="D297" s="390"/>
      <c r="E297" s="390"/>
      <c r="F297" s="390"/>
      <c r="G297" s="390"/>
    </row>
    <row r="298" spans="1:7" ht="20.25" customHeight="1" x14ac:dyDescent="0.15">
      <c r="A298" s="530"/>
      <c r="B298" s="390"/>
      <c r="C298" s="390"/>
      <c r="D298" s="390"/>
      <c r="E298" s="390"/>
      <c r="F298" s="390"/>
      <c r="G298" s="390"/>
    </row>
    <row r="299" spans="1:7" ht="20.25" customHeight="1" x14ac:dyDescent="0.15">
      <c r="A299" s="530"/>
      <c r="B299" s="390"/>
      <c r="C299" s="390"/>
      <c r="D299" s="390"/>
      <c r="E299" s="390"/>
      <c r="F299" s="390"/>
      <c r="G299" s="390"/>
    </row>
    <row r="300" spans="1:7" ht="20.25" customHeight="1" x14ac:dyDescent="0.15">
      <c r="A300" s="530"/>
      <c r="B300" s="390"/>
      <c r="C300" s="390"/>
      <c r="D300" s="390"/>
      <c r="E300" s="390"/>
      <c r="F300" s="390"/>
      <c r="G300" s="390"/>
    </row>
    <row r="301" spans="1:7" ht="20.25" customHeight="1" x14ac:dyDescent="0.15">
      <c r="A301" s="530"/>
      <c r="B301" s="390"/>
      <c r="C301" s="390"/>
      <c r="D301" s="390"/>
      <c r="E301" s="390"/>
      <c r="F301" s="390"/>
      <c r="G301" s="390"/>
    </row>
    <row r="302" spans="1:7" ht="20.25" customHeight="1" x14ac:dyDescent="0.15">
      <c r="A302" s="530"/>
      <c r="B302" s="390"/>
      <c r="C302" s="390"/>
      <c r="D302" s="390"/>
      <c r="E302" s="390"/>
      <c r="F302" s="390"/>
      <c r="G302" s="390"/>
    </row>
    <row r="303" spans="1:7" ht="20.25" customHeight="1" x14ac:dyDescent="0.15">
      <c r="A303" s="530"/>
      <c r="B303" s="390"/>
      <c r="C303" s="390"/>
      <c r="D303" s="390"/>
      <c r="E303" s="390"/>
      <c r="F303" s="390"/>
      <c r="G303" s="390"/>
    </row>
    <row r="304" spans="1:7" ht="20.25" customHeight="1" x14ac:dyDescent="0.15">
      <c r="A304" s="530"/>
      <c r="B304" s="390"/>
      <c r="C304" s="390"/>
      <c r="D304" s="390"/>
      <c r="E304" s="390"/>
      <c r="F304" s="390"/>
      <c r="G304" s="390"/>
    </row>
    <row r="305" spans="1:7" ht="20.25" customHeight="1" x14ac:dyDescent="0.15">
      <c r="A305" s="530"/>
      <c r="B305" s="390"/>
      <c r="C305" s="390"/>
      <c r="D305" s="390"/>
      <c r="E305" s="390"/>
      <c r="F305" s="390"/>
      <c r="G305" s="390"/>
    </row>
    <row r="306" spans="1:7" ht="20.25" customHeight="1" x14ac:dyDescent="0.15">
      <c r="A306" s="530"/>
      <c r="B306" s="390"/>
      <c r="C306" s="390"/>
      <c r="D306" s="390"/>
      <c r="E306" s="390"/>
      <c r="F306" s="390"/>
      <c r="G306" s="390"/>
    </row>
    <row r="307" spans="1:7" ht="20.25" customHeight="1" x14ac:dyDescent="0.15">
      <c r="A307" s="530"/>
      <c r="B307" s="390"/>
      <c r="C307" s="390"/>
      <c r="D307" s="390"/>
      <c r="E307" s="390"/>
      <c r="F307" s="390"/>
      <c r="G307" s="390"/>
    </row>
    <row r="308" spans="1:7" ht="20.25" customHeight="1" x14ac:dyDescent="0.15">
      <c r="A308" s="530"/>
      <c r="B308" s="390"/>
      <c r="C308" s="390"/>
      <c r="D308" s="390"/>
      <c r="E308" s="390"/>
      <c r="F308" s="390"/>
      <c r="G308" s="390"/>
    </row>
    <row r="309" spans="1:7" ht="20.25" customHeight="1" x14ac:dyDescent="0.15">
      <c r="A309" s="530"/>
      <c r="B309" s="390"/>
      <c r="C309" s="390"/>
      <c r="D309" s="390"/>
      <c r="E309" s="390"/>
      <c r="F309" s="390"/>
      <c r="G309" s="390"/>
    </row>
    <row r="310" spans="1:7" ht="20.25" customHeight="1" x14ac:dyDescent="0.15">
      <c r="A310" s="530"/>
      <c r="B310" s="390"/>
      <c r="C310" s="390"/>
      <c r="D310" s="390"/>
      <c r="E310" s="390"/>
      <c r="F310" s="390"/>
      <c r="G310" s="390"/>
    </row>
    <row r="311" spans="1:7" ht="20.25" customHeight="1" x14ac:dyDescent="0.15">
      <c r="A311" s="530"/>
      <c r="B311" s="390"/>
      <c r="C311" s="390"/>
      <c r="D311" s="390"/>
      <c r="E311" s="390"/>
      <c r="F311" s="390"/>
      <c r="G311" s="390"/>
    </row>
    <row r="312" spans="1:7" ht="20.25" customHeight="1" x14ac:dyDescent="0.15">
      <c r="A312" s="530"/>
      <c r="B312" s="390"/>
      <c r="C312" s="390"/>
      <c r="D312" s="390"/>
      <c r="E312" s="390"/>
      <c r="F312" s="390"/>
      <c r="G312" s="390"/>
    </row>
    <row r="313" spans="1:7" ht="20.25" customHeight="1" x14ac:dyDescent="0.15">
      <c r="A313" s="530"/>
      <c r="B313" s="390"/>
      <c r="C313" s="390"/>
      <c r="D313" s="390"/>
      <c r="E313" s="390"/>
      <c r="F313" s="390"/>
      <c r="G313" s="390"/>
    </row>
    <row r="314" spans="1:7" ht="20.25" customHeight="1" x14ac:dyDescent="0.15">
      <c r="A314" s="530"/>
      <c r="B314" s="390"/>
      <c r="C314" s="390"/>
      <c r="D314" s="390"/>
      <c r="E314" s="390"/>
      <c r="F314" s="390"/>
      <c r="G314" s="390"/>
    </row>
    <row r="315" spans="1:7" ht="20.25" customHeight="1" x14ac:dyDescent="0.15">
      <c r="A315" s="530"/>
      <c r="B315" s="390"/>
      <c r="C315" s="390"/>
      <c r="D315" s="390"/>
      <c r="E315" s="390"/>
      <c r="F315" s="390"/>
      <c r="G315" s="390"/>
    </row>
    <row r="316" spans="1:7" ht="20.25" customHeight="1" x14ac:dyDescent="0.15">
      <c r="A316" s="530"/>
      <c r="B316" s="390"/>
      <c r="C316" s="390"/>
      <c r="D316" s="390"/>
      <c r="E316" s="390"/>
      <c r="F316" s="390"/>
      <c r="G316" s="390"/>
    </row>
    <row r="317" spans="1:7" ht="20.25" customHeight="1" x14ac:dyDescent="0.15">
      <c r="A317" s="530"/>
      <c r="B317" s="390"/>
      <c r="C317" s="390"/>
      <c r="D317" s="390"/>
      <c r="E317" s="390"/>
      <c r="F317" s="390"/>
      <c r="G317" s="390"/>
    </row>
    <row r="318" spans="1:7" ht="20.25" customHeight="1" x14ac:dyDescent="0.15">
      <c r="A318" s="530"/>
      <c r="B318" s="390"/>
      <c r="C318" s="390"/>
      <c r="D318" s="390"/>
      <c r="E318" s="390"/>
      <c r="F318" s="390"/>
      <c r="G318" s="390"/>
    </row>
    <row r="319" spans="1:7" ht="20.25" customHeight="1" x14ac:dyDescent="0.15">
      <c r="A319" s="530"/>
      <c r="B319" s="390"/>
      <c r="C319" s="390"/>
      <c r="D319" s="390"/>
      <c r="E319" s="390"/>
      <c r="F319" s="390"/>
      <c r="G319" s="390"/>
    </row>
    <row r="320" spans="1:7" ht="20.25" customHeight="1" x14ac:dyDescent="0.15">
      <c r="A320" s="530"/>
      <c r="B320" s="390"/>
      <c r="C320" s="390"/>
      <c r="D320" s="390"/>
      <c r="E320" s="390"/>
      <c r="F320" s="390"/>
      <c r="G320" s="390"/>
    </row>
    <row r="321" spans="1:7" ht="20.25" customHeight="1" x14ac:dyDescent="0.15">
      <c r="A321" s="530"/>
      <c r="B321" s="390"/>
      <c r="C321" s="390"/>
      <c r="D321" s="390"/>
      <c r="E321" s="390"/>
      <c r="F321" s="390"/>
      <c r="G321" s="390"/>
    </row>
    <row r="322" spans="1:7" ht="20.25" customHeight="1" x14ac:dyDescent="0.15">
      <c r="A322" s="530"/>
      <c r="B322" s="390"/>
      <c r="C322" s="390"/>
      <c r="D322" s="390"/>
      <c r="E322" s="390"/>
      <c r="F322" s="390"/>
      <c r="G322" s="390"/>
    </row>
    <row r="323" spans="1:7" ht="20.25" customHeight="1" x14ac:dyDescent="0.15">
      <c r="A323" s="530"/>
      <c r="B323" s="390"/>
      <c r="C323" s="390"/>
      <c r="D323" s="390"/>
      <c r="E323" s="390"/>
      <c r="F323" s="390"/>
      <c r="G323" s="390"/>
    </row>
    <row r="324" spans="1:7" ht="20.25" customHeight="1" x14ac:dyDescent="0.15">
      <c r="A324" s="530"/>
      <c r="B324" s="390"/>
      <c r="C324" s="390"/>
      <c r="D324" s="390"/>
      <c r="E324" s="390"/>
      <c r="F324" s="390"/>
      <c r="G324" s="390"/>
    </row>
    <row r="325" spans="1:7" ht="20.25" customHeight="1" x14ac:dyDescent="0.15">
      <c r="A325" s="530"/>
      <c r="B325" s="390"/>
      <c r="C325" s="390"/>
      <c r="D325" s="390"/>
      <c r="E325" s="390"/>
      <c r="F325" s="390"/>
      <c r="G325" s="390"/>
    </row>
    <row r="326" spans="1:7" ht="20.25" customHeight="1" x14ac:dyDescent="0.15">
      <c r="A326" s="530"/>
      <c r="B326" s="390"/>
      <c r="C326" s="390"/>
      <c r="D326" s="390"/>
      <c r="E326" s="390"/>
      <c r="F326" s="390"/>
      <c r="G326" s="390"/>
    </row>
    <row r="327" spans="1:7" ht="20.25" customHeight="1" x14ac:dyDescent="0.15">
      <c r="A327" s="530"/>
      <c r="B327" s="390"/>
      <c r="C327" s="390"/>
      <c r="D327" s="390"/>
      <c r="E327" s="390"/>
      <c r="F327" s="390"/>
      <c r="G327" s="390"/>
    </row>
    <row r="328" spans="1:7" ht="20.25" customHeight="1" x14ac:dyDescent="0.15">
      <c r="A328" s="530"/>
      <c r="B328" s="390"/>
      <c r="C328" s="390"/>
      <c r="D328" s="390"/>
      <c r="E328" s="390"/>
      <c r="F328" s="390"/>
      <c r="G328" s="390"/>
    </row>
    <row r="329" spans="1:7" ht="20.25" customHeight="1" x14ac:dyDescent="0.15">
      <c r="A329" s="530"/>
      <c r="B329" s="390"/>
      <c r="C329" s="390"/>
      <c r="D329" s="390"/>
      <c r="E329" s="390"/>
      <c r="F329" s="390"/>
      <c r="G329" s="390"/>
    </row>
    <row r="330" spans="1:7" ht="20.25" customHeight="1" x14ac:dyDescent="0.15">
      <c r="A330" s="530"/>
      <c r="B330" s="390"/>
      <c r="C330" s="390"/>
      <c r="D330" s="390"/>
      <c r="E330" s="390"/>
      <c r="F330" s="390"/>
      <c r="G330" s="390"/>
    </row>
    <row r="331" spans="1:7" ht="20.25" customHeight="1" x14ac:dyDescent="0.15">
      <c r="A331" s="530"/>
      <c r="B331" s="390"/>
      <c r="C331" s="390"/>
      <c r="D331" s="390"/>
      <c r="E331" s="390"/>
      <c r="F331" s="390"/>
      <c r="G331" s="390"/>
    </row>
    <row r="332" spans="1:7" ht="20.25" customHeight="1" x14ac:dyDescent="0.15">
      <c r="A332" s="530"/>
      <c r="B332" s="390"/>
      <c r="C332" s="390"/>
      <c r="D332" s="390"/>
      <c r="E332" s="390"/>
      <c r="F332" s="390"/>
      <c r="G332" s="390"/>
    </row>
    <row r="333" spans="1:7" ht="20.25" customHeight="1" x14ac:dyDescent="0.15">
      <c r="A333" s="530"/>
      <c r="B333" s="390"/>
      <c r="C333" s="390"/>
      <c r="D333" s="390"/>
      <c r="E333" s="390"/>
      <c r="F333" s="390"/>
      <c r="G333" s="390"/>
    </row>
    <row r="334" spans="1:7" ht="20.25" customHeight="1" x14ac:dyDescent="0.15">
      <c r="A334" s="530"/>
      <c r="B334" s="390"/>
      <c r="C334" s="390"/>
      <c r="D334" s="390"/>
      <c r="E334" s="390"/>
      <c r="F334" s="390"/>
      <c r="G334" s="390"/>
    </row>
    <row r="335" spans="1:7" ht="20.25" customHeight="1" x14ac:dyDescent="0.15">
      <c r="A335" s="530"/>
      <c r="B335" s="390"/>
      <c r="C335" s="390"/>
      <c r="D335" s="390"/>
      <c r="E335" s="390"/>
      <c r="F335" s="390"/>
      <c r="G335" s="390"/>
    </row>
    <row r="336" spans="1:7" ht="20.25" customHeight="1" x14ac:dyDescent="0.15">
      <c r="A336" s="530"/>
      <c r="B336" s="390"/>
      <c r="C336" s="390"/>
      <c r="D336" s="390"/>
      <c r="E336" s="390"/>
      <c r="F336" s="390"/>
      <c r="G336" s="390"/>
    </row>
    <row r="337" spans="1:7" ht="20.25" customHeight="1" x14ac:dyDescent="0.15">
      <c r="A337" s="530"/>
      <c r="B337" s="390"/>
      <c r="C337" s="390"/>
      <c r="D337" s="390"/>
      <c r="E337" s="390"/>
      <c r="F337" s="390"/>
      <c r="G337" s="390"/>
    </row>
    <row r="338" spans="1:7" ht="20.25" customHeight="1" x14ac:dyDescent="0.15">
      <c r="A338" s="530"/>
      <c r="B338" s="390"/>
      <c r="C338" s="390"/>
      <c r="D338" s="390"/>
      <c r="E338" s="390"/>
      <c r="F338" s="390"/>
      <c r="G338" s="390"/>
    </row>
    <row r="339" spans="1:7" ht="20.25" customHeight="1" x14ac:dyDescent="0.15">
      <c r="A339" s="530"/>
      <c r="B339" s="390"/>
      <c r="C339" s="390"/>
      <c r="D339" s="390"/>
      <c r="E339" s="390"/>
      <c r="F339" s="390"/>
      <c r="G339" s="390"/>
    </row>
    <row r="340" spans="1:7" ht="20.25" customHeight="1" x14ac:dyDescent="0.15">
      <c r="A340" s="530"/>
      <c r="B340" s="390"/>
      <c r="C340" s="390"/>
      <c r="D340" s="390"/>
      <c r="E340" s="390"/>
      <c r="F340" s="390"/>
      <c r="G340" s="390"/>
    </row>
    <row r="341" spans="1:7" ht="20.25" customHeight="1" x14ac:dyDescent="0.15">
      <c r="A341" s="530"/>
      <c r="B341" s="390"/>
      <c r="C341" s="390"/>
      <c r="D341" s="390"/>
      <c r="E341" s="390"/>
      <c r="F341" s="390"/>
      <c r="G341" s="390"/>
    </row>
    <row r="342" spans="1:7" ht="20.25" customHeight="1" x14ac:dyDescent="0.15">
      <c r="A342" s="530"/>
      <c r="B342" s="390"/>
      <c r="C342" s="390"/>
      <c r="D342" s="390"/>
      <c r="E342" s="390"/>
      <c r="F342" s="390"/>
      <c r="G342" s="390"/>
    </row>
    <row r="343" spans="1:7" ht="20.25" customHeight="1" x14ac:dyDescent="0.15">
      <c r="A343" s="530"/>
      <c r="B343" s="390"/>
      <c r="C343" s="390"/>
      <c r="D343" s="390"/>
      <c r="E343" s="390"/>
      <c r="F343" s="390"/>
      <c r="G343" s="390"/>
    </row>
    <row r="344" spans="1:7" ht="20.25" customHeight="1" x14ac:dyDescent="0.15">
      <c r="A344" s="530"/>
      <c r="B344" s="390"/>
      <c r="C344" s="390"/>
      <c r="D344" s="390"/>
      <c r="E344" s="390"/>
      <c r="F344" s="390"/>
      <c r="G344" s="390"/>
    </row>
    <row r="345" spans="1:7" ht="20.25" customHeight="1" x14ac:dyDescent="0.15">
      <c r="A345" s="530"/>
      <c r="B345" s="390"/>
      <c r="C345" s="390"/>
      <c r="D345" s="390"/>
      <c r="E345" s="390"/>
      <c r="F345" s="390"/>
      <c r="G345" s="390"/>
    </row>
    <row r="346" spans="1:7" ht="20.25" customHeight="1" x14ac:dyDescent="0.15">
      <c r="A346" s="530"/>
      <c r="B346" s="390"/>
      <c r="C346" s="390"/>
      <c r="D346" s="390"/>
      <c r="E346" s="390"/>
      <c r="F346" s="390"/>
      <c r="G346" s="390"/>
    </row>
    <row r="347" spans="1:7" ht="20.25" customHeight="1" x14ac:dyDescent="0.15">
      <c r="A347" s="530"/>
      <c r="B347" s="390"/>
      <c r="C347" s="390"/>
      <c r="D347" s="390"/>
      <c r="E347" s="390"/>
      <c r="F347" s="390"/>
      <c r="G347" s="390"/>
    </row>
    <row r="348" spans="1:7" ht="20.25" customHeight="1" x14ac:dyDescent="0.15">
      <c r="A348" s="530"/>
      <c r="B348" s="390"/>
      <c r="C348" s="390"/>
      <c r="D348" s="390"/>
      <c r="E348" s="390"/>
      <c r="F348" s="390"/>
      <c r="G348" s="390"/>
    </row>
    <row r="349" spans="1:7" ht="20.25" customHeight="1" x14ac:dyDescent="0.15">
      <c r="A349" s="530"/>
      <c r="B349" s="390"/>
      <c r="C349" s="390"/>
      <c r="D349" s="390"/>
      <c r="E349" s="390"/>
      <c r="F349" s="390"/>
      <c r="G349" s="390"/>
    </row>
    <row r="350" spans="1:7" ht="20.25" customHeight="1" x14ac:dyDescent="0.15">
      <c r="A350" s="530"/>
      <c r="B350" s="390"/>
      <c r="C350" s="390"/>
      <c r="D350" s="390"/>
      <c r="E350" s="390"/>
      <c r="F350" s="390"/>
      <c r="G350" s="390"/>
    </row>
    <row r="351" spans="1:7" ht="20.25" customHeight="1" x14ac:dyDescent="0.15">
      <c r="A351" s="530"/>
      <c r="B351" s="390"/>
      <c r="C351" s="390"/>
      <c r="D351" s="390"/>
      <c r="E351" s="390"/>
      <c r="F351" s="390"/>
      <c r="G351" s="390"/>
    </row>
    <row r="352" spans="1:7" ht="20.25" customHeight="1" x14ac:dyDescent="0.15">
      <c r="A352" s="530"/>
      <c r="B352" s="390"/>
      <c r="C352" s="390"/>
      <c r="D352" s="390"/>
      <c r="E352" s="390"/>
      <c r="F352" s="390"/>
      <c r="G352" s="390"/>
    </row>
    <row r="353" spans="1:7" ht="20.25" customHeight="1" x14ac:dyDescent="0.15">
      <c r="A353" s="530"/>
      <c r="B353" s="390"/>
      <c r="C353" s="390"/>
      <c r="D353" s="390"/>
      <c r="E353" s="390"/>
      <c r="F353" s="390"/>
      <c r="G353" s="390"/>
    </row>
    <row r="354" spans="1:7" ht="20.25" customHeight="1" x14ac:dyDescent="0.15">
      <c r="A354" s="530"/>
      <c r="B354" s="390"/>
      <c r="C354" s="390"/>
      <c r="D354" s="390"/>
      <c r="E354" s="390"/>
      <c r="F354" s="390"/>
      <c r="G354" s="390"/>
    </row>
    <row r="355" spans="1:7" ht="20.25" customHeight="1" x14ac:dyDescent="0.15">
      <c r="A355" s="530"/>
      <c r="B355" s="390"/>
      <c r="C355" s="390"/>
      <c r="D355" s="390"/>
      <c r="E355" s="390"/>
      <c r="F355" s="390"/>
      <c r="G355" s="390"/>
    </row>
    <row r="356" spans="1:7" ht="20.25" customHeight="1" x14ac:dyDescent="0.15">
      <c r="A356" s="530"/>
      <c r="B356" s="390"/>
      <c r="C356" s="390"/>
      <c r="D356" s="390"/>
      <c r="E356" s="390"/>
      <c r="F356" s="390"/>
      <c r="G356" s="390"/>
    </row>
    <row r="357" spans="1:7" ht="20.25" customHeight="1" x14ac:dyDescent="0.15">
      <c r="A357" s="530"/>
      <c r="B357" s="390"/>
      <c r="C357" s="390"/>
      <c r="D357" s="390"/>
      <c r="E357" s="390"/>
      <c r="F357" s="390"/>
      <c r="G357" s="390"/>
    </row>
    <row r="358" spans="1:7" ht="20.25" customHeight="1" x14ac:dyDescent="0.15">
      <c r="A358" s="530"/>
      <c r="B358" s="390"/>
      <c r="C358" s="390"/>
      <c r="D358" s="390"/>
      <c r="E358" s="390"/>
      <c r="F358" s="390"/>
      <c r="G358" s="390"/>
    </row>
    <row r="359" spans="1:7" ht="20.25" customHeight="1" x14ac:dyDescent="0.15">
      <c r="A359" s="530"/>
      <c r="B359" s="390"/>
      <c r="C359" s="390"/>
      <c r="D359" s="390"/>
      <c r="E359" s="390"/>
      <c r="F359" s="390"/>
      <c r="G359" s="390"/>
    </row>
    <row r="360" spans="1:7" ht="20.25" customHeight="1" x14ac:dyDescent="0.15">
      <c r="A360" s="530"/>
      <c r="B360" s="390"/>
      <c r="C360" s="390"/>
      <c r="D360" s="390"/>
      <c r="E360" s="390"/>
      <c r="F360" s="390"/>
      <c r="G360" s="390"/>
    </row>
    <row r="361" spans="1:7" ht="20.25" customHeight="1" x14ac:dyDescent="0.15">
      <c r="A361" s="530"/>
      <c r="B361" s="390"/>
      <c r="C361" s="390"/>
      <c r="D361" s="390"/>
      <c r="E361" s="390"/>
      <c r="F361" s="390"/>
      <c r="G361" s="390"/>
    </row>
    <row r="362" spans="1:7" ht="20.25" customHeight="1" x14ac:dyDescent="0.15">
      <c r="A362" s="530"/>
      <c r="B362" s="390"/>
      <c r="C362" s="390"/>
      <c r="D362" s="390"/>
      <c r="E362" s="390"/>
      <c r="F362" s="390"/>
      <c r="G362" s="390"/>
    </row>
    <row r="363" spans="1:7" ht="20.25" customHeight="1" x14ac:dyDescent="0.15">
      <c r="A363" s="530"/>
      <c r="B363" s="390"/>
      <c r="C363" s="390"/>
      <c r="D363" s="390"/>
      <c r="E363" s="390"/>
      <c r="F363" s="390"/>
      <c r="G363" s="390"/>
    </row>
    <row r="364" spans="1:7" ht="20.25" customHeight="1" x14ac:dyDescent="0.15">
      <c r="A364" s="530"/>
      <c r="B364" s="390"/>
      <c r="C364" s="390"/>
      <c r="D364" s="390"/>
      <c r="E364" s="390"/>
      <c r="F364" s="390"/>
      <c r="G364" s="390"/>
    </row>
    <row r="365" spans="1:7" ht="20.25" customHeight="1" x14ac:dyDescent="0.15">
      <c r="A365" s="530"/>
      <c r="B365" s="390"/>
      <c r="C365" s="390"/>
      <c r="D365" s="390"/>
      <c r="E365" s="390"/>
      <c r="F365" s="390"/>
      <c r="G365" s="390"/>
    </row>
    <row r="366" spans="1:7" ht="20.25" customHeight="1" x14ac:dyDescent="0.15">
      <c r="A366" s="530"/>
      <c r="B366" s="390"/>
      <c r="C366" s="390"/>
      <c r="D366" s="390"/>
      <c r="E366" s="390"/>
      <c r="F366" s="390"/>
      <c r="G366" s="390"/>
    </row>
    <row r="367" spans="1:7" ht="20.25" customHeight="1" x14ac:dyDescent="0.15">
      <c r="A367" s="530"/>
      <c r="B367" s="390"/>
      <c r="C367" s="390"/>
      <c r="D367" s="390"/>
      <c r="E367" s="390"/>
      <c r="F367" s="390"/>
      <c r="G367" s="390"/>
    </row>
    <row r="368" spans="1:7" ht="20.25" customHeight="1" x14ac:dyDescent="0.15">
      <c r="A368" s="530"/>
      <c r="B368" s="390"/>
      <c r="C368" s="390"/>
      <c r="D368" s="390"/>
      <c r="E368" s="390"/>
      <c r="F368" s="390"/>
      <c r="G368" s="390"/>
    </row>
    <row r="369" spans="1:7" ht="20.25" customHeight="1" x14ac:dyDescent="0.15">
      <c r="A369" s="530"/>
      <c r="B369" s="390"/>
      <c r="C369" s="390"/>
      <c r="D369" s="390"/>
      <c r="E369" s="390"/>
      <c r="F369" s="390"/>
      <c r="G369" s="390"/>
    </row>
    <row r="370" spans="1:7" ht="20.25" customHeight="1" x14ac:dyDescent="0.15">
      <c r="A370" s="530"/>
      <c r="B370" s="390"/>
      <c r="C370" s="390"/>
      <c r="D370" s="390"/>
      <c r="E370" s="390"/>
      <c r="F370" s="390"/>
      <c r="G370" s="390"/>
    </row>
    <row r="371" spans="1:7" ht="20.25" customHeight="1" x14ac:dyDescent="0.15">
      <c r="A371" s="530"/>
      <c r="B371" s="390"/>
      <c r="C371" s="390"/>
      <c r="D371" s="390"/>
      <c r="E371" s="390"/>
      <c r="F371" s="390"/>
      <c r="G371" s="390"/>
    </row>
    <row r="372" spans="1:7" ht="20.25" customHeight="1" x14ac:dyDescent="0.15">
      <c r="A372" s="530"/>
      <c r="B372" s="390"/>
      <c r="C372" s="390"/>
      <c r="D372" s="390"/>
      <c r="E372" s="390"/>
      <c r="F372" s="390"/>
      <c r="G372" s="390"/>
    </row>
    <row r="373" spans="1:7" ht="20.25" customHeight="1" x14ac:dyDescent="0.15">
      <c r="A373" s="530"/>
      <c r="B373" s="390"/>
      <c r="C373" s="390"/>
      <c r="D373" s="390"/>
      <c r="E373" s="390"/>
      <c r="F373" s="390"/>
      <c r="G373" s="390"/>
    </row>
    <row r="374" spans="1:7" ht="20.25" customHeight="1" x14ac:dyDescent="0.15">
      <c r="A374" s="530"/>
      <c r="B374" s="390"/>
      <c r="C374" s="390"/>
      <c r="D374" s="390"/>
      <c r="E374" s="390"/>
      <c r="F374" s="390"/>
      <c r="G374" s="390"/>
    </row>
    <row r="375" spans="1:7" ht="20.25" customHeight="1" x14ac:dyDescent="0.15">
      <c r="A375" s="530"/>
      <c r="B375" s="390"/>
      <c r="C375" s="390"/>
      <c r="D375" s="390"/>
      <c r="E375" s="390"/>
      <c r="F375" s="390"/>
      <c r="G375" s="390"/>
    </row>
    <row r="376" spans="1:7" ht="20.25" customHeight="1" x14ac:dyDescent="0.15">
      <c r="A376" s="530"/>
      <c r="B376" s="390"/>
      <c r="C376" s="390"/>
      <c r="D376" s="390"/>
      <c r="E376" s="390"/>
      <c r="F376" s="390"/>
      <c r="G376" s="390"/>
    </row>
    <row r="377" spans="1:7" ht="20.25" customHeight="1" x14ac:dyDescent="0.15">
      <c r="A377" s="530"/>
      <c r="B377" s="390"/>
      <c r="C377" s="390"/>
      <c r="D377" s="390"/>
      <c r="E377" s="390"/>
      <c r="F377" s="390"/>
      <c r="G377" s="390"/>
    </row>
    <row r="378" spans="1:7" ht="20.25" customHeight="1" x14ac:dyDescent="0.15">
      <c r="A378" s="530"/>
      <c r="B378" s="390"/>
      <c r="C378" s="390"/>
      <c r="D378" s="390"/>
      <c r="E378" s="390"/>
      <c r="F378" s="390"/>
      <c r="G378" s="390"/>
    </row>
    <row r="379" spans="1:7" ht="20.25" customHeight="1" x14ac:dyDescent="0.15">
      <c r="A379" s="530"/>
      <c r="B379" s="390"/>
      <c r="C379" s="390"/>
      <c r="D379" s="390"/>
      <c r="E379" s="390"/>
      <c r="F379" s="390"/>
      <c r="G379" s="390"/>
    </row>
    <row r="380" spans="1:7" ht="20.25" customHeight="1" x14ac:dyDescent="0.15">
      <c r="A380" s="530"/>
      <c r="B380" s="390"/>
      <c r="C380" s="390"/>
      <c r="D380" s="390"/>
      <c r="E380" s="390"/>
      <c r="F380" s="390"/>
      <c r="G380" s="390"/>
    </row>
    <row r="381" spans="1:7" ht="20.25" customHeight="1" x14ac:dyDescent="0.15">
      <c r="A381" s="530"/>
      <c r="B381" s="390"/>
      <c r="C381" s="390"/>
      <c r="D381" s="390"/>
      <c r="E381" s="390"/>
      <c r="F381" s="390"/>
      <c r="G381" s="390"/>
    </row>
    <row r="382" spans="1:7" ht="20.25" customHeight="1" x14ac:dyDescent="0.15">
      <c r="A382" s="530"/>
      <c r="B382" s="390"/>
      <c r="C382" s="390"/>
      <c r="D382" s="390"/>
      <c r="E382" s="390"/>
      <c r="F382" s="390"/>
      <c r="G382" s="390"/>
    </row>
    <row r="383" spans="1:7" ht="20.25" customHeight="1" x14ac:dyDescent="0.15">
      <c r="A383" s="530"/>
      <c r="B383" s="390"/>
      <c r="C383" s="390"/>
      <c r="D383" s="390"/>
      <c r="E383" s="390"/>
      <c r="F383" s="390"/>
      <c r="G383" s="390"/>
    </row>
    <row r="384" spans="1:7" ht="20.25" customHeight="1" x14ac:dyDescent="0.15">
      <c r="A384" s="530"/>
      <c r="B384" s="390"/>
      <c r="C384" s="390"/>
      <c r="D384" s="390"/>
      <c r="E384" s="390"/>
      <c r="F384" s="390"/>
      <c r="G384" s="390"/>
    </row>
    <row r="385" spans="1:7" ht="20.25" customHeight="1" x14ac:dyDescent="0.15">
      <c r="A385" s="530"/>
      <c r="B385" s="390"/>
      <c r="C385" s="390"/>
      <c r="D385" s="390"/>
      <c r="E385" s="390"/>
      <c r="F385" s="390"/>
      <c r="G385" s="390"/>
    </row>
    <row r="386" spans="1:7" ht="20.25" customHeight="1" x14ac:dyDescent="0.15">
      <c r="A386" s="530"/>
      <c r="B386" s="390"/>
      <c r="C386" s="390"/>
      <c r="D386" s="390"/>
      <c r="E386" s="390"/>
      <c r="F386" s="390"/>
      <c r="G386" s="390"/>
    </row>
    <row r="387" spans="1:7" ht="20.25" customHeight="1" x14ac:dyDescent="0.15">
      <c r="A387" s="530"/>
      <c r="B387" s="390"/>
      <c r="C387" s="390"/>
      <c r="D387" s="390"/>
      <c r="E387" s="390"/>
      <c r="F387" s="390"/>
      <c r="G387" s="390"/>
    </row>
    <row r="388" spans="1:7" ht="20.25" customHeight="1" x14ac:dyDescent="0.15">
      <c r="A388" s="530"/>
      <c r="B388" s="390"/>
      <c r="C388" s="390"/>
      <c r="D388" s="390"/>
      <c r="E388" s="390"/>
      <c r="F388" s="390"/>
      <c r="G388" s="390"/>
    </row>
    <row r="389" spans="1:7" ht="20.25" customHeight="1" x14ac:dyDescent="0.15">
      <c r="A389" s="530"/>
      <c r="B389" s="390"/>
      <c r="C389" s="390"/>
      <c r="D389" s="390"/>
      <c r="E389" s="390"/>
      <c r="F389" s="390"/>
      <c r="G389" s="390"/>
    </row>
    <row r="390" spans="1:7" ht="20.25" customHeight="1" x14ac:dyDescent="0.15">
      <c r="A390" s="530"/>
      <c r="B390" s="390"/>
      <c r="C390" s="390"/>
      <c r="D390" s="390"/>
      <c r="E390" s="390"/>
      <c r="F390" s="390"/>
      <c r="G390" s="390"/>
    </row>
    <row r="391" spans="1:7" ht="20.25" customHeight="1" x14ac:dyDescent="0.15">
      <c r="A391" s="530"/>
      <c r="B391" s="390"/>
      <c r="C391" s="390"/>
      <c r="D391" s="390"/>
      <c r="E391" s="390"/>
      <c r="F391" s="390"/>
      <c r="G391" s="390"/>
    </row>
    <row r="392" spans="1:7" ht="20.25" customHeight="1" x14ac:dyDescent="0.15">
      <c r="A392" s="530"/>
      <c r="B392" s="390"/>
      <c r="C392" s="390"/>
      <c r="D392" s="390"/>
      <c r="E392" s="390"/>
      <c r="F392" s="390"/>
      <c r="G392" s="390"/>
    </row>
    <row r="393" spans="1:7" ht="20.25" customHeight="1" x14ac:dyDescent="0.15">
      <c r="A393" s="530"/>
      <c r="B393" s="390"/>
      <c r="C393" s="390"/>
      <c r="D393" s="390"/>
      <c r="E393" s="390"/>
      <c r="F393" s="390"/>
      <c r="G393" s="390"/>
    </row>
    <row r="394" spans="1:7" ht="20.25" customHeight="1" x14ac:dyDescent="0.15">
      <c r="A394" s="530"/>
      <c r="B394" s="390"/>
      <c r="C394" s="390"/>
      <c r="D394" s="390"/>
      <c r="E394" s="390"/>
      <c r="F394" s="390"/>
      <c r="G394" s="390"/>
    </row>
    <row r="395" spans="1:7" ht="20.25" customHeight="1" x14ac:dyDescent="0.15">
      <c r="A395" s="530"/>
      <c r="B395" s="390"/>
      <c r="C395" s="390"/>
      <c r="D395" s="390"/>
      <c r="E395" s="390"/>
      <c r="F395" s="390"/>
      <c r="G395" s="390"/>
    </row>
    <row r="396" spans="1:7" ht="20.25" customHeight="1" x14ac:dyDescent="0.15">
      <c r="A396" s="530"/>
      <c r="B396" s="390"/>
      <c r="C396" s="390"/>
      <c r="D396" s="390"/>
      <c r="E396" s="390"/>
      <c r="F396" s="390"/>
      <c r="G396" s="390"/>
    </row>
    <row r="397" spans="1:7" ht="20.25" customHeight="1" x14ac:dyDescent="0.15">
      <c r="A397" s="530"/>
      <c r="B397" s="390"/>
      <c r="C397" s="390"/>
      <c r="D397" s="390"/>
      <c r="E397" s="390"/>
      <c r="F397" s="390"/>
      <c r="G397" s="390"/>
    </row>
    <row r="398" spans="1:7" ht="20.25" customHeight="1" x14ac:dyDescent="0.15">
      <c r="A398" s="530"/>
      <c r="B398" s="390"/>
      <c r="C398" s="390"/>
      <c r="D398" s="390"/>
      <c r="E398" s="390"/>
      <c r="F398" s="390"/>
      <c r="G398" s="390"/>
    </row>
    <row r="399" spans="1:7" ht="20.25" customHeight="1" x14ac:dyDescent="0.15">
      <c r="A399" s="530"/>
      <c r="B399" s="390"/>
      <c r="C399" s="390"/>
      <c r="D399" s="390"/>
      <c r="E399" s="390"/>
      <c r="F399" s="390"/>
      <c r="G399" s="390"/>
    </row>
    <row r="400" spans="1:7" ht="20.25" customHeight="1" x14ac:dyDescent="0.15">
      <c r="A400" s="530"/>
      <c r="B400" s="390"/>
      <c r="C400" s="390"/>
      <c r="D400" s="390"/>
      <c r="E400" s="390"/>
      <c r="F400" s="390"/>
      <c r="G400" s="390"/>
    </row>
    <row r="401" spans="1:7" ht="20.25" customHeight="1" x14ac:dyDescent="0.15">
      <c r="A401" s="530"/>
      <c r="B401" s="390"/>
      <c r="C401" s="390"/>
      <c r="D401" s="390"/>
      <c r="E401" s="390"/>
      <c r="F401" s="390"/>
      <c r="G401" s="390"/>
    </row>
    <row r="402" spans="1:7" ht="20.25" customHeight="1" x14ac:dyDescent="0.15">
      <c r="A402" s="530"/>
      <c r="B402" s="390"/>
      <c r="C402" s="390"/>
      <c r="D402" s="390"/>
      <c r="E402" s="390"/>
      <c r="F402" s="390"/>
      <c r="G402" s="390"/>
    </row>
    <row r="403" spans="1:7" ht="20.25" customHeight="1" x14ac:dyDescent="0.15">
      <c r="A403" s="530"/>
      <c r="B403" s="390"/>
      <c r="C403" s="390"/>
      <c r="D403" s="390"/>
      <c r="E403" s="390"/>
      <c r="F403" s="390"/>
      <c r="G403" s="390"/>
    </row>
    <row r="404" spans="1:7" ht="20.25" customHeight="1" x14ac:dyDescent="0.15">
      <c r="A404" s="530"/>
      <c r="B404" s="390"/>
      <c r="C404" s="390"/>
      <c r="D404" s="390"/>
      <c r="E404" s="390"/>
      <c r="F404" s="390"/>
      <c r="G404" s="390"/>
    </row>
    <row r="405" spans="1:7" ht="20.25" customHeight="1" x14ac:dyDescent="0.15">
      <c r="A405" s="530"/>
      <c r="B405" s="390"/>
      <c r="C405" s="390"/>
      <c r="D405" s="390"/>
      <c r="E405" s="390"/>
      <c r="F405" s="390"/>
      <c r="G405" s="390"/>
    </row>
    <row r="406" spans="1:7" ht="20.25" customHeight="1" x14ac:dyDescent="0.15">
      <c r="A406" s="530"/>
      <c r="B406" s="390"/>
      <c r="C406" s="390"/>
      <c r="D406" s="390"/>
      <c r="E406" s="390"/>
      <c r="F406" s="390"/>
      <c r="G406" s="390"/>
    </row>
    <row r="407" spans="1:7" ht="20.25" customHeight="1" x14ac:dyDescent="0.15">
      <c r="A407" s="530"/>
      <c r="B407" s="390"/>
      <c r="C407" s="390"/>
      <c r="D407" s="390"/>
      <c r="E407" s="390"/>
      <c r="F407" s="390"/>
      <c r="G407" s="390"/>
    </row>
    <row r="408" spans="1:7" ht="20.25" customHeight="1" x14ac:dyDescent="0.15">
      <c r="A408" s="530"/>
      <c r="B408" s="390"/>
      <c r="C408" s="390"/>
      <c r="D408" s="390"/>
      <c r="E408" s="390"/>
      <c r="F408" s="390"/>
      <c r="G408" s="390"/>
    </row>
    <row r="409" spans="1:7" ht="20.25" customHeight="1" x14ac:dyDescent="0.15">
      <c r="A409" s="530"/>
      <c r="B409" s="390"/>
      <c r="C409" s="390"/>
      <c r="D409" s="390"/>
      <c r="E409" s="390"/>
      <c r="F409" s="390"/>
      <c r="G409" s="390"/>
    </row>
    <row r="410" spans="1:7" ht="20.25" customHeight="1" x14ac:dyDescent="0.15">
      <c r="A410" s="530"/>
      <c r="B410" s="390"/>
      <c r="C410" s="390"/>
      <c r="D410" s="390"/>
      <c r="E410" s="390"/>
      <c r="F410" s="390"/>
      <c r="G410" s="390"/>
    </row>
    <row r="411" spans="1:7" ht="20.25" customHeight="1" x14ac:dyDescent="0.15">
      <c r="A411" s="530"/>
      <c r="B411" s="390"/>
      <c r="C411" s="390"/>
      <c r="D411" s="390"/>
      <c r="E411" s="390"/>
      <c r="F411" s="390"/>
      <c r="G411" s="390"/>
    </row>
    <row r="412" spans="1:7" ht="20.25" customHeight="1" x14ac:dyDescent="0.15">
      <c r="A412" s="530"/>
      <c r="B412" s="390"/>
      <c r="C412" s="390"/>
      <c r="D412" s="390"/>
      <c r="E412" s="390"/>
      <c r="F412" s="390"/>
      <c r="G412" s="390"/>
    </row>
    <row r="413" spans="1:7" ht="20.25" customHeight="1" x14ac:dyDescent="0.15">
      <c r="A413" s="530"/>
      <c r="B413" s="390"/>
      <c r="C413" s="390"/>
      <c r="D413" s="390"/>
      <c r="E413" s="390"/>
      <c r="F413" s="390"/>
      <c r="G413" s="390"/>
    </row>
    <row r="414" spans="1:7" ht="20.25" customHeight="1" x14ac:dyDescent="0.15">
      <c r="A414" s="530"/>
      <c r="B414" s="390"/>
      <c r="C414" s="390"/>
      <c r="D414" s="390"/>
      <c r="E414" s="390"/>
      <c r="F414" s="390"/>
      <c r="G414" s="390"/>
    </row>
    <row r="415" spans="1:7" ht="20.25" customHeight="1" x14ac:dyDescent="0.15">
      <c r="A415" s="530"/>
      <c r="B415" s="390"/>
      <c r="C415" s="390"/>
      <c r="D415" s="390"/>
      <c r="E415" s="390"/>
      <c r="F415" s="390"/>
      <c r="G415" s="390"/>
    </row>
    <row r="416" spans="1:7" ht="20.25" customHeight="1" x14ac:dyDescent="0.15">
      <c r="A416" s="530"/>
      <c r="B416" s="390"/>
      <c r="C416" s="390"/>
      <c r="D416" s="390"/>
      <c r="E416" s="390"/>
      <c r="F416" s="390"/>
      <c r="G416" s="390"/>
    </row>
    <row r="417" spans="1:7" ht="20.25" customHeight="1" x14ac:dyDescent="0.15">
      <c r="A417" s="530"/>
      <c r="B417" s="390"/>
      <c r="C417" s="390"/>
      <c r="D417" s="390"/>
      <c r="E417" s="390"/>
      <c r="F417" s="390"/>
      <c r="G417" s="390"/>
    </row>
    <row r="418" spans="1:7" ht="20.25" customHeight="1" x14ac:dyDescent="0.15">
      <c r="A418" s="530"/>
      <c r="B418" s="390"/>
      <c r="C418" s="390"/>
      <c r="D418" s="390"/>
      <c r="E418" s="390"/>
      <c r="F418" s="390"/>
      <c r="G418" s="390"/>
    </row>
    <row r="419" spans="1:7" ht="20.25" customHeight="1" x14ac:dyDescent="0.15">
      <c r="A419" s="530"/>
      <c r="B419" s="390"/>
      <c r="C419" s="390"/>
      <c r="D419" s="390"/>
      <c r="E419" s="390"/>
      <c r="F419" s="390"/>
      <c r="G419" s="390"/>
    </row>
    <row r="420" spans="1:7" ht="20.25" customHeight="1" x14ac:dyDescent="0.15">
      <c r="A420" s="530"/>
      <c r="B420" s="390"/>
      <c r="C420" s="390"/>
      <c r="D420" s="390"/>
      <c r="E420" s="390"/>
      <c r="F420" s="390"/>
      <c r="G420" s="390"/>
    </row>
    <row r="438" spans="1:7" ht="20.25" customHeight="1" x14ac:dyDescent="0.15">
      <c r="A438" s="190"/>
      <c r="B438" s="8"/>
      <c r="C438" s="8"/>
      <c r="D438" s="8"/>
      <c r="E438" s="8"/>
      <c r="F438" s="8"/>
      <c r="G438" s="136"/>
    </row>
  </sheetData>
  <mergeCells count="9">
    <mergeCell ref="B38:G38"/>
    <mergeCell ref="B3:G3"/>
    <mergeCell ref="B31:G31"/>
    <mergeCell ref="B35:G35"/>
    <mergeCell ref="B36:G36"/>
    <mergeCell ref="B37:G37"/>
    <mergeCell ref="B10:G10"/>
    <mergeCell ref="B19:G19"/>
    <mergeCell ref="B11:G11"/>
  </mergeCells>
  <phoneticPr fontId="9"/>
  <printOptions horizontalCentered="1"/>
  <pageMargins left="0.23622047244094491" right="0.23622047244094491" top="0.74803149606299213" bottom="0.74803149606299213" header="0.31496062992125984" footer="0.31496062992125984"/>
  <pageSetup paperSize="9" scale="63" fitToHeight="0" orientation="landscape" cellComments="asDisplayed"/>
  <headerFooter alignWithMargins="0"/>
  <rowBreaks count="1" manualBreakCount="1">
    <brk id="160" max="16383" man="1"/>
  </rowBreaks>
  <colBreaks count="1" manualBreakCount="1">
    <brk id="1" max="104857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tint="0.499984740745262"/>
    <pageSetUpPr fitToPage="1"/>
  </sheetPr>
  <dimension ref="A2:AF438"/>
  <sheetViews>
    <sheetView workbookViewId="0"/>
  </sheetViews>
  <sheetFormatPr defaultColWidth="9" defaultRowHeight="20.25" customHeight="1" x14ac:dyDescent="0.15"/>
  <cols>
    <col min="1" max="2" width="4.25" style="830" customWidth="1"/>
    <col min="3" max="3" width="25" style="827" customWidth="1"/>
    <col min="4" max="4" width="4.875" style="827" customWidth="1"/>
    <col min="5" max="5" width="41.625" style="827" customWidth="1"/>
    <col min="6" max="6" width="4.875" style="827" customWidth="1"/>
    <col min="7" max="7" width="19.625" style="827" customWidth="1"/>
    <col min="8" max="8" width="33.875" style="827" customWidth="1"/>
    <col min="9" max="32" width="4.875" style="827" customWidth="1"/>
    <col min="33" max="16384" width="9" style="827"/>
  </cols>
  <sheetData>
    <row r="2" spans="1:32" ht="20.25" customHeight="1" x14ac:dyDescent="0.15">
      <c r="A2" s="916" t="s">
        <v>458</v>
      </c>
      <c r="B2" s="916"/>
    </row>
    <row r="3" spans="1:32" ht="20.25" customHeight="1" x14ac:dyDescent="0.15">
      <c r="A3" s="2563" t="s">
        <v>459</v>
      </c>
      <c r="B3" s="2563"/>
      <c r="C3" s="2563"/>
      <c r="D3" s="2563"/>
      <c r="E3" s="2563"/>
      <c r="F3" s="2563"/>
      <c r="G3" s="2563"/>
      <c r="H3" s="2563"/>
      <c r="I3" s="2563"/>
      <c r="J3" s="2563"/>
      <c r="K3" s="2563"/>
      <c r="L3" s="2563"/>
      <c r="M3" s="2563"/>
      <c r="N3" s="2563"/>
      <c r="O3" s="2563"/>
      <c r="P3" s="2563"/>
      <c r="Q3" s="2563"/>
      <c r="R3" s="2563"/>
      <c r="S3" s="2563"/>
      <c r="T3" s="2563"/>
      <c r="U3" s="2563"/>
      <c r="V3" s="2563"/>
      <c r="W3" s="2563"/>
      <c r="X3" s="2563"/>
      <c r="Y3" s="2563"/>
      <c r="Z3" s="2563"/>
      <c r="AA3" s="2563"/>
      <c r="AB3" s="2563"/>
      <c r="AC3" s="2563"/>
      <c r="AD3" s="2563"/>
      <c r="AE3" s="2563"/>
      <c r="AF3" s="2563"/>
    </row>
    <row r="5" spans="1:32" ht="30" customHeight="1" x14ac:dyDescent="0.15">
      <c r="J5" s="830"/>
      <c r="K5" s="830"/>
      <c r="L5" s="830"/>
      <c r="M5" s="830"/>
      <c r="N5" s="830"/>
      <c r="O5" s="830"/>
      <c r="P5" s="830"/>
      <c r="Q5" s="830"/>
      <c r="R5" s="830"/>
      <c r="S5" s="2564" t="s">
        <v>460</v>
      </c>
      <c r="T5" s="2565"/>
      <c r="U5" s="2565"/>
      <c r="V5" s="2566"/>
      <c r="W5" s="917"/>
      <c r="X5" s="918"/>
      <c r="Y5" s="918"/>
      <c r="Z5" s="918"/>
      <c r="AA5" s="918"/>
      <c r="AB5" s="918"/>
      <c r="AC5" s="918"/>
      <c r="AD5" s="918"/>
      <c r="AE5" s="918"/>
      <c r="AF5" s="835"/>
    </row>
    <row r="7" spans="1:32" ht="17.25" customHeight="1" x14ac:dyDescent="0.15">
      <c r="A7" s="2564" t="s">
        <v>244</v>
      </c>
      <c r="B7" s="2565"/>
      <c r="C7" s="2566"/>
      <c r="D7" s="2564" t="s">
        <v>3</v>
      </c>
      <c r="E7" s="2566"/>
      <c r="F7" s="2564" t="s">
        <v>4</v>
      </c>
      <c r="G7" s="2566"/>
      <c r="H7" s="2564" t="s">
        <v>279</v>
      </c>
      <c r="I7" s="2565"/>
      <c r="J7" s="2565"/>
      <c r="K7" s="2565"/>
      <c r="L7" s="2565"/>
      <c r="M7" s="2565"/>
      <c r="N7" s="2565"/>
      <c r="O7" s="2565"/>
      <c r="P7" s="2565"/>
      <c r="Q7" s="2565"/>
      <c r="R7" s="2565"/>
      <c r="S7" s="2565"/>
      <c r="T7" s="2565"/>
      <c r="U7" s="2565"/>
      <c r="V7" s="2565"/>
      <c r="W7" s="2565"/>
      <c r="X7" s="2566"/>
      <c r="Y7" s="2564" t="s">
        <v>6</v>
      </c>
      <c r="Z7" s="2565"/>
      <c r="AA7" s="2565"/>
      <c r="AB7" s="2566"/>
      <c r="AC7" s="2564" t="s">
        <v>7</v>
      </c>
      <c r="AD7" s="2565"/>
      <c r="AE7" s="2565"/>
      <c r="AF7" s="2566"/>
    </row>
    <row r="8" spans="1:32" ht="18.75" customHeight="1" x14ac:dyDescent="0.15">
      <c r="A8" s="919"/>
      <c r="B8" s="862"/>
      <c r="C8" s="920"/>
      <c r="D8" s="836"/>
      <c r="E8" s="921"/>
      <c r="F8" s="922"/>
      <c r="G8" s="921"/>
      <c r="H8" s="923" t="s">
        <v>461</v>
      </c>
      <c r="I8" s="924" t="s">
        <v>10</v>
      </c>
      <c r="J8" s="925" t="s">
        <v>22</v>
      </c>
      <c r="K8" s="926"/>
      <c r="L8" s="925"/>
      <c r="M8" s="927" t="s">
        <v>10</v>
      </c>
      <c r="N8" s="925" t="s">
        <v>23</v>
      </c>
      <c r="O8" s="925"/>
      <c r="P8" s="925"/>
      <c r="Q8" s="925"/>
      <c r="R8" s="925"/>
      <c r="S8" s="925"/>
      <c r="T8" s="925"/>
      <c r="U8" s="925"/>
      <c r="V8" s="925"/>
      <c r="W8" s="925"/>
      <c r="X8" s="928"/>
      <c r="Y8" s="929" t="s">
        <v>10</v>
      </c>
      <c r="Z8" s="860" t="s">
        <v>19</v>
      </c>
      <c r="AA8" s="860"/>
      <c r="AB8" s="930"/>
      <c r="AC8" s="929" t="s">
        <v>10</v>
      </c>
      <c r="AD8" s="860" t="s">
        <v>19</v>
      </c>
      <c r="AE8" s="860"/>
      <c r="AF8" s="930"/>
    </row>
    <row r="9" spans="1:32" ht="18.75" customHeight="1" x14ac:dyDescent="0.15">
      <c r="A9" s="842"/>
      <c r="B9" s="852"/>
      <c r="C9" s="931"/>
      <c r="D9" s="839"/>
      <c r="E9" s="844"/>
      <c r="F9" s="851"/>
      <c r="G9" s="844"/>
      <c r="H9" s="2549" t="s">
        <v>29</v>
      </c>
      <c r="I9" s="2551" t="s">
        <v>10</v>
      </c>
      <c r="J9" s="2553" t="s">
        <v>462</v>
      </c>
      <c r="K9" s="2553"/>
      <c r="L9" s="2553"/>
      <c r="M9" s="2559" t="s">
        <v>10</v>
      </c>
      <c r="N9" s="2553" t="s">
        <v>463</v>
      </c>
      <c r="O9" s="2553"/>
      <c r="P9" s="2553"/>
      <c r="Q9" s="2561"/>
      <c r="R9" s="2561"/>
      <c r="S9" s="2561"/>
      <c r="T9" s="2561"/>
      <c r="U9" s="846"/>
      <c r="V9" s="846"/>
      <c r="W9" s="846"/>
      <c r="X9" s="844"/>
      <c r="Y9" s="932" t="s">
        <v>10</v>
      </c>
      <c r="Z9" s="846" t="s">
        <v>20</v>
      </c>
      <c r="AA9" s="846"/>
      <c r="AB9" s="933"/>
      <c r="AC9" s="932" t="s">
        <v>10</v>
      </c>
      <c r="AD9" s="846" t="s">
        <v>20</v>
      </c>
      <c r="AE9" s="846"/>
      <c r="AF9" s="933"/>
    </row>
    <row r="10" spans="1:32" ht="18.75" customHeight="1" x14ac:dyDescent="0.15">
      <c r="A10" s="842"/>
      <c r="B10" s="852"/>
      <c r="C10" s="931"/>
      <c r="D10" s="839"/>
      <c r="E10" s="844"/>
      <c r="F10" s="851"/>
      <c r="G10" s="844"/>
      <c r="H10" s="2550"/>
      <c r="I10" s="2552"/>
      <c r="J10" s="2554"/>
      <c r="K10" s="2554"/>
      <c r="L10" s="2554"/>
      <c r="M10" s="2560"/>
      <c r="N10" s="2554"/>
      <c r="O10" s="2554"/>
      <c r="P10" s="2554"/>
      <c r="Q10" s="2562"/>
      <c r="R10" s="2562"/>
      <c r="S10" s="2562"/>
      <c r="T10" s="2562"/>
      <c r="U10" s="925"/>
      <c r="V10" s="925"/>
      <c r="W10" s="925"/>
      <c r="X10" s="928"/>
      <c r="Y10" s="934"/>
      <c r="Z10" s="846"/>
      <c r="AA10" s="846"/>
      <c r="AB10" s="933"/>
      <c r="AC10" s="934"/>
      <c r="AD10" s="846"/>
      <c r="AE10" s="846"/>
      <c r="AF10" s="933"/>
    </row>
    <row r="11" spans="1:32" ht="18.75" customHeight="1" x14ac:dyDescent="0.15">
      <c r="A11" s="842"/>
      <c r="B11" s="852"/>
      <c r="C11" s="931"/>
      <c r="D11" s="839"/>
      <c r="E11" s="844"/>
      <c r="F11" s="851"/>
      <c r="G11" s="844"/>
      <c r="H11" s="2549" t="s">
        <v>2464</v>
      </c>
      <c r="I11" s="2551" t="s">
        <v>10</v>
      </c>
      <c r="J11" s="2553" t="s">
        <v>462</v>
      </c>
      <c r="K11" s="2553"/>
      <c r="L11" s="2553"/>
      <c r="M11" s="2559" t="s">
        <v>10</v>
      </c>
      <c r="N11" s="2553" t="s">
        <v>2465</v>
      </c>
      <c r="O11" s="2553"/>
      <c r="P11" s="2553"/>
      <c r="Q11" s="2561"/>
      <c r="R11" s="2561"/>
      <c r="S11" s="2561"/>
      <c r="T11" s="2561"/>
      <c r="U11" s="846"/>
      <c r="V11" s="846"/>
      <c r="W11" s="846"/>
      <c r="X11" s="844"/>
      <c r="Y11" s="934"/>
      <c r="Z11" s="846"/>
      <c r="AA11" s="846"/>
      <c r="AB11" s="933"/>
      <c r="AC11" s="934"/>
      <c r="AD11" s="846"/>
      <c r="AE11" s="846"/>
      <c r="AF11" s="933"/>
    </row>
    <row r="12" spans="1:32" ht="21.75" customHeight="1" x14ac:dyDescent="0.15">
      <c r="A12" s="842"/>
      <c r="B12" s="852"/>
      <c r="C12" s="931"/>
      <c r="D12" s="839"/>
      <c r="E12" s="844"/>
      <c r="F12" s="851"/>
      <c r="G12" s="844"/>
      <c r="H12" s="2550"/>
      <c r="I12" s="2552"/>
      <c r="J12" s="2554"/>
      <c r="K12" s="2554"/>
      <c r="L12" s="2554"/>
      <c r="M12" s="2560"/>
      <c r="N12" s="2554"/>
      <c r="O12" s="2554"/>
      <c r="P12" s="2554"/>
      <c r="Q12" s="2562"/>
      <c r="R12" s="2562"/>
      <c r="S12" s="2562"/>
      <c r="T12" s="2562"/>
      <c r="U12" s="925"/>
      <c r="V12" s="925"/>
      <c r="W12" s="925"/>
      <c r="X12" s="928"/>
      <c r="Y12" s="934"/>
      <c r="Z12" s="846"/>
      <c r="AA12" s="846"/>
      <c r="AB12" s="933"/>
      <c r="AC12" s="934"/>
      <c r="AD12" s="846"/>
      <c r="AE12" s="846"/>
      <c r="AF12" s="933"/>
    </row>
    <row r="13" spans="1:32" ht="18.75" customHeight="1" x14ac:dyDescent="0.15">
      <c r="A13" s="842"/>
      <c r="B13" s="852"/>
      <c r="C13" s="931"/>
      <c r="D13" s="839"/>
      <c r="E13" s="844"/>
      <c r="F13" s="851"/>
      <c r="G13" s="844"/>
      <c r="H13" s="2549" t="s">
        <v>33</v>
      </c>
      <c r="I13" s="2551" t="s">
        <v>10</v>
      </c>
      <c r="J13" s="2553" t="s">
        <v>462</v>
      </c>
      <c r="K13" s="2553"/>
      <c r="L13" s="2553"/>
      <c r="M13" s="2559" t="s">
        <v>10</v>
      </c>
      <c r="N13" s="2553" t="s">
        <v>463</v>
      </c>
      <c r="O13" s="2553"/>
      <c r="P13" s="2553"/>
      <c r="Q13" s="2561"/>
      <c r="R13" s="2561"/>
      <c r="S13" s="2561"/>
      <c r="T13" s="2561"/>
      <c r="U13" s="846"/>
      <c r="V13" s="846"/>
      <c r="W13" s="846"/>
      <c r="X13" s="844"/>
      <c r="Y13" s="934"/>
      <c r="Z13" s="846"/>
      <c r="AA13" s="846"/>
      <c r="AB13" s="933"/>
      <c r="AC13" s="934"/>
      <c r="AD13" s="846"/>
      <c r="AE13" s="846"/>
      <c r="AF13" s="933"/>
    </row>
    <row r="14" spans="1:32" ht="18.75" customHeight="1" x14ac:dyDescent="0.15">
      <c r="A14" s="842"/>
      <c r="B14" s="852"/>
      <c r="C14" s="931"/>
      <c r="D14" s="839"/>
      <c r="E14" s="844"/>
      <c r="F14" s="851"/>
      <c r="G14" s="844"/>
      <c r="H14" s="2550"/>
      <c r="I14" s="2552"/>
      <c r="J14" s="2554"/>
      <c r="K14" s="2554"/>
      <c r="L14" s="2554"/>
      <c r="M14" s="2560"/>
      <c r="N14" s="2554"/>
      <c r="O14" s="2554"/>
      <c r="P14" s="2554"/>
      <c r="Q14" s="2562"/>
      <c r="R14" s="2562"/>
      <c r="S14" s="2562"/>
      <c r="T14" s="2562"/>
      <c r="U14" s="925"/>
      <c r="V14" s="925"/>
      <c r="W14" s="925"/>
      <c r="X14" s="844"/>
      <c r="Y14" s="934"/>
      <c r="Z14" s="846"/>
      <c r="AA14" s="846"/>
      <c r="AB14" s="933"/>
      <c r="AC14" s="934"/>
      <c r="AD14" s="846"/>
      <c r="AE14" s="846"/>
      <c r="AF14" s="933"/>
    </row>
    <row r="15" spans="1:32" ht="18.75" customHeight="1" x14ac:dyDescent="0.15">
      <c r="A15" s="842"/>
      <c r="B15" s="852"/>
      <c r="C15" s="931"/>
      <c r="D15" s="839"/>
      <c r="E15" s="844"/>
      <c r="F15" s="851"/>
      <c r="G15" s="844"/>
      <c r="H15" s="935" t="s">
        <v>47</v>
      </c>
      <c r="I15" s="936" t="s">
        <v>10</v>
      </c>
      <c r="J15" s="937" t="s">
        <v>43</v>
      </c>
      <c r="K15" s="938"/>
      <c r="L15" s="939" t="s">
        <v>10</v>
      </c>
      <c r="M15" s="940" t="s">
        <v>28</v>
      </c>
      <c r="N15" s="937"/>
      <c r="O15" s="941"/>
      <c r="P15" s="846"/>
      <c r="Q15" s="846"/>
      <c r="R15" s="846"/>
      <c r="S15" s="846"/>
      <c r="T15" s="846"/>
      <c r="U15" s="846"/>
      <c r="V15" s="846"/>
      <c r="W15" s="846"/>
      <c r="X15" s="942"/>
      <c r="Y15" s="934"/>
      <c r="Z15" s="846"/>
      <c r="AA15" s="846"/>
      <c r="AB15" s="933"/>
      <c r="AC15" s="934"/>
      <c r="AD15" s="846"/>
      <c r="AE15" s="846"/>
      <c r="AF15" s="933"/>
    </row>
    <row r="16" spans="1:32" ht="18.75" customHeight="1" x14ac:dyDescent="0.15">
      <c r="A16" s="932" t="s">
        <v>10</v>
      </c>
      <c r="B16" s="852" t="s">
        <v>464</v>
      </c>
      <c r="C16" s="931" t="s">
        <v>465</v>
      </c>
      <c r="D16" s="839"/>
      <c r="E16" s="844"/>
      <c r="F16" s="851"/>
      <c r="G16" s="844"/>
      <c r="H16" s="2549" t="s">
        <v>58</v>
      </c>
      <c r="I16" s="2557" t="s">
        <v>10</v>
      </c>
      <c r="J16" s="2553" t="s">
        <v>462</v>
      </c>
      <c r="K16" s="2553"/>
      <c r="L16" s="2553"/>
      <c r="M16" s="2557" t="s">
        <v>10</v>
      </c>
      <c r="N16" s="2553" t="s">
        <v>463</v>
      </c>
      <c r="O16" s="2553"/>
      <c r="P16" s="2553"/>
      <c r="Q16" s="943"/>
      <c r="R16" s="943"/>
      <c r="S16" s="943"/>
      <c r="T16" s="943"/>
      <c r="U16" s="943"/>
      <c r="V16" s="943"/>
      <c r="W16" s="943"/>
      <c r="X16" s="944"/>
      <c r="Y16" s="934"/>
      <c r="Z16" s="846"/>
      <c r="AA16" s="828"/>
      <c r="AB16" s="933"/>
      <c r="AC16" s="934"/>
      <c r="AD16" s="846"/>
      <c r="AE16" s="828"/>
      <c r="AF16" s="933"/>
    </row>
    <row r="17" spans="1:32" ht="18.75" customHeight="1" x14ac:dyDescent="0.15">
      <c r="A17" s="842"/>
      <c r="B17" s="852"/>
      <c r="C17" s="931"/>
      <c r="D17" s="839"/>
      <c r="E17" s="844"/>
      <c r="F17" s="851"/>
      <c r="G17" s="844"/>
      <c r="H17" s="2550"/>
      <c r="I17" s="2558"/>
      <c r="J17" s="2554"/>
      <c r="K17" s="2554"/>
      <c r="L17" s="2554"/>
      <c r="M17" s="2558"/>
      <c r="N17" s="2554"/>
      <c r="O17" s="2554"/>
      <c r="P17" s="2554"/>
      <c r="Q17" s="945"/>
      <c r="R17" s="945"/>
      <c r="S17" s="945"/>
      <c r="T17" s="945"/>
      <c r="U17" s="945"/>
      <c r="V17" s="945"/>
      <c r="W17" s="945"/>
      <c r="X17" s="946"/>
      <c r="Y17" s="934"/>
      <c r="Z17" s="947"/>
      <c r="AA17" s="947"/>
      <c r="AB17" s="948"/>
      <c r="AC17" s="934"/>
      <c r="AD17" s="947"/>
      <c r="AE17" s="947"/>
      <c r="AF17" s="948"/>
    </row>
    <row r="18" spans="1:32" ht="18.75" customHeight="1" x14ac:dyDescent="0.15">
      <c r="A18" s="851"/>
      <c r="C18" s="931"/>
      <c r="D18" s="839"/>
      <c r="E18" s="844"/>
      <c r="F18" s="851"/>
      <c r="G18" s="844"/>
      <c r="H18" s="2549" t="s">
        <v>59</v>
      </c>
      <c r="I18" s="2557" t="s">
        <v>241</v>
      </c>
      <c r="J18" s="2553" t="s">
        <v>462</v>
      </c>
      <c r="K18" s="2553"/>
      <c r="L18" s="2553"/>
      <c r="M18" s="2557" t="s">
        <v>10</v>
      </c>
      <c r="N18" s="2553" t="s">
        <v>463</v>
      </c>
      <c r="O18" s="2553"/>
      <c r="P18" s="2553"/>
      <c r="Q18" s="943"/>
      <c r="R18" s="943"/>
      <c r="S18" s="943"/>
      <c r="T18" s="943"/>
      <c r="U18" s="943"/>
      <c r="V18" s="943"/>
      <c r="W18" s="943"/>
      <c r="X18" s="944"/>
      <c r="Y18" s="934"/>
      <c r="Z18" s="947"/>
      <c r="AA18" s="947"/>
      <c r="AB18" s="948"/>
      <c r="AC18" s="934"/>
      <c r="AD18" s="947"/>
      <c r="AE18" s="947"/>
      <c r="AF18" s="948"/>
    </row>
    <row r="19" spans="1:32" ht="18.75" customHeight="1" x14ac:dyDescent="0.15">
      <c r="A19" s="842"/>
      <c r="B19" s="852"/>
      <c r="C19" s="931"/>
      <c r="D19" s="839"/>
      <c r="E19" s="844"/>
      <c r="F19" s="851"/>
      <c r="G19" s="844"/>
      <c r="H19" s="2550"/>
      <c r="I19" s="2558"/>
      <c r="J19" s="2554"/>
      <c r="K19" s="2554"/>
      <c r="L19" s="2554"/>
      <c r="M19" s="2558"/>
      <c r="N19" s="2554"/>
      <c r="O19" s="2554"/>
      <c r="P19" s="2554"/>
      <c r="Q19" s="945"/>
      <c r="R19" s="945"/>
      <c r="S19" s="945"/>
      <c r="T19" s="945"/>
      <c r="U19" s="945"/>
      <c r="V19" s="945"/>
      <c r="W19" s="945"/>
      <c r="X19" s="946"/>
      <c r="Y19" s="934"/>
      <c r="Z19" s="947"/>
      <c r="AA19" s="947"/>
      <c r="AB19" s="948"/>
      <c r="AC19" s="934"/>
      <c r="AD19" s="947"/>
      <c r="AE19" s="947"/>
      <c r="AF19" s="948"/>
    </row>
    <row r="20" spans="1:32" ht="18.75" customHeight="1" x14ac:dyDescent="0.15">
      <c r="A20" s="842"/>
      <c r="B20" s="852"/>
      <c r="C20" s="931"/>
      <c r="D20" s="839"/>
      <c r="E20" s="844"/>
      <c r="F20" s="851"/>
      <c r="G20" s="844"/>
      <c r="H20" s="935" t="s">
        <v>36</v>
      </c>
      <c r="I20" s="936" t="s">
        <v>10</v>
      </c>
      <c r="J20" s="937" t="s">
        <v>24</v>
      </c>
      <c r="K20" s="937"/>
      <c r="L20" s="941" t="s">
        <v>10</v>
      </c>
      <c r="M20" s="937" t="s">
        <v>28</v>
      </c>
      <c r="N20" s="937"/>
      <c r="O20" s="949"/>
      <c r="P20" s="937"/>
      <c r="Q20" s="945"/>
      <c r="R20" s="945"/>
      <c r="S20" s="945"/>
      <c r="T20" s="945"/>
      <c r="U20" s="945"/>
      <c r="V20" s="945"/>
      <c r="W20" s="945"/>
      <c r="X20" s="946"/>
      <c r="Y20" s="934"/>
      <c r="Z20" s="947"/>
      <c r="AA20" s="947"/>
      <c r="AB20" s="948"/>
      <c r="AC20" s="934"/>
      <c r="AD20" s="947"/>
      <c r="AE20" s="947"/>
      <c r="AF20" s="948"/>
    </row>
    <row r="21" spans="1:32" ht="18.75" customHeight="1" x14ac:dyDescent="0.15">
      <c r="A21" s="842"/>
      <c r="B21" s="852"/>
      <c r="C21" s="931"/>
      <c r="D21" s="839"/>
      <c r="E21" s="844"/>
      <c r="F21" s="851"/>
      <c r="G21" s="844"/>
      <c r="H21" s="950" t="s">
        <v>38</v>
      </c>
      <c r="I21" s="936" t="s">
        <v>10</v>
      </c>
      <c r="J21" s="937" t="s">
        <v>24</v>
      </c>
      <c r="K21" s="937"/>
      <c r="L21" s="941" t="s">
        <v>10</v>
      </c>
      <c r="M21" s="937" t="s">
        <v>39</v>
      </c>
      <c r="N21" s="937"/>
      <c r="O21" s="941" t="s">
        <v>10</v>
      </c>
      <c r="P21" s="937" t="s">
        <v>40</v>
      </c>
      <c r="Q21" s="949"/>
      <c r="R21" s="941" t="s">
        <v>10</v>
      </c>
      <c r="S21" s="937" t="s">
        <v>41</v>
      </c>
      <c r="T21" s="949"/>
      <c r="U21" s="949"/>
      <c r="V21" s="949"/>
      <c r="W21" s="949"/>
      <c r="X21" s="951"/>
      <c r="Y21" s="934"/>
      <c r="Z21" s="947"/>
      <c r="AA21" s="947"/>
      <c r="AB21" s="948"/>
      <c r="AC21" s="934"/>
      <c r="AD21" s="947"/>
      <c r="AE21" s="947"/>
      <c r="AF21" s="948"/>
    </row>
    <row r="22" spans="1:32" ht="18.75" customHeight="1" x14ac:dyDescent="0.15">
      <c r="A22" s="842"/>
      <c r="B22" s="852"/>
      <c r="C22" s="931"/>
      <c r="D22" s="839"/>
      <c r="E22" s="844"/>
      <c r="F22" s="851"/>
      <c r="G22" s="844"/>
      <c r="H22" s="952" t="s">
        <v>42</v>
      </c>
      <c r="I22" s="953" t="s">
        <v>10</v>
      </c>
      <c r="J22" s="954" t="s">
        <v>43</v>
      </c>
      <c r="K22" s="954"/>
      <c r="L22" s="955" t="s">
        <v>10</v>
      </c>
      <c r="M22" s="954" t="s">
        <v>44</v>
      </c>
      <c r="N22" s="954"/>
      <c r="O22" s="955" t="s">
        <v>10</v>
      </c>
      <c r="P22" s="954" t="s">
        <v>45</v>
      </c>
      <c r="Q22" s="956"/>
      <c r="R22" s="955"/>
      <c r="S22" s="954"/>
      <c r="T22" s="956"/>
      <c r="U22" s="956"/>
      <c r="V22" s="956"/>
      <c r="W22" s="956"/>
      <c r="X22" s="957"/>
      <c r="Y22" s="934"/>
      <c r="Z22" s="947"/>
      <c r="AA22" s="947"/>
      <c r="AB22" s="948"/>
      <c r="AC22" s="934"/>
      <c r="AD22" s="947"/>
      <c r="AE22" s="947"/>
      <c r="AF22" s="948"/>
    </row>
    <row r="23" spans="1:32" ht="18.75" customHeight="1" x14ac:dyDescent="0.15">
      <c r="A23" s="958"/>
      <c r="B23" s="857"/>
      <c r="C23" s="959"/>
      <c r="D23" s="853"/>
      <c r="E23" s="960"/>
      <c r="F23" s="855"/>
      <c r="G23" s="960"/>
      <c r="H23" s="961" t="s">
        <v>46</v>
      </c>
      <c r="I23" s="962" t="s">
        <v>10</v>
      </c>
      <c r="J23" s="940" t="s">
        <v>24</v>
      </c>
      <c r="K23" s="940"/>
      <c r="L23" s="963" t="s">
        <v>10</v>
      </c>
      <c r="M23" s="940" t="s">
        <v>28</v>
      </c>
      <c r="N23" s="940"/>
      <c r="O23" s="940"/>
      <c r="P23" s="940"/>
      <c r="Q23" s="964"/>
      <c r="R23" s="964"/>
      <c r="S23" s="964"/>
      <c r="T23" s="964"/>
      <c r="U23" s="964"/>
      <c r="V23" s="964"/>
      <c r="W23" s="964"/>
      <c r="X23" s="965"/>
      <c r="Y23" s="966"/>
      <c r="Z23" s="967"/>
      <c r="AA23" s="967"/>
      <c r="AB23" s="968"/>
      <c r="AC23" s="966"/>
      <c r="AD23" s="967"/>
      <c r="AE23" s="967"/>
      <c r="AF23" s="968"/>
    </row>
    <row r="24" spans="1:32" ht="18.75" customHeight="1" x14ac:dyDescent="0.15">
      <c r="A24" s="919"/>
      <c r="B24" s="862"/>
      <c r="C24" s="920"/>
      <c r="D24" s="836"/>
      <c r="E24" s="921"/>
      <c r="F24" s="922"/>
      <c r="G24" s="930"/>
      <c r="H24" s="969" t="s">
        <v>63</v>
      </c>
      <c r="I24" s="924" t="s">
        <v>10</v>
      </c>
      <c r="J24" s="970" t="s">
        <v>24</v>
      </c>
      <c r="K24" s="970"/>
      <c r="L24" s="971"/>
      <c r="M24" s="939" t="s">
        <v>10</v>
      </c>
      <c r="N24" s="970" t="s">
        <v>64</v>
      </c>
      <c r="O24" s="970"/>
      <c r="P24" s="971"/>
      <c r="Q24" s="939" t="s">
        <v>10</v>
      </c>
      <c r="R24" s="972" t="s">
        <v>65</v>
      </c>
      <c r="S24" s="972"/>
      <c r="T24" s="873"/>
      <c r="U24" s="873"/>
      <c r="V24" s="873"/>
      <c r="W24" s="873"/>
      <c r="X24" s="973"/>
      <c r="Y24" s="929" t="s">
        <v>10</v>
      </c>
      <c r="Z24" s="860" t="s">
        <v>19</v>
      </c>
      <c r="AA24" s="860"/>
      <c r="AB24" s="930"/>
      <c r="AC24" s="929" t="s">
        <v>10</v>
      </c>
      <c r="AD24" s="860" t="s">
        <v>19</v>
      </c>
      <c r="AE24" s="860"/>
      <c r="AF24" s="930"/>
    </row>
    <row r="25" spans="1:32" ht="18.75" customHeight="1" x14ac:dyDescent="0.15">
      <c r="A25" s="842"/>
      <c r="B25" s="852"/>
      <c r="C25" s="931"/>
      <c r="D25" s="839"/>
      <c r="E25" s="844"/>
      <c r="F25" s="851"/>
      <c r="G25" s="933"/>
      <c r="H25" s="974" t="s">
        <v>461</v>
      </c>
      <c r="I25" s="927" t="s">
        <v>10</v>
      </c>
      <c r="J25" s="846" t="s">
        <v>22</v>
      </c>
      <c r="K25" s="846"/>
      <c r="L25" s="847"/>
      <c r="M25" s="927" t="s">
        <v>10</v>
      </c>
      <c r="N25" s="846" t="s">
        <v>23</v>
      </c>
      <c r="O25" s="846"/>
      <c r="P25" s="975"/>
      <c r="Q25" s="941"/>
      <c r="R25" s="976"/>
      <c r="S25" s="873"/>
      <c r="T25" s="873"/>
      <c r="U25" s="873"/>
      <c r="V25" s="873"/>
      <c r="W25" s="873"/>
      <c r="X25" s="973"/>
      <c r="Y25" s="932" t="s">
        <v>10</v>
      </c>
      <c r="Z25" s="846" t="s">
        <v>20</v>
      </c>
      <c r="AA25" s="828"/>
      <c r="AB25" s="933"/>
      <c r="AC25" s="932" t="s">
        <v>10</v>
      </c>
      <c r="AD25" s="846" t="s">
        <v>20</v>
      </c>
      <c r="AE25" s="828"/>
      <c r="AF25" s="933"/>
    </row>
    <row r="26" spans="1:32" ht="18.75" customHeight="1" x14ac:dyDescent="0.15">
      <c r="A26" s="842"/>
      <c r="B26" s="852"/>
      <c r="C26" s="931"/>
      <c r="D26" s="839"/>
      <c r="E26" s="844"/>
      <c r="F26" s="851"/>
      <c r="G26" s="933"/>
      <c r="H26" s="935" t="s">
        <v>66</v>
      </c>
      <c r="I26" s="936" t="s">
        <v>10</v>
      </c>
      <c r="J26" s="937" t="s">
        <v>22</v>
      </c>
      <c r="K26" s="938"/>
      <c r="L26" s="975"/>
      <c r="M26" s="941" t="s">
        <v>10</v>
      </c>
      <c r="N26" s="937" t="s">
        <v>23</v>
      </c>
      <c r="O26" s="941"/>
      <c r="P26" s="847"/>
      <c r="Q26" s="927"/>
      <c r="S26" s="873"/>
      <c r="T26" s="873"/>
      <c r="U26" s="873"/>
      <c r="V26" s="873"/>
      <c r="W26" s="873"/>
      <c r="X26" s="973"/>
      <c r="Z26" s="846"/>
      <c r="AA26" s="846"/>
      <c r="AB26" s="933"/>
      <c r="AC26" s="977"/>
      <c r="AD26" s="846"/>
      <c r="AE26" s="846"/>
      <c r="AF26" s="933"/>
    </row>
    <row r="27" spans="1:32" ht="18.75" customHeight="1" x14ac:dyDescent="0.15">
      <c r="A27" s="842"/>
      <c r="B27" s="852"/>
      <c r="C27" s="931"/>
      <c r="D27" s="839"/>
      <c r="E27" s="844"/>
      <c r="F27" s="851"/>
      <c r="G27" s="933"/>
      <c r="H27" s="978" t="s">
        <v>293</v>
      </c>
      <c r="I27" s="953" t="s">
        <v>10</v>
      </c>
      <c r="J27" s="937" t="s">
        <v>24</v>
      </c>
      <c r="K27" s="938"/>
      <c r="L27" s="941" t="s">
        <v>10</v>
      </c>
      <c r="M27" s="937" t="s">
        <v>28</v>
      </c>
      <c r="N27" s="976"/>
      <c r="O27" s="976"/>
      <c r="P27" s="976"/>
      <c r="Q27" s="976"/>
      <c r="R27" s="976"/>
      <c r="S27" s="976"/>
      <c r="T27" s="976"/>
      <c r="U27" s="976"/>
      <c r="V27" s="976"/>
      <c r="W27" s="976"/>
      <c r="X27" s="979"/>
      <c r="AC27" s="977"/>
      <c r="AF27" s="841"/>
    </row>
    <row r="28" spans="1:32" ht="18.75" customHeight="1" x14ac:dyDescent="0.15">
      <c r="A28" s="842"/>
      <c r="B28" s="852"/>
      <c r="C28" s="931"/>
      <c r="D28" s="839"/>
      <c r="E28" s="844"/>
      <c r="F28" s="851"/>
      <c r="G28" s="933"/>
      <c r="H28" s="980" t="s">
        <v>466</v>
      </c>
      <c r="I28" s="953" t="s">
        <v>10</v>
      </c>
      <c r="J28" s="937" t="s">
        <v>24</v>
      </c>
      <c r="K28" s="938"/>
      <c r="L28" s="941" t="s">
        <v>10</v>
      </c>
      <c r="M28" s="937" t="s">
        <v>28</v>
      </c>
      <c r="N28" s="976"/>
      <c r="O28" s="976"/>
      <c r="P28" s="976"/>
      <c r="Q28" s="976"/>
      <c r="R28" s="976"/>
      <c r="S28" s="976"/>
      <c r="T28" s="976"/>
      <c r="U28" s="976"/>
      <c r="V28" s="976"/>
      <c r="W28" s="976"/>
      <c r="X28" s="979"/>
      <c r="Y28" s="977"/>
      <c r="Z28" s="828"/>
      <c r="AA28" s="828"/>
      <c r="AB28" s="933"/>
      <c r="AC28" s="977"/>
      <c r="AD28" s="828"/>
      <c r="AE28" s="828"/>
      <c r="AF28" s="933"/>
    </row>
    <row r="29" spans="1:32" ht="18.75" customHeight="1" x14ac:dyDescent="0.15">
      <c r="A29" s="842"/>
      <c r="B29" s="852"/>
      <c r="C29" s="931"/>
      <c r="D29" s="839"/>
      <c r="E29" s="844"/>
      <c r="F29" s="851"/>
      <c r="G29" s="933"/>
      <c r="H29" s="846" t="s">
        <v>81</v>
      </c>
      <c r="I29" s="981" t="s">
        <v>10</v>
      </c>
      <c r="J29" s="937" t="s">
        <v>24</v>
      </c>
      <c r="K29" s="937"/>
      <c r="L29" s="982" t="s">
        <v>10</v>
      </c>
      <c r="M29" s="937" t="s">
        <v>28</v>
      </c>
      <c r="N29" s="976"/>
      <c r="O29" s="976"/>
      <c r="P29" s="976"/>
      <c r="Q29" s="976"/>
      <c r="R29" s="976"/>
      <c r="S29" s="976"/>
      <c r="T29" s="976"/>
      <c r="U29" s="976"/>
      <c r="V29" s="976"/>
      <c r="W29" s="976"/>
      <c r="X29" s="979"/>
      <c r="Y29" s="977"/>
      <c r="Z29" s="828"/>
      <c r="AA29" s="828"/>
      <c r="AB29" s="933"/>
      <c r="AC29" s="977"/>
      <c r="AD29" s="828"/>
      <c r="AE29" s="828"/>
      <c r="AF29" s="933"/>
    </row>
    <row r="30" spans="1:32" ht="18.75" customHeight="1" x14ac:dyDescent="0.15">
      <c r="A30" s="932" t="s">
        <v>10</v>
      </c>
      <c r="B30" s="852" t="s">
        <v>467</v>
      </c>
      <c r="C30" s="931" t="s">
        <v>468</v>
      </c>
      <c r="D30" s="839"/>
      <c r="E30" s="844"/>
      <c r="F30" s="851"/>
      <c r="G30" s="933"/>
      <c r="H30" s="983" t="s">
        <v>82</v>
      </c>
      <c r="I30" s="981" t="s">
        <v>10</v>
      </c>
      <c r="J30" s="937" t="s">
        <v>24</v>
      </c>
      <c r="K30" s="937"/>
      <c r="L30" s="982" t="s">
        <v>10</v>
      </c>
      <c r="M30" s="937" t="s">
        <v>28</v>
      </c>
      <c r="N30" s="976"/>
      <c r="O30" s="976"/>
      <c r="P30" s="976"/>
      <c r="Q30" s="976"/>
      <c r="R30" s="976"/>
      <c r="S30" s="976"/>
      <c r="T30" s="976"/>
      <c r="U30" s="976"/>
      <c r="V30" s="976"/>
      <c r="W30" s="976"/>
      <c r="X30" s="979"/>
      <c r="Y30" s="977"/>
      <c r="Z30" s="828"/>
      <c r="AA30" s="828"/>
      <c r="AB30" s="933"/>
      <c r="AC30" s="977"/>
      <c r="AD30" s="828"/>
      <c r="AE30" s="828"/>
      <c r="AF30" s="933"/>
    </row>
    <row r="31" spans="1:32" ht="18.75" customHeight="1" x14ac:dyDescent="0.15">
      <c r="A31" s="851"/>
      <c r="B31" s="852"/>
      <c r="C31" s="931"/>
      <c r="D31" s="839"/>
      <c r="E31" s="844"/>
      <c r="F31" s="851"/>
      <c r="G31" s="933"/>
      <c r="H31" s="983" t="s">
        <v>2348</v>
      </c>
      <c r="I31" s="981" t="s">
        <v>10</v>
      </c>
      <c r="J31" s="937" t="s">
        <v>24</v>
      </c>
      <c r="K31" s="937"/>
      <c r="L31" s="982" t="s">
        <v>10</v>
      </c>
      <c r="M31" s="937" t="s">
        <v>28</v>
      </c>
      <c r="N31" s="976"/>
      <c r="O31" s="976"/>
      <c r="P31" s="976"/>
      <c r="Q31" s="976"/>
      <c r="R31" s="976"/>
      <c r="S31" s="976"/>
      <c r="T31" s="976"/>
      <c r="U31" s="976"/>
      <c r="V31" s="976"/>
      <c r="W31" s="976"/>
      <c r="X31" s="979"/>
      <c r="Y31" s="977"/>
      <c r="Z31" s="828"/>
      <c r="AA31" s="828"/>
      <c r="AB31" s="933"/>
      <c r="AC31" s="977"/>
      <c r="AD31" s="828"/>
      <c r="AE31" s="828"/>
      <c r="AF31" s="933"/>
    </row>
    <row r="32" spans="1:32" ht="18.75" customHeight="1" x14ac:dyDescent="0.15">
      <c r="A32" s="842"/>
      <c r="B32" s="852"/>
      <c r="C32" s="931"/>
      <c r="D32" s="839"/>
      <c r="E32" s="844"/>
      <c r="F32" s="851"/>
      <c r="G32" s="933"/>
      <c r="H32" s="978" t="s">
        <v>84</v>
      </c>
      <c r="I32" s="936" t="s">
        <v>10</v>
      </c>
      <c r="J32" s="937" t="s">
        <v>24</v>
      </c>
      <c r="K32" s="937"/>
      <c r="L32" s="941" t="s">
        <v>10</v>
      </c>
      <c r="M32" s="937" t="s">
        <v>94</v>
      </c>
      <c r="N32" s="937"/>
      <c r="O32" s="941" t="s">
        <v>10</v>
      </c>
      <c r="P32" s="937" t="s">
        <v>62</v>
      </c>
      <c r="Q32" s="949"/>
      <c r="R32" s="941" t="s">
        <v>10</v>
      </c>
      <c r="S32" s="937" t="s">
        <v>95</v>
      </c>
      <c r="T32" s="949"/>
      <c r="U32" s="949"/>
      <c r="V32" s="937"/>
      <c r="W32" s="937"/>
      <c r="X32" s="942"/>
      <c r="Y32" s="977"/>
      <c r="Z32" s="828"/>
      <c r="AA32" s="828"/>
      <c r="AB32" s="933"/>
      <c r="AC32" s="977"/>
      <c r="AD32" s="828"/>
      <c r="AE32" s="828"/>
      <c r="AF32" s="933"/>
    </row>
    <row r="33" spans="1:32" ht="18.75" customHeight="1" x14ac:dyDescent="0.15">
      <c r="A33" s="842"/>
      <c r="B33" s="852"/>
      <c r="C33" s="931"/>
      <c r="D33" s="839"/>
      <c r="E33" s="844"/>
      <c r="F33" s="851"/>
      <c r="G33" s="933"/>
      <c r="H33" s="983" t="s">
        <v>76</v>
      </c>
      <c r="I33" s="953" t="s">
        <v>10</v>
      </c>
      <c r="J33" s="937" t="s">
        <v>24</v>
      </c>
      <c r="K33" s="937"/>
      <c r="L33" s="955" t="s">
        <v>10</v>
      </c>
      <c r="M33" s="937" t="s">
        <v>55</v>
      </c>
      <c r="N33" s="937"/>
      <c r="O33" s="927" t="s">
        <v>10</v>
      </c>
      <c r="P33" s="937" t="s">
        <v>56</v>
      </c>
      <c r="Q33" s="976"/>
      <c r="R33" s="976"/>
      <c r="S33" s="976"/>
      <c r="T33" s="976"/>
      <c r="U33" s="976"/>
      <c r="V33" s="976"/>
      <c r="W33" s="976"/>
      <c r="X33" s="979"/>
      <c r="Y33" s="977"/>
      <c r="Z33" s="828"/>
      <c r="AA33" s="828"/>
      <c r="AB33" s="933"/>
      <c r="AC33" s="977"/>
      <c r="AD33" s="828"/>
      <c r="AE33" s="828"/>
      <c r="AF33" s="933"/>
    </row>
    <row r="34" spans="1:32" ht="18.75" customHeight="1" x14ac:dyDescent="0.15">
      <c r="A34" s="842"/>
      <c r="B34" s="852"/>
      <c r="C34" s="931"/>
      <c r="D34" s="839"/>
      <c r="E34" s="844"/>
      <c r="F34" s="851"/>
      <c r="G34" s="933"/>
      <c r="H34" s="978" t="s">
        <v>83</v>
      </c>
      <c r="I34" s="953" t="s">
        <v>10</v>
      </c>
      <c r="J34" s="937" t="s">
        <v>24</v>
      </c>
      <c r="K34" s="938"/>
      <c r="L34" s="941" t="s">
        <v>10</v>
      </c>
      <c r="M34" s="937" t="s">
        <v>28</v>
      </c>
      <c r="N34" s="976"/>
      <c r="O34" s="976"/>
      <c r="P34" s="976"/>
      <c r="Q34" s="976"/>
      <c r="R34" s="976"/>
      <c r="S34" s="976"/>
      <c r="T34" s="976"/>
      <c r="U34" s="976"/>
      <c r="V34" s="976"/>
      <c r="W34" s="976"/>
      <c r="X34" s="979"/>
      <c r="Y34" s="977"/>
      <c r="Z34" s="828"/>
      <c r="AA34" s="828"/>
      <c r="AB34" s="933"/>
      <c r="AC34" s="977"/>
      <c r="AD34" s="828"/>
      <c r="AE34" s="828"/>
      <c r="AF34" s="933"/>
    </row>
    <row r="35" spans="1:32" ht="18.75" customHeight="1" x14ac:dyDescent="0.15">
      <c r="A35" s="842"/>
      <c r="B35" s="852"/>
      <c r="C35" s="931"/>
      <c r="D35" s="839"/>
      <c r="E35" s="844"/>
      <c r="F35" s="851"/>
      <c r="G35" s="933"/>
      <c r="H35" s="952" t="s">
        <v>42</v>
      </c>
      <c r="I35" s="953" t="s">
        <v>10</v>
      </c>
      <c r="J35" s="954" t="s">
        <v>43</v>
      </c>
      <c r="K35" s="954"/>
      <c r="L35" s="955" t="s">
        <v>10</v>
      </c>
      <c r="M35" s="954" t="s">
        <v>44</v>
      </c>
      <c r="N35" s="954"/>
      <c r="O35" s="955" t="s">
        <v>10</v>
      </c>
      <c r="P35" s="954" t="s">
        <v>45</v>
      </c>
      <c r="Q35" s="956"/>
      <c r="R35" s="955"/>
      <c r="S35" s="954"/>
      <c r="T35" s="956"/>
      <c r="U35" s="956"/>
      <c r="V35" s="956"/>
      <c r="W35" s="956"/>
      <c r="X35" s="957"/>
      <c r="Y35" s="977"/>
      <c r="Z35" s="828"/>
      <c r="AA35" s="828"/>
      <c r="AB35" s="933"/>
      <c r="AC35" s="977"/>
      <c r="AD35" s="828"/>
      <c r="AE35" s="828"/>
      <c r="AF35" s="933"/>
    </row>
    <row r="36" spans="1:32" ht="18.75" customHeight="1" x14ac:dyDescent="0.15">
      <c r="A36" s="958"/>
      <c r="B36" s="857"/>
      <c r="C36" s="959"/>
      <c r="D36" s="853"/>
      <c r="E36" s="960"/>
      <c r="F36" s="855"/>
      <c r="G36" s="984"/>
      <c r="H36" s="961" t="s">
        <v>46</v>
      </c>
      <c r="I36" s="962" t="s">
        <v>10</v>
      </c>
      <c r="J36" s="940" t="s">
        <v>24</v>
      </c>
      <c r="K36" s="940"/>
      <c r="L36" s="963" t="s">
        <v>10</v>
      </c>
      <c r="M36" s="940" t="s">
        <v>28</v>
      </c>
      <c r="N36" s="940"/>
      <c r="O36" s="940"/>
      <c r="P36" s="940"/>
      <c r="Q36" s="964"/>
      <c r="R36" s="964"/>
      <c r="S36" s="964"/>
      <c r="T36" s="964"/>
      <c r="U36" s="964"/>
      <c r="V36" s="964"/>
      <c r="W36" s="964"/>
      <c r="X36" s="965"/>
      <c r="Y36" s="985"/>
      <c r="Z36" s="986"/>
      <c r="AA36" s="986"/>
      <c r="AB36" s="984"/>
      <c r="AC36" s="985"/>
      <c r="AD36" s="986"/>
      <c r="AE36" s="986"/>
      <c r="AF36" s="984"/>
    </row>
    <row r="37" spans="1:32" ht="18.75" customHeight="1" x14ac:dyDescent="0.15">
      <c r="A37" s="846"/>
      <c r="C37" s="846" t="s">
        <v>469</v>
      </c>
      <c r="E37" s="846"/>
      <c r="F37" s="830"/>
      <c r="G37" s="828"/>
      <c r="I37" s="927"/>
      <c r="J37" s="846"/>
      <c r="K37" s="846"/>
      <c r="L37" s="927"/>
      <c r="M37" s="846"/>
      <c r="N37" s="846"/>
      <c r="O37" s="846"/>
      <c r="P37" s="846"/>
      <c r="Y37" s="828"/>
      <c r="Z37" s="828"/>
      <c r="AA37" s="828"/>
      <c r="AB37" s="828"/>
      <c r="AC37" s="828"/>
      <c r="AD37" s="828"/>
      <c r="AE37" s="828"/>
      <c r="AF37" s="828"/>
    </row>
    <row r="38" spans="1:32" ht="18.75" customHeight="1" x14ac:dyDescent="0.15">
      <c r="A38" s="846"/>
      <c r="C38" s="846" t="s">
        <v>470</v>
      </c>
      <c r="E38" s="846"/>
      <c r="F38" s="830"/>
      <c r="G38" s="828"/>
      <c r="I38" s="927"/>
      <c r="J38" s="846"/>
      <c r="K38" s="846"/>
      <c r="L38" s="927"/>
      <c r="M38" s="846"/>
      <c r="N38" s="846"/>
      <c r="O38" s="846"/>
      <c r="P38" s="846"/>
      <c r="Y38" s="828"/>
      <c r="Z38" s="828"/>
      <c r="AA38" s="828"/>
      <c r="AB38" s="828"/>
      <c r="AC38" s="828"/>
      <c r="AD38" s="828"/>
      <c r="AE38" s="828"/>
      <c r="AF38" s="828"/>
    </row>
    <row r="39" spans="1:32" ht="18.75" customHeight="1" x14ac:dyDescent="0.15">
      <c r="A39" s="846"/>
      <c r="C39" s="846"/>
      <c r="E39" s="846"/>
      <c r="F39" s="830"/>
      <c r="G39" s="828"/>
      <c r="I39" s="927"/>
      <c r="J39" s="846"/>
      <c r="K39" s="846"/>
      <c r="L39" s="927"/>
      <c r="M39" s="846"/>
      <c r="N39" s="846"/>
      <c r="O39" s="846"/>
      <c r="P39" s="846"/>
      <c r="Y39" s="828"/>
      <c r="Z39" s="828"/>
      <c r="AA39" s="828"/>
      <c r="AB39" s="828"/>
      <c r="AC39" s="828"/>
      <c r="AD39" s="828"/>
      <c r="AE39" s="828"/>
      <c r="AF39" s="828"/>
    </row>
    <row r="40" spans="1:32" ht="18.75" customHeight="1" x14ac:dyDescent="0.15">
      <c r="A40" s="846"/>
      <c r="C40" s="846"/>
      <c r="E40" s="846"/>
      <c r="F40" s="830"/>
      <c r="G40" s="828"/>
      <c r="I40" s="927"/>
      <c r="J40" s="846"/>
      <c r="K40" s="846"/>
      <c r="L40" s="927"/>
      <c r="M40" s="846"/>
      <c r="N40" s="846"/>
      <c r="O40" s="927"/>
      <c r="P40" s="846"/>
      <c r="Y40" s="828"/>
      <c r="Z40" s="828"/>
      <c r="AA40" s="828"/>
      <c r="AB40" s="828"/>
      <c r="AC40" s="828"/>
      <c r="AD40" s="828"/>
      <c r="AE40" s="828"/>
      <c r="AF40" s="828"/>
    </row>
    <row r="42" spans="1:32" ht="20.25" customHeight="1" x14ac:dyDescent="0.15">
      <c r="A42" s="2563" t="s">
        <v>471</v>
      </c>
      <c r="B42" s="2563"/>
      <c r="C42" s="2563"/>
      <c r="D42" s="2563"/>
      <c r="E42" s="2563"/>
      <c r="F42" s="2563"/>
      <c r="G42" s="2563"/>
      <c r="H42" s="2563"/>
      <c r="I42" s="2563"/>
      <c r="J42" s="2563"/>
      <c r="K42" s="2563"/>
      <c r="L42" s="2563"/>
      <c r="M42" s="2563"/>
      <c r="N42" s="2563"/>
      <c r="O42" s="2563"/>
      <c r="P42" s="2563"/>
      <c r="Q42" s="2563"/>
      <c r="R42" s="2563"/>
      <c r="S42" s="2563"/>
      <c r="T42" s="2563"/>
      <c r="U42" s="2563"/>
      <c r="V42" s="2563"/>
      <c r="W42" s="2563"/>
      <c r="X42" s="2563"/>
      <c r="Y42" s="2563"/>
      <c r="Z42" s="2563"/>
      <c r="AA42" s="2563"/>
      <c r="AB42" s="2563"/>
      <c r="AC42" s="2563"/>
      <c r="AD42" s="2563"/>
      <c r="AE42" s="2563"/>
      <c r="AF42" s="2563"/>
    </row>
    <row r="44" spans="1:32" ht="30" customHeight="1" x14ac:dyDescent="0.15">
      <c r="J44" s="830"/>
      <c r="K44" s="830"/>
      <c r="L44" s="830"/>
      <c r="M44" s="830"/>
      <c r="N44" s="830"/>
      <c r="O44" s="830"/>
      <c r="P44" s="830"/>
      <c r="Q44" s="830"/>
      <c r="R44" s="830"/>
      <c r="S44" s="2564" t="s">
        <v>460</v>
      </c>
      <c r="T44" s="2565"/>
      <c r="U44" s="2565"/>
      <c r="V44" s="2566"/>
      <c r="W44" s="918"/>
      <c r="X44" s="918"/>
      <c r="Y44" s="918"/>
      <c r="Z44" s="918"/>
      <c r="AA44" s="918"/>
      <c r="AB44" s="918"/>
      <c r="AC44" s="918"/>
      <c r="AD44" s="918"/>
      <c r="AE44" s="918"/>
      <c r="AF44" s="835"/>
    </row>
    <row r="46" spans="1:32" ht="17.25" customHeight="1" x14ac:dyDescent="0.15">
      <c r="A46" s="2564" t="s">
        <v>244</v>
      </c>
      <c r="B46" s="2565"/>
      <c r="C46" s="2566"/>
      <c r="D46" s="2564" t="s">
        <v>3</v>
      </c>
      <c r="E46" s="2566"/>
      <c r="F46" s="2564" t="s">
        <v>4</v>
      </c>
      <c r="G46" s="2566"/>
      <c r="H46" s="2564" t="s">
        <v>5</v>
      </c>
      <c r="I46" s="2565"/>
      <c r="J46" s="2565"/>
      <c r="K46" s="2565"/>
      <c r="L46" s="2565"/>
      <c r="M46" s="2565"/>
      <c r="N46" s="2565"/>
      <c r="O46" s="2565"/>
      <c r="P46" s="2565"/>
      <c r="Q46" s="2565"/>
      <c r="R46" s="2565"/>
      <c r="S46" s="2565"/>
      <c r="T46" s="2565"/>
      <c r="U46" s="2565"/>
      <c r="V46" s="2565"/>
      <c r="W46" s="2565"/>
      <c r="X46" s="2565"/>
      <c r="Y46" s="2565"/>
      <c r="Z46" s="2565"/>
      <c r="AA46" s="2565"/>
      <c r="AB46" s="2565"/>
      <c r="AC46" s="2565"/>
      <c r="AD46" s="2565"/>
      <c r="AE46" s="2565"/>
      <c r="AF46" s="2566"/>
    </row>
    <row r="47" spans="1:32" ht="18.75" customHeight="1" x14ac:dyDescent="0.15">
      <c r="A47" s="919"/>
      <c r="B47" s="862"/>
      <c r="C47" s="920"/>
      <c r="D47" s="922"/>
      <c r="E47" s="921"/>
      <c r="F47" s="922"/>
      <c r="G47" s="921"/>
      <c r="H47" s="923" t="s">
        <v>461</v>
      </c>
      <c r="I47" s="987" t="s">
        <v>10</v>
      </c>
      <c r="J47" s="925" t="s">
        <v>22</v>
      </c>
      <c r="K47" s="925"/>
      <c r="L47" s="925"/>
      <c r="M47" s="830" t="s">
        <v>10</v>
      </c>
      <c r="N47" s="925" t="s">
        <v>23</v>
      </c>
      <c r="O47" s="925"/>
      <c r="P47" s="925"/>
      <c r="Q47" s="925"/>
      <c r="R47" s="925"/>
      <c r="S47" s="925"/>
      <c r="T47" s="925"/>
      <c r="U47" s="925"/>
      <c r="V47" s="925"/>
      <c r="W47" s="925"/>
      <c r="X47" s="925"/>
      <c r="Y47" s="972"/>
      <c r="Z47" s="873"/>
      <c r="AA47" s="873"/>
      <c r="AB47" s="873"/>
      <c r="AC47" s="873"/>
      <c r="AD47" s="873"/>
      <c r="AE47" s="873"/>
      <c r="AF47" s="973"/>
    </row>
    <row r="48" spans="1:32" ht="34.5" customHeight="1" x14ac:dyDescent="0.15">
      <c r="A48" s="842"/>
      <c r="B48" s="852"/>
      <c r="C48" s="931"/>
      <c r="D48" s="851"/>
      <c r="E48" s="844"/>
      <c r="F48" s="851"/>
      <c r="G48" s="844"/>
      <c r="H48" s="988" t="s">
        <v>29</v>
      </c>
      <c r="I48" s="981" t="s">
        <v>10</v>
      </c>
      <c r="J48" s="2553" t="s">
        <v>462</v>
      </c>
      <c r="K48" s="2553"/>
      <c r="L48" s="2553"/>
      <c r="M48" s="989" t="s">
        <v>10</v>
      </c>
      <c r="N48" s="2553" t="s">
        <v>463</v>
      </c>
      <c r="O48" s="2553"/>
      <c r="P48" s="2553"/>
      <c r="Q48" s="990"/>
      <c r="R48" s="990"/>
      <c r="S48" s="990"/>
      <c r="T48" s="990"/>
      <c r="U48" s="937"/>
      <c r="V48" s="937"/>
      <c r="W48" s="937"/>
      <c r="X48" s="937"/>
      <c r="Y48" s="976"/>
      <c r="Z48" s="976"/>
      <c r="AA48" s="976"/>
      <c r="AB48" s="976"/>
      <c r="AC48" s="976"/>
      <c r="AD48" s="976"/>
      <c r="AE48" s="976"/>
      <c r="AF48" s="979"/>
    </row>
    <row r="49" spans="1:32" ht="18" customHeight="1" x14ac:dyDescent="0.15">
      <c r="A49" s="842"/>
      <c r="B49" s="852"/>
      <c r="C49" s="931"/>
      <c r="D49" s="851"/>
      <c r="E49" s="844"/>
      <c r="F49" s="851"/>
      <c r="G49" s="844"/>
      <c r="H49" s="2549" t="s">
        <v>2464</v>
      </c>
      <c r="I49" s="2555" t="s">
        <v>10</v>
      </c>
      <c r="J49" s="2553" t="s">
        <v>462</v>
      </c>
      <c r="K49" s="2553"/>
      <c r="L49" s="2553"/>
      <c r="M49" s="2557" t="s">
        <v>10</v>
      </c>
      <c r="N49" s="2553" t="s">
        <v>2465</v>
      </c>
      <c r="O49" s="2553"/>
      <c r="P49" s="2553"/>
      <c r="Q49" s="2567"/>
      <c r="R49" s="2567"/>
      <c r="S49" s="2567"/>
      <c r="T49" s="2567"/>
      <c r="U49" s="846"/>
      <c r="V49" s="846"/>
      <c r="W49" s="846"/>
      <c r="X49" s="846"/>
      <c r="AF49" s="841"/>
    </row>
    <row r="50" spans="1:32" ht="27" customHeight="1" x14ac:dyDescent="0.15">
      <c r="A50" s="842"/>
      <c r="B50" s="852"/>
      <c r="C50" s="931"/>
      <c r="D50" s="851"/>
      <c r="E50" s="844"/>
      <c r="F50" s="851"/>
      <c r="G50" s="844"/>
      <c r="H50" s="2550"/>
      <c r="I50" s="2556"/>
      <c r="J50" s="2554"/>
      <c r="K50" s="2554"/>
      <c r="L50" s="2554"/>
      <c r="M50" s="2558"/>
      <c r="N50" s="2554"/>
      <c r="O50" s="2554"/>
      <c r="P50" s="2554"/>
      <c r="Q50" s="2568"/>
      <c r="R50" s="2568"/>
      <c r="S50" s="2568"/>
      <c r="T50" s="2568"/>
      <c r="U50" s="925"/>
      <c r="V50" s="925"/>
      <c r="W50" s="925"/>
      <c r="X50" s="925"/>
      <c r="Y50" s="873"/>
      <c r="Z50" s="873"/>
      <c r="AA50" s="873"/>
      <c r="AB50" s="873"/>
      <c r="AC50" s="873"/>
      <c r="AD50" s="873"/>
      <c r="AE50" s="873"/>
      <c r="AF50" s="973"/>
    </row>
    <row r="51" spans="1:32" ht="18.75" customHeight="1" x14ac:dyDescent="0.15">
      <c r="A51" s="842"/>
      <c r="B51" s="852"/>
      <c r="C51" s="931"/>
      <c r="D51" s="851"/>
      <c r="E51" s="844"/>
      <c r="F51" s="851"/>
      <c r="G51" s="844"/>
      <c r="H51" s="2549" t="s">
        <v>33</v>
      </c>
      <c r="I51" s="2555" t="s">
        <v>10</v>
      </c>
      <c r="J51" s="2553" t="s">
        <v>462</v>
      </c>
      <c r="K51" s="2553"/>
      <c r="L51" s="2553"/>
      <c r="M51" s="2557" t="s">
        <v>10</v>
      </c>
      <c r="N51" s="2553" t="s">
        <v>463</v>
      </c>
      <c r="O51" s="2553"/>
      <c r="P51" s="2553"/>
      <c r="Q51" s="2567"/>
      <c r="R51" s="2567"/>
      <c r="S51" s="2567"/>
      <c r="T51" s="2567"/>
      <c r="U51" s="846"/>
      <c r="V51" s="846"/>
      <c r="W51" s="846"/>
      <c r="X51" s="846"/>
      <c r="Y51" s="991"/>
      <c r="AF51" s="841"/>
    </row>
    <row r="52" spans="1:32" ht="18.75" customHeight="1" x14ac:dyDescent="0.15">
      <c r="A52" s="842"/>
      <c r="B52" s="852"/>
      <c r="C52" s="931"/>
      <c r="D52" s="851"/>
      <c r="E52" s="844"/>
      <c r="F52" s="851"/>
      <c r="G52" s="844"/>
      <c r="H52" s="2550"/>
      <c r="I52" s="2556"/>
      <c r="J52" s="2554"/>
      <c r="K52" s="2554"/>
      <c r="L52" s="2554"/>
      <c r="M52" s="2558"/>
      <c r="N52" s="2554"/>
      <c r="O52" s="2554"/>
      <c r="P52" s="2554"/>
      <c r="Q52" s="2568"/>
      <c r="R52" s="2568"/>
      <c r="S52" s="2568"/>
      <c r="T52" s="2568"/>
      <c r="U52" s="925"/>
      <c r="V52" s="925"/>
      <c r="W52" s="925"/>
      <c r="X52" s="925"/>
      <c r="Y52" s="873"/>
      <c r="Z52" s="873"/>
      <c r="AA52" s="873"/>
      <c r="AB52" s="873"/>
      <c r="AC52" s="873"/>
      <c r="AD52" s="873"/>
      <c r="AE52" s="873"/>
      <c r="AF52" s="973"/>
    </row>
    <row r="53" spans="1:32" ht="18.75" customHeight="1" x14ac:dyDescent="0.15">
      <c r="A53" s="932" t="s">
        <v>10</v>
      </c>
      <c r="B53" s="852" t="s">
        <v>464</v>
      </c>
      <c r="C53" s="931" t="s">
        <v>465</v>
      </c>
      <c r="D53" s="851"/>
      <c r="E53" s="844"/>
      <c r="F53" s="851"/>
      <c r="G53" s="844"/>
      <c r="H53" s="992" t="s">
        <v>47</v>
      </c>
      <c r="I53" s="830" t="s">
        <v>10</v>
      </c>
      <c r="J53" s="846" t="s">
        <v>43</v>
      </c>
      <c r="K53" s="846"/>
      <c r="L53" s="830" t="s">
        <v>10</v>
      </c>
      <c r="M53" s="846" t="s">
        <v>289</v>
      </c>
      <c r="N53" s="846"/>
      <c r="AF53" s="841"/>
    </row>
    <row r="54" spans="1:32" ht="18.75" customHeight="1" x14ac:dyDescent="0.15">
      <c r="A54" s="842"/>
      <c r="B54" s="852"/>
      <c r="C54" s="931"/>
      <c r="D54" s="851"/>
      <c r="E54" s="844"/>
      <c r="F54" s="851"/>
      <c r="G54" s="844"/>
      <c r="H54" s="2549" t="s">
        <v>58</v>
      </c>
      <c r="I54" s="2557" t="s">
        <v>10</v>
      </c>
      <c r="J54" s="2553" t="s">
        <v>30</v>
      </c>
      <c r="K54" s="2553"/>
      <c r="L54" s="2553"/>
      <c r="M54" s="2557" t="s">
        <v>10</v>
      </c>
      <c r="N54" s="2553" t="s">
        <v>31</v>
      </c>
      <c r="O54" s="2553"/>
      <c r="P54" s="2553"/>
      <c r="Q54" s="991"/>
      <c r="R54" s="991"/>
      <c r="S54" s="991"/>
      <c r="T54" s="991"/>
      <c r="U54" s="991"/>
      <c r="V54" s="991"/>
      <c r="W54" s="991"/>
      <c r="X54" s="991"/>
      <c r="Y54" s="991"/>
      <c r="Z54" s="991"/>
      <c r="AA54" s="991"/>
      <c r="AB54" s="991"/>
      <c r="AC54" s="991"/>
      <c r="AD54" s="991"/>
      <c r="AE54" s="991"/>
      <c r="AF54" s="993"/>
    </row>
    <row r="55" spans="1:32" ht="18.75" customHeight="1" x14ac:dyDescent="0.15">
      <c r="A55" s="851"/>
      <c r="C55" s="931"/>
      <c r="D55" s="851"/>
      <c r="E55" s="844"/>
      <c r="F55" s="851"/>
      <c r="G55" s="844"/>
      <c r="H55" s="2550"/>
      <c r="I55" s="2558"/>
      <c r="J55" s="2554"/>
      <c r="K55" s="2554"/>
      <c r="L55" s="2554"/>
      <c r="M55" s="2558"/>
      <c r="N55" s="2554"/>
      <c r="O55" s="2554"/>
      <c r="P55" s="2554"/>
      <c r="Q55" s="873"/>
      <c r="R55" s="873"/>
      <c r="S55" s="873"/>
      <c r="T55" s="873"/>
      <c r="U55" s="873"/>
      <c r="V55" s="873"/>
      <c r="W55" s="873"/>
      <c r="X55" s="873"/>
      <c r="Y55" s="873"/>
      <c r="Z55" s="873"/>
      <c r="AA55" s="873"/>
      <c r="AB55" s="873"/>
      <c r="AC55" s="873"/>
      <c r="AD55" s="873"/>
      <c r="AE55" s="873"/>
      <c r="AF55" s="973"/>
    </row>
    <row r="56" spans="1:32" ht="18.75" customHeight="1" x14ac:dyDescent="0.15">
      <c r="A56" s="842"/>
      <c r="B56" s="852"/>
      <c r="C56" s="931"/>
      <c r="D56" s="851"/>
      <c r="E56" s="844"/>
      <c r="F56" s="851"/>
      <c r="G56" s="844"/>
      <c r="H56" s="2549" t="s">
        <v>59</v>
      </c>
      <c r="I56" s="2557" t="s">
        <v>10</v>
      </c>
      <c r="J56" s="2553" t="s">
        <v>30</v>
      </c>
      <c r="K56" s="2553"/>
      <c r="L56" s="2553"/>
      <c r="M56" s="2557" t="s">
        <v>10</v>
      </c>
      <c r="N56" s="2553" t="s">
        <v>31</v>
      </c>
      <c r="O56" s="2553"/>
      <c r="P56" s="2553"/>
      <c r="Q56" s="991"/>
      <c r="R56" s="991"/>
      <c r="S56" s="991"/>
      <c r="T56" s="991"/>
      <c r="U56" s="991"/>
      <c r="V56" s="991"/>
      <c r="W56" s="991"/>
      <c r="X56" s="991"/>
      <c r="Y56" s="991"/>
      <c r="Z56" s="991"/>
      <c r="AA56" s="991"/>
      <c r="AB56" s="991"/>
      <c r="AC56" s="991"/>
      <c r="AD56" s="991"/>
      <c r="AE56" s="991"/>
      <c r="AF56" s="993"/>
    </row>
    <row r="57" spans="1:32" ht="18.75" customHeight="1" x14ac:dyDescent="0.15">
      <c r="A57" s="842"/>
      <c r="B57" s="852"/>
      <c r="C57" s="931"/>
      <c r="D57" s="851"/>
      <c r="E57" s="844"/>
      <c r="F57" s="851"/>
      <c r="G57" s="844"/>
      <c r="H57" s="2569"/>
      <c r="I57" s="2558"/>
      <c r="J57" s="2554"/>
      <c r="K57" s="2554"/>
      <c r="L57" s="2554"/>
      <c r="M57" s="2558"/>
      <c r="N57" s="2554"/>
      <c r="O57" s="2554"/>
      <c r="P57" s="2554"/>
      <c r="Q57" s="873"/>
      <c r="R57" s="873"/>
      <c r="S57" s="873"/>
      <c r="T57" s="873"/>
      <c r="U57" s="873"/>
      <c r="V57" s="873"/>
      <c r="W57" s="873"/>
      <c r="X57" s="873"/>
      <c r="Y57" s="873"/>
      <c r="Z57" s="873"/>
      <c r="AA57" s="873"/>
      <c r="AB57" s="873"/>
      <c r="AC57" s="873"/>
      <c r="AD57" s="873"/>
      <c r="AE57" s="873"/>
      <c r="AF57" s="973"/>
    </row>
    <row r="58" spans="1:32" ht="18.75" customHeight="1" x14ac:dyDescent="0.15">
      <c r="A58" s="842"/>
      <c r="B58" s="857"/>
      <c r="C58" s="959"/>
      <c r="D58" s="853"/>
      <c r="E58" s="844"/>
      <c r="F58" s="855"/>
      <c r="G58" s="844"/>
      <c r="H58" s="935" t="s">
        <v>36</v>
      </c>
      <c r="I58" s="994" t="s">
        <v>10</v>
      </c>
      <c r="J58" s="937" t="s">
        <v>24</v>
      </c>
      <c r="K58" s="937"/>
      <c r="L58" s="982" t="s">
        <v>10</v>
      </c>
      <c r="M58" s="937" t="s">
        <v>28</v>
      </c>
      <c r="N58" s="937"/>
      <c r="O58" s="976"/>
      <c r="P58" s="937"/>
      <c r="Q58" s="873"/>
      <c r="R58" s="873"/>
      <c r="S58" s="873"/>
      <c r="T58" s="873"/>
      <c r="U58" s="873"/>
      <c r="V58" s="873"/>
      <c r="W58" s="873"/>
      <c r="X58" s="873"/>
      <c r="Y58" s="995"/>
      <c r="Z58" s="828"/>
      <c r="AA58" s="828"/>
      <c r="AB58" s="828"/>
      <c r="AC58" s="995"/>
      <c r="AD58" s="828"/>
      <c r="AE58" s="828"/>
      <c r="AF58" s="933"/>
    </row>
    <row r="59" spans="1:32" ht="18.75" customHeight="1" x14ac:dyDescent="0.15">
      <c r="A59" s="919"/>
      <c r="B59" s="862"/>
      <c r="C59" s="920"/>
      <c r="D59" s="836"/>
      <c r="E59" s="921"/>
      <c r="F59" s="922"/>
      <c r="G59" s="930"/>
      <c r="H59" s="969" t="s">
        <v>63</v>
      </c>
      <c r="I59" s="987" t="s">
        <v>10</v>
      </c>
      <c r="J59" s="970" t="s">
        <v>24</v>
      </c>
      <c r="K59" s="970"/>
      <c r="L59" s="971"/>
      <c r="M59" s="996" t="s">
        <v>10</v>
      </c>
      <c r="N59" s="970" t="s">
        <v>64</v>
      </c>
      <c r="O59" s="970"/>
      <c r="P59" s="971"/>
      <c r="Q59" s="996" t="s">
        <v>10</v>
      </c>
      <c r="R59" s="972" t="s">
        <v>65</v>
      </c>
      <c r="S59" s="972"/>
      <c r="T59" s="972"/>
      <c r="U59" s="972"/>
      <c r="V59" s="970"/>
      <c r="W59" s="970"/>
      <c r="X59" s="970"/>
      <c r="Y59" s="970"/>
      <c r="Z59" s="970"/>
      <c r="AA59" s="970"/>
      <c r="AB59" s="970"/>
      <c r="AC59" s="970"/>
      <c r="AD59" s="970"/>
      <c r="AE59" s="970"/>
      <c r="AF59" s="997"/>
    </row>
    <row r="60" spans="1:32" ht="18.75" customHeight="1" x14ac:dyDescent="0.15">
      <c r="A60" s="842"/>
      <c r="B60" s="852"/>
      <c r="C60" s="931"/>
      <c r="D60" s="839"/>
      <c r="E60" s="844"/>
      <c r="F60" s="851"/>
      <c r="G60" s="933"/>
      <c r="H60" s="974" t="s">
        <v>461</v>
      </c>
      <c r="I60" s="830" t="s">
        <v>10</v>
      </c>
      <c r="J60" s="846" t="s">
        <v>22</v>
      </c>
      <c r="K60" s="846"/>
      <c r="L60" s="847"/>
      <c r="M60" s="830" t="s">
        <v>10</v>
      </c>
      <c r="N60" s="846" t="s">
        <v>23</v>
      </c>
      <c r="O60" s="846"/>
      <c r="P60" s="975"/>
      <c r="Q60" s="982"/>
      <c r="R60" s="976"/>
      <c r="S60" s="873"/>
      <c r="T60" s="873"/>
      <c r="U60" s="873"/>
      <c r="V60" s="873"/>
      <c r="W60" s="873"/>
      <c r="X60" s="873"/>
      <c r="Y60" s="976"/>
      <c r="Z60" s="937"/>
      <c r="AA60" s="937"/>
      <c r="AB60" s="998"/>
      <c r="AC60" s="998"/>
      <c r="AD60" s="937"/>
      <c r="AE60" s="937"/>
      <c r="AF60" s="999"/>
    </row>
    <row r="61" spans="1:32" ht="18.75" customHeight="1" x14ac:dyDescent="0.15">
      <c r="A61" s="842"/>
      <c r="B61" s="852"/>
      <c r="C61" s="931"/>
      <c r="D61" s="839"/>
      <c r="E61" s="844"/>
      <c r="F61" s="851"/>
      <c r="G61" s="933"/>
      <c r="H61" s="935" t="s">
        <v>66</v>
      </c>
      <c r="I61" s="994" t="s">
        <v>10</v>
      </c>
      <c r="J61" s="937" t="s">
        <v>22</v>
      </c>
      <c r="K61" s="937"/>
      <c r="L61" s="975"/>
      <c r="M61" s="982" t="s">
        <v>10</v>
      </c>
      <c r="N61" s="937" t="s">
        <v>23</v>
      </c>
      <c r="O61" s="982"/>
      <c r="P61" s="847"/>
      <c r="Q61" s="830"/>
      <c r="S61" s="873"/>
      <c r="T61" s="873"/>
      <c r="U61" s="873"/>
      <c r="V61" s="873"/>
      <c r="W61" s="873"/>
      <c r="X61" s="976"/>
      <c r="Z61" s="846"/>
      <c r="AA61" s="846"/>
      <c r="AB61" s="828"/>
      <c r="AC61" s="1000"/>
      <c r="AD61" s="846"/>
      <c r="AE61" s="846"/>
      <c r="AF61" s="933"/>
    </row>
    <row r="62" spans="1:32" ht="18.75" customHeight="1" x14ac:dyDescent="0.15">
      <c r="A62" s="842"/>
      <c r="B62" s="852"/>
      <c r="C62" s="931"/>
      <c r="D62" s="839"/>
      <c r="E62" s="844"/>
      <c r="F62" s="851"/>
      <c r="G62" s="933"/>
      <c r="H62" s="978" t="s">
        <v>293</v>
      </c>
      <c r="I62" s="994" t="s">
        <v>10</v>
      </c>
      <c r="J62" s="937" t="s">
        <v>24</v>
      </c>
      <c r="K62" s="937"/>
      <c r="L62" s="982" t="s">
        <v>10</v>
      </c>
      <c r="M62" s="937" t="s">
        <v>28</v>
      </c>
      <c r="N62" s="976"/>
      <c r="O62" s="937"/>
      <c r="P62" s="937"/>
      <c r="Q62" s="937"/>
      <c r="R62" s="937"/>
      <c r="S62" s="937"/>
      <c r="T62" s="937"/>
      <c r="U62" s="937"/>
      <c r="V62" s="937"/>
      <c r="W62" s="937"/>
      <c r="X62" s="937"/>
      <c r="Y62" s="937"/>
      <c r="Z62" s="937"/>
      <c r="AA62" s="937"/>
      <c r="AB62" s="937"/>
      <c r="AC62" s="937"/>
      <c r="AD62" s="937"/>
      <c r="AE62" s="937"/>
      <c r="AF62" s="942"/>
    </row>
    <row r="63" spans="1:32" ht="18.75" customHeight="1" x14ac:dyDescent="0.15">
      <c r="A63" s="842"/>
      <c r="B63" s="852"/>
      <c r="C63" s="931"/>
      <c r="D63" s="839"/>
      <c r="E63" s="844"/>
      <c r="F63" s="851"/>
      <c r="G63" s="933"/>
      <c r="H63" s="980" t="s">
        <v>466</v>
      </c>
      <c r="I63" s="994" t="s">
        <v>10</v>
      </c>
      <c r="J63" s="937" t="s">
        <v>24</v>
      </c>
      <c r="K63" s="937"/>
      <c r="L63" s="982" t="s">
        <v>10</v>
      </c>
      <c r="M63" s="937" t="s">
        <v>28</v>
      </c>
      <c r="N63" s="976"/>
      <c r="O63" s="937"/>
      <c r="P63" s="937"/>
      <c r="Q63" s="937"/>
      <c r="R63" s="937"/>
      <c r="S63" s="937"/>
      <c r="T63" s="937"/>
      <c r="U63" s="937"/>
      <c r="V63" s="937"/>
      <c r="W63" s="937"/>
      <c r="X63" s="937"/>
      <c r="Y63" s="937"/>
      <c r="Z63" s="937"/>
      <c r="AA63" s="937"/>
      <c r="AB63" s="937"/>
      <c r="AC63" s="937"/>
      <c r="AD63" s="937"/>
      <c r="AE63" s="937"/>
      <c r="AF63" s="942"/>
    </row>
    <row r="64" spans="1:32" ht="18.75" customHeight="1" x14ac:dyDescent="0.15">
      <c r="A64" s="932" t="s">
        <v>10</v>
      </c>
      <c r="B64" s="852" t="s">
        <v>467</v>
      </c>
      <c r="C64" s="931" t="s">
        <v>472</v>
      </c>
      <c r="D64" s="839"/>
      <c r="E64" s="844"/>
      <c r="F64" s="851"/>
      <c r="G64" s="933"/>
      <c r="H64" s="978" t="s">
        <v>473</v>
      </c>
      <c r="I64" s="994" t="s">
        <v>10</v>
      </c>
      <c r="J64" s="937" t="s">
        <v>24</v>
      </c>
      <c r="K64" s="937"/>
      <c r="L64" s="982" t="s">
        <v>10</v>
      </c>
      <c r="M64" s="937" t="s">
        <v>28</v>
      </c>
      <c r="N64" s="976"/>
      <c r="O64" s="937"/>
      <c r="P64" s="937"/>
      <c r="Q64" s="937"/>
      <c r="R64" s="937"/>
      <c r="S64" s="937"/>
      <c r="T64" s="937"/>
      <c r="U64" s="937"/>
      <c r="V64" s="937"/>
      <c r="W64" s="937"/>
      <c r="X64" s="937"/>
      <c r="Y64" s="937"/>
      <c r="Z64" s="937"/>
      <c r="AA64" s="937"/>
      <c r="AB64" s="937"/>
      <c r="AC64" s="937"/>
      <c r="AD64" s="937"/>
      <c r="AE64" s="937"/>
      <c r="AF64" s="942"/>
    </row>
    <row r="65" spans="1:32" ht="18.75" customHeight="1" x14ac:dyDescent="0.15">
      <c r="A65" s="842"/>
      <c r="B65" s="852"/>
      <c r="C65" s="931"/>
      <c r="D65" s="839"/>
      <c r="E65" s="844"/>
      <c r="F65" s="851"/>
      <c r="G65" s="933"/>
      <c r="H65" s="983" t="s">
        <v>82</v>
      </c>
      <c r="I65" s="994" t="s">
        <v>10</v>
      </c>
      <c r="J65" s="937" t="s">
        <v>24</v>
      </c>
      <c r="K65" s="937"/>
      <c r="L65" s="982" t="s">
        <v>10</v>
      </c>
      <c r="M65" s="937" t="s">
        <v>28</v>
      </c>
      <c r="N65" s="976"/>
      <c r="O65" s="937"/>
      <c r="P65" s="937"/>
      <c r="Q65" s="937"/>
      <c r="R65" s="937"/>
      <c r="S65" s="937"/>
      <c r="T65" s="937"/>
      <c r="U65" s="937"/>
      <c r="V65" s="937"/>
      <c r="W65" s="937"/>
      <c r="X65" s="937"/>
      <c r="Y65" s="937"/>
      <c r="Z65" s="937"/>
      <c r="AA65" s="937"/>
      <c r="AB65" s="937"/>
      <c r="AC65" s="937"/>
      <c r="AD65" s="937"/>
      <c r="AE65" s="937"/>
      <c r="AF65" s="942"/>
    </row>
    <row r="66" spans="1:32" ht="18.75" customHeight="1" x14ac:dyDescent="0.15">
      <c r="A66" s="842"/>
      <c r="B66" s="852"/>
      <c r="C66" s="931"/>
      <c r="D66" s="839"/>
      <c r="E66" s="844"/>
      <c r="F66" s="851"/>
      <c r="G66" s="933"/>
      <c r="H66" s="983" t="s">
        <v>76</v>
      </c>
      <c r="I66" s="994" t="s">
        <v>10</v>
      </c>
      <c r="J66" s="937" t="s">
        <v>24</v>
      </c>
      <c r="K66" s="937"/>
      <c r="L66" s="982" t="s">
        <v>10</v>
      </c>
      <c r="M66" s="937" t="s">
        <v>55</v>
      </c>
      <c r="N66" s="937"/>
      <c r="O66" s="982" t="s">
        <v>10</v>
      </c>
      <c r="P66" s="937" t="s">
        <v>56</v>
      </c>
      <c r="Q66" s="976"/>
      <c r="R66" s="976"/>
      <c r="S66" s="976"/>
      <c r="T66" s="937"/>
      <c r="U66" s="937"/>
      <c r="V66" s="937"/>
      <c r="W66" s="937"/>
      <c r="X66" s="937"/>
      <c r="Y66" s="937"/>
      <c r="Z66" s="937"/>
      <c r="AA66" s="937"/>
      <c r="AB66" s="937"/>
      <c r="AC66" s="937"/>
      <c r="AD66" s="937"/>
      <c r="AE66" s="937"/>
      <c r="AF66" s="942"/>
    </row>
    <row r="67" spans="1:32" ht="18.75" customHeight="1" x14ac:dyDescent="0.15">
      <c r="A67" s="958"/>
      <c r="B67" s="857"/>
      <c r="C67" s="959"/>
      <c r="D67" s="853"/>
      <c r="E67" s="960"/>
      <c r="F67" s="855"/>
      <c r="G67" s="984"/>
      <c r="H67" s="961" t="s">
        <v>83</v>
      </c>
      <c r="I67" s="1001" t="s">
        <v>10</v>
      </c>
      <c r="J67" s="940" t="s">
        <v>24</v>
      </c>
      <c r="K67" s="940"/>
      <c r="L67" s="1002" t="s">
        <v>10</v>
      </c>
      <c r="M67" s="940" t="s">
        <v>28</v>
      </c>
      <c r="N67" s="964"/>
      <c r="O67" s="940"/>
      <c r="P67" s="940"/>
      <c r="Q67" s="940"/>
      <c r="R67" s="940"/>
      <c r="S67" s="940"/>
      <c r="T67" s="940"/>
      <c r="U67" s="940"/>
      <c r="V67" s="940"/>
      <c r="W67" s="940"/>
      <c r="X67" s="940"/>
      <c r="Y67" s="940"/>
      <c r="Z67" s="940"/>
      <c r="AA67" s="940"/>
      <c r="AB67" s="940"/>
      <c r="AC67" s="940"/>
      <c r="AD67" s="940"/>
      <c r="AE67" s="940"/>
      <c r="AF67" s="1003"/>
    </row>
    <row r="68" spans="1:32" ht="8.25" customHeight="1" x14ac:dyDescent="0.15">
      <c r="A68" s="880"/>
      <c r="B68" s="880"/>
      <c r="G68" s="846"/>
      <c r="H68" s="846"/>
      <c r="I68" s="846"/>
      <c r="J68" s="846"/>
      <c r="K68" s="846"/>
      <c r="L68" s="846"/>
      <c r="M68" s="846"/>
      <c r="N68" s="846"/>
      <c r="O68" s="846"/>
      <c r="P68" s="846"/>
      <c r="Q68" s="846"/>
      <c r="R68" s="846"/>
      <c r="S68" s="846"/>
      <c r="T68" s="846"/>
      <c r="U68" s="846"/>
      <c r="V68" s="846"/>
      <c r="W68" s="846"/>
      <c r="X68" s="846"/>
      <c r="Y68" s="846"/>
      <c r="Z68" s="846"/>
      <c r="AA68" s="846"/>
      <c r="AB68" s="846"/>
    </row>
    <row r="69" spans="1:32" ht="20.25" customHeight="1" x14ac:dyDescent="0.15">
      <c r="A69" s="1004"/>
      <c r="B69" s="1004"/>
      <c r="C69" s="846" t="s">
        <v>248</v>
      </c>
      <c r="D69" s="846"/>
      <c r="E69" s="880"/>
      <c r="F69" s="880"/>
      <c r="G69" s="880"/>
      <c r="H69" s="880"/>
      <c r="I69" s="880"/>
      <c r="J69" s="880"/>
      <c r="K69" s="880"/>
      <c r="L69" s="880"/>
      <c r="M69" s="880"/>
      <c r="N69" s="880"/>
      <c r="O69" s="880"/>
      <c r="P69" s="880"/>
      <c r="Q69" s="880"/>
      <c r="R69" s="880"/>
      <c r="S69" s="880"/>
      <c r="T69" s="880"/>
      <c r="U69" s="880"/>
      <c r="V69" s="880"/>
    </row>
    <row r="96" spans="12:12" ht="20.25" customHeight="1" x14ac:dyDescent="0.15">
      <c r="L96" s="873"/>
    </row>
    <row r="438" spans="1:7" ht="20.25" customHeight="1" x14ac:dyDescent="0.15">
      <c r="A438" s="855"/>
      <c r="B438" s="856"/>
      <c r="C438" s="854"/>
      <c r="D438" s="854"/>
      <c r="E438" s="854"/>
      <c r="F438" s="854"/>
      <c r="G438" s="872"/>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9"/>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headerFooter alignWithMargins="0"/>
  <rowBreaks count="2" manualBreakCount="2">
    <brk id="40" max="16383" man="1"/>
    <brk id="173"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AK83"/>
  <sheetViews>
    <sheetView workbookViewId="0"/>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474</v>
      </c>
    </row>
    <row r="3" spans="2:37" ht="14.25" customHeight="1" x14ac:dyDescent="0.15">
      <c r="AB3" s="2580" t="s">
        <v>475</v>
      </c>
      <c r="AC3" s="2581"/>
      <c r="AD3" s="2581"/>
      <c r="AE3" s="2581"/>
      <c r="AF3" s="2582"/>
      <c r="AG3" s="2468"/>
      <c r="AH3" s="2469"/>
      <c r="AI3" s="2469"/>
      <c r="AJ3" s="2469"/>
      <c r="AK3" s="2470"/>
    </row>
    <row r="5" spans="2:37" x14ac:dyDescent="0.15">
      <c r="B5" s="2707" t="s">
        <v>476</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c r="AG5" s="2707"/>
      <c r="AH5" s="2707"/>
      <c r="AI5" s="2707"/>
      <c r="AJ5" s="2707"/>
      <c r="AK5" s="2707"/>
    </row>
    <row r="6" spans="2:37" ht="13.5" customHeight="1" x14ac:dyDescent="0.15">
      <c r="AE6" t="s">
        <v>477</v>
      </c>
      <c r="AF6" s="2707"/>
      <c r="AG6" s="2707"/>
      <c r="AH6" t="s">
        <v>478</v>
      </c>
      <c r="AI6" s="2707"/>
      <c r="AJ6" s="2707"/>
      <c r="AK6" t="s">
        <v>479</v>
      </c>
    </row>
    <row r="7" spans="2:37" x14ac:dyDescent="0.15">
      <c r="B7" s="2707"/>
      <c r="C7" s="2707"/>
      <c r="D7" s="2707"/>
      <c r="E7" s="2707"/>
      <c r="F7" s="2707"/>
      <c r="G7" s="2707"/>
      <c r="H7" s="2707" t="s">
        <v>481</v>
      </c>
      <c r="I7" s="2707"/>
      <c r="J7" s="2707"/>
      <c r="K7" t="s">
        <v>482</v>
      </c>
    </row>
    <row r="8" spans="2:37" x14ac:dyDescent="0.15">
      <c r="V8" s="2706" t="s">
        <v>483</v>
      </c>
      <c r="W8" s="2706"/>
      <c r="X8" s="2706"/>
      <c r="Y8" s="2706"/>
      <c r="Z8" s="2706"/>
      <c r="AA8" s="2706"/>
      <c r="AB8" s="2706"/>
      <c r="AC8" s="2706"/>
      <c r="AD8" s="2706"/>
      <c r="AE8" s="2706"/>
      <c r="AF8" s="2706"/>
      <c r="AG8" s="2706"/>
      <c r="AH8" s="2706"/>
      <c r="AI8" s="2706"/>
      <c r="AJ8" s="2706"/>
      <c r="AK8" s="2706"/>
    </row>
    <row r="9" spans="2:37" x14ac:dyDescent="0.15">
      <c r="Y9" s="2707"/>
      <c r="Z9" s="2707"/>
      <c r="AA9" s="2707"/>
      <c r="AB9" s="2707"/>
      <c r="AC9" s="2707"/>
      <c r="AD9" s="2707"/>
      <c r="AE9" s="2707"/>
      <c r="AF9" s="2707"/>
      <c r="AG9" s="2707"/>
      <c r="AH9" s="2707"/>
      <c r="AI9" s="2707"/>
      <c r="AJ9" s="2707"/>
      <c r="AK9" s="2707"/>
    </row>
    <row r="10" spans="2:37" x14ac:dyDescent="0.15">
      <c r="V10" s="2707" t="s">
        <v>484</v>
      </c>
      <c r="W10" s="2707"/>
      <c r="X10" s="2707"/>
      <c r="Y10" s="2707"/>
      <c r="Z10" s="2707"/>
      <c r="AA10" s="2707"/>
      <c r="AB10" s="2707"/>
      <c r="AC10" s="2707"/>
      <c r="AD10" s="2707"/>
      <c r="AE10" s="2707"/>
      <c r="AF10" s="2707"/>
      <c r="AG10" s="2707"/>
      <c r="AH10" s="2707"/>
      <c r="AI10" s="2707"/>
      <c r="AJ10" s="2707"/>
      <c r="AK10" s="2707"/>
    </row>
    <row r="11" spans="2:37" x14ac:dyDescent="0.15">
      <c r="Y11" s="2707"/>
      <c r="Z11" s="2707"/>
      <c r="AA11" s="2707"/>
      <c r="AB11" s="2707"/>
      <c r="AC11" s="2707"/>
      <c r="AD11" s="2707"/>
      <c r="AE11" s="2707"/>
      <c r="AF11" s="2707"/>
      <c r="AG11" s="2707"/>
      <c r="AH11" s="2707"/>
      <c r="AI11" s="2707"/>
      <c r="AJ11" s="2707"/>
      <c r="AK11" s="2707"/>
    </row>
    <row r="12" spans="2:37" x14ac:dyDescent="0.15">
      <c r="C12" t="s">
        <v>485</v>
      </c>
    </row>
    <row r="13" spans="2:37" x14ac:dyDescent="0.15">
      <c r="N13" s="2689"/>
      <c r="O13" s="2689"/>
      <c r="AB13" s="2580" t="s">
        <v>486</v>
      </c>
      <c r="AC13" s="2581"/>
      <c r="AD13" s="2581"/>
      <c r="AE13" s="2581"/>
      <c r="AF13" s="2581"/>
      <c r="AG13" s="2581"/>
      <c r="AH13" s="2581"/>
      <c r="AI13" s="2582"/>
      <c r="AJ13" s="2661"/>
      <c r="AK13" s="2682"/>
    </row>
    <row r="14" spans="2:37" ht="14.25" customHeight="1" x14ac:dyDescent="0.15">
      <c r="B14" s="2591" t="s">
        <v>487</v>
      </c>
      <c r="C14" s="2675" t="s">
        <v>488</v>
      </c>
      <c r="D14" s="2663"/>
      <c r="E14" s="2663"/>
      <c r="F14" s="2663"/>
      <c r="G14" s="2663"/>
      <c r="H14" s="2663"/>
      <c r="I14" s="2663"/>
      <c r="J14" s="2663"/>
      <c r="K14" s="2663"/>
      <c r="L14" s="2690"/>
      <c r="M14" s="2691"/>
      <c r="N14" s="2692"/>
      <c r="O14" s="2692"/>
      <c r="P14" s="2692"/>
      <c r="Q14" s="2692"/>
      <c r="R14" s="2692"/>
      <c r="S14" s="2692"/>
      <c r="T14" s="2692"/>
      <c r="U14" s="2692"/>
      <c r="V14" s="2692"/>
      <c r="W14" s="2692"/>
      <c r="X14" s="2692"/>
      <c r="Y14" s="2692"/>
      <c r="Z14" s="2692"/>
      <c r="AA14" s="2692"/>
      <c r="AB14" s="2692"/>
      <c r="AC14" s="2692"/>
      <c r="AD14" s="2692"/>
      <c r="AE14" s="2692"/>
      <c r="AF14" s="2692"/>
      <c r="AG14" s="2692"/>
      <c r="AH14" s="2692"/>
      <c r="AI14" s="2692"/>
      <c r="AJ14" s="2692"/>
      <c r="AK14" s="2693"/>
    </row>
    <row r="15" spans="2:37" ht="14.25" customHeight="1" x14ac:dyDescent="0.15">
      <c r="B15" s="2592"/>
      <c r="C15" s="2694" t="s">
        <v>489</v>
      </c>
      <c r="D15" s="2695"/>
      <c r="E15" s="2695"/>
      <c r="F15" s="2695"/>
      <c r="G15" s="2695"/>
      <c r="H15" s="2695"/>
      <c r="I15" s="2695"/>
      <c r="J15" s="2695"/>
      <c r="K15" s="2695"/>
      <c r="L15" s="2695"/>
      <c r="M15" s="2696"/>
      <c r="N15" s="2697"/>
      <c r="O15" s="2697"/>
      <c r="P15" s="2697"/>
      <c r="Q15" s="2697"/>
      <c r="R15" s="2697"/>
      <c r="S15" s="2697"/>
      <c r="T15" s="2697"/>
      <c r="U15" s="2697"/>
      <c r="V15" s="2697"/>
      <c r="W15" s="2697"/>
      <c r="X15" s="2697"/>
      <c r="Y15" s="2697"/>
      <c r="Z15" s="2697"/>
      <c r="AA15" s="2697"/>
      <c r="AB15" s="2697"/>
      <c r="AC15" s="2697"/>
      <c r="AD15" s="2697"/>
      <c r="AE15" s="2697"/>
      <c r="AF15" s="2697"/>
      <c r="AG15" s="2697"/>
      <c r="AH15" s="2697"/>
      <c r="AI15" s="2697"/>
      <c r="AJ15" s="2697"/>
      <c r="AK15" s="2698"/>
    </row>
    <row r="16" spans="2:37" ht="13.5" customHeight="1" x14ac:dyDescent="0.15">
      <c r="B16" s="2592"/>
      <c r="C16" s="2675" t="s">
        <v>490</v>
      </c>
      <c r="D16" s="2663"/>
      <c r="E16" s="2663"/>
      <c r="F16" s="2663"/>
      <c r="G16" s="2663"/>
      <c r="H16" s="2663"/>
      <c r="I16" s="2663"/>
      <c r="J16" s="2663"/>
      <c r="K16" s="2663"/>
      <c r="L16" s="2664"/>
      <c r="M16" s="2661" t="s">
        <v>491</v>
      </c>
      <c r="N16" s="2662"/>
      <c r="O16" s="2662"/>
      <c r="P16" s="2662"/>
      <c r="Q16" s="2662"/>
      <c r="R16" s="2662"/>
      <c r="S16" s="2662"/>
      <c r="T16" t="s">
        <v>492</v>
      </c>
      <c r="U16" s="2662"/>
      <c r="V16" s="2662"/>
      <c r="W16" s="2662"/>
      <c r="X16" t="s">
        <v>493</v>
      </c>
      <c r="Y16" s="2663"/>
      <c r="Z16" s="2663"/>
      <c r="AA16" s="2663"/>
      <c r="AB16" s="2663"/>
      <c r="AC16" s="2663"/>
      <c r="AD16" s="2663"/>
      <c r="AE16" s="2663"/>
      <c r="AF16" s="2663"/>
      <c r="AG16" s="2663"/>
      <c r="AH16" s="2663"/>
      <c r="AI16" s="2663"/>
      <c r="AJ16" s="2663"/>
      <c r="AK16" s="2664"/>
    </row>
    <row r="17" spans="2:37" ht="13.5" customHeight="1" x14ac:dyDescent="0.15">
      <c r="B17" s="2592"/>
      <c r="C17" s="2694"/>
      <c r="D17" s="2695"/>
      <c r="E17" s="2695"/>
      <c r="F17" s="2695"/>
      <c r="G17" s="2695"/>
      <c r="H17" s="2695"/>
      <c r="I17" s="2695"/>
      <c r="J17" s="2695"/>
      <c r="K17" s="2695"/>
      <c r="L17" s="2699"/>
      <c r="M17" s="2665" t="s">
        <v>494</v>
      </c>
      <c r="N17" s="2542"/>
      <c r="O17" s="2542"/>
      <c r="P17" s="2542"/>
      <c r="Q17" t="s">
        <v>495</v>
      </c>
      <c r="R17" s="2542"/>
      <c r="S17" s="2542"/>
      <c r="T17" s="2542"/>
      <c r="U17" s="2542"/>
      <c r="V17" s="2542" t="s">
        <v>496</v>
      </c>
      <c r="W17" s="2542"/>
      <c r="X17" s="2666"/>
      <c r="Y17" s="2666"/>
      <c r="Z17" s="2666"/>
      <c r="AA17" s="2666"/>
      <c r="AB17" s="2666"/>
      <c r="AC17" s="2666"/>
      <c r="AD17" s="2666"/>
      <c r="AE17" s="2666"/>
      <c r="AF17" s="2666"/>
      <c r="AG17" s="2666"/>
      <c r="AH17" s="2666"/>
      <c r="AI17" s="2666"/>
      <c r="AJ17" s="2666"/>
      <c r="AK17" s="2667"/>
    </row>
    <row r="18" spans="2:37" ht="13.5" customHeight="1" x14ac:dyDescent="0.15">
      <c r="B18" s="2592"/>
      <c r="C18" s="2679"/>
      <c r="D18" s="2680"/>
      <c r="E18" s="2680"/>
      <c r="F18" s="2680"/>
      <c r="G18" s="2680"/>
      <c r="H18" s="2680"/>
      <c r="I18" s="2680"/>
      <c r="J18" s="2680"/>
      <c r="K18" s="2680"/>
      <c r="L18" s="2681"/>
      <c r="M18" s="2700" t="s">
        <v>497</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2"/>
    </row>
    <row r="19" spans="2:37" ht="14.25" customHeight="1" x14ac:dyDescent="0.15">
      <c r="B19" s="2592"/>
      <c r="C19" s="2703" t="s">
        <v>498</v>
      </c>
      <c r="D19" s="2704"/>
      <c r="E19" s="2704"/>
      <c r="F19" s="2704"/>
      <c r="G19" s="2704"/>
      <c r="H19" s="2704"/>
      <c r="I19" s="2704"/>
      <c r="J19" s="2704"/>
      <c r="K19" s="2704"/>
      <c r="L19" s="2705"/>
      <c r="M19" s="2580" t="s">
        <v>499</v>
      </c>
      <c r="N19" s="2581"/>
      <c r="O19" s="2581"/>
      <c r="P19" s="2581"/>
      <c r="Q19" s="2582"/>
      <c r="R19" s="2468"/>
      <c r="S19" s="2469"/>
      <c r="T19" s="2469"/>
      <c r="U19" s="2469"/>
      <c r="V19" s="2469"/>
      <c r="W19" s="2469"/>
      <c r="X19" s="2469"/>
      <c r="Y19" s="2469"/>
      <c r="Z19" s="2469"/>
      <c r="AA19" s="2470"/>
      <c r="AB19" s="2661" t="s">
        <v>500</v>
      </c>
      <c r="AC19" s="2662"/>
      <c r="AD19" s="2662"/>
      <c r="AE19" s="2662"/>
      <c r="AF19" s="2682"/>
      <c r="AG19" s="2468"/>
      <c r="AH19" s="2469"/>
      <c r="AI19" s="2469"/>
      <c r="AJ19" s="2469"/>
      <c r="AK19" s="2470"/>
    </row>
    <row r="20" spans="2:37" ht="14.25" customHeight="1" x14ac:dyDescent="0.15">
      <c r="B20" s="2592"/>
      <c r="C20" s="2583" t="s">
        <v>501</v>
      </c>
      <c r="D20" s="2583"/>
      <c r="E20" s="2583"/>
      <c r="F20" s="2583"/>
      <c r="G20" s="2583"/>
      <c r="H20" s="2583"/>
      <c r="I20" s="2583"/>
      <c r="J20" s="2583"/>
      <c r="K20" s="2583"/>
      <c r="L20" s="2583"/>
      <c r="M20" s="2594"/>
      <c r="N20" s="2574"/>
      <c r="O20" s="2574"/>
      <c r="P20" s="2574"/>
      <c r="Q20" s="2574"/>
      <c r="R20" s="2574"/>
      <c r="S20" s="2574"/>
      <c r="T20" s="2574"/>
      <c r="U20" s="2575"/>
      <c r="V20" s="2594" t="s">
        <v>502</v>
      </c>
      <c r="W20" s="2574"/>
      <c r="X20" s="2574"/>
      <c r="Y20" s="2574"/>
      <c r="Z20" s="2574"/>
      <c r="AA20" s="2575"/>
      <c r="AB20" s="2594"/>
      <c r="AC20" s="2574"/>
      <c r="AD20" s="2574"/>
      <c r="AE20" s="2574"/>
      <c r="AF20" s="2574"/>
      <c r="AG20" s="2574"/>
      <c r="AH20" s="2574"/>
      <c r="AI20" s="2574"/>
      <c r="AJ20" s="2574"/>
      <c r="AK20" s="2575"/>
    </row>
    <row r="21" spans="2:37" ht="14.25" customHeight="1" x14ac:dyDescent="0.15">
      <c r="B21" s="2592"/>
      <c r="C21" s="2583" t="s">
        <v>503</v>
      </c>
      <c r="D21" s="2583"/>
      <c r="E21" s="2583"/>
      <c r="F21" s="2583"/>
      <c r="G21" s="2583"/>
      <c r="H21" s="2583"/>
      <c r="I21" s="2583"/>
      <c r="J21" s="2683"/>
      <c r="K21" s="2683"/>
      <c r="L21" s="2684"/>
      <c r="M21" s="2594" t="s">
        <v>504</v>
      </c>
      <c r="N21" s="2574"/>
      <c r="O21" s="2574"/>
      <c r="P21" s="2574"/>
      <c r="Q21" s="2575"/>
      <c r="R21" s="2618"/>
      <c r="S21" s="2685"/>
      <c r="T21" s="2685"/>
      <c r="U21" s="2685"/>
      <c r="V21" s="2685"/>
      <c r="W21" s="2685"/>
      <c r="X21" s="2685"/>
      <c r="Y21" s="2685"/>
      <c r="Z21" s="2685"/>
      <c r="AA21" s="2586"/>
      <c r="AB21" s="2574" t="s">
        <v>505</v>
      </c>
      <c r="AC21" s="2574"/>
      <c r="AD21" s="2574"/>
      <c r="AE21" s="2574"/>
      <c r="AF21" s="2575"/>
      <c r="AG21" s="2618"/>
      <c r="AH21" s="2685"/>
      <c r="AI21" s="2685"/>
      <c r="AJ21" s="2685"/>
      <c r="AK21" s="2586"/>
    </row>
    <row r="22" spans="2:37" ht="13.5" customHeight="1" x14ac:dyDescent="0.15">
      <c r="B22" s="2592"/>
      <c r="C22" s="2660" t="s">
        <v>506</v>
      </c>
      <c r="D22" s="2660"/>
      <c r="E22" s="2660"/>
      <c r="F22" s="2660"/>
      <c r="G22" s="2660"/>
      <c r="H22" s="2660"/>
      <c r="I22" s="2660"/>
      <c r="J22" s="2686"/>
      <c r="K22" s="2686"/>
      <c r="L22" s="2686"/>
      <c r="M22" s="2661" t="s">
        <v>491</v>
      </c>
      <c r="N22" s="2662"/>
      <c r="O22" s="2662"/>
      <c r="P22" s="2662"/>
      <c r="Q22" s="2662"/>
      <c r="R22" s="2662"/>
      <c r="S22" s="2662"/>
      <c r="T22" t="s">
        <v>492</v>
      </c>
      <c r="U22" s="2662"/>
      <c r="V22" s="2662"/>
      <c r="W22" s="2662"/>
      <c r="X22" t="s">
        <v>493</v>
      </c>
      <c r="Y22" s="2663"/>
      <c r="Z22" s="2663"/>
      <c r="AA22" s="2663"/>
      <c r="AB22" s="2663"/>
      <c r="AC22" s="2663"/>
      <c r="AD22" s="2663"/>
      <c r="AE22" s="2663"/>
      <c r="AF22" s="2663"/>
      <c r="AG22" s="2663"/>
      <c r="AH22" s="2663"/>
      <c r="AI22" s="2663"/>
      <c r="AJ22" s="2663"/>
      <c r="AK22" s="2664"/>
    </row>
    <row r="23" spans="2:37" ht="14.25" customHeight="1" x14ac:dyDescent="0.15">
      <c r="B23" s="2592"/>
      <c r="C23" s="2660"/>
      <c r="D23" s="2660"/>
      <c r="E23" s="2660"/>
      <c r="F23" s="2660"/>
      <c r="G23" s="2660"/>
      <c r="H23" s="2660"/>
      <c r="I23" s="2660"/>
      <c r="J23" s="2686"/>
      <c r="K23" s="2686"/>
      <c r="L23" s="2686"/>
      <c r="M23" s="2665" t="s">
        <v>494</v>
      </c>
      <c r="N23" s="2542"/>
      <c r="O23" s="2542"/>
      <c r="P23" s="2542"/>
      <c r="Q23" t="s">
        <v>495</v>
      </c>
      <c r="R23" s="2542"/>
      <c r="S23" s="2542"/>
      <c r="T23" s="2542"/>
      <c r="U23" s="2542"/>
      <c r="V23" s="2542" t="s">
        <v>496</v>
      </c>
      <c r="W23" s="2542"/>
      <c r="X23" s="2666"/>
      <c r="Y23" s="2666"/>
      <c r="Z23" s="2666"/>
      <c r="AA23" s="2666"/>
      <c r="AB23" s="2666"/>
      <c r="AC23" s="2666"/>
      <c r="AD23" s="2666"/>
      <c r="AE23" s="2666"/>
      <c r="AF23" s="2666"/>
      <c r="AG23" s="2666"/>
      <c r="AH23" s="2666"/>
      <c r="AI23" s="2666"/>
      <c r="AJ23" s="2666"/>
      <c r="AK23" s="2667"/>
    </row>
    <row r="24" spans="2:37" x14ac:dyDescent="0.15">
      <c r="B24" s="2593"/>
      <c r="C24" s="2687"/>
      <c r="D24" s="2687"/>
      <c r="E24" s="2687"/>
      <c r="F24" s="2687"/>
      <c r="G24" s="2687"/>
      <c r="H24" s="2687"/>
      <c r="I24" s="2687"/>
      <c r="J24" s="2688"/>
      <c r="K24" s="2688"/>
      <c r="L24" s="2688"/>
      <c r="M24" s="2668"/>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73"/>
    </row>
    <row r="25" spans="2:37" ht="14.25" customHeight="1" x14ac:dyDescent="0.15">
      <c r="B25" s="2674" t="s">
        <v>507</v>
      </c>
      <c r="C25" s="2675" t="s">
        <v>508</v>
      </c>
      <c r="D25" s="2663"/>
      <c r="E25" s="2663"/>
      <c r="F25" s="2663"/>
      <c r="G25" s="2663"/>
      <c r="H25" s="2663"/>
      <c r="I25" s="2663"/>
      <c r="J25" s="2663"/>
      <c r="K25" s="2663"/>
      <c r="L25" s="2664"/>
      <c r="M25" s="2676"/>
      <c r="N25" s="2677"/>
      <c r="O25" s="2677"/>
      <c r="P25" s="2677"/>
      <c r="Q25" s="2677"/>
      <c r="R25" s="2677"/>
      <c r="S25" s="2677"/>
      <c r="T25" s="2677"/>
      <c r="U25" s="2677"/>
      <c r="V25" s="2677"/>
      <c r="W25" s="2677"/>
      <c r="X25" s="2677"/>
      <c r="Y25" s="2677"/>
      <c r="Z25" s="2677"/>
      <c r="AA25" s="2677"/>
      <c r="AB25" s="2677"/>
      <c r="AC25" s="2677"/>
      <c r="AD25" s="2677"/>
      <c r="AE25" s="2677"/>
      <c r="AF25" s="2677"/>
      <c r="AG25" s="2677"/>
      <c r="AH25" s="2677"/>
      <c r="AI25" s="2677"/>
      <c r="AJ25" s="2677"/>
      <c r="AK25" s="2678"/>
    </row>
    <row r="26" spans="2:37" ht="14.25" customHeight="1" x14ac:dyDescent="0.15">
      <c r="B26" s="2607"/>
      <c r="C26" s="2679" t="s">
        <v>509</v>
      </c>
      <c r="D26" s="2680"/>
      <c r="E26" s="2680"/>
      <c r="F26" s="2680"/>
      <c r="G26" s="2680"/>
      <c r="H26" s="2680"/>
      <c r="I26" s="2680"/>
      <c r="J26" s="2680"/>
      <c r="K26" s="2680"/>
      <c r="L26" s="2681"/>
      <c r="M26" s="2679"/>
      <c r="N26" s="2680"/>
      <c r="O26" s="2680"/>
      <c r="P26" s="2680"/>
      <c r="Q26" s="2680"/>
      <c r="R26" s="2680"/>
      <c r="S26" s="2680"/>
      <c r="T26" s="2680"/>
      <c r="U26" s="2680"/>
      <c r="V26" s="2680"/>
      <c r="W26" s="2680"/>
      <c r="X26" s="2680"/>
      <c r="Y26" s="2680"/>
      <c r="Z26" s="2680"/>
      <c r="AA26" s="2680"/>
      <c r="AB26" s="2680"/>
      <c r="AC26" s="2680"/>
      <c r="AD26" s="2680"/>
      <c r="AE26" s="2680"/>
      <c r="AF26" s="2680"/>
      <c r="AG26" s="2680"/>
      <c r="AH26" s="2680"/>
      <c r="AI26" s="2680"/>
      <c r="AJ26" s="2680"/>
      <c r="AK26" s="2681"/>
    </row>
    <row r="27" spans="2:37" ht="13.5" customHeight="1" x14ac:dyDescent="0.15">
      <c r="B27" s="2607"/>
      <c r="C27" s="2660" t="s">
        <v>510</v>
      </c>
      <c r="D27" s="2660"/>
      <c r="E27" s="2660"/>
      <c r="F27" s="2660"/>
      <c r="G27" s="2660"/>
      <c r="H27" s="2660"/>
      <c r="I27" s="2660"/>
      <c r="J27" s="2660"/>
      <c r="K27" s="2660"/>
      <c r="L27" s="2660"/>
      <c r="M27" s="2661" t="s">
        <v>491</v>
      </c>
      <c r="N27" s="2662"/>
      <c r="O27" s="2662"/>
      <c r="P27" s="2662"/>
      <c r="Q27" s="2662"/>
      <c r="R27" s="2662"/>
      <c r="S27" s="2662"/>
      <c r="T27" t="s">
        <v>492</v>
      </c>
      <c r="U27" s="2662"/>
      <c r="V27" s="2662"/>
      <c r="W27" s="2662"/>
      <c r="X27" t="s">
        <v>493</v>
      </c>
      <c r="Y27" s="2663"/>
      <c r="Z27" s="2663"/>
      <c r="AA27" s="2663"/>
      <c r="AB27" s="2663"/>
      <c r="AC27" s="2663"/>
      <c r="AD27" s="2663"/>
      <c r="AE27" s="2663"/>
      <c r="AF27" s="2663"/>
      <c r="AG27" s="2663"/>
      <c r="AH27" s="2663"/>
      <c r="AI27" s="2663"/>
      <c r="AJ27" s="2663"/>
      <c r="AK27" s="2664"/>
    </row>
    <row r="28" spans="2:37" ht="14.25" customHeight="1" x14ac:dyDescent="0.15">
      <c r="B28" s="2607"/>
      <c r="C28" s="2660"/>
      <c r="D28" s="2660"/>
      <c r="E28" s="2660"/>
      <c r="F28" s="2660"/>
      <c r="G28" s="2660"/>
      <c r="H28" s="2660"/>
      <c r="I28" s="2660"/>
      <c r="J28" s="2660"/>
      <c r="K28" s="2660"/>
      <c r="L28" s="2660"/>
      <c r="M28" s="2665" t="s">
        <v>494</v>
      </c>
      <c r="N28" s="2542"/>
      <c r="O28" s="2542"/>
      <c r="P28" s="2542"/>
      <c r="Q28" t="s">
        <v>495</v>
      </c>
      <c r="R28" s="2542"/>
      <c r="S28" s="2542"/>
      <c r="T28" s="2542"/>
      <c r="U28" s="2542"/>
      <c r="V28" s="2542" t="s">
        <v>496</v>
      </c>
      <c r="W28" s="2542"/>
      <c r="X28" s="2666"/>
      <c r="Y28" s="2666"/>
      <c r="Z28" s="2666"/>
      <c r="AA28" s="2666"/>
      <c r="AB28" s="2666"/>
      <c r="AC28" s="2666"/>
      <c r="AD28" s="2666"/>
      <c r="AE28" s="2666"/>
      <c r="AF28" s="2666"/>
      <c r="AG28" s="2666"/>
      <c r="AH28" s="2666"/>
      <c r="AI28" s="2666"/>
      <c r="AJ28" s="2666"/>
      <c r="AK28" s="2667"/>
    </row>
    <row r="29" spans="2:37" x14ac:dyDescent="0.15">
      <c r="B29" s="2607"/>
      <c r="C29" s="2660"/>
      <c r="D29" s="2660"/>
      <c r="E29" s="2660"/>
      <c r="F29" s="2660"/>
      <c r="G29" s="2660"/>
      <c r="H29" s="2660"/>
      <c r="I29" s="2660"/>
      <c r="J29" s="2660"/>
      <c r="K29" s="2660"/>
      <c r="L29" s="2660"/>
      <c r="M29" s="2668"/>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73"/>
    </row>
    <row r="30" spans="2:37" ht="14.25" customHeight="1" x14ac:dyDescent="0.15">
      <c r="B30" s="2607"/>
      <c r="C30" s="2660" t="s">
        <v>498</v>
      </c>
      <c r="D30" s="2660"/>
      <c r="E30" s="2660"/>
      <c r="F30" s="2660"/>
      <c r="G30" s="2660"/>
      <c r="H30" s="2660"/>
      <c r="I30" s="2660"/>
      <c r="J30" s="2660"/>
      <c r="K30" s="2660"/>
      <c r="L30" s="2660"/>
      <c r="M30" s="2580" t="s">
        <v>499</v>
      </c>
      <c r="N30" s="2581"/>
      <c r="O30" s="2581"/>
      <c r="P30" s="2581"/>
      <c r="Q30" s="2582"/>
      <c r="R30" s="2468"/>
      <c r="S30" s="2469"/>
      <c r="T30" s="2469"/>
      <c r="U30" s="2469"/>
      <c r="V30" s="2469"/>
      <c r="W30" s="2469"/>
      <c r="X30" s="2469"/>
      <c r="Y30" s="2469"/>
      <c r="Z30" s="2469"/>
      <c r="AA30" s="2470"/>
      <c r="AB30" s="2661" t="s">
        <v>500</v>
      </c>
      <c r="AC30" s="2662"/>
      <c r="AD30" s="2662"/>
      <c r="AE30" s="2662"/>
      <c r="AF30" s="2682"/>
      <c r="AG30" s="2468"/>
      <c r="AH30" s="2469"/>
      <c r="AI30" s="2469"/>
      <c r="AJ30" s="2469"/>
      <c r="AK30" s="2470"/>
    </row>
    <row r="31" spans="2:37" ht="13.5" customHeight="1" x14ac:dyDescent="0.15">
      <c r="B31" s="2607"/>
      <c r="C31" s="2672" t="s">
        <v>511</v>
      </c>
      <c r="D31" s="2672"/>
      <c r="E31" s="2672"/>
      <c r="F31" s="2672"/>
      <c r="G31" s="2672"/>
      <c r="H31" s="2672"/>
      <c r="I31" s="2672"/>
      <c r="J31" s="2672"/>
      <c r="K31" s="2672"/>
      <c r="L31" s="2672"/>
      <c r="M31" s="2661" t="s">
        <v>491</v>
      </c>
      <c r="N31" s="2662"/>
      <c r="O31" s="2662"/>
      <c r="P31" s="2662"/>
      <c r="Q31" s="2662"/>
      <c r="R31" s="2662"/>
      <c r="S31" s="2662"/>
      <c r="T31" t="s">
        <v>492</v>
      </c>
      <c r="U31" s="2662"/>
      <c r="V31" s="2662"/>
      <c r="W31" s="2662"/>
      <c r="X31" t="s">
        <v>493</v>
      </c>
      <c r="Y31" s="2663"/>
      <c r="Z31" s="2663"/>
      <c r="AA31" s="2663"/>
      <c r="AB31" s="2663"/>
      <c r="AC31" s="2663"/>
      <c r="AD31" s="2663"/>
      <c r="AE31" s="2663"/>
      <c r="AF31" s="2663"/>
      <c r="AG31" s="2663"/>
      <c r="AH31" s="2663"/>
      <c r="AI31" s="2663"/>
      <c r="AJ31" s="2663"/>
      <c r="AK31" s="2664"/>
    </row>
    <row r="32" spans="2:37" ht="14.25" customHeight="1" x14ac:dyDescent="0.15">
      <c r="B32" s="2607"/>
      <c r="C32" s="2672"/>
      <c r="D32" s="2672"/>
      <c r="E32" s="2672"/>
      <c r="F32" s="2672"/>
      <c r="G32" s="2672"/>
      <c r="H32" s="2672"/>
      <c r="I32" s="2672"/>
      <c r="J32" s="2672"/>
      <c r="K32" s="2672"/>
      <c r="L32" s="2672"/>
      <c r="M32" s="2665" t="s">
        <v>494</v>
      </c>
      <c r="N32" s="2542"/>
      <c r="O32" s="2542"/>
      <c r="P32" s="2542"/>
      <c r="Q32" t="s">
        <v>495</v>
      </c>
      <c r="R32" s="2542"/>
      <c r="S32" s="2542"/>
      <c r="T32" s="2542"/>
      <c r="U32" s="2542"/>
      <c r="V32" s="2542" t="s">
        <v>496</v>
      </c>
      <c r="W32" s="2542"/>
      <c r="X32" s="2666"/>
      <c r="Y32" s="2666"/>
      <c r="Z32" s="2666"/>
      <c r="AA32" s="2666"/>
      <c r="AB32" s="2666"/>
      <c r="AC32" s="2666"/>
      <c r="AD32" s="2666"/>
      <c r="AE32" s="2666"/>
      <c r="AF32" s="2666"/>
      <c r="AG32" s="2666"/>
      <c r="AH32" s="2666"/>
      <c r="AI32" s="2666"/>
      <c r="AJ32" s="2666"/>
      <c r="AK32" s="2667"/>
    </row>
    <row r="33" spans="1:37" x14ac:dyDescent="0.15">
      <c r="B33" s="2607"/>
      <c r="C33" s="2672"/>
      <c r="D33" s="2672"/>
      <c r="E33" s="2672"/>
      <c r="F33" s="2672"/>
      <c r="G33" s="2672"/>
      <c r="H33" s="2672"/>
      <c r="I33" s="2672"/>
      <c r="J33" s="2672"/>
      <c r="K33" s="2672"/>
      <c r="L33" s="2672"/>
      <c r="M33" s="2668"/>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73"/>
    </row>
    <row r="34" spans="1:37" ht="14.25" customHeight="1" x14ac:dyDescent="0.15">
      <c r="B34" s="2607"/>
      <c r="C34" s="2660" t="s">
        <v>498</v>
      </c>
      <c r="D34" s="2660"/>
      <c r="E34" s="2660"/>
      <c r="F34" s="2660"/>
      <c r="G34" s="2660"/>
      <c r="H34" s="2660"/>
      <c r="I34" s="2660"/>
      <c r="J34" s="2660"/>
      <c r="K34" s="2660"/>
      <c r="L34" s="2660"/>
      <c r="M34" s="2580" t="s">
        <v>499</v>
      </c>
      <c r="N34" s="2581"/>
      <c r="O34" s="2581"/>
      <c r="P34" s="2581"/>
      <c r="Q34" s="2582"/>
      <c r="R34" s="2468"/>
      <c r="S34" s="2469"/>
      <c r="T34" s="2469"/>
      <c r="U34" s="2469"/>
      <c r="V34" s="2469"/>
      <c r="W34" s="2469"/>
      <c r="X34" s="2469"/>
      <c r="Y34" s="2469"/>
      <c r="Z34" s="2469"/>
      <c r="AA34" s="2470"/>
      <c r="AB34" s="2661" t="s">
        <v>500</v>
      </c>
      <c r="AC34" s="2662"/>
      <c r="AD34" s="2662"/>
      <c r="AE34" s="2662"/>
      <c r="AF34" s="2682"/>
      <c r="AG34" s="2468"/>
      <c r="AH34" s="2469"/>
      <c r="AI34" s="2469"/>
      <c r="AJ34" s="2469"/>
      <c r="AK34" s="2470"/>
    </row>
    <row r="35" spans="1:37" ht="14.25" customHeight="1" x14ac:dyDescent="0.15">
      <c r="B35" s="2607"/>
      <c r="C35" s="2660" t="s">
        <v>512</v>
      </c>
      <c r="D35" s="2660"/>
      <c r="E35" s="2660"/>
      <c r="F35" s="2660"/>
      <c r="G35" s="2660"/>
      <c r="H35" s="2660"/>
      <c r="I35" s="2660"/>
      <c r="J35" s="2660"/>
      <c r="K35" s="2660"/>
      <c r="L35" s="2660"/>
      <c r="M35" s="2583"/>
      <c r="N35" s="2583"/>
      <c r="O35" s="2583"/>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row>
    <row r="36" spans="1:37" ht="13.5" customHeight="1" x14ac:dyDescent="0.15">
      <c r="B36" s="2607"/>
      <c r="C36" s="2660" t="s">
        <v>513</v>
      </c>
      <c r="D36" s="2660"/>
      <c r="E36" s="2660"/>
      <c r="F36" s="2660"/>
      <c r="G36" s="2660"/>
      <c r="H36" s="2660"/>
      <c r="I36" s="2660"/>
      <c r="J36" s="2660"/>
      <c r="K36" s="2660"/>
      <c r="L36" s="2660"/>
      <c r="M36" s="2661" t="s">
        <v>491</v>
      </c>
      <c r="N36" s="2662"/>
      <c r="O36" s="2662"/>
      <c r="P36" s="2662"/>
      <c r="Q36" s="2662"/>
      <c r="R36" s="2662"/>
      <c r="S36" s="2662"/>
      <c r="T36" t="s">
        <v>492</v>
      </c>
      <c r="U36" s="2662"/>
      <c r="V36" s="2662"/>
      <c r="W36" s="2662"/>
      <c r="X36" t="s">
        <v>493</v>
      </c>
      <c r="Y36" s="2663"/>
      <c r="Z36" s="2663"/>
      <c r="AA36" s="2663"/>
      <c r="AB36" s="2663"/>
      <c r="AC36" s="2663"/>
      <c r="AD36" s="2663"/>
      <c r="AE36" s="2663"/>
      <c r="AF36" s="2663"/>
      <c r="AG36" s="2663"/>
      <c r="AH36" s="2663"/>
      <c r="AI36" s="2663"/>
      <c r="AJ36" s="2663"/>
      <c r="AK36" s="2664"/>
    </row>
    <row r="37" spans="1:37" ht="14.25" customHeight="1" x14ac:dyDescent="0.15">
      <c r="B37" s="2607"/>
      <c r="C37" s="2660"/>
      <c r="D37" s="2660"/>
      <c r="E37" s="2660"/>
      <c r="F37" s="2660"/>
      <c r="G37" s="2660"/>
      <c r="H37" s="2660"/>
      <c r="I37" s="2660"/>
      <c r="J37" s="2660"/>
      <c r="K37" s="2660"/>
      <c r="L37" s="2660"/>
      <c r="M37" s="2665" t="s">
        <v>494</v>
      </c>
      <c r="N37" s="2542"/>
      <c r="O37" s="2542"/>
      <c r="P37" s="2542"/>
      <c r="Q37" t="s">
        <v>495</v>
      </c>
      <c r="R37" s="2542"/>
      <c r="S37" s="2542"/>
      <c r="T37" s="2542"/>
      <c r="U37" s="2542"/>
      <c r="V37" s="2542" t="s">
        <v>496</v>
      </c>
      <c r="W37" s="2542"/>
      <c r="X37" s="2666"/>
      <c r="Y37" s="2666"/>
      <c r="Z37" s="2666"/>
      <c r="AA37" s="2666"/>
      <c r="AB37" s="2666"/>
      <c r="AC37" s="2666"/>
      <c r="AD37" s="2666"/>
      <c r="AE37" s="2666"/>
      <c r="AF37" s="2666"/>
      <c r="AG37" s="2666"/>
      <c r="AH37" s="2666"/>
      <c r="AI37" s="2666"/>
      <c r="AJ37" s="2666"/>
      <c r="AK37" s="2667"/>
    </row>
    <row r="38" spans="1:37" x14ac:dyDescent="0.15">
      <c r="B38" s="2608"/>
      <c r="C38" s="2660"/>
      <c r="D38" s="2660"/>
      <c r="E38" s="2660"/>
      <c r="F38" s="2660"/>
      <c r="G38" s="2660"/>
      <c r="H38" s="2660"/>
      <c r="I38" s="2660"/>
      <c r="J38" s="2660"/>
      <c r="K38" s="2660"/>
      <c r="L38" s="2660"/>
      <c r="M38" s="2668"/>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70"/>
      <c r="AK38" s="2671"/>
    </row>
    <row r="39" spans="1:37" ht="13.5" customHeight="1" x14ac:dyDescent="0.15">
      <c r="A39" s="781"/>
      <c r="B39" s="2607" t="s">
        <v>514</v>
      </c>
      <c r="C39" s="2609" t="s">
        <v>515</v>
      </c>
      <c r="D39" s="2610"/>
      <c r="E39" s="2610"/>
      <c r="F39" s="2610"/>
      <c r="G39" s="2610"/>
      <c r="H39" s="2610"/>
      <c r="I39" s="2610"/>
      <c r="J39" s="2610"/>
      <c r="K39" s="2610"/>
      <c r="L39" s="2610"/>
      <c r="M39" s="2610"/>
      <c r="N39" s="2611"/>
      <c r="O39" s="2613" t="s">
        <v>516</v>
      </c>
      <c r="P39" s="2614"/>
      <c r="Q39" s="2616" t="s">
        <v>517</v>
      </c>
      <c r="R39" s="2610"/>
      <c r="S39" s="2610"/>
      <c r="T39" s="2610"/>
      <c r="U39" s="2617"/>
      <c r="V39" s="2600" t="s">
        <v>518</v>
      </c>
      <c r="W39" s="2601"/>
      <c r="X39" s="2601"/>
      <c r="Y39" s="2601"/>
      <c r="Z39" s="2601"/>
      <c r="AA39" s="2601"/>
      <c r="AB39" s="2601"/>
      <c r="AC39" s="2601"/>
      <c r="AD39" s="2602"/>
      <c r="AE39" s="2612" t="s">
        <v>519</v>
      </c>
      <c r="AF39" s="2610"/>
      <c r="AG39" s="2659"/>
      <c r="AH39" s="2659"/>
      <c r="AI39" s="2659"/>
      <c r="AJ39" s="2609" t="s">
        <v>520</v>
      </c>
      <c r="AK39" s="2654"/>
    </row>
    <row r="40" spans="1:37" ht="14.25" customHeight="1" x14ac:dyDescent="0.15">
      <c r="B40" s="2607"/>
      <c r="C40" s="2612"/>
      <c r="D40" s="2610"/>
      <c r="E40" s="2610"/>
      <c r="F40" s="2610"/>
      <c r="G40" s="2610"/>
      <c r="H40" s="2610"/>
      <c r="I40" s="2610"/>
      <c r="J40" s="2610"/>
      <c r="K40" s="2610"/>
      <c r="L40" s="2610"/>
      <c r="M40" s="2610"/>
      <c r="N40" s="2611"/>
      <c r="O40" s="2595"/>
      <c r="P40" s="2615"/>
      <c r="Q40" s="2655" t="s">
        <v>521</v>
      </c>
      <c r="R40" s="2656"/>
      <c r="S40" s="2656"/>
      <c r="T40" s="2656"/>
      <c r="U40" s="2657"/>
      <c r="V40" s="2603"/>
      <c r="W40" s="2604"/>
      <c r="X40" s="2604"/>
      <c r="Y40" s="2604"/>
      <c r="Z40" s="2604"/>
      <c r="AA40" s="2604"/>
      <c r="AB40" s="2604"/>
      <c r="AC40" s="2604"/>
      <c r="AD40" s="2605"/>
      <c r="AE40" s="2612" t="s">
        <v>521</v>
      </c>
      <c r="AF40" s="2610"/>
      <c r="AG40" s="2610"/>
      <c r="AH40" s="2610"/>
      <c r="AI40" s="2610"/>
      <c r="AJ40" s="2658" t="s">
        <v>522</v>
      </c>
      <c r="AK40" s="2657"/>
    </row>
    <row r="41" spans="1:37" ht="14.25" customHeight="1" x14ac:dyDescent="0.15">
      <c r="B41" s="2607"/>
      <c r="C41" s="2592" t="s">
        <v>523</v>
      </c>
      <c r="E41" s="2570" t="s">
        <v>32</v>
      </c>
      <c r="F41" s="2570"/>
      <c r="G41" s="2570"/>
      <c r="H41" s="2570"/>
      <c r="I41" s="2570"/>
      <c r="J41" s="2570"/>
      <c r="K41" s="2570"/>
      <c r="L41" s="2570"/>
      <c r="M41" s="2570"/>
      <c r="N41" s="2653"/>
      <c r="O41" s="2572"/>
      <c r="P41" s="2573"/>
      <c r="Q41" s="2572"/>
      <c r="R41" s="2574"/>
      <c r="S41" s="2574"/>
      <c r="T41" s="2574"/>
      <c r="U41" s="2575"/>
      <c r="V41" t="s">
        <v>10</v>
      </c>
      <c r="W41" s="2619" t="s">
        <v>524</v>
      </c>
      <c r="X41" s="2619"/>
      <c r="Y41" t="s">
        <v>10</v>
      </c>
      <c r="Z41" s="2619" t="s">
        <v>525</v>
      </c>
      <c r="AA41" s="2619"/>
      <c r="AB41" t="s">
        <v>10</v>
      </c>
      <c r="AC41" s="2619" t="s">
        <v>526</v>
      </c>
      <c r="AD41" s="2620"/>
      <c r="AE41" s="2468"/>
      <c r="AF41" s="2469"/>
      <c r="AG41" s="2469"/>
      <c r="AH41" s="2469"/>
      <c r="AI41" s="2470"/>
      <c r="AJ41" s="2618"/>
      <c r="AK41" s="2586"/>
    </row>
    <row r="42" spans="1:37" ht="14.25" customHeight="1" x14ac:dyDescent="0.15">
      <c r="B42" s="2607"/>
      <c r="C42" s="2592"/>
      <c r="E42" s="2570" t="s">
        <v>527</v>
      </c>
      <c r="F42" s="2652"/>
      <c r="G42" s="2652"/>
      <c r="H42" s="2652"/>
      <c r="I42" s="2652"/>
      <c r="J42" s="2652"/>
      <c r="K42" s="2652"/>
      <c r="L42" s="2652"/>
      <c r="M42" s="2652"/>
      <c r="N42" s="2653"/>
      <c r="O42" s="2572"/>
      <c r="P42" s="2573"/>
      <c r="Q42" s="2572"/>
      <c r="R42" s="2574"/>
      <c r="S42" s="2574"/>
      <c r="T42" s="2574"/>
      <c r="U42" s="2575"/>
      <c r="V42" t="s">
        <v>10</v>
      </c>
      <c r="W42" s="2619" t="s">
        <v>524</v>
      </c>
      <c r="X42" s="2619"/>
      <c r="Y42" t="s">
        <v>10</v>
      </c>
      <c r="Z42" s="2619" t="s">
        <v>525</v>
      </c>
      <c r="AA42" s="2619"/>
      <c r="AB42" t="s">
        <v>10</v>
      </c>
      <c r="AC42" s="2619" t="s">
        <v>526</v>
      </c>
      <c r="AD42" s="2620"/>
      <c r="AE42" s="2468"/>
      <c r="AF42" s="2469"/>
      <c r="AG42" s="2469"/>
      <c r="AH42" s="2469"/>
      <c r="AI42" s="2470"/>
      <c r="AJ42" s="2618"/>
      <c r="AK42" s="2586"/>
    </row>
    <row r="43" spans="1:37" ht="14.25" customHeight="1" x14ac:dyDescent="0.15">
      <c r="B43" s="2607"/>
      <c r="C43" s="2592"/>
      <c r="E43" s="2570" t="s">
        <v>51</v>
      </c>
      <c r="F43" s="2652"/>
      <c r="G43" s="2652"/>
      <c r="H43" s="2652"/>
      <c r="I43" s="2652"/>
      <c r="J43" s="2652"/>
      <c r="K43" s="2652"/>
      <c r="L43" s="2652"/>
      <c r="M43" s="2652"/>
      <c r="N43" s="2653"/>
      <c r="O43" s="2572"/>
      <c r="P43" s="2573"/>
      <c r="Q43" s="2572"/>
      <c r="R43" s="2574"/>
      <c r="S43" s="2574"/>
      <c r="T43" s="2574"/>
      <c r="U43" s="2575"/>
      <c r="V43" t="s">
        <v>10</v>
      </c>
      <c r="W43" s="2619" t="s">
        <v>524</v>
      </c>
      <c r="X43" s="2619"/>
      <c r="Y43" t="s">
        <v>10</v>
      </c>
      <c r="Z43" s="2619" t="s">
        <v>525</v>
      </c>
      <c r="AA43" s="2619"/>
      <c r="AB43" t="s">
        <v>10</v>
      </c>
      <c r="AC43" s="2619" t="s">
        <v>526</v>
      </c>
      <c r="AD43" s="2620"/>
      <c r="AE43" s="2468"/>
      <c r="AF43" s="2469"/>
      <c r="AG43" s="2469"/>
      <c r="AH43" s="2469"/>
      <c r="AI43" s="2470"/>
      <c r="AJ43" s="2618"/>
      <c r="AK43" s="2586"/>
    </row>
    <row r="44" spans="1:37" ht="14.25" customHeight="1" x14ac:dyDescent="0.15">
      <c r="B44" s="2607"/>
      <c r="C44" s="2592"/>
      <c r="E44" s="2570" t="s">
        <v>528</v>
      </c>
      <c r="F44" s="2652"/>
      <c r="G44" s="2652"/>
      <c r="H44" s="2652"/>
      <c r="I44" s="2652"/>
      <c r="J44" s="2652"/>
      <c r="K44" s="2652"/>
      <c r="L44" s="2652"/>
      <c r="M44" s="2652"/>
      <c r="N44" s="2653"/>
      <c r="O44" s="2572"/>
      <c r="P44" s="2573"/>
      <c r="Q44" s="2572"/>
      <c r="R44" s="2574"/>
      <c r="S44" s="2574"/>
      <c r="T44" s="2574"/>
      <c r="U44" s="2575"/>
      <c r="V44" t="s">
        <v>10</v>
      </c>
      <c r="W44" s="2619" t="s">
        <v>524</v>
      </c>
      <c r="X44" s="2619"/>
      <c r="Y44" t="s">
        <v>10</v>
      </c>
      <c r="Z44" s="2619" t="s">
        <v>525</v>
      </c>
      <c r="AA44" s="2619"/>
      <c r="AB44" t="s">
        <v>10</v>
      </c>
      <c r="AC44" s="2619" t="s">
        <v>526</v>
      </c>
      <c r="AD44" s="2620"/>
      <c r="AE44" s="2468"/>
      <c r="AF44" s="2469"/>
      <c r="AG44" s="2469"/>
      <c r="AH44" s="2469"/>
      <c r="AI44" s="2470"/>
      <c r="AJ44" s="2618"/>
      <c r="AK44" s="2586"/>
    </row>
    <row r="45" spans="1:37" ht="14.25" customHeight="1" x14ac:dyDescent="0.15">
      <c r="B45" s="2607"/>
      <c r="C45" s="2592"/>
      <c r="E45" s="2570" t="s">
        <v>529</v>
      </c>
      <c r="F45" s="2652"/>
      <c r="G45" s="2652"/>
      <c r="H45" s="2652"/>
      <c r="I45" s="2652"/>
      <c r="J45" s="2652"/>
      <c r="K45" s="2652"/>
      <c r="L45" s="2652"/>
      <c r="M45" s="2652"/>
      <c r="N45" s="2653"/>
      <c r="O45" s="2572"/>
      <c r="P45" s="2573"/>
      <c r="Q45" s="2572"/>
      <c r="R45" s="2574"/>
      <c r="S45" s="2574"/>
      <c r="T45" s="2574"/>
      <c r="U45" s="2575"/>
      <c r="V45" t="s">
        <v>10</v>
      </c>
      <c r="W45" s="2619" t="s">
        <v>524</v>
      </c>
      <c r="X45" s="2619"/>
      <c r="Y45" t="s">
        <v>10</v>
      </c>
      <c r="Z45" s="2619" t="s">
        <v>525</v>
      </c>
      <c r="AA45" s="2619"/>
      <c r="AB45" t="s">
        <v>10</v>
      </c>
      <c r="AC45" s="2619" t="s">
        <v>526</v>
      </c>
      <c r="AD45" s="2620"/>
      <c r="AE45" s="2468"/>
      <c r="AF45" s="2469"/>
      <c r="AG45" s="2469"/>
      <c r="AH45" s="2469"/>
      <c r="AI45" s="2470"/>
      <c r="AJ45" s="2618"/>
      <c r="AK45" s="2586"/>
    </row>
    <row r="46" spans="1:37" ht="14.25" customHeight="1" x14ac:dyDescent="0.15">
      <c r="B46" s="2607"/>
      <c r="C46" s="2592"/>
      <c r="E46" s="2570" t="s">
        <v>73</v>
      </c>
      <c r="F46" s="2652"/>
      <c r="G46" s="2652"/>
      <c r="H46" s="2652"/>
      <c r="I46" s="2652"/>
      <c r="J46" s="2652"/>
      <c r="K46" s="2652"/>
      <c r="L46" s="2652"/>
      <c r="M46" s="2652"/>
      <c r="N46" s="2653"/>
      <c r="O46" s="2572"/>
      <c r="P46" s="2573"/>
      <c r="Q46" s="2572"/>
      <c r="R46" s="2574"/>
      <c r="S46" s="2574"/>
      <c r="T46" s="2574"/>
      <c r="U46" s="2575"/>
      <c r="V46" t="s">
        <v>10</v>
      </c>
      <c r="W46" s="2619" t="s">
        <v>524</v>
      </c>
      <c r="X46" s="2619"/>
      <c r="Y46" t="s">
        <v>10</v>
      </c>
      <c r="Z46" s="2619" t="s">
        <v>525</v>
      </c>
      <c r="AA46" s="2619"/>
      <c r="AB46" t="s">
        <v>10</v>
      </c>
      <c r="AC46" s="2619" t="s">
        <v>526</v>
      </c>
      <c r="AD46" s="2620"/>
      <c r="AE46" s="2468"/>
      <c r="AF46" s="2469"/>
      <c r="AG46" s="2469"/>
      <c r="AH46" s="2469"/>
      <c r="AI46" s="2470"/>
      <c r="AJ46" s="2618"/>
      <c r="AK46" s="2586"/>
    </row>
    <row r="47" spans="1:37" ht="14.25" customHeight="1" x14ac:dyDescent="0.15">
      <c r="B47" s="2607"/>
      <c r="C47" s="2592"/>
      <c r="E47" s="2570" t="s">
        <v>530</v>
      </c>
      <c r="F47" s="2652"/>
      <c r="G47" s="2652"/>
      <c r="H47" s="2652"/>
      <c r="I47" s="2652"/>
      <c r="J47" s="2652"/>
      <c r="K47" s="2652"/>
      <c r="L47" s="2652"/>
      <c r="M47" s="2652"/>
      <c r="N47" s="2653"/>
      <c r="O47" s="2572"/>
      <c r="P47" s="2573"/>
      <c r="Q47" s="2572"/>
      <c r="R47" s="2574"/>
      <c r="S47" s="2574"/>
      <c r="T47" s="2574"/>
      <c r="U47" s="2575"/>
      <c r="V47" t="s">
        <v>10</v>
      </c>
      <c r="W47" s="2619" t="s">
        <v>524</v>
      </c>
      <c r="X47" s="2619"/>
      <c r="Y47" t="s">
        <v>10</v>
      </c>
      <c r="Z47" s="2619" t="s">
        <v>525</v>
      </c>
      <c r="AA47" s="2619"/>
      <c r="AB47" t="s">
        <v>10</v>
      </c>
      <c r="AC47" s="2619" t="s">
        <v>526</v>
      </c>
      <c r="AD47" s="2620"/>
      <c r="AE47" s="2468"/>
      <c r="AF47" s="2469"/>
      <c r="AG47" s="2469"/>
      <c r="AH47" s="2469"/>
      <c r="AI47" s="2470"/>
      <c r="AJ47" s="2618"/>
      <c r="AK47" s="2586"/>
    </row>
    <row r="48" spans="1:37" ht="14.25" customHeight="1" x14ac:dyDescent="0.15">
      <c r="B48" s="2607"/>
      <c r="C48" s="2592"/>
      <c r="E48" s="2570" t="s">
        <v>531</v>
      </c>
      <c r="F48" s="2652"/>
      <c r="G48" s="2652"/>
      <c r="H48" s="2652"/>
      <c r="I48" s="2652"/>
      <c r="J48" s="2652"/>
      <c r="K48" s="2652"/>
      <c r="L48" s="2652"/>
      <c r="M48" s="2652"/>
      <c r="N48" s="2653"/>
      <c r="O48" s="2572"/>
      <c r="P48" s="2573"/>
      <c r="Q48" s="2572"/>
      <c r="R48" s="2574"/>
      <c r="S48" s="2574"/>
      <c r="T48" s="2574"/>
      <c r="U48" s="2575"/>
      <c r="V48" t="s">
        <v>10</v>
      </c>
      <c r="W48" s="2619" t="s">
        <v>524</v>
      </c>
      <c r="X48" s="2619"/>
      <c r="Y48" t="s">
        <v>10</v>
      </c>
      <c r="Z48" s="2619" t="s">
        <v>525</v>
      </c>
      <c r="AA48" s="2619"/>
      <c r="AB48" t="s">
        <v>10</v>
      </c>
      <c r="AC48" s="2619" t="s">
        <v>526</v>
      </c>
      <c r="AD48" s="2620"/>
      <c r="AE48" s="2468"/>
      <c r="AF48" s="2469"/>
      <c r="AG48" s="2469"/>
      <c r="AH48" s="2469"/>
      <c r="AI48" s="2470"/>
      <c r="AJ48" s="2618"/>
      <c r="AK48" s="2586"/>
    </row>
    <row r="49" spans="2:37" ht="14.25" customHeight="1" x14ac:dyDescent="0.15">
      <c r="B49" s="2607"/>
      <c r="C49" s="2592"/>
      <c r="E49" s="2570" t="s">
        <v>532</v>
      </c>
      <c r="F49" s="2652"/>
      <c r="G49" s="2652"/>
      <c r="H49" s="2652"/>
      <c r="I49" s="2652"/>
      <c r="J49" s="2652"/>
      <c r="K49" s="2652"/>
      <c r="L49" s="2652"/>
      <c r="M49" s="2652"/>
      <c r="N49" s="2653"/>
      <c r="O49" s="2572"/>
      <c r="P49" s="2573"/>
      <c r="Q49" s="2572"/>
      <c r="R49" s="2574"/>
      <c r="S49" s="2574"/>
      <c r="T49" s="2574"/>
      <c r="U49" s="2575"/>
      <c r="V49" t="s">
        <v>10</v>
      </c>
      <c r="W49" s="2619" t="s">
        <v>524</v>
      </c>
      <c r="X49" s="2619"/>
      <c r="Y49" t="s">
        <v>10</v>
      </c>
      <c r="Z49" s="2619" t="s">
        <v>525</v>
      </c>
      <c r="AA49" s="2619"/>
      <c r="AB49" t="s">
        <v>10</v>
      </c>
      <c r="AC49" s="2619" t="s">
        <v>526</v>
      </c>
      <c r="AD49" s="2620"/>
      <c r="AE49" s="2468"/>
      <c r="AF49" s="2469"/>
      <c r="AG49" s="2469"/>
      <c r="AH49" s="2469"/>
      <c r="AI49" s="2470"/>
      <c r="AJ49" s="2618"/>
      <c r="AK49" s="2586"/>
    </row>
    <row r="50" spans="2:37" ht="14.25" customHeight="1" x14ac:dyDescent="0.15">
      <c r="B50" s="2607"/>
      <c r="C50" s="2592"/>
      <c r="E50" s="2570" t="s">
        <v>533</v>
      </c>
      <c r="F50" s="2652"/>
      <c r="G50" s="2652"/>
      <c r="H50" s="2652"/>
      <c r="I50" s="2652"/>
      <c r="J50" s="2652"/>
      <c r="K50" s="2652"/>
      <c r="L50" s="2652"/>
      <c r="M50" s="2652"/>
      <c r="N50" s="2653"/>
      <c r="O50" s="2572"/>
      <c r="P50" s="2573"/>
      <c r="Q50" s="2572"/>
      <c r="R50" s="2574"/>
      <c r="S50" s="2574"/>
      <c r="T50" s="2574"/>
      <c r="U50" s="2575"/>
      <c r="V50" t="s">
        <v>10</v>
      </c>
      <c r="W50" s="2619" t="s">
        <v>524</v>
      </c>
      <c r="X50" s="2619"/>
      <c r="Y50" t="s">
        <v>10</v>
      </c>
      <c r="Z50" s="2619" t="s">
        <v>525</v>
      </c>
      <c r="AA50" s="2619"/>
      <c r="AB50" t="s">
        <v>10</v>
      </c>
      <c r="AC50" s="2619" t="s">
        <v>526</v>
      </c>
      <c r="AD50" s="2620"/>
      <c r="AE50" s="2468"/>
      <c r="AF50" s="2469"/>
      <c r="AG50" s="2469"/>
      <c r="AH50" s="2469"/>
      <c r="AI50" s="2470"/>
      <c r="AJ50" s="2618"/>
      <c r="AK50" s="2586"/>
    </row>
    <row r="51" spans="2:37" ht="14.25" customHeight="1" thickBot="1" x14ac:dyDescent="0.2">
      <c r="B51" s="2607"/>
      <c r="C51" s="2592"/>
      <c r="E51" s="2643" t="s">
        <v>216</v>
      </c>
      <c r="F51" s="2644"/>
      <c r="G51" s="2644"/>
      <c r="H51" s="2644"/>
      <c r="I51" s="2644"/>
      <c r="J51" s="2644"/>
      <c r="K51" s="2644"/>
      <c r="L51" s="2644"/>
      <c r="M51" s="2644"/>
      <c r="N51" s="2645"/>
      <c r="O51" s="2646"/>
      <c r="P51" s="2647"/>
      <c r="Q51" s="2646"/>
      <c r="R51" s="2648"/>
      <c r="S51" s="2648"/>
      <c r="T51" s="2648"/>
      <c r="U51" s="2649"/>
      <c r="V51" t="s">
        <v>10</v>
      </c>
      <c r="W51" s="2650" t="s">
        <v>524</v>
      </c>
      <c r="X51" s="2650"/>
      <c r="Y51" t="s">
        <v>10</v>
      </c>
      <c r="Z51" s="2650" t="s">
        <v>525</v>
      </c>
      <c r="AA51" s="2650"/>
      <c r="AB51" t="s">
        <v>10</v>
      </c>
      <c r="AC51" s="2650" t="s">
        <v>526</v>
      </c>
      <c r="AD51" s="2651"/>
      <c r="AE51" s="2624"/>
      <c r="AF51" s="2625"/>
      <c r="AG51" s="2625"/>
      <c r="AH51" s="2625"/>
      <c r="AI51" s="2626"/>
      <c r="AJ51" s="2627"/>
      <c r="AK51" s="2628"/>
    </row>
    <row r="52" spans="2:37" ht="14.25" customHeight="1" thickTop="1" x14ac:dyDescent="0.15">
      <c r="B52" s="2607"/>
      <c r="C52" s="2592"/>
      <c r="E52" s="2629" t="s">
        <v>280</v>
      </c>
      <c r="F52" s="2630"/>
      <c r="G52" s="2630"/>
      <c r="H52" s="2630"/>
      <c r="I52" s="2630"/>
      <c r="J52" s="2630"/>
      <c r="K52" s="2630"/>
      <c r="L52" s="2630"/>
      <c r="M52" s="2630"/>
      <c r="N52" s="2631"/>
      <c r="O52" s="2632"/>
      <c r="P52" s="2633"/>
      <c r="Q52" s="2632"/>
      <c r="R52" s="2634"/>
      <c r="S52" s="2634"/>
      <c r="T52" s="2634"/>
      <c r="U52" s="2635"/>
      <c r="V52" t="s">
        <v>10</v>
      </c>
      <c r="W52" s="2636" t="s">
        <v>524</v>
      </c>
      <c r="X52" s="2636"/>
      <c r="Y52" t="s">
        <v>10</v>
      </c>
      <c r="Z52" s="2636" t="s">
        <v>525</v>
      </c>
      <c r="AA52" s="2636"/>
      <c r="AB52" t="s">
        <v>10</v>
      </c>
      <c r="AC52" s="2636" t="s">
        <v>526</v>
      </c>
      <c r="AD52" s="2637"/>
      <c r="AE52" s="2638"/>
      <c r="AF52" s="2639"/>
      <c r="AG52" s="2639"/>
      <c r="AH52" s="2639"/>
      <c r="AI52" s="2640"/>
      <c r="AJ52" s="2641"/>
      <c r="AK52" s="2642"/>
    </row>
    <row r="53" spans="2:37" ht="14.25" customHeight="1" x14ac:dyDescent="0.15">
      <c r="B53" s="2607"/>
      <c r="C53" s="2592"/>
      <c r="E53" s="2621" t="s">
        <v>281</v>
      </c>
      <c r="F53" s="2622"/>
      <c r="G53" s="2622"/>
      <c r="H53" s="2622"/>
      <c r="I53" s="2622"/>
      <c r="J53" s="2622"/>
      <c r="K53" s="2622"/>
      <c r="L53" s="2622"/>
      <c r="M53" s="2622"/>
      <c r="N53" s="2623"/>
      <c r="O53" s="2572"/>
      <c r="P53" s="2573"/>
      <c r="Q53" s="2572"/>
      <c r="R53" s="2574"/>
      <c r="S53" s="2574"/>
      <c r="T53" s="2574"/>
      <c r="U53" s="2575"/>
      <c r="V53" t="s">
        <v>10</v>
      </c>
      <c r="W53" s="2619" t="s">
        <v>524</v>
      </c>
      <c r="X53" s="2619"/>
      <c r="Y53" t="s">
        <v>10</v>
      </c>
      <c r="Z53" s="2619" t="s">
        <v>525</v>
      </c>
      <c r="AA53" s="2619"/>
      <c r="AB53" t="s">
        <v>10</v>
      </c>
      <c r="AC53" s="2619" t="s">
        <v>526</v>
      </c>
      <c r="AD53" s="2620"/>
      <c r="AE53" s="2468"/>
      <c r="AF53" s="2469"/>
      <c r="AG53" s="2469"/>
      <c r="AH53" s="2469"/>
      <c r="AI53" s="2470"/>
      <c r="AJ53" s="2618"/>
      <c r="AK53" s="2586"/>
    </row>
    <row r="54" spans="2:37" ht="14.25" customHeight="1" x14ac:dyDescent="0.15">
      <c r="B54" s="2607"/>
      <c r="C54" s="2592"/>
      <c r="E54" s="2621" t="s">
        <v>534</v>
      </c>
      <c r="F54" s="2622"/>
      <c r="G54" s="2622"/>
      <c r="H54" s="2622"/>
      <c r="I54" s="2622"/>
      <c r="J54" s="2622"/>
      <c r="K54" s="2622"/>
      <c r="L54" s="2622"/>
      <c r="M54" s="2622"/>
      <c r="N54" s="2623"/>
      <c r="O54" s="2572"/>
      <c r="P54" s="2573"/>
      <c r="Q54" s="2572"/>
      <c r="R54" s="2574"/>
      <c r="S54" s="2574"/>
      <c r="T54" s="2574"/>
      <c r="U54" s="2575"/>
      <c r="V54" t="s">
        <v>10</v>
      </c>
      <c r="W54" s="2619" t="s">
        <v>524</v>
      </c>
      <c r="X54" s="2619"/>
      <c r="Y54" t="s">
        <v>10</v>
      </c>
      <c r="Z54" s="2619" t="s">
        <v>525</v>
      </c>
      <c r="AA54" s="2619"/>
      <c r="AB54" t="s">
        <v>10</v>
      </c>
      <c r="AC54" s="2619" t="s">
        <v>526</v>
      </c>
      <c r="AD54" s="2620"/>
      <c r="AE54" s="2468"/>
      <c r="AF54" s="2469"/>
      <c r="AG54" s="2469"/>
      <c r="AH54" s="2469"/>
      <c r="AI54" s="2470"/>
      <c r="AJ54" s="2618"/>
      <c r="AK54" s="2586"/>
    </row>
    <row r="55" spans="2:37" ht="14.25" customHeight="1" x14ac:dyDescent="0.15">
      <c r="B55" s="2607"/>
      <c r="C55" s="2592"/>
      <c r="E55" s="2621" t="s">
        <v>535</v>
      </c>
      <c r="F55" s="2622"/>
      <c r="G55" s="2622"/>
      <c r="H55" s="2622"/>
      <c r="I55" s="2622"/>
      <c r="J55" s="2622"/>
      <c r="K55" s="2622"/>
      <c r="L55" s="2622"/>
      <c r="M55" s="2622"/>
      <c r="N55" s="2623"/>
      <c r="O55" s="2572"/>
      <c r="P55" s="2573"/>
      <c r="Q55" s="2572"/>
      <c r="R55" s="2574"/>
      <c r="S55" s="2574"/>
      <c r="T55" s="2574"/>
      <c r="U55" s="2575"/>
      <c r="V55" t="s">
        <v>10</v>
      </c>
      <c r="W55" s="2619" t="s">
        <v>524</v>
      </c>
      <c r="X55" s="2619"/>
      <c r="Y55" t="s">
        <v>10</v>
      </c>
      <c r="Z55" s="2619" t="s">
        <v>525</v>
      </c>
      <c r="AA55" s="2619"/>
      <c r="AB55" t="s">
        <v>10</v>
      </c>
      <c r="AC55" s="2619" t="s">
        <v>526</v>
      </c>
      <c r="AD55" s="2620"/>
      <c r="AE55" s="2468"/>
      <c r="AF55" s="2469"/>
      <c r="AG55" s="2469"/>
      <c r="AH55" s="2469"/>
      <c r="AI55" s="2470"/>
      <c r="AJ55" s="2618"/>
      <c r="AK55" s="2586"/>
    </row>
    <row r="56" spans="2:37" ht="14.25" customHeight="1" x14ac:dyDescent="0.15">
      <c r="B56" s="2607"/>
      <c r="C56" s="2592"/>
      <c r="E56" s="2621" t="s">
        <v>536</v>
      </c>
      <c r="F56" s="2622"/>
      <c r="G56" s="2622"/>
      <c r="H56" s="2622"/>
      <c r="I56" s="2622"/>
      <c r="J56" s="2622"/>
      <c r="K56" s="2622"/>
      <c r="L56" s="2622"/>
      <c r="M56" s="2622"/>
      <c r="N56" s="2623"/>
      <c r="O56" s="2572"/>
      <c r="P56" s="2573"/>
      <c r="Q56" s="2572"/>
      <c r="R56" s="2574"/>
      <c r="S56" s="2574"/>
      <c r="T56" s="2574"/>
      <c r="U56" s="2575"/>
      <c r="V56" t="s">
        <v>10</v>
      </c>
      <c r="W56" s="2619" t="s">
        <v>524</v>
      </c>
      <c r="X56" s="2619"/>
      <c r="Y56" t="s">
        <v>10</v>
      </c>
      <c r="Z56" s="2619" t="s">
        <v>525</v>
      </c>
      <c r="AA56" s="2619"/>
      <c r="AB56" t="s">
        <v>10</v>
      </c>
      <c r="AC56" s="2619" t="s">
        <v>526</v>
      </c>
      <c r="AD56" s="2620"/>
      <c r="AE56" s="2468"/>
      <c r="AF56" s="2469"/>
      <c r="AG56" s="2469"/>
      <c r="AH56" s="2469"/>
      <c r="AI56" s="2470"/>
      <c r="AJ56" s="2618"/>
      <c r="AK56" s="2586"/>
    </row>
    <row r="57" spans="2:37" ht="14.25" customHeight="1" x14ac:dyDescent="0.15">
      <c r="B57" s="2607"/>
      <c r="C57" s="2592"/>
      <c r="E57" s="2621" t="s">
        <v>297</v>
      </c>
      <c r="F57" s="2622"/>
      <c r="G57" s="2622"/>
      <c r="H57" s="2622"/>
      <c r="I57" s="2622"/>
      <c r="J57" s="2622"/>
      <c r="K57" s="2622"/>
      <c r="L57" s="2622"/>
      <c r="M57" s="2622"/>
      <c r="N57" s="2623"/>
      <c r="O57" s="2572"/>
      <c r="P57" s="2573"/>
      <c r="Q57" s="2572"/>
      <c r="R57" s="2574"/>
      <c r="S57" s="2574"/>
      <c r="T57" s="2574"/>
      <c r="U57" s="2575"/>
      <c r="V57" t="s">
        <v>10</v>
      </c>
      <c r="W57" s="2619" t="s">
        <v>524</v>
      </c>
      <c r="X57" s="2619"/>
      <c r="Y57" t="s">
        <v>10</v>
      </c>
      <c r="Z57" s="2619" t="s">
        <v>525</v>
      </c>
      <c r="AA57" s="2619"/>
      <c r="AB57" t="s">
        <v>10</v>
      </c>
      <c r="AC57" s="2619" t="s">
        <v>526</v>
      </c>
      <c r="AD57" s="2620"/>
      <c r="AE57" s="2468"/>
      <c r="AF57" s="2469"/>
      <c r="AG57" s="2469"/>
      <c r="AH57" s="2469"/>
      <c r="AI57" s="2470"/>
      <c r="AJ57" s="2618"/>
      <c r="AK57" s="2586"/>
    </row>
    <row r="58" spans="2:37" ht="14.25" customHeight="1" x14ac:dyDescent="0.15">
      <c r="B58" s="2607"/>
      <c r="C58" s="2592"/>
      <c r="E58" s="2621" t="s">
        <v>299</v>
      </c>
      <c r="F58" s="2622"/>
      <c r="G58" s="2622"/>
      <c r="H58" s="2622"/>
      <c r="I58" s="2622"/>
      <c r="J58" s="2622"/>
      <c r="K58" s="2622"/>
      <c r="L58" s="2622"/>
      <c r="M58" s="2622"/>
      <c r="N58" s="2623"/>
      <c r="O58" s="2572"/>
      <c r="P58" s="2573"/>
      <c r="Q58" s="2572"/>
      <c r="R58" s="2574"/>
      <c r="S58" s="2574"/>
      <c r="T58" s="2574"/>
      <c r="U58" s="2575"/>
      <c r="V58" t="s">
        <v>10</v>
      </c>
      <c r="W58" s="2619" t="s">
        <v>524</v>
      </c>
      <c r="X58" s="2619"/>
      <c r="Y58" t="s">
        <v>10</v>
      </c>
      <c r="Z58" s="2619" t="s">
        <v>525</v>
      </c>
      <c r="AA58" s="2619"/>
      <c r="AB58" t="s">
        <v>10</v>
      </c>
      <c r="AC58" s="2619" t="s">
        <v>526</v>
      </c>
      <c r="AD58" s="2620"/>
      <c r="AE58" s="2468"/>
      <c r="AF58" s="2469"/>
      <c r="AG58" s="2469"/>
      <c r="AH58" s="2469"/>
      <c r="AI58" s="2470"/>
      <c r="AJ58" s="2618"/>
      <c r="AK58" s="2586"/>
    </row>
    <row r="59" spans="2:37" ht="14.25" customHeight="1" x14ac:dyDescent="0.15">
      <c r="B59" s="2607"/>
      <c r="C59" s="2592"/>
      <c r="E59" s="2621" t="s">
        <v>537</v>
      </c>
      <c r="F59" s="2622"/>
      <c r="G59" s="2622"/>
      <c r="H59" s="2622"/>
      <c r="I59" s="2622"/>
      <c r="J59" s="2622"/>
      <c r="K59" s="2622"/>
      <c r="L59" s="2622"/>
      <c r="M59" s="2622"/>
      <c r="N59" s="2623"/>
      <c r="O59" s="2572"/>
      <c r="P59" s="2573"/>
      <c r="Q59" s="2572"/>
      <c r="R59" s="2574"/>
      <c r="S59" s="2574"/>
      <c r="T59" s="2574"/>
      <c r="U59" s="2575"/>
      <c r="V59" t="s">
        <v>10</v>
      </c>
      <c r="W59" s="2619" t="s">
        <v>524</v>
      </c>
      <c r="X59" s="2619"/>
      <c r="Y59" t="s">
        <v>10</v>
      </c>
      <c r="Z59" s="2619" t="s">
        <v>525</v>
      </c>
      <c r="AA59" s="2619"/>
      <c r="AB59" t="s">
        <v>10</v>
      </c>
      <c r="AC59" s="2619" t="s">
        <v>526</v>
      </c>
      <c r="AD59" s="2620"/>
      <c r="AE59" s="2468"/>
      <c r="AF59" s="2469"/>
      <c r="AG59" s="2469"/>
      <c r="AH59" s="2469"/>
      <c r="AI59" s="2470"/>
      <c r="AJ59" s="2618"/>
      <c r="AK59" s="2586"/>
    </row>
    <row r="60" spans="2:37" ht="14.25" customHeight="1" x14ac:dyDescent="0.15">
      <c r="B60" s="2607"/>
      <c r="C60" s="2593"/>
      <c r="E60" s="2621" t="s">
        <v>538</v>
      </c>
      <c r="F60" s="2622"/>
      <c r="G60" s="2622"/>
      <c r="H60" s="2622"/>
      <c r="I60" s="2622"/>
      <c r="J60" s="2622"/>
      <c r="K60" s="2622"/>
      <c r="L60" s="2622"/>
      <c r="M60" s="2622"/>
      <c r="N60" s="2623"/>
      <c r="O60" s="2572"/>
      <c r="P60" s="2573"/>
      <c r="Q60" s="2572"/>
      <c r="R60" s="2574"/>
      <c r="S60" s="2574"/>
      <c r="T60" s="2574"/>
      <c r="U60" s="2575"/>
      <c r="V60" t="s">
        <v>10</v>
      </c>
      <c r="W60" s="2619" t="s">
        <v>524</v>
      </c>
      <c r="X60" s="2619"/>
      <c r="Y60" t="s">
        <v>10</v>
      </c>
      <c r="Z60" s="2619" t="s">
        <v>525</v>
      </c>
      <c r="AA60" s="2619"/>
      <c r="AB60" t="s">
        <v>10</v>
      </c>
      <c r="AC60" s="2619" t="s">
        <v>526</v>
      </c>
      <c r="AD60" s="2620"/>
      <c r="AE60" s="2468"/>
      <c r="AF60" s="2469"/>
      <c r="AG60" s="2469"/>
      <c r="AH60" s="2469"/>
      <c r="AI60" s="2470"/>
      <c r="AJ60" s="2618"/>
      <c r="AK60" s="2586"/>
    </row>
    <row r="61" spans="2:37" ht="14.25" customHeight="1" x14ac:dyDescent="0.15">
      <c r="B61" s="2607"/>
      <c r="C61" s="2606" t="s">
        <v>539</v>
      </c>
      <c r="E61" s="2570" t="s">
        <v>407</v>
      </c>
      <c r="F61" s="2570"/>
      <c r="G61" s="2570"/>
      <c r="H61" s="2570"/>
      <c r="I61" s="2570"/>
      <c r="J61" s="2570"/>
      <c r="K61" s="2570"/>
      <c r="L61" s="2570"/>
      <c r="M61" s="2570"/>
      <c r="N61" s="2571"/>
      <c r="O61" s="2572"/>
      <c r="P61" s="2573"/>
      <c r="Q61" s="2572"/>
      <c r="R61" s="2574"/>
      <c r="S61" s="2574"/>
      <c r="T61" s="2574"/>
      <c r="U61" s="2575"/>
      <c r="V61" t="s">
        <v>10</v>
      </c>
      <c r="W61" s="2619" t="s">
        <v>524</v>
      </c>
      <c r="X61" s="2619"/>
      <c r="Y61" t="s">
        <v>10</v>
      </c>
      <c r="Z61" s="2619" t="s">
        <v>525</v>
      </c>
      <c r="AA61" s="2619"/>
      <c r="AB61" t="s">
        <v>10</v>
      </c>
      <c r="AC61" s="2619" t="s">
        <v>526</v>
      </c>
      <c r="AD61" s="2620"/>
      <c r="AE61" s="2468"/>
      <c r="AF61" s="2469"/>
      <c r="AG61" s="2469"/>
      <c r="AH61" s="2469"/>
      <c r="AI61" s="2470"/>
      <c r="AJ61" s="2618"/>
      <c r="AK61" s="2586"/>
    </row>
    <row r="62" spans="2:37" ht="14.25" customHeight="1" x14ac:dyDescent="0.15">
      <c r="B62" s="2607"/>
      <c r="C62" s="2606"/>
      <c r="E62" s="2570" t="s">
        <v>540</v>
      </c>
      <c r="F62" s="2570"/>
      <c r="G62" s="2570"/>
      <c r="H62" s="2570"/>
      <c r="I62" s="2570"/>
      <c r="J62" s="2570"/>
      <c r="K62" s="2570"/>
      <c r="L62" s="2570"/>
      <c r="M62" s="2570"/>
      <c r="N62" s="2571"/>
      <c r="O62" s="2572"/>
      <c r="P62" s="2573"/>
      <c r="Q62" s="2572"/>
      <c r="R62" s="2574"/>
      <c r="S62" s="2574"/>
      <c r="T62" s="2574"/>
      <c r="U62" s="2575"/>
      <c r="V62" t="s">
        <v>10</v>
      </c>
      <c r="W62" s="2619" t="s">
        <v>524</v>
      </c>
      <c r="X62" s="2619"/>
      <c r="Y62" t="s">
        <v>10</v>
      </c>
      <c r="Z62" s="2619" t="s">
        <v>525</v>
      </c>
      <c r="AA62" s="2619"/>
      <c r="AB62" t="s">
        <v>10</v>
      </c>
      <c r="AC62" s="2619" t="s">
        <v>526</v>
      </c>
      <c r="AD62" s="2620"/>
      <c r="AE62" s="2468"/>
      <c r="AF62" s="2469"/>
      <c r="AG62" s="2469"/>
      <c r="AH62" s="2469"/>
      <c r="AI62" s="2470"/>
      <c r="AJ62" s="2618"/>
      <c r="AK62" s="2586"/>
    </row>
    <row r="63" spans="2:37" ht="14.25" customHeight="1" x14ac:dyDescent="0.15">
      <c r="B63" s="2608"/>
      <c r="C63" s="2606"/>
      <c r="E63" s="2570" t="s">
        <v>541</v>
      </c>
      <c r="F63" s="2570"/>
      <c r="G63" s="2570"/>
      <c r="H63" s="2570"/>
      <c r="I63" s="2570"/>
      <c r="J63" s="2570"/>
      <c r="K63" s="2570"/>
      <c r="L63" s="2570"/>
      <c r="M63" s="2570"/>
      <c r="N63" s="2571"/>
      <c r="O63" s="2572"/>
      <c r="P63" s="2573"/>
      <c r="Q63" s="2572"/>
      <c r="R63" s="2574"/>
      <c r="S63" s="2574"/>
      <c r="T63" s="2574"/>
      <c r="U63" s="2575"/>
      <c r="V63" t="s">
        <v>10</v>
      </c>
      <c r="W63" s="2576" t="s">
        <v>524</v>
      </c>
      <c r="X63" s="2576"/>
      <c r="Y63" t="s">
        <v>10</v>
      </c>
      <c r="Z63" s="2576" t="s">
        <v>525</v>
      </c>
      <c r="AA63" s="2576"/>
      <c r="AB63" t="s">
        <v>10</v>
      </c>
      <c r="AC63" s="2576" t="s">
        <v>526</v>
      </c>
      <c r="AD63" s="2577"/>
      <c r="AE63" s="2507"/>
      <c r="AF63" s="2508"/>
      <c r="AG63" s="2508"/>
      <c r="AH63" s="2508"/>
      <c r="AI63" s="2509"/>
      <c r="AJ63" s="2578"/>
      <c r="AK63" s="2579"/>
    </row>
    <row r="64" spans="2:37" ht="14.25" customHeight="1" x14ac:dyDescent="0.15">
      <c r="B64" s="2584" t="s">
        <v>542</v>
      </c>
      <c r="C64" s="2570"/>
      <c r="D64" s="2570"/>
      <c r="E64" s="2570"/>
      <c r="F64" s="2570"/>
      <c r="G64" s="2570"/>
      <c r="H64" s="2570"/>
      <c r="I64" s="2570"/>
      <c r="J64" s="2570"/>
      <c r="K64" s="2570"/>
      <c r="L64" s="2585"/>
      <c r="V64" s="354"/>
      <c r="W64" s="2586"/>
      <c r="X64" s="2587"/>
      <c r="Y64" s="2587"/>
      <c r="Z64" s="2587"/>
      <c r="AA64" s="2587"/>
      <c r="AB64" s="2587"/>
      <c r="AC64" s="2587"/>
      <c r="AD64" s="2587"/>
      <c r="AE64" s="2587"/>
      <c r="AF64" s="2587"/>
      <c r="AG64" s="2587"/>
      <c r="AH64" s="2587"/>
      <c r="AI64" s="2587"/>
      <c r="AJ64" s="2587"/>
      <c r="AK64" s="2587"/>
    </row>
    <row r="65" spans="2:37" ht="14.25" customHeight="1" x14ac:dyDescent="0.15">
      <c r="B65" s="2588" t="s">
        <v>543</v>
      </c>
      <c r="C65" s="2589"/>
      <c r="D65" s="2589"/>
      <c r="E65" s="2589"/>
      <c r="F65" s="2589"/>
      <c r="G65" s="2589"/>
      <c r="H65" s="2589"/>
      <c r="I65" s="2589"/>
      <c r="J65" s="2589"/>
      <c r="K65" s="2589"/>
      <c r="L65" s="2589"/>
      <c r="M65" s="2589"/>
      <c r="N65" s="2589"/>
      <c r="O65" s="2590"/>
      <c r="W65" s="2586"/>
      <c r="X65" s="2587"/>
      <c r="Y65" s="2587"/>
      <c r="Z65" s="2587"/>
      <c r="AA65" s="2587"/>
      <c r="AB65" s="2587"/>
      <c r="AC65" s="2587"/>
      <c r="AD65" s="2587"/>
      <c r="AE65" s="2587"/>
      <c r="AF65" s="2587"/>
      <c r="AG65" s="2587"/>
      <c r="AH65" s="2587"/>
      <c r="AI65" s="2587"/>
      <c r="AJ65" s="2587"/>
      <c r="AK65" s="2587"/>
    </row>
    <row r="66" spans="2:37" ht="14.25" customHeight="1" x14ac:dyDescent="0.15">
      <c r="B66" s="2591" t="s">
        <v>544</v>
      </c>
      <c r="C66" s="2594" t="s">
        <v>545</v>
      </c>
      <c r="D66" s="2574"/>
      <c r="E66" s="2574"/>
      <c r="F66" s="2574"/>
      <c r="G66" s="2574"/>
      <c r="H66" s="2574"/>
      <c r="I66" s="2574"/>
      <c r="J66" s="2574"/>
      <c r="K66" s="2574"/>
      <c r="L66" s="2574"/>
      <c r="M66" s="2574"/>
      <c r="N66" s="2574"/>
      <c r="O66" s="2574"/>
      <c r="P66" s="2574"/>
      <c r="Q66" s="2574"/>
      <c r="R66" s="2574"/>
      <c r="S66" s="2574"/>
      <c r="T66" s="2574"/>
      <c r="U66" s="2575"/>
      <c r="V66" s="2594" t="s">
        <v>546</v>
      </c>
      <c r="W66" s="2595"/>
      <c r="X66" s="2595"/>
      <c r="Y66" s="2595"/>
      <c r="Z66" s="2595"/>
      <c r="AA66" s="2595"/>
      <c r="AB66" s="2595"/>
      <c r="AC66" s="2595"/>
      <c r="AD66" s="2595"/>
      <c r="AE66" s="2595"/>
      <c r="AF66" s="2595"/>
      <c r="AG66" s="2595"/>
      <c r="AH66" s="2595"/>
      <c r="AI66" s="2595"/>
      <c r="AJ66" s="2595"/>
      <c r="AK66" s="2596"/>
    </row>
    <row r="67" spans="2:37" x14ac:dyDescent="0.15">
      <c r="B67" s="2592"/>
      <c r="C67" s="2597"/>
      <c r="D67" s="2598"/>
      <c r="E67" s="2598"/>
      <c r="F67" s="2598"/>
      <c r="G67" s="2598"/>
      <c r="H67" s="2598"/>
      <c r="I67" s="2598"/>
      <c r="J67" s="2598"/>
      <c r="K67" s="2598"/>
      <c r="L67" s="2598"/>
      <c r="M67" s="2598"/>
      <c r="N67" s="2598"/>
      <c r="O67" s="2598"/>
      <c r="P67" s="2598"/>
      <c r="Q67" s="2598"/>
      <c r="R67" s="2598"/>
      <c r="S67" s="2598"/>
      <c r="T67" s="2598"/>
      <c r="U67" s="2599"/>
      <c r="V67" s="2597"/>
      <c r="W67" s="2598"/>
      <c r="X67" s="2598"/>
      <c r="Y67" s="2598"/>
      <c r="Z67" s="2598"/>
      <c r="AA67" s="2598"/>
      <c r="AB67" s="2598"/>
      <c r="AC67" s="2598"/>
      <c r="AD67" s="2598"/>
      <c r="AE67" s="2598"/>
      <c r="AF67" s="2598"/>
      <c r="AG67" s="2598"/>
      <c r="AH67" s="2598"/>
      <c r="AI67" s="2598"/>
      <c r="AJ67" s="2598"/>
      <c r="AK67" s="2599"/>
    </row>
    <row r="68" spans="2:37" x14ac:dyDescent="0.15">
      <c r="B68" s="2592"/>
      <c r="C68" s="2600"/>
      <c r="D68" s="2601"/>
      <c r="E68" s="2601"/>
      <c r="F68" s="2601"/>
      <c r="G68" s="2601"/>
      <c r="H68" s="2601"/>
      <c r="I68" s="2601"/>
      <c r="J68" s="2601"/>
      <c r="K68" s="2601"/>
      <c r="L68" s="2601"/>
      <c r="M68" s="2601"/>
      <c r="N68" s="2601"/>
      <c r="O68" s="2601"/>
      <c r="P68" s="2601"/>
      <c r="Q68" s="2601"/>
      <c r="R68" s="2601"/>
      <c r="S68" s="2601"/>
      <c r="T68" s="2601"/>
      <c r="U68" s="2602"/>
      <c r="V68" s="2600"/>
      <c r="W68" s="2601"/>
      <c r="X68" s="2601"/>
      <c r="Y68" s="2601"/>
      <c r="Z68" s="2601"/>
      <c r="AA68" s="2601"/>
      <c r="AB68" s="2601"/>
      <c r="AC68" s="2601"/>
      <c r="AD68" s="2601"/>
      <c r="AE68" s="2601"/>
      <c r="AF68" s="2601"/>
      <c r="AG68" s="2601"/>
      <c r="AH68" s="2601"/>
      <c r="AI68" s="2601"/>
      <c r="AJ68" s="2601"/>
      <c r="AK68" s="2602"/>
    </row>
    <row r="69" spans="2:37" x14ac:dyDescent="0.15">
      <c r="B69" s="2592"/>
      <c r="C69" s="2600"/>
      <c r="D69" s="2601"/>
      <c r="E69" s="2601"/>
      <c r="F69" s="2601"/>
      <c r="G69" s="2601"/>
      <c r="H69" s="2601"/>
      <c r="I69" s="2601"/>
      <c r="J69" s="2601"/>
      <c r="K69" s="2601"/>
      <c r="L69" s="2601"/>
      <c r="M69" s="2601"/>
      <c r="N69" s="2601"/>
      <c r="O69" s="2601"/>
      <c r="P69" s="2601"/>
      <c r="Q69" s="2601"/>
      <c r="R69" s="2601"/>
      <c r="S69" s="2601"/>
      <c r="T69" s="2601"/>
      <c r="U69" s="2602"/>
      <c r="V69" s="2600"/>
      <c r="W69" s="2601"/>
      <c r="X69" s="2601"/>
      <c r="Y69" s="2601"/>
      <c r="Z69" s="2601"/>
      <c r="AA69" s="2601"/>
      <c r="AB69" s="2601"/>
      <c r="AC69" s="2601"/>
      <c r="AD69" s="2601"/>
      <c r="AE69" s="2601"/>
      <c r="AF69" s="2601"/>
      <c r="AG69" s="2601"/>
      <c r="AH69" s="2601"/>
      <c r="AI69" s="2601"/>
      <c r="AJ69" s="2601"/>
      <c r="AK69" s="2602"/>
    </row>
    <row r="70" spans="2:37" x14ac:dyDescent="0.15">
      <c r="B70" s="2593"/>
      <c r="C70" s="2603"/>
      <c r="D70" s="2604"/>
      <c r="E70" s="2604"/>
      <c r="F70" s="2604"/>
      <c r="G70" s="2604"/>
      <c r="H70" s="2604"/>
      <c r="I70" s="2604"/>
      <c r="J70" s="2604"/>
      <c r="K70" s="2604"/>
      <c r="L70" s="2604"/>
      <c r="M70" s="2604"/>
      <c r="N70" s="2604"/>
      <c r="O70" s="2604"/>
      <c r="P70" s="2604"/>
      <c r="Q70" s="2604"/>
      <c r="R70" s="2604"/>
      <c r="S70" s="2604"/>
      <c r="T70" s="2604"/>
      <c r="U70" s="2605"/>
      <c r="V70" s="2603"/>
      <c r="W70" s="2604"/>
      <c r="X70" s="2604"/>
      <c r="Y70" s="2604"/>
      <c r="Z70" s="2604"/>
      <c r="AA70" s="2604"/>
      <c r="AB70" s="2604"/>
      <c r="AC70" s="2604"/>
      <c r="AD70" s="2604"/>
      <c r="AE70" s="2604"/>
      <c r="AF70" s="2604"/>
      <c r="AG70" s="2604"/>
      <c r="AH70" s="2604"/>
      <c r="AI70" s="2604"/>
      <c r="AJ70" s="2604"/>
      <c r="AK70" s="2605"/>
    </row>
    <row r="71" spans="2:37" ht="14.25" customHeight="1" x14ac:dyDescent="0.15">
      <c r="B71" s="2580" t="s">
        <v>547</v>
      </c>
      <c r="C71" s="2581"/>
      <c r="D71" s="2581"/>
      <c r="E71" s="2581"/>
      <c r="F71" s="2582"/>
      <c r="G71" s="2583" t="s">
        <v>548</v>
      </c>
      <c r="H71" s="2583"/>
      <c r="I71" s="2583"/>
      <c r="J71" s="2583"/>
      <c r="K71" s="2583"/>
      <c r="L71" s="2583"/>
      <c r="M71" s="2583"/>
      <c r="N71" s="2583"/>
      <c r="O71" s="2583"/>
      <c r="P71" s="2583"/>
      <c r="Q71" s="2583"/>
      <c r="R71" s="2583"/>
      <c r="S71" s="2583"/>
      <c r="T71" s="2583"/>
      <c r="U71" s="2583"/>
      <c r="V71" s="2583"/>
      <c r="W71" s="2583"/>
      <c r="X71" s="2583"/>
      <c r="Y71" s="2583"/>
      <c r="Z71" s="2583"/>
      <c r="AA71" s="2583"/>
      <c r="AB71" s="2583"/>
      <c r="AC71" s="2583"/>
      <c r="AD71" s="2583"/>
      <c r="AE71" s="2583"/>
      <c r="AF71" s="2583"/>
      <c r="AG71" s="2583"/>
      <c r="AH71" s="2583"/>
      <c r="AI71" s="2583"/>
      <c r="AJ71" s="2583"/>
      <c r="AK71" s="2583"/>
    </row>
    <row r="73" spans="2:37" x14ac:dyDescent="0.15">
      <c r="B73" t="s">
        <v>549</v>
      </c>
    </row>
    <row r="74" spans="2:37" x14ac:dyDescent="0.15">
      <c r="B74" t="s">
        <v>550</v>
      </c>
    </row>
    <row r="75" spans="2:37" x14ac:dyDescent="0.15">
      <c r="B75" t="s">
        <v>551</v>
      </c>
    </row>
    <row r="76" spans="2:37" x14ac:dyDescent="0.15">
      <c r="B76" t="s">
        <v>552</v>
      </c>
    </row>
    <row r="77" spans="2:37" x14ac:dyDescent="0.15">
      <c r="B77" t="s">
        <v>553</v>
      </c>
    </row>
    <row r="78" spans="2:37" x14ac:dyDescent="0.15">
      <c r="B78" t="s">
        <v>554</v>
      </c>
    </row>
    <row r="79" spans="2:37" x14ac:dyDescent="0.15">
      <c r="B79" t="s">
        <v>555</v>
      </c>
    </row>
    <row r="80" spans="2:37" x14ac:dyDescent="0.15">
      <c r="C80" t="s">
        <v>556</v>
      </c>
    </row>
    <row r="81" spans="2:2" x14ac:dyDescent="0.15">
      <c r="B81" t="s">
        <v>557</v>
      </c>
    </row>
    <row r="82" spans="2:2" x14ac:dyDescent="0.15">
      <c r="B82" t="s">
        <v>558</v>
      </c>
    </row>
    <row r="83" spans="2:2" x14ac:dyDescent="0.15">
      <c r="B83" t="s">
        <v>559</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9"/>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tint="0.499984740745262"/>
  </sheetPr>
  <dimension ref="A1:AK125"/>
  <sheetViews>
    <sheetView workbookViewId="0"/>
  </sheetViews>
  <sheetFormatPr defaultColWidth="9" defaultRowHeight="13.5" x14ac:dyDescent="0.15"/>
  <cols>
    <col min="1" max="1" width="1.375" style="880" customWidth="1"/>
    <col min="2" max="2" width="4.25" style="880" customWidth="1"/>
    <col min="3" max="3" width="3.375" style="880" customWidth="1"/>
    <col min="4" max="4" width="0.5" style="880" customWidth="1"/>
    <col min="5" max="36" width="3.125" style="880" customWidth="1"/>
    <col min="37" max="37" width="7.5" style="880" customWidth="1"/>
    <col min="38" max="16384" width="9" style="880"/>
  </cols>
  <sheetData>
    <row r="1" spans="2:37" s="846" customFormat="1" x14ac:dyDescent="0.15"/>
    <row r="2" spans="2:37" s="846" customFormat="1" x14ac:dyDescent="0.15">
      <c r="B2" s="827" t="s">
        <v>560</v>
      </c>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row>
    <row r="3" spans="2:37" s="846" customFormat="1" ht="14.25" customHeight="1" x14ac:dyDescent="0.15">
      <c r="AB3" s="2708" t="s">
        <v>475</v>
      </c>
      <c r="AC3" s="2709"/>
      <c r="AD3" s="2709"/>
      <c r="AE3" s="2709"/>
      <c r="AF3" s="2709"/>
      <c r="AG3" s="2564"/>
      <c r="AH3" s="2565"/>
      <c r="AI3" s="2565"/>
      <c r="AJ3" s="2565"/>
      <c r="AK3" s="2566"/>
    </row>
    <row r="4" spans="2:37" s="846" customFormat="1" x14ac:dyDescent="0.15"/>
    <row r="5" spans="2:37" s="846" customFormat="1" x14ac:dyDescent="0.15">
      <c r="B5" s="2838" t="s">
        <v>561</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c r="AE5" s="2838"/>
      <c r="AF5" s="2838"/>
      <c r="AG5" s="2838"/>
      <c r="AH5" s="2838"/>
      <c r="AI5" s="2838"/>
      <c r="AJ5" s="2838"/>
      <c r="AK5" s="2838"/>
    </row>
    <row r="6" spans="2:37" s="846" customFormat="1" ht="13.5" customHeight="1" x14ac:dyDescent="0.15">
      <c r="AE6" s="829" t="s">
        <v>477</v>
      </c>
      <c r="AF6" s="2838"/>
      <c r="AG6" s="2838"/>
      <c r="AH6" s="846" t="s">
        <v>478</v>
      </c>
      <c r="AI6" s="2838"/>
      <c r="AJ6" s="2838"/>
      <c r="AK6" s="846" t="s">
        <v>479</v>
      </c>
    </row>
    <row r="7" spans="2:37" s="846" customFormat="1" x14ac:dyDescent="0.15">
      <c r="B7" s="2838"/>
      <c r="C7" s="2838"/>
      <c r="D7" s="2838"/>
      <c r="E7" s="2838"/>
      <c r="F7" s="2838"/>
      <c r="G7" s="2838"/>
      <c r="H7" s="2838" t="s">
        <v>481</v>
      </c>
      <c r="I7" s="2838"/>
      <c r="J7" s="2838"/>
      <c r="K7" s="846" t="s">
        <v>482</v>
      </c>
      <c r="L7" s="830"/>
      <c r="M7" s="830"/>
      <c r="N7" s="830"/>
      <c r="O7" s="830"/>
      <c r="P7" s="830"/>
      <c r="Q7" s="830"/>
      <c r="R7" s="830"/>
      <c r="S7" s="830"/>
      <c r="T7" s="830"/>
    </row>
    <row r="8" spans="2:37" s="846" customFormat="1" x14ac:dyDescent="0.15">
      <c r="AA8" s="829" t="s">
        <v>562</v>
      </c>
      <c r="AB8" s="2835"/>
      <c r="AC8" s="2835"/>
      <c r="AD8" s="2835"/>
      <c r="AE8" s="2835"/>
      <c r="AF8" s="2835"/>
      <c r="AG8" s="2835"/>
      <c r="AH8" s="2835"/>
      <c r="AI8" s="2835"/>
      <c r="AJ8" s="2835"/>
      <c r="AK8" s="2835"/>
    </row>
    <row r="9" spans="2:37" s="846" customFormat="1" x14ac:dyDescent="0.15">
      <c r="AE9" s="827"/>
    </row>
    <row r="10" spans="2:37" s="846" customFormat="1" x14ac:dyDescent="0.15">
      <c r="C10" s="827" t="s">
        <v>563</v>
      </c>
      <c r="D10" s="827"/>
    </row>
    <row r="11" spans="2:37" s="846" customFormat="1" ht="6.75" customHeight="1" x14ac:dyDescent="0.15">
      <c r="C11" s="827"/>
      <c r="D11" s="827"/>
    </row>
    <row r="12" spans="2:37" s="846" customFormat="1" ht="14.25" customHeight="1" x14ac:dyDescent="0.15">
      <c r="B12" s="2715" t="s">
        <v>487</v>
      </c>
      <c r="C12" s="2809" t="s">
        <v>488</v>
      </c>
      <c r="D12" s="2810"/>
      <c r="E12" s="2810"/>
      <c r="F12" s="2810"/>
      <c r="G12" s="2810"/>
      <c r="H12" s="2810"/>
      <c r="I12" s="2810"/>
      <c r="J12" s="2810"/>
      <c r="K12" s="2810"/>
      <c r="L12" s="2836"/>
      <c r="M12" s="2821"/>
      <c r="N12" s="2822"/>
      <c r="O12" s="2822"/>
      <c r="P12" s="2822"/>
      <c r="Q12" s="2822"/>
      <c r="R12" s="2822"/>
      <c r="S12" s="2822"/>
      <c r="T12" s="2822"/>
      <c r="U12" s="2822"/>
      <c r="V12" s="2822"/>
      <c r="W12" s="2822"/>
      <c r="X12" s="2822"/>
      <c r="Y12" s="2822"/>
      <c r="Z12" s="2822"/>
      <c r="AA12" s="2822"/>
      <c r="AB12" s="2822"/>
      <c r="AC12" s="2822"/>
      <c r="AD12" s="2822"/>
      <c r="AE12" s="2822"/>
      <c r="AF12" s="2822"/>
      <c r="AG12" s="2822"/>
      <c r="AH12" s="2822"/>
      <c r="AI12" s="2822"/>
      <c r="AJ12" s="2822"/>
      <c r="AK12" s="2823"/>
    </row>
    <row r="13" spans="2:37" s="846" customFormat="1" ht="14.25" customHeight="1" x14ac:dyDescent="0.15">
      <c r="B13" s="2716"/>
      <c r="C13" s="2813" t="s">
        <v>489</v>
      </c>
      <c r="D13" s="2814"/>
      <c r="E13" s="2814"/>
      <c r="F13" s="2814"/>
      <c r="G13" s="2814"/>
      <c r="H13" s="2814"/>
      <c r="I13" s="2814"/>
      <c r="J13" s="2814"/>
      <c r="K13" s="2814"/>
      <c r="L13" s="2814"/>
      <c r="M13" s="2824"/>
      <c r="N13" s="2825"/>
      <c r="O13" s="2825"/>
      <c r="P13" s="2825"/>
      <c r="Q13" s="2825"/>
      <c r="R13" s="2825"/>
      <c r="S13" s="2825"/>
      <c r="T13" s="2825"/>
      <c r="U13" s="2825"/>
      <c r="V13" s="2825"/>
      <c r="W13" s="2825"/>
      <c r="X13" s="2825"/>
      <c r="Y13" s="2825"/>
      <c r="Z13" s="2825"/>
      <c r="AA13" s="2825"/>
      <c r="AB13" s="2825"/>
      <c r="AC13" s="2825"/>
      <c r="AD13" s="2825"/>
      <c r="AE13" s="2825"/>
      <c r="AF13" s="2825"/>
      <c r="AG13" s="2825"/>
      <c r="AH13" s="2825"/>
      <c r="AI13" s="2825"/>
      <c r="AJ13" s="2825"/>
      <c r="AK13" s="2826"/>
    </row>
    <row r="14" spans="2:37" s="846" customFormat="1" ht="13.5" customHeight="1" x14ac:dyDescent="0.15">
      <c r="B14" s="2716"/>
      <c r="C14" s="2809" t="s">
        <v>490</v>
      </c>
      <c r="D14" s="2810"/>
      <c r="E14" s="2810"/>
      <c r="F14" s="2810"/>
      <c r="G14" s="2810"/>
      <c r="H14" s="2810"/>
      <c r="I14" s="2810"/>
      <c r="J14" s="2810"/>
      <c r="K14" s="2810"/>
      <c r="L14" s="2810"/>
      <c r="M14" s="2815" t="s">
        <v>491</v>
      </c>
      <c r="N14" s="2815"/>
      <c r="O14" s="2815"/>
      <c r="P14" s="2815"/>
      <c r="Q14" s="2815"/>
      <c r="R14" s="2815"/>
      <c r="S14" s="2815"/>
      <c r="T14" s="879" t="s">
        <v>492</v>
      </c>
      <c r="U14" s="2815"/>
      <c r="V14" s="2815"/>
      <c r="W14" s="2815"/>
      <c r="X14" s="879" t="s">
        <v>493</v>
      </c>
      <c r="Y14" s="2815"/>
      <c r="Z14" s="2815"/>
      <c r="AA14" s="2815"/>
      <c r="AB14" s="2815"/>
      <c r="AC14" s="2815"/>
      <c r="AD14" s="2815"/>
      <c r="AE14" s="2815"/>
      <c r="AF14" s="2815"/>
      <c r="AG14" s="2815"/>
      <c r="AH14" s="2815"/>
      <c r="AI14" s="2815"/>
      <c r="AJ14" s="2815"/>
      <c r="AK14" s="2816"/>
    </row>
    <row r="15" spans="2:37" s="846" customFormat="1" ht="13.5" customHeight="1" x14ac:dyDescent="0.15">
      <c r="B15" s="2716"/>
      <c r="C15" s="2811"/>
      <c r="D15" s="2812"/>
      <c r="E15" s="2812"/>
      <c r="F15" s="2812"/>
      <c r="G15" s="2812"/>
      <c r="H15" s="2812"/>
      <c r="I15" s="2812"/>
      <c r="J15" s="2812"/>
      <c r="K15" s="2812"/>
      <c r="L15" s="2812"/>
      <c r="M15" s="2558" t="s">
        <v>494</v>
      </c>
      <c r="N15" s="2558"/>
      <c r="O15" s="2558"/>
      <c r="P15" s="2558"/>
      <c r="Q15" s="845" t="s">
        <v>495</v>
      </c>
      <c r="R15" s="2558"/>
      <c r="S15" s="2558"/>
      <c r="T15" s="2558"/>
      <c r="U15" s="2558"/>
      <c r="V15" s="2558" t="s">
        <v>496</v>
      </c>
      <c r="W15" s="2558"/>
      <c r="X15" s="2558"/>
      <c r="Y15" s="2558"/>
      <c r="Z15" s="2558"/>
      <c r="AA15" s="2558"/>
      <c r="AB15" s="2558"/>
      <c r="AC15" s="2558"/>
      <c r="AD15" s="2558"/>
      <c r="AE15" s="2558"/>
      <c r="AF15" s="2558"/>
      <c r="AG15" s="2558"/>
      <c r="AH15" s="2558"/>
      <c r="AI15" s="2558"/>
      <c r="AJ15" s="2558"/>
      <c r="AK15" s="2817"/>
    </row>
    <row r="16" spans="2:37" s="846" customFormat="1" ht="13.5" customHeight="1" x14ac:dyDescent="0.15">
      <c r="B16" s="2716"/>
      <c r="C16" s="2813"/>
      <c r="D16" s="2814"/>
      <c r="E16" s="2814"/>
      <c r="F16" s="2814"/>
      <c r="G16" s="2814"/>
      <c r="H16" s="2814"/>
      <c r="I16" s="2814"/>
      <c r="J16" s="2814"/>
      <c r="K16" s="2814"/>
      <c r="L16" s="2814"/>
      <c r="M16" s="2818" t="s">
        <v>564</v>
      </c>
      <c r="N16" s="2818"/>
      <c r="O16" s="2818"/>
      <c r="P16" s="2818"/>
      <c r="Q16" s="2818"/>
      <c r="R16" s="2818"/>
      <c r="S16" s="2818"/>
      <c r="T16" s="2818"/>
      <c r="U16" s="2818"/>
      <c r="V16" s="2818"/>
      <c r="W16" s="2818"/>
      <c r="X16" s="2818"/>
      <c r="Y16" s="2818"/>
      <c r="Z16" s="2818"/>
      <c r="AA16" s="2818"/>
      <c r="AB16" s="2818"/>
      <c r="AC16" s="2818"/>
      <c r="AD16" s="2818"/>
      <c r="AE16" s="2818"/>
      <c r="AF16" s="2818"/>
      <c r="AG16" s="2818"/>
      <c r="AH16" s="2818"/>
      <c r="AI16" s="2818"/>
      <c r="AJ16" s="2818"/>
      <c r="AK16" s="2819"/>
    </row>
    <row r="17" spans="2:37" s="846" customFormat="1" ht="14.25" customHeight="1" x14ac:dyDescent="0.15">
      <c r="B17" s="2716"/>
      <c r="C17" s="2807" t="s">
        <v>498</v>
      </c>
      <c r="D17" s="2808"/>
      <c r="E17" s="2808"/>
      <c r="F17" s="2808"/>
      <c r="G17" s="2808"/>
      <c r="H17" s="2808"/>
      <c r="I17" s="2808"/>
      <c r="J17" s="2808"/>
      <c r="K17" s="2808"/>
      <c r="L17" s="2808"/>
      <c r="M17" s="2708" t="s">
        <v>499</v>
      </c>
      <c r="N17" s="2709"/>
      <c r="O17" s="2709"/>
      <c r="P17" s="2709"/>
      <c r="Q17" s="2710"/>
      <c r="R17" s="2564"/>
      <c r="S17" s="2565"/>
      <c r="T17" s="2565"/>
      <c r="U17" s="2565"/>
      <c r="V17" s="2565"/>
      <c r="W17" s="2565"/>
      <c r="X17" s="2565"/>
      <c r="Y17" s="2565"/>
      <c r="Z17" s="2565"/>
      <c r="AA17" s="2566"/>
      <c r="AB17" s="2820" t="s">
        <v>500</v>
      </c>
      <c r="AC17" s="2815"/>
      <c r="AD17" s="2815"/>
      <c r="AE17" s="2815"/>
      <c r="AF17" s="2816"/>
      <c r="AG17" s="2564"/>
      <c r="AH17" s="2565"/>
      <c r="AI17" s="2565"/>
      <c r="AJ17" s="2565"/>
      <c r="AK17" s="2566"/>
    </row>
    <row r="18" spans="2:37" ht="14.25" customHeight="1" x14ac:dyDescent="0.15">
      <c r="B18" s="2716"/>
      <c r="C18" s="2736" t="s">
        <v>565</v>
      </c>
      <c r="D18" s="2837"/>
      <c r="E18" s="2837"/>
      <c r="F18" s="2837"/>
      <c r="G18" s="2837"/>
      <c r="H18" s="2837"/>
      <c r="I18" s="2837"/>
      <c r="J18" s="2837"/>
      <c r="K18" s="2837"/>
      <c r="L18" s="2837"/>
      <c r="M18" s="2718"/>
      <c r="N18" s="2719"/>
      <c r="O18" s="2719"/>
      <c r="P18" s="2719"/>
      <c r="Q18" s="2719"/>
      <c r="R18" s="2719"/>
      <c r="S18" s="2719"/>
      <c r="T18" s="2719"/>
      <c r="U18" s="2720"/>
      <c r="V18" s="2708" t="s">
        <v>502</v>
      </c>
      <c r="W18" s="2709"/>
      <c r="X18" s="2709"/>
      <c r="Y18" s="2709"/>
      <c r="Z18" s="2709"/>
      <c r="AA18" s="2710"/>
      <c r="AB18" s="2718"/>
      <c r="AC18" s="2719"/>
      <c r="AD18" s="2719"/>
      <c r="AE18" s="2719"/>
      <c r="AF18" s="2719"/>
      <c r="AG18" s="2719"/>
      <c r="AH18" s="2719"/>
      <c r="AI18" s="2719"/>
      <c r="AJ18" s="2719"/>
      <c r="AK18" s="2720"/>
    </row>
    <row r="19" spans="2:37" ht="14.25" customHeight="1" x14ac:dyDescent="0.15">
      <c r="B19" s="2716"/>
      <c r="C19" s="2737" t="s">
        <v>566</v>
      </c>
      <c r="D19" s="2738"/>
      <c r="E19" s="2738"/>
      <c r="F19" s="2738"/>
      <c r="G19" s="2738"/>
      <c r="H19" s="2738"/>
      <c r="I19" s="2738"/>
      <c r="J19" s="2738"/>
      <c r="K19" s="2738"/>
      <c r="L19" s="2738"/>
      <c r="M19" s="2708" t="s">
        <v>504</v>
      </c>
      <c r="N19" s="2709"/>
      <c r="O19" s="2709"/>
      <c r="P19" s="2709"/>
      <c r="Q19" s="2710"/>
      <c r="R19" s="2832"/>
      <c r="S19" s="2833"/>
      <c r="T19" s="2833"/>
      <c r="U19" s="2833"/>
      <c r="V19" s="2833"/>
      <c r="W19" s="2833"/>
      <c r="X19" s="2833"/>
      <c r="Y19" s="2833"/>
      <c r="Z19" s="2833"/>
      <c r="AA19" s="2834"/>
      <c r="AB19" s="2719" t="s">
        <v>505</v>
      </c>
      <c r="AC19" s="2719"/>
      <c r="AD19" s="2719"/>
      <c r="AE19" s="2719"/>
      <c r="AF19" s="2720"/>
      <c r="AG19" s="2832"/>
      <c r="AH19" s="2833"/>
      <c r="AI19" s="2833"/>
      <c r="AJ19" s="2833"/>
      <c r="AK19" s="2834"/>
    </row>
    <row r="20" spans="2:37" ht="13.5" customHeight="1" x14ac:dyDescent="0.15">
      <c r="B20" s="2716"/>
      <c r="C20" s="2809" t="s">
        <v>506</v>
      </c>
      <c r="D20" s="2810"/>
      <c r="E20" s="2810"/>
      <c r="F20" s="2810"/>
      <c r="G20" s="2810"/>
      <c r="H20" s="2810"/>
      <c r="I20" s="2810"/>
      <c r="J20" s="2810"/>
      <c r="K20" s="2810"/>
      <c r="L20" s="2810"/>
      <c r="M20" s="2815" t="s">
        <v>491</v>
      </c>
      <c r="N20" s="2815"/>
      <c r="O20" s="2815"/>
      <c r="P20" s="2815"/>
      <c r="Q20" s="2815"/>
      <c r="R20" s="2815"/>
      <c r="S20" s="2815"/>
      <c r="T20" s="879" t="s">
        <v>492</v>
      </c>
      <c r="U20" s="2815"/>
      <c r="V20" s="2815"/>
      <c r="W20" s="2815"/>
      <c r="X20" s="879" t="s">
        <v>493</v>
      </c>
      <c r="Y20" s="2815"/>
      <c r="Z20" s="2815"/>
      <c r="AA20" s="2815"/>
      <c r="AB20" s="2815"/>
      <c r="AC20" s="2815"/>
      <c r="AD20" s="2815"/>
      <c r="AE20" s="2815"/>
      <c r="AF20" s="2815"/>
      <c r="AG20" s="2815"/>
      <c r="AH20" s="2815"/>
      <c r="AI20" s="2815"/>
      <c r="AJ20" s="2815"/>
      <c r="AK20" s="2816"/>
    </row>
    <row r="21" spans="2:37" ht="14.25" customHeight="1" x14ac:dyDescent="0.15">
      <c r="B21" s="2716"/>
      <c r="C21" s="2811"/>
      <c r="D21" s="2812"/>
      <c r="E21" s="2812"/>
      <c r="F21" s="2812"/>
      <c r="G21" s="2812"/>
      <c r="H21" s="2812"/>
      <c r="I21" s="2812"/>
      <c r="J21" s="2812"/>
      <c r="K21" s="2812"/>
      <c r="L21" s="2812"/>
      <c r="M21" s="2558" t="s">
        <v>494</v>
      </c>
      <c r="N21" s="2558"/>
      <c r="O21" s="2558"/>
      <c r="P21" s="2558"/>
      <c r="Q21" s="845" t="s">
        <v>495</v>
      </c>
      <c r="R21" s="2558"/>
      <c r="S21" s="2558"/>
      <c r="T21" s="2558"/>
      <c r="U21" s="2558"/>
      <c r="V21" s="2558" t="s">
        <v>496</v>
      </c>
      <c r="W21" s="2558"/>
      <c r="X21" s="2558"/>
      <c r="Y21" s="2558"/>
      <c r="Z21" s="2558"/>
      <c r="AA21" s="2558"/>
      <c r="AB21" s="2558"/>
      <c r="AC21" s="2558"/>
      <c r="AD21" s="2558"/>
      <c r="AE21" s="2558"/>
      <c r="AF21" s="2558"/>
      <c r="AG21" s="2558"/>
      <c r="AH21" s="2558"/>
      <c r="AI21" s="2558"/>
      <c r="AJ21" s="2558"/>
      <c r="AK21" s="2817"/>
    </row>
    <row r="22" spans="2:37" x14ac:dyDescent="0.15">
      <c r="B22" s="2717"/>
      <c r="C22" s="2813"/>
      <c r="D22" s="2814"/>
      <c r="E22" s="2814"/>
      <c r="F22" s="2814"/>
      <c r="G22" s="2814"/>
      <c r="H22" s="2814"/>
      <c r="I22" s="2814"/>
      <c r="J22" s="2814"/>
      <c r="K22" s="2814"/>
      <c r="L22" s="2814"/>
      <c r="M22" s="2818"/>
      <c r="N22" s="2818"/>
      <c r="O22" s="2818"/>
      <c r="P22" s="2818"/>
      <c r="Q22" s="2818"/>
      <c r="R22" s="2818"/>
      <c r="S22" s="2818"/>
      <c r="T22" s="2818"/>
      <c r="U22" s="2818"/>
      <c r="V22" s="2818"/>
      <c r="W22" s="2818"/>
      <c r="X22" s="2818"/>
      <c r="Y22" s="2818"/>
      <c r="Z22" s="2818"/>
      <c r="AA22" s="2818"/>
      <c r="AB22" s="2818"/>
      <c r="AC22" s="2818"/>
      <c r="AD22" s="2818"/>
      <c r="AE22" s="2818"/>
      <c r="AF22" s="2818"/>
      <c r="AG22" s="2818"/>
      <c r="AH22" s="2818"/>
      <c r="AI22" s="2818"/>
      <c r="AJ22" s="2818"/>
      <c r="AK22" s="2819"/>
    </row>
    <row r="23" spans="2:37" ht="13.5" customHeight="1" x14ac:dyDescent="0.15">
      <c r="B23" s="2776" t="s">
        <v>567</v>
      </c>
      <c r="C23" s="2809" t="s">
        <v>508</v>
      </c>
      <c r="D23" s="2810"/>
      <c r="E23" s="2810"/>
      <c r="F23" s="2810"/>
      <c r="G23" s="2810"/>
      <c r="H23" s="2810"/>
      <c r="I23" s="2810"/>
      <c r="J23" s="2810"/>
      <c r="K23" s="2810"/>
      <c r="L23" s="2810"/>
      <c r="M23" s="2821"/>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3"/>
    </row>
    <row r="24" spans="2:37" ht="13.5" customHeight="1" x14ac:dyDescent="0.15">
      <c r="B24" s="2778"/>
      <c r="C24" s="2813" t="s">
        <v>509</v>
      </c>
      <c r="D24" s="2814"/>
      <c r="E24" s="2814"/>
      <c r="F24" s="2814"/>
      <c r="G24" s="2814"/>
      <c r="H24" s="2814"/>
      <c r="I24" s="2814"/>
      <c r="J24" s="2814"/>
      <c r="K24" s="2814"/>
      <c r="L24" s="2814"/>
      <c r="M24" s="2824"/>
      <c r="N24" s="2825"/>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6"/>
    </row>
    <row r="25" spans="2:37" ht="13.5" customHeight="1" x14ac:dyDescent="0.15">
      <c r="B25" s="2778"/>
      <c r="C25" s="2809" t="s">
        <v>568</v>
      </c>
      <c r="D25" s="2810"/>
      <c r="E25" s="2810"/>
      <c r="F25" s="2810"/>
      <c r="G25" s="2810"/>
      <c r="H25" s="2810"/>
      <c r="I25" s="2810"/>
      <c r="J25" s="2810"/>
      <c r="K25" s="2810"/>
      <c r="L25" s="2810"/>
      <c r="M25" s="2815" t="s">
        <v>491</v>
      </c>
      <c r="N25" s="2815"/>
      <c r="O25" s="2815"/>
      <c r="P25" s="2815"/>
      <c r="Q25" s="2815"/>
      <c r="R25" s="2815"/>
      <c r="S25" s="2815"/>
      <c r="T25" s="879" t="s">
        <v>492</v>
      </c>
      <c r="U25" s="2815"/>
      <c r="V25" s="2815"/>
      <c r="W25" s="2815"/>
      <c r="X25" s="879" t="s">
        <v>493</v>
      </c>
      <c r="Y25" s="2815"/>
      <c r="Z25" s="2815"/>
      <c r="AA25" s="2815"/>
      <c r="AB25" s="2815"/>
      <c r="AC25" s="2815"/>
      <c r="AD25" s="2815"/>
      <c r="AE25" s="2815"/>
      <c r="AF25" s="2815"/>
      <c r="AG25" s="2815"/>
      <c r="AH25" s="2815"/>
      <c r="AI25" s="2815"/>
      <c r="AJ25" s="2815"/>
      <c r="AK25" s="2816"/>
    </row>
    <row r="26" spans="2:37" ht="14.25" customHeight="1" x14ac:dyDescent="0.15">
      <c r="B26" s="2778"/>
      <c r="C26" s="2811"/>
      <c r="D26" s="2812"/>
      <c r="E26" s="2812"/>
      <c r="F26" s="2812"/>
      <c r="G26" s="2812"/>
      <c r="H26" s="2812"/>
      <c r="I26" s="2812"/>
      <c r="J26" s="2812"/>
      <c r="K26" s="2812"/>
      <c r="L26" s="2812"/>
      <c r="M26" s="2558" t="s">
        <v>494</v>
      </c>
      <c r="N26" s="2558"/>
      <c r="O26" s="2558"/>
      <c r="P26" s="2558"/>
      <c r="Q26" s="845" t="s">
        <v>495</v>
      </c>
      <c r="R26" s="2558"/>
      <c r="S26" s="2558"/>
      <c r="T26" s="2558"/>
      <c r="U26" s="2558"/>
      <c r="V26" s="2558" t="s">
        <v>496</v>
      </c>
      <c r="W26" s="2558"/>
      <c r="X26" s="2558"/>
      <c r="Y26" s="2558"/>
      <c r="Z26" s="2558"/>
      <c r="AA26" s="2558"/>
      <c r="AB26" s="2558"/>
      <c r="AC26" s="2558"/>
      <c r="AD26" s="2558"/>
      <c r="AE26" s="2558"/>
      <c r="AF26" s="2558"/>
      <c r="AG26" s="2558"/>
      <c r="AH26" s="2558"/>
      <c r="AI26" s="2558"/>
      <c r="AJ26" s="2558"/>
      <c r="AK26" s="2817"/>
    </row>
    <row r="27" spans="2:37" x14ac:dyDescent="0.15">
      <c r="B27" s="2778"/>
      <c r="C27" s="2813"/>
      <c r="D27" s="2814"/>
      <c r="E27" s="2814"/>
      <c r="F27" s="2814"/>
      <c r="G27" s="2814"/>
      <c r="H27" s="2814"/>
      <c r="I27" s="2814"/>
      <c r="J27" s="2814"/>
      <c r="K27" s="2814"/>
      <c r="L27" s="2814"/>
      <c r="M27" s="2818"/>
      <c r="N27" s="2818"/>
      <c r="O27" s="2818"/>
      <c r="P27" s="2818"/>
      <c r="Q27" s="2818"/>
      <c r="R27" s="2818"/>
      <c r="S27" s="2818"/>
      <c r="T27" s="2818"/>
      <c r="U27" s="2818"/>
      <c r="V27" s="2818"/>
      <c r="W27" s="2818"/>
      <c r="X27" s="2818"/>
      <c r="Y27" s="2818"/>
      <c r="Z27" s="2818"/>
      <c r="AA27" s="2818"/>
      <c r="AB27" s="2818"/>
      <c r="AC27" s="2818"/>
      <c r="AD27" s="2818"/>
      <c r="AE27" s="2818"/>
      <c r="AF27" s="2818"/>
      <c r="AG27" s="2818"/>
      <c r="AH27" s="2818"/>
      <c r="AI27" s="2818"/>
      <c r="AJ27" s="2818"/>
      <c r="AK27" s="2819"/>
    </row>
    <row r="28" spans="2:37" ht="14.25" customHeight="1" x14ac:dyDescent="0.15">
      <c r="B28" s="2778"/>
      <c r="C28" s="2807" t="s">
        <v>498</v>
      </c>
      <c r="D28" s="2808"/>
      <c r="E28" s="2808"/>
      <c r="F28" s="2808"/>
      <c r="G28" s="2808"/>
      <c r="H28" s="2808"/>
      <c r="I28" s="2808"/>
      <c r="J28" s="2808"/>
      <c r="K28" s="2808"/>
      <c r="L28" s="2808"/>
      <c r="M28" s="2708" t="s">
        <v>499</v>
      </c>
      <c r="N28" s="2709"/>
      <c r="O28" s="2709"/>
      <c r="P28" s="2709"/>
      <c r="Q28" s="2710"/>
      <c r="R28" s="2564"/>
      <c r="S28" s="2565"/>
      <c r="T28" s="2565"/>
      <c r="U28" s="2565"/>
      <c r="V28" s="2565"/>
      <c r="W28" s="2565"/>
      <c r="X28" s="2565"/>
      <c r="Y28" s="2565"/>
      <c r="Z28" s="2565"/>
      <c r="AA28" s="2566"/>
      <c r="AB28" s="2820" t="s">
        <v>500</v>
      </c>
      <c r="AC28" s="2815"/>
      <c r="AD28" s="2815"/>
      <c r="AE28" s="2815"/>
      <c r="AF28" s="2816"/>
      <c r="AG28" s="2564"/>
      <c r="AH28" s="2565"/>
      <c r="AI28" s="2565"/>
      <c r="AJ28" s="2565"/>
      <c r="AK28" s="2566"/>
    </row>
    <row r="29" spans="2:37" ht="13.5" customHeight="1" x14ac:dyDescent="0.15">
      <c r="B29" s="2778"/>
      <c r="C29" s="2827" t="s">
        <v>569</v>
      </c>
      <c r="D29" s="2828"/>
      <c r="E29" s="2828"/>
      <c r="F29" s="2828"/>
      <c r="G29" s="2828"/>
      <c r="H29" s="2828"/>
      <c r="I29" s="2828"/>
      <c r="J29" s="2828"/>
      <c r="K29" s="2828"/>
      <c r="L29" s="2828"/>
      <c r="M29" s="2815" t="s">
        <v>491</v>
      </c>
      <c r="N29" s="2815"/>
      <c r="O29" s="2815"/>
      <c r="P29" s="2815"/>
      <c r="Q29" s="2815"/>
      <c r="R29" s="2815"/>
      <c r="S29" s="2815"/>
      <c r="T29" s="879" t="s">
        <v>492</v>
      </c>
      <c r="U29" s="2815"/>
      <c r="V29" s="2815"/>
      <c r="W29" s="2815"/>
      <c r="X29" s="879" t="s">
        <v>493</v>
      </c>
      <c r="Y29" s="2815"/>
      <c r="Z29" s="2815"/>
      <c r="AA29" s="2815"/>
      <c r="AB29" s="2815"/>
      <c r="AC29" s="2815"/>
      <c r="AD29" s="2815"/>
      <c r="AE29" s="2815"/>
      <c r="AF29" s="2815"/>
      <c r="AG29" s="2815"/>
      <c r="AH29" s="2815"/>
      <c r="AI29" s="2815"/>
      <c r="AJ29" s="2815"/>
      <c r="AK29" s="2816"/>
    </row>
    <row r="30" spans="2:37" ht="14.25" customHeight="1" x14ac:dyDescent="0.15">
      <c r="B30" s="2778"/>
      <c r="C30" s="2829"/>
      <c r="D30" s="2830"/>
      <c r="E30" s="2830"/>
      <c r="F30" s="2830"/>
      <c r="G30" s="2830"/>
      <c r="H30" s="2830"/>
      <c r="I30" s="2830"/>
      <c r="J30" s="2830"/>
      <c r="K30" s="2830"/>
      <c r="L30" s="2830"/>
      <c r="M30" s="2558" t="s">
        <v>494</v>
      </c>
      <c r="N30" s="2558"/>
      <c r="O30" s="2558"/>
      <c r="P30" s="2558"/>
      <c r="Q30" s="845" t="s">
        <v>495</v>
      </c>
      <c r="R30" s="2558"/>
      <c r="S30" s="2558"/>
      <c r="T30" s="2558"/>
      <c r="U30" s="2558"/>
      <c r="V30" s="2558" t="s">
        <v>496</v>
      </c>
      <c r="W30" s="2558"/>
      <c r="X30" s="2558"/>
      <c r="Y30" s="2558"/>
      <c r="Z30" s="2558"/>
      <c r="AA30" s="2558"/>
      <c r="AB30" s="2558"/>
      <c r="AC30" s="2558"/>
      <c r="AD30" s="2558"/>
      <c r="AE30" s="2558"/>
      <c r="AF30" s="2558"/>
      <c r="AG30" s="2558"/>
      <c r="AH30" s="2558"/>
      <c r="AI30" s="2558"/>
      <c r="AJ30" s="2558"/>
      <c r="AK30" s="2817"/>
    </row>
    <row r="31" spans="2:37" x14ac:dyDescent="0.15">
      <c r="B31" s="2778"/>
      <c r="C31" s="2831"/>
      <c r="D31" s="2802"/>
      <c r="E31" s="2802"/>
      <c r="F31" s="2802"/>
      <c r="G31" s="2802"/>
      <c r="H31" s="2802"/>
      <c r="I31" s="2802"/>
      <c r="J31" s="2802"/>
      <c r="K31" s="2802"/>
      <c r="L31" s="2802"/>
      <c r="M31" s="2818"/>
      <c r="N31" s="2818"/>
      <c r="O31" s="2818"/>
      <c r="P31" s="2818"/>
      <c r="Q31" s="2818"/>
      <c r="R31" s="2818"/>
      <c r="S31" s="2818"/>
      <c r="T31" s="2818"/>
      <c r="U31" s="2818"/>
      <c r="V31" s="2818"/>
      <c r="W31" s="2818"/>
      <c r="X31" s="2818"/>
      <c r="Y31" s="2818"/>
      <c r="Z31" s="2818"/>
      <c r="AA31" s="2818"/>
      <c r="AB31" s="2818"/>
      <c r="AC31" s="2818"/>
      <c r="AD31" s="2818"/>
      <c r="AE31" s="2818"/>
      <c r="AF31" s="2818"/>
      <c r="AG31" s="2818"/>
      <c r="AH31" s="2818"/>
      <c r="AI31" s="2818"/>
      <c r="AJ31" s="2818"/>
      <c r="AK31" s="2819"/>
    </row>
    <row r="32" spans="2:37" ht="14.25" customHeight="1" x14ac:dyDescent="0.15">
      <c r="B32" s="2778"/>
      <c r="C32" s="2807" t="s">
        <v>498</v>
      </c>
      <c r="D32" s="2808"/>
      <c r="E32" s="2808"/>
      <c r="F32" s="2808"/>
      <c r="G32" s="2808"/>
      <c r="H32" s="2808"/>
      <c r="I32" s="2808"/>
      <c r="J32" s="2808"/>
      <c r="K32" s="2808"/>
      <c r="L32" s="2808"/>
      <c r="M32" s="2708" t="s">
        <v>499</v>
      </c>
      <c r="N32" s="2709"/>
      <c r="O32" s="2709"/>
      <c r="P32" s="2709"/>
      <c r="Q32" s="2710"/>
      <c r="R32" s="2564"/>
      <c r="S32" s="2565"/>
      <c r="T32" s="2565"/>
      <c r="U32" s="2565"/>
      <c r="V32" s="2565"/>
      <c r="W32" s="2565"/>
      <c r="X32" s="2565"/>
      <c r="Y32" s="2565"/>
      <c r="Z32" s="2565"/>
      <c r="AA32" s="2566"/>
      <c r="AB32" s="2820" t="s">
        <v>500</v>
      </c>
      <c r="AC32" s="2815"/>
      <c r="AD32" s="2815"/>
      <c r="AE32" s="2815"/>
      <c r="AF32" s="2816"/>
      <c r="AG32" s="2564"/>
      <c r="AH32" s="2565"/>
      <c r="AI32" s="2565"/>
      <c r="AJ32" s="2565"/>
      <c r="AK32" s="2566"/>
    </row>
    <row r="33" spans="1:37" ht="14.25" customHeight="1" x14ac:dyDescent="0.15">
      <c r="B33" s="2778"/>
      <c r="C33" s="2807" t="s">
        <v>512</v>
      </c>
      <c r="D33" s="2808"/>
      <c r="E33" s="2808"/>
      <c r="F33" s="2808"/>
      <c r="G33" s="2808"/>
      <c r="H33" s="2808"/>
      <c r="I33" s="2808"/>
      <c r="J33" s="2808"/>
      <c r="K33" s="2808"/>
      <c r="L33" s="2808"/>
      <c r="M33" s="2737"/>
      <c r="N33" s="2738"/>
      <c r="O33" s="2738"/>
      <c r="P33" s="2738"/>
      <c r="Q33" s="2738"/>
      <c r="R33" s="2738"/>
      <c r="S33" s="2738"/>
      <c r="T33" s="2738"/>
      <c r="U33" s="2738"/>
      <c r="V33" s="2738"/>
      <c r="W33" s="2738"/>
      <c r="X33" s="2738"/>
      <c r="Y33" s="2738"/>
      <c r="Z33" s="2738"/>
      <c r="AA33" s="2738"/>
      <c r="AB33" s="2738"/>
      <c r="AC33" s="2738"/>
      <c r="AD33" s="2738"/>
      <c r="AE33" s="2738"/>
      <c r="AF33" s="2738"/>
      <c r="AG33" s="2738"/>
      <c r="AH33" s="2738"/>
      <c r="AI33" s="2738"/>
      <c r="AJ33" s="2738"/>
      <c r="AK33" s="2739"/>
    </row>
    <row r="34" spans="1:37" ht="13.5" customHeight="1" x14ac:dyDescent="0.15">
      <c r="B34" s="2778"/>
      <c r="C34" s="2809" t="s">
        <v>513</v>
      </c>
      <c r="D34" s="2810"/>
      <c r="E34" s="2810"/>
      <c r="F34" s="2810"/>
      <c r="G34" s="2810"/>
      <c r="H34" s="2810"/>
      <c r="I34" s="2810"/>
      <c r="J34" s="2810"/>
      <c r="K34" s="2810"/>
      <c r="L34" s="2810"/>
      <c r="M34" s="2815" t="s">
        <v>491</v>
      </c>
      <c r="N34" s="2815"/>
      <c r="O34" s="2815"/>
      <c r="P34" s="2815"/>
      <c r="Q34" s="2815"/>
      <c r="R34" s="2815"/>
      <c r="S34" s="2815"/>
      <c r="T34" s="879" t="s">
        <v>492</v>
      </c>
      <c r="U34" s="2815"/>
      <c r="V34" s="2815"/>
      <c r="W34" s="2815"/>
      <c r="X34" s="879" t="s">
        <v>493</v>
      </c>
      <c r="Y34" s="2815"/>
      <c r="Z34" s="2815"/>
      <c r="AA34" s="2815"/>
      <c r="AB34" s="2815"/>
      <c r="AC34" s="2815"/>
      <c r="AD34" s="2815"/>
      <c r="AE34" s="2815"/>
      <c r="AF34" s="2815"/>
      <c r="AG34" s="2815"/>
      <c r="AH34" s="2815"/>
      <c r="AI34" s="2815"/>
      <c r="AJ34" s="2815"/>
      <c r="AK34" s="2816"/>
    </row>
    <row r="35" spans="1:37" ht="14.25" customHeight="1" x14ac:dyDescent="0.15">
      <c r="B35" s="2778"/>
      <c r="C35" s="2811"/>
      <c r="D35" s="2812"/>
      <c r="E35" s="2812"/>
      <c r="F35" s="2812"/>
      <c r="G35" s="2812"/>
      <c r="H35" s="2812"/>
      <c r="I35" s="2812"/>
      <c r="J35" s="2812"/>
      <c r="K35" s="2812"/>
      <c r="L35" s="2812"/>
      <c r="M35" s="2558" t="s">
        <v>494</v>
      </c>
      <c r="N35" s="2558"/>
      <c r="O35" s="2558"/>
      <c r="P35" s="2558"/>
      <c r="Q35" s="845" t="s">
        <v>495</v>
      </c>
      <c r="R35" s="2558"/>
      <c r="S35" s="2558"/>
      <c r="T35" s="2558"/>
      <c r="U35" s="2558"/>
      <c r="V35" s="2558" t="s">
        <v>496</v>
      </c>
      <c r="W35" s="2558"/>
      <c r="X35" s="2558"/>
      <c r="Y35" s="2558"/>
      <c r="Z35" s="2558"/>
      <c r="AA35" s="2558"/>
      <c r="AB35" s="2558"/>
      <c r="AC35" s="2558"/>
      <c r="AD35" s="2558"/>
      <c r="AE35" s="2558"/>
      <c r="AF35" s="2558"/>
      <c r="AG35" s="2558"/>
      <c r="AH35" s="2558"/>
      <c r="AI35" s="2558"/>
      <c r="AJ35" s="2558"/>
      <c r="AK35" s="2817"/>
    </row>
    <row r="36" spans="1:37" x14ac:dyDescent="0.15">
      <c r="B36" s="2777"/>
      <c r="C36" s="2813"/>
      <c r="D36" s="2814"/>
      <c r="E36" s="2814"/>
      <c r="F36" s="2814"/>
      <c r="G36" s="2814"/>
      <c r="H36" s="2814"/>
      <c r="I36" s="2814"/>
      <c r="J36" s="2814"/>
      <c r="K36" s="2814"/>
      <c r="L36" s="2814"/>
      <c r="M36" s="2818"/>
      <c r="N36" s="2818"/>
      <c r="O36" s="2818"/>
      <c r="P36" s="2818"/>
      <c r="Q36" s="2818"/>
      <c r="R36" s="2818"/>
      <c r="S36" s="2818"/>
      <c r="T36" s="2818"/>
      <c r="U36" s="2818"/>
      <c r="V36" s="2818"/>
      <c r="W36" s="2818"/>
      <c r="X36" s="2818"/>
      <c r="Y36" s="2818"/>
      <c r="Z36" s="2818"/>
      <c r="AA36" s="2818"/>
      <c r="AB36" s="2818"/>
      <c r="AC36" s="2818"/>
      <c r="AD36" s="2818"/>
      <c r="AE36" s="2818"/>
      <c r="AF36" s="2818"/>
      <c r="AG36" s="2818"/>
      <c r="AH36" s="2818"/>
      <c r="AI36" s="2818"/>
      <c r="AJ36" s="2818"/>
      <c r="AK36" s="2819"/>
    </row>
    <row r="37" spans="1:37" ht="13.5" customHeight="1" x14ac:dyDescent="0.15">
      <c r="B37" s="2776" t="s">
        <v>570</v>
      </c>
      <c r="C37" s="2721" t="s">
        <v>515</v>
      </c>
      <c r="D37" s="2722"/>
      <c r="E37" s="2722"/>
      <c r="F37" s="2722"/>
      <c r="G37" s="2722"/>
      <c r="H37" s="2722"/>
      <c r="I37" s="2722"/>
      <c r="J37" s="2722"/>
      <c r="K37" s="2722"/>
      <c r="L37" s="2722"/>
      <c r="M37" s="2779" t="s">
        <v>516</v>
      </c>
      <c r="N37" s="2780"/>
      <c r="O37" s="881" t="s">
        <v>571</v>
      </c>
      <c r="P37" s="882"/>
      <c r="Q37" s="883"/>
      <c r="R37" s="2783" t="s">
        <v>518</v>
      </c>
      <c r="S37" s="2784"/>
      <c r="T37" s="2784"/>
      <c r="U37" s="2784"/>
      <c r="V37" s="2784"/>
      <c r="W37" s="2784"/>
      <c r="X37" s="2784"/>
      <c r="Y37" s="2784"/>
      <c r="Z37" s="2785"/>
      <c r="AA37" s="2712" t="s">
        <v>519</v>
      </c>
      <c r="AB37" s="2713"/>
      <c r="AC37" s="2713"/>
      <c r="AD37" s="2789"/>
      <c r="AE37" s="2790" t="s">
        <v>520</v>
      </c>
      <c r="AF37" s="2791"/>
      <c r="AG37" s="2791"/>
      <c r="AH37" s="2791"/>
      <c r="AI37" s="2792"/>
      <c r="AJ37" s="2793" t="s">
        <v>572</v>
      </c>
      <c r="AK37" s="2794"/>
    </row>
    <row r="38" spans="1:37" ht="14.25" customHeight="1" x14ac:dyDescent="0.15">
      <c r="B38" s="2777"/>
      <c r="C38" s="2727"/>
      <c r="D38" s="2728"/>
      <c r="E38" s="2728"/>
      <c r="F38" s="2728"/>
      <c r="G38" s="2728"/>
      <c r="H38" s="2728"/>
      <c r="I38" s="2728"/>
      <c r="J38" s="2728"/>
      <c r="K38" s="2728"/>
      <c r="L38" s="2728"/>
      <c r="M38" s="2781"/>
      <c r="N38" s="2782"/>
      <c r="O38" s="884" t="s">
        <v>573</v>
      </c>
      <c r="P38" s="885"/>
      <c r="Q38" s="886"/>
      <c r="R38" s="2786"/>
      <c r="S38" s="2787"/>
      <c r="T38" s="2787"/>
      <c r="U38" s="2787"/>
      <c r="V38" s="2787"/>
      <c r="W38" s="2787"/>
      <c r="X38" s="2787"/>
      <c r="Y38" s="2787"/>
      <c r="Z38" s="2788"/>
      <c r="AA38" s="884" t="s">
        <v>521</v>
      </c>
      <c r="AB38" s="885"/>
      <c r="AC38" s="885"/>
      <c r="AD38" s="885"/>
      <c r="AE38" s="2795" t="s">
        <v>522</v>
      </c>
      <c r="AF38" s="2796"/>
      <c r="AG38" s="2796"/>
      <c r="AH38" s="2796"/>
      <c r="AI38" s="2797"/>
      <c r="AJ38" s="2798" t="s">
        <v>574</v>
      </c>
      <c r="AK38" s="2799"/>
    </row>
    <row r="39" spans="1:37" ht="14.25" customHeight="1" x14ac:dyDescent="0.15">
      <c r="A39" s="887"/>
      <c r="B39" s="2778"/>
      <c r="C39" s="2715" t="s">
        <v>575</v>
      </c>
      <c r="D39" s="888"/>
      <c r="E39" s="2758" t="s">
        <v>32</v>
      </c>
      <c r="F39" s="2758"/>
      <c r="G39" s="2758"/>
      <c r="H39" s="2758"/>
      <c r="I39" s="2758"/>
      <c r="J39" s="2758"/>
      <c r="K39" s="2758"/>
      <c r="L39" s="2758"/>
      <c r="M39" s="2781"/>
      <c r="N39" s="2800"/>
      <c r="O39" s="2798"/>
      <c r="P39" s="2801"/>
      <c r="Q39" s="2799"/>
      <c r="R39" s="889" t="s">
        <v>10</v>
      </c>
      <c r="S39" s="2802" t="s">
        <v>524</v>
      </c>
      <c r="T39" s="2802"/>
      <c r="U39" s="890" t="s">
        <v>10</v>
      </c>
      <c r="V39" s="2802" t="s">
        <v>525</v>
      </c>
      <c r="W39" s="2802"/>
      <c r="X39" s="890" t="s">
        <v>10</v>
      </c>
      <c r="Y39" s="2802" t="s">
        <v>526</v>
      </c>
      <c r="Z39" s="2803"/>
      <c r="AA39" s="2804"/>
      <c r="AB39" s="2805"/>
      <c r="AC39" s="2805"/>
      <c r="AD39" s="2806"/>
      <c r="AE39" s="2798"/>
      <c r="AF39" s="2801"/>
      <c r="AG39" s="2745"/>
      <c r="AH39" s="2745"/>
      <c r="AI39" s="2746"/>
      <c r="AJ39" s="2744"/>
      <c r="AK39" s="2746"/>
    </row>
    <row r="40" spans="1:37" ht="14.25" customHeight="1" x14ac:dyDescent="0.15">
      <c r="B40" s="2778"/>
      <c r="C40" s="2716"/>
      <c r="D40" s="891"/>
      <c r="E40" s="2740" t="s">
        <v>527</v>
      </c>
      <c r="F40" s="2741"/>
      <c r="G40" s="2741"/>
      <c r="H40" s="2741"/>
      <c r="I40" s="2741"/>
      <c r="J40" s="2741"/>
      <c r="K40" s="2741"/>
      <c r="L40" s="2741"/>
      <c r="M40" s="2742"/>
      <c r="N40" s="2743"/>
      <c r="O40" s="2744"/>
      <c r="P40" s="2745"/>
      <c r="Q40" s="2746"/>
      <c r="R40" s="892" t="s">
        <v>10</v>
      </c>
      <c r="S40" s="2747" t="s">
        <v>524</v>
      </c>
      <c r="T40" s="2747"/>
      <c r="U40" s="893" t="s">
        <v>10</v>
      </c>
      <c r="V40" s="2747" t="s">
        <v>525</v>
      </c>
      <c r="W40" s="2747"/>
      <c r="X40" s="893" t="s">
        <v>10</v>
      </c>
      <c r="Y40" s="2747" t="s">
        <v>526</v>
      </c>
      <c r="Z40" s="2748"/>
      <c r="AA40" s="2749"/>
      <c r="AB40" s="2750"/>
      <c r="AC40" s="2750"/>
      <c r="AD40" s="2751"/>
      <c r="AE40" s="2744"/>
      <c r="AF40" s="2745"/>
      <c r="AG40" s="2745"/>
      <c r="AH40" s="2745"/>
      <c r="AI40" s="2746"/>
      <c r="AJ40" s="2744"/>
      <c r="AK40" s="2746"/>
    </row>
    <row r="41" spans="1:37" ht="14.25" customHeight="1" x14ac:dyDescent="0.15">
      <c r="B41" s="2778"/>
      <c r="C41" s="2716"/>
      <c r="D41" s="891"/>
      <c r="E41" s="2740" t="s">
        <v>73</v>
      </c>
      <c r="F41" s="2741"/>
      <c r="G41" s="2741"/>
      <c r="H41" s="2741"/>
      <c r="I41" s="2741"/>
      <c r="J41" s="2741"/>
      <c r="K41" s="2741"/>
      <c r="L41" s="2741"/>
      <c r="M41" s="2742"/>
      <c r="N41" s="2743"/>
      <c r="O41" s="2744"/>
      <c r="P41" s="2745"/>
      <c r="Q41" s="2746"/>
      <c r="R41" s="892" t="s">
        <v>10</v>
      </c>
      <c r="S41" s="2747" t="s">
        <v>524</v>
      </c>
      <c r="T41" s="2747"/>
      <c r="U41" s="893" t="s">
        <v>10</v>
      </c>
      <c r="V41" s="2747" t="s">
        <v>525</v>
      </c>
      <c r="W41" s="2747"/>
      <c r="X41" s="893" t="s">
        <v>10</v>
      </c>
      <c r="Y41" s="2747" t="s">
        <v>526</v>
      </c>
      <c r="Z41" s="2748"/>
      <c r="AA41" s="2749"/>
      <c r="AB41" s="2750"/>
      <c r="AC41" s="2750"/>
      <c r="AD41" s="2751"/>
      <c r="AE41" s="2744"/>
      <c r="AF41" s="2745"/>
      <c r="AG41" s="2745"/>
      <c r="AH41" s="2745"/>
      <c r="AI41" s="2746"/>
      <c r="AJ41" s="2744"/>
      <c r="AK41" s="2746"/>
    </row>
    <row r="42" spans="1:37" ht="14.25" customHeight="1" x14ac:dyDescent="0.15">
      <c r="B42" s="2778"/>
      <c r="C42" s="2716"/>
      <c r="D42" s="891"/>
      <c r="E42" s="2740" t="s">
        <v>531</v>
      </c>
      <c r="F42" s="2741"/>
      <c r="G42" s="2741"/>
      <c r="H42" s="2741"/>
      <c r="I42" s="2741"/>
      <c r="J42" s="2741"/>
      <c r="K42" s="2741"/>
      <c r="L42" s="2741"/>
      <c r="M42" s="2742"/>
      <c r="N42" s="2743"/>
      <c r="O42" s="2744"/>
      <c r="P42" s="2745"/>
      <c r="Q42" s="2746"/>
      <c r="R42" s="892" t="s">
        <v>10</v>
      </c>
      <c r="S42" s="2747" t="s">
        <v>524</v>
      </c>
      <c r="T42" s="2747"/>
      <c r="U42" s="893" t="s">
        <v>10</v>
      </c>
      <c r="V42" s="2747" t="s">
        <v>525</v>
      </c>
      <c r="W42" s="2747"/>
      <c r="X42" s="893" t="s">
        <v>10</v>
      </c>
      <c r="Y42" s="2747" t="s">
        <v>526</v>
      </c>
      <c r="Z42" s="2748"/>
      <c r="AA42" s="2749"/>
      <c r="AB42" s="2750"/>
      <c r="AC42" s="2750"/>
      <c r="AD42" s="2751"/>
      <c r="AE42" s="2744"/>
      <c r="AF42" s="2745"/>
      <c r="AG42" s="2745"/>
      <c r="AH42" s="2745"/>
      <c r="AI42" s="2746"/>
      <c r="AJ42" s="2744"/>
      <c r="AK42" s="2746"/>
    </row>
    <row r="43" spans="1:37" ht="14.25" customHeight="1" x14ac:dyDescent="0.15">
      <c r="B43" s="2778"/>
      <c r="C43" s="2716"/>
      <c r="D43" s="891"/>
      <c r="E43" s="2740" t="s">
        <v>216</v>
      </c>
      <c r="F43" s="2741"/>
      <c r="G43" s="2741"/>
      <c r="H43" s="2741"/>
      <c r="I43" s="2741"/>
      <c r="J43" s="2741"/>
      <c r="K43" s="2741"/>
      <c r="L43" s="2741"/>
      <c r="M43" s="2742"/>
      <c r="N43" s="2743"/>
      <c r="O43" s="2744"/>
      <c r="P43" s="2745"/>
      <c r="Q43" s="2746"/>
      <c r="R43" s="892" t="s">
        <v>10</v>
      </c>
      <c r="S43" s="2747" t="s">
        <v>524</v>
      </c>
      <c r="T43" s="2747"/>
      <c r="U43" s="893" t="s">
        <v>10</v>
      </c>
      <c r="V43" s="2747" t="s">
        <v>525</v>
      </c>
      <c r="W43" s="2747"/>
      <c r="X43" s="893" t="s">
        <v>10</v>
      </c>
      <c r="Y43" s="2747" t="s">
        <v>526</v>
      </c>
      <c r="Z43" s="2748"/>
      <c r="AA43" s="2749"/>
      <c r="AB43" s="2750"/>
      <c r="AC43" s="2750"/>
      <c r="AD43" s="2751"/>
      <c r="AE43" s="2744"/>
      <c r="AF43" s="2745"/>
      <c r="AG43" s="2745"/>
      <c r="AH43" s="2745"/>
      <c r="AI43" s="2746"/>
      <c r="AJ43" s="2744"/>
      <c r="AK43" s="2746"/>
    </row>
    <row r="44" spans="1:37" ht="14.25" customHeight="1" thickBot="1" x14ac:dyDescent="0.2">
      <c r="B44" s="2778"/>
      <c r="C44" s="2716"/>
      <c r="D44" s="894"/>
      <c r="E44" s="2764" t="s">
        <v>577</v>
      </c>
      <c r="F44" s="2765"/>
      <c r="G44" s="2765"/>
      <c r="H44" s="2765"/>
      <c r="I44" s="2765"/>
      <c r="J44" s="2765"/>
      <c r="K44" s="2765"/>
      <c r="L44" s="2765"/>
      <c r="M44" s="2766"/>
      <c r="N44" s="2767"/>
      <c r="O44" s="2768"/>
      <c r="P44" s="2769"/>
      <c r="Q44" s="2770"/>
      <c r="R44" s="895" t="s">
        <v>10</v>
      </c>
      <c r="S44" s="2771" t="s">
        <v>524</v>
      </c>
      <c r="T44" s="2771"/>
      <c r="U44" s="896" t="s">
        <v>10</v>
      </c>
      <c r="V44" s="2771" t="s">
        <v>525</v>
      </c>
      <c r="W44" s="2771"/>
      <c r="X44" s="896" t="s">
        <v>10</v>
      </c>
      <c r="Y44" s="2771" t="s">
        <v>526</v>
      </c>
      <c r="Z44" s="2772"/>
      <c r="AA44" s="2773"/>
      <c r="AB44" s="2774"/>
      <c r="AC44" s="2774"/>
      <c r="AD44" s="2775"/>
      <c r="AE44" s="2768"/>
      <c r="AF44" s="2769"/>
      <c r="AG44" s="2769"/>
      <c r="AH44" s="2769"/>
      <c r="AI44" s="2770"/>
      <c r="AJ44" s="2768"/>
      <c r="AK44" s="2770"/>
    </row>
    <row r="45" spans="1:37" ht="14.25" customHeight="1" thickTop="1" x14ac:dyDescent="0.15">
      <c r="B45" s="2778"/>
      <c r="C45" s="2716"/>
      <c r="D45" s="888"/>
      <c r="E45" s="2758" t="s">
        <v>280</v>
      </c>
      <c r="F45" s="2759"/>
      <c r="G45" s="2759"/>
      <c r="H45" s="2759"/>
      <c r="I45" s="2759"/>
      <c r="J45" s="2759"/>
      <c r="K45" s="2759"/>
      <c r="L45" s="2759"/>
      <c r="M45" s="2760"/>
      <c r="N45" s="2761"/>
      <c r="O45" s="2755"/>
      <c r="P45" s="2756"/>
      <c r="Q45" s="2757"/>
      <c r="R45" s="897" t="s">
        <v>10</v>
      </c>
      <c r="S45" s="2762" t="s">
        <v>524</v>
      </c>
      <c r="T45" s="2762"/>
      <c r="U45" s="898" t="s">
        <v>10</v>
      </c>
      <c r="V45" s="2762" t="s">
        <v>525</v>
      </c>
      <c r="W45" s="2762"/>
      <c r="X45" s="898" t="s">
        <v>10</v>
      </c>
      <c r="Y45" s="2762" t="s">
        <v>526</v>
      </c>
      <c r="Z45" s="2763"/>
      <c r="AA45" s="2752"/>
      <c r="AB45" s="2753"/>
      <c r="AC45" s="2753"/>
      <c r="AD45" s="2754"/>
      <c r="AE45" s="2755"/>
      <c r="AF45" s="2756"/>
      <c r="AG45" s="2756"/>
      <c r="AH45" s="2756"/>
      <c r="AI45" s="2757"/>
      <c r="AJ45" s="2755"/>
      <c r="AK45" s="2757"/>
    </row>
    <row r="46" spans="1:37" ht="14.25" customHeight="1" x14ac:dyDescent="0.15">
      <c r="B46" s="2778"/>
      <c r="C46" s="2716"/>
      <c r="D46" s="891"/>
      <c r="E46" s="2740" t="s">
        <v>297</v>
      </c>
      <c r="F46" s="2741"/>
      <c r="G46" s="2741"/>
      <c r="H46" s="2741"/>
      <c r="I46" s="2741"/>
      <c r="J46" s="2741"/>
      <c r="K46" s="2741"/>
      <c r="L46" s="2741"/>
      <c r="M46" s="2742"/>
      <c r="N46" s="2743"/>
      <c r="O46" s="2744"/>
      <c r="P46" s="2745"/>
      <c r="Q46" s="2746"/>
      <c r="R46" s="892" t="s">
        <v>10</v>
      </c>
      <c r="S46" s="2747" t="s">
        <v>524</v>
      </c>
      <c r="T46" s="2747"/>
      <c r="U46" s="893" t="s">
        <v>10</v>
      </c>
      <c r="V46" s="2747" t="s">
        <v>525</v>
      </c>
      <c r="W46" s="2747"/>
      <c r="X46" s="893" t="s">
        <v>10</v>
      </c>
      <c r="Y46" s="2747" t="s">
        <v>526</v>
      </c>
      <c r="Z46" s="2748"/>
      <c r="AA46" s="2749"/>
      <c r="AB46" s="2750"/>
      <c r="AC46" s="2750"/>
      <c r="AD46" s="2751"/>
      <c r="AE46" s="2744"/>
      <c r="AF46" s="2745"/>
      <c r="AG46" s="2745"/>
      <c r="AH46" s="2745"/>
      <c r="AI46" s="2746"/>
      <c r="AJ46" s="2744"/>
      <c r="AK46" s="2746"/>
    </row>
    <row r="47" spans="1:37" ht="14.25" customHeight="1" x14ac:dyDescent="0.15">
      <c r="B47" s="2778"/>
      <c r="C47" s="2716"/>
      <c r="D47" s="891"/>
      <c r="E47" s="2740" t="s">
        <v>538</v>
      </c>
      <c r="F47" s="2741"/>
      <c r="G47" s="2741"/>
      <c r="H47" s="2741"/>
      <c r="I47" s="2741"/>
      <c r="J47" s="2741"/>
      <c r="K47" s="2741"/>
      <c r="L47" s="2741"/>
      <c r="M47" s="2742"/>
      <c r="N47" s="2743"/>
      <c r="O47" s="2744"/>
      <c r="P47" s="2745"/>
      <c r="Q47" s="2746"/>
      <c r="R47" s="892" t="s">
        <v>10</v>
      </c>
      <c r="S47" s="2747" t="s">
        <v>524</v>
      </c>
      <c r="T47" s="2747"/>
      <c r="U47" s="893" t="s">
        <v>10</v>
      </c>
      <c r="V47" s="2747" t="s">
        <v>525</v>
      </c>
      <c r="W47" s="2747"/>
      <c r="X47" s="893" t="s">
        <v>10</v>
      </c>
      <c r="Y47" s="2747" t="s">
        <v>526</v>
      </c>
      <c r="Z47" s="2748"/>
      <c r="AA47" s="2749"/>
      <c r="AB47" s="2750"/>
      <c r="AC47" s="2750"/>
      <c r="AD47" s="2751"/>
      <c r="AE47" s="2744"/>
      <c r="AF47" s="2745"/>
      <c r="AG47" s="2745"/>
      <c r="AH47" s="2745"/>
      <c r="AI47" s="2746"/>
      <c r="AJ47" s="2744"/>
      <c r="AK47" s="2746"/>
    </row>
    <row r="48" spans="1:37" ht="14.25" customHeight="1" x14ac:dyDescent="0.15">
      <c r="B48" s="2777"/>
      <c r="C48" s="2717"/>
      <c r="D48" s="891"/>
      <c r="E48" s="2740" t="s">
        <v>321</v>
      </c>
      <c r="F48" s="2741"/>
      <c r="G48" s="2741"/>
      <c r="H48" s="2741"/>
      <c r="I48" s="2741"/>
      <c r="J48" s="2741"/>
      <c r="K48" s="2741"/>
      <c r="L48" s="2741"/>
      <c r="M48" s="2742"/>
      <c r="N48" s="2743"/>
      <c r="O48" s="2744"/>
      <c r="P48" s="2745"/>
      <c r="Q48" s="2746"/>
      <c r="R48" s="892" t="s">
        <v>10</v>
      </c>
      <c r="S48" s="2747" t="s">
        <v>524</v>
      </c>
      <c r="T48" s="2747"/>
      <c r="U48" s="893" t="s">
        <v>10</v>
      </c>
      <c r="V48" s="2747" t="s">
        <v>525</v>
      </c>
      <c r="W48" s="2747"/>
      <c r="X48" s="893" t="s">
        <v>10</v>
      </c>
      <c r="Y48" s="2747" t="s">
        <v>526</v>
      </c>
      <c r="Z48" s="2748"/>
      <c r="AA48" s="2749"/>
      <c r="AB48" s="2750"/>
      <c r="AC48" s="2750"/>
      <c r="AD48" s="2751"/>
      <c r="AE48" s="2744"/>
      <c r="AF48" s="2745"/>
      <c r="AG48" s="2745"/>
      <c r="AH48" s="2745"/>
      <c r="AI48" s="2746"/>
      <c r="AJ48" s="2744"/>
      <c r="AK48" s="2746"/>
    </row>
    <row r="49" spans="2:37" ht="14.25" customHeight="1" x14ac:dyDescent="0.15">
      <c r="B49" s="2730" t="s">
        <v>578</v>
      </c>
      <c r="C49" s="2730"/>
      <c r="D49" s="2730"/>
      <c r="E49" s="2730"/>
      <c r="F49" s="2730"/>
      <c r="G49" s="2730"/>
      <c r="H49" s="2730"/>
      <c r="I49" s="2730"/>
      <c r="J49" s="2730"/>
      <c r="K49" s="2730"/>
      <c r="L49" s="899"/>
      <c r="M49" s="900"/>
      <c r="N49" s="900"/>
      <c r="O49" s="900"/>
      <c r="P49" s="900"/>
      <c r="Q49" s="900"/>
      <c r="R49" s="901"/>
      <c r="S49" s="901"/>
      <c r="T49" s="901"/>
      <c r="U49" s="902"/>
      <c r="V49" s="839"/>
      <c r="W49" s="827"/>
      <c r="X49" s="827"/>
      <c r="Y49" s="827"/>
      <c r="Z49" s="827"/>
      <c r="AA49" s="827"/>
      <c r="AB49" s="903"/>
      <c r="AC49" s="903"/>
      <c r="AD49" s="903"/>
      <c r="AJ49" s="904"/>
      <c r="AK49" s="905"/>
    </row>
    <row r="50" spans="2:37" ht="14.25" customHeight="1" x14ac:dyDescent="0.15">
      <c r="B50" s="2730" t="s">
        <v>579</v>
      </c>
      <c r="C50" s="2730"/>
      <c r="D50" s="2730"/>
      <c r="E50" s="2730"/>
      <c r="F50" s="2730"/>
      <c r="G50" s="2730"/>
      <c r="H50" s="2730"/>
      <c r="I50" s="2730"/>
      <c r="J50" s="2730"/>
      <c r="K50" s="2731"/>
      <c r="L50" s="2732"/>
      <c r="M50" s="2733"/>
      <c r="N50" s="2733"/>
      <c r="O50" s="2733"/>
      <c r="P50" s="2733"/>
      <c r="Q50" s="2733"/>
      <c r="R50" s="2733"/>
      <c r="S50" s="2733"/>
      <c r="T50" s="2733"/>
      <c r="U50" s="2733"/>
      <c r="V50" s="2733"/>
      <c r="W50" s="2733"/>
      <c r="X50" s="2733"/>
      <c r="Y50" s="2733"/>
      <c r="Z50" s="2733"/>
      <c r="AA50" s="2733"/>
      <c r="AB50" s="2733"/>
      <c r="AC50" s="2733"/>
      <c r="AD50" s="2733"/>
      <c r="AE50" s="2733"/>
      <c r="AF50" s="2733"/>
      <c r="AG50" s="2733"/>
      <c r="AH50" s="2733"/>
      <c r="AI50" s="2733"/>
      <c r="AJ50" s="2733"/>
      <c r="AK50" s="2734"/>
    </row>
    <row r="51" spans="2:37" ht="14.25" customHeight="1" x14ac:dyDescent="0.15">
      <c r="B51" s="2711" t="s">
        <v>542</v>
      </c>
      <c r="C51" s="2711"/>
      <c r="D51" s="2711"/>
      <c r="E51" s="2711"/>
      <c r="F51" s="2711"/>
      <c r="G51" s="2711"/>
      <c r="H51" s="2711"/>
      <c r="I51" s="2711"/>
      <c r="J51" s="2711"/>
      <c r="K51" s="2711"/>
      <c r="L51" s="906"/>
      <c r="M51" s="907"/>
      <c r="N51" s="907"/>
      <c r="O51" s="907"/>
      <c r="P51" s="907"/>
      <c r="Q51" s="907"/>
      <c r="R51" s="908"/>
      <c r="S51" s="908"/>
      <c r="T51" s="908"/>
      <c r="U51" s="909"/>
      <c r="V51" s="839" t="s">
        <v>580</v>
      </c>
      <c r="W51" s="827"/>
      <c r="X51" s="827"/>
      <c r="Y51" s="827"/>
      <c r="Z51" s="827"/>
      <c r="AA51" s="827"/>
      <c r="AB51" s="903"/>
      <c r="AC51" s="903"/>
      <c r="AD51" s="903"/>
      <c r="AJ51" s="904"/>
      <c r="AK51" s="905"/>
    </row>
    <row r="52" spans="2:37" ht="14.25" customHeight="1" x14ac:dyDescent="0.15">
      <c r="B52" s="2735" t="s">
        <v>581</v>
      </c>
      <c r="C52" s="2735"/>
      <c r="D52" s="2735"/>
      <c r="E52" s="2735"/>
      <c r="F52" s="2735"/>
      <c r="G52" s="2735"/>
      <c r="H52" s="2735"/>
      <c r="I52" s="2735"/>
      <c r="J52" s="2735"/>
      <c r="K52" s="2736"/>
      <c r="L52" s="2737"/>
      <c r="M52" s="2738"/>
      <c r="N52" s="2738"/>
      <c r="O52" s="2738"/>
      <c r="P52" s="2738"/>
      <c r="Q52" s="2738"/>
      <c r="R52" s="2738"/>
      <c r="S52" s="2738"/>
      <c r="T52" s="2738"/>
      <c r="U52" s="2738"/>
      <c r="V52" s="2738"/>
      <c r="W52" s="2738"/>
      <c r="X52" s="2738"/>
      <c r="Y52" s="2738"/>
      <c r="Z52" s="2738"/>
      <c r="AA52" s="2738"/>
      <c r="AB52" s="2738"/>
      <c r="AC52" s="2738"/>
      <c r="AD52" s="2738"/>
      <c r="AE52" s="2738"/>
      <c r="AF52" s="2738"/>
      <c r="AG52" s="2738"/>
      <c r="AH52" s="2738"/>
      <c r="AI52" s="2738"/>
      <c r="AJ52" s="2738"/>
      <c r="AK52" s="2739"/>
    </row>
    <row r="53" spans="2:37" ht="14.25" customHeight="1" x14ac:dyDescent="0.15">
      <c r="B53" s="2712" t="s">
        <v>543</v>
      </c>
      <c r="C53" s="2713"/>
      <c r="D53" s="2713"/>
      <c r="E53" s="2713"/>
      <c r="F53" s="2713"/>
      <c r="G53" s="2713"/>
      <c r="H53" s="2713"/>
      <c r="I53" s="2713"/>
      <c r="J53" s="2713"/>
      <c r="K53" s="2713"/>
      <c r="L53" s="2714"/>
      <c r="M53" s="2714"/>
      <c r="N53" s="2714"/>
      <c r="O53" s="910"/>
      <c r="P53" s="911"/>
      <c r="Q53" s="912"/>
      <c r="R53" s="912"/>
      <c r="S53" s="912"/>
      <c r="T53" s="912"/>
      <c r="U53" s="912"/>
      <c r="V53" s="839"/>
      <c r="W53" s="827"/>
      <c r="X53" s="827"/>
      <c r="Y53" s="827"/>
      <c r="Z53" s="827"/>
      <c r="AA53" s="827"/>
      <c r="AB53" s="903"/>
      <c r="AC53" s="903"/>
      <c r="AD53" s="903"/>
      <c r="AJ53" s="904"/>
      <c r="AK53" s="905"/>
    </row>
    <row r="54" spans="2:37" ht="14.25" customHeight="1" x14ac:dyDescent="0.15">
      <c r="B54" s="2715" t="s">
        <v>544</v>
      </c>
      <c r="C54" s="2718" t="s">
        <v>545</v>
      </c>
      <c r="D54" s="2719"/>
      <c r="E54" s="2719"/>
      <c r="F54" s="2719"/>
      <c r="G54" s="2719"/>
      <c r="H54" s="2719"/>
      <c r="I54" s="2719"/>
      <c r="J54" s="2719"/>
      <c r="K54" s="2719"/>
      <c r="L54" s="2719"/>
      <c r="M54" s="2719"/>
      <c r="N54" s="2719"/>
      <c r="O54" s="2719"/>
      <c r="P54" s="2719"/>
      <c r="Q54" s="2719"/>
      <c r="R54" s="2719"/>
      <c r="S54" s="2719"/>
      <c r="T54" s="2720"/>
      <c r="U54" s="2718" t="s">
        <v>546</v>
      </c>
      <c r="V54" s="2719"/>
      <c r="W54" s="2719"/>
      <c r="X54" s="2719"/>
      <c r="Y54" s="2719"/>
      <c r="Z54" s="2719"/>
      <c r="AA54" s="2719"/>
      <c r="AB54" s="2719"/>
      <c r="AC54" s="2719"/>
      <c r="AD54" s="2719"/>
      <c r="AE54" s="2719"/>
      <c r="AF54" s="2719"/>
      <c r="AG54" s="2719"/>
      <c r="AH54" s="2719"/>
      <c r="AI54" s="2719"/>
      <c r="AJ54" s="2719"/>
      <c r="AK54" s="2720"/>
    </row>
    <row r="55" spans="2:37" x14ac:dyDescent="0.15">
      <c r="B55" s="2716"/>
      <c r="C55" s="2721"/>
      <c r="D55" s="2722"/>
      <c r="E55" s="2722"/>
      <c r="F55" s="2722"/>
      <c r="G55" s="2722"/>
      <c r="H55" s="2722"/>
      <c r="I55" s="2722"/>
      <c r="J55" s="2722"/>
      <c r="K55" s="2722"/>
      <c r="L55" s="2722"/>
      <c r="M55" s="2722"/>
      <c r="N55" s="2722"/>
      <c r="O55" s="2722"/>
      <c r="P55" s="2722"/>
      <c r="Q55" s="2722"/>
      <c r="R55" s="2722"/>
      <c r="S55" s="2722"/>
      <c r="T55" s="2723"/>
      <c r="U55" s="2721"/>
      <c r="V55" s="2722"/>
      <c r="W55" s="2722"/>
      <c r="X55" s="2722"/>
      <c r="Y55" s="2722"/>
      <c r="Z55" s="2722"/>
      <c r="AA55" s="2722"/>
      <c r="AB55" s="2722"/>
      <c r="AC55" s="2722"/>
      <c r="AD55" s="2722"/>
      <c r="AE55" s="2722"/>
      <c r="AF55" s="2722"/>
      <c r="AG55" s="2722"/>
      <c r="AH55" s="2722"/>
      <c r="AI55" s="2722"/>
      <c r="AJ55" s="2722"/>
      <c r="AK55" s="2723"/>
    </row>
    <row r="56" spans="2:37" x14ac:dyDescent="0.15">
      <c r="B56" s="2716"/>
      <c r="C56" s="2724"/>
      <c r="D56" s="2725"/>
      <c r="E56" s="2725"/>
      <c r="F56" s="2725"/>
      <c r="G56" s="2725"/>
      <c r="H56" s="2725"/>
      <c r="I56" s="2725"/>
      <c r="J56" s="2725"/>
      <c r="K56" s="2725"/>
      <c r="L56" s="2725"/>
      <c r="M56" s="2725"/>
      <c r="N56" s="2725"/>
      <c r="O56" s="2725"/>
      <c r="P56" s="2725"/>
      <c r="Q56" s="2725"/>
      <c r="R56" s="2725"/>
      <c r="S56" s="2725"/>
      <c r="T56" s="2726"/>
      <c r="U56" s="2724"/>
      <c r="V56" s="2725"/>
      <c r="W56" s="2725"/>
      <c r="X56" s="2725"/>
      <c r="Y56" s="2725"/>
      <c r="Z56" s="2725"/>
      <c r="AA56" s="2725"/>
      <c r="AB56" s="2725"/>
      <c r="AC56" s="2725"/>
      <c r="AD56" s="2725"/>
      <c r="AE56" s="2725"/>
      <c r="AF56" s="2725"/>
      <c r="AG56" s="2725"/>
      <c r="AH56" s="2725"/>
      <c r="AI56" s="2725"/>
      <c r="AJ56" s="2725"/>
      <c r="AK56" s="2726"/>
    </row>
    <row r="57" spans="2:37" x14ac:dyDescent="0.15">
      <c r="B57" s="2716"/>
      <c r="C57" s="2724"/>
      <c r="D57" s="2725"/>
      <c r="E57" s="2725"/>
      <c r="F57" s="2725"/>
      <c r="G57" s="2725"/>
      <c r="H57" s="2725"/>
      <c r="I57" s="2725"/>
      <c r="J57" s="2725"/>
      <c r="K57" s="2725"/>
      <c r="L57" s="2725"/>
      <c r="M57" s="2725"/>
      <c r="N57" s="2725"/>
      <c r="O57" s="2725"/>
      <c r="P57" s="2725"/>
      <c r="Q57" s="2725"/>
      <c r="R57" s="2725"/>
      <c r="S57" s="2725"/>
      <c r="T57" s="2726"/>
      <c r="U57" s="2724"/>
      <c r="V57" s="2725"/>
      <c r="W57" s="2725"/>
      <c r="X57" s="2725"/>
      <c r="Y57" s="2725"/>
      <c r="Z57" s="2725"/>
      <c r="AA57" s="2725"/>
      <c r="AB57" s="2725"/>
      <c r="AC57" s="2725"/>
      <c r="AD57" s="2725"/>
      <c r="AE57" s="2725"/>
      <c r="AF57" s="2725"/>
      <c r="AG57" s="2725"/>
      <c r="AH57" s="2725"/>
      <c r="AI57" s="2725"/>
      <c r="AJ57" s="2725"/>
      <c r="AK57" s="2726"/>
    </row>
    <row r="58" spans="2:37" x14ac:dyDescent="0.15">
      <c r="B58" s="2717"/>
      <c r="C58" s="2727"/>
      <c r="D58" s="2728"/>
      <c r="E58" s="2728"/>
      <c r="F58" s="2728"/>
      <c r="G58" s="2728"/>
      <c r="H58" s="2728"/>
      <c r="I58" s="2728"/>
      <c r="J58" s="2728"/>
      <c r="K58" s="2728"/>
      <c r="L58" s="2728"/>
      <c r="M58" s="2728"/>
      <c r="N58" s="2728"/>
      <c r="O58" s="2728"/>
      <c r="P58" s="2728"/>
      <c r="Q58" s="2728"/>
      <c r="R58" s="2728"/>
      <c r="S58" s="2728"/>
      <c r="T58" s="2729"/>
      <c r="U58" s="2727"/>
      <c r="V58" s="2728"/>
      <c r="W58" s="2728"/>
      <c r="X58" s="2728"/>
      <c r="Y58" s="2728"/>
      <c r="Z58" s="2728"/>
      <c r="AA58" s="2728"/>
      <c r="AB58" s="2728"/>
      <c r="AC58" s="2728"/>
      <c r="AD58" s="2728"/>
      <c r="AE58" s="2728"/>
      <c r="AF58" s="2728"/>
      <c r="AG58" s="2728"/>
      <c r="AH58" s="2728"/>
      <c r="AI58" s="2728"/>
      <c r="AJ58" s="2728"/>
      <c r="AK58" s="2729"/>
    </row>
    <row r="59" spans="2:37" ht="14.25" customHeight="1" x14ac:dyDescent="0.15">
      <c r="B59" s="2708" t="s">
        <v>547</v>
      </c>
      <c r="C59" s="2709"/>
      <c r="D59" s="2709"/>
      <c r="E59" s="2709"/>
      <c r="F59" s="2710"/>
      <c r="G59" s="2711" t="s">
        <v>548</v>
      </c>
      <c r="H59" s="2711"/>
      <c r="I59" s="2711"/>
      <c r="J59" s="2711"/>
      <c r="K59" s="2711"/>
      <c r="L59" s="2711"/>
      <c r="M59" s="2711"/>
      <c r="N59" s="2711"/>
      <c r="O59" s="2711"/>
      <c r="P59" s="2711"/>
      <c r="Q59" s="2711"/>
      <c r="R59" s="2711"/>
      <c r="S59" s="2711"/>
      <c r="T59" s="2711"/>
      <c r="U59" s="2711"/>
      <c r="V59" s="2711"/>
      <c r="W59" s="2711"/>
      <c r="X59" s="2711"/>
      <c r="Y59" s="2711"/>
      <c r="Z59" s="2711"/>
      <c r="AA59" s="2711"/>
      <c r="AB59" s="2711"/>
      <c r="AC59" s="2711"/>
      <c r="AD59" s="2711"/>
      <c r="AE59" s="2711"/>
      <c r="AF59" s="2711"/>
      <c r="AG59" s="2711"/>
      <c r="AH59" s="2711"/>
      <c r="AI59" s="2711"/>
      <c r="AJ59" s="2711"/>
      <c r="AK59" s="2711"/>
    </row>
    <row r="61" spans="2:37" x14ac:dyDescent="0.15">
      <c r="B61" s="904" t="s">
        <v>582</v>
      </c>
    </row>
    <row r="62" spans="2:37" x14ac:dyDescent="0.15">
      <c r="B62" s="904" t="s">
        <v>583</v>
      </c>
    </row>
    <row r="63" spans="2:37" x14ac:dyDescent="0.15">
      <c r="B63" s="904" t="s">
        <v>584</v>
      </c>
    </row>
    <row r="64" spans="2:37" x14ac:dyDescent="0.15">
      <c r="B64" s="904" t="s">
        <v>552</v>
      </c>
    </row>
    <row r="65" spans="2:5" x14ac:dyDescent="0.15">
      <c r="B65" s="904" t="s">
        <v>553</v>
      </c>
    </row>
    <row r="66" spans="2:5" x14ac:dyDescent="0.15">
      <c r="B66" s="904" t="s">
        <v>585</v>
      </c>
    </row>
    <row r="67" spans="2:5" x14ac:dyDescent="0.15">
      <c r="B67" s="904" t="s">
        <v>555</v>
      </c>
    </row>
    <row r="68" spans="2:5" x14ac:dyDescent="0.15">
      <c r="B68" s="904"/>
      <c r="E68" s="880" t="s">
        <v>556</v>
      </c>
    </row>
    <row r="69" spans="2:5" x14ac:dyDescent="0.15">
      <c r="B69" s="904" t="s">
        <v>586</v>
      </c>
    </row>
    <row r="70" spans="2:5" x14ac:dyDescent="0.15">
      <c r="B70" s="904" t="s">
        <v>587</v>
      </c>
    </row>
    <row r="71" spans="2:5" x14ac:dyDescent="0.15">
      <c r="B71" s="904" t="s">
        <v>588</v>
      </c>
    </row>
    <row r="72" spans="2:5" x14ac:dyDescent="0.15">
      <c r="E72" s="880" t="s">
        <v>2466</v>
      </c>
    </row>
    <row r="81" spans="2:2" ht="12.75" customHeight="1" x14ac:dyDescent="0.15">
      <c r="B81" s="913"/>
    </row>
    <row r="82" spans="2:2" ht="12.75" customHeight="1" x14ac:dyDescent="0.15">
      <c r="B82" s="913" t="s">
        <v>591</v>
      </c>
    </row>
    <row r="83" spans="2:2" ht="12.75" customHeight="1" x14ac:dyDescent="0.15">
      <c r="B83" s="913" t="s">
        <v>592</v>
      </c>
    </row>
    <row r="84" spans="2:2" ht="12.75" customHeight="1" x14ac:dyDescent="0.15">
      <c r="B84" s="913" t="s">
        <v>593</v>
      </c>
    </row>
    <row r="85" spans="2:2" ht="12.75" customHeight="1" x14ac:dyDescent="0.15">
      <c r="B85" s="913" t="s">
        <v>594</v>
      </c>
    </row>
    <row r="86" spans="2:2" ht="12.75" customHeight="1" x14ac:dyDescent="0.15">
      <c r="B86" s="913" t="s">
        <v>595</v>
      </c>
    </row>
    <row r="87" spans="2:2" ht="12.75" customHeight="1" x14ac:dyDescent="0.15">
      <c r="B87" s="913" t="s">
        <v>596</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914"/>
      <c r="D122" s="914"/>
      <c r="E122" s="914"/>
      <c r="F122" s="914"/>
      <c r="G122" s="914"/>
    </row>
    <row r="123" spans="3:7" ht="12.75" customHeight="1" x14ac:dyDescent="0.15">
      <c r="C123" s="915"/>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9"/>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13"/>
  <sheetViews>
    <sheetView workbookViewId="0"/>
  </sheetViews>
  <sheetFormatPr defaultRowHeight="13.5" x14ac:dyDescent="0.15"/>
  <cols>
    <col min="2" max="2" width="3.375" bestFit="1" customWidth="1"/>
  </cols>
  <sheetData>
    <row r="1" spans="1:15" x14ac:dyDescent="0.15">
      <c r="A1" t="s">
        <v>2850</v>
      </c>
      <c r="B1" t="s">
        <v>863</v>
      </c>
      <c r="C1" t="s">
        <v>2851</v>
      </c>
    </row>
    <row r="2" spans="1:15" x14ac:dyDescent="0.15">
      <c r="A2" t="s">
        <v>2852</v>
      </c>
      <c r="B2" t="s">
        <v>863</v>
      </c>
      <c r="C2" t="s">
        <v>2853</v>
      </c>
    </row>
    <row r="3" spans="1:15" x14ac:dyDescent="0.15">
      <c r="C3" t="s">
        <v>2858</v>
      </c>
    </row>
    <row r="5" spans="1:15" x14ac:dyDescent="0.15">
      <c r="A5" t="s">
        <v>2856</v>
      </c>
      <c r="B5" t="s">
        <v>863</v>
      </c>
      <c r="C5" t="s">
        <v>2857</v>
      </c>
    </row>
    <row r="6" spans="1:15" x14ac:dyDescent="0.15">
      <c r="C6" t="s">
        <v>2859</v>
      </c>
    </row>
    <row r="8" spans="1:15" x14ac:dyDescent="0.15">
      <c r="A8" t="s">
        <v>2855</v>
      </c>
    </row>
    <row r="9" spans="1:15" x14ac:dyDescent="0.15">
      <c r="A9" s="2197" t="s">
        <v>2854</v>
      </c>
      <c r="B9" s="2197"/>
      <c r="C9" s="2197"/>
      <c r="D9" s="2197"/>
      <c r="E9" s="2197"/>
      <c r="F9" s="2197"/>
      <c r="G9" s="2197"/>
      <c r="H9" s="2197"/>
      <c r="I9" s="2197"/>
      <c r="J9" s="2197"/>
      <c r="K9" s="2197"/>
      <c r="L9" s="2197"/>
      <c r="M9" s="2197"/>
      <c r="N9" s="2197"/>
      <c r="O9" s="2197"/>
    </row>
    <row r="10" spans="1:15" x14ac:dyDescent="0.15">
      <c r="A10" s="2197"/>
      <c r="B10" s="2197"/>
      <c r="C10" s="2197"/>
      <c r="D10" s="2197"/>
      <c r="E10" s="2197"/>
      <c r="F10" s="2197"/>
      <c r="G10" s="2197"/>
      <c r="H10" s="2197"/>
      <c r="I10" s="2197"/>
      <c r="J10" s="2197"/>
      <c r="K10" s="2197"/>
      <c r="L10" s="2197"/>
      <c r="M10" s="2197"/>
      <c r="N10" s="2197"/>
      <c r="O10" s="2197"/>
    </row>
    <row r="11" spans="1:15" x14ac:dyDescent="0.15">
      <c r="A11" s="2197"/>
      <c r="B11" s="2197"/>
      <c r="C11" s="2197"/>
      <c r="D11" s="2197"/>
      <c r="E11" s="2197"/>
      <c r="F11" s="2197"/>
      <c r="G11" s="2197"/>
      <c r="H11" s="2197"/>
      <c r="I11" s="2197"/>
      <c r="J11" s="2197"/>
      <c r="K11" s="2197"/>
      <c r="L11" s="2197"/>
      <c r="M11" s="2197"/>
      <c r="N11" s="2197"/>
      <c r="O11" s="2197"/>
    </row>
    <row r="12" spans="1:15" x14ac:dyDescent="0.15">
      <c r="A12" s="2197"/>
      <c r="B12" s="2197"/>
      <c r="C12" s="2197"/>
      <c r="D12" s="2197"/>
      <c r="E12" s="2197"/>
      <c r="F12" s="2197"/>
      <c r="G12" s="2197"/>
      <c r="H12" s="2197"/>
      <c r="I12" s="2197"/>
      <c r="J12" s="2197"/>
      <c r="K12" s="2197"/>
      <c r="L12" s="2197"/>
      <c r="M12" s="2197"/>
      <c r="N12" s="2197"/>
      <c r="O12" s="2197"/>
    </row>
    <row r="13" spans="1:15" x14ac:dyDescent="0.15">
      <c r="A13" s="2197"/>
      <c r="B13" s="2197"/>
      <c r="C13" s="2197"/>
      <c r="D13" s="2197"/>
      <c r="E13" s="2197"/>
      <c r="F13" s="2197"/>
      <c r="G13" s="2197"/>
      <c r="H13" s="2197"/>
      <c r="I13" s="2197"/>
      <c r="J13" s="2197"/>
      <c r="K13" s="2197"/>
      <c r="L13" s="2197"/>
      <c r="M13" s="2197"/>
      <c r="N13" s="2197"/>
      <c r="O13" s="2197"/>
    </row>
  </sheetData>
  <mergeCells count="1">
    <mergeCell ref="A9:O13"/>
  </mergeCells>
  <phoneticPr fontId="9"/>
  <pageMargins left="0.7" right="0.7" top="0.75" bottom="0.75" header="0.3" footer="0.3"/>
  <pageSetup paperSize="9"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tint="0.499984740745262"/>
  </sheetPr>
  <dimension ref="A1:AL962"/>
  <sheetViews>
    <sheetView workbookViewId="0"/>
  </sheetViews>
  <sheetFormatPr defaultColWidth="9"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597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2580" t="s">
        <v>475</v>
      </c>
      <c r="AC3" s="2581"/>
      <c r="AD3" s="2581"/>
      <c r="AE3" s="2581"/>
      <c r="AF3" s="2582"/>
      <c r="AG3" s="2468"/>
      <c r="AH3" s="2469"/>
      <c r="AI3" s="2469"/>
      <c r="AJ3" s="2469"/>
      <c r="AK3" s="2470"/>
      <c r="AL3" s="144"/>
    </row>
    <row r="4" spans="2:38" s="2" customFormat="1" x14ac:dyDescent="0.15"/>
    <row r="5" spans="2:38" s="2" customFormat="1" x14ac:dyDescent="0.15">
      <c r="B5" s="2707" t="s">
        <v>598</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c r="AG5" s="2707"/>
      <c r="AH5" s="2707"/>
      <c r="AI5" s="2707"/>
      <c r="AJ5" s="2707"/>
      <c r="AK5" s="2707"/>
    </row>
    <row r="6" spans="2:38" s="2" customFormat="1" x14ac:dyDescent="0.15">
      <c r="B6" s="2707" t="s">
        <v>599</v>
      </c>
      <c r="C6" s="2707"/>
      <c r="D6" s="2707"/>
      <c r="E6" s="2707"/>
      <c r="F6" s="2707"/>
      <c r="G6" s="2707"/>
      <c r="H6" s="2707"/>
      <c r="I6" s="2707"/>
      <c r="J6" s="2707"/>
      <c r="K6" s="2707"/>
      <c r="L6" s="2707"/>
      <c r="M6" s="2707"/>
      <c r="N6" s="2707"/>
      <c r="O6" s="2707"/>
      <c r="P6" s="2707"/>
      <c r="Q6" s="2707"/>
      <c r="R6" s="2707"/>
      <c r="S6" s="2707"/>
      <c r="T6" s="2707"/>
      <c r="U6" s="2707"/>
      <c r="V6" s="2707"/>
      <c r="W6" s="2707"/>
      <c r="X6" s="2707"/>
      <c r="Y6" s="2707"/>
      <c r="Z6" s="2707"/>
      <c r="AA6" s="2707"/>
      <c r="AB6" s="2707"/>
      <c r="AC6" s="2707"/>
      <c r="AD6" s="2707"/>
      <c r="AE6" s="2707"/>
      <c r="AF6" s="2707"/>
      <c r="AG6" s="2707"/>
      <c r="AH6" s="2707"/>
      <c r="AI6" s="2707"/>
      <c r="AJ6" s="2707"/>
      <c r="AK6" s="2707"/>
    </row>
    <row r="7" spans="2:38" s="2" customFormat="1" ht="13.5" customHeight="1" x14ac:dyDescent="0.15">
      <c r="AE7" s="45" t="s">
        <v>477</v>
      </c>
      <c r="AF7" s="2707"/>
      <c r="AG7" s="2707"/>
      <c r="AH7" s="2" t="s">
        <v>478</v>
      </c>
      <c r="AI7" s="2707"/>
      <c r="AJ7" s="2707"/>
      <c r="AK7" s="2" t="s">
        <v>479</v>
      </c>
    </row>
    <row r="8" spans="2:38" s="2" customFormat="1" x14ac:dyDescent="0.15">
      <c r="B8" s="2707"/>
      <c r="C8" s="2707"/>
      <c r="D8" s="2707"/>
      <c r="E8" s="2707"/>
      <c r="F8" s="2707"/>
      <c r="G8" s="2707"/>
      <c r="H8" s="2707" t="s">
        <v>481</v>
      </c>
      <c r="I8" s="2707"/>
      <c r="J8" s="2707"/>
      <c r="K8" s="2" t="s">
        <v>482</v>
      </c>
      <c r="L8" s="12"/>
      <c r="M8" s="12"/>
      <c r="N8" s="12"/>
      <c r="O8" s="12"/>
      <c r="P8" s="12"/>
      <c r="Q8" s="12"/>
      <c r="R8" s="12"/>
      <c r="S8" s="12"/>
      <c r="T8" s="12"/>
    </row>
    <row r="9" spans="2:38" s="2" customFormat="1" x14ac:dyDescent="0.15">
      <c r="AA9" s="45" t="s">
        <v>562</v>
      </c>
      <c r="AB9" s="2888"/>
      <c r="AC9" s="2888"/>
      <c r="AD9" s="2888"/>
      <c r="AE9" s="2888"/>
      <c r="AF9" s="2888"/>
      <c r="AG9" s="2888"/>
      <c r="AH9" s="2888"/>
      <c r="AI9" s="2888"/>
      <c r="AJ9" s="2888"/>
      <c r="AK9" s="2888"/>
    </row>
    <row r="10" spans="2:38" s="2" customFormat="1" x14ac:dyDescent="0.15">
      <c r="AA10" s="45"/>
      <c r="AB10" s="1"/>
      <c r="AC10" s="1"/>
      <c r="AD10" s="1"/>
      <c r="AE10" s="1"/>
      <c r="AF10" s="1"/>
      <c r="AG10" s="1"/>
      <c r="AH10" s="1"/>
      <c r="AI10" s="1"/>
      <c r="AJ10" s="1"/>
      <c r="AK10" s="1"/>
    </row>
    <row r="11" spans="2:38" s="2" customFormat="1" x14ac:dyDescent="0.15">
      <c r="C11" s="1" t="s">
        <v>563</v>
      </c>
      <c r="D11" s="1"/>
    </row>
    <row r="12" spans="2:38" s="2" customFormat="1" ht="6.75" customHeight="1" x14ac:dyDescent="0.15">
      <c r="C12" s="1"/>
      <c r="D12" s="1"/>
    </row>
    <row r="13" spans="2:38" s="2" customFormat="1" ht="14.25" customHeight="1" x14ac:dyDescent="0.15">
      <c r="B13" s="2591" t="s">
        <v>487</v>
      </c>
      <c r="C13" s="2675" t="s">
        <v>488</v>
      </c>
      <c r="D13" s="2663"/>
      <c r="E13" s="2663"/>
      <c r="F13" s="2663"/>
      <c r="G13" s="2663"/>
      <c r="H13" s="2663"/>
      <c r="I13" s="2663"/>
      <c r="J13" s="2663"/>
      <c r="K13" s="2663"/>
      <c r="L13" s="2690"/>
      <c r="M13" s="2691"/>
      <c r="N13" s="2692"/>
      <c r="O13" s="2692"/>
      <c r="P13" s="2692"/>
      <c r="Q13" s="2692"/>
      <c r="R13" s="2692"/>
      <c r="S13" s="2692"/>
      <c r="T13" s="2692"/>
      <c r="U13" s="2692"/>
      <c r="V13" s="2692"/>
      <c r="W13" s="2692"/>
      <c r="X13" s="2692"/>
      <c r="Y13" s="2692"/>
      <c r="Z13" s="2692"/>
      <c r="AA13" s="2692"/>
      <c r="AB13" s="2692"/>
      <c r="AC13" s="2692"/>
      <c r="AD13" s="2692"/>
      <c r="AE13" s="2692"/>
      <c r="AF13" s="2692"/>
      <c r="AG13" s="2692"/>
      <c r="AH13" s="2692"/>
      <c r="AI13" s="2692"/>
      <c r="AJ13" s="2692"/>
      <c r="AK13" s="2693"/>
    </row>
    <row r="14" spans="2:38" s="2" customFormat="1" ht="14.25" customHeight="1" x14ac:dyDescent="0.15">
      <c r="B14" s="2592"/>
      <c r="C14" s="2679" t="s">
        <v>489</v>
      </c>
      <c r="D14" s="2680"/>
      <c r="E14" s="2680"/>
      <c r="F14" s="2680"/>
      <c r="G14" s="2680"/>
      <c r="H14" s="2680"/>
      <c r="I14" s="2680"/>
      <c r="J14" s="2680"/>
      <c r="K14" s="2680"/>
      <c r="L14" s="2680"/>
      <c r="M14" s="2696"/>
      <c r="N14" s="2697"/>
      <c r="O14" s="2697"/>
      <c r="P14" s="2697"/>
      <c r="Q14" s="2697"/>
      <c r="R14" s="2697"/>
      <c r="S14" s="2697"/>
      <c r="T14" s="2697"/>
      <c r="U14" s="2697"/>
      <c r="V14" s="2697"/>
      <c r="W14" s="2697"/>
      <c r="X14" s="2697"/>
      <c r="Y14" s="2697"/>
      <c r="Z14" s="2697"/>
      <c r="AA14" s="2697"/>
      <c r="AB14" s="2697"/>
      <c r="AC14" s="2697"/>
      <c r="AD14" s="2697"/>
      <c r="AE14" s="2697"/>
      <c r="AF14" s="2697"/>
      <c r="AG14" s="2697"/>
      <c r="AH14" s="2697"/>
      <c r="AI14" s="2697"/>
      <c r="AJ14" s="2697"/>
      <c r="AK14" s="2698"/>
    </row>
    <row r="15" spans="2:38" s="2" customFormat="1" ht="13.5" customHeight="1" x14ac:dyDescent="0.15">
      <c r="B15" s="2592"/>
      <c r="C15" s="2675" t="s">
        <v>490</v>
      </c>
      <c r="D15" s="2663"/>
      <c r="E15" s="2663"/>
      <c r="F15" s="2663"/>
      <c r="G15" s="2663"/>
      <c r="H15" s="2663"/>
      <c r="I15" s="2663"/>
      <c r="J15" s="2663"/>
      <c r="K15" s="2663"/>
      <c r="L15" s="2663"/>
      <c r="M15" s="2662" t="s">
        <v>491</v>
      </c>
      <c r="N15" s="2662"/>
      <c r="O15" s="2662"/>
      <c r="P15" s="2662"/>
      <c r="Q15" s="2662"/>
      <c r="R15" s="2662"/>
      <c r="S15" s="2662"/>
      <c r="T15" s="138" t="s">
        <v>492</v>
      </c>
      <c r="U15" s="2662"/>
      <c r="V15" s="2662"/>
      <c r="W15" s="2662"/>
      <c r="X15" s="138" t="s">
        <v>493</v>
      </c>
      <c r="Y15" s="2662"/>
      <c r="Z15" s="2662"/>
      <c r="AA15" s="2662"/>
      <c r="AB15" s="2662"/>
      <c r="AC15" s="2662"/>
      <c r="AD15" s="2662"/>
      <c r="AE15" s="2662"/>
      <c r="AF15" s="2662"/>
      <c r="AG15" s="2662"/>
      <c r="AH15" s="2662"/>
      <c r="AI15" s="2662"/>
      <c r="AJ15" s="2662"/>
      <c r="AK15" s="2682"/>
    </row>
    <row r="16" spans="2:38" s="2" customFormat="1" ht="13.5" customHeight="1" x14ac:dyDescent="0.15">
      <c r="B16" s="2592"/>
      <c r="C16" s="2694"/>
      <c r="D16" s="2695"/>
      <c r="E16" s="2695"/>
      <c r="F16" s="2695"/>
      <c r="G16" s="2695"/>
      <c r="H16" s="2695"/>
      <c r="I16" s="2695"/>
      <c r="J16" s="2695"/>
      <c r="K16" s="2695"/>
      <c r="L16" s="2695"/>
      <c r="M16" s="2542" t="s">
        <v>494</v>
      </c>
      <c r="N16" s="2542"/>
      <c r="O16" s="2542"/>
      <c r="P16" s="2542"/>
      <c r="Q16" s="662" t="s">
        <v>495</v>
      </c>
      <c r="R16" s="2542"/>
      <c r="S16" s="2542"/>
      <c r="T16" s="2542"/>
      <c r="U16" s="2542"/>
      <c r="V16" s="2542" t="s">
        <v>496</v>
      </c>
      <c r="W16" s="2542"/>
      <c r="X16" s="2542"/>
      <c r="Y16" s="2542"/>
      <c r="Z16" s="2542"/>
      <c r="AA16" s="2542"/>
      <c r="AB16" s="2542"/>
      <c r="AC16" s="2542"/>
      <c r="AD16" s="2542"/>
      <c r="AE16" s="2542"/>
      <c r="AF16" s="2542"/>
      <c r="AG16" s="2542"/>
      <c r="AH16" s="2542"/>
      <c r="AI16" s="2542"/>
      <c r="AJ16" s="2542"/>
      <c r="AK16" s="2881"/>
    </row>
    <row r="17" spans="2:37" s="2" customFormat="1" ht="13.5" customHeight="1" x14ac:dyDescent="0.15">
      <c r="B17" s="2592"/>
      <c r="C17" s="2679"/>
      <c r="D17" s="2680"/>
      <c r="E17" s="2680"/>
      <c r="F17" s="2680"/>
      <c r="G17" s="2680"/>
      <c r="H17" s="2680"/>
      <c r="I17" s="2680"/>
      <c r="J17" s="2680"/>
      <c r="K17" s="2680"/>
      <c r="L17" s="2680"/>
      <c r="M17" s="2669" t="s">
        <v>564</v>
      </c>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73"/>
    </row>
    <row r="18" spans="2:37" s="2" customFormat="1" ht="14.25" customHeight="1" x14ac:dyDescent="0.15">
      <c r="B18" s="2592"/>
      <c r="C18" s="2703" t="s">
        <v>498</v>
      </c>
      <c r="D18" s="2704"/>
      <c r="E18" s="2704"/>
      <c r="F18" s="2704"/>
      <c r="G18" s="2704"/>
      <c r="H18" s="2704"/>
      <c r="I18" s="2704"/>
      <c r="J18" s="2704"/>
      <c r="K18" s="2704"/>
      <c r="L18" s="2704"/>
      <c r="M18" s="2580" t="s">
        <v>499</v>
      </c>
      <c r="N18" s="2581"/>
      <c r="O18" s="2581"/>
      <c r="P18" s="2581"/>
      <c r="Q18" s="2582"/>
      <c r="R18" s="2468"/>
      <c r="S18" s="2469"/>
      <c r="T18" s="2469"/>
      <c r="U18" s="2469"/>
      <c r="V18" s="2469"/>
      <c r="W18" s="2469"/>
      <c r="X18" s="2469"/>
      <c r="Y18" s="2469"/>
      <c r="Z18" s="2469"/>
      <c r="AA18" s="2470"/>
      <c r="AB18" s="2661" t="s">
        <v>500</v>
      </c>
      <c r="AC18" s="2662"/>
      <c r="AD18" s="2662"/>
      <c r="AE18" s="2662"/>
      <c r="AF18" s="2682"/>
      <c r="AG18" s="2468"/>
      <c r="AH18" s="2469"/>
      <c r="AI18" s="2469"/>
      <c r="AJ18" s="2469"/>
      <c r="AK18" s="2470"/>
    </row>
    <row r="19" spans="2:37" ht="14.25" customHeight="1" x14ac:dyDescent="0.15">
      <c r="B19" s="2592"/>
      <c r="C19" s="2887" t="s">
        <v>565</v>
      </c>
      <c r="D19" s="2621"/>
      <c r="E19" s="2621"/>
      <c r="F19" s="2621"/>
      <c r="G19" s="2621"/>
      <c r="H19" s="2621"/>
      <c r="I19" s="2621"/>
      <c r="J19" s="2621"/>
      <c r="K19" s="2621"/>
      <c r="L19" s="2621"/>
      <c r="M19" s="2594"/>
      <c r="N19" s="2574"/>
      <c r="O19" s="2574"/>
      <c r="P19" s="2574"/>
      <c r="Q19" s="2574"/>
      <c r="R19" s="2574"/>
      <c r="S19" s="2574"/>
      <c r="T19" s="2574"/>
      <c r="U19" s="2575"/>
      <c r="V19" s="2580" t="s">
        <v>502</v>
      </c>
      <c r="W19" s="2581"/>
      <c r="X19" s="2581"/>
      <c r="Y19" s="2581"/>
      <c r="Z19" s="2581"/>
      <c r="AA19" s="2582"/>
      <c r="AB19" s="2594"/>
      <c r="AC19" s="2574"/>
      <c r="AD19" s="2574"/>
      <c r="AE19" s="2574"/>
      <c r="AF19" s="2574"/>
      <c r="AG19" s="2574"/>
      <c r="AH19" s="2574"/>
      <c r="AI19" s="2574"/>
      <c r="AJ19" s="2574"/>
      <c r="AK19" s="2575"/>
    </row>
    <row r="20" spans="2:37" ht="14.25" customHeight="1" x14ac:dyDescent="0.15">
      <c r="B20" s="2592"/>
      <c r="C20" s="2584" t="s">
        <v>566</v>
      </c>
      <c r="D20" s="2570"/>
      <c r="E20" s="2570"/>
      <c r="F20" s="2570"/>
      <c r="G20" s="2570"/>
      <c r="H20" s="2570"/>
      <c r="I20" s="2570"/>
      <c r="J20" s="2570"/>
      <c r="K20" s="2570"/>
      <c r="L20" s="2570"/>
      <c r="M20" s="2580" t="s">
        <v>504</v>
      </c>
      <c r="N20" s="2581"/>
      <c r="O20" s="2581"/>
      <c r="P20" s="2581"/>
      <c r="Q20" s="2582"/>
      <c r="R20" s="2618"/>
      <c r="S20" s="2685"/>
      <c r="T20" s="2685"/>
      <c r="U20" s="2685"/>
      <c r="V20" s="2685"/>
      <c r="W20" s="2685"/>
      <c r="X20" s="2685"/>
      <c r="Y20" s="2685"/>
      <c r="Z20" s="2685"/>
      <c r="AA20" s="2586"/>
      <c r="AB20" s="2574" t="s">
        <v>505</v>
      </c>
      <c r="AC20" s="2574"/>
      <c r="AD20" s="2574"/>
      <c r="AE20" s="2574"/>
      <c r="AF20" s="2575"/>
      <c r="AG20" s="2618"/>
      <c r="AH20" s="2685"/>
      <c r="AI20" s="2685"/>
      <c r="AJ20" s="2685"/>
      <c r="AK20" s="2586"/>
    </row>
    <row r="21" spans="2:37" ht="13.5" customHeight="1" x14ac:dyDescent="0.15">
      <c r="B21" s="2592"/>
      <c r="C21" s="2675" t="s">
        <v>506</v>
      </c>
      <c r="D21" s="2663"/>
      <c r="E21" s="2663"/>
      <c r="F21" s="2663"/>
      <c r="G21" s="2663"/>
      <c r="H21" s="2663"/>
      <c r="I21" s="2663"/>
      <c r="J21" s="2663"/>
      <c r="K21" s="2663"/>
      <c r="L21" s="2663"/>
      <c r="M21" s="2662" t="s">
        <v>491</v>
      </c>
      <c r="N21" s="2662"/>
      <c r="O21" s="2662"/>
      <c r="P21" s="2662"/>
      <c r="Q21" s="2662"/>
      <c r="R21" s="2662"/>
      <c r="S21" s="2662"/>
      <c r="T21" s="138" t="s">
        <v>492</v>
      </c>
      <c r="U21" s="2662"/>
      <c r="V21" s="2662"/>
      <c r="W21" s="2662"/>
      <c r="X21" s="138" t="s">
        <v>493</v>
      </c>
      <c r="Y21" s="2662"/>
      <c r="Z21" s="2662"/>
      <c r="AA21" s="2662"/>
      <c r="AB21" s="2662"/>
      <c r="AC21" s="2662"/>
      <c r="AD21" s="2662"/>
      <c r="AE21" s="2662"/>
      <c r="AF21" s="2662"/>
      <c r="AG21" s="2662"/>
      <c r="AH21" s="2662"/>
      <c r="AI21" s="2662"/>
      <c r="AJ21" s="2662"/>
      <c r="AK21" s="2682"/>
    </row>
    <row r="22" spans="2:37" ht="14.25" customHeight="1" x14ac:dyDescent="0.15">
      <c r="B22" s="2592"/>
      <c r="C22" s="2694"/>
      <c r="D22" s="2695"/>
      <c r="E22" s="2695"/>
      <c r="F22" s="2695"/>
      <c r="G22" s="2695"/>
      <c r="H22" s="2695"/>
      <c r="I22" s="2695"/>
      <c r="J22" s="2695"/>
      <c r="K22" s="2695"/>
      <c r="L22" s="2695"/>
      <c r="M22" s="2542" t="s">
        <v>494</v>
      </c>
      <c r="N22" s="2542"/>
      <c r="O22" s="2542"/>
      <c r="P22" s="2542"/>
      <c r="Q22" s="662" t="s">
        <v>495</v>
      </c>
      <c r="R22" s="2542"/>
      <c r="S22" s="2542"/>
      <c r="T22" s="2542"/>
      <c r="U22" s="2542"/>
      <c r="V22" s="2542" t="s">
        <v>496</v>
      </c>
      <c r="W22" s="2542"/>
      <c r="X22" s="2542"/>
      <c r="Y22" s="2542"/>
      <c r="Z22" s="2542"/>
      <c r="AA22" s="2542"/>
      <c r="AB22" s="2542"/>
      <c r="AC22" s="2542"/>
      <c r="AD22" s="2542"/>
      <c r="AE22" s="2542"/>
      <c r="AF22" s="2542"/>
      <c r="AG22" s="2542"/>
      <c r="AH22" s="2542"/>
      <c r="AI22" s="2542"/>
      <c r="AJ22" s="2542"/>
      <c r="AK22" s="2881"/>
    </row>
    <row r="23" spans="2:37" x14ac:dyDescent="0.15">
      <c r="B23" s="2593"/>
      <c r="C23" s="2679"/>
      <c r="D23" s="2680"/>
      <c r="E23" s="2680"/>
      <c r="F23" s="2680"/>
      <c r="G23" s="2680"/>
      <c r="H23" s="2680"/>
      <c r="I23" s="2680"/>
      <c r="J23" s="2680"/>
      <c r="K23" s="2680"/>
      <c r="L23" s="268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73"/>
    </row>
    <row r="24" spans="2:37" ht="13.5" customHeight="1" x14ac:dyDescent="0.15">
      <c r="B24" s="2674" t="s">
        <v>567</v>
      </c>
      <c r="C24" s="2675" t="s">
        <v>508</v>
      </c>
      <c r="D24" s="2663"/>
      <c r="E24" s="2663"/>
      <c r="F24" s="2663"/>
      <c r="G24" s="2663"/>
      <c r="H24" s="2663"/>
      <c r="I24" s="2663"/>
      <c r="J24" s="2663"/>
      <c r="K24" s="2663"/>
      <c r="L24" s="2663"/>
      <c r="M24" s="2691"/>
      <c r="N24" s="2692"/>
      <c r="O24" s="2692"/>
      <c r="P24" s="2692"/>
      <c r="Q24" s="2692"/>
      <c r="R24" s="2692"/>
      <c r="S24" s="2692"/>
      <c r="T24" s="2692"/>
      <c r="U24" s="2692"/>
      <c r="V24" s="2692"/>
      <c r="W24" s="2692"/>
      <c r="X24" s="2692"/>
      <c r="Y24" s="2692"/>
      <c r="Z24" s="2692"/>
      <c r="AA24" s="2692"/>
      <c r="AB24" s="2692"/>
      <c r="AC24" s="2692"/>
      <c r="AD24" s="2692"/>
      <c r="AE24" s="2692"/>
      <c r="AF24" s="2692"/>
      <c r="AG24" s="2692"/>
      <c r="AH24" s="2692"/>
      <c r="AI24" s="2692"/>
      <c r="AJ24" s="2692"/>
      <c r="AK24" s="2693"/>
    </row>
    <row r="25" spans="2:37" ht="13.5" customHeight="1" x14ac:dyDescent="0.15">
      <c r="B25" s="2607"/>
      <c r="C25" s="2679" t="s">
        <v>509</v>
      </c>
      <c r="D25" s="2680"/>
      <c r="E25" s="2680"/>
      <c r="F25" s="2680"/>
      <c r="G25" s="2680"/>
      <c r="H25" s="2680"/>
      <c r="I25" s="2680"/>
      <c r="J25" s="2680"/>
      <c r="K25" s="2680"/>
      <c r="L25" s="2680"/>
      <c r="M25" s="2696"/>
      <c r="N25" s="2697"/>
      <c r="O25" s="2697"/>
      <c r="P25" s="2697"/>
      <c r="Q25" s="2697"/>
      <c r="R25" s="2697"/>
      <c r="S25" s="2697"/>
      <c r="T25" s="2697"/>
      <c r="U25" s="2697"/>
      <c r="V25" s="2697"/>
      <c r="W25" s="2697"/>
      <c r="X25" s="2697"/>
      <c r="Y25" s="2697"/>
      <c r="Z25" s="2697"/>
      <c r="AA25" s="2697"/>
      <c r="AB25" s="2697"/>
      <c r="AC25" s="2697"/>
      <c r="AD25" s="2697"/>
      <c r="AE25" s="2697"/>
      <c r="AF25" s="2697"/>
      <c r="AG25" s="2697"/>
      <c r="AH25" s="2697"/>
      <c r="AI25" s="2697"/>
      <c r="AJ25" s="2697"/>
      <c r="AK25" s="2698"/>
    </row>
    <row r="26" spans="2:37" ht="13.5" customHeight="1" x14ac:dyDescent="0.15">
      <c r="B26" s="2607"/>
      <c r="C26" s="2675" t="s">
        <v>568</v>
      </c>
      <c r="D26" s="2663"/>
      <c r="E26" s="2663"/>
      <c r="F26" s="2663"/>
      <c r="G26" s="2663"/>
      <c r="H26" s="2663"/>
      <c r="I26" s="2663"/>
      <c r="J26" s="2663"/>
      <c r="K26" s="2663"/>
      <c r="L26" s="2663"/>
      <c r="M26" s="2662" t="s">
        <v>491</v>
      </c>
      <c r="N26" s="2662"/>
      <c r="O26" s="2662"/>
      <c r="P26" s="2662"/>
      <c r="Q26" s="2662"/>
      <c r="R26" s="2662"/>
      <c r="S26" s="2662"/>
      <c r="T26" s="138" t="s">
        <v>492</v>
      </c>
      <c r="U26" s="2662"/>
      <c r="V26" s="2662"/>
      <c r="W26" s="2662"/>
      <c r="X26" s="138" t="s">
        <v>493</v>
      </c>
      <c r="Y26" s="2662"/>
      <c r="Z26" s="2662"/>
      <c r="AA26" s="2662"/>
      <c r="AB26" s="2662"/>
      <c r="AC26" s="2662"/>
      <c r="AD26" s="2662"/>
      <c r="AE26" s="2662"/>
      <c r="AF26" s="2662"/>
      <c r="AG26" s="2662"/>
      <c r="AH26" s="2662"/>
      <c r="AI26" s="2662"/>
      <c r="AJ26" s="2662"/>
      <c r="AK26" s="2682"/>
    </row>
    <row r="27" spans="2:37" ht="14.25" customHeight="1" x14ac:dyDescent="0.15">
      <c r="B27" s="2607"/>
      <c r="C27" s="2694"/>
      <c r="D27" s="2695"/>
      <c r="E27" s="2695"/>
      <c r="F27" s="2695"/>
      <c r="G27" s="2695"/>
      <c r="H27" s="2695"/>
      <c r="I27" s="2695"/>
      <c r="J27" s="2695"/>
      <c r="K27" s="2695"/>
      <c r="L27" s="2695"/>
      <c r="M27" s="2542" t="s">
        <v>494</v>
      </c>
      <c r="N27" s="2542"/>
      <c r="O27" s="2542"/>
      <c r="P27" s="2542"/>
      <c r="Q27" s="662" t="s">
        <v>495</v>
      </c>
      <c r="R27" s="2542"/>
      <c r="S27" s="2542"/>
      <c r="T27" s="2542"/>
      <c r="U27" s="2542"/>
      <c r="V27" s="2542" t="s">
        <v>496</v>
      </c>
      <c r="W27" s="2542"/>
      <c r="X27" s="2542"/>
      <c r="Y27" s="2542"/>
      <c r="Z27" s="2542"/>
      <c r="AA27" s="2542"/>
      <c r="AB27" s="2542"/>
      <c r="AC27" s="2542"/>
      <c r="AD27" s="2542"/>
      <c r="AE27" s="2542"/>
      <c r="AF27" s="2542"/>
      <c r="AG27" s="2542"/>
      <c r="AH27" s="2542"/>
      <c r="AI27" s="2542"/>
      <c r="AJ27" s="2542"/>
      <c r="AK27" s="2881"/>
    </row>
    <row r="28" spans="2:37" x14ac:dyDescent="0.15">
      <c r="B28" s="2607"/>
      <c r="C28" s="2679"/>
      <c r="D28" s="2680"/>
      <c r="E28" s="2680"/>
      <c r="F28" s="2680"/>
      <c r="G28" s="2680"/>
      <c r="H28" s="2680"/>
      <c r="I28" s="2680"/>
      <c r="J28" s="2680"/>
      <c r="K28" s="2680"/>
      <c r="L28" s="268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73"/>
    </row>
    <row r="29" spans="2:37" ht="14.25" customHeight="1" x14ac:dyDescent="0.15">
      <c r="B29" s="2607"/>
      <c r="C29" s="2703" t="s">
        <v>498</v>
      </c>
      <c r="D29" s="2704"/>
      <c r="E29" s="2704"/>
      <c r="F29" s="2704"/>
      <c r="G29" s="2704"/>
      <c r="H29" s="2704"/>
      <c r="I29" s="2704"/>
      <c r="J29" s="2704"/>
      <c r="K29" s="2704"/>
      <c r="L29" s="2704"/>
      <c r="M29" s="2580" t="s">
        <v>499</v>
      </c>
      <c r="N29" s="2581"/>
      <c r="O29" s="2581"/>
      <c r="P29" s="2581"/>
      <c r="Q29" s="2582"/>
      <c r="R29" s="2468"/>
      <c r="S29" s="2469"/>
      <c r="T29" s="2469"/>
      <c r="U29" s="2469"/>
      <c r="V29" s="2469"/>
      <c r="W29" s="2469"/>
      <c r="X29" s="2469"/>
      <c r="Y29" s="2469"/>
      <c r="Z29" s="2469"/>
      <c r="AA29" s="2470"/>
      <c r="AB29" s="2661" t="s">
        <v>500</v>
      </c>
      <c r="AC29" s="2662"/>
      <c r="AD29" s="2662"/>
      <c r="AE29" s="2662"/>
      <c r="AF29" s="2682"/>
      <c r="AG29" s="2468"/>
      <c r="AH29" s="2469"/>
      <c r="AI29" s="2469"/>
      <c r="AJ29" s="2469"/>
      <c r="AK29" s="2470"/>
    </row>
    <row r="30" spans="2:37" ht="13.5" customHeight="1" x14ac:dyDescent="0.15">
      <c r="B30" s="2607"/>
      <c r="C30" s="2882" t="s">
        <v>569</v>
      </c>
      <c r="D30" s="2576"/>
      <c r="E30" s="2576"/>
      <c r="F30" s="2576"/>
      <c r="G30" s="2576"/>
      <c r="H30" s="2576"/>
      <c r="I30" s="2576"/>
      <c r="J30" s="2576"/>
      <c r="K30" s="2576"/>
      <c r="L30" s="2576"/>
      <c r="M30" s="2662" t="s">
        <v>491</v>
      </c>
      <c r="N30" s="2662"/>
      <c r="O30" s="2662"/>
      <c r="P30" s="2662"/>
      <c r="Q30" s="2662"/>
      <c r="R30" s="2662"/>
      <c r="S30" s="2662"/>
      <c r="T30" s="138" t="s">
        <v>492</v>
      </c>
      <c r="U30" s="2662"/>
      <c r="V30" s="2662"/>
      <c r="W30" s="2662"/>
      <c r="X30" s="138" t="s">
        <v>493</v>
      </c>
      <c r="Y30" s="2662"/>
      <c r="Z30" s="2662"/>
      <c r="AA30" s="2662"/>
      <c r="AB30" s="2662"/>
      <c r="AC30" s="2662"/>
      <c r="AD30" s="2662"/>
      <c r="AE30" s="2662"/>
      <c r="AF30" s="2662"/>
      <c r="AG30" s="2662"/>
      <c r="AH30" s="2662"/>
      <c r="AI30" s="2662"/>
      <c r="AJ30" s="2662"/>
      <c r="AK30" s="2682"/>
    </row>
    <row r="31" spans="2:37" ht="14.25" customHeight="1" x14ac:dyDescent="0.15">
      <c r="B31" s="2607"/>
      <c r="C31" s="2883"/>
      <c r="D31" s="2884"/>
      <c r="E31" s="2884"/>
      <c r="F31" s="2884"/>
      <c r="G31" s="2884"/>
      <c r="H31" s="2884"/>
      <c r="I31" s="2884"/>
      <c r="J31" s="2884"/>
      <c r="K31" s="2884"/>
      <c r="L31" s="2884"/>
      <c r="M31" s="2542" t="s">
        <v>494</v>
      </c>
      <c r="N31" s="2542"/>
      <c r="O31" s="2542"/>
      <c r="P31" s="2542"/>
      <c r="Q31" s="662" t="s">
        <v>495</v>
      </c>
      <c r="R31" s="2542"/>
      <c r="S31" s="2542"/>
      <c r="T31" s="2542"/>
      <c r="U31" s="2542"/>
      <c r="V31" s="2542" t="s">
        <v>496</v>
      </c>
      <c r="W31" s="2542"/>
      <c r="X31" s="2542"/>
      <c r="Y31" s="2542"/>
      <c r="Z31" s="2542"/>
      <c r="AA31" s="2542"/>
      <c r="AB31" s="2542"/>
      <c r="AC31" s="2542"/>
      <c r="AD31" s="2542"/>
      <c r="AE31" s="2542"/>
      <c r="AF31" s="2542"/>
      <c r="AG31" s="2542"/>
      <c r="AH31" s="2542"/>
      <c r="AI31" s="2542"/>
      <c r="AJ31" s="2542"/>
      <c r="AK31" s="2881"/>
    </row>
    <row r="32" spans="2:37" x14ac:dyDescent="0.15">
      <c r="B32" s="2607"/>
      <c r="C32" s="2885"/>
      <c r="D32" s="2886"/>
      <c r="E32" s="2886"/>
      <c r="F32" s="2886"/>
      <c r="G32" s="2886"/>
      <c r="H32" s="2886"/>
      <c r="I32" s="2886"/>
      <c r="J32" s="2886"/>
      <c r="K32" s="2886"/>
      <c r="L32" s="2886"/>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73"/>
    </row>
    <row r="33" spans="1:37" ht="14.25" customHeight="1" x14ac:dyDescent="0.15">
      <c r="B33" s="2607"/>
      <c r="C33" s="2703" t="s">
        <v>498</v>
      </c>
      <c r="D33" s="2704"/>
      <c r="E33" s="2704"/>
      <c r="F33" s="2704"/>
      <c r="G33" s="2704"/>
      <c r="H33" s="2704"/>
      <c r="I33" s="2704"/>
      <c r="J33" s="2704"/>
      <c r="K33" s="2704"/>
      <c r="L33" s="2704"/>
      <c r="M33" s="2580" t="s">
        <v>499</v>
      </c>
      <c r="N33" s="2581"/>
      <c r="O33" s="2581"/>
      <c r="P33" s="2581"/>
      <c r="Q33" s="2582"/>
      <c r="R33" s="2468"/>
      <c r="S33" s="2469"/>
      <c r="T33" s="2469"/>
      <c r="U33" s="2469"/>
      <c r="V33" s="2469"/>
      <c r="W33" s="2469"/>
      <c r="X33" s="2469"/>
      <c r="Y33" s="2469"/>
      <c r="Z33" s="2469"/>
      <c r="AA33" s="2470"/>
      <c r="AB33" s="2661" t="s">
        <v>500</v>
      </c>
      <c r="AC33" s="2662"/>
      <c r="AD33" s="2662"/>
      <c r="AE33" s="2662"/>
      <c r="AF33" s="2682"/>
      <c r="AG33" s="2468"/>
      <c r="AH33" s="2469"/>
      <c r="AI33" s="2469"/>
      <c r="AJ33" s="2469"/>
      <c r="AK33" s="2470"/>
    </row>
    <row r="34" spans="1:37" ht="14.25" customHeight="1" x14ac:dyDescent="0.15">
      <c r="B34" s="2607"/>
      <c r="C34" s="2703" t="s">
        <v>512</v>
      </c>
      <c r="D34" s="2704"/>
      <c r="E34" s="2704"/>
      <c r="F34" s="2704"/>
      <c r="G34" s="2704"/>
      <c r="H34" s="2704"/>
      <c r="I34" s="2704"/>
      <c r="J34" s="2704"/>
      <c r="K34" s="2704"/>
      <c r="L34" s="2704"/>
      <c r="M34" s="2584"/>
      <c r="N34" s="2570"/>
      <c r="O34" s="2570"/>
      <c r="P34" s="2570"/>
      <c r="Q34" s="2570"/>
      <c r="R34" s="2570"/>
      <c r="S34" s="2570"/>
      <c r="T34" s="2570"/>
      <c r="U34" s="2570"/>
      <c r="V34" s="2570"/>
      <c r="W34" s="2570"/>
      <c r="X34" s="2570"/>
      <c r="Y34" s="2570"/>
      <c r="Z34" s="2570"/>
      <c r="AA34" s="2570"/>
      <c r="AB34" s="2570"/>
      <c r="AC34" s="2570"/>
      <c r="AD34" s="2570"/>
      <c r="AE34" s="2570"/>
      <c r="AF34" s="2570"/>
      <c r="AG34" s="2570"/>
      <c r="AH34" s="2570"/>
      <c r="AI34" s="2570"/>
      <c r="AJ34" s="2570"/>
      <c r="AK34" s="2585"/>
    </row>
    <row r="35" spans="1:37" ht="13.5" customHeight="1" x14ac:dyDescent="0.15">
      <c r="B35" s="2607"/>
      <c r="C35" s="2675" t="s">
        <v>513</v>
      </c>
      <c r="D35" s="2663"/>
      <c r="E35" s="2663"/>
      <c r="F35" s="2663"/>
      <c r="G35" s="2663"/>
      <c r="H35" s="2663"/>
      <c r="I35" s="2663"/>
      <c r="J35" s="2663"/>
      <c r="K35" s="2663"/>
      <c r="L35" s="2663"/>
      <c r="M35" s="2662" t="s">
        <v>491</v>
      </c>
      <c r="N35" s="2662"/>
      <c r="O35" s="2662"/>
      <c r="P35" s="2662"/>
      <c r="Q35" s="2662"/>
      <c r="R35" s="2662"/>
      <c r="S35" s="2662"/>
      <c r="T35" s="138" t="s">
        <v>492</v>
      </c>
      <c r="U35" s="2662"/>
      <c r="V35" s="2662"/>
      <c r="W35" s="2662"/>
      <c r="X35" s="138" t="s">
        <v>493</v>
      </c>
      <c r="Y35" s="2662"/>
      <c r="Z35" s="2662"/>
      <c r="AA35" s="2662"/>
      <c r="AB35" s="2662"/>
      <c r="AC35" s="2662"/>
      <c r="AD35" s="2662"/>
      <c r="AE35" s="2662"/>
      <c r="AF35" s="2662"/>
      <c r="AG35" s="2662"/>
      <c r="AH35" s="2662"/>
      <c r="AI35" s="2662"/>
      <c r="AJ35" s="2662"/>
      <c r="AK35" s="2682"/>
    </row>
    <row r="36" spans="1:37" ht="14.25" customHeight="1" x14ac:dyDescent="0.15">
      <c r="B36" s="2607"/>
      <c r="C36" s="2694"/>
      <c r="D36" s="2695"/>
      <c r="E36" s="2695"/>
      <c r="F36" s="2695"/>
      <c r="G36" s="2695"/>
      <c r="H36" s="2695"/>
      <c r="I36" s="2695"/>
      <c r="J36" s="2695"/>
      <c r="K36" s="2695"/>
      <c r="L36" s="2695"/>
      <c r="M36" s="2542" t="s">
        <v>494</v>
      </c>
      <c r="N36" s="2542"/>
      <c r="O36" s="2542"/>
      <c r="P36" s="2542"/>
      <c r="Q36" s="662" t="s">
        <v>495</v>
      </c>
      <c r="R36" s="2542"/>
      <c r="S36" s="2542"/>
      <c r="T36" s="2542"/>
      <c r="U36" s="2542"/>
      <c r="V36" s="2542" t="s">
        <v>496</v>
      </c>
      <c r="W36" s="2542"/>
      <c r="X36" s="2542"/>
      <c r="Y36" s="2542"/>
      <c r="Z36" s="2542"/>
      <c r="AA36" s="2542"/>
      <c r="AB36" s="2542"/>
      <c r="AC36" s="2542"/>
      <c r="AD36" s="2542"/>
      <c r="AE36" s="2542"/>
      <c r="AF36" s="2542"/>
      <c r="AG36" s="2542"/>
      <c r="AH36" s="2542"/>
      <c r="AI36" s="2542"/>
      <c r="AJ36" s="2542"/>
      <c r="AK36" s="2881"/>
    </row>
    <row r="37" spans="1:37" x14ac:dyDescent="0.15">
      <c r="B37" s="2608"/>
      <c r="C37" s="2679"/>
      <c r="D37" s="2680"/>
      <c r="E37" s="2680"/>
      <c r="F37" s="2680"/>
      <c r="G37" s="2680"/>
      <c r="H37" s="2680"/>
      <c r="I37" s="2680"/>
      <c r="J37" s="2680"/>
      <c r="K37" s="2680"/>
      <c r="L37" s="268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73"/>
    </row>
    <row r="38" spans="1:37" ht="13.5" customHeight="1" x14ac:dyDescent="0.15">
      <c r="B38" s="2875" t="s">
        <v>570</v>
      </c>
      <c r="C38" s="2876" t="s">
        <v>515</v>
      </c>
      <c r="D38" s="2877"/>
      <c r="E38" s="2877"/>
      <c r="F38" s="2877"/>
      <c r="G38" s="2877"/>
      <c r="H38" s="2877"/>
      <c r="I38" s="2877"/>
      <c r="J38" s="2877"/>
      <c r="K38" s="2877"/>
      <c r="L38" s="2877"/>
      <c r="M38" s="2572" t="s">
        <v>516</v>
      </c>
      <c r="N38" s="2575"/>
      <c r="O38" s="665" t="s">
        <v>600</v>
      </c>
      <c r="P38" s="47"/>
      <c r="Q38" s="666"/>
      <c r="R38" s="2468" t="s">
        <v>518</v>
      </c>
      <c r="S38" s="2469"/>
      <c r="T38" s="2469"/>
      <c r="U38" s="2469"/>
      <c r="V38" s="2469"/>
      <c r="W38" s="2469"/>
      <c r="X38" s="2469"/>
      <c r="Y38" s="2469"/>
      <c r="Z38" s="2470"/>
      <c r="AA38" s="2588" t="s">
        <v>519</v>
      </c>
      <c r="AB38" s="2589"/>
      <c r="AC38" s="2589"/>
      <c r="AD38" s="2590"/>
      <c r="AE38" s="2618" t="s">
        <v>520</v>
      </c>
      <c r="AF38" s="2685"/>
      <c r="AG38" s="2880"/>
      <c r="AH38" s="2880"/>
      <c r="AI38" s="2867" t="s">
        <v>601</v>
      </c>
      <c r="AJ38" s="2868"/>
      <c r="AK38" s="2869"/>
    </row>
    <row r="39" spans="1:37" ht="14.25" customHeight="1" x14ac:dyDescent="0.15">
      <c r="A39" s="92"/>
      <c r="B39" s="2607"/>
      <c r="C39" s="2597"/>
      <c r="D39" s="2601"/>
      <c r="E39" s="2601"/>
      <c r="F39" s="2601"/>
      <c r="G39" s="2601"/>
      <c r="H39" s="2601"/>
      <c r="I39" s="2601"/>
      <c r="J39" s="2601"/>
      <c r="K39" s="2601"/>
      <c r="L39" s="2601"/>
      <c r="M39" s="2878"/>
      <c r="N39" s="2879"/>
      <c r="O39" s="54" t="s">
        <v>573</v>
      </c>
      <c r="P39" s="51"/>
      <c r="Q39" s="52"/>
      <c r="R39" s="2510"/>
      <c r="S39" s="2511"/>
      <c r="T39" s="2511"/>
      <c r="U39" s="2511"/>
      <c r="V39" s="2511"/>
      <c r="W39" s="2511"/>
      <c r="X39" s="2511"/>
      <c r="Y39" s="2511"/>
      <c r="Z39" s="2512"/>
      <c r="AA39" s="55" t="s">
        <v>521</v>
      </c>
      <c r="AB39" s="14"/>
      <c r="AC39" s="14"/>
      <c r="AD39" s="14"/>
      <c r="AE39" s="2870" t="s">
        <v>522</v>
      </c>
      <c r="AF39" s="2871"/>
      <c r="AG39" s="2871"/>
      <c r="AH39" s="2871"/>
      <c r="AI39" s="2870" t="s">
        <v>574</v>
      </c>
      <c r="AJ39" s="2871"/>
      <c r="AK39" s="2872"/>
    </row>
    <row r="40" spans="1:37" ht="14.25" customHeight="1" x14ac:dyDescent="0.15">
      <c r="B40" s="2607"/>
      <c r="C40" s="2592" t="s">
        <v>602</v>
      </c>
      <c r="D40" s="68"/>
      <c r="E40" s="2873" t="s">
        <v>603</v>
      </c>
      <c r="F40" s="2873"/>
      <c r="G40" s="2873"/>
      <c r="H40" s="2873"/>
      <c r="I40" s="2873"/>
      <c r="J40" s="2873"/>
      <c r="K40" s="2873"/>
      <c r="L40" s="2873"/>
      <c r="M40" s="2572"/>
      <c r="N40" s="2573"/>
      <c r="O40" s="2839"/>
      <c r="P40" s="2840"/>
      <c r="Q40" s="2841"/>
      <c r="R40" s="149" t="s">
        <v>10</v>
      </c>
      <c r="S40" s="2619" t="s">
        <v>524</v>
      </c>
      <c r="T40" s="2619"/>
      <c r="U40" s="150" t="s">
        <v>10</v>
      </c>
      <c r="V40" s="2619" t="s">
        <v>525</v>
      </c>
      <c r="W40" s="2619"/>
      <c r="X40" s="150" t="s">
        <v>10</v>
      </c>
      <c r="Y40" s="2619" t="s">
        <v>526</v>
      </c>
      <c r="Z40" s="2620"/>
      <c r="AA40" s="2842"/>
      <c r="AB40" s="2843"/>
      <c r="AC40" s="2843"/>
      <c r="AD40" s="2844"/>
      <c r="AE40" s="2842"/>
      <c r="AF40" s="2843"/>
      <c r="AG40" s="2843"/>
      <c r="AH40" s="2844"/>
      <c r="AI40" s="149" t="s">
        <v>10</v>
      </c>
      <c r="AJ40" s="2619" t="s">
        <v>604</v>
      </c>
      <c r="AK40" s="2620"/>
    </row>
    <row r="41" spans="1:37" ht="14.25" customHeight="1" x14ac:dyDescent="0.15">
      <c r="B41" s="2607"/>
      <c r="C41" s="2592"/>
      <c r="D41" s="68"/>
      <c r="E41" s="2873" t="s">
        <v>605</v>
      </c>
      <c r="F41" s="2874"/>
      <c r="G41" s="2874"/>
      <c r="H41" s="2874"/>
      <c r="I41" s="2874"/>
      <c r="J41" s="2874"/>
      <c r="K41" s="2874"/>
      <c r="L41" s="2874"/>
      <c r="M41" s="2572"/>
      <c r="N41" s="2573"/>
      <c r="O41" s="2839"/>
      <c r="P41" s="2840"/>
      <c r="Q41" s="2841"/>
      <c r="R41" s="149" t="s">
        <v>10</v>
      </c>
      <c r="S41" s="2619" t="s">
        <v>524</v>
      </c>
      <c r="T41" s="2619"/>
      <c r="U41" s="150" t="s">
        <v>10</v>
      </c>
      <c r="V41" s="2619" t="s">
        <v>525</v>
      </c>
      <c r="W41" s="2619"/>
      <c r="X41" s="150" t="s">
        <v>10</v>
      </c>
      <c r="Y41" s="2619" t="s">
        <v>526</v>
      </c>
      <c r="Z41" s="2620"/>
      <c r="AA41" s="2842"/>
      <c r="AB41" s="2843"/>
      <c r="AC41" s="2843"/>
      <c r="AD41" s="2844"/>
      <c r="AE41" s="2842"/>
      <c r="AF41" s="2843"/>
      <c r="AG41" s="2843"/>
      <c r="AH41" s="2844"/>
      <c r="AI41" s="149" t="s">
        <v>10</v>
      </c>
      <c r="AJ41" s="2619" t="s">
        <v>604</v>
      </c>
      <c r="AK41" s="2620"/>
    </row>
    <row r="42" spans="1:37" ht="14.25" customHeight="1" x14ac:dyDescent="0.15">
      <c r="B42" s="2607"/>
      <c r="C42" s="2592"/>
      <c r="D42" s="68"/>
      <c r="E42" s="2873" t="s">
        <v>606</v>
      </c>
      <c r="F42" s="2874"/>
      <c r="G42" s="2874"/>
      <c r="H42" s="2874"/>
      <c r="I42" s="2874"/>
      <c r="J42" s="2874"/>
      <c r="K42" s="2874"/>
      <c r="L42" s="2874"/>
      <c r="M42" s="2572"/>
      <c r="N42" s="2573"/>
      <c r="O42" s="2839"/>
      <c r="P42" s="2840"/>
      <c r="Q42" s="2841"/>
      <c r="R42" s="149" t="s">
        <v>10</v>
      </c>
      <c r="S42" s="2619" t="s">
        <v>524</v>
      </c>
      <c r="T42" s="2619"/>
      <c r="U42" s="150" t="s">
        <v>10</v>
      </c>
      <c r="V42" s="2619" t="s">
        <v>525</v>
      </c>
      <c r="W42" s="2619"/>
      <c r="X42" s="150" t="s">
        <v>10</v>
      </c>
      <c r="Y42" s="2619" t="s">
        <v>526</v>
      </c>
      <c r="Z42" s="2620"/>
      <c r="AA42" s="2842"/>
      <c r="AB42" s="2843"/>
      <c r="AC42" s="2843"/>
      <c r="AD42" s="2844"/>
      <c r="AE42" s="2842"/>
      <c r="AF42" s="2843"/>
      <c r="AG42" s="2843"/>
      <c r="AH42" s="2844"/>
      <c r="AI42" s="149" t="s">
        <v>10</v>
      </c>
      <c r="AJ42" s="2619" t="s">
        <v>604</v>
      </c>
      <c r="AK42" s="2620"/>
    </row>
    <row r="43" spans="1:37" ht="14.25" customHeight="1" x14ac:dyDescent="0.15">
      <c r="B43" s="2607"/>
      <c r="C43" s="2592"/>
      <c r="D43" s="68"/>
      <c r="E43" s="2873" t="s">
        <v>607</v>
      </c>
      <c r="F43" s="2874"/>
      <c r="G43" s="2874"/>
      <c r="H43" s="2874"/>
      <c r="I43" s="2874"/>
      <c r="J43" s="2874"/>
      <c r="K43" s="2874"/>
      <c r="L43" s="2874"/>
      <c r="M43" s="2572"/>
      <c r="N43" s="2573"/>
      <c r="O43" s="2839"/>
      <c r="P43" s="2840"/>
      <c r="Q43" s="2841"/>
      <c r="R43" s="149" t="s">
        <v>10</v>
      </c>
      <c r="S43" s="2619" t="s">
        <v>524</v>
      </c>
      <c r="T43" s="2619"/>
      <c r="U43" s="150" t="s">
        <v>10</v>
      </c>
      <c r="V43" s="2619" t="s">
        <v>525</v>
      </c>
      <c r="W43" s="2619"/>
      <c r="X43" s="150" t="s">
        <v>10</v>
      </c>
      <c r="Y43" s="2619" t="s">
        <v>526</v>
      </c>
      <c r="Z43" s="2620"/>
      <c r="AA43" s="2842"/>
      <c r="AB43" s="2843"/>
      <c r="AC43" s="2843"/>
      <c r="AD43" s="2844"/>
      <c r="AE43" s="2842"/>
      <c r="AF43" s="2843"/>
      <c r="AG43" s="2843"/>
      <c r="AH43" s="2844"/>
      <c r="AI43" s="149" t="s">
        <v>10</v>
      </c>
      <c r="AJ43" s="2619" t="s">
        <v>604</v>
      </c>
      <c r="AK43" s="2620"/>
    </row>
    <row r="44" spans="1:37" ht="14.25" customHeight="1" x14ac:dyDescent="0.15">
      <c r="B44" s="2607"/>
      <c r="C44" s="2592"/>
      <c r="D44" s="68"/>
      <c r="E44" s="2873" t="s">
        <v>376</v>
      </c>
      <c r="F44" s="2874"/>
      <c r="G44" s="2874"/>
      <c r="H44" s="2874"/>
      <c r="I44" s="2874"/>
      <c r="J44" s="2874"/>
      <c r="K44" s="2874"/>
      <c r="L44" s="2874"/>
      <c r="M44" s="2572"/>
      <c r="N44" s="2573"/>
      <c r="O44" s="2839"/>
      <c r="P44" s="2840"/>
      <c r="Q44" s="2841"/>
      <c r="R44" s="149" t="s">
        <v>10</v>
      </c>
      <c r="S44" s="2619" t="s">
        <v>524</v>
      </c>
      <c r="T44" s="2619"/>
      <c r="U44" s="150" t="s">
        <v>10</v>
      </c>
      <c r="V44" s="2619" t="s">
        <v>525</v>
      </c>
      <c r="W44" s="2619"/>
      <c r="X44" s="150" t="s">
        <v>10</v>
      </c>
      <c r="Y44" s="2619" t="s">
        <v>526</v>
      </c>
      <c r="Z44" s="2620"/>
      <c r="AA44" s="2842"/>
      <c r="AB44" s="2843"/>
      <c r="AC44" s="2843"/>
      <c r="AD44" s="2844"/>
      <c r="AE44" s="2842"/>
      <c r="AF44" s="2843"/>
      <c r="AG44" s="2843"/>
      <c r="AH44" s="2844"/>
      <c r="AI44" s="149" t="s">
        <v>10</v>
      </c>
      <c r="AJ44" s="2619" t="s">
        <v>604</v>
      </c>
      <c r="AK44" s="2620"/>
    </row>
    <row r="45" spans="1:37" ht="14.25" customHeight="1" x14ac:dyDescent="0.15">
      <c r="B45" s="2607"/>
      <c r="C45" s="2592"/>
      <c r="D45" s="68"/>
      <c r="E45" s="2858" t="s">
        <v>608</v>
      </c>
      <c r="F45" s="2859"/>
      <c r="G45" s="2859"/>
      <c r="H45" s="2859"/>
      <c r="I45" s="2859"/>
      <c r="J45" s="2859"/>
      <c r="K45" s="2859"/>
      <c r="L45" s="2859"/>
      <c r="M45" s="2572"/>
      <c r="N45" s="2573"/>
      <c r="O45" s="2839"/>
      <c r="P45" s="2840"/>
      <c r="Q45" s="2841"/>
      <c r="R45" s="149" t="s">
        <v>10</v>
      </c>
      <c r="S45" s="2619" t="s">
        <v>524</v>
      </c>
      <c r="T45" s="2619"/>
      <c r="U45" s="150" t="s">
        <v>10</v>
      </c>
      <c r="V45" s="2619" t="s">
        <v>525</v>
      </c>
      <c r="W45" s="2619"/>
      <c r="X45" s="150" t="s">
        <v>10</v>
      </c>
      <c r="Y45" s="2619" t="s">
        <v>526</v>
      </c>
      <c r="Z45" s="2620"/>
      <c r="AA45" s="2842"/>
      <c r="AB45" s="2843"/>
      <c r="AC45" s="2843"/>
      <c r="AD45" s="2844"/>
      <c r="AE45" s="2842"/>
      <c r="AF45" s="2843"/>
      <c r="AG45" s="2843"/>
      <c r="AH45" s="2844"/>
      <c r="AI45" s="149" t="s">
        <v>10</v>
      </c>
      <c r="AJ45" s="2619" t="s">
        <v>604</v>
      </c>
      <c r="AK45" s="2620"/>
    </row>
    <row r="46" spans="1:37" ht="14.25" customHeight="1" x14ac:dyDescent="0.15">
      <c r="B46" s="2607"/>
      <c r="C46" s="2592"/>
      <c r="D46" s="68"/>
      <c r="E46" s="2851" t="s">
        <v>609</v>
      </c>
      <c r="F46" s="2866"/>
      <c r="G46" s="2866"/>
      <c r="H46" s="2866"/>
      <c r="I46" s="2866"/>
      <c r="J46" s="2866"/>
      <c r="K46" s="2866"/>
      <c r="L46" s="2866"/>
      <c r="M46" s="2572"/>
      <c r="N46" s="2573"/>
      <c r="O46" s="2839"/>
      <c r="P46" s="2840"/>
      <c r="Q46" s="2841"/>
      <c r="R46" s="149" t="s">
        <v>10</v>
      </c>
      <c r="S46" s="2619" t="s">
        <v>524</v>
      </c>
      <c r="T46" s="2619"/>
      <c r="U46" s="150" t="s">
        <v>10</v>
      </c>
      <c r="V46" s="2619" t="s">
        <v>525</v>
      </c>
      <c r="W46" s="2619"/>
      <c r="X46" s="150" t="s">
        <v>10</v>
      </c>
      <c r="Y46" s="2619" t="s">
        <v>526</v>
      </c>
      <c r="Z46" s="2620"/>
      <c r="AA46" s="2842"/>
      <c r="AB46" s="2843"/>
      <c r="AC46" s="2843"/>
      <c r="AD46" s="2844"/>
      <c r="AE46" s="2842"/>
      <c r="AF46" s="2843"/>
      <c r="AG46" s="2843"/>
      <c r="AH46" s="2844"/>
      <c r="AI46" s="149" t="s">
        <v>10</v>
      </c>
      <c r="AJ46" s="2619" t="s">
        <v>604</v>
      </c>
      <c r="AK46" s="2620"/>
    </row>
    <row r="47" spans="1:37" ht="14.25" customHeight="1" x14ac:dyDescent="0.15">
      <c r="B47" s="2607"/>
      <c r="C47" s="2592"/>
      <c r="D47" s="69"/>
      <c r="E47" s="2851" t="s">
        <v>610</v>
      </c>
      <c r="F47" s="2865"/>
      <c r="G47" s="2865"/>
      <c r="H47" s="2865"/>
      <c r="I47" s="2865"/>
      <c r="J47" s="2865"/>
      <c r="K47" s="2865"/>
      <c r="L47" s="2865"/>
      <c r="M47" s="2572"/>
      <c r="N47" s="2573"/>
      <c r="O47" s="2839"/>
      <c r="P47" s="2840"/>
      <c r="Q47" s="2841"/>
      <c r="R47" s="149" t="s">
        <v>10</v>
      </c>
      <c r="S47" s="2619" t="s">
        <v>524</v>
      </c>
      <c r="T47" s="2619"/>
      <c r="U47" s="150" t="s">
        <v>10</v>
      </c>
      <c r="V47" s="2619" t="s">
        <v>525</v>
      </c>
      <c r="W47" s="2619"/>
      <c r="X47" s="150" t="s">
        <v>10</v>
      </c>
      <c r="Y47" s="2619" t="s">
        <v>526</v>
      </c>
      <c r="Z47" s="2620"/>
      <c r="AA47" s="2842"/>
      <c r="AB47" s="2843"/>
      <c r="AC47" s="2843"/>
      <c r="AD47" s="2844"/>
      <c r="AE47" s="2842"/>
      <c r="AF47" s="2843"/>
      <c r="AG47" s="2843"/>
      <c r="AH47" s="2844"/>
      <c r="AI47" s="149" t="s">
        <v>10</v>
      </c>
      <c r="AJ47" s="2619" t="s">
        <v>604</v>
      </c>
      <c r="AK47" s="2620"/>
    </row>
    <row r="48" spans="1:37" ht="14.25" customHeight="1" x14ac:dyDescent="0.15">
      <c r="B48" s="2607"/>
      <c r="C48" s="2592"/>
      <c r="D48" s="69"/>
      <c r="E48" s="2863" t="s">
        <v>611</v>
      </c>
      <c r="F48" s="2864"/>
      <c r="G48" s="2864"/>
      <c r="H48" s="2864"/>
      <c r="I48" s="2864"/>
      <c r="J48" s="2864"/>
      <c r="K48" s="2864"/>
      <c r="L48" s="2864"/>
      <c r="M48" s="2572"/>
      <c r="N48" s="2573"/>
      <c r="O48" s="2839"/>
      <c r="P48" s="2840"/>
      <c r="Q48" s="2841"/>
      <c r="R48" s="149" t="s">
        <v>10</v>
      </c>
      <c r="S48" s="2619" t="s">
        <v>524</v>
      </c>
      <c r="T48" s="2619"/>
      <c r="U48" s="150" t="s">
        <v>10</v>
      </c>
      <c r="V48" s="2619" t="s">
        <v>525</v>
      </c>
      <c r="W48" s="2619"/>
      <c r="X48" s="150" t="s">
        <v>10</v>
      </c>
      <c r="Y48" s="2619" t="s">
        <v>526</v>
      </c>
      <c r="Z48" s="2620"/>
      <c r="AA48" s="2842"/>
      <c r="AB48" s="2843"/>
      <c r="AC48" s="2843"/>
      <c r="AD48" s="2844"/>
      <c r="AE48" s="2842"/>
      <c r="AF48" s="2843"/>
      <c r="AG48" s="2843"/>
      <c r="AH48" s="2844"/>
      <c r="AI48" s="149" t="s">
        <v>10</v>
      </c>
      <c r="AJ48" s="2619" t="s">
        <v>604</v>
      </c>
      <c r="AK48" s="2620"/>
    </row>
    <row r="49" spans="2:37" ht="14.25" customHeight="1" thickBot="1" x14ac:dyDescent="0.2">
      <c r="B49" s="2607"/>
      <c r="C49" s="2592"/>
      <c r="D49" s="69"/>
      <c r="E49" s="2861" t="s">
        <v>612</v>
      </c>
      <c r="F49" s="2862"/>
      <c r="G49" s="2862"/>
      <c r="H49" s="2862"/>
      <c r="I49" s="2862"/>
      <c r="J49" s="2862"/>
      <c r="K49" s="2862"/>
      <c r="L49" s="2862"/>
      <c r="M49" s="2572"/>
      <c r="N49" s="2573"/>
      <c r="O49" s="2839"/>
      <c r="P49" s="2840"/>
      <c r="Q49" s="2841"/>
      <c r="R49" s="149" t="s">
        <v>10</v>
      </c>
      <c r="S49" s="2619" t="s">
        <v>524</v>
      </c>
      <c r="T49" s="2619"/>
      <c r="U49" s="150" t="s">
        <v>10</v>
      </c>
      <c r="V49" s="2619" t="s">
        <v>525</v>
      </c>
      <c r="W49" s="2619"/>
      <c r="X49" s="150" t="s">
        <v>10</v>
      </c>
      <c r="Y49" s="2619" t="s">
        <v>526</v>
      </c>
      <c r="Z49" s="2620"/>
      <c r="AA49" s="2842"/>
      <c r="AB49" s="2843"/>
      <c r="AC49" s="2843"/>
      <c r="AD49" s="2844"/>
      <c r="AE49" s="2842"/>
      <c r="AF49" s="2843"/>
      <c r="AG49" s="2843"/>
      <c r="AH49" s="2844"/>
      <c r="AI49" s="149" t="s">
        <v>10</v>
      </c>
      <c r="AJ49" s="2619" t="s">
        <v>604</v>
      </c>
      <c r="AK49" s="2620"/>
    </row>
    <row r="50" spans="2:37" ht="14.25" customHeight="1" thickTop="1" x14ac:dyDescent="0.15">
      <c r="B50" s="2607"/>
      <c r="C50" s="2592"/>
      <c r="D50" s="71"/>
      <c r="E50" s="2860" t="s">
        <v>613</v>
      </c>
      <c r="F50" s="2860"/>
      <c r="G50" s="2860"/>
      <c r="H50" s="2860"/>
      <c r="I50" s="2860"/>
      <c r="J50" s="2860"/>
      <c r="K50" s="2860"/>
      <c r="L50" s="2860"/>
      <c r="M50" s="2572"/>
      <c r="N50" s="2573"/>
      <c r="O50" s="2839"/>
      <c r="P50" s="2840"/>
      <c r="Q50" s="2841"/>
      <c r="R50" s="149" t="s">
        <v>10</v>
      </c>
      <c r="S50" s="2619" t="s">
        <v>524</v>
      </c>
      <c r="T50" s="2619"/>
      <c r="U50" s="150" t="s">
        <v>10</v>
      </c>
      <c r="V50" s="2619" t="s">
        <v>525</v>
      </c>
      <c r="W50" s="2619"/>
      <c r="X50" s="150" t="s">
        <v>10</v>
      </c>
      <c r="Y50" s="2619" t="s">
        <v>526</v>
      </c>
      <c r="Z50" s="2620"/>
      <c r="AA50" s="2842"/>
      <c r="AB50" s="2843"/>
      <c r="AC50" s="2843"/>
      <c r="AD50" s="2844"/>
      <c r="AE50" s="2842"/>
      <c r="AF50" s="2843"/>
      <c r="AG50" s="2843"/>
      <c r="AH50" s="2844"/>
      <c r="AI50" s="149" t="s">
        <v>10</v>
      </c>
      <c r="AJ50" s="2619" t="s">
        <v>604</v>
      </c>
      <c r="AK50" s="2620"/>
    </row>
    <row r="51" spans="2:37" ht="14.25" customHeight="1" x14ac:dyDescent="0.15">
      <c r="B51" s="2607"/>
      <c r="C51" s="2592"/>
      <c r="D51" s="68"/>
      <c r="E51" s="2858" t="s">
        <v>614</v>
      </c>
      <c r="F51" s="2859"/>
      <c r="G51" s="2859"/>
      <c r="H51" s="2859"/>
      <c r="I51" s="2859"/>
      <c r="J51" s="2859"/>
      <c r="K51" s="2859"/>
      <c r="L51" s="2859"/>
      <c r="M51" s="2572"/>
      <c r="N51" s="2573"/>
      <c r="O51" s="2839"/>
      <c r="P51" s="2840"/>
      <c r="Q51" s="2841"/>
      <c r="R51" s="149" t="s">
        <v>10</v>
      </c>
      <c r="S51" s="2619" t="s">
        <v>524</v>
      </c>
      <c r="T51" s="2619"/>
      <c r="U51" s="150" t="s">
        <v>10</v>
      </c>
      <c r="V51" s="2619" t="s">
        <v>525</v>
      </c>
      <c r="W51" s="2619"/>
      <c r="X51" s="150" t="s">
        <v>10</v>
      </c>
      <c r="Y51" s="2619" t="s">
        <v>526</v>
      </c>
      <c r="Z51" s="2620"/>
      <c r="AA51" s="2842"/>
      <c r="AB51" s="2843"/>
      <c r="AC51" s="2843"/>
      <c r="AD51" s="2844"/>
      <c r="AE51" s="2842"/>
      <c r="AF51" s="2843"/>
      <c r="AG51" s="2843"/>
      <c r="AH51" s="2844"/>
      <c r="AI51" s="149" t="s">
        <v>10</v>
      </c>
      <c r="AJ51" s="2619" t="s">
        <v>604</v>
      </c>
      <c r="AK51" s="2620"/>
    </row>
    <row r="52" spans="2:37" ht="14.25" customHeight="1" x14ac:dyDescent="0.15">
      <c r="B52" s="2607"/>
      <c r="C52" s="2593"/>
      <c r="D52" s="68"/>
      <c r="E52" s="2858" t="s">
        <v>615</v>
      </c>
      <c r="F52" s="2859"/>
      <c r="G52" s="2859"/>
      <c r="H52" s="2859"/>
      <c r="I52" s="2859"/>
      <c r="J52" s="2859"/>
      <c r="K52" s="2859"/>
      <c r="L52" s="2859"/>
      <c r="M52" s="2572"/>
      <c r="N52" s="2573"/>
      <c r="O52" s="2839"/>
      <c r="P52" s="2840"/>
      <c r="Q52" s="2841"/>
      <c r="R52" s="149" t="s">
        <v>10</v>
      </c>
      <c r="S52" s="2619" t="s">
        <v>524</v>
      </c>
      <c r="T52" s="2619"/>
      <c r="U52" s="150" t="s">
        <v>10</v>
      </c>
      <c r="V52" s="2619" t="s">
        <v>525</v>
      </c>
      <c r="W52" s="2619"/>
      <c r="X52" s="150" t="s">
        <v>10</v>
      </c>
      <c r="Y52" s="2619" t="s">
        <v>526</v>
      </c>
      <c r="Z52" s="2620"/>
      <c r="AA52" s="2842"/>
      <c r="AB52" s="2843"/>
      <c r="AC52" s="2843"/>
      <c r="AD52" s="2844"/>
      <c r="AE52" s="2842"/>
      <c r="AF52" s="2843"/>
      <c r="AG52" s="2843"/>
      <c r="AH52" s="2844"/>
      <c r="AI52" s="149" t="s">
        <v>10</v>
      </c>
      <c r="AJ52" s="2619" t="s">
        <v>604</v>
      </c>
      <c r="AK52" s="2620"/>
    </row>
    <row r="53" spans="2:37" ht="14.25" customHeight="1" x14ac:dyDescent="0.15">
      <c r="B53" s="110"/>
      <c r="C53" s="2584" t="s">
        <v>616</v>
      </c>
      <c r="D53" s="2570"/>
      <c r="E53" s="2570"/>
      <c r="F53" s="2570"/>
      <c r="G53" s="2570"/>
      <c r="H53" s="2570"/>
      <c r="I53" s="2570"/>
      <c r="J53" s="2570"/>
      <c r="K53" s="2570"/>
      <c r="L53" s="2570"/>
      <c r="M53" s="2572"/>
      <c r="N53" s="2573"/>
      <c r="O53" s="2839"/>
      <c r="P53" s="2840"/>
      <c r="Q53" s="2841"/>
      <c r="R53" s="149" t="s">
        <v>10</v>
      </c>
      <c r="S53" s="2619" t="s">
        <v>524</v>
      </c>
      <c r="T53" s="2619"/>
      <c r="U53" s="150" t="s">
        <v>10</v>
      </c>
      <c r="V53" s="2619" t="s">
        <v>525</v>
      </c>
      <c r="W53" s="2619"/>
      <c r="X53" s="150" t="s">
        <v>10</v>
      </c>
      <c r="Y53" s="2619" t="s">
        <v>526</v>
      </c>
      <c r="Z53" s="2620"/>
      <c r="AA53" s="2842"/>
      <c r="AB53" s="2843"/>
      <c r="AC53" s="2843"/>
      <c r="AD53" s="2844"/>
      <c r="AE53" s="2842"/>
      <c r="AF53" s="2843"/>
      <c r="AG53" s="2843"/>
      <c r="AH53" s="2844"/>
      <c r="AI53" s="2847"/>
      <c r="AJ53" s="2848"/>
      <c r="AK53" s="2849"/>
    </row>
    <row r="54" spans="2:37" ht="14.25" customHeight="1" x14ac:dyDescent="0.15">
      <c r="B54" s="110"/>
      <c r="C54" s="2584" t="s">
        <v>617</v>
      </c>
      <c r="D54" s="2570"/>
      <c r="E54" s="2570"/>
      <c r="F54" s="2570"/>
      <c r="G54" s="2570"/>
      <c r="H54" s="2570"/>
      <c r="I54" s="2570"/>
      <c r="J54" s="2570"/>
      <c r="K54" s="2570"/>
      <c r="L54" s="2570"/>
      <c r="M54" s="2572"/>
      <c r="N54" s="2573"/>
      <c r="O54" s="2839"/>
      <c r="P54" s="2840"/>
      <c r="Q54" s="2841"/>
      <c r="R54" s="149" t="s">
        <v>10</v>
      </c>
      <c r="S54" s="2619" t="s">
        <v>524</v>
      </c>
      <c r="T54" s="2619"/>
      <c r="U54" s="150" t="s">
        <v>10</v>
      </c>
      <c r="V54" s="2619" t="s">
        <v>525</v>
      </c>
      <c r="W54" s="2619"/>
      <c r="X54" s="150" t="s">
        <v>10</v>
      </c>
      <c r="Y54" s="2619" t="s">
        <v>526</v>
      </c>
      <c r="Z54" s="2620"/>
      <c r="AA54" s="2842"/>
      <c r="AB54" s="2843"/>
      <c r="AC54" s="2843"/>
      <c r="AD54" s="2844"/>
      <c r="AE54" s="2842"/>
      <c r="AF54" s="2843"/>
      <c r="AG54" s="2843"/>
      <c r="AH54" s="2844"/>
      <c r="AI54" s="2847"/>
      <c r="AJ54" s="2848"/>
      <c r="AK54" s="2849"/>
    </row>
    <row r="55" spans="2:37" ht="14.25" customHeight="1" x14ac:dyDescent="0.15">
      <c r="B55" s="2850" t="s">
        <v>618</v>
      </c>
      <c r="C55" s="2851"/>
      <c r="D55" s="2851"/>
      <c r="E55" s="2851"/>
      <c r="F55" s="2851"/>
      <c r="G55" s="2851"/>
      <c r="H55" s="2851"/>
      <c r="I55" s="2851"/>
      <c r="J55" s="2851"/>
      <c r="K55" s="2852"/>
      <c r="L55" s="61"/>
      <c r="M55" s="785"/>
      <c r="N55" s="785"/>
      <c r="O55" s="785"/>
      <c r="P55" s="785"/>
      <c r="Q55" s="785"/>
      <c r="R55" s="782"/>
      <c r="S55" s="782"/>
      <c r="T55" s="782"/>
      <c r="U55" s="783"/>
      <c r="V55" s="139"/>
      <c r="W55" s="1"/>
      <c r="X55" s="1"/>
      <c r="Y55" s="1"/>
      <c r="Z55" s="1"/>
      <c r="AA55" s="1"/>
      <c r="AB55" s="784"/>
      <c r="AC55" s="784"/>
      <c r="AD55" s="784"/>
      <c r="AJ55" s="14"/>
      <c r="AK55" s="17"/>
    </row>
    <row r="56" spans="2:37" ht="14.25" customHeight="1" x14ac:dyDescent="0.15">
      <c r="B56" s="2853" t="s">
        <v>619</v>
      </c>
      <c r="C56" s="2853"/>
      <c r="D56" s="2853"/>
      <c r="E56" s="2853"/>
      <c r="F56" s="2853"/>
      <c r="G56" s="2853"/>
      <c r="H56" s="2853"/>
      <c r="I56" s="2853"/>
      <c r="J56" s="2853"/>
      <c r="K56" s="2854"/>
      <c r="L56" s="2855"/>
      <c r="M56" s="2856"/>
      <c r="N56" s="2856"/>
      <c r="O56" s="2856"/>
      <c r="P56" s="2856"/>
      <c r="Q56" s="2856"/>
      <c r="R56" s="2856"/>
      <c r="S56" s="2856"/>
      <c r="T56" s="2856"/>
      <c r="U56" s="2856"/>
      <c r="V56" s="2856"/>
      <c r="W56" s="2856"/>
      <c r="X56" s="2856"/>
      <c r="Y56" s="2856"/>
      <c r="Z56" s="2856"/>
      <c r="AA56" s="2856"/>
      <c r="AB56" s="2856"/>
      <c r="AC56" s="2856"/>
      <c r="AD56" s="2856"/>
      <c r="AE56" s="2856"/>
      <c r="AF56" s="2856"/>
      <c r="AG56" s="2856"/>
      <c r="AH56" s="2856"/>
      <c r="AI56" s="2856"/>
      <c r="AJ56" s="2856"/>
      <c r="AK56" s="2857"/>
    </row>
    <row r="57" spans="2:37" ht="14.25" customHeight="1" x14ac:dyDescent="0.15">
      <c r="B57" s="2583" t="s">
        <v>542</v>
      </c>
      <c r="C57" s="2583"/>
      <c r="D57" s="2583"/>
      <c r="E57" s="2583"/>
      <c r="F57" s="2583"/>
      <c r="G57" s="2583"/>
      <c r="H57" s="2583"/>
      <c r="I57" s="2583"/>
      <c r="J57" s="2583"/>
      <c r="K57" s="2583"/>
      <c r="L57" s="786"/>
      <c r="M57" s="785"/>
      <c r="N57" s="785"/>
      <c r="O57" s="785"/>
      <c r="P57" s="785"/>
      <c r="Q57" s="785"/>
      <c r="R57" s="782"/>
      <c r="S57" s="782"/>
      <c r="T57" s="782"/>
      <c r="U57" s="783"/>
      <c r="V57" s="139" t="s">
        <v>580</v>
      </c>
      <c r="W57" s="1"/>
      <c r="X57" s="1"/>
      <c r="Y57" s="1"/>
      <c r="Z57" s="1"/>
      <c r="AA57" s="1"/>
      <c r="AB57" s="784"/>
      <c r="AC57" s="784"/>
      <c r="AD57" s="784"/>
      <c r="AJ57" s="14"/>
      <c r="AK57" s="17"/>
    </row>
    <row r="58" spans="2:37" ht="14.25" customHeight="1" x14ac:dyDescent="0.15">
      <c r="B58" s="2850" t="s">
        <v>581</v>
      </c>
      <c r="C58" s="2851"/>
      <c r="D58" s="2851"/>
      <c r="E58" s="2851"/>
      <c r="F58" s="2851"/>
      <c r="G58" s="2851"/>
      <c r="H58" s="2851"/>
      <c r="I58" s="2851"/>
      <c r="J58" s="2851"/>
      <c r="K58" s="2851"/>
      <c r="L58" s="2703"/>
      <c r="M58" s="2704"/>
      <c r="N58" s="2704"/>
      <c r="O58" s="2704"/>
      <c r="P58" s="2704"/>
      <c r="Q58" s="2704"/>
      <c r="R58" s="2704"/>
      <c r="S58" s="2704"/>
      <c r="T58" s="2704"/>
      <c r="U58" s="2704"/>
      <c r="V58" s="2704"/>
      <c r="W58" s="2704"/>
      <c r="X58" s="2704"/>
      <c r="Y58" s="2704"/>
      <c r="Z58" s="2704"/>
      <c r="AA58" s="2704"/>
      <c r="AB58" s="2704"/>
      <c r="AC58" s="2704"/>
      <c r="AD58" s="2704"/>
      <c r="AE58" s="2704"/>
      <c r="AF58" s="2704"/>
      <c r="AG58" s="2704"/>
      <c r="AH58" s="2704"/>
      <c r="AI58" s="2704"/>
      <c r="AJ58" s="2704"/>
      <c r="AK58" s="2705"/>
    </row>
    <row r="59" spans="2:37" ht="14.25" customHeight="1" x14ac:dyDescent="0.15">
      <c r="B59" s="2588" t="s">
        <v>543</v>
      </c>
      <c r="C59" s="2589"/>
      <c r="D59" s="2589"/>
      <c r="E59" s="2589"/>
      <c r="F59" s="2589"/>
      <c r="G59" s="2589"/>
      <c r="H59" s="2589"/>
      <c r="I59" s="2589"/>
      <c r="J59" s="2589"/>
      <c r="K59" s="2589"/>
      <c r="L59" s="2846"/>
      <c r="M59" s="2846"/>
      <c r="N59" s="2846"/>
      <c r="O59" s="787"/>
      <c r="P59" s="788"/>
      <c r="Q59" s="789"/>
      <c r="R59" s="789"/>
      <c r="S59" s="789"/>
      <c r="T59" s="789"/>
      <c r="U59" s="782"/>
      <c r="V59" s="139"/>
      <c r="W59" s="1"/>
      <c r="X59" s="1"/>
      <c r="Y59" s="1"/>
      <c r="Z59" s="1"/>
      <c r="AA59" s="1"/>
      <c r="AB59" s="784"/>
      <c r="AC59" s="784"/>
      <c r="AD59" s="784"/>
      <c r="AJ59" s="14"/>
      <c r="AK59" s="17"/>
    </row>
    <row r="60" spans="2:37" ht="14.25" customHeight="1" x14ac:dyDescent="0.15">
      <c r="B60" s="2591" t="s">
        <v>544</v>
      </c>
      <c r="C60" s="2594" t="s">
        <v>545</v>
      </c>
      <c r="D60" s="2574"/>
      <c r="E60" s="2574"/>
      <c r="F60" s="2574"/>
      <c r="G60" s="2574"/>
      <c r="H60" s="2574"/>
      <c r="I60" s="2574"/>
      <c r="J60" s="2574"/>
      <c r="K60" s="2574"/>
      <c r="L60" s="2574"/>
      <c r="M60" s="2574"/>
      <c r="N60" s="2574"/>
      <c r="O60" s="2574"/>
      <c r="P60" s="2574"/>
      <c r="Q60" s="2574"/>
      <c r="R60" s="2574"/>
      <c r="S60" s="2574"/>
      <c r="T60" s="2574"/>
      <c r="U60" s="2594" t="s">
        <v>546</v>
      </c>
      <c r="V60" s="2574"/>
      <c r="W60" s="2574"/>
      <c r="X60" s="2574"/>
      <c r="Y60" s="2574"/>
      <c r="Z60" s="2574"/>
      <c r="AA60" s="2574"/>
      <c r="AB60" s="2574"/>
      <c r="AC60" s="2574"/>
      <c r="AD60" s="2574"/>
      <c r="AE60" s="2574"/>
      <c r="AF60" s="2574"/>
      <c r="AG60" s="2574"/>
      <c r="AH60" s="2574"/>
      <c r="AI60" s="2574"/>
      <c r="AJ60" s="2574"/>
      <c r="AK60" s="2575"/>
    </row>
    <row r="61" spans="2:37" x14ac:dyDescent="0.15">
      <c r="B61" s="2592"/>
      <c r="C61" s="2597"/>
      <c r="D61" s="2598"/>
      <c r="E61" s="2598"/>
      <c r="F61" s="2598"/>
      <c r="G61" s="2598"/>
      <c r="H61" s="2598"/>
      <c r="I61" s="2598"/>
      <c r="J61" s="2598"/>
      <c r="K61" s="2598"/>
      <c r="L61" s="2598"/>
      <c r="M61" s="2598"/>
      <c r="N61" s="2598"/>
      <c r="O61" s="2598"/>
      <c r="P61" s="2598"/>
      <c r="Q61" s="2598"/>
      <c r="R61" s="2598"/>
      <c r="S61" s="2598"/>
      <c r="T61" s="2598"/>
      <c r="U61" s="2597"/>
      <c r="V61" s="2598"/>
      <c r="W61" s="2598"/>
      <c r="X61" s="2598"/>
      <c r="Y61" s="2598"/>
      <c r="Z61" s="2598"/>
      <c r="AA61" s="2598"/>
      <c r="AB61" s="2598"/>
      <c r="AC61" s="2598"/>
      <c r="AD61" s="2598"/>
      <c r="AE61" s="2598"/>
      <c r="AF61" s="2598"/>
      <c r="AG61" s="2598"/>
      <c r="AH61" s="2598"/>
      <c r="AI61" s="2598"/>
      <c r="AJ61" s="2598"/>
      <c r="AK61" s="2599"/>
    </row>
    <row r="62" spans="2:37" x14ac:dyDescent="0.15">
      <c r="B62" s="2592"/>
      <c r="C62" s="2600"/>
      <c r="D62" s="2601"/>
      <c r="E62" s="2601"/>
      <c r="F62" s="2601"/>
      <c r="G62" s="2601"/>
      <c r="H62" s="2601"/>
      <c r="I62" s="2601"/>
      <c r="J62" s="2601"/>
      <c r="K62" s="2601"/>
      <c r="L62" s="2601"/>
      <c r="M62" s="2601"/>
      <c r="N62" s="2601"/>
      <c r="O62" s="2601"/>
      <c r="P62" s="2601"/>
      <c r="Q62" s="2601"/>
      <c r="R62" s="2601"/>
      <c r="S62" s="2601"/>
      <c r="T62" s="2601"/>
      <c r="U62" s="2600"/>
      <c r="V62" s="2601"/>
      <c r="W62" s="2601"/>
      <c r="X62" s="2601"/>
      <c r="Y62" s="2601"/>
      <c r="Z62" s="2601"/>
      <c r="AA62" s="2601"/>
      <c r="AB62" s="2601"/>
      <c r="AC62" s="2601"/>
      <c r="AD62" s="2601"/>
      <c r="AE62" s="2601"/>
      <c r="AF62" s="2601"/>
      <c r="AG62" s="2601"/>
      <c r="AH62" s="2601"/>
      <c r="AI62" s="2601"/>
      <c r="AJ62" s="2601"/>
      <c r="AK62" s="2602"/>
    </row>
    <row r="63" spans="2:37" x14ac:dyDescent="0.15">
      <c r="B63" s="2592"/>
      <c r="C63" s="2600"/>
      <c r="D63" s="2601"/>
      <c r="E63" s="2601"/>
      <c r="F63" s="2601"/>
      <c r="G63" s="2601"/>
      <c r="H63" s="2601"/>
      <c r="I63" s="2601"/>
      <c r="J63" s="2601"/>
      <c r="K63" s="2601"/>
      <c r="L63" s="2601"/>
      <c r="M63" s="2601"/>
      <c r="N63" s="2601"/>
      <c r="O63" s="2601"/>
      <c r="P63" s="2601"/>
      <c r="Q63" s="2601"/>
      <c r="R63" s="2601"/>
      <c r="S63" s="2601"/>
      <c r="T63" s="2601"/>
      <c r="U63" s="2600"/>
      <c r="V63" s="2601"/>
      <c r="W63" s="2601"/>
      <c r="X63" s="2601"/>
      <c r="Y63" s="2601"/>
      <c r="Z63" s="2601"/>
      <c r="AA63" s="2601"/>
      <c r="AB63" s="2601"/>
      <c r="AC63" s="2601"/>
      <c r="AD63" s="2601"/>
      <c r="AE63" s="2601"/>
      <c r="AF63" s="2601"/>
      <c r="AG63" s="2601"/>
      <c r="AH63" s="2601"/>
      <c r="AI63" s="2601"/>
      <c r="AJ63" s="2601"/>
      <c r="AK63" s="2602"/>
    </row>
    <row r="64" spans="2:37" x14ac:dyDescent="0.15">
      <c r="B64" s="2593"/>
      <c r="C64" s="2603"/>
      <c r="D64" s="2604"/>
      <c r="E64" s="2604"/>
      <c r="F64" s="2604"/>
      <c r="G64" s="2604"/>
      <c r="H64" s="2604"/>
      <c r="I64" s="2604"/>
      <c r="J64" s="2604"/>
      <c r="K64" s="2604"/>
      <c r="L64" s="2604"/>
      <c r="M64" s="2604"/>
      <c r="N64" s="2604"/>
      <c r="O64" s="2604"/>
      <c r="P64" s="2604"/>
      <c r="Q64" s="2604"/>
      <c r="R64" s="2604"/>
      <c r="S64" s="2604"/>
      <c r="T64" s="2604"/>
      <c r="U64" s="2603"/>
      <c r="V64" s="2604"/>
      <c r="W64" s="2604"/>
      <c r="X64" s="2604"/>
      <c r="Y64" s="2604"/>
      <c r="Z64" s="2604"/>
      <c r="AA64" s="2604"/>
      <c r="AB64" s="2604"/>
      <c r="AC64" s="2604"/>
      <c r="AD64" s="2604"/>
      <c r="AE64" s="2604"/>
      <c r="AF64" s="2604"/>
      <c r="AG64" s="2604"/>
      <c r="AH64" s="2604"/>
      <c r="AI64" s="2604"/>
      <c r="AJ64" s="2604"/>
      <c r="AK64" s="2605"/>
    </row>
    <row r="65" spans="2:37" ht="14.25" customHeight="1" x14ac:dyDescent="0.15">
      <c r="B65" s="2580" t="s">
        <v>547</v>
      </c>
      <c r="C65" s="2581"/>
      <c r="D65" s="2581"/>
      <c r="E65" s="2581"/>
      <c r="F65" s="2582"/>
      <c r="G65" s="2583" t="s">
        <v>548</v>
      </c>
      <c r="H65" s="2583"/>
      <c r="I65" s="2583"/>
      <c r="J65" s="2583"/>
      <c r="K65" s="2583"/>
      <c r="L65" s="2583"/>
      <c r="M65" s="2583"/>
      <c r="N65" s="2583"/>
      <c r="O65" s="2583"/>
      <c r="P65" s="2583"/>
      <c r="Q65" s="2583"/>
      <c r="R65" s="2583"/>
      <c r="S65" s="2583"/>
      <c r="T65" s="2583"/>
      <c r="U65" s="2845"/>
      <c r="V65" s="2845"/>
      <c r="W65" s="2845"/>
      <c r="X65" s="2845"/>
      <c r="Y65" s="2845"/>
      <c r="Z65" s="2845"/>
      <c r="AA65" s="2845"/>
      <c r="AB65" s="2845"/>
      <c r="AC65" s="2845"/>
      <c r="AD65" s="2845"/>
      <c r="AE65" s="2845"/>
      <c r="AF65" s="2845"/>
      <c r="AG65" s="2845"/>
      <c r="AH65" s="2845"/>
      <c r="AI65" s="2845"/>
      <c r="AJ65" s="2845"/>
      <c r="AK65" s="2845"/>
    </row>
    <row r="67" spans="2:37" x14ac:dyDescent="0.15">
      <c r="B67" s="14" t="s">
        <v>582</v>
      </c>
    </row>
    <row r="68" spans="2:37" x14ac:dyDescent="0.15">
      <c r="B68" s="14" t="s">
        <v>583</v>
      </c>
    </row>
    <row r="69" spans="2:37" x14ac:dyDescent="0.15">
      <c r="B69" s="14" t="s">
        <v>584</v>
      </c>
    </row>
    <row r="70" spans="2:37" x14ac:dyDescent="0.15">
      <c r="B70" s="14" t="s">
        <v>620</v>
      </c>
    </row>
    <row r="71" spans="2:37" x14ac:dyDescent="0.15">
      <c r="B71" s="14" t="s">
        <v>553</v>
      </c>
    </row>
    <row r="72" spans="2:37" x14ac:dyDescent="0.15">
      <c r="B72" s="14" t="s">
        <v>585</v>
      </c>
    </row>
    <row r="73" spans="2:37" x14ac:dyDescent="0.15">
      <c r="B73" s="14" t="s">
        <v>621</v>
      </c>
    </row>
    <row r="74" spans="2:37" x14ac:dyDescent="0.15">
      <c r="B74" s="14"/>
      <c r="E74" s="3" t="s">
        <v>556</v>
      </c>
    </row>
    <row r="75" spans="2:37" x14ac:dyDescent="0.15">
      <c r="B75" s="14" t="s">
        <v>557</v>
      </c>
    </row>
    <row r="76" spans="2:37" x14ac:dyDescent="0.15">
      <c r="B76" s="14" t="s">
        <v>622</v>
      </c>
    </row>
    <row r="77" spans="2:37" x14ac:dyDescent="0.15">
      <c r="E77" s="14" t="s">
        <v>2467</v>
      </c>
    </row>
    <row r="88" spans="2:2" ht="12.75" customHeight="1" x14ac:dyDescent="0.15">
      <c r="B88" s="46"/>
    </row>
    <row r="89" spans="2:2" ht="12.75" customHeight="1" x14ac:dyDescent="0.15">
      <c r="B89" s="46" t="s">
        <v>589</v>
      </c>
    </row>
    <row r="90" spans="2:2" ht="12.75" customHeight="1" x14ac:dyDescent="0.15">
      <c r="B90" s="46" t="s">
        <v>590</v>
      </c>
    </row>
    <row r="91" spans="2:2" ht="12.75" customHeight="1" x14ac:dyDescent="0.15">
      <c r="B91" s="46" t="s">
        <v>591</v>
      </c>
    </row>
    <row r="92" spans="2:2" ht="12.75" customHeight="1" x14ac:dyDescent="0.15">
      <c r="B92" s="46" t="s">
        <v>592</v>
      </c>
    </row>
    <row r="93" spans="2:2" ht="12.75" customHeight="1" x14ac:dyDescent="0.15">
      <c r="B93" s="46" t="s">
        <v>593</v>
      </c>
    </row>
    <row r="94" spans="2:2" ht="12.75" customHeight="1" x14ac:dyDescent="0.15">
      <c r="B94" s="46" t="s">
        <v>594</v>
      </c>
    </row>
    <row r="95" spans="2:2" ht="12.75" customHeight="1" x14ac:dyDescent="0.15">
      <c r="B95" s="46" t="s">
        <v>595</v>
      </c>
    </row>
    <row r="96" spans="2:2" ht="12.75" customHeight="1" x14ac:dyDescent="0.15">
      <c r="B96" s="46" t="s">
        <v>596</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2"/>
    </row>
    <row r="231" spans="1:1" x14ac:dyDescent="0.15">
      <c r="A231" s="222"/>
    </row>
    <row r="280" spans="1:1" x14ac:dyDescent="0.15">
      <c r="A280" s="222"/>
    </row>
    <row r="307" spans="1:1" x14ac:dyDescent="0.15">
      <c r="A307" s="59"/>
    </row>
    <row r="357" spans="1:1" x14ac:dyDescent="0.15">
      <c r="A357" s="22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2"/>
    </row>
    <row r="599" spans="1:1" x14ac:dyDescent="0.15">
      <c r="A599" s="222"/>
    </row>
    <row r="643" spans="1:1" x14ac:dyDescent="0.15">
      <c r="A643" s="222"/>
    </row>
    <row r="679" spans="1:1" x14ac:dyDescent="0.15">
      <c r="A679" s="59"/>
    </row>
    <row r="718" spans="1:1" x14ac:dyDescent="0.15">
      <c r="A718" s="222"/>
    </row>
    <row r="747" spans="1:1" x14ac:dyDescent="0.15">
      <c r="A747" s="222"/>
    </row>
    <row r="786" spans="1:1" x14ac:dyDescent="0.15">
      <c r="A786" s="222"/>
    </row>
    <row r="825" spans="1:1" x14ac:dyDescent="0.15">
      <c r="A825" s="222"/>
    </row>
    <row r="853" spans="1:1" x14ac:dyDescent="0.15">
      <c r="A853" s="222"/>
    </row>
    <row r="893" spans="1:1" x14ac:dyDescent="0.15">
      <c r="A893" s="222"/>
    </row>
    <row r="933" spans="1:1" x14ac:dyDescent="0.15">
      <c r="A933" s="222"/>
    </row>
    <row r="962" spans="1:1" x14ac:dyDescent="0.15">
      <c r="A962" s="22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9"/>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C120"/>
  <sheetViews>
    <sheetView topLeftCell="A13" workbookViewId="0"/>
  </sheetViews>
  <sheetFormatPr defaultColWidth="4" defaultRowHeight="17.25" x14ac:dyDescent="0.15"/>
  <cols>
    <col min="1" max="1" width="1.5" style="698" customWidth="1"/>
    <col min="2" max="29" width="4" style="698"/>
    <col min="30" max="30" width="1.5" style="698" customWidth="1"/>
    <col min="31" max="16384" width="4" style="698"/>
  </cols>
  <sheetData>
    <row r="2" spans="2:29" x14ac:dyDescent="0.15">
      <c r="B2" s="698" t="s">
        <v>623</v>
      </c>
    </row>
    <row r="4" spans="2:29" x14ac:dyDescent="0.15">
      <c r="S4" s="151"/>
      <c r="T4" s="695" t="s">
        <v>477</v>
      </c>
      <c r="U4" s="2910"/>
      <c r="V4" s="2910"/>
      <c r="W4" s="151" t="s">
        <v>478</v>
      </c>
      <c r="X4" s="2910"/>
      <c r="Y4" s="2910"/>
      <c r="Z4" s="151" t="s">
        <v>479</v>
      </c>
      <c r="AA4" s="2910"/>
      <c r="AB4" s="2910"/>
      <c r="AC4" s="151" t="s">
        <v>480</v>
      </c>
    </row>
    <row r="5" spans="2:29" x14ac:dyDescent="0.15">
      <c r="B5" s="2911" t="s">
        <v>2584</v>
      </c>
      <c r="C5" s="2911"/>
      <c r="D5" s="2911"/>
      <c r="E5" s="2911"/>
      <c r="F5" s="2911"/>
      <c r="G5" s="2911"/>
      <c r="H5" s="2896" t="s">
        <v>2583</v>
      </c>
      <c r="I5" s="2896"/>
      <c r="J5" s="2896"/>
      <c r="K5" s="151"/>
    </row>
    <row r="7" spans="2:29" x14ac:dyDescent="0.15">
      <c r="P7" s="695" t="s">
        <v>624</v>
      </c>
      <c r="Q7" s="2910" t="s">
        <v>2585</v>
      </c>
      <c r="R7" s="2910"/>
      <c r="S7" s="2910"/>
      <c r="T7" s="2910"/>
      <c r="U7" s="2910"/>
      <c r="V7" s="2910"/>
      <c r="W7" s="2910"/>
      <c r="X7" s="2910"/>
      <c r="Y7" s="2910"/>
      <c r="Z7" s="2910"/>
      <c r="AA7" s="2910"/>
      <c r="AB7" s="2910"/>
      <c r="AC7" s="2910"/>
    </row>
    <row r="10" spans="2:29" x14ac:dyDescent="0.15">
      <c r="B10" s="2901" t="s">
        <v>625</v>
      </c>
      <c r="C10" s="2901"/>
      <c r="D10" s="2901"/>
      <c r="E10" s="2901"/>
      <c r="F10" s="2901"/>
      <c r="G10" s="2901"/>
      <c r="H10" s="2901"/>
      <c r="I10" s="2901"/>
      <c r="J10" s="2901"/>
      <c r="K10" s="2901"/>
      <c r="L10" s="2901"/>
      <c r="M10" s="2901"/>
      <c r="N10" s="2901"/>
      <c r="O10" s="2901"/>
      <c r="P10" s="2901"/>
      <c r="Q10" s="2901"/>
      <c r="R10" s="2901"/>
      <c r="S10" s="2901"/>
      <c r="T10" s="2901"/>
      <c r="U10" s="2901"/>
      <c r="V10" s="2901"/>
      <c r="W10" s="2901"/>
      <c r="X10" s="2901"/>
      <c r="Y10" s="2901"/>
      <c r="Z10" s="2901"/>
      <c r="AA10" s="2901"/>
      <c r="AB10" s="2901"/>
      <c r="AC10" s="2901"/>
    </row>
    <row r="11" spans="2:29" x14ac:dyDescent="0.15">
      <c r="B11" s="2901"/>
      <c r="C11" s="2901"/>
      <c r="D11" s="2901"/>
      <c r="E11" s="2901"/>
      <c r="F11" s="2901"/>
      <c r="G11" s="2901"/>
      <c r="H11" s="2901"/>
      <c r="I11" s="2901"/>
      <c r="J11" s="2901"/>
      <c r="K11" s="2901"/>
      <c r="L11" s="2901"/>
      <c r="M11" s="2901"/>
      <c r="N11" s="2901"/>
      <c r="O11" s="2901"/>
      <c r="P11" s="2901"/>
      <c r="Q11" s="2901"/>
      <c r="R11" s="2901"/>
      <c r="S11" s="2901"/>
      <c r="T11" s="2901"/>
      <c r="U11" s="2901"/>
      <c r="V11" s="2901"/>
      <c r="W11" s="2901"/>
      <c r="X11" s="2901"/>
      <c r="Y11" s="2901"/>
      <c r="Z11" s="2901"/>
      <c r="AA11" s="2901"/>
      <c r="AB11" s="2901"/>
      <c r="AC11" s="2901"/>
    </row>
    <row r="12" spans="2:29" x14ac:dyDescent="0.15">
      <c r="B12" s="2901"/>
      <c r="C12" s="2901"/>
      <c r="D12" s="2901"/>
      <c r="E12" s="2901"/>
      <c r="F12" s="2901"/>
      <c r="G12" s="2901"/>
      <c r="H12" s="2901"/>
      <c r="I12" s="2901"/>
      <c r="J12" s="2901"/>
      <c r="K12" s="2901"/>
      <c r="L12" s="2901"/>
      <c r="M12" s="2901"/>
      <c r="N12" s="2901"/>
      <c r="O12" s="2901"/>
      <c r="P12" s="2901"/>
      <c r="Q12" s="2901"/>
      <c r="R12" s="2901"/>
      <c r="S12" s="2901"/>
      <c r="T12" s="2901"/>
      <c r="U12" s="2901"/>
      <c r="V12" s="2901"/>
      <c r="W12" s="2901"/>
      <c r="X12" s="2901"/>
      <c r="Y12" s="2901"/>
      <c r="Z12" s="2901"/>
      <c r="AA12" s="2901"/>
      <c r="AB12" s="2901"/>
      <c r="AC12" s="2901"/>
    </row>
    <row r="15" spans="2:29" x14ac:dyDescent="0.15">
      <c r="B15" s="698" t="s">
        <v>626</v>
      </c>
    </row>
    <row r="17" spans="1:29" x14ac:dyDescent="0.15">
      <c r="B17" s="2902" t="s">
        <v>627</v>
      </c>
      <c r="C17" s="2902"/>
      <c r="D17" s="2902"/>
      <c r="E17" s="2902"/>
      <c r="F17" s="2902"/>
      <c r="G17" s="2902"/>
      <c r="H17" s="2902"/>
      <c r="I17" s="2902"/>
      <c r="J17" s="2902"/>
      <c r="K17" s="2902"/>
      <c r="L17" s="2902"/>
      <c r="M17" s="2902"/>
      <c r="N17" s="2902"/>
      <c r="O17" s="2902"/>
      <c r="P17" s="2902"/>
      <c r="Q17" s="2902"/>
      <c r="R17" s="2902"/>
      <c r="S17" s="2902"/>
      <c r="T17" s="2902"/>
      <c r="U17" s="2902"/>
      <c r="V17" s="2902"/>
      <c r="W17" s="2902"/>
      <c r="X17" s="2902"/>
      <c r="Y17" s="2902"/>
      <c r="Z17" s="2902"/>
      <c r="AA17" s="2902"/>
      <c r="AB17" s="2902"/>
      <c r="AC17" s="2902"/>
    </row>
    <row r="19" spans="1:29" x14ac:dyDescent="0.15">
      <c r="A19" s="698" t="s">
        <v>628</v>
      </c>
    </row>
    <row r="21" spans="1:29" s="688" customFormat="1" ht="54.75" customHeight="1" x14ac:dyDescent="0.15">
      <c r="B21" s="2892" t="s">
        <v>629</v>
      </c>
      <c r="C21" s="2893"/>
      <c r="D21" s="2893"/>
      <c r="E21" s="2893"/>
      <c r="F21" s="2893"/>
      <c r="G21" s="2893"/>
      <c r="H21" s="2893"/>
      <c r="I21" s="2893"/>
      <c r="J21" s="2903"/>
      <c r="K21" s="2892" t="s">
        <v>630</v>
      </c>
      <c r="L21" s="2893"/>
      <c r="M21" s="2893"/>
      <c r="N21" s="2893"/>
      <c r="O21" s="2893"/>
      <c r="P21" s="2893"/>
      <c r="Q21" s="2893"/>
      <c r="R21" s="2893"/>
      <c r="S21" s="2893"/>
      <c r="T21" s="2893"/>
      <c r="U21" s="2893"/>
      <c r="V21" s="2903"/>
      <c r="W21" s="2904" t="s">
        <v>631</v>
      </c>
      <c r="X21" s="2905"/>
      <c r="Y21" s="2905"/>
      <c r="Z21" s="2905"/>
      <c r="AA21" s="2905"/>
      <c r="AB21" s="2905"/>
      <c r="AC21" s="2906"/>
    </row>
    <row r="22" spans="1:29" s="688" customFormat="1" ht="33" customHeight="1" x14ac:dyDescent="0.15">
      <c r="B22" s="2907" t="s">
        <v>632</v>
      </c>
      <c r="C22" s="2908"/>
      <c r="D22" s="2908"/>
      <c r="E22" s="2908"/>
      <c r="F22" s="2908"/>
      <c r="G22" s="2908"/>
      <c r="H22" s="2908"/>
      <c r="I22" s="2908"/>
      <c r="J22" s="2909"/>
      <c r="K22" s="2889" t="s">
        <v>633</v>
      </c>
      <c r="L22" s="2890"/>
      <c r="M22" s="2890"/>
      <c r="N22" s="2890"/>
      <c r="O22" s="2890"/>
      <c r="P22" s="2890"/>
      <c r="Q22" s="2890"/>
      <c r="R22" s="2890"/>
      <c r="S22" s="2890"/>
      <c r="T22" s="2890"/>
      <c r="U22" s="2890"/>
      <c r="V22" s="2890"/>
      <c r="W22" s="2892"/>
      <c r="X22" s="2893"/>
      <c r="Y22" s="2893"/>
      <c r="Z22" s="2893"/>
      <c r="AA22" s="2893"/>
      <c r="AB22" s="2893"/>
      <c r="AC22" s="686" t="s">
        <v>634</v>
      </c>
    </row>
    <row r="23" spans="1:29" s="688" customFormat="1" ht="34.5" customHeight="1" x14ac:dyDescent="0.15">
      <c r="B23" s="2895"/>
      <c r="C23" s="2896"/>
      <c r="D23" s="2896"/>
      <c r="E23" s="2896"/>
      <c r="F23" s="2896"/>
      <c r="G23" s="2896"/>
      <c r="H23" s="2896"/>
      <c r="I23" s="2896"/>
      <c r="J23" s="2897"/>
      <c r="K23" s="2889" t="s">
        <v>635</v>
      </c>
      <c r="L23" s="2890"/>
      <c r="M23" s="2890"/>
      <c r="N23" s="2890"/>
      <c r="O23" s="2890"/>
      <c r="P23" s="2890"/>
      <c r="Q23" s="2890"/>
      <c r="R23" s="2890"/>
      <c r="S23" s="2890"/>
      <c r="T23" s="2890"/>
      <c r="U23" s="2890"/>
      <c r="V23" s="2891"/>
      <c r="W23" s="2892"/>
      <c r="X23" s="2893"/>
      <c r="Y23" s="2893"/>
      <c r="Z23" s="2893"/>
      <c r="AA23" s="2893"/>
      <c r="AB23" s="2893"/>
      <c r="AC23" s="686" t="s">
        <v>634</v>
      </c>
    </row>
    <row r="24" spans="1:29" s="688" customFormat="1" ht="34.5" customHeight="1" x14ac:dyDescent="0.15">
      <c r="B24" s="2895"/>
      <c r="C24" s="2896"/>
      <c r="D24" s="2896"/>
      <c r="E24" s="2896"/>
      <c r="F24" s="2896"/>
      <c r="G24" s="2896"/>
      <c r="H24" s="2896"/>
      <c r="I24" s="2896"/>
      <c r="J24" s="2897"/>
      <c r="K24" s="2889" t="s">
        <v>636</v>
      </c>
      <c r="L24" s="2890"/>
      <c r="M24" s="2890"/>
      <c r="N24" s="2890"/>
      <c r="O24" s="2890"/>
      <c r="P24" s="2890"/>
      <c r="Q24" s="2890"/>
      <c r="R24" s="2890"/>
      <c r="S24" s="2890"/>
      <c r="T24" s="2890"/>
      <c r="U24" s="2890"/>
      <c r="V24" s="2891"/>
      <c r="W24" s="2892"/>
      <c r="X24" s="2893"/>
      <c r="Y24" s="2893"/>
      <c r="Z24" s="2893"/>
      <c r="AA24" s="2893"/>
      <c r="AB24" s="2893"/>
      <c r="AC24" s="686" t="s">
        <v>634</v>
      </c>
    </row>
    <row r="25" spans="1:29" s="688" customFormat="1" ht="34.5" customHeight="1" x14ac:dyDescent="0.15">
      <c r="B25" s="2895"/>
      <c r="C25" s="2896"/>
      <c r="D25" s="2896"/>
      <c r="E25" s="2896"/>
      <c r="F25" s="2896"/>
      <c r="G25" s="2896"/>
      <c r="H25" s="2896"/>
      <c r="I25" s="2896"/>
      <c r="J25" s="2897"/>
      <c r="K25" s="2889" t="s">
        <v>637</v>
      </c>
      <c r="L25" s="2890"/>
      <c r="M25" s="2890"/>
      <c r="N25" s="2890"/>
      <c r="O25" s="2890"/>
      <c r="P25" s="2890"/>
      <c r="Q25" s="2890"/>
      <c r="R25" s="2890"/>
      <c r="S25" s="2890"/>
      <c r="T25" s="2890"/>
      <c r="U25" s="2890"/>
      <c r="V25" s="2891"/>
      <c r="W25" s="2892" t="s">
        <v>2735</v>
      </c>
      <c r="X25" s="2893"/>
      <c r="Y25" s="2893"/>
      <c r="Z25" s="2893"/>
      <c r="AA25" s="2893"/>
      <c r="AB25" s="2893"/>
      <c r="AC25" s="686" t="s">
        <v>634</v>
      </c>
    </row>
    <row r="26" spans="1:29" s="688" customFormat="1" ht="34.5" customHeight="1" x14ac:dyDescent="0.15">
      <c r="B26" s="2898"/>
      <c r="C26" s="2899"/>
      <c r="D26" s="2899"/>
      <c r="E26" s="2899"/>
      <c r="F26" s="2899"/>
      <c r="G26" s="2899"/>
      <c r="H26" s="2899"/>
      <c r="I26" s="2899"/>
      <c r="J26" s="2900"/>
      <c r="K26" s="2889" t="s">
        <v>638</v>
      </c>
      <c r="L26" s="2890"/>
      <c r="M26" s="2890"/>
      <c r="N26" s="2890"/>
      <c r="O26" s="2890"/>
      <c r="P26" s="2890"/>
      <c r="Q26" s="2890"/>
      <c r="R26" s="2890"/>
      <c r="S26" s="2890"/>
      <c r="T26" s="2890"/>
      <c r="U26" s="2890"/>
      <c r="V26" s="2891"/>
      <c r="W26" s="2892"/>
      <c r="X26" s="2893"/>
      <c r="Y26" s="2893"/>
      <c r="Z26" s="2893"/>
      <c r="AA26" s="2893"/>
      <c r="AB26" s="2893"/>
      <c r="AC26" s="686" t="s">
        <v>634</v>
      </c>
    </row>
    <row r="27" spans="1:29" s="688" customFormat="1" ht="34.5" customHeight="1" x14ac:dyDescent="0.15">
      <c r="B27" s="2895" t="s">
        <v>639</v>
      </c>
      <c r="C27" s="2896"/>
      <c r="D27" s="2896"/>
      <c r="E27" s="2896"/>
      <c r="F27" s="2896"/>
      <c r="G27" s="2896"/>
      <c r="H27" s="2896"/>
      <c r="I27" s="2896"/>
      <c r="J27" s="2897"/>
      <c r="K27" s="2889" t="s">
        <v>640</v>
      </c>
      <c r="L27" s="2890"/>
      <c r="M27" s="2890"/>
      <c r="N27" s="2890"/>
      <c r="O27" s="2890"/>
      <c r="P27" s="2890"/>
      <c r="Q27" s="2890"/>
      <c r="R27" s="2890"/>
      <c r="S27" s="2890"/>
      <c r="T27" s="2890"/>
      <c r="U27" s="2890"/>
      <c r="V27" s="2891"/>
      <c r="W27" s="2892"/>
      <c r="X27" s="2893"/>
      <c r="Y27" s="2893"/>
      <c r="Z27" s="2893"/>
      <c r="AA27" s="2893"/>
      <c r="AB27" s="2893"/>
      <c r="AC27" s="686" t="s">
        <v>634</v>
      </c>
    </row>
    <row r="28" spans="1:29" s="688" customFormat="1" ht="34.5" customHeight="1" x14ac:dyDescent="0.15">
      <c r="B28" s="2895"/>
      <c r="C28" s="2896"/>
      <c r="D28" s="2896"/>
      <c r="E28" s="2896"/>
      <c r="F28" s="2896"/>
      <c r="G28" s="2896"/>
      <c r="H28" s="2896"/>
      <c r="I28" s="2896"/>
      <c r="J28" s="2897"/>
      <c r="K28" s="2889" t="s">
        <v>641</v>
      </c>
      <c r="L28" s="2890"/>
      <c r="M28" s="2890"/>
      <c r="N28" s="2890"/>
      <c r="O28" s="2890"/>
      <c r="P28" s="2890"/>
      <c r="Q28" s="2890"/>
      <c r="R28" s="2890"/>
      <c r="S28" s="2890"/>
      <c r="T28" s="2890"/>
      <c r="U28" s="2890"/>
      <c r="V28" s="2891"/>
      <c r="W28" s="2892"/>
      <c r="X28" s="2893"/>
      <c r="Y28" s="2893"/>
      <c r="Z28" s="2893"/>
      <c r="AA28" s="2893"/>
      <c r="AB28" s="2893"/>
      <c r="AC28" s="686" t="s">
        <v>634</v>
      </c>
    </row>
    <row r="29" spans="1:29" s="688" customFormat="1" ht="34.5" customHeight="1" x14ac:dyDescent="0.15">
      <c r="B29" s="2898"/>
      <c r="C29" s="2899"/>
      <c r="D29" s="2899"/>
      <c r="E29" s="2899"/>
      <c r="F29" s="2899"/>
      <c r="G29" s="2899"/>
      <c r="H29" s="2899"/>
      <c r="I29" s="2899"/>
      <c r="J29" s="2900"/>
      <c r="K29" s="2889" t="s">
        <v>642</v>
      </c>
      <c r="L29" s="2890"/>
      <c r="M29" s="2890"/>
      <c r="N29" s="2890"/>
      <c r="O29" s="2890"/>
      <c r="P29" s="2890"/>
      <c r="Q29" s="2890"/>
      <c r="R29" s="2890"/>
      <c r="S29" s="2890"/>
      <c r="T29" s="2890"/>
      <c r="U29" s="2890"/>
      <c r="V29" s="2891"/>
      <c r="W29" s="2892"/>
      <c r="X29" s="2893"/>
      <c r="Y29" s="2893"/>
      <c r="Z29" s="2893"/>
      <c r="AA29" s="2893"/>
      <c r="AB29" s="2893"/>
      <c r="AC29" s="686" t="s">
        <v>634</v>
      </c>
    </row>
    <row r="30" spans="1:29" s="688" customFormat="1" ht="34.5" customHeight="1" x14ac:dyDescent="0.15">
      <c r="B30" s="2889" t="s">
        <v>643</v>
      </c>
      <c r="C30" s="2890"/>
      <c r="D30" s="2890"/>
      <c r="E30" s="2890"/>
      <c r="F30" s="2890"/>
      <c r="G30" s="2890"/>
      <c r="H30" s="2890"/>
      <c r="I30" s="2890"/>
      <c r="J30" s="2891"/>
      <c r="K30" s="2892"/>
      <c r="L30" s="2893"/>
      <c r="M30" s="2893"/>
      <c r="N30" s="2893"/>
      <c r="O30" s="2893"/>
      <c r="P30" s="2893"/>
      <c r="Q30" s="2893"/>
      <c r="R30" s="2893"/>
      <c r="S30" s="2893"/>
      <c r="T30" s="2893"/>
      <c r="U30" s="2893"/>
      <c r="V30" s="2893"/>
      <c r="W30" s="2893"/>
      <c r="X30" s="2893"/>
      <c r="Y30" s="2893"/>
      <c r="Z30" s="2893"/>
      <c r="AA30" s="2893"/>
      <c r="AB30" s="2893"/>
      <c r="AC30" s="686" t="s">
        <v>634</v>
      </c>
    </row>
    <row r="31" spans="1:29" s="688" customFormat="1" ht="34.5" customHeight="1" x14ac:dyDescent="0.15">
      <c r="B31" s="2889" t="s">
        <v>644</v>
      </c>
      <c r="C31" s="2890"/>
      <c r="D31" s="2890"/>
      <c r="E31" s="2890"/>
      <c r="F31" s="2890"/>
      <c r="G31" s="2890"/>
      <c r="H31" s="2890"/>
      <c r="I31" s="2890"/>
      <c r="J31" s="2891"/>
      <c r="K31" s="2892"/>
      <c r="L31" s="2893"/>
      <c r="M31" s="2893"/>
      <c r="N31" s="2893"/>
      <c r="O31" s="2893"/>
      <c r="P31" s="2893"/>
      <c r="Q31" s="2893"/>
      <c r="R31" s="2893"/>
      <c r="S31" s="2893"/>
      <c r="T31" s="2893"/>
      <c r="U31" s="2893"/>
      <c r="V31" s="2893"/>
      <c r="W31" s="2893"/>
      <c r="X31" s="2893"/>
      <c r="Y31" s="2893"/>
      <c r="Z31" s="2893"/>
      <c r="AA31" s="2893"/>
      <c r="AB31" s="2893"/>
      <c r="AC31" s="686" t="s">
        <v>634</v>
      </c>
    </row>
    <row r="33" spans="1:20" x14ac:dyDescent="0.15">
      <c r="A33" s="698" t="s">
        <v>645</v>
      </c>
      <c r="J33" s="2894"/>
      <c r="K33" s="2894"/>
      <c r="L33" s="2894"/>
      <c r="M33" s="2894"/>
      <c r="N33" s="698" t="s">
        <v>478</v>
      </c>
      <c r="O33" s="2894"/>
      <c r="P33" s="2894"/>
      <c r="Q33" s="698" t="s">
        <v>646</v>
      </c>
      <c r="R33" s="2894"/>
      <c r="S33" s="2894"/>
      <c r="T33" s="698" t="s">
        <v>647</v>
      </c>
    </row>
    <row r="119" spans="3:7" x14ac:dyDescent="0.15">
      <c r="C119" s="700"/>
      <c r="D119" s="700"/>
      <c r="E119" s="700"/>
      <c r="F119" s="700"/>
      <c r="G119" s="700"/>
    </row>
    <row r="120" spans="3:7" x14ac:dyDescent="0.15">
      <c r="C120" s="69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9"/>
  <pageMargins left="0.7" right="0.7" top="0.75" bottom="0.75" header="0.3" footer="0.3"/>
  <pageSetup paperSize="9" scale="74"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F123"/>
  <sheetViews>
    <sheetView workbookViewId="0"/>
  </sheetViews>
  <sheetFormatPr defaultColWidth="4" defaultRowHeight="17.25" x14ac:dyDescent="0.15"/>
  <cols>
    <col min="1" max="1" width="1.5" style="698" customWidth="1"/>
    <col min="2" max="12" width="3.25" style="698" customWidth="1"/>
    <col min="13" max="13" width="13" style="698" customWidth="1"/>
    <col min="14" max="14" width="4.125" style="698" bestFit="1" customWidth="1"/>
    <col min="15" max="32" width="3.25" style="698" customWidth="1"/>
    <col min="33" max="33" width="1.5" style="698" customWidth="1"/>
    <col min="34" max="36" width="3.25" style="698" customWidth="1"/>
    <col min="37" max="16384" width="4" style="698"/>
  </cols>
  <sheetData>
    <row r="2" spans="1:32" x14ac:dyDescent="0.15">
      <c r="B2" s="698" t="s">
        <v>648</v>
      </c>
    </row>
    <row r="4" spans="1:32" x14ac:dyDescent="0.15">
      <c r="W4" s="695" t="s">
        <v>477</v>
      </c>
      <c r="X4" s="2910"/>
      <c r="Y4" s="2910"/>
      <c r="Z4" s="151" t="s">
        <v>478</v>
      </c>
      <c r="AA4" s="2910"/>
      <c r="AB4" s="2910"/>
      <c r="AC4" s="151" t="s">
        <v>479</v>
      </c>
      <c r="AD4" s="2910"/>
      <c r="AE4" s="2910"/>
      <c r="AF4" s="151" t="s">
        <v>480</v>
      </c>
    </row>
    <row r="5" spans="1:32" x14ac:dyDescent="0.15">
      <c r="B5" s="2911" t="s">
        <v>2584</v>
      </c>
      <c r="C5" s="2911"/>
      <c r="D5" s="2911"/>
      <c r="E5" s="2911"/>
      <c r="F5" s="2911"/>
      <c r="G5" s="2911"/>
      <c r="H5" s="2910" t="s">
        <v>2583</v>
      </c>
      <c r="I5" s="2910"/>
      <c r="J5" s="2910"/>
      <c r="K5" s="151"/>
    </row>
    <row r="7" spans="1:32" x14ac:dyDescent="0.15">
      <c r="S7" s="695" t="s">
        <v>649</v>
      </c>
      <c r="T7" s="2911"/>
      <c r="U7" s="2911"/>
      <c r="V7" s="2911"/>
      <c r="W7" s="2911"/>
      <c r="X7" s="2911"/>
      <c r="Y7" s="2911"/>
      <c r="Z7" s="2911"/>
      <c r="AA7" s="2911"/>
      <c r="AB7" s="2911"/>
      <c r="AC7" s="2911"/>
      <c r="AD7" s="2911"/>
      <c r="AE7" s="2911"/>
      <c r="AF7" s="2911"/>
    </row>
    <row r="8" spans="1:32" x14ac:dyDescent="0.15">
      <c r="S8" s="695"/>
      <c r="T8" s="151"/>
      <c r="U8" s="151"/>
      <c r="V8" s="151"/>
      <c r="W8" s="151"/>
      <c r="X8" s="151"/>
      <c r="Y8" s="151"/>
      <c r="Z8" s="151"/>
      <c r="AA8" s="151"/>
      <c r="AB8" s="151"/>
      <c r="AC8" s="151"/>
      <c r="AD8" s="151"/>
      <c r="AE8" s="151"/>
      <c r="AF8" s="151"/>
    </row>
    <row r="9" spans="1:32" x14ac:dyDescent="0.15">
      <c r="B9" s="2920" t="s">
        <v>650</v>
      </c>
      <c r="C9" s="2920"/>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0"/>
    </row>
    <row r="10" spans="1:32" x14ac:dyDescent="0.15">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row>
    <row r="11" spans="1:32" x14ac:dyDescent="0.15">
      <c r="A11" s="698" t="s">
        <v>651</v>
      </c>
    </row>
    <row r="13" spans="1:32" ht="36" customHeight="1" x14ac:dyDescent="0.15">
      <c r="R13" s="2892" t="s">
        <v>652</v>
      </c>
      <c r="S13" s="2893"/>
      <c r="T13" s="2893"/>
      <c r="U13" s="2893"/>
      <c r="V13" s="2903"/>
      <c r="W13" s="153">
        <v>4</v>
      </c>
      <c r="X13" s="154">
        <v>0</v>
      </c>
      <c r="Y13" s="154"/>
      <c r="Z13" s="154"/>
      <c r="AA13" s="154"/>
      <c r="AB13" s="154"/>
      <c r="AC13" s="154"/>
      <c r="AD13" s="154"/>
      <c r="AE13" s="154"/>
      <c r="AF13" s="155"/>
    </row>
    <row r="14" spans="1:32" ht="13.5" customHeight="1" x14ac:dyDescent="0.15"/>
    <row r="15" spans="1:32" s="688" customFormat="1" ht="34.5" customHeight="1" x14ac:dyDescent="0.15">
      <c r="B15" s="2892" t="s">
        <v>653</v>
      </c>
      <c r="C15" s="2893"/>
      <c r="D15" s="2893"/>
      <c r="E15" s="2893"/>
      <c r="F15" s="2893"/>
      <c r="G15" s="2893"/>
      <c r="H15" s="2893"/>
      <c r="I15" s="2893"/>
      <c r="J15" s="2893"/>
      <c r="K15" s="2893"/>
      <c r="L15" s="2903"/>
      <c r="M15" s="2893" t="s">
        <v>654</v>
      </c>
      <c r="N15" s="2903"/>
      <c r="O15" s="2892" t="s">
        <v>655</v>
      </c>
      <c r="P15" s="2893"/>
      <c r="Q15" s="2893"/>
      <c r="R15" s="2893"/>
      <c r="S15" s="2893"/>
      <c r="T15" s="2893"/>
      <c r="U15" s="2893"/>
      <c r="V15" s="2893"/>
      <c r="W15" s="2893"/>
      <c r="X15" s="2893"/>
      <c r="Y15" s="2893"/>
      <c r="Z15" s="2893"/>
      <c r="AA15" s="2893"/>
      <c r="AB15" s="2893"/>
      <c r="AC15" s="2893"/>
      <c r="AD15" s="2893"/>
      <c r="AE15" s="2893"/>
      <c r="AF15" s="2903"/>
    </row>
    <row r="16" spans="1:32" s="688" customFormat="1" x14ac:dyDescent="0.15">
      <c r="B16" s="2912" t="s">
        <v>32</v>
      </c>
      <c r="C16" s="2913"/>
      <c r="D16" s="2913"/>
      <c r="E16" s="2913"/>
      <c r="F16" s="2913"/>
      <c r="G16" s="2913"/>
      <c r="H16" s="2913"/>
      <c r="I16" s="2913"/>
      <c r="J16" s="2913"/>
      <c r="K16" s="2913"/>
      <c r="L16" s="2914"/>
      <c r="M16" s="152" t="s">
        <v>656</v>
      </c>
      <c r="N16" s="694" t="s">
        <v>634</v>
      </c>
      <c r="O16" s="2907" t="s">
        <v>657</v>
      </c>
      <c r="P16" s="2908"/>
      <c r="Q16" s="2908"/>
      <c r="R16" s="2908"/>
      <c r="S16" s="2908"/>
      <c r="T16" s="2908"/>
      <c r="U16" s="2908"/>
      <c r="V16" s="2908"/>
      <c r="W16" s="2908"/>
      <c r="X16" s="2908"/>
      <c r="Y16" s="2908"/>
      <c r="Z16" s="2908"/>
      <c r="AA16" s="2908"/>
      <c r="AB16" s="2908"/>
      <c r="AC16" s="2908"/>
      <c r="AD16" s="2908"/>
      <c r="AE16" s="2908"/>
      <c r="AF16" s="2909"/>
    </row>
    <row r="17" spans="2:32" s="688" customFormat="1" x14ac:dyDescent="0.15">
      <c r="B17" s="2919"/>
      <c r="C17" s="2920"/>
      <c r="D17" s="2920"/>
      <c r="E17" s="2920"/>
      <c r="F17" s="2920"/>
      <c r="G17" s="2920"/>
      <c r="H17" s="2920"/>
      <c r="I17" s="2920"/>
      <c r="J17" s="2920"/>
      <c r="K17" s="2920"/>
      <c r="L17" s="2921"/>
      <c r="M17" s="687"/>
      <c r="N17" s="686" t="s">
        <v>634</v>
      </c>
      <c r="O17" s="2889"/>
      <c r="P17" s="2890"/>
      <c r="Q17" s="2890"/>
      <c r="R17" s="2890"/>
      <c r="S17" s="2890"/>
      <c r="T17" s="2890"/>
      <c r="U17" s="2890"/>
      <c r="V17" s="2890"/>
      <c r="W17" s="2890"/>
      <c r="X17" s="2890"/>
      <c r="Y17" s="2890"/>
      <c r="Z17" s="2890"/>
      <c r="AA17" s="2890"/>
      <c r="AB17" s="2890"/>
      <c r="AC17" s="2890"/>
      <c r="AD17" s="2890"/>
      <c r="AE17" s="2890"/>
      <c r="AF17" s="2891"/>
    </row>
    <row r="18" spans="2:32" s="688" customFormat="1" x14ac:dyDescent="0.15">
      <c r="B18" s="2922"/>
      <c r="C18" s="2923"/>
      <c r="D18" s="2923"/>
      <c r="E18" s="2923"/>
      <c r="F18" s="2923"/>
      <c r="G18" s="2923"/>
      <c r="H18" s="2923"/>
      <c r="I18" s="2923"/>
      <c r="J18" s="2923"/>
      <c r="K18" s="2923"/>
      <c r="L18" s="2924"/>
      <c r="M18" s="687"/>
      <c r="N18" s="686" t="s">
        <v>634</v>
      </c>
      <c r="O18" s="2889"/>
      <c r="P18" s="2890"/>
      <c r="Q18" s="2890"/>
      <c r="R18" s="2890"/>
      <c r="S18" s="2890"/>
      <c r="T18" s="2890"/>
      <c r="U18" s="2890"/>
      <c r="V18" s="2890"/>
      <c r="W18" s="2890"/>
      <c r="X18" s="2890"/>
      <c r="Y18" s="2890"/>
      <c r="Z18" s="2890"/>
      <c r="AA18" s="2890"/>
      <c r="AB18" s="2890"/>
      <c r="AC18" s="2890"/>
      <c r="AD18" s="2890"/>
      <c r="AE18" s="2890"/>
      <c r="AF18" s="2891"/>
    </row>
    <row r="19" spans="2:32" s="688" customFormat="1" x14ac:dyDescent="0.15">
      <c r="B19" s="2912" t="s">
        <v>527</v>
      </c>
      <c r="C19" s="2913"/>
      <c r="D19" s="2913"/>
      <c r="E19" s="2913"/>
      <c r="F19" s="2913"/>
      <c r="G19" s="2913"/>
      <c r="H19" s="2913"/>
      <c r="I19" s="2913"/>
      <c r="J19" s="2913"/>
      <c r="K19" s="2913"/>
      <c r="L19" s="2914"/>
      <c r="M19" s="687"/>
      <c r="N19" s="685" t="s">
        <v>634</v>
      </c>
      <c r="O19" s="2889"/>
      <c r="P19" s="2890"/>
      <c r="Q19" s="2890"/>
      <c r="R19" s="2890"/>
      <c r="S19" s="2890"/>
      <c r="T19" s="2890"/>
      <c r="U19" s="2890"/>
      <c r="V19" s="2890"/>
      <c r="W19" s="2890"/>
      <c r="X19" s="2890"/>
      <c r="Y19" s="2890"/>
      <c r="Z19" s="2890"/>
      <c r="AA19" s="2890"/>
      <c r="AB19" s="2890"/>
      <c r="AC19" s="2890"/>
      <c r="AD19" s="2890"/>
      <c r="AE19" s="2890"/>
      <c r="AF19" s="2891"/>
    </row>
    <row r="20" spans="2:32" s="688" customFormat="1" x14ac:dyDescent="0.15">
      <c r="B20" s="2925"/>
      <c r="C20" s="2926"/>
      <c r="D20" s="2926"/>
      <c r="E20" s="2926"/>
      <c r="F20" s="2926"/>
      <c r="G20" s="2926"/>
      <c r="H20" s="2926"/>
      <c r="I20" s="2926"/>
      <c r="J20" s="2926"/>
      <c r="K20" s="2926"/>
      <c r="L20" s="2927"/>
      <c r="M20" s="687"/>
      <c r="N20" s="685" t="s">
        <v>634</v>
      </c>
      <c r="O20" s="2889"/>
      <c r="P20" s="2890"/>
      <c r="Q20" s="2890"/>
      <c r="R20" s="2890"/>
      <c r="S20" s="2890"/>
      <c r="T20" s="2890"/>
      <c r="U20" s="2890"/>
      <c r="V20" s="2890"/>
      <c r="W20" s="2890"/>
      <c r="X20" s="2890"/>
      <c r="Y20" s="2890"/>
      <c r="Z20" s="2890"/>
      <c r="AA20" s="2890"/>
      <c r="AB20" s="2890"/>
      <c r="AC20" s="2890"/>
      <c r="AD20" s="2890"/>
      <c r="AE20" s="2890"/>
      <c r="AF20" s="2891"/>
    </row>
    <row r="21" spans="2:32" s="688" customFormat="1" x14ac:dyDescent="0.15">
      <c r="B21" s="2915"/>
      <c r="C21" s="2916"/>
      <c r="D21" s="2916"/>
      <c r="E21" s="2916"/>
      <c r="F21" s="2916"/>
      <c r="G21" s="2916"/>
      <c r="H21" s="2916"/>
      <c r="I21" s="2916"/>
      <c r="J21" s="2916"/>
      <c r="K21" s="2916"/>
      <c r="L21" s="2917"/>
      <c r="M21" s="696"/>
      <c r="N21" s="693" t="s">
        <v>634</v>
      </c>
      <c r="O21" s="2889"/>
      <c r="P21" s="2890"/>
      <c r="Q21" s="2890"/>
      <c r="R21" s="2890"/>
      <c r="S21" s="2890"/>
      <c r="T21" s="2890"/>
      <c r="U21" s="2890"/>
      <c r="V21" s="2890"/>
      <c r="W21" s="2890"/>
      <c r="X21" s="2890"/>
      <c r="Y21" s="2890"/>
      <c r="Z21" s="2890"/>
      <c r="AA21" s="2890"/>
      <c r="AB21" s="2890"/>
      <c r="AC21" s="2890"/>
      <c r="AD21" s="2890"/>
      <c r="AE21" s="2890"/>
      <c r="AF21" s="2891"/>
    </row>
    <row r="22" spans="2:32" s="688" customFormat="1" x14ac:dyDescent="0.15">
      <c r="B22" s="2912" t="s">
        <v>73</v>
      </c>
      <c r="C22" s="2913"/>
      <c r="D22" s="2913"/>
      <c r="E22" s="2913"/>
      <c r="F22" s="2913"/>
      <c r="G22" s="2913"/>
      <c r="H22" s="2913"/>
      <c r="I22" s="2913"/>
      <c r="J22" s="2913"/>
      <c r="K22" s="2913"/>
      <c r="L22" s="2914"/>
      <c r="M22" s="687"/>
      <c r="N22" s="686" t="s">
        <v>634</v>
      </c>
      <c r="O22" s="2889"/>
      <c r="P22" s="2890"/>
      <c r="Q22" s="2890"/>
      <c r="R22" s="2890"/>
      <c r="S22" s="2890"/>
      <c r="T22" s="2890"/>
      <c r="U22" s="2890"/>
      <c r="V22" s="2890"/>
      <c r="W22" s="2890"/>
      <c r="X22" s="2890"/>
      <c r="Y22" s="2890"/>
      <c r="Z22" s="2890"/>
      <c r="AA22" s="2890"/>
      <c r="AB22" s="2890"/>
      <c r="AC22" s="2890"/>
      <c r="AD22" s="2890"/>
      <c r="AE22" s="2890"/>
      <c r="AF22" s="2891"/>
    </row>
    <row r="23" spans="2:32" s="688" customFormat="1" x14ac:dyDescent="0.15">
      <c r="B23" s="2925"/>
      <c r="C23" s="2926"/>
      <c r="D23" s="2926"/>
      <c r="E23" s="2926"/>
      <c r="F23" s="2926"/>
      <c r="G23" s="2926"/>
      <c r="H23" s="2926"/>
      <c r="I23" s="2926"/>
      <c r="J23" s="2926"/>
      <c r="K23" s="2926"/>
      <c r="L23" s="2927"/>
      <c r="M23" s="687"/>
      <c r="N23" s="686" t="s">
        <v>634</v>
      </c>
      <c r="O23" s="2889"/>
      <c r="P23" s="2890"/>
      <c r="Q23" s="2890"/>
      <c r="R23" s="2890"/>
      <c r="S23" s="2890"/>
      <c r="T23" s="2890"/>
      <c r="U23" s="2890"/>
      <c r="V23" s="2890"/>
      <c r="W23" s="2890"/>
      <c r="X23" s="2890"/>
      <c r="Y23" s="2890"/>
      <c r="Z23" s="2890"/>
      <c r="AA23" s="2890"/>
      <c r="AB23" s="2890"/>
      <c r="AC23" s="2890"/>
      <c r="AD23" s="2890"/>
      <c r="AE23" s="2890"/>
      <c r="AF23" s="2891"/>
    </row>
    <row r="24" spans="2:32" s="688" customFormat="1" x14ac:dyDescent="0.15">
      <c r="B24" s="2915"/>
      <c r="C24" s="2916"/>
      <c r="D24" s="2916"/>
      <c r="E24" s="2916"/>
      <c r="F24" s="2916"/>
      <c r="G24" s="2916"/>
      <c r="H24" s="2916"/>
      <c r="I24" s="2916"/>
      <c r="J24" s="2916"/>
      <c r="K24" s="2916"/>
      <c r="L24" s="2917"/>
      <c r="M24" s="687"/>
      <c r="N24" s="686" t="s">
        <v>634</v>
      </c>
      <c r="O24" s="2889"/>
      <c r="P24" s="2890"/>
      <c r="Q24" s="2890"/>
      <c r="R24" s="2890"/>
      <c r="S24" s="2890"/>
      <c r="T24" s="2890"/>
      <c r="U24" s="2890"/>
      <c r="V24" s="2890"/>
      <c r="W24" s="2890"/>
      <c r="X24" s="2890"/>
      <c r="Y24" s="2890"/>
      <c r="Z24" s="2890"/>
      <c r="AA24" s="2890"/>
      <c r="AB24" s="2890"/>
      <c r="AC24" s="2890"/>
      <c r="AD24" s="2890"/>
      <c r="AE24" s="2890"/>
      <c r="AF24" s="2891"/>
    </row>
    <row r="25" spans="2:32" s="688" customFormat="1" x14ac:dyDescent="0.15">
      <c r="B25" s="2912" t="s">
        <v>531</v>
      </c>
      <c r="C25" s="2913"/>
      <c r="D25" s="2913"/>
      <c r="E25" s="2913"/>
      <c r="F25" s="2913"/>
      <c r="G25" s="2913"/>
      <c r="H25" s="2913"/>
      <c r="I25" s="2913"/>
      <c r="J25" s="2913"/>
      <c r="K25" s="2913"/>
      <c r="L25" s="2914"/>
      <c r="M25" s="687"/>
      <c r="N25" s="686" t="s">
        <v>634</v>
      </c>
      <c r="O25" s="2889"/>
      <c r="P25" s="2890"/>
      <c r="Q25" s="2890"/>
      <c r="R25" s="2890"/>
      <c r="S25" s="2890"/>
      <c r="T25" s="2890"/>
      <c r="U25" s="2890"/>
      <c r="V25" s="2890"/>
      <c r="W25" s="2890"/>
      <c r="X25" s="2890"/>
      <c r="Y25" s="2890"/>
      <c r="Z25" s="2890"/>
      <c r="AA25" s="2890"/>
      <c r="AB25" s="2890"/>
      <c r="AC25" s="2890"/>
      <c r="AD25" s="2890"/>
      <c r="AE25" s="2890"/>
      <c r="AF25" s="2891"/>
    </row>
    <row r="26" spans="2:32" s="688" customFormat="1" x14ac:dyDescent="0.15">
      <c r="B26" s="2925"/>
      <c r="C26" s="2926"/>
      <c r="D26" s="2926"/>
      <c r="E26" s="2926"/>
      <c r="F26" s="2926"/>
      <c r="G26" s="2926"/>
      <c r="H26" s="2926"/>
      <c r="I26" s="2926"/>
      <c r="J26" s="2926"/>
      <c r="K26" s="2926"/>
      <c r="L26" s="2927"/>
      <c r="M26" s="687"/>
      <c r="N26" s="686" t="s">
        <v>634</v>
      </c>
      <c r="O26" s="2889"/>
      <c r="P26" s="2890"/>
      <c r="Q26" s="2890"/>
      <c r="R26" s="2890"/>
      <c r="S26" s="2890"/>
      <c r="T26" s="2890"/>
      <c r="U26" s="2890"/>
      <c r="V26" s="2890"/>
      <c r="W26" s="2890"/>
      <c r="X26" s="2890"/>
      <c r="Y26" s="2890"/>
      <c r="Z26" s="2890"/>
      <c r="AA26" s="2890"/>
      <c r="AB26" s="2890"/>
      <c r="AC26" s="2890"/>
      <c r="AD26" s="2890"/>
      <c r="AE26" s="2890"/>
      <c r="AF26" s="2891"/>
    </row>
    <row r="27" spans="2:32" s="688" customFormat="1" x14ac:dyDescent="0.15">
      <c r="B27" s="2915"/>
      <c r="C27" s="2916"/>
      <c r="D27" s="2916"/>
      <c r="E27" s="2916"/>
      <c r="F27" s="2916"/>
      <c r="G27" s="2916"/>
      <c r="H27" s="2916"/>
      <c r="I27" s="2916"/>
      <c r="J27" s="2916"/>
      <c r="K27" s="2916"/>
      <c r="L27" s="2917"/>
      <c r="M27" s="687"/>
      <c r="N27" s="686" t="s">
        <v>634</v>
      </c>
      <c r="O27" s="2889"/>
      <c r="P27" s="2890"/>
      <c r="Q27" s="2890"/>
      <c r="R27" s="2890"/>
      <c r="S27" s="2890"/>
      <c r="T27" s="2890"/>
      <c r="U27" s="2890"/>
      <c r="V27" s="2890"/>
      <c r="W27" s="2890"/>
      <c r="X27" s="2890"/>
      <c r="Y27" s="2890"/>
      <c r="Z27" s="2890"/>
      <c r="AA27" s="2890"/>
      <c r="AB27" s="2890"/>
      <c r="AC27" s="2890"/>
      <c r="AD27" s="2890"/>
      <c r="AE27" s="2890"/>
      <c r="AF27" s="2891"/>
    </row>
    <row r="28" spans="2:32" s="688" customFormat="1" x14ac:dyDescent="0.15">
      <c r="B28" s="2912" t="s">
        <v>658</v>
      </c>
      <c r="C28" s="2913"/>
      <c r="D28" s="2913"/>
      <c r="E28" s="2913"/>
      <c r="F28" s="2913"/>
      <c r="G28" s="2913"/>
      <c r="H28" s="2913"/>
      <c r="I28" s="2913"/>
      <c r="J28" s="2913"/>
      <c r="K28" s="2913"/>
      <c r="L28" s="2914"/>
      <c r="M28" s="687"/>
      <c r="N28" s="686" t="s">
        <v>634</v>
      </c>
      <c r="O28" s="2889"/>
      <c r="P28" s="2890"/>
      <c r="Q28" s="2890"/>
      <c r="R28" s="2890"/>
      <c r="S28" s="2890"/>
      <c r="T28" s="2890"/>
      <c r="U28" s="2890"/>
      <c r="V28" s="2890"/>
      <c r="W28" s="2890"/>
      <c r="X28" s="2890"/>
      <c r="Y28" s="2890"/>
      <c r="Z28" s="2890"/>
      <c r="AA28" s="2890"/>
      <c r="AB28" s="2890"/>
      <c r="AC28" s="2890"/>
      <c r="AD28" s="2890"/>
      <c r="AE28" s="2890"/>
      <c r="AF28" s="2891"/>
    </row>
    <row r="29" spans="2:32" s="688" customFormat="1" x14ac:dyDescent="0.15">
      <c r="B29" s="2925"/>
      <c r="C29" s="2926"/>
      <c r="D29" s="2926"/>
      <c r="E29" s="2926"/>
      <c r="F29" s="2926"/>
      <c r="G29" s="2926"/>
      <c r="H29" s="2926"/>
      <c r="I29" s="2926"/>
      <c r="J29" s="2926"/>
      <c r="K29" s="2926"/>
      <c r="L29" s="2927"/>
      <c r="M29" s="687"/>
      <c r="N29" s="686" t="s">
        <v>634</v>
      </c>
      <c r="O29" s="2889"/>
      <c r="P29" s="2890"/>
      <c r="Q29" s="2890"/>
      <c r="R29" s="2890"/>
      <c r="S29" s="2890"/>
      <c r="T29" s="2890"/>
      <c r="U29" s="2890"/>
      <c r="V29" s="2890"/>
      <c r="W29" s="2890"/>
      <c r="X29" s="2890"/>
      <c r="Y29" s="2890"/>
      <c r="Z29" s="2890"/>
      <c r="AA29" s="2890"/>
      <c r="AB29" s="2890"/>
      <c r="AC29" s="2890"/>
      <c r="AD29" s="2890"/>
      <c r="AE29" s="2890"/>
      <c r="AF29" s="2891"/>
    </row>
    <row r="30" spans="2:32" s="688" customFormat="1" x14ac:dyDescent="0.15">
      <c r="B30" s="2915"/>
      <c r="C30" s="2916"/>
      <c r="D30" s="2916"/>
      <c r="E30" s="2916"/>
      <c r="F30" s="2916"/>
      <c r="G30" s="2916"/>
      <c r="H30" s="2916"/>
      <c r="I30" s="2916"/>
      <c r="J30" s="2916"/>
      <c r="K30" s="2916"/>
      <c r="L30" s="2917"/>
      <c r="M30" s="687"/>
      <c r="N30" s="686" t="s">
        <v>634</v>
      </c>
      <c r="O30" s="2889"/>
      <c r="P30" s="2890"/>
      <c r="Q30" s="2890"/>
      <c r="R30" s="2890"/>
      <c r="S30" s="2890"/>
      <c r="T30" s="2890"/>
      <c r="U30" s="2890"/>
      <c r="V30" s="2890"/>
      <c r="W30" s="2890"/>
      <c r="X30" s="2890"/>
      <c r="Y30" s="2890"/>
      <c r="Z30" s="2890"/>
      <c r="AA30" s="2890"/>
      <c r="AB30" s="2890"/>
      <c r="AC30" s="2890"/>
      <c r="AD30" s="2890"/>
      <c r="AE30" s="2890"/>
      <c r="AF30" s="2891"/>
    </row>
    <row r="31" spans="2:32" s="688" customFormat="1" x14ac:dyDescent="0.15">
      <c r="B31" s="2912" t="s">
        <v>659</v>
      </c>
      <c r="C31" s="2913"/>
      <c r="D31" s="2913"/>
      <c r="E31" s="2913"/>
      <c r="F31" s="2913"/>
      <c r="G31" s="2913"/>
      <c r="H31" s="2913"/>
      <c r="I31" s="2913"/>
      <c r="J31" s="2913"/>
      <c r="K31" s="2913"/>
      <c r="L31" s="2914"/>
      <c r="M31" s="156"/>
      <c r="N31" s="685" t="s">
        <v>634</v>
      </c>
      <c r="O31" s="2889"/>
      <c r="P31" s="2890"/>
      <c r="Q31" s="2890"/>
      <c r="R31" s="2890"/>
      <c r="S31" s="2890"/>
      <c r="T31" s="2890"/>
      <c r="U31" s="2890"/>
      <c r="V31" s="2890"/>
      <c r="W31" s="2890"/>
      <c r="X31" s="2890"/>
      <c r="Y31" s="2890"/>
      <c r="Z31" s="2890"/>
      <c r="AA31" s="2890"/>
      <c r="AB31" s="2890"/>
      <c r="AC31" s="2890"/>
      <c r="AD31" s="2890"/>
      <c r="AE31" s="2890"/>
      <c r="AF31" s="2891"/>
    </row>
    <row r="32" spans="2:32" s="688" customFormat="1" x14ac:dyDescent="0.15">
      <c r="B32" s="2925"/>
      <c r="C32" s="2926"/>
      <c r="D32" s="2926"/>
      <c r="E32" s="2926"/>
      <c r="F32" s="2926"/>
      <c r="G32" s="2926"/>
      <c r="H32" s="2926"/>
      <c r="I32" s="2926"/>
      <c r="J32" s="2926"/>
      <c r="K32" s="2926"/>
      <c r="L32" s="2927"/>
      <c r="M32" s="156"/>
      <c r="N32" s="685" t="s">
        <v>634</v>
      </c>
      <c r="O32" s="2889"/>
      <c r="P32" s="2890"/>
      <c r="Q32" s="2890"/>
      <c r="R32" s="2890"/>
      <c r="S32" s="2890"/>
      <c r="T32" s="2890"/>
      <c r="U32" s="2890"/>
      <c r="V32" s="2890"/>
      <c r="W32" s="2890"/>
      <c r="X32" s="2890"/>
      <c r="Y32" s="2890"/>
      <c r="Z32" s="2890"/>
      <c r="AA32" s="2890"/>
      <c r="AB32" s="2890"/>
      <c r="AC32" s="2890"/>
      <c r="AD32" s="2890"/>
      <c r="AE32" s="2890"/>
      <c r="AF32" s="2891"/>
    </row>
    <row r="33" spans="1:32" s="688" customFormat="1" ht="18" thickBot="1" x14ac:dyDescent="0.2">
      <c r="B33" s="2928"/>
      <c r="C33" s="2929"/>
      <c r="D33" s="2929"/>
      <c r="E33" s="2929"/>
      <c r="F33" s="2929"/>
      <c r="G33" s="2929"/>
      <c r="H33" s="2929"/>
      <c r="I33" s="2929"/>
      <c r="J33" s="2929"/>
      <c r="K33" s="2929"/>
      <c r="L33" s="2930"/>
      <c r="M33" s="157"/>
      <c r="N33" s="701" t="s">
        <v>634</v>
      </c>
      <c r="O33" s="2931"/>
      <c r="P33" s="2932"/>
      <c r="Q33" s="2932"/>
      <c r="R33" s="2932"/>
      <c r="S33" s="2932"/>
      <c r="T33" s="2932"/>
      <c r="U33" s="2932"/>
      <c r="V33" s="2932"/>
      <c r="W33" s="2932"/>
      <c r="X33" s="2932"/>
      <c r="Y33" s="2932"/>
      <c r="Z33" s="2932"/>
      <c r="AA33" s="2932"/>
      <c r="AB33" s="2932"/>
      <c r="AC33" s="2932"/>
      <c r="AD33" s="2932"/>
      <c r="AE33" s="2932"/>
      <c r="AF33" s="2933"/>
    </row>
    <row r="34" spans="1:32" s="688" customFormat="1" ht="18" thickTop="1" x14ac:dyDescent="0.15">
      <c r="B34" s="2912" t="s">
        <v>280</v>
      </c>
      <c r="C34" s="2913"/>
      <c r="D34" s="2913"/>
      <c r="E34" s="2913"/>
      <c r="F34" s="2913"/>
      <c r="G34" s="2913"/>
      <c r="H34" s="2913"/>
      <c r="I34" s="2913"/>
      <c r="J34" s="2913"/>
      <c r="K34" s="2913"/>
      <c r="L34" s="2914"/>
      <c r="M34" s="158"/>
      <c r="N34" s="690" t="s">
        <v>634</v>
      </c>
      <c r="O34" s="2934"/>
      <c r="P34" s="2935"/>
      <c r="Q34" s="2935"/>
      <c r="R34" s="2935"/>
      <c r="S34" s="2935"/>
      <c r="T34" s="2935"/>
      <c r="U34" s="2935"/>
      <c r="V34" s="2935"/>
      <c r="W34" s="2935"/>
      <c r="X34" s="2935"/>
      <c r="Y34" s="2935"/>
      <c r="Z34" s="2935"/>
      <c r="AA34" s="2935"/>
      <c r="AB34" s="2935"/>
      <c r="AC34" s="2935"/>
      <c r="AD34" s="2935"/>
      <c r="AE34" s="2935"/>
      <c r="AF34" s="2936"/>
    </row>
    <row r="35" spans="1:32" s="688" customFormat="1" x14ac:dyDescent="0.15">
      <c r="B35" s="2925"/>
      <c r="C35" s="2926"/>
      <c r="D35" s="2926"/>
      <c r="E35" s="2926"/>
      <c r="F35" s="2926"/>
      <c r="G35" s="2926"/>
      <c r="H35" s="2926"/>
      <c r="I35" s="2926"/>
      <c r="J35" s="2926"/>
      <c r="K35" s="2926"/>
      <c r="L35" s="2927"/>
      <c r="M35" s="687"/>
      <c r="N35" s="685" t="s">
        <v>634</v>
      </c>
      <c r="O35" s="2889"/>
      <c r="P35" s="2890"/>
      <c r="Q35" s="2890"/>
      <c r="R35" s="2890"/>
      <c r="S35" s="2890"/>
      <c r="T35" s="2890"/>
      <c r="U35" s="2890"/>
      <c r="V35" s="2890"/>
      <c r="W35" s="2890"/>
      <c r="X35" s="2890"/>
      <c r="Y35" s="2890"/>
      <c r="Z35" s="2890"/>
      <c r="AA35" s="2890"/>
      <c r="AB35" s="2890"/>
      <c r="AC35" s="2890"/>
      <c r="AD35" s="2890"/>
      <c r="AE35" s="2890"/>
      <c r="AF35" s="2891"/>
    </row>
    <row r="36" spans="1:32" s="688" customFormat="1" x14ac:dyDescent="0.15">
      <c r="B36" s="2915"/>
      <c r="C36" s="2916"/>
      <c r="D36" s="2916"/>
      <c r="E36" s="2916"/>
      <c r="F36" s="2916"/>
      <c r="G36" s="2916"/>
      <c r="H36" s="2916"/>
      <c r="I36" s="2916"/>
      <c r="J36" s="2916"/>
      <c r="K36" s="2916"/>
      <c r="L36" s="2917"/>
      <c r="M36" s="696"/>
      <c r="N36" s="693" t="s">
        <v>634</v>
      </c>
      <c r="O36" s="2889"/>
      <c r="P36" s="2890"/>
      <c r="Q36" s="2890"/>
      <c r="R36" s="2890"/>
      <c r="S36" s="2890"/>
      <c r="T36" s="2890"/>
      <c r="U36" s="2890"/>
      <c r="V36" s="2890"/>
      <c r="W36" s="2890"/>
      <c r="X36" s="2890"/>
      <c r="Y36" s="2890"/>
      <c r="Z36" s="2890"/>
      <c r="AA36" s="2890"/>
      <c r="AB36" s="2890"/>
      <c r="AC36" s="2890"/>
      <c r="AD36" s="2890"/>
      <c r="AE36" s="2890"/>
      <c r="AF36" s="2891"/>
    </row>
    <row r="37" spans="1:32" s="688" customFormat="1" x14ac:dyDescent="0.15">
      <c r="B37" s="2912" t="s">
        <v>297</v>
      </c>
      <c r="C37" s="2913"/>
      <c r="D37" s="2913"/>
      <c r="E37" s="2913"/>
      <c r="F37" s="2913"/>
      <c r="G37" s="2913"/>
      <c r="H37" s="2913"/>
      <c r="I37" s="2913"/>
      <c r="J37" s="2913"/>
      <c r="K37" s="2913"/>
      <c r="L37" s="2914"/>
      <c r="M37" s="687"/>
      <c r="N37" s="686" t="s">
        <v>634</v>
      </c>
      <c r="O37" s="2889"/>
      <c r="P37" s="2890"/>
      <c r="Q37" s="2890"/>
      <c r="R37" s="2890"/>
      <c r="S37" s="2890"/>
      <c r="T37" s="2890"/>
      <c r="U37" s="2890"/>
      <c r="V37" s="2890"/>
      <c r="W37" s="2890"/>
      <c r="X37" s="2890"/>
      <c r="Y37" s="2890"/>
      <c r="Z37" s="2890"/>
      <c r="AA37" s="2890"/>
      <c r="AB37" s="2890"/>
      <c r="AC37" s="2890"/>
      <c r="AD37" s="2890"/>
      <c r="AE37" s="2890"/>
      <c r="AF37" s="2891"/>
    </row>
    <row r="38" spans="1:32" s="688" customFormat="1" x14ac:dyDescent="0.15">
      <c r="B38" s="2915"/>
      <c r="C38" s="2916"/>
      <c r="D38" s="2916"/>
      <c r="E38" s="2916"/>
      <c r="F38" s="2916"/>
      <c r="G38" s="2916"/>
      <c r="H38" s="2916"/>
      <c r="I38" s="2916"/>
      <c r="J38" s="2916"/>
      <c r="K38" s="2916"/>
      <c r="L38" s="2917"/>
      <c r="M38" s="687"/>
      <c r="N38" s="686" t="s">
        <v>634</v>
      </c>
      <c r="O38" s="2889"/>
      <c r="P38" s="2890"/>
      <c r="Q38" s="2890"/>
      <c r="R38" s="2890"/>
      <c r="S38" s="2890"/>
      <c r="T38" s="2890"/>
      <c r="U38" s="2890"/>
      <c r="V38" s="2890"/>
      <c r="W38" s="2890"/>
      <c r="X38" s="2890"/>
      <c r="Y38" s="2890"/>
      <c r="Z38" s="2890"/>
      <c r="AA38" s="2890"/>
      <c r="AB38" s="2890"/>
      <c r="AC38" s="2890"/>
      <c r="AD38" s="2890"/>
      <c r="AE38" s="2890"/>
      <c r="AF38" s="2891"/>
    </row>
    <row r="39" spans="1:32" s="688" customFormat="1" x14ac:dyDescent="0.15">
      <c r="A39" s="689"/>
      <c r="B39" s="2915"/>
      <c r="C39" s="2874"/>
      <c r="D39" s="2916"/>
      <c r="E39" s="2916"/>
      <c r="F39" s="2916"/>
      <c r="G39" s="2916"/>
      <c r="H39" s="2916"/>
      <c r="I39" s="2916"/>
      <c r="J39" s="2916"/>
      <c r="K39" s="2916"/>
      <c r="L39" s="2917"/>
      <c r="M39" s="158"/>
      <c r="N39" s="691" t="s">
        <v>634</v>
      </c>
      <c r="O39" s="2898"/>
      <c r="P39" s="2899"/>
      <c r="Q39" s="2899"/>
      <c r="R39" s="2899"/>
      <c r="S39" s="2899"/>
      <c r="T39" s="2899"/>
      <c r="U39" s="2899"/>
      <c r="V39" s="2899"/>
      <c r="W39" s="2899"/>
      <c r="X39" s="2899"/>
      <c r="Y39" s="2899"/>
      <c r="Z39" s="2899"/>
      <c r="AA39" s="2899"/>
      <c r="AB39" s="2899"/>
      <c r="AC39" s="2899"/>
      <c r="AD39" s="2899"/>
      <c r="AE39" s="2899"/>
      <c r="AF39" s="2900"/>
    </row>
    <row r="40" spans="1:32" s="688" customFormat="1" x14ac:dyDescent="0.15">
      <c r="B40" s="2918" t="s">
        <v>660</v>
      </c>
      <c r="C40" s="2913"/>
      <c r="D40" s="2913"/>
      <c r="E40" s="2913"/>
      <c r="F40" s="2913"/>
      <c r="G40" s="2913"/>
      <c r="H40" s="2913"/>
      <c r="I40" s="2913"/>
      <c r="J40" s="2913"/>
      <c r="K40" s="2913"/>
      <c r="L40" s="2914"/>
      <c r="M40" s="687"/>
      <c r="N40" s="686" t="s">
        <v>634</v>
      </c>
      <c r="O40" s="2889"/>
      <c r="P40" s="2890"/>
      <c r="Q40" s="2890"/>
      <c r="R40" s="2890"/>
      <c r="S40" s="2890"/>
      <c r="T40" s="2890"/>
      <c r="U40" s="2890"/>
      <c r="V40" s="2890"/>
      <c r="W40" s="2890"/>
      <c r="X40" s="2890"/>
      <c r="Y40" s="2890"/>
      <c r="Z40" s="2890"/>
      <c r="AA40" s="2890"/>
      <c r="AB40" s="2890"/>
      <c r="AC40" s="2890"/>
      <c r="AD40" s="2890"/>
      <c r="AE40" s="2890"/>
      <c r="AF40" s="2891"/>
    </row>
    <row r="41" spans="1:32" s="688" customFormat="1" x14ac:dyDescent="0.15">
      <c r="B41" s="2919"/>
      <c r="C41" s="2920"/>
      <c r="D41" s="2920"/>
      <c r="E41" s="2920"/>
      <c r="F41" s="2920"/>
      <c r="G41" s="2920"/>
      <c r="H41" s="2920"/>
      <c r="I41" s="2920"/>
      <c r="J41" s="2920"/>
      <c r="K41" s="2920"/>
      <c r="L41" s="2921"/>
      <c r="M41" s="687"/>
      <c r="N41" s="686" t="s">
        <v>634</v>
      </c>
      <c r="O41" s="2889"/>
      <c r="P41" s="2890"/>
      <c r="Q41" s="2890"/>
      <c r="R41" s="2890"/>
      <c r="S41" s="2890"/>
      <c r="T41" s="2890"/>
      <c r="U41" s="2890"/>
      <c r="V41" s="2890"/>
      <c r="W41" s="2890"/>
      <c r="X41" s="2890"/>
      <c r="Y41" s="2890"/>
      <c r="Z41" s="2890"/>
      <c r="AA41" s="2890"/>
      <c r="AB41" s="2890"/>
      <c r="AC41" s="2890"/>
      <c r="AD41" s="2890"/>
      <c r="AE41" s="2890"/>
      <c r="AF41" s="2891"/>
    </row>
    <row r="42" spans="1:32" s="688" customFormat="1" x14ac:dyDescent="0.15">
      <c r="B42" s="2922"/>
      <c r="C42" s="2923"/>
      <c r="D42" s="2923"/>
      <c r="E42" s="2923"/>
      <c r="F42" s="2923"/>
      <c r="G42" s="2923"/>
      <c r="H42" s="2923"/>
      <c r="I42" s="2923"/>
      <c r="J42" s="2923"/>
      <c r="K42" s="2923"/>
      <c r="L42" s="2924"/>
      <c r="M42" s="687"/>
      <c r="N42" s="686" t="s">
        <v>634</v>
      </c>
      <c r="O42" s="2889"/>
      <c r="P42" s="2890"/>
      <c r="Q42" s="2890"/>
      <c r="R42" s="2890"/>
      <c r="S42" s="2890"/>
      <c r="T42" s="2890"/>
      <c r="U42" s="2890"/>
      <c r="V42" s="2890"/>
      <c r="W42" s="2890"/>
      <c r="X42" s="2890"/>
      <c r="Y42" s="2890"/>
      <c r="Z42" s="2890"/>
      <c r="AA42" s="2890"/>
      <c r="AB42" s="2890"/>
      <c r="AC42" s="2890"/>
      <c r="AD42" s="2890"/>
      <c r="AE42" s="2890"/>
      <c r="AF42" s="2891"/>
    </row>
    <row r="44" spans="1:32" x14ac:dyDescent="0.15">
      <c r="B44" s="698" t="s">
        <v>661</v>
      </c>
    </row>
    <row r="45" spans="1:32" x14ac:dyDescent="0.15">
      <c r="B45" s="698" t="s">
        <v>662</v>
      </c>
    </row>
    <row r="47" spans="1:32" x14ac:dyDescent="0.15">
      <c r="A47" s="698" t="s">
        <v>663</v>
      </c>
      <c r="M47" s="159"/>
      <c r="N47" s="698" t="s">
        <v>478</v>
      </c>
      <c r="O47" s="2894"/>
      <c r="P47" s="2894"/>
      <c r="Q47" s="698" t="s">
        <v>646</v>
      </c>
      <c r="R47" s="2894"/>
      <c r="S47" s="2894"/>
      <c r="T47" s="698" t="s">
        <v>647</v>
      </c>
    </row>
    <row r="122" spans="3:7" x14ac:dyDescent="0.15">
      <c r="C122" s="700"/>
      <c r="D122" s="700"/>
      <c r="E122" s="700"/>
      <c r="F122" s="700"/>
      <c r="G122" s="700"/>
    </row>
    <row r="123" spans="3:7" x14ac:dyDescent="0.15">
      <c r="C123" s="69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9"/>
  <pageMargins left="0.7" right="0.7" top="0.75" bottom="0.75" header="0.3" footer="0.3"/>
  <pageSetup paperSize="9" scale="75"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AF969"/>
  <sheetViews>
    <sheetView workbookViewId="0"/>
  </sheetViews>
  <sheetFormatPr defaultColWidth="4" defaultRowHeight="17.25" x14ac:dyDescent="0.15"/>
  <cols>
    <col min="1" max="1" width="1.5" style="698" customWidth="1"/>
    <col min="2" max="12" width="3.25" style="698" customWidth="1"/>
    <col min="13" max="13" width="13" style="698" customWidth="1"/>
    <col min="14" max="14" width="4.125" style="698" bestFit="1" customWidth="1"/>
    <col min="15" max="32" width="3.25" style="698" customWidth="1"/>
    <col min="33" max="33" width="1.5" style="698" customWidth="1"/>
    <col min="34" max="36" width="3.25" style="698" customWidth="1"/>
    <col min="37" max="16384" width="4" style="698"/>
  </cols>
  <sheetData>
    <row r="2" spans="1:32" x14ac:dyDescent="0.15">
      <c r="B2" s="698" t="s">
        <v>664</v>
      </c>
    </row>
    <row r="4" spans="1:32" x14ac:dyDescent="0.15">
      <c r="W4" s="695" t="s">
        <v>477</v>
      </c>
      <c r="X4" s="2910"/>
      <c r="Y4" s="2910"/>
      <c r="Z4" s="151" t="s">
        <v>478</v>
      </c>
      <c r="AA4" s="2910"/>
      <c r="AB4" s="2910"/>
      <c r="AC4" s="151" t="s">
        <v>479</v>
      </c>
      <c r="AD4" s="2910"/>
      <c r="AE4" s="2910"/>
      <c r="AF4" s="151" t="s">
        <v>480</v>
      </c>
    </row>
    <row r="5" spans="1:32" x14ac:dyDescent="0.15">
      <c r="B5" s="2911" t="s">
        <v>2584</v>
      </c>
      <c r="C5" s="2911"/>
      <c r="D5" s="2911"/>
      <c r="E5" s="2911"/>
      <c r="F5" s="2911"/>
      <c r="G5" s="2911"/>
      <c r="H5" s="2910" t="s">
        <v>2583</v>
      </c>
      <c r="I5" s="2910"/>
      <c r="J5" s="2910"/>
      <c r="K5" s="151" t="s">
        <v>482</v>
      </c>
    </row>
    <row r="6" spans="1:32" x14ac:dyDescent="0.15">
      <c r="B6" s="151"/>
      <c r="C6" s="151"/>
      <c r="D6" s="151"/>
      <c r="E6" s="151"/>
      <c r="F6" s="151"/>
      <c r="G6" s="151"/>
      <c r="H6" s="151"/>
      <c r="I6" s="151"/>
      <c r="J6" s="151"/>
      <c r="K6" s="151"/>
    </row>
    <row r="7" spans="1:32" x14ac:dyDescent="0.15">
      <c r="S7" s="695" t="s">
        <v>649</v>
      </c>
      <c r="T7" s="2911"/>
      <c r="U7" s="2911"/>
      <c r="V7" s="2911"/>
      <c r="W7" s="2911"/>
      <c r="X7" s="2911"/>
      <c r="Y7" s="2911"/>
      <c r="Z7" s="2911"/>
      <c r="AA7" s="2911"/>
      <c r="AB7" s="2911"/>
      <c r="AC7" s="2911"/>
      <c r="AD7" s="2911"/>
      <c r="AE7" s="2911"/>
      <c r="AF7" s="2911"/>
    </row>
    <row r="9" spans="1:32" ht="20.25" customHeight="1" x14ac:dyDescent="0.15">
      <c r="B9" s="2901" t="s">
        <v>665</v>
      </c>
      <c r="C9" s="2901"/>
      <c r="D9" s="2901"/>
      <c r="E9" s="2901"/>
      <c r="F9" s="2901"/>
      <c r="G9" s="2901"/>
      <c r="H9" s="2901"/>
      <c r="I9" s="2901"/>
      <c r="J9" s="2901"/>
      <c r="K9" s="2901"/>
      <c r="L9" s="2901"/>
      <c r="M9" s="2901"/>
      <c r="N9" s="2901"/>
      <c r="O9" s="2901"/>
      <c r="P9" s="2901"/>
      <c r="Q9" s="2901"/>
      <c r="R9" s="2901"/>
      <c r="S9" s="2901"/>
      <c r="T9" s="2901"/>
      <c r="U9" s="2901"/>
      <c r="V9" s="2901"/>
      <c r="W9" s="2901"/>
      <c r="X9" s="2901"/>
      <c r="Y9" s="2901"/>
      <c r="Z9" s="2901"/>
      <c r="AA9" s="2901"/>
      <c r="AB9" s="2901"/>
      <c r="AC9" s="2901"/>
      <c r="AD9" s="2901"/>
      <c r="AE9" s="2901"/>
      <c r="AF9" s="2901"/>
    </row>
    <row r="10" spans="1:32" ht="20.25" customHeight="1" x14ac:dyDescent="0.15">
      <c r="B10" s="2901"/>
      <c r="C10" s="2901"/>
      <c r="D10" s="2901"/>
      <c r="E10" s="2901"/>
      <c r="F10" s="2901"/>
      <c r="G10" s="2901"/>
      <c r="H10" s="2901"/>
      <c r="I10" s="2901"/>
      <c r="J10" s="2901"/>
      <c r="K10" s="2901"/>
      <c r="L10" s="2901"/>
      <c r="M10" s="2901"/>
      <c r="N10" s="2901"/>
      <c r="O10" s="2901"/>
      <c r="P10" s="2901"/>
      <c r="Q10" s="2901"/>
      <c r="R10" s="2901"/>
      <c r="S10" s="2901"/>
      <c r="T10" s="2901"/>
      <c r="U10" s="2901"/>
      <c r="V10" s="2901"/>
      <c r="W10" s="2901"/>
      <c r="X10" s="2901"/>
      <c r="Y10" s="2901"/>
      <c r="Z10" s="2901"/>
      <c r="AA10" s="2901"/>
      <c r="AB10" s="2901"/>
      <c r="AC10" s="2901"/>
      <c r="AD10" s="2901"/>
      <c r="AE10" s="2901"/>
      <c r="AF10" s="2901"/>
    </row>
    <row r="11" spans="1:32" x14ac:dyDescent="0.15">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row>
    <row r="12" spans="1:32" x14ac:dyDescent="0.15">
      <c r="A12" s="698" t="s">
        <v>651</v>
      </c>
    </row>
    <row r="14" spans="1:32" ht="36" customHeight="1" x14ac:dyDescent="0.15">
      <c r="R14" s="2892" t="s">
        <v>652</v>
      </c>
      <c r="S14" s="2893"/>
      <c r="T14" s="2893"/>
      <c r="U14" s="2893"/>
      <c r="V14" s="2903"/>
      <c r="W14" s="153">
        <v>4</v>
      </c>
      <c r="X14" s="154">
        <v>0</v>
      </c>
      <c r="Y14" s="154"/>
      <c r="Z14" s="154"/>
      <c r="AA14" s="154"/>
      <c r="AB14" s="154"/>
      <c r="AC14" s="154"/>
      <c r="AD14" s="154"/>
      <c r="AE14" s="154"/>
      <c r="AF14" s="155"/>
    </row>
    <row r="15" spans="1:32" ht="13.5" customHeight="1" x14ac:dyDescent="0.15"/>
    <row r="16" spans="1:32" s="688" customFormat="1" ht="34.5" customHeight="1" x14ac:dyDescent="0.15">
      <c r="B16" s="2892" t="s">
        <v>653</v>
      </c>
      <c r="C16" s="2893"/>
      <c r="D16" s="2893"/>
      <c r="E16" s="2893"/>
      <c r="F16" s="2893"/>
      <c r="G16" s="2893"/>
      <c r="H16" s="2893"/>
      <c r="I16" s="2893"/>
      <c r="J16" s="2893"/>
      <c r="K16" s="2893"/>
      <c r="L16" s="2903"/>
      <c r="M16" s="2893" t="s">
        <v>654</v>
      </c>
      <c r="N16" s="2903"/>
      <c r="O16" s="2892" t="s">
        <v>655</v>
      </c>
      <c r="P16" s="2893"/>
      <c r="Q16" s="2893"/>
      <c r="R16" s="2893"/>
      <c r="S16" s="2893"/>
      <c r="T16" s="2893"/>
      <c r="U16" s="2893"/>
      <c r="V16" s="2893"/>
      <c r="W16" s="2893"/>
      <c r="X16" s="2893"/>
      <c r="Y16" s="2893"/>
      <c r="Z16" s="2893"/>
      <c r="AA16" s="2893"/>
      <c r="AB16" s="2893"/>
      <c r="AC16" s="2893"/>
      <c r="AD16" s="2893"/>
      <c r="AE16" s="2893"/>
      <c r="AF16" s="2903"/>
    </row>
    <row r="17" spans="2:32" s="688" customFormat="1" ht="19.5" customHeight="1" x14ac:dyDescent="0.15">
      <c r="B17" s="2918" t="s">
        <v>603</v>
      </c>
      <c r="C17" s="2941"/>
      <c r="D17" s="2941"/>
      <c r="E17" s="2941"/>
      <c r="F17" s="2941"/>
      <c r="G17" s="2941"/>
      <c r="H17" s="2941"/>
      <c r="I17" s="2941"/>
      <c r="J17" s="2941"/>
      <c r="K17" s="2941"/>
      <c r="L17" s="2946"/>
      <c r="M17" s="160"/>
      <c r="N17" s="694" t="s">
        <v>634</v>
      </c>
      <c r="O17" s="2907"/>
      <c r="P17" s="2908"/>
      <c r="Q17" s="2908"/>
      <c r="R17" s="2908"/>
      <c r="S17" s="2908"/>
      <c r="T17" s="2908"/>
      <c r="U17" s="2908"/>
      <c r="V17" s="2908"/>
      <c r="W17" s="2908"/>
      <c r="X17" s="2908"/>
      <c r="Y17" s="2908"/>
      <c r="Z17" s="2908"/>
      <c r="AA17" s="2908"/>
      <c r="AB17" s="2908"/>
      <c r="AC17" s="2908"/>
      <c r="AD17" s="2908"/>
      <c r="AE17" s="2908"/>
      <c r="AF17" s="2909"/>
    </row>
    <row r="18" spans="2:32" s="688" customFormat="1" ht="19.5" customHeight="1" x14ac:dyDescent="0.15">
      <c r="B18" s="2950"/>
      <c r="C18" s="2951"/>
      <c r="D18" s="2951"/>
      <c r="E18" s="2951"/>
      <c r="F18" s="2951"/>
      <c r="G18" s="2951"/>
      <c r="H18" s="2951"/>
      <c r="I18" s="2951"/>
      <c r="J18" s="2951"/>
      <c r="K18" s="2951"/>
      <c r="L18" s="2952"/>
      <c r="M18" s="687"/>
      <c r="N18" s="686" t="s">
        <v>634</v>
      </c>
      <c r="O18" s="2907"/>
      <c r="P18" s="2908"/>
      <c r="Q18" s="2908"/>
      <c r="R18" s="2908"/>
      <c r="S18" s="2908"/>
      <c r="T18" s="2908"/>
      <c r="U18" s="2908"/>
      <c r="V18" s="2908"/>
      <c r="W18" s="2908"/>
      <c r="X18" s="2908"/>
      <c r="Y18" s="2908"/>
      <c r="Z18" s="2908"/>
      <c r="AA18" s="2908"/>
      <c r="AB18" s="2908"/>
      <c r="AC18" s="2908"/>
      <c r="AD18" s="2908"/>
      <c r="AE18" s="2908"/>
      <c r="AF18" s="2909"/>
    </row>
    <row r="19" spans="2:32" s="688" customFormat="1" ht="19.5" customHeight="1" x14ac:dyDescent="0.15">
      <c r="B19" s="2953"/>
      <c r="C19" s="2954"/>
      <c r="D19" s="2954"/>
      <c r="E19" s="2954"/>
      <c r="F19" s="2954"/>
      <c r="G19" s="2954"/>
      <c r="H19" s="2954"/>
      <c r="I19" s="2954"/>
      <c r="J19" s="2954"/>
      <c r="K19" s="2954"/>
      <c r="L19" s="2955"/>
      <c r="M19" s="687"/>
      <c r="N19" s="686" t="s">
        <v>634</v>
      </c>
      <c r="O19" s="2907"/>
      <c r="P19" s="2908"/>
      <c r="Q19" s="2908"/>
      <c r="R19" s="2908"/>
      <c r="S19" s="2908"/>
      <c r="T19" s="2908"/>
      <c r="U19" s="2908"/>
      <c r="V19" s="2908"/>
      <c r="W19" s="2908"/>
      <c r="X19" s="2908"/>
      <c r="Y19" s="2908"/>
      <c r="Z19" s="2908"/>
      <c r="AA19" s="2908"/>
      <c r="AB19" s="2908"/>
      <c r="AC19" s="2908"/>
      <c r="AD19" s="2908"/>
      <c r="AE19" s="2908"/>
      <c r="AF19" s="2909"/>
    </row>
    <row r="20" spans="2:32" s="688" customFormat="1" ht="19.5" customHeight="1" x14ac:dyDescent="0.15">
      <c r="B20" s="2918" t="s">
        <v>605</v>
      </c>
      <c r="C20" s="2941"/>
      <c r="D20" s="2941"/>
      <c r="E20" s="2941"/>
      <c r="F20" s="2941"/>
      <c r="G20" s="2941"/>
      <c r="H20" s="2941"/>
      <c r="I20" s="2941"/>
      <c r="J20" s="2941"/>
      <c r="K20" s="2941"/>
      <c r="L20" s="2946"/>
      <c r="M20" s="687"/>
      <c r="N20" s="685" t="s">
        <v>634</v>
      </c>
      <c r="O20" s="2907"/>
      <c r="P20" s="2908"/>
      <c r="Q20" s="2908"/>
      <c r="R20" s="2908"/>
      <c r="S20" s="2908"/>
      <c r="T20" s="2908"/>
      <c r="U20" s="2908"/>
      <c r="V20" s="2908"/>
      <c r="W20" s="2908"/>
      <c r="X20" s="2908"/>
      <c r="Y20" s="2908"/>
      <c r="Z20" s="2908"/>
      <c r="AA20" s="2908"/>
      <c r="AB20" s="2908"/>
      <c r="AC20" s="2908"/>
      <c r="AD20" s="2908"/>
      <c r="AE20" s="2908"/>
      <c r="AF20" s="2909"/>
    </row>
    <row r="21" spans="2:32" s="688" customFormat="1" ht="19.5" customHeight="1" x14ac:dyDescent="0.15">
      <c r="B21" s="2950"/>
      <c r="C21" s="2951"/>
      <c r="D21" s="2951"/>
      <c r="E21" s="2951"/>
      <c r="F21" s="2951"/>
      <c r="G21" s="2951"/>
      <c r="H21" s="2951"/>
      <c r="I21" s="2951"/>
      <c r="J21" s="2951"/>
      <c r="K21" s="2951"/>
      <c r="L21" s="2952"/>
      <c r="M21" s="687"/>
      <c r="N21" s="685" t="s">
        <v>634</v>
      </c>
      <c r="O21" s="2907"/>
      <c r="P21" s="2908"/>
      <c r="Q21" s="2908"/>
      <c r="R21" s="2908"/>
      <c r="S21" s="2908"/>
      <c r="T21" s="2908"/>
      <c r="U21" s="2908"/>
      <c r="V21" s="2908"/>
      <c r="W21" s="2908"/>
      <c r="X21" s="2908"/>
      <c r="Y21" s="2908"/>
      <c r="Z21" s="2908"/>
      <c r="AA21" s="2908"/>
      <c r="AB21" s="2908"/>
      <c r="AC21" s="2908"/>
      <c r="AD21" s="2908"/>
      <c r="AE21" s="2908"/>
      <c r="AF21" s="2909"/>
    </row>
    <row r="22" spans="2:32" s="688" customFormat="1" ht="19.5" customHeight="1" x14ac:dyDescent="0.15">
      <c r="B22" s="2953"/>
      <c r="C22" s="2954"/>
      <c r="D22" s="2954"/>
      <c r="E22" s="2954"/>
      <c r="F22" s="2954"/>
      <c r="G22" s="2954"/>
      <c r="H22" s="2954"/>
      <c r="I22" s="2954"/>
      <c r="J22" s="2954"/>
      <c r="K22" s="2954"/>
      <c r="L22" s="2955"/>
      <c r="M22" s="696"/>
      <c r="N22" s="693" t="s">
        <v>634</v>
      </c>
      <c r="O22" s="2907"/>
      <c r="P22" s="2908"/>
      <c r="Q22" s="2908"/>
      <c r="R22" s="2908"/>
      <c r="S22" s="2908"/>
      <c r="T22" s="2908"/>
      <c r="U22" s="2908"/>
      <c r="V22" s="2908"/>
      <c r="W22" s="2908"/>
      <c r="X22" s="2908"/>
      <c r="Y22" s="2908"/>
      <c r="Z22" s="2908"/>
      <c r="AA22" s="2908"/>
      <c r="AB22" s="2908"/>
      <c r="AC22" s="2908"/>
      <c r="AD22" s="2908"/>
      <c r="AE22" s="2908"/>
      <c r="AF22" s="2909"/>
    </row>
    <row r="23" spans="2:32" s="688" customFormat="1" ht="19.5" customHeight="1" x14ac:dyDescent="0.15">
      <c r="B23" s="2918" t="s">
        <v>607</v>
      </c>
      <c r="C23" s="2941"/>
      <c r="D23" s="2941"/>
      <c r="E23" s="2941"/>
      <c r="F23" s="2941"/>
      <c r="G23" s="2941"/>
      <c r="H23" s="2941"/>
      <c r="I23" s="2941"/>
      <c r="J23" s="2941"/>
      <c r="K23" s="2941"/>
      <c r="L23" s="2946"/>
      <c r="M23" s="687"/>
      <c r="N23" s="685" t="s">
        <v>634</v>
      </c>
      <c r="O23" s="2907"/>
      <c r="P23" s="2908"/>
      <c r="Q23" s="2908"/>
      <c r="R23" s="2908"/>
      <c r="S23" s="2908"/>
      <c r="T23" s="2908"/>
      <c r="U23" s="2908"/>
      <c r="V23" s="2908"/>
      <c r="W23" s="2908"/>
      <c r="X23" s="2908"/>
      <c r="Y23" s="2908"/>
      <c r="Z23" s="2908"/>
      <c r="AA23" s="2908"/>
      <c r="AB23" s="2908"/>
      <c r="AC23" s="2908"/>
      <c r="AD23" s="2908"/>
      <c r="AE23" s="2908"/>
      <c r="AF23" s="2909"/>
    </row>
    <row r="24" spans="2:32" s="688" customFormat="1" ht="19.5" customHeight="1" x14ac:dyDescent="0.15">
      <c r="B24" s="2950"/>
      <c r="C24" s="2951"/>
      <c r="D24" s="2951"/>
      <c r="E24" s="2951"/>
      <c r="F24" s="2951"/>
      <c r="G24" s="2951"/>
      <c r="H24" s="2951"/>
      <c r="I24" s="2951"/>
      <c r="J24" s="2951"/>
      <c r="K24" s="2951"/>
      <c r="L24" s="2952"/>
      <c r="M24" s="687"/>
      <c r="N24" s="685" t="s">
        <v>634</v>
      </c>
      <c r="O24" s="2907"/>
      <c r="P24" s="2908"/>
      <c r="Q24" s="2908"/>
      <c r="R24" s="2908"/>
      <c r="S24" s="2908"/>
      <c r="T24" s="2908"/>
      <c r="U24" s="2908"/>
      <c r="V24" s="2908"/>
      <c r="W24" s="2908"/>
      <c r="X24" s="2908"/>
      <c r="Y24" s="2908"/>
      <c r="Z24" s="2908"/>
      <c r="AA24" s="2908"/>
      <c r="AB24" s="2908"/>
      <c r="AC24" s="2908"/>
      <c r="AD24" s="2908"/>
      <c r="AE24" s="2908"/>
      <c r="AF24" s="2909"/>
    </row>
    <row r="25" spans="2:32" s="688" customFormat="1" ht="19.5" customHeight="1" x14ac:dyDescent="0.15">
      <c r="B25" s="2953"/>
      <c r="C25" s="2954"/>
      <c r="D25" s="2954"/>
      <c r="E25" s="2954"/>
      <c r="F25" s="2954"/>
      <c r="G25" s="2954"/>
      <c r="H25" s="2954"/>
      <c r="I25" s="2954"/>
      <c r="J25" s="2954"/>
      <c r="K25" s="2954"/>
      <c r="L25" s="2955"/>
      <c r="M25" s="696"/>
      <c r="N25" s="693" t="s">
        <v>634</v>
      </c>
      <c r="O25" s="2907"/>
      <c r="P25" s="2908"/>
      <c r="Q25" s="2908"/>
      <c r="R25" s="2908"/>
      <c r="S25" s="2908"/>
      <c r="T25" s="2908"/>
      <c r="U25" s="2908"/>
      <c r="V25" s="2908"/>
      <c r="W25" s="2908"/>
      <c r="X25" s="2908"/>
      <c r="Y25" s="2908"/>
      <c r="Z25" s="2908"/>
      <c r="AA25" s="2908"/>
      <c r="AB25" s="2908"/>
      <c r="AC25" s="2908"/>
      <c r="AD25" s="2908"/>
      <c r="AE25" s="2908"/>
      <c r="AF25" s="2909"/>
    </row>
    <row r="26" spans="2:32" s="688" customFormat="1" ht="19.5" customHeight="1" x14ac:dyDescent="0.15">
      <c r="B26" s="2918" t="s">
        <v>376</v>
      </c>
      <c r="C26" s="2941"/>
      <c r="D26" s="2941"/>
      <c r="E26" s="2941"/>
      <c r="F26" s="2941"/>
      <c r="G26" s="2941"/>
      <c r="H26" s="2941"/>
      <c r="I26" s="2941"/>
      <c r="J26" s="2941"/>
      <c r="K26" s="2941"/>
      <c r="L26" s="2946"/>
      <c r="M26" s="687"/>
      <c r="N26" s="685" t="s">
        <v>634</v>
      </c>
      <c r="O26" s="2907"/>
      <c r="P26" s="2908"/>
      <c r="Q26" s="2908"/>
      <c r="R26" s="2908"/>
      <c r="S26" s="2908"/>
      <c r="T26" s="2908"/>
      <c r="U26" s="2908"/>
      <c r="V26" s="2908"/>
      <c r="W26" s="2908"/>
      <c r="X26" s="2908"/>
      <c r="Y26" s="2908"/>
      <c r="Z26" s="2908"/>
      <c r="AA26" s="2908"/>
      <c r="AB26" s="2908"/>
      <c r="AC26" s="2908"/>
      <c r="AD26" s="2908"/>
      <c r="AE26" s="2908"/>
      <c r="AF26" s="2909"/>
    </row>
    <row r="27" spans="2:32" s="688" customFormat="1" ht="19.5" customHeight="1" x14ac:dyDescent="0.15">
      <c r="B27" s="2940"/>
      <c r="C27" s="2901"/>
      <c r="D27" s="2901"/>
      <c r="E27" s="2901"/>
      <c r="F27" s="2901"/>
      <c r="G27" s="2901"/>
      <c r="H27" s="2901"/>
      <c r="I27" s="2901"/>
      <c r="J27" s="2901"/>
      <c r="K27" s="2901"/>
      <c r="L27" s="2942"/>
      <c r="M27" s="687"/>
      <c r="N27" s="685" t="s">
        <v>634</v>
      </c>
      <c r="O27" s="2907"/>
      <c r="P27" s="2908"/>
      <c r="Q27" s="2908"/>
      <c r="R27" s="2908"/>
      <c r="S27" s="2908"/>
      <c r="T27" s="2908"/>
      <c r="U27" s="2908"/>
      <c r="V27" s="2908"/>
      <c r="W27" s="2908"/>
      <c r="X27" s="2908"/>
      <c r="Y27" s="2908"/>
      <c r="Z27" s="2908"/>
      <c r="AA27" s="2908"/>
      <c r="AB27" s="2908"/>
      <c r="AC27" s="2908"/>
      <c r="AD27" s="2908"/>
      <c r="AE27" s="2908"/>
      <c r="AF27" s="2909"/>
    </row>
    <row r="28" spans="2:32" s="688" customFormat="1" ht="19.5" customHeight="1" x14ac:dyDescent="0.15">
      <c r="B28" s="2943"/>
      <c r="C28" s="2944"/>
      <c r="D28" s="2944"/>
      <c r="E28" s="2944"/>
      <c r="F28" s="2944"/>
      <c r="G28" s="2944"/>
      <c r="H28" s="2944"/>
      <c r="I28" s="2944"/>
      <c r="J28" s="2944"/>
      <c r="K28" s="2944"/>
      <c r="L28" s="2945"/>
      <c r="M28" s="696"/>
      <c r="N28" s="693" t="s">
        <v>634</v>
      </c>
      <c r="O28" s="2907"/>
      <c r="P28" s="2908"/>
      <c r="Q28" s="2908"/>
      <c r="R28" s="2908"/>
      <c r="S28" s="2908"/>
      <c r="T28" s="2908"/>
      <c r="U28" s="2908"/>
      <c r="V28" s="2908"/>
      <c r="W28" s="2908"/>
      <c r="X28" s="2908"/>
      <c r="Y28" s="2908"/>
      <c r="Z28" s="2908"/>
      <c r="AA28" s="2908"/>
      <c r="AB28" s="2908"/>
      <c r="AC28" s="2908"/>
      <c r="AD28" s="2908"/>
      <c r="AE28" s="2908"/>
      <c r="AF28" s="2909"/>
    </row>
    <row r="29" spans="2:32" s="688" customFormat="1" ht="19.5" customHeight="1" x14ac:dyDescent="0.15">
      <c r="B29" s="2918" t="s">
        <v>608</v>
      </c>
      <c r="C29" s="2941"/>
      <c r="D29" s="2941"/>
      <c r="E29" s="2941"/>
      <c r="F29" s="2941"/>
      <c r="G29" s="2941"/>
      <c r="H29" s="2941"/>
      <c r="I29" s="2941"/>
      <c r="J29" s="2941"/>
      <c r="K29" s="2941"/>
      <c r="L29" s="2946"/>
      <c r="M29" s="687"/>
      <c r="N29" s="685" t="s">
        <v>634</v>
      </c>
      <c r="O29" s="2907"/>
      <c r="P29" s="2908"/>
      <c r="Q29" s="2908"/>
      <c r="R29" s="2908"/>
      <c r="S29" s="2908"/>
      <c r="T29" s="2908"/>
      <c r="U29" s="2908"/>
      <c r="V29" s="2908"/>
      <c r="W29" s="2908"/>
      <c r="X29" s="2908"/>
      <c r="Y29" s="2908"/>
      <c r="Z29" s="2908"/>
      <c r="AA29" s="2908"/>
      <c r="AB29" s="2908"/>
      <c r="AC29" s="2908"/>
      <c r="AD29" s="2908"/>
      <c r="AE29" s="2908"/>
      <c r="AF29" s="2909"/>
    </row>
    <row r="30" spans="2:32" s="688" customFormat="1" ht="19.5" customHeight="1" x14ac:dyDescent="0.15">
      <c r="B30" s="2950"/>
      <c r="C30" s="2951"/>
      <c r="D30" s="2951"/>
      <c r="E30" s="2951"/>
      <c r="F30" s="2951"/>
      <c r="G30" s="2951"/>
      <c r="H30" s="2951"/>
      <c r="I30" s="2951"/>
      <c r="J30" s="2951"/>
      <c r="K30" s="2951"/>
      <c r="L30" s="2952"/>
      <c r="M30" s="687"/>
      <c r="N30" s="685" t="s">
        <v>634</v>
      </c>
      <c r="O30" s="2907"/>
      <c r="P30" s="2908"/>
      <c r="Q30" s="2908"/>
      <c r="R30" s="2908"/>
      <c r="S30" s="2908"/>
      <c r="T30" s="2908"/>
      <c r="U30" s="2908"/>
      <c r="V30" s="2908"/>
      <c r="W30" s="2908"/>
      <c r="X30" s="2908"/>
      <c r="Y30" s="2908"/>
      <c r="Z30" s="2908"/>
      <c r="AA30" s="2908"/>
      <c r="AB30" s="2908"/>
      <c r="AC30" s="2908"/>
      <c r="AD30" s="2908"/>
      <c r="AE30" s="2908"/>
      <c r="AF30" s="2909"/>
    </row>
    <row r="31" spans="2:32" s="688" customFormat="1" ht="19.5" customHeight="1" x14ac:dyDescent="0.15">
      <c r="B31" s="2953"/>
      <c r="C31" s="2954"/>
      <c r="D31" s="2954"/>
      <c r="E31" s="2954"/>
      <c r="F31" s="2954"/>
      <c r="G31" s="2954"/>
      <c r="H31" s="2954"/>
      <c r="I31" s="2954"/>
      <c r="J31" s="2954"/>
      <c r="K31" s="2954"/>
      <c r="L31" s="2955"/>
      <c r="M31" s="696"/>
      <c r="N31" s="693" t="s">
        <v>634</v>
      </c>
      <c r="O31" s="2907"/>
      <c r="P31" s="2908"/>
      <c r="Q31" s="2908"/>
      <c r="R31" s="2908"/>
      <c r="S31" s="2908"/>
      <c r="T31" s="2908"/>
      <c r="U31" s="2908"/>
      <c r="V31" s="2908"/>
      <c r="W31" s="2908"/>
      <c r="X31" s="2908"/>
      <c r="Y31" s="2908"/>
      <c r="Z31" s="2908"/>
      <c r="AA31" s="2908"/>
      <c r="AB31" s="2908"/>
      <c r="AC31" s="2908"/>
      <c r="AD31" s="2908"/>
      <c r="AE31" s="2908"/>
      <c r="AF31" s="2909"/>
    </row>
    <row r="32" spans="2:32" s="688" customFormat="1" ht="19.5" customHeight="1" x14ac:dyDescent="0.15">
      <c r="B32" s="2918" t="s">
        <v>666</v>
      </c>
      <c r="C32" s="2941"/>
      <c r="D32" s="2941"/>
      <c r="E32" s="2941"/>
      <c r="F32" s="2941"/>
      <c r="G32" s="2941"/>
      <c r="H32" s="2941"/>
      <c r="I32" s="2941"/>
      <c r="J32" s="2941"/>
      <c r="K32" s="2941"/>
      <c r="L32" s="2946"/>
      <c r="M32" s="687"/>
      <c r="N32" s="685" t="s">
        <v>634</v>
      </c>
      <c r="O32" s="2907"/>
      <c r="P32" s="2908"/>
      <c r="Q32" s="2908"/>
      <c r="R32" s="2908"/>
      <c r="S32" s="2908"/>
      <c r="T32" s="2908"/>
      <c r="U32" s="2908"/>
      <c r="V32" s="2908"/>
      <c r="W32" s="2908"/>
      <c r="X32" s="2908"/>
      <c r="Y32" s="2908"/>
      <c r="Z32" s="2908"/>
      <c r="AA32" s="2908"/>
      <c r="AB32" s="2908"/>
      <c r="AC32" s="2908"/>
      <c r="AD32" s="2908"/>
      <c r="AE32" s="2908"/>
      <c r="AF32" s="2909"/>
    </row>
    <row r="33" spans="1:32" s="688" customFormat="1" ht="19.5" customHeight="1" x14ac:dyDescent="0.15">
      <c r="B33" s="2940"/>
      <c r="C33" s="2901"/>
      <c r="D33" s="2901"/>
      <c r="E33" s="2901"/>
      <c r="F33" s="2901"/>
      <c r="G33" s="2901"/>
      <c r="H33" s="2901"/>
      <c r="I33" s="2901"/>
      <c r="J33" s="2901"/>
      <c r="K33" s="2901"/>
      <c r="L33" s="2942"/>
      <c r="M33" s="687"/>
      <c r="N33" s="685" t="s">
        <v>634</v>
      </c>
      <c r="O33" s="2907"/>
      <c r="P33" s="2908"/>
      <c r="Q33" s="2908"/>
      <c r="R33" s="2908"/>
      <c r="S33" s="2908"/>
      <c r="T33" s="2908"/>
      <c r="U33" s="2908"/>
      <c r="V33" s="2908"/>
      <c r="W33" s="2908"/>
      <c r="X33" s="2908"/>
      <c r="Y33" s="2908"/>
      <c r="Z33" s="2908"/>
      <c r="AA33" s="2908"/>
      <c r="AB33" s="2908"/>
      <c r="AC33" s="2908"/>
      <c r="AD33" s="2908"/>
      <c r="AE33" s="2908"/>
      <c r="AF33" s="2909"/>
    </row>
    <row r="34" spans="1:32" s="688" customFormat="1" ht="19.5" customHeight="1" x14ac:dyDescent="0.15">
      <c r="B34" s="2943"/>
      <c r="C34" s="2944"/>
      <c r="D34" s="2944"/>
      <c r="E34" s="2944"/>
      <c r="F34" s="2944"/>
      <c r="G34" s="2944"/>
      <c r="H34" s="2944"/>
      <c r="I34" s="2944"/>
      <c r="J34" s="2944"/>
      <c r="K34" s="2944"/>
      <c r="L34" s="2945"/>
      <c r="M34" s="696"/>
      <c r="N34" s="693" t="s">
        <v>634</v>
      </c>
      <c r="O34" s="2907"/>
      <c r="P34" s="2908"/>
      <c r="Q34" s="2908"/>
      <c r="R34" s="2908"/>
      <c r="S34" s="2908"/>
      <c r="T34" s="2908"/>
      <c r="U34" s="2908"/>
      <c r="V34" s="2908"/>
      <c r="W34" s="2908"/>
      <c r="X34" s="2908"/>
      <c r="Y34" s="2908"/>
      <c r="Z34" s="2908"/>
      <c r="AA34" s="2908"/>
      <c r="AB34" s="2908"/>
      <c r="AC34" s="2908"/>
      <c r="AD34" s="2908"/>
      <c r="AE34" s="2908"/>
      <c r="AF34" s="2909"/>
    </row>
    <row r="35" spans="1:32" s="688" customFormat="1" ht="19.5" customHeight="1" x14ac:dyDescent="0.15">
      <c r="B35" s="2918" t="s">
        <v>667</v>
      </c>
      <c r="C35" s="2941"/>
      <c r="D35" s="2941"/>
      <c r="E35" s="2941"/>
      <c r="F35" s="2941"/>
      <c r="G35" s="2941"/>
      <c r="H35" s="2941"/>
      <c r="I35" s="2941"/>
      <c r="J35" s="2941"/>
      <c r="K35" s="2941"/>
      <c r="L35" s="2946"/>
      <c r="M35" s="687"/>
      <c r="N35" s="685" t="s">
        <v>634</v>
      </c>
      <c r="O35" s="2907"/>
      <c r="P35" s="2908"/>
      <c r="Q35" s="2908"/>
      <c r="R35" s="2908"/>
      <c r="S35" s="2908"/>
      <c r="T35" s="2908"/>
      <c r="U35" s="2908"/>
      <c r="V35" s="2908"/>
      <c r="W35" s="2908"/>
      <c r="X35" s="2908"/>
      <c r="Y35" s="2908"/>
      <c r="Z35" s="2908"/>
      <c r="AA35" s="2908"/>
      <c r="AB35" s="2908"/>
      <c r="AC35" s="2908"/>
      <c r="AD35" s="2908"/>
      <c r="AE35" s="2908"/>
      <c r="AF35" s="2909"/>
    </row>
    <row r="36" spans="1:32" s="688" customFormat="1" ht="19.5" customHeight="1" x14ac:dyDescent="0.15">
      <c r="B36" s="2940"/>
      <c r="C36" s="2901"/>
      <c r="D36" s="2901"/>
      <c r="E36" s="2901"/>
      <c r="F36" s="2901"/>
      <c r="G36" s="2901"/>
      <c r="H36" s="2901"/>
      <c r="I36" s="2901"/>
      <c r="J36" s="2901"/>
      <c r="K36" s="2901"/>
      <c r="L36" s="2942"/>
      <c r="M36" s="687"/>
      <c r="N36" s="685" t="s">
        <v>634</v>
      </c>
      <c r="O36" s="2907"/>
      <c r="P36" s="2908"/>
      <c r="Q36" s="2908"/>
      <c r="R36" s="2908"/>
      <c r="S36" s="2908"/>
      <c r="T36" s="2908"/>
      <c r="U36" s="2908"/>
      <c r="V36" s="2908"/>
      <c r="W36" s="2908"/>
      <c r="X36" s="2908"/>
      <c r="Y36" s="2908"/>
      <c r="Z36" s="2908"/>
      <c r="AA36" s="2908"/>
      <c r="AB36" s="2908"/>
      <c r="AC36" s="2908"/>
      <c r="AD36" s="2908"/>
      <c r="AE36" s="2908"/>
      <c r="AF36" s="2909"/>
    </row>
    <row r="37" spans="1:32" s="688" customFormat="1" ht="19.5" customHeight="1" x14ac:dyDescent="0.15">
      <c r="B37" s="2943"/>
      <c r="C37" s="2944"/>
      <c r="D37" s="2944"/>
      <c r="E37" s="2944"/>
      <c r="F37" s="2944"/>
      <c r="G37" s="2944"/>
      <c r="H37" s="2944"/>
      <c r="I37" s="2944"/>
      <c r="J37" s="2944"/>
      <c r="K37" s="2944"/>
      <c r="L37" s="2945"/>
      <c r="M37" s="696"/>
      <c r="N37" s="693" t="s">
        <v>634</v>
      </c>
      <c r="O37" s="2907"/>
      <c r="P37" s="2908"/>
      <c r="Q37" s="2908"/>
      <c r="R37" s="2908"/>
      <c r="S37" s="2908"/>
      <c r="T37" s="2908"/>
      <c r="U37" s="2908"/>
      <c r="V37" s="2908"/>
      <c r="W37" s="2908"/>
      <c r="X37" s="2908"/>
      <c r="Y37" s="2908"/>
      <c r="Z37" s="2908"/>
      <c r="AA37" s="2908"/>
      <c r="AB37" s="2908"/>
      <c r="AC37" s="2908"/>
      <c r="AD37" s="2908"/>
      <c r="AE37" s="2908"/>
      <c r="AF37" s="2909"/>
    </row>
    <row r="38" spans="1:32" s="688" customFormat="1" ht="19.5" customHeight="1" x14ac:dyDescent="0.15">
      <c r="B38" s="2937" t="s">
        <v>611</v>
      </c>
      <c r="C38" s="2938"/>
      <c r="D38" s="2938"/>
      <c r="E38" s="2938"/>
      <c r="F38" s="2938"/>
      <c r="G38" s="2938"/>
      <c r="H38" s="2938"/>
      <c r="I38" s="2938"/>
      <c r="J38" s="2938"/>
      <c r="K38" s="2938"/>
      <c r="L38" s="2939"/>
      <c r="M38" s="687"/>
      <c r="N38" s="685" t="s">
        <v>634</v>
      </c>
      <c r="O38" s="2889"/>
      <c r="P38" s="2890"/>
      <c r="Q38" s="2890"/>
      <c r="R38" s="2890"/>
      <c r="S38" s="2890"/>
      <c r="T38" s="2890"/>
      <c r="U38" s="2890"/>
      <c r="V38" s="2890"/>
      <c r="W38" s="2890"/>
      <c r="X38" s="2890"/>
      <c r="Y38" s="2890"/>
      <c r="Z38" s="2890"/>
      <c r="AA38" s="2890"/>
      <c r="AB38" s="2890"/>
      <c r="AC38" s="2890"/>
      <c r="AD38" s="2890"/>
      <c r="AE38" s="2890"/>
      <c r="AF38" s="2891"/>
    </row>
    <row r="39" spans="1:32" s="688" customFormat="1" ht="19.5" customHeight="1" x14ac:dyDescent="0.15">
      <c r="A39" s="689"/>
      <c r="B39" s="2940"/>
      <c r="C39" s="2941"/>
      <c r="D39" s="2901"/>
      <c r="E39" s="2901"/>
      <c r="F39" s="2901"/>
      <c r="G39" s="2901"/>
      <c r="H39" s="2901"/>
      <c r="I39" s="2901"/>
      <c r="J39" s="2901"/>
      <c r="K39" s="2901"/>
      <c r="L39" s="2942"/>
      <c r="M39" s="158"/>
      <c r="N39" s="690" t="s">
        <v>634</v>
      </c>
      <c r="O39" s="2895"/>
      <c r="P39" s="2896"/>
      <c r="Q39" s="2896"/>
      <c r="R39" s="2896"/>
      <c r="S39" s="2896"/>
      <c r="T39" s="2896"/>
      <c r="U39" s="2896"/>
      <c r="V39" s="2896"/>
      <c r="W39" s="2896"/>
      <c r="X39" s="2896"/>
      <c r="Y39" s="2896"/>
      <c r="Z39" s="2896"/>
      <c r="AA39" s="2896"/>
      <c r="AB39" s="2896"/>
      <c r="AC39" s="2896"/>
      <c r="AD39" s="2896"/>
      <c r="AE39" s="2896"/>
      <c r="AF39" s="2897"/>
    </row>
    <row r="40" spans="1:32" s="688" customFormat="1" ht="19.5" customHeight="1" x14ac:dyDescent="0.15">
      <c r="B40" s="2943"/>
      <c r="C40" s="2944"/>
      <c r="D40" s="2944"/>
      <c r="E40" s="2944"/>
      <c r="F40" s="2944"/>
      <c r="G40" s="2944"/>
      <c r="H40" s="2944"/>
      <c r="I40" s="2944"/>
      <c r="J40" s="2944"/>
      <c r="K40" s="2944"/>
      <c r="L40" s="2945"/>
      <c r="M40" s="696"/>
      <c r="N40" s="693" t="s">
        <v>634</v>
      </c>
      <c r="O40" s="2907"/>
      <c r="P40" s="2908"/>
      <c r="Q40" s="2908"/>
      <c r="R40" s="2908"/>
      <c r="S40" s="2908"/>
      <c r="T40" s="2908"/>
      <c r="U40" s="2908"/>
      <c r="V40" s="2908"/>
      <c r="W40" s="2908"/>
      <c r="X40" s="2908"/>
      <c r="Y40" s="2908"/>
      <c r="Z40" s="2908"/>
      <c r="AA40" s="2908"/>
      <c r="AB40" s="2908"/>
      <c r="AC40" s="2908"/>
      <c r="AD40" s="2908"/>
      <c r="AE40" s="2908"/>
      <c r="AF40" s="2909"/>
    </row>
    <row r="41" spans="1:32" s="688" customFormat="1" ht="19.5" customHeight="1" x14ac:dyDescent="0.15">
      <c r="B41" s="2918" t="s">
        <v>612</v>
      </c>
      <c r="C41" s="2941"/>
      <c r="D41" s="2941"/>
      <c r="E41" s="2941"/>
      <c r="F41" s="2941"/>
      <c r="G41" s="2941"/>
      <c r="H41" s="2941"/>
      <c r="I41" s="2941"/>
      <c r="J41" s="2941"/>
      <c r="K41" s="2941"/>
      <c r="L41" s="2946"/>
      <c r="M41" s="687"/>
      <c r="N41" s="685" t="s">
        <v>634</v>
      </c>
      <c r="O41" s="2907"/>
      <c r="P41" s="2908"/>
      <c r="Q41" s="2908"/>
      <c r="R41" s="2908"/>
      <c r="S41" s="2908"/>
      <c r="T41" s="2908"/>
      <c r="U41" s="2908"/>
      <c r="V41" s="2908"/>
      <c r="W41" s="2908"/>
      <c r="X41" s="2908"/>
      <c r="Y41" s="2908"/>
      <c r="Z41" s="2908"/>
      <c r="AA41" s="2908"/>
      <c r="AB41" s="2908"/>
      <c r="AC41" s="2908"/>
      <c r="AD41" s="2908"/>
      <c r="AE41" s="2908"/>
      <c r="AF41" s="2909"/>
    </row>
    <row r="42" spans="1:32" s="688" customFormat="1" ht="19.5" customHeight="1" x14ac:dyDescent="0.15">
      <c r="B42" s="2940"/>
      <c r="C42" s="2901"/>
      <c r="D42" s="2901"/>
      <c r="E42" s="2901"/>
      <c r="F42" s="2901"/>
      <c r="G42" s="2901"/>
      <c r="H42" s="2901"/>
      <c r="I42" s="2901"/>
      <c r="J42" s="2901"/>
      <c r="K42" s="2901"/>
      <c r="L42" s="2942"/>
      <c r="M42" s="687"/>
      <c r="N42" s="685" t="s">
        <v>634</v>
      </c>
      <c r="O42" s="2907"/>
      <c r="P42" s="2908"/>
      <c r="Q42" s="2908"/>
      <c r="R42" s="2908"/>
      <c r="S42" s="2908"/>
      <c r="T42" s="2908"/>
      <c r="U42" s="2908"/>
      <c r="V42" s="2908"/>
      <c r="W42" s="2908"/>
      <c r="X42" s="2908"/>
      <c r="Y42" s="2908"/>
      <c r="Z42" s="2908"/>
      <c r="AA42" s="2908"/>
      <c r="AB42" s="2908"/>
      <c r="AC42" s="2908"/>
      <c r="AD42" s="2908"/>
      <c r="AE42" s="2908"/>
      <c r="AF42" s="2909"/>
    </row>
    <row r="43" spans="1:32" s="688" customFormat="1" ht="19.5" customHeight="1" thickBot="1" x14ac:dyDescent="0.2">
      <c r="B43" s="2943"/>
      <c r="C43" s="2944"/>
      <c r="D43" s="2944"/>
      <c r="E43" s="2944"/>
      <c r="F43" s="2944"/>
      <c r="G43" s="2944"/>
      <c r="H43" s="2944"/>
      <c r="I43" s="2944"/>
      <c r="J43" s="2944"/>
      <c r="K43" s="2944"/>
      <c r="L43" s="2945"/>
      <c r="M43" s="157"/>
      <c r="N43" s="701" t="s">
        <v>634</v>
      </c>
      <c r="O43" s="2931"/>
      <c r="P43" s="2932"/>
      <c r="Q43" s="2932"/>
      <c r="R43" s="2932"/>
      <c r="S43" s="2932"/>
      <c r="T43" s="2932"/>
      <c r="U43" s="2932"/>
      <c r="V43" s="2932"/>
      <c r="W43" s="2932"/>
      <c r="X43" s="2932"/>
      <c r="Y43" s="2932"/>
      <c r="Z43" s="2932"/>
      <c r="AA43" s="2932"/>
      <c r="AB43" s="2932"/>
      <c r="AC43" s="2932"/>
      <c r="AD43" s="2932"/>
      <c r="AE43" s="2932"/>
      <c r="AF43" s="2933"/>
    </row>
    <row r="44" spans="1:32" s="688" customFormat="1" ht="19.5" customHeight="1" thickTop="1" x14ac:dyDescent="0.15">
      <c r="B44" s="2947" t="s">
        <v>668</v>
      </c>
      <c r="C44" s="2948"/>
      <c r="D44" s="2948"/>
      <c r="E44" s="2948"/>
      <c r="F44" s="2948"/>
      <c r="G44" s="2948"/>
      <c r="H44" s="2948"/>
      <c r="I44" s="2948"/>
      <c r="J44" s="2948"/>
      <c r="K44" s="2948"/>
      <c r="L44" s="2949"/>
      <c r="M44" s="161"/>
      <c r="N44" s="702" t="s">
        <v>634</v>
      </c>
      <c r="O44" s="2934"/>
      <c r="P44" s="2935"/>
      <c r="Q44" s="2935"/>
      <c r="R44" s="2935"/>
      <c r="S44" s="2935"/>
      <c r="T44" s="2935"/>
      <c r="U44" s="2935"/>
      <c r="V44" s="2935"/>
      <c r="W44" s="2935"/>
      <c r="X44" s="2935"/>
      <c r="Y44" s="2935"/>
      <c r="Z44" s="2935"/>
      <c r="AA44" s="2935"/>
      <c r="AB44" s="2935"/>
      <c r="AC44" s="2935"/>
      <c r="AD44" s="2935"/>
      <c r="AE44" s="2935"/>
      <c r="AF44" s="2936"/>
    </row>
    <row r="45" spans="1:32" s="688" customFormat="1" ht="19.5" customHeight="1" x14ac:dyDescent="0.15">
      <c r="B45" s="2940"/>
      <c r="C45" s="2901"/>
      <c r="D45" s="2901"/>
      <c r="E45" s="2901"/>
      <c r="F45" s="2901"/>
      <c r="G45" s="2901"/>
      <c r="H45" s="2901"/>
      <c r="I45" s="2901"/>
      <c r="J45" s="2901"/>
      <c r="K45" s="2901"/>
      <c r="L45" s="2942"/>
      <c r="M45" s="687"/>
      <c r="N45" s="685" t="s">
        <v>634</v>
      </c>
      <c r="O45" s="2907"/>
      <c r="P45" s="2908"/>
      <c r="Q45" s="2908"/>
      <c r="R45" s="2908"/>
      <c r="S45" s="2908"/>
      <c r="T45" s="2908"/>
      <c r="U45" s="2908"/>
      <c r="V45" s="2908"/>
      <c r="W45" s="2908"/>
      <c r="X45" s="2908"/>
      <c r="Y45" s="2908"/>
      <c r="Z45" s="2908"/>
      <c r="AA45" s="2908"/>
      <c r="AB45" s="2908"/>
      <c r="AC45" s="2908"/>
      <c r="AD45" s="2908"/>
      <c r="AE45" s="2908"/>
      <c r="AF45" s="2909"/>
    </row>
    <row r="46" spans="1:32" s="688" customFormat="1" ht="19.5" customHeight="1" x14ac:dyDescent="0.15">
      <c r="B46" s="2943"/>
      <c r="C46" s="2944"/>
      <c r="D46" s="2944"/>
      <c r="E46" s="2944"/>
      <c r="F46" s="2944"/>
      <c r="G46" s="2944"/>
      <c r="H46" s="2944"/>
      <c r="I46" s="2944"/>
      <c r="J46" s="2944"/>
      <c r="K46" s="2944"/>
      <c r="L46" s="2945"/>
      <c r="M46" s="696"/>
      <c r="N46" s="693" t="s">
        <v>634</v>
      </c>
      <c r="O46" s="2907"/>
      <c r="P46" s="2908"/>
      <c r="Q46" s="2908"/>
      <c r="R46" s="2908"/>
      <c r="S46" s="2908"/>
      <c r="T46" s="2908"/>
      <c r="U46" s="2908"/>
      <c r="V46" s="2908"/>
      <c r="W46" s="2908"/>
      <c r="X46" s="2908"/>
      <c r="Y46" s="2908"/>
      <c r="Z46" s="2908"/>
      <c r="AA46" s="2908"/>
      <c r="AB46" s="2908"/>
      <c r="AC46" s="2908"/>
      <c r="AD46" s="2908"/>
      <c r="AE46" s="2908"/>
      <c r="AF46" s="2909"/>
    </row>
    <row r="47" spans="1:32" s="688" customFormat="1" ht="19.5" customHeight="1" x14ac:dyDescent="0.15">
      <c r="B47" s="2918" t="s">
        <v>669</v>
      </c>
      <c r="C47" s="2941"/>
      <c r="D47" s="2941"/>
      <c r="E47" s="2941"/>
      <c r="F47" s="2941"/>
      <c r="G47" s="2941"/>
      <c r="H47" s="2941"/>
      <c r="I47" s="2941"/>
      <c r="J47" s="2941"/>
      <c r="K47" s="2941"/>
      <c r="L47" s="2946"/>
      <c r="M47" s="687"/>
      <c r="N47" s="685" t="s">
        <v>634</v>
      </c>
      <c r="O47" s="2907"/>
      <c r="P47" s="2908"/>
      <c r="Q47" s="2908"/>
      <c r="R47" s="2908"/>
      <c r="S47" s="2908"/>
      <c r="T47" s="2908"/>
      <c r="U47" s="2908"/>
      <c r="V47" s="2908"/>
      <c r="W47" s="2908"/>
      <c r="X47" s="2908"/>
      <c r="Y47" s="2908"/>
      <c r="Z47" s="2908"/>
      <c r="AA47" s="2908"/>
      <c r="AB47" s="2908"/>
      <c r="AC47" s="2908"/>
      <c r="AD47" s="2908"/>
      <c r="AE47" s="2908"/>
      <c r="AF47" s="2909"/>
    </row>
    <row r="48" spans="1:32" s="688" customFormat="1" ht="19.5" customHeight="1" x14ac:dyDescent="0.15">
      <c r="B48" s="2940"/>
      <c r="C48" s="2901"/>
      <c r="D48" s="2901"/>
      <c r="E48" s="2901"/>
      <c r="F48" s="2901"/>
      <c r="G48" s="2901"/>
      <c r="H48" s="2901"/>
      <c r="I48" s="2901"/>
      <c r="J48" s="2901"/>
      <c r="K48" s="2901"/>
      <c r="L48" s="2942"/>
      <c r="M48" s="687"/>
      <c r="N48" s="685" t="s">
        <v>634</v>
      </c>
      <c r="O48" s="2907"/>
      <c r="P48" s="2908"/>
      <c r="Q48" s="2908"/>
      <c r="R48" s="2908"/>
      <c r="S48" s="2908"/>
      <c r="T48" s="2908"/>
      <c r="U48" s="2908"/>
      <c r="V48" s="2908"/>
      <c r="W48" s="2908"/>
      <c r="X48" s="2908"/>
      <c r="Y48" s="2908"/>
      <c r="Z48" s="2908"/>
      <c r="AA48" s="2908"/>
      <c r="AB48" s="2908"/>
      <c r="AC48" s="2908"/>
      <c r="AD48" s="2908"/>
      <c r="AE48" s="2908"/>
      <c r="AF48" s="2909"/>
    </row>
    <row r="49" spans="1:32" s="688" customFormat="1" ht="19.5" customHeight="1" x14ac:dyDescent="0.15">
      <c r="B49" s="2943"/>
      <c r="C49" s="2944"/>
      <c r="D49" s="2944"/>
      <c r="E49" s="2944"/>
      <c r="F49" s="2944"/>
      <c r="G49" s="2944"/>
      <c r="H49" s="2944"/>
      <c r="I49" s="2944"/>
      <c r="J49" s="2944"/>
      <c r="K49" s="2944"/>
      <c r="L49" s="2945"/>
      <c r="M49" s="696"/>
      <c r="N49" s="693" t="s">
        <v>634</v>
      </c>
      <c r="O49" s="2907"/>
      <c r="P49" s="2908"/>
      <c r="Q49" s="2908"/>
      <c r="R49" s="2908"/>
      <c r="S49" s="2908"/>
      <c r="T49" s="2908"/>
      <c r="U49" s="2908"/>
      <c r="V49" s="2908"/>
      <c r="W49" s="2908"/>
      <c r="X49" s="2908"/>
      <c r="Y49" s="2908"/>
      <c r="Z49" s="2908"/>
      <c r="AA49" s="2908"/>
      <c r="AB49" s="2908"/>
      <c r="AC49" s="2908"/>
      <c r="AD49" s="2908"/>
      <c r="AE49" s="2908"/>
      <c r="AF49" s="2909"/>
    </row>
    <row r="50" spans="1:32" s="688" customFormat="1" ht="19.5" customHeight="1" x14ac:dyDescent="0.15">
      <c r="B50" s="2918" t="s">
        <v>670</v>
      </c>
      <c r="C50" s="2941"/>
      <c r="D50" s="2941"/>
      <c r="E50" s="2941"/>
      <c r="F50" s="2941"/>
      <c r="G50" s="2941"/>
      <c r="H50" s="2941"/>
      <c r="I50" s="2941"/>
      <c r="J50" s="2941"/>
      <c r="K50" s="2941"/>
      <c r="L50" s="2946"/>
      <c r="M50" s="687"/>
      <c r="N50" s="685" t="s">
        <v>634</v>
      </c>
      <c r="O50" s="2907"/>
      <c r="P50" s="2908"/>
      <c r="Q50" s="2908"/>
      <c r="R50" s="2908"/>
      <c r="S50" s="2908"/>
      <c r="T50" s="2908"/>
      <c r="U50" s="2908"/>
      <c r="V50" s="2908"/>
      <c r="W50" s="2908"/>
      <c r="X50" s="2908"/>
      <c r="Y50" s="2908"/>
      <c r="Z50" s="2908"/>
      <c r="AA50" s="2908"/>
      <c r="AB50" s="2908"/>
      <c r="AC50" s="2908"/>
      <c r="AD50" s="2908"/>
      <c r="AE50" s="2908"/>
      <c r="AF50" s="2909"/>
    </row>
    <row r="51" spans="1:32" s="688" customFormat="1" ht="19.5" customHeight="1" x14ac:dyDescent="0.15">
      <c r="B51" s="2950"/>
      <c r="C51" s="2951"/>
      <c r="D51" s="2951"/>
      <c r="E51" s="2951"/>
      <c r="F51" s="2951"/>
      <c r="G51" s="2951"/>
      <c r="H51" s="2951"/>
      <c r="I51" s="2951"/>
      <c r="J51" s="2951"/>
      <c r="K51" s="2951"/>
      <c r="L51" s="2952"/>
      <c r="M51" s="687"/>
      <c r="N51" s="685" t="s">
        <v>634</v>
      </c>
      <c r="O51" s="2907"/>
      <c r="P51" s="2908"/>
      <c r="Q51" s="2908"/>
      <c r="R51" s="2908"/>
      <c r="S51" s="2908"/>
      <c r="T51" s="2908"/>
      <c r="U51" s="2908"/>
      <c r="V51" s="2908"/>
      <c r="W51" s="2908"/>
      <c r="X51" s="2908"/>
      <c r="Y51" s="2908"/>
      <c r="Z51" s="2908"/>
      <c r="AA51" s="2908"/>
      <c r="AB51" s="2908"/>
      <c r="AC51" s="2908"/>
      <c r="AD51" s="2908"/>
      <c r="AE51" s="2908"/>
      <c r="AF51" s="2909"/>
    </row>
    <row r="52" spans="1:32" s="688" customFormat="1" ht="19.5" customHeight="1" x14ac:dyDescent="0.15">
      <c r="B52" s="2953"/>
      <c r="C52" s="2954"/>
      <c r="D52" s="2954"/>
      <c r="E52" s="2954"/>
      <c r="F52" s="2954"/>
      <c r="G52" s="2954"/>
      <c r="H52" s="2954"/>
      <c r="I52" s="2954"/>
      <c r="J52" s="2954"/>
      <c r="K52" s="2954"/>
      <c r="L52" s="2955"/>
      <c r="M52" s="687"/>
      <c r="N52" s="685" t="s">
        <v>634</v>
      </c>
      <c r="O52" s="2889"/>
      <c r="P52" s="2890"/>
      <c r="Q52" s="2890"/>
      <c r="R52" s="2890"/>
      <c r="S52" s="2890"/>
      <c r="T52" s="2890"/>
      <c r="U52" s="2890"/>
      <c r="V52" s="2890"/>
      <c r="W52" s="2890"/>
      <c r="X52" s="2890"/>
      <c r="Y52" s="2890"/>
      <c r="Z52" s="2890"/>
      <c r="AA52" s="2890"/>
      <c r="AB52" s="2890"/>
      <c r="AC52" s="2890"/>
      <c r="AD52" s="2890"/>
      <c r="AE52" s="2890"/>
      <c r="AF52" s="2891"/>
    </row>
    <row r="54" spans="1:32" x14ac:dyDescent="0.15">
      <c r="B54" s="698" t="s">
        <v>661</v>
      </c>
    </row>
    <row r="55" spans="1:32" x14ac:dyDescent="0.15">
      <c r="B55" s="698" t="s">
        <v>662</v>
      </c>
    </row>
    <row r="57" spans="1:32" x14ac:dyDescent="0.15">
      <c r="A57" s="698" t="s">
        <v>663</v>
      </c>
      <c r="M57" s="159"/>
      <c r="N57" s="698" t="s">
        <v>478</v>
      </c>
      <c r="O57" s="2894"/>
      <c r="P57" s="2894"/>
      <c r="Q57" s="698" t="s">
        <v>646</v>
      </c>
      <c r="R57" s="2894"/>
      <c r="S57" s="2894"/>
      <c r="T57" s="698" t="s">
        <v>647</v>
      </c>
    </row>
    <row r="82" spans="12:12" x14ac:dyDescent="0.15">
      <c r="L82" s="318"/>
    </row>
    <row r="122" spans="1:7" x14ac:dyDescent="0.15">
      <c r="A122" s="700"/>
      <c r="C122" s="700"/>
      <c r="D122" s="700"/>
      <c r="E122" s="700"/>
      <c r="F122" s="700"/>
      <c r="G122" s="700"/>
    </row>
    <row r="123" spans="1:7" x14ac:dyDescent="0.15">
      <c r="C123" s="697"/>
    </row>
    <row r="151" spans="1:1" x14ac:dyDescent="0.15">
      <c r="A151" s="700"/>
    </row>
    <row r="187" spans="1:1" x14ac:dyDescent="0.15">
      <c r="A187" s="699"/>
    </row>
    <row r="238" spans="1:1" x14ac:dyDescent="0.15">
      <c r="A238" s="699"/>
    </row>
    <row r="287" spans="1:1" x14ac:dyDescent="0.15">
      <c r="A287" s="699"/>
    </row>
    <row r="314" spans="1:1" x14ac:dyDescent="0.15">
      <c r="A314" s="700"/>
    </row>
    <row r="364" spans="1:1" x14ac:dyDescent="0.15">
      <c r="A364" s="699"/>
    </row>
    <row r="388" spans="1:1" x14ac:dyDescent="0.15">
      <c r="A388" s="700"/>
    </row>
    <row r="416" spans="1:1" x14ac:dyDescent="0.15">
      <c r="A416" s="700"/>
    </row>
    <row r="444" spans="1:1" x14ac:dyDescent="0.15">
      <c r="A444" s="700"/>
    </row>
    <row r="468" spans="1:1" x14ac:dyDescent="0.15">
      <c r="A468" s="700"/>
    </row>
    <row r="497" spans="1:1" x14ac:dyDescent="0.15">
      <c r="A497" s="700"/>
    </row>
    <row r="526" spans="1:1" x14ac:dyDescent="0.15">
      <c r="A526" s="700"/>
    </row>
    <row r="575" spans="1:1" x14ac:dyDescent="0.15">
      <c r="A575" s="699"/>
    </row>
    <row r="606" spans="1:1" x14ac:dyDescent="0.15">
      <c r="A606" s="699"/>
    </row>
    <row r="650" spans="1:1" x14ac:dyDescent="0.15">
      <c r="A650" s="699"/>
    </row>
    <row r="686" spans="1:1" x14ac:dyDescent="0.15">
      <c r="A686" s="700"/>
    </row>
    <row r="725" spans="1:1" x14ac:dyDescent="0.15">
      <c r="A725" s="699"/>
    </row>
    <row r="754" spans="1:1" x14ac:dyDescent="0.15">
      <c r="A754" s="699"/>
    </row>
    <row r="793" spans="1:1" x14ac:dyDescent="0.15">
      <c r="A793" s="699"/>
    </row>
    <row r="832" spans="1:1" x14ac:dyDescent="0.15">
      <c r="A832" s="699"/>
    </row>
    <row r="860" spans="1:1" x14ac:dyDescent="0.15">
      <c r="A860" s="699"/>
    </row>
    <row r="900" spans="1:1" x14ac:dyDescent="0.15">
      <c r="A900" s="699"/>
    </row>
    <row r="940" spans="1:1" x14ac:dyDescent="0.15">
      <c r="A940" s="699"/>
    </row>
    <row r="969" spans="1:1" x14ac:dyDescent="0.15">
      <c r="A969" s="699"/>
    </row>
  </sheetData>
  <mergeCells count="61">
    <mergeCell ref="B17:L19"/>
    <mergeCell ref="O17:AF17"/>
    <mergeCell ref="O18:AF18"/>
    <mergeCell ref="O19:AF19"/>
    <mergeCell ref="X4:Y4"/>
    <mergeCell ref="AA4:AB4"/>
    <mergeCell ref="AD4:AE4"/>
    <mergeCell ref="T7:AF7"/>
    <mergeCell ref="B9:AF10"/>
    <mergeCell ref="R14:V14"/>
    <mergeCell ref="B16:L16"/>
    <mergeCell ref="M16:N16"/>
    <mergeCell ref="O16:AF16"/>
    <mergeCell ref="B5:G5"/>
    <mergeCell ref="H5:J5"/>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O34:AF34"/>
    <mergeCell ref="B35:L37"/>
    <mergeCell ref="O35:AF35"/>
    <mergeCell ref="O36:AF36"/>
    <mergeCell ref="O37:AF37"/>
    <mergeCell ref="B32:L34"/>
    <mergeCell ref="O32:AF32"/>
    <mergeCell ref="O33:AF33"/>
    <mergeCell ref="O57:P57"/>
    <mergeCell ref="R57:S57"/>
    <mergeCell ref="B44:L46"/>
    <mergeCell ref="O44:AF44"/>
    <mergeCell ref="O45:AF45"/>
    <mergeCell ref="O46:AF46"/>
    <mergeCell ref="B47:L49"/>
    <mergeCell ref="O47:AF47"/>
    <mergeCell ref="O48:AF48"/>
    <mergeCell ref="O49:AF49"/>
    <mergeCell ref="B50:L52"/>
    <mergeCell ref="O50:AF50"/>
    <mergeCell ref="O51:AF51"/>
    <mergeCell ref="O52:AF52"/>
    <mergeCell ref="B38:L40"/>
    <mergeCell ref="O38:AF38"/>
    <mergeCell ref="O39:AF39"/>
    <mergeCell ref="O40:AF40"/>
    <mergeCell ref="B41:L43"/>
    <mergeCell ref="O41:AF41"/>
    <mergeCell ref="O42:AF42"/>
    <mergeCell ref="O43:AF43"/>
  </mergeCells>
  <phoneticPr fontId="9"/>
  <pageMargins left="0.7" right="0.7" top="0.75" bottom="0.75" header="0.3" footer="0.3"/>
  <pageSetup paperSize="9" scale="7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B1:AA38"/>
  <sheetViews>
    <sheetView view="pageBreakPreview" zoomScale="115" zoomScaleNormal="100" zoomScaleSheetLayoutView="115" workbookViewId="0">
      <selection activeCell="AD26" sqref="AD26"/>
    </sheetView>
  </sheetViews>
  <sheetFormatPr defaultColWidth="3.5" defaultRowHeight="13.5" x14ac:dyDescent="0.15"/>
  <cols>
    <col min="1" max="1" width="3.5" style="3" customWidth="1"/>
    <col min="2" max="2" width="3" style="137" customWidth="1"/>
    <col min="3" max="7" width="3.5" style="3" customWidth="1"/>
    <col min="8" max="8" width="2.5" style="3" customWidth="1"/>
    <col min="9" max="16384" width="3.5" style="3"/>
  </cols>
  <sheetData>
    <row r="1" spans="2:27" s="1" customFormat="1" x14ac:dyDescent="0.15"/>
    <row r="2" spans="2:27" s="1" customFormat="1" x14ac:dyDescent="0.15">
      <c r="B2" s="1" t="s">
        <v>3430</v>
      </c>
      <c r="AA2" s="45" t="s">
        <v>2017</v>
      </c>
    </row>
    <row r="3" spans="2:27" s="1" customFormat="1" x14ac:dyDescent="0.15"/>
    <row r="4" spans="2:27" s="1" customFormat="1" x14ac:dyDescent="0.15">
      <c r="B4" s="2707" t="s">
        <v>3431</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row>
    <row r="5" spans="2:27" s="1" customFormat="1" x14ac:dyDescent="0.15"/>
    <row r="6" spans="2:27" s="1" customFormat="1" ht="19.5" customHeight="1" x14ac:dyDescent="0.15">
      <c r="B6" s="2958" t="s">
        <v>760</v>
      </c>
      <c r="C6" s="2958"/>
      <c r="D6" s="2958"/>
      <c r="E6" s="2958"/>
      <c r="F6" s="2958"/>
      <c r="G6" s="9"/>
      <c r="H6" s="10"/>
      <c r="I6" s="10"/>
      <c r="J6" s="10"/>
      <c r="K6" s="10"/>
      <c r="L6" s="10"/>
      <c r="M6" s="10"/>
      <c r="N6" s="2469"/>
      <c r="O6" s="2469"/>
      <c r="P6" s="2469"/>
      <c r="Q6" s="2469"/>
      <c r="R6" s="2469"/>
      <c r="S6" s="2469"/>
      <c r="T6" s="2469"/>
      <c r="U6" s="2469"/>
      <c r="V6" s="2469"/>
      <c r="W6" s="2469"/>
      <c r="X6" s="2469"/>
      <c r="Y6" s="2469"/>
      <c r="Z6" s="2469"/>
      <c r="AA6" s="2470"/>
    </row>
    <row r="7" spans="2:27" s="1" customFormat="1" ht="19.5" customHeight="1" x14ac:dyDescent="0.15">
      <c r="B7" s="2468" t="s">
        <v>761</v>
      </c>
      <c r="C7" s="2469"/>
      <c r="D7" s="2469"/>
      <c r="E7" s="2469"/>
      <c r="F7" s="2470"/>
      <c r="G7" s="2854" t="s">
        <v>2019</v>
      </c>
      <c r="H7" s="2959"/>
      <c r="I7" s="2959"/>
      <c r="J7" s="2959"/>
      <c r="K7" s="2959"/>
      <c r="L7" s="2959"/>
      <c r="M7" s="2959"/>
      <c r="N7" s="2959"/>
      <c r="O7" s="2959"/>
      <c r="P7" s="2959"/>
      <c r="Q7" s="2959"/>
      <c r="R7" s="2959"/>
      <c r="S7" s="2959"/>
      <c r="T7" s="2959"/>
      <c r="U7" s="2959"/>
      <c r="V7" s="2959"/>
      <c r="W7" s="2959"/>
      <c r="X7" s="2959"/>
      <c r="Y7" s="2959"/>
      <c r="Z7" s="2959"/>
      <c r="AA7" s="2960"/>
    </row>
    <row r="8" spans="2:27" ht="31.5" customHeight="1" x14ac:dyDescent="0.15">
      <c r="B8" s="2468" t="s">
        <v>765</v>
      </c>
      <c r="C8" s="2469"/>
      <c r="D8" s="2469"/>
      <c r="E8" s="2469"/>
      <c r="F8" s="2470"/>
      <c r="G8" s="2961" t="s">
        <v>3432</v>
      </c>
      <c r="H8" s="2956"/>
      <c r="I8" s="2956"/>
      <c r="J8" s="2956"/>
      <c r="K8" s="2956"/>
      <c r="L8" s="2956"/>
      <c r="M8" s="2956"/>
      <c r="N8" s="2956"/>
      <c r="O8" s="2956"/>
      <c r="P8" s="2962" t="s">
        <v>3433</v>
      </c>
      <c r="Q8" s="2863"/>
      <c r="R8" s="2863"/>
      <c r="S8" s="2863"/>
      <c r="T8" s="2863"/>
      <c r="U8" s="2863"/>
      <c r="V8" s="2863"/>
      <c r="W8" s="2863"/>
      <c r="X8" s="2863"/>
      <c r="Y8" s="2863"/>
      <c r="Z8" s="2863"/>
      <c r="AA8" s="2963"/>
    </row>
    <row r="9" spans="2:27" s="1" customFormat="1" x14ac:dyDescent="0.15"/>
    <row r="10" spans="2:27"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7"/>
      <c r="AA10" s="4"/>
    </row>
    <row r="11" spans="2:27" s="1" customFormat="1" ht="19.5" customHeight="1" x14ac:dyDescent="0.15">
      <c r="B11" s="139"/>
      <c r="C11" s="1" t="s">
        <v>772</v>
      </c>
      <c r="D11" s="12"/>
      <c r="E11" s="12"/>
      <c r="F11" s="12"/>
      <c r="G11" s="12"/>
      <c r="H11" s="12"/>
      <c r="I11" s="12"/>
      <c r="J11" s="12"/>
      <c r="K11" s="12"/>
      <c r="L11" s="12"/>
      <c r="M11" s="12"/>
      <c r="N11" s="12"/>
      <c r="O11" s="12"/>
      <c r="Y11" s="2964" t="s">
        <v>1678</v>
      </c>
      <c r="Z11" s="2964"/>
      <c r="AA11" s="723"/>
    </row>
    <row r="12" spans="2:27" s="1" customFormat="1" x14ac:dyDescent="0.15">
      <c r="B12" s="139"/>
      <c r="D12" s="12"/>
      <c r="E12" s="12"/>
      <c r="F12" s="12"/>
      <c r="G12" s="12"/>
      <c r="H12" s="12"/>
      <c r="I12" s="12"/>
      <c r="J12" s="12"/>
      <c r="K12" s="12"/>
      <c r="L12" s="12"/>
      <c r="M12" s="12"/>
      <c r="N12" s="12"/>
      <c r="O12" s="12"/>
      <c r="Y12" s="748"/>
      <c r="Z12" s="748"/>
      <c r="AA12" s="723"/>
    </row>
    <row r="13" spans="2:27" s="1" customFormat="1" ht="19.5" customHeight="1" x14ac:dyDescent="0.15">
      <c r="B13" s="139"/>
      <c r="C13" s="1" t="s">
        <v>773</v>
      </c>
      <c r="D13" s="12"/>
      <c r="E13" s="12"/>
      <c r="F13" s="12"/>
      <c r="G13" s="12"/>
      <c r="H13" s="12"/>
      <c r="I13" s="12"/>
      <c r="J13" s="12"/>
      <c r="K13" s="12"/>
      <c r="L13" s="12"/>
      <c r="M13" s="12"/>
      <c r="N13" s="12"/>
      <c r="O13" s="12"/>
      <c r="Y13" s="2964" t="s">
        <v>1678</v>
      </c>
      <c r="Z13" s="2964"/>
      <c r="AA13" s="723"/>
    </row>
    <row r="14" spans="2:27" s="1" customFormat="1" x14ac:dyDescent="0.15">
      <c r="B14" s="139"/>
      <c r="L14" s="12"/>
      <c r="Q14" s="12"/>
      <c r="W14" s="12"/>
      <c r="AA14" s="723"/>
    </row>
    <row r="15" spans="2:27" s="1" customFormat="1" x14ac:dyDescent="0.15">
      <c r="B15" s="139"/>
      <c r="C15" s="1" t="s">
        <v>774</v>
      </c>
      <c r="AA15" s="723"/>
    </row>
    <row r="16" spans="2:27" s="1" customFormat="1" ht="6.75" customHeight="1" x14ac:dyDescent="0.15">
      <c r="B16" s="139"/>
      <c r="AA16" s="723"/>
    </row>
    <row r="17" spans="2:27" s="1" customFormat="1" ht="23.25" customHeight="1" x14ac:dyDescent="0.15">
      <c r="B17" s="139" t="s">
        <v>775</v>
      </c>
      <c r="C17" s="2468" t="s">
        <v>776</v>
      </c>
      <c r="D17" s="2469"/>
      <c r="E17" s="2469"/>
      <c r="F17" s="2469"/>
      <c r="G17" s="2469"/>
      <c r="H17" s="2470"/>
      <c r="I17" s="2956"/>
      <c r="J17" s="2956"/>
      <c r="K17" s="2956"/>
      <c r="L17" s="2956"/>
      <c r="M17" s="2956"/>
      <c r="N17" s="2956"/>
      <c r="O17" s="2956"/>
      <c r="P17" s="2956"/>
      <c r="Q17" s="2956"/>
      <c r="R17" s="2956"/>
      <c r="S17" s="2956"/>
      <c r="T17" s="2956"/>
      <c r="U17" s="2956"/>
      <c r="V17" s="2956"/>
      <c r="W17" s="2956"/>
      <c r="X17" s="2956"/>
      <c r="Y17" s="2956"/>
      <c r="Z17" s="2957"/>
      <c r="AA17" s="723"/>
    </row>
    <row r="18" spans="2:27" s="1" customFormat="1" ht="23.25" customHeight="1" x14ac:dyDescent="0.15">
      <c r="B18" s="139" t="s">
        <v>775</v>
      </c>
      <c r="C18" s="2468" t="s">
        <v>777</v>
      </c>
      <c r="D18" s="2469"/>
      <c r="E18" s="2469"/>
      <c r="F18" s="2469"/>
      <c r="G18" s="2469"/>
      <c r="H18" s="2470"/>
      <c r="I18" s="2956"/>
      <c r="J18" s="2956"/>
      <c r="K18" s="2956"/>
      <c r="L18" s="2956"/>
      <c r="M18" s="2956"/>
      <c r="N18" s="2956"/>
      <c r="O18" s="2956"/>
      <c r="P18" s="2956"/>
      <c r="Q18" s="2956"/>
      <c r="R18" s="2956"/>
      <c r="S18" s="2956"/>
      <c r="T18" s="2956"/>
      <c r="U18" s="2956"/>
      <c r="V18" s="2956"/>
      <c r="W18" s="2956"/>
      <c r="X18" s="2956"/>
      <c r="Y18" s="2956"/>
      <c r="Z18" s="2957"/>
      <c r="AA18" s="723"/>
    </row>
    <row r="19" spans="2:27" s="1" customFormat="1" ht="23.25" customHeight="1" x14ac:dyDescent="0.15">
      <c r="B19" s="139" t="s">
        <v>775</v>
      </c>
      <c r="C19" s="2468" t="s">
        <v>778</v>
      </c>
      <c r="D19" s="2469"/>
      <c r="E19" s="2469"/>
      <c r="F19" s="2469"/>
      <c r="G19" s="2469"/>
      <c r="H19" s="2470"/>
      <c r="I19" s="2956"/>
      <c r="J19" s="2956"/>
      <c r="K19" s="2956"/>
      <c r="L19" s="2956"/>
      <c r="M19" s="2956"/>
      <c r="N19" s="2956"/>
      <c r="O19" s="2956"/>
      <c r="P19" s="2956"/>
      <c r="Q19" s="2956"/>
      <c r="R19" s="2956"/>
      <c r="S19" s="2956"/>
      <c r="T19" s="2956"/>
      <c r="U19" s="2956"/>
      <c r="V19" s="2956"/>
      <c r="W19" s="2956"/>
      <c r="X19" s="2956"/>
      <c r="Y19" s="2956"/>
      <c r="Z19" s="2957"/>
      <c r="AA19" s="723"/>
    </row>
    <row r="20" spans="2:27" s="1" customFormat="1" x14ac:dyDescent="0.15">
      <c r="B20" s="139"/>
      <c r="C20" s="12"/>
      <c r="D20" s="12"/>
      <c r="E20" s="12"/>
      <c r="F20" s="12"/>
      <c r="G20" s="12"/>
      <c r="H20" s="12"/>
      <c r="I20" s="2"/>
      <c r="J20" s="2"/>
      <c r="K20" s="2"/>
      <c r="L20" s="2"/>
      <c r="M20" s="2"/>
      <c r="N20" s="2"/>
      <c r="O20" s="2"/>
      <c r="P20" s="2"/>
      <c r="Q20" s="2"/>
      <c r="R20" s="2"/>
      <c r="S20" s="2"/>
      <c r="T20" s="2"/>
      <c r="U20" s="2"/>
      <c r="V20" s="2"/>
      <c r="W20" s="2"/>
      <c r="X20" s="2"/>
      <c r="Y20" s="2"/>
      <c r="Z20" s="2"/>
      <c r="AA20" s="723"/>
    </row>
    <row r="21" spans="2:27" s="1" customFormat="1" ht="27" customHeight="1" x14ac:dyDescent="0.15">
      <c r="B21" s="139"/>
      <c r="C21" s="2695" t="s">
        <v>3434</v>
      </c>
      <c r="D21" s="2695"/>
      <c r="E21" s="2695"/>
      <c r="F21" s="2695"/>
      <c r="G21" s="2695"/>
      <c r="H21" s="2695"/>
      <c r="I21" s="2695"/>
      <c r="J21" s="2695"/>
      <c r="K21" s="2695"/>
      <c r="L21" s="2695"/>
      <c r="M21" s="2695"/>
      <c r="N21" s="2695"/>
      <c r="O21" s="2695"/>
      <c r="P21" s="2695"/>
      <c r="Q21" s="2695"/>
      <c r="R21" s="2695"/>
      <c r="S21" s="2695"/>
      <c r="T21" s="2695"/>
      <c r="U21" s="2695"/>
      <c r="V21" s="2695"/>
      <c r="W21" s="2695"/>
      <c r="X21" s="2695"/>
      <c r="Y21" s="2695"/>
      <c r="Z21" s="2695"/>
      <c r="AA21" s="723"/>
    </row>
    <row r="22" spans="2:27" s="1" customFormat="1" ht="6" customHeight="1" x14ac:dyDescent="0.15">
      <c r="B22" s="139"/>
      <c r="C22" s="12"/>
      <c r="D22" s="12"/>
      <c r="E22" s="12"/>
      <c r="F22" s="12"/>
      <c r="G22" s="12"/>
      <c r="H22" s="12"/>
      <c r="I22" s="12"/>
      <c r="J22" s="12"/>
      <c r="K22" s="12"/>
      <c r="L22" s="12"/>
      <c r="M22" s="12"/>
      <c r="N22" s="12"/>
      <c r="O22" s="12"/>
      <c r="AA22" s="723"/>
    </row>
    <row r="23" spans="2:27" s="1" customFormat="1" ht="27.75" customHeight="1" x14ac:dyDescent="0.15">
      <c r="B23" s="139"/>
      <c r="D23" s="2695" t="s">
        <v>3435</v>
      </c>
      <c r="E23" s="2695"/>
      <c r="F23" s="2695"/>
      <c r="G23" s="2695"/>
      <c r="H23" s="2695"/>
      <c r="I23" s="2695"/>
      <c r="J23" s="2695"/>
      <c r="K23" s="2695"/>
      <c r="L23" s="2695"/>
      <c r="M23" s="2695"/>
      <c r="N23" s="2695"/>
      <c r="O23" s="2695"/>
      <c r="P23" s="2695"/>
      <c r="Q23" s="2695"/>
      <c r="R23" s="2695"/>
      <c r="S23" s="2695"/>
      <c r="T23" s="2695"/>
      <c r="U23" s="2695"/>
      <c r="V23" s="2695"/>
      <c r="W23" s="2695"/>
      <c r="X23" s="2695"/>
      <c r="Y23" s="2964" t="s">
        <v>1678</v>
      </c>
      <c r="Z23" s="2964"/>
      <c r="AA23" s="723"/>
    </row>
    <row r="24" spans="2:27" s="1" customFormat="1" ht="6.75" customHeight="1" x14ac:dyDescent="0.15">
      <c r="B24" s="139"/>
      <c r="AA24" s="723"/>
    </row>
    <row r="25" spans="2:27" s="2" customFormat="1" ht="18" customHeight="1" x14ac:dyDescent="0.15">
      <c r="B25" s="616"/>
      <c r="D25" s="2" t="s">
        <v>780</v>
      </c>
      <c r="Y25" s="2964" t="s">
        <v>1678</v>
      </c>
      <c r="Z25" s="2964"/>
      <c r="AA25" s="132"/>
    </row>
    <row r="26" spans="2:27" s="1" customFormat="1" ht="6.75" customHeight="1" x14ac:dyDescent="0.15">
      <c r="B26" s="139"/>
      <c r="AA26" s="723"/>
    </row>
    <row r="27" spans="2:27" s="2" customFormat="1" ht="18" customHeight="1" x14ac:dyDescent="0.15">
      <c r="B27" s="616"/>
      <c r="D27" s="2" t="s">
        <v>781</v>
      </c>
      <c r="Y27" s="2964" t="s">
        <v>1678</v>
      </c>
      <c r="Z27" s="2964"/>
      <c r="AA27" s="132"/>
    </row>
    <row r="28" spans="2:27" s="1" customFormat="1" ht="6.75" customHeight="1" x14ac:dyDescent="0.15">
      <c r="B28" s="139"/>
      <c r="AA28" s="723"/>
    </row>
    <row r="29" spans="2:27" s="2" customFormat="1" ht="18" customHeight="1" x14ac:dyDescent="0.15">
      <c r="B29" s="616"/>
      <c r="D29" s="2" t="s">
        <v>782</v>
      </c>
      <c r="Y29" s="2964" t="s">
        <v>1678</v>
      </c>
      <c r="Z29" s="2964"/>
      <c r="AA29" s="132"/>
    </row>
    <row r="30" spans="2:27" s="1" customFormat="1" ht="6.75" customHeight="1" x14ac:dyDescent="0.15">
      <c r="B30" s="139"/>
      <c r="AA30" s="723"/>
    </row>
    <row r="31" spans="2:27" s="2" customFormat="1" ht="18" customHeight="1" x14ac:dyDescent="0.15">
      <c r="B31" s="616"/>
      <c r="D31" s="2" t="s">
        <v>783</v>
      </c>
      <c r="Y31" s="2964" t="s">
        <v>1678</v>
      </c>
      <c r="Z31" s="2964"/>
      <c r="AA31" s="132"/>
    </row>
    <row r="32" spans="2:27" s="1" customFormat="1" ht="6.75" customHeight="1" x14ac:dyDescent="0.15">
      <c r="B32" s="139"/>
      <c r="AA32" s="723"/>
    </row>
    <row r="33" spans="2:27" ht="18" customHeight="1" x14ac:dyDescent="0.15">
      <c r="B33" s="199"/>
      <c r="D33" s="2" t="s">
        <v>784</v>
      </c>
      <c r="Y33" s="2964" t="s">
        <v>1678</v>
      </c>
      <c r="Z33" s="2964"/>
      <c r="AA33" s="92"/>
    </row>
    <row r="34" spans="2:27" x14ac:dyDescent="0.15">
      <c r="B34" s="199"/>
      <c r="AA34" s="92"/>
    </row>
    <row r="35" spans="2:27" ht="27" customHeight="1" x14ac:dyDescent="0.15">
      <c r="B35" s="676"/>
      <c r="C35" s="2680" t="s">
        <v>785</v>
      </c>
      <c r="D35" s="2680"/>
      <c r="E35" s="2680"/>
      <c r="F35" s="2680"/>
      <c r="G35" s="2680"/>
      <c r="H35" s="2680"/>
      <c r="I35" s="2680"/>
      <c r="J35" s="2680"/>
      <c r="K35" s="2680"/>
      <c r="L35" s="2680"/>
      <c r="M35" s="2680"/>
      <c r="N35" s="2680"/>
      <c r="O35" s="2680"/>
      <c r="P35" s="2680"/>
      <c r="Q35" s="2680"/>
      <c r="R35" s="2680"/>
      <c r="S35" s="2680"/>
      <c r="T35" s="2680"/>
      <c r="U35" s="2680"/>
      <c r="V35" s="2680"/>
      <c r="W35" s="2680"/>
      <c r="X35" s="2680"/>
      <c r="Y35" s="2965" t="s">
        <v>1678</v>
      </c>
      <c r="Z35" s="2965"/>
      <c r="AA35" s="60"/>
    </row>
    <row r="36" spans="2:27" s="2" customFormat="1" x14ac:dyDescent="0.15">
      <c r="B36" s="201" t="s">
        <v>786</v>
      </c>
    </row>
    <row r="37" spans="2:27" s="2" customFormat="1" x14ac:dyDescent="0.15">
      <c r="B37" s="201" t="s">
        <v>787</v>
      </c>
    </row>
    <row r="38" spans="2:27" s="2" customFormat="1" x14ac:dyDescent="0.15">
      <c r="B38" s="201" t="s">
        <v>3436</v>
      </c>
    </row>
  </sheetData>
  <mergeCells count="27">
    <mergeCell ref="C35:X35"/>
    <mergeCell ref="Y35:Z35"/>
    <mergeCell ref="C18:H18"/>
    <mergeCell ref="I18:Z18"/>
    <mergeCell ref="C19:H19"/>
    <mergeCell ref="I19:Z19"/>
    <mergeCell ref="C21:Z21"/>
    <mergeCell ref="D23:X23"/>
    <mergeCell ref="Y23:Z23"/>
    <mergeCell ref="Y25:Z25"/>
    <mergeCell ref="Y27:Z27"/>
    <mergeCell ref="Y29:Z29"/>
    <mergeCell ref="Y31:Z31"/>
    <mergeCell ref="Y33:Z33"/>
    <mergeCell ref="C17:H17"/>
    <mergeCell ref="I17:Z17"/>
    <mergeCell ref="B4:AA4"/>
    <mergeCell ref="B6:F6"/>
    <mergeCell ref="N6:Q6"/>
    <mergeCell ref="R6:AA6"/>
    <mergeCell ref="B7:F7"/>
    <mergeCell ref="G7:AA7"/>
    <mergeCell ref="B8:F8"/>
    <mergeCell ref="G8:O8"/>
    <mergeCell ref="P8:AA8"/>
    <mergeCell ref="Y11:Z11"/>
    <mergeCell ref="Y13:Z13"/>
  </mergeCells>
  <phoneticPr fontId="9"/>
  <printOptions horizontalCentered="1"/>
  <pageMargins left="0.70866141732283472" right="0.39370078740157483" top="0.51181102362204722" bottom="0.35433070866141736" header="0.31496062992125984" footer="0.31496062992125984"/>
  <pageSetup paperSize="9" scale="84" orientation="portrait" r:id="rId1"/>
  <headerFooter>
    <oddFooter>&amp;C1－&amp;P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AJ83"/>
  <sheetViews>
    <sheetView view="pageBreakPreview" zoomScale="70" zoomScaleNormal="100" zoomScaleSheetLayoutView="70" workbookViewId="0">
      <selection activeCell="D52" sqref="D52:M52"/>
    </sheetView>
  </sheetViews>
  <sheetFormatPr defaultRowHeight="13.5" x14ac:dyDescent="0.15"/>
  <cols>
    <col min="1" max="1" width="1.5" customWidth="1"/>
    <col min="2" max="3" width="4.25" customWidth="1"/>
    <col min="4" max="29" width="3.125" customWidth="1"/>
    <col min="30" max="30" width="5.75" customWidth="1"/>
    <col min="31" max="35" width="3.125" customWidth="1"/>
    <col min="36" max="36" width="12.375" customWidth="1"/>
  </cols>
  <sheetData>
    <row r="2" spans="2:36" x14ac:dyDescent="0.15">
      <c r="B2" t="s">
        <v>474</v>
      </c>
    </row>
    <row r="3" spans="2:36" ht="14.25" customHeight="1" x14ac:dyDescent="0.15">
      <c r="AA3" s="2580" t="s">
        <v>475</v>
      </c>
      <c r="AB3" s="2581"/>
      <c r="AC3" s="2581"/>
      <c r="AD3" s="2581"/>
      <c r="AE3" s="2582"/>
      <c r="AF3" s="2468"/>
      <c r="AG3" s="2469"/>
      <c r="AH3" s="2469"/>
      <c r="AI3" s="2469"/>
      <c r="AJ3" s="2470"/>
    </row>
    <row r="5" spans="2:36" x14ac:dyDescent="0.15">
      <c r="B5" s="2707" t="s">
        <v>476</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c r="AG5" s="2707"/>
      <c r="AH5" s="2707"/>
      <c r="AI5" s="2707"/>
      <c r="AJ5" s="2707"/>
    </row>
    <row r="6" spans="2:36" ht="13.5" customHeight="1" x14ac:dyDescent="0.15">
      <c r="AA6" s="2060" t="s">
        <v>3691</v>
      </c>
      <c r="AB6" s="2966"/>
      <c r="AC6" s="2966"/>
      <c r="AD6" t="s">
        <v>478</v>
      </c>
      <c r="AE6" s="2707"/>
      <c r="AF6" s="2707"/>
      <c r="AG6" t="s">
        <v>646</v>
      </c>
      <c r="AH6" s="2707"/>
      <c r="AI6" s="2707"/>
      <c r="AJ6" t="s">
        <v>3690</v>
      </c>
    </row>
    <row r="7" spans="2:36" x14ac:dyDescent="0.15">
      <c r="B7" s="2707" t="s">
        <v>3664</v>
      </c>
      <c r="C7" s="2707"/>
      <c r="D7" s="2707"/>
      <c r="E7" s="2707"/>
      <c r="F7" s="2707"/>
      <c r="G7" s="2707"/>
      <c r="H7" s="2707"/>
      <c r="I7" s="2707"/>
    </row>
    <row r="8" spans="2:36" x14ac:dyDescent="0.15">
      <c r="U8" s="2706" t="s">
        <v>483</v>
      </c>
      <c r="V8" s="2706"/>
      <c r="W8" s="2706"/>
      <c r="X8" s="2706"/>
      <c r="Y8" s="2706"/>
      <c r="Z8" s="2706"/>
      <c r="AA8" s="2706"/>
      <c r="AB8" s="2706"/>
      <c r="AC8" s="2706"/>
      <c r="AD8" s="2706"/>
      <c r="AE8" s="2706"/>
      <c r="AF8" s="2706"/>
      <c r="AG8" s="2706"/>
      <c r="AH8" s="2706"/>
      <c r="AI8" s="2706"/>
      <c r="AJ8" s="2706"/>
    </row>
    <row r="9" spans="2:36" x14ac:dyDescent="0.15">
      <c r="X9" s="2707"/>
      <c r="Y9" s="2707"/>
      <c r="Z9" s="2707"/>
      <c r="AA9" s="2707"/>
      <c r="AB9" s="2707"/>
      <c r="AC9" s="2707"/>
      <c r="AD9" s="2707"/>
      <c r="AE9" s="2707"/>
      <c r="AF9" s="2707"/>
      <c r="AG9" s="2707"/>
      <c r="AH9" s="2707"/>
      <c r="AI9" s="2707"/>
      <c r="AJ9" s="2707"/>
    </row>
    <row r="10" spans="2:36" x14ac:dyDescent="0.15">
      <c r="U10" s="2707" t="s">
        <v>484</v>
      </c>
      <c r="V10" s="2707"/>
      <c r="W10" s="2707"/>
      <c r="X10" s="2707"/>
      <c r="Y10" s="2707"/>
      <c r="Z10" s="2707"/>
      <c r="AA10" s="2707"/>
      <c r="AB10" s="2707"/>
      <c r="AC10" s="2707"/>
      <c r="AD10" s="2707"/>
      <c r="AE10" s="2707"/>
      <c r="AF10" s="2707"/>
      <c r="AG10" s="2707"/>
      <c r="AH10" s="2707"/>
      <c r="AI10" s="2707"/>
      <c r="AJ10" s="2707"/>
    </row>
    <row r="11" spans="2:36" x14ac:dyDescent="0.15">
      <c r="X11" s="2707"/>
      <c r="Y11" s="2707"/>
      <c r="Z11" s="2707"/>
      <c r="AA11" s="2707"/>
      <c r="AB11" s="2707"/>
      <c r="AC11" s="2707"/>
      <c r="AD11" s="2707"/>
      <c r="AE11" s="2707"/>
      <c r="AF11" s="2707"/>
      <c r="AG11" s="2707"/>
      <c r="AH11" s="2707"/>
      <c r="AI11" s="2707"/>
      <c r="AJ11" s="2707"/>
    </row>
    <row r="12" spans="2:36" x14ac:dyDescent="0.15">
      <c r="C12" t="s">
        <v>485</v>
      </c>
    </row>
    <row r="13" spans="2:36" x14ac:dyDescent="0.15">
      <c r="M13" s="2689"/>
      <c r="N13" s="2689"/>
      <c r="AA13" s="2580" t="s">
        <v>486</v>
      </c>
      <c r="AB13" s="2581"/>
      <c r="AC13" s="2581"/>
      <c r="AD13" s="2581"/>
      <c r="AE13" s="2581"/>
      <c r="AF13" s="2581"/>
      <c r="AG13" s="2581"/>
      <c r="AH13" s="2582"/>
      <c r="AI13" s="2661"/>
      <c r="AJ13" s="2682"/>
    </row>
    <row r="14" spans="2:36" ht="14.25" customHeight="1" x14ac:dyDescent="0.15">
      <c r="B14" s="2591" t="s">
        <v>487</v>
      </c>
      <c r="C14" s="2675" t="s">
        <v>488</v>
      </c>
      <c r="D14" s="2663"/>
      <c r="E14" s="2663"/>
      <c r="F14" s="2663"/>
      <c r="G14" s="2663"/>
      <c r="H14" s="2663"/>
      <c r="I14" s="2663"/>
      <c r="J14" s="2663"/>
      <c r="K14" s="2690"/>
      <c r="L14" s="2691"/>
      <c r="M14" s="2692"/>
      <c r="N14" s="2692"/>
      <c r="O14" s="2692"/>
      <c r="P14" s="2692"/>
      <c r="Q14" s="2692"/>
      <c r="R14" s="2692"/>
      <c r="S14" s="2692"/>
      <c r="T14" s="2692"/>
      <c r="U14" s="2692"/>
      <c r="V14" s="2692"/>
      <c r="W14" s="2692"/>
      <c r="X14" s="2692"/>
      <c r="Y14" s="2692"/>
      <c r="Z14" s="2692"/>
      <c r="AA14" s="2692"/>
      <c r="AB14" s="2692"/>
      <c r="AC14" s="2692"/>
      <c r="AD14" s="2692"/>
      <c r="AE14" s="2692"/>
      <c r="AF14" s="2692"/>
      <c r="AG14" s="2692"/>
      <c r="AH14" s="2692"/>
      <c r="AI14" s="2692"/>
      <c r="AJ14" s="2693"/>
    </row>
    <row r="15" spans="2:36" ht="14.25" customHeight="1" x14ac:dyDescent="0.15">
      <c r="B15" s="2592"/>
      <c r="C15" s="2694" t="s">
        <v>489</v>
      </c>
      <c r="D15" s="2695"/>
      <c r="E15" s="2695"/>
      <c r="F15" s="2695"/>
      <c r="G15" s="2695"/>
      <c r="H15" s="2695"/>
      <c r="I15" s="2695"/>
      <c r="J15" s="2695"/>
      <c r="K15" s="2695"/>
      <c r="L15" s="2696"/>
      <c r="M15" s="2697"/>
      <c r="N15" s="2697"/>
      <c r="O15" s="2697"/>
      <c r="P15" s="2697"/>
      <c r="Q15" s="2697"/>
      <c r="R15" s="2697"/>
      <c r="S15" s="2697"/>
      <c r="T15" s="2697"/>
      <c r="U15" s="2697"/>
      <c r="V15" s="2697"/>
      <c r="W15" s="2697"/>
      <c r="X15" s="2697"/>
      <c r="Y15" s="2697"/>
      <c r="Z15" s="2697"/>
      <c r="AA15" s="2697"/>
      <c r="AB15" s="2697"/>
      <c r="AC15" s="2697"/>
      <c r="AD15" s="2697"/>
      <c r="AE15" s="2697"/>
      <c r="AF15" s="2697"/>
      <c r="AG15" s="2697"/>
      <c r="AH15" s="2697"/>
      <c r="AI15" s="2697"/>
      <c r="AJ15" s="2698"/>
    </row>
    <row r="16" spans="2:36" ht="13.5" customHeight="1" x14ac:dyDescent="0.15">
      <c r="B16" s="2592"/>
      <c r="C16" s="2675" t="s">
        <v>490</v>
      </c>
      <c r="D16" s="2663"/>
      <c r="E16" s="2663"/>
      <c r="F16" s="2663"/>
      <c r="G16" s="2663"/>
      <c r="H16" s="2663"/>
      <c r="I16" s="2663"/>
      <c r="J16" s="2663"/>
      <c r="K16" s="2664"/>
      <c r="L16" s="2661" t="s">
        <v>491</v>
      </c>
      <c r="M16" s="2662"/>
      <c r="N16" s="2662"/>
      <c r="O16" s="2662"/>
      <c r="P16" s="2662"/>
      <c r="Q16" s="2662"/>
      <c r="R16" s="2662"/>
      <c r="S16" t="s">
        <v>492</v>
      </c>
      <c r="T16" s="2662"/>
      <c r="U16" s="2662"/>
      <c r="V16" s="2662"/>
      <c r="W16" t="s">
        <v>493</v>
      </c>
      <c r="X16" s="2663"/>
      <c r="Y16" s="2663"/>
      <c r="Z16" s="2663"/>
      <c r="AA16" s="2663"/>
      <c r="AB16" s="2663"/>
      <c r="AC16" s="2663"/>
      <c r="AD16" s="2663"/>
      <c r="AE16" s="2663"/>
      <c r="AF16" s="2663"/>
      <c r="AG16" s="2663"/>
      <c r="AH16" s="2663"/>
      <c r="AI16" s="2663"/>
      <c r="AJ16" s="2664"/>
    </row>
    <row r="17" spans="2:36" ht="13.5" customHeight="1" x14ac:dyDescent="0.15">
      <c r="B17" s="2592"/>
      <c r="C17" s="2694"/>
      <c r="D17" s="2695"/>
      <c r="E17" s="2695"/>
      <c r="F17" s="2695"/>
      <c r="G17" s="2695"/>
      <c r="H17" s="2695"/>
      <c r="I17" s="2695"/>
      <c r="J17" s="2695"/>
      <c r="K17" s="2699"/>
      <c r="L17" s="2665" t="s">
        <v>494</v>
      </c>
      <c r="M17" s="2542"/>
      <c r="N17" s="2542"/>
      <c r="O17" s="2542"/>
      <c r="P17" t="s">
        <v>495</v>
      </c>
      <c r="Q17" s="2542"/>
      <c r="R17" s="2542"/>
      <c r="S17" s="2542"/>
      <c r="T17" s="2542"/>
      <c r="U17" s="2542" t="s">
        <v>496</v>
      </c>
      <c r="V17" s="2542"/>
      <c r="W17" s="2666"/>
      <c r="X17" s="2666"/>
      <c r="Y17" s="2666"/>
      <c r="Z17" s="2666"/>
      <c r="AA17" s="2666"/>
      <c r="AB17" s="2666"/>
      <c r="AC17" s="2666"/>
      <c r="AD17" s="2666"/>
      <c r="AE17" s="2666"/>
      <c r="AF17" s="2666"/>
      <c r="AG17" s="2666"/>
      <c r="AH17" s="2666"/>
      <c r="AI17" s="2666"/>
      <c r="AJ17" s="2667"/>
    </row>
    <row r="18" spans="2:36" ht="13.5" customHeight="1" x14ac:dyDescent="0.15">
      <c r="B18" s="2592"/>
      <c r="C18" s="2679"/>
      <c r="D18" s="2680"/>
      <c r="E18" s="2680"/>
      <c r="F18" s="2680"/>
      <c r="G18" s="2680"/>
      <c r="H18" s="2680"/>
      <c r="I18" s="2680"/>
      <c r="J18" s="2680"/>
      <c r="K18" s="2681"/>
      <c r="L18" s="2700" t="s">
        <v>497</v>
      </c>
      <c r="M18" s="2701"/>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2"/>
    </row>
    <row r="19" spans="2:36" ht="14.25" customHeight="1" x14ac:dyDescent="0.15">
      <c r="B19" s="2592"/>
      <c r="C19" s="2703" t="s">
        <v>498</v>
      </c>
      <c r="D19" s="2704"/>
      <c r="E19" s="2704"/>
      <c r="F19" s="2704"/>
      <c r="G19" s="2704"/>
      <c r="H19" s="2704"/>
      <c r="I19" s="2704"/>
      <c r="J19" s="2704"/>
      <c r="K19" s="2705"/>
      <c r="L19" s="2580" t="s">
        <v>499</v>
      </c>
      <c r="M19" s="2581"/>
      <c r="N19" s="2581"/>
      <c r="O19" s="2581"/>
      <c r="P19" s="2582"/>
      <c r="Q19" s="2468"/>
      <c r="R19" s="2469"/>
      <c r="S19" s="2469"/>
      <c r="T19" s="2469"/>
      <c r="U19" s="2469"/>
      <c r="V19" s="2469"/>
      <c r="W19" s="2469"/>
      <c r="X19" s="2469"/>
      <c r="Y19" s="2469"/>
      <c r="Z19" s="2470"/>
      <c r="AA19" s="2661" t="s">
        <v>500</v>
      </c>
      <c r="AB19" s="2662"/>
      <c r="AC19" s="2662"/>
      <c r="AD19" s="2662"/>
      <c r="AE19" s="2682"/>
      <c r="AF19" s="2468"/>
      <c r="AG19" s="2469"/>
      <c r="AH19" s="2469"/>
      <c r="AI19" s="2469"/>
      <c r="AJ19" s="2470"/>
    </row>
    <row r="20" spans="2:36" ht="14.25" customHeight="1" x14ac:dyDescent="0.15">
      <c r="B20" s="2592"/>
      <c r="C20" s="2583" t="s">
        <v>501</v>
      </c>
      <c r="D20" s="2583"/>
      <c r="E20" s="2583"/>
      <c r="F20" s="2583"/>
      <c r="G20" s="2583"/>
      <c r="H20" s="2583"/>
      <c r="I20" s="2583"/>
      <c r="J20" s="2583"/>
      <c r="K20" s="2583"/>
      <c r="L20" s="2594"/>
      <c r="M20" s="2574"/>
      <c r="N20" s="2574"/>
      <c r="O20" s="2574"/>
      <c r="P20" s="2574"/>
      <c r="Q20" s="2574"/>
      <c r="R20" s="2574"/>
      <c r="S20" s="2574"/>
      <c r="T20" s="2575"/>
      <c r="U20" s="2594" t="s">
        <v>502</v>
      </c>
      <c r="V20" s="2574"/>
      <c r="W20" s="2574"/>
      <c r="X20" s="2574"/>
      <c r="Y20" s="2574"/>
      <c r="Z20" s="2575"/>
      <c r="AA20" s="2594"/>
      <c r="AB20" s="2574"/>
      <c r="AC20" s="2574"/>
      <c r="AD20" s="2574"/>
      <c r="AE20" s="2574"/>
      <c r="AF20" s="2574"/>
      <c r="AG20" s="2574"/>
      <c r="AH20" s="2574"/>
      <c r="AI20" s="2574"/>
      <c r="AJ20" s="2575"/>
    </row>
    <row r="21" spans="2:36" ht="14.25" customHeight="1" x14ac:dyDescent="0.15">
      <c r="B21" s="2592"/>
      <c r="C21" s="2583" t="s">
        <v>503</v>
      </c>
      <c r="D21" s="2583"/>
      <c r="E21" s="2583"/>
      <c r="F21" s="2583"/>
      <c r="G21" s="2583"/>
      <c r="H21" s="2583"/>
      <c r="I21" s="2683"/>
      <c r="J21" s="2683"/>
      <c r="K21" s="2684"/>
      <c r="L21" s="2594" t="s">
        <v>504</v>
      </c>
      <c r="M21" s="2574"/>
      <c r="N21" s="2574"/>
      <c r="O21" s="2574"/>
      <c r="P21" s="2575"/>
      <c r="Q21" s="2618"/>
      <c r="R21" s="2685"/>
      <c r="S21" s="2685"/>
      <c r="T21" s="2685"/>
      <c r="U21" s="2685"/>
      <c r="V21" s="2685"/>
      <c r="W21" s="2685"/>
      <c r="X21" s="2685"/>
      <c r="Y21" s="2685"/>
      <c r="Z21" s="2586"/>
      <c r="AA21" s="2574" t="s">
        <v>505</v>
      </c>
      <c r="AB21" s="2574"/>
      <c r="AC21" s="2574"/>
      <c r="AD21" s="2574"/>
      <c r="AE21" s="2575"/>
      <c r="AF21" s="2618"/>
      <c r="AG21" s="2685"/>
      <c r="AH21" s="2685"/>
      <c r="AI21" s="2685"/>
      <c r="AJ21" s="2586"/>
    </row>
    <row r="22" spans="2:36" ht="13.5" customHeight="1" x14ac:dyDescent="0.15">
      <c r="B22" s="2592"/>
      <c r="C22" s="2660" t="s">
        <v>506</v>
      </c>
      <c r="D22" s="2660"/>
      <c r="E22" s="2660"/>
      <c r="F22" s="2660"/>
      <c r="G22" s="2660"/>
      <c r="H22" s="2660"/>
      <c r="I22" s="2686"/>
      <c r="J22" s="2686"/>
      <c r="K22" s="2686"/>
      <c r="L22" s="2661" t="s">
        <v>491</v>
      </c>
      <c r="M22" s="2662"/>
      <c r="N22" s="2662"/>
      <c r="O22" s="2662"/>
      <c r="P22" s="2662"/>
      <c r="Q22" s="2662"/>
      <c r="R22" s="2662"/>
      <c r="S22" t="s">
        <v>492</v>
      </c>
      <c r="T22" s="2662"/>
      <c r="U22" s="2662"/>
      <c r="V22" s="2662"/>
      <c r="W22" t="s">
        <v>493</v>
      </c>
      <c r="X22" s="2663"/>
      <c r="Y22" s="2663"/>
      <c r="Z22" s="2663"/>
      <c r="AA22" s="2663"/>
      <c r="AB22" s="2663"/>
      <c r="AC22" s="2663"/>
      <c r="AD22" s="2663"/>
      <c r="AE22" s="2663"/>
      <c r="AF22" s="2663"/>
      <c r="AG22" s="2663"/>
      <c r="AH22" s="2663"/>
      <c r="AI22" s="2663"/>
      <c r="AJ22" s="2664"/>
    </row>
    <row r="23" spans="2:36" ht="14.25" customHeight="1" x14ac:dyDescent="0.15">
      <c r="B23" s="2592"/>
      <c r="C23" s="2660"/>
      <c r="D23" s="2660"/>
      <c r="E23" s="2660"/>
      <c r="F23" s="2660"/>
      <c r="G23" s="2660"/>
      <c r="H23" s="2660"/>
      <c r="I23" s="2686"/>
      <c r="J23" s="2686"/>
      <c r="K23" s="2686"/>
      <c r="L23" s="2665" t="s">
        <v>494</v>
      </c>
      <c r="M23" s="2542"/>
      <c r="N23" s="2542"/>
      <c r="O23" s="2542"/>
      <c r="P23" t="s">
        <v>495</v>
      </c>
      <c r="Q23" s="2542"/>
      <c r="R23" s="2542"/>
      <c r="S23" s="2542"/>
      <c r="T23" s="2542"/>
      <c r="U23" s="2542" t="s">
        <v>496</v>
      </c>
      <c r="V23" s="2542"/>
      <c r="W23" s="2666"/>
      <c r="X23" s="2666"/>
      <c r="Y23" s="2666"/>
      <c r="Z23" s="2666"/>
      <c r="AA23" s="2666"/>
      <c r="AB23" s="2666"/>
      <c r="AC23" s="2666"/>
      <c r="AD23" s="2666"/>
      <c r="AE23" s="2666"/>
      <c r="AF23" s="2666"/>
      <c r="AG23" s="2666"/>
      <c r="AH23" s="2666"/>
      <c r="AI23" s="2666"/>
      <c r="AJ23" s="2667"/>
    </row>
    <row r="24" spans="2:36" x14ac:dyDescent="0.15">
      <c r="B24" s="2593"/>
      <c r="C24" s="2687"/>
      <c r="D24" s="2687"/>
      <c r="E24" s="2687"/>
      <c r="F24" s="2687"/>
      <c r="G24" s="2687"/>
      <c r="H24" s="2687"/>
      <c r="I24" s="2688"/>
      <c r="J24" s="2688"/>
      <c r="K24" s="2688"/>
      <c r="L24" s="2668"/>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73"/>
    </row>
    <row r="25" spans="2:36" ht="14.25" customHeight="1" x14ac:dyDescent="0.15">
      <c r="B25" s="2674" t="s">
        <v>507</v>
      </c>
      <c r="C25" s="2675" t="s">
        <v>508</v>
      </c>
      <c r="D25" s="2663"/>
      <c r="E25" s="2663"/>
      <c r="F25" s="2663"/>
      <c r="G25" s="2663"/>
      <c r="H25" s="2663"/>
      <c r="I25" s="2663"/>
      <c r="J25" s="2663"/>
      <c r="K25" s="2664"/>
      <c r="L25" s="2676"/>
      <c r="M25" s="2677"/>
      <c r="N25" s="2677"/>
      <c r="O25" s="2677"/>
      <c r="P25" s="2677"/>
      <c r="Q25" s="2677"/>
      <c r="R25" s="2677"/>
      <c r="S25" s="2677"/>
      <c r="T25" s="2677"/>
      <c r="U25" s="2677"/>
      <c r="V25" s="2677"/>
      <c r="W25" s="2677"/>
      <c r="X25" s="2677"/>
      <c r="Y25" s="2677"/>
      <c r="Z25" s="2677"/>
      <c r="AA25" s="2677"/>
      <c r="AB25" s="2677"/>
      <c r="AC25" s="2677"/>
      <c r="AD25" s="2677"/>
      <c r="AE25" s="2677"/>
      <c r="AF25" s="2677"/>
      <c r="AG25" s="2677"/>
      <c r="AH25" s="2677"/>
      <c r="AI25" s="2677"/>
      <c r="AJ25" s="2678"/>
    </row>
    <row r="26" spans="2:36" ht="14.25" customHeight="1" x14ac:dyDescent="0.15">
      <c r="B26" s="2607"/>
      <c r="C26" s="2679" t="s">
        <v>509</v>
      </c>
      <c r="D26" s="2680"/>
      <c r="E26" s="2680"/>
      <c r="F26" s="2680"/>
      <c r="G26" s="2680"/>
      <c r="H26" s="2680"/>
      <c r="I26" s="2680"/>
      <c r="J26" s="2680"/>
      <c r="K26" s="2681"/>
      <c r="L26" s="2679"/>
      <c r="M26" s="2680"/>
      <c r="N26" s="2680"/>
      <c r="O26" s="2680"/>
      <c r="P26" s="2680"/>
      <c r="Q26" s="2680"/>
      <c r="R26" s="2680"/>
      <c r="S26" s="2680"/>
      <c r="T26" s="2680"/>
      <c r="U26" s="2680"/>
      <c r="V26" s="2680"/>
      <c r="W26" s="2680"/>
      <c r="X26" s="2680"/>
      <c r="Y26" s="2680"/>
      <c r="Z26" s="2680"/>
      <c r="AA26" s="2680"/>
      <c r="AB26" s="2680"/>
      <c r="AC26" s="2680"/>
      <c r="AD26" s="2680"/>
      <c r="AE26" s="2680"/>
      <c r="AF26" s="2680"/>
      <c r="AG26" s="2680"/>
      <c r="AH26" s="2680"/>
      <c r="AI26" s="2680"/>
      <c r="AJ26" s="2681"/>
    </row>
    <row r="27" spans="2:36" ht="13.5" customHeight="1" x14ac:dyDescent="0.15">
      <c r="B27" s="2607"/>
      <c r="C27" s="2660" t="s">
        <v>510</v>
      </c>
      <c r="D27" s="2660"/>
      <c r="E27" s="2660"/>
      <c r="F27" s="2660"/>
      <c r="G27" s="2660"/>
      <c r="H27" s="2660"/>
      <c r="I27" s="2660"/>
      <c r="J27" s="2660"/>
      <c r="K27" s="2660"/>
      <c r="L27" s="2661" t="s">
        <v>491</v>
      </c>
      <c r="M27" s="2662"/>
      <c r="N27" s="2662"/>
      <c r="O27" s="2662"/>
      <c r="P27" s="2662"/>
      <c r="Q27" s="2662"/>
      <c r="R27" s="2662"/>
      <c r="S27" t="s">
        <v>492</v>
      </c>
      <c r="T27" s="2662"/>
      <c r="U27" s="2662"/>
      <c r="V27" s="2662"/>
      <c r="W27" t="s">
        <v>493</v>
      </c>
      <c r="X27" s="2663"/>
      <c r="Y27" s="2663"/>
      <c r="Z27" s="2663"/>
      <c r="AA27" s="2663"/>
      <c r="AB27" s="2663"/>
      <c r="AC27" s="2663"/>
      <c r="AD27" s="2663"/>
      <c r="AE27" s="2663"/>
      <c r="AF27" s="2663"/>
      <c r="AG27" s="2663"/>
      <c r="AH27" s="2663"/>
      <c r="AI27" s="2663"/>
      <c r="AJ27" s="2664"/>
    </row>
    <row r="28" spans="2:36" ht="14.25" customHeight="1" x14ac:dyDescent="0.15">
      <c r="B28" s="2607"/>
      <c r="C28" s="2660"/>
      <c r="D28" s="2660"/>
      <c r="E28" s="2660"/>
      <c r="F28" s="2660"/>
      <c r="G28" s="2660"/>
      <c r="H28" s="2660"/>
      <c r="I28" s="2660"/>
      <c r="J28" s="2660"/>
      <c r="K28" s="2660"/>
      <c r="L28" s="2665"/>
      <c r="M28" s="2542"/>
      <c r="N28" s="2542"/>
      <c r="O28" s="2542"/>
      <c r="P28" t="s">
        <v>495</v>
      </c>
      <c r="Q28" s="2542"/>
      <c r="R28" s="2542"/>
      <c r="S28" s="2542"/>
      <c r="T28" s="2542"/>
      <c r="U28" s="2542" t="s">
        <v>3665</v>
      </c>
      <c r="V28" s="2542"/>
      <c r="W28" s="2666"/>
      <c r="X28" s="2666"/>
      <c r="Y28" s="2666"/>
      <c r="Z28" s="2666"/>
      <c r="AA28" s="2666"/>
      <c r="AB28" s="2666"/>
      <c r="AC28" s="2666"/>
      <c r="AD28" s="2666"/>
      <c r="AE28" s="2666"/>
      <c r="AF28" s="2666"/>
      <c r="AG28" s="2666"/>
      <c r="AH28" s="2666"/>
      <c r="AI28" s="2666"/>
      <c r="AJ28" s="2667"/>
    </row>
    <row r="29" spans="2:36" x14ac:dyDescent="0.15">
      <c r="B29" s="2607"/>
      <c r="C29" s="2660"/>
      <c r="D29" s="2660"/>
      <c r="E29" s="2660"/>
      <c r="F29" s="2660"/>
      <c r="G29" s="2660"/>
      <c r="H29" s="2660"/>
      <c r="I29" s="2660"/>
      <c r="J29" s="2660"/>
      <c r="K29" s="2660"/>
      <c r="L29" s="2668"/>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73"/>
    </row>
    <row r="30" spans="2:36" ht="14.25" customHeight="1" x14ac:dyDescent="0.15">
      <c r="B30" s="2607"/>
      <c r="C30" s="2660" t="s">
        <v>498</v>
      </c>
      <c r="D30" s="2660"/>
      <c r="E30" s="2660"/>
      <c r="F30" s="2660"/>
      <c r="G30" s="2660"/>
      <c r="H30" s="2660"/>
      <c r="I30" s="2660"/>
      <c r="J30" s="2660"/>
      <c r="K30" s="2660"/>
      <c r="L30" s="2580" t="s">
        <v>499</v>
      </c>
      <c r="M30" s="2581"/>
      <c r="N30" s="2581"/>
      <c r="O30" s="2581"/>
      <c r="P30" s="2582"/>
      <c r="Q30" s="2468"/>
      <c r="R30" s="2469"/>
      <c r="S30" s="2469"/>
      <c r="T30" s="2469"/>
      <c r="U30" s="2469"/>
      <c r="V30" s="2469"/>
      <c r="W30" s="2469"/>
      <c r="X30" s="2469"/>
      <c r="Y30" s="2469"/>
      <c r="Z30" s="2470"/>
      <c r="AA30" s="2661" t="s">
        <v>500</v>
      </c>
      <c r="AB30" s="2662"/>
      <c r="AC30" s="2662"/>
      <c r="AD30" s="2662"/>
      <c r="AE30" s="2682"/>
      <c r="AF30" s="2468"/>
      <c r="AG30" s="2469"/>
      <c r="AH30" s="2469"/>
      <c r="AI30" s="2469"/>
      <c r="AJ30" s="2470"/>
    </row>
    <row r="31" spans="2:36" ht="13.5" customHeight="1" x14ac:dyDescent="0.15">
      <c r="B31" s="2607"/>
      <c r="C31" s="2672" t="s">
        <v>511</v>
      </c>
      <c r="D31" s="2672"/>
      <c r="E31" s="2672"/>
      <c r="F31" s="2672"/>
      <c r="G31" s="2672"/>
      <c r="H31" s="2672"/>
      <c r="I31" s="2672"/>
      <c r="J31" s="2672"/>
      <c r="K31" s="2672"/>
      <c r="L31" s="2661" t="s">
        <v>491</v>
      </c>
      <c r="M31" s="2662"/>
      <c r="N31" s="2662"/>
      <c r="O31" s="2662"/>
      <c r="P31" s="2662"/>
      <c r="Q31" s="2662"/>
      <c r="R31" s="2662"/>
      <c r="S31" t="s">
        <v>492</v>
      </c>
      <c r="T31" s="2662"/>
      <c r="U31" s="2662"/>
      <c r="V31" s="2662"/>
      <c r="W31" t="s">
        <v>493</v>
      </c>
      <c r="X31" s="2663"/>
      <c r="Y31" s="2663"/>
      <c r="Z31" s="2663"/>
      <c r="AA31" s="2663"/>
      <c r="AB31" s="2663"/>
      <c r="AC31" s="2663"/>
      <c r="AD31" s="2663"/>
      <c r="AE31" s="2663"/>
      <c r="AF31" s="2663"/>
      <c r="AG31" s="2663"/>
      <c r="AH31" s="2663"/>
      <c r="AI31" s="2663"/>
      <c r="AJ31" s="2664"/>
    </row>
    <row r="32" spans="2:36" ht="14.25" customHeight="1" x14ac:dyDescent="0.15">
      <c r="B32" s="2607"/>
      <c r="C32" s="2672"/>
      <c r="D32" s="2672"/>
      <c r="E32" s="2672"/>
      <c r="F32" s="2672"/>
      <c r="G32" s="2672"/>
      <c r="H32" s="2672"/>
      <c r="I32" s="2672"/>
      <c r="J32" s="2672"/>
      <c r="K32" s="2672"/>
      <c r="L32" s="2665" t="s">
        <v>494</v>
      </c>
      <c r="M32" s="2542"/>
      <c r="N32" s="2542"/>
      <c r="O32" s="2542"/>
      <c r="P32" t="s">
        <v>495</v>
      </c>
      <c r="Q32" s="2542"/>
      <c r="R32" s="2542"/>
      <c r="S32" s="2542"/>
      <c r="T32" s="2542"/>
      <c r="U32" s="2542" t="s">
        <v>3665</v>
      </c>
      <c r="V32" s="2542"/>
      <c r="W32" s="2666"/>
      <c r="X32" s="2666"/>
      <c r="Y32" s="2666"/>
      <c r="Z32" s="2666"/>
      <c r="AA32" s="2666"/>
      <c r="AB32" s="2666"/>
      <c r="AC32" s="2666"/>
      <c r="AD32" s="2666"/>
      <c r="AE32" s="2666"/>
      <c r="AF32" s="2666"/>
      <c r="AG32" s="2666"/>
      <c r="AH32" s="2666"/>
      <c r="AI32" s="2666"/>
      <c r="AJ32" s="2667"/>
    </row>
    <row r="33" spans="1:36" x14ac:dyDescent="0.15">
      <c r="B33" s="2607"/>
      <c r="C33" s="2672"/>
      <c r="D33" s="2672"/>
      <c r="E33" s="2672"/>
      <c r="F33" s="2672"/>
      <c r="G33" s="2672"/>
      <c r="H33" s="2672"/>
      <c r="I33" s="2672"/>
      <c r="J33" s="2672"/>
      <c r="K33" s="2672"/>
      <c r="L33" s="2668"/>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73"/>
    </row>
    <row r="34" spans="1:36" ht="14.25" customHeight="1" x14ac:dyDescent="0.15">
      <c r="B34" s="2607"/>
      <c r="C34" s="2660" t="s">
        <v>498</v>
      </c>
      <c r="D34" s="2660"/>
      <c r="E34" s="2660"/>
      <c r="F34" s="2660"/>
      <c r="G34" s="2660"/>
      <c r="H34" s="2660"/>
      <c r="I34" s="2660"/>
      <c r="J34" s="2660"/>
      <c r="K34" s="2660"/>
      <c r="L34" s="2580" t="s">
        <v>499</v>
      </c>
      <c r="M34" s="2581"/>
      <c r="N34" s="2581"/>
      <c r="O34" s="2581"/>
      <c r="P34" s="2582"/>
      <c r="Q34" s="2468"/>
      <c r="R34" s="2469"/>
      <c r="S34" s="2469"/>
      <c r="T34" s="2469"/>
      <c r="U34" s="2469"/>
      <c r="V34" s="2469"/>
      <c r="W34" s="2469"/>
      <c r="X34" s="2469"/>
      <c r="Y34" s="2469"/>
      <c r="Z34" s="2470"/>
      <c r="AA34" s="2661" t="s">
        <v>500</v>
      </c>
      <c r="AB34" s="2662"/>
      <c r="AC34" s="2662"/>
      <c r="AD34" s="2662"/>
      <c r="AE34" s="2682"/>
      <c r="AF34" s="2468"/>
      <c r="AG34" s="2469"/>
      <c r="AH34" s="2469"/>
      <c r="AI34" s="2469"/>
      <c r="AJ34" s="2470"/>
    </row>
    <row r="35" spans="1:36" ht="14.25" customHeight="1" x14ac:dyDescent="0.15">
      <c r="B35" s="2607"/>
      <c r="C35" s="2660" t="s">
        <v>512</v>
      </c>
      <c r="D35" s="2660"/>
      <c r="E35" s="2660"/>
      <c r="F35" s="2660"/>
      <c r="G35" s="2660"/>
      <c r="H35" s="2660"/>
      <c r="I35" s="2660"/>
      <c r="J35" s="2660"/>
      <c r="K35" s="2660"/>
      <c r="L35" s="2583"/>
      <c r="M35" s="2583"/>
      <c r="N35" s="2583"/>
      <c r="O35" s="2583"/>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row>
    <row r="36" spans="1:36" ht="13.5" customHeight="1" x14ac:dyDescent="0.15">
      <c r="B36" s="2607"/>
      <c r="C36" s="2660" t="s">
        <v>513</v>
      </c>
      <c r="D36" s="2660"/>
      <c r="E36" s="2660"/>
      <c r="F36" s="2660"/>
      <c r="G36" s="2660"/>
      <c r="H36" s="2660"/>
      <c r="I36" s="2660"/>
      <c r="J36" s="2660"/>
      <c r="K36" s="2660"/>
      <c r="L36" s="2661" t="s">
        <v>491</v>
      </c>
      <c r="M36" s="2662"/>
      <c r="N36" s="2662"/>
      <c r="O36" s="2662"/>
      <c r="P36" s="2662"/>
      <c r="Q36" s="2662"/>
      <c r="R36" s="2662"/>
      <c r="S36" t="s">
        <v>492</v>
      </c>
      <c r="T36" s="2662"/>
      <c r="U36" s="2662"/>
      <c r="V36" s="2662"/>
      <c r="W36" t="s">
        <v>493</v>
      </c>
      <c r="X36" s="2663"/>
      <c r="Y36" s="2663"/>
      <c r="Z36" s="2663"/>
      <c r="AA36" s="2663"/>
      <c r="AB36" s="2663"/>
      <c r="AC36" s="2663"/>
      <c r="AD36" s="2663"/>
      <c r="AE36" s="2663"/>
      <c r="AF36" s="2663"/>
      <c r="AG36" s="2663"/>
      <c r="AH36" s="2663"/>
      <c r="AI36" s="2663"/>
      <c r="AJ36" s="2664"/>
    </row>
    <row r="37" spans="1:36" ht="14.25" customHeight="1" x14ac:dyDescent="0.15">
      <c r="B37" s="2607"/>
      <c r="C37" s="2660"/>
      <c r="D37" s="2660"/>
      <c r="E37" s="2660"/>
      <c r="F37" s="2660"/>
      <c r="G37" s="2660"/>
      <c r="H37" s="2660"/>
      <c r="I37" s="2660"/>
      <c r="J37" s="2660"/>
      <c r="K37" s="2660"/>
      <c r="L37" s="2665" t="s">
        <v>494</v>
      </c>
      <c r="M37" s="2542"/>
      <c r="N37" s="2542"/>
      <c r="O37" s="2542"/>
      <c r="P37" t="s">
        <v>495</v>
      </c>
      <c r="Q37" s="2542"/>
      <c r="R37" s="2542"/>
      <c r="S37" s="2542"/>
      <c r="T37" s="2542"/>
      <c r="U37" s="2542" t="s">
        <v>496</v>
      </c>
      <c r="V37" s="2542"/>
      <c r="W37" s="2666"/>
      <c r="X37" s="2666"/>
      <c r="Y37" s="2666"/>
      <c r="Z37" s="2666"/>
      <c r="AA37" s="2666"/>
      <c r="AB37" s="2666"/>
      <c r="AC37" s="2666"/>
      <c r="AD37" s="2666"/>
      <c r="AE37" s="2666"/>
      <c r="AF37" s="2666"/>
      <c r="AG37" s="2666"/>
      <c r="AH37" s="2666"/>
      <c r="AI37" s="2666"/>
      <c r="AJ37" s="2667"/>
    </row>
    <row r="38" spans="1:36" x14ac:dyDescent="0.15">
      <c r="B38" s="2608"/>
      <c r="C38" s="2660"/>
      <c r="D38" s="2660"/>
      <c r="E38" s="2660"/>
      <c r="F38" s="2660"/>
      <c r="G38" s="2660"/>
      <c r="H38" s="2660"/>
      <c r="I38" s="2660"/>
      <c r="J38" s="2660"/>
      <c r="K38" s="2660"/>
      <c r="L38" s="2668"/>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70"/>
      <c r="AJ38" s="2671"/>
    </row>
    <row r="39" spans="1:36" ht="13.5" customHeight="1" x14ac:dyDescent="0.15">
      <c r="A39" s="781"/>
      <c r="B39" s="2607" t="s">
        <v>514</v>
      </c>
      <c r="C39" s="2609" t="s">
        <v>515</v>
      </c>
      <c r="D39" s="2610"/>
      <c r="E39" s="2610"/>
      <c r="F39" s="2610"/>
      <c r="G39" s="2610"/>
      <c r="H39" s="2610"/>
      <c r="I39" s="2610"/>
      <c r="J39" s="2610"/>
      <c r="K39" s="2610"/>
      <c r="L39" s="2610"/>
      <c r="M39" s="2611"/>
      <c r="N39" s="2613" t="s">
        <v>516</v>
      </c>
      <c r="O39" s="2614"/>
      <c r="P39" s="2967" t="s">
        <v>517</v>
      </c>
      <c r="Q39" s="2968"/>
      <c r="R39" s="2968"/>
      <c r="S39" s="2968"/>
      <c r="T39" s="2969"/>
      <c r="U39" s="2600" t="s">
        <v>518</v>
      </c>
      <c r="V39" s="2601"/>
      <c r="W39" s="2601"/>
      <c r="X39" s="2601"/>
      <c r="Y39" s="2601"/>
      <c r="Z39" s="2601"/>
      <c r="AA39" s="2601"/>
      <c r="AB39" s="2601"/>
      <c r="AC39" s="2602"/>
      <c r="AD39" s="2970" t="s">
        <v>519</v>
      </c>
      <c r="AE39" s="2613"/>
      <c r="AF39" s="2971"/>
      <c r="AG39" s="2971"/>
      <c r="AH39" s="2971"/>
      <c r="AI39" s="2972" t="s">
        <v>520</v>
      </c>
      <c r="AJ39" s="2973"/>
    </row>
    <row r="40" spans="1:36" ht="14.25" customHeight="1" x14ac:dyDescent="0.15">
      <c r="B40" s="2607"/>
      <c r="C40" s="2612"/>
      <c r="D40" s="2610"/>
      <c r="E40" s="2610"/>
      <c r="F40" s="2610"/>
      <c r="G40" s="2610"/>
      <c r="H40" s="2610"/>
      <c r="I40" s="2610"/>
      <c r="J40" s="2610"/>
      <c r="K40" s="2610"/>
      <c r="L40" s="2610"/>
      <c r="M40" s="2611"/>
      <c r="N40" s="2595"/>
      <c r="O40" s="2615"/>
      <c r="P40" s="2974" t="s">
        <v>521</v>
      </c>
      <c r="Q40" s="2975"/>
      <c r="R40" s="2975"/>
      <c r="S40" s="2975"/>
      <c r="T40" s="2976"/>
      <c r="U40" s="2603"/>
      <c r="V40" s="2604"/>
      <c r="W40" s="2604"/>
      <c r="X40" s="2604"/>
      <c r="Y40" s="2604"/>
      <c r="Z40" s="2604"/>
      <c r="AA40" s="2604"/>
      <c r="AB40" s="2604"/>
      <c r="AC40" s="2605"/>
      <c r="AD40" s="2970" t="s">
        <v>521</v>
      </c>
      <c r="AE40" s="2613"/>
      <c r="AF40" s="2613"/>
      <c r="AG40" s="2613"/>
      <c r="AH40" s="2613"/>
      <c r="AI40" s="2977" t="s">
        <v>522</v>
      </c>
      <c r="AJ40" s="2596"/>
    </row>
    <row r="41" spans="1:36" ht="14.25" customHeight="1" x14ac:dyDescent="0.15">
      <c r="B41" s="2607"/>
      <c r="C41" s="2592" t="s">
        <v>523</v>
      </c>
      <c r="D41" s="2570" t="s">
        <v>32</v>
      </c>
      <c r="E41" s="2570"/>
      <c r="F41" s="2570"/>
      <c r="G41" s="2570"/>
      <c r="H41" s="2570"/>
      <c r="I41" s="2570"/>
      <c r="J41" s="2570"/>
      <c r="K41" s="2570"/>
      <c r="L41" s="2570"/>
      <c r="M41" s="2653"/>
      <c r="N41" s="2572"/>
      <c r="O41" s="2573"/>
      <c r="P41" s="2572"/>
      <c r="Q41" s="2574"/>
      <c r="R41" s="2574"/>
      <c r="S41" s="2574"/>
      <c r="T41" s="2575"/>
      <c r="U41" s="2049" t="s">
        <v>10</v>
      </c>
      <c r="V41" s="2619" t="s">
        <v>524</v>
      </c>
      <c r="W41" s="2619"/>
      <c r="X41" s="347" t="s">
        <v>10</v>
      </c>
      <c r="Y41" s="2619" t="s">
        <v>525</v>
      </c>
      <c r="Z41" s="2619"/>
      <c r="AA41" s="347" t="s">
        <v>10</v>
      </c>
      <c r="AB41" s="2619" t="s">
        <v>526</v>
      </c>
      <c r="AC41" s="2620"/>
      <c r="AD41" s="2468"/>
      <c r="AE41" s="2469"/>
      <c r="AF41" s="2469"/>
      <c r="AG41" s="2469"/>
      <c r="AH41" s="2470"/>
      <c r="AI41" s="2618"/>
      <c r="AJ41" s="2586"/>
    </row>
    <row r="42" spans="1:36" ht="14.25" customHeight="1" x14ac:dyDescent="0.15">
      <c r="B42" s="2607"/>
      <c r="C42" s="2592"/>
      <c r="D42" s="2570" t="s">
        <v>527</v>
      </c>
      <c r="E42" s="2652"/>
      <c r="F42" s="2652"/>
      <c r="G42" s="2652"/>
      <c r="H42" s="2652"/>
      <c r="I42" s="2652"/>
      <c r="J42" s="2652"/>
      <c r="K42" s="2652"/>
      <c r="L42" s="2652"/>
      <c r="M42" s="2653"/>
      <c r="N42" s="2572"/>
      <c r="O42" s="2573"/>
      <c r="P42" s="2572"/>
      <c r="Q42" s="2574"/>
      <c r="R42" s="2574"/>
      <c r="S42" s="2574"/>
      <c r="T42" s="2575"/>
      <c r="U42" s="2049" t="s">
        <v>10</v>
      </c>
      <c r="V42" s="2619" t="s">
        <v>524</v>
      </c>
      <c r="W42" s="2619"/>
      <c r="X42" s="347" t="s">
        <v>10</v>
      </c>
      <c r="Y42" s="2619" t="s">
        <v>525</v>
      </c>
      <c r="Z42" s="2619"/>
      <c r="AA42" s="347" t="s">
        <v>10</v>
      </c>
      <c r="AB42" s="2619" t="s">
        <v>526</v>
      </c>
      <c r="AC42" s="2620"/>
      <c r="AD42" s="2468"/>
      <c r="AE42" s="2469"/>
      <c r="AF42" s="2469"/>
      <c r="AG42" s="2469"/>
      <c r="AH42" s="2470"/>
      <c r="AI42" s="2618"/>
      <c r="AJ42" s="2586"/>
    </row>
    <row r="43" spans="1:36" ht="14.25" customHeight="1" x14ac:dyDescent="0.15">
      <c r="B43" s="2607"/>
      <c r="C43" s="2592"/>
      <c r="D43" s="2570" t="s">
        <v>51</v>
      </c>
      <c r="E43" s="2652"/>
      <c r="F43" s="2652"/>
      <c r="G43" s="2652"/>
      <c r="H43" s="2652"/>
      <c r="I43" s="2652"/>
      <c r="J43" s="2652"/>
      <c r="K43" s="2652"/>
      <c r="L43" s="2652"/>
      <c r="M43" s="2653"/>
      <c r="N43" s="2572"/>
      <c r="O43" s="2573"/>
      <c r="P43" s="2572"/>
      <c r="Q43" s="2574"/>
      <c r="R43" s="2574"/>
      <c r="S43" s="2574"/>
      <c r="T43" s="2575"/>
      <c r="U43" s="2049" t="s">
        <v>10</v>
      </c>
      <c r="V43" s="2619" t="s">
        <v>3666</v>
      </c>
      <c r="W43" s="2619"/>
      <c r="X43" s="347" t="s">
        <v>10</v>
      </c>
      <c r="Y43" s="2619" t="s">
        <v>525</v>
      </c>
      <c r="Z43" s="2619"/>
      <c r="AA43" s="347" t="s">
        <v>10</v>
      </c>
      <c r="AB43" s="2619" t="s">
        <v>526</v>
      </c>
      <c r="AC43" s="2620"/>
      <c r="AD43" s="2468"/>
      <c r="AE43" s="2469"/>
      <c r="AF43" s="2469"/>
      <c r="AG43" s="2469"/>
      <c r="AH43" s="2470"/>
      <c r="AI43" s="2618"/>
      <c r="AJ43" s="2586"/>
    </row>
    <row r="44" spans="1:36" ht="14.25" customHeight="1" x14ac:dyDescent="0.15">
      <c r="B44" s="2607"/>
      <c r="C44" s="2592"/>
      <c r="D44" s="2570" t="s">
        <v>528</v>
      </c>
      <c r="E44" s="2652"/>
      <c r="F44" s="2652"/>
      <c r="G44" s="2652"/>
      <c r="H44" s="2652"/>
      <c r="I44" s="2652"/>
      <c r="J44" s="2652"/>
      <c r="K44" s="2652"/>
      <c r="L44" s="2652"/>
      <c r="M44" s="2653"/>
      <c r="N44" s="2572"/>
      <c r="O44" s="2573"/>
      <c r="P44" s="2572"/>
      <c r="Q44" s="2574"/>
      <c r="R44" s="2574"/>
      <c r="S44" s="2574"/>
      <c r="T44" s="2575"/>
      <c r="U44" s="2049" t="s">
        <v>10</v>
      </c>
      <c r="V44" s="2619" t="s">
        <v>524</v>
      </c>
      <c r="W44" s="2619"/>
      <c r="X44" s="347" t="s">
        <v>10</v>
      </c>
      <c r="Y44" s="2619" t="s">
        <v>525</v>
      </c>
      <c r="Z44" s="2619"/>
      <c r="AA44" s="347" t="s">
        <v>10</v>
      </c>
      <c r="AB44" s="2619" t="s">
        <v>526</v>
      </c>
      <c r="AC44" s="2620"/>
      <c r="AD44" s="2468"/>
      <c r="AE44" s="2469"/>
      <c r="AF44" s="2469"/>
      <c r="AG44" s="2469"/>
      <c r="AH44" s="2470"/>
      <c r="AI44" s="2618"/>
      <c r="AJ44" s="2586"/>
    </row>
    <row r="45" spans="1:36" ht="14.25" customHeight="1" x14ac:dyDescent="0.15">
      <c r="B45" s="2607"/>
      <c r="C45" s="2592"/>
      <c r="D45" s="2570" t="s">
        <v>529</v>
      </c>
      <c r="E45" s="2652"/>
      <c r="F45" s="2652"/>
      <c r="G45" s="2652"/>
      <c r="H45" s="2652"/>
      <c r="I45" s="2652"/>
      <c r="J45" s="2652"/>
      <c r="K45" s="2652"/>
      <c r="L45" s="2652"/>
      <c r="M45" s="2653"/>
      <c r="N45" s="2572"/>
      <c r="O45" s="2573"/>
      <c r="P45" s="2572"/>
      <c r="Q45" s="2574"/>
      <c r="R45" s="2574"/>
      <c r="S45" s="2574"/>
      <c r="T45" s="2575"/>
      <c r="U45" s="2049" t="s">
        <v>10</v>
      </c>
      <c r="V45" s="2619" t="s">
        <v>524</v>
      </c>
      <c r="W45" s="2619"/>
      <c r="X45" s="347" t="s">
        <v>10</v>
      </c>
      <c r="Y45" s="2619" t="s">
        <v>525</v>
      </c>
      <c r="Z45" s="2619"/>
      <c r="AA45" s="347" t="s">
        <v>10</v>
      </c>
      <c r="AB45" s="2619" t="s">
        <v>526</v>
      </c>
      <c r="AC45" s="2620"/>
      <c r="AD45" s="2468"/>
      <c r="AE45" s="2469"/>
      <c r="AF45" s="2469"/>
      <c r="AG45" s="2469"/>
      <c r="AH45" s="2470"/>
      <c r="AI45" s="2618"/>
      <c r="AJ45" s="2586"/>
    </row>
    <row r="46" spans="1:36" ht="14.25" customHeight="1" x14ac:dyDescent="0.15">
      <c r="B46" s="2607"/>
      <c r="C46" s="2592"/>
      <c r="D46" s="2570" t="s">
        <v>73</v>
      </c>
      <c r="E46" s="2652"/>
      <c r="F46" s="2652"/>
      <c r="G46" s="2652"/>
      <c r="H46" s="2652"/>
      <c r="I46" s="2652"/>
      <c r="J46" s="2652"/>
      <c r="K46" s="2652"/>
      <c r="L46" s="2652"/>
      <c r="M46" s="2653"/>
      <c r="N46" s="2572"/>
      <c r="O46" s="2573"/>
      <c r="P46" s="2572"/>
      <c r="Q46" s="2574"/>
      <c r="R46" s="2574"/>
      <c r="S46" s="2574"/>
      <c r="T46" s="2575"/>
      <c r="U46" s="2049" t="s">
        <v>10</v>
      </c>
      <c r="V46" s="2619" t="s">
        <v>524</v>
      </c>
      <c r="W46" s="2619"/>
      <c r="X46" s="347" t="s">
        <v>10</v>
      </c>
      <c r="Y46" s="2619" t="s">
        <v>525</v>
      </c>
      <c r="Z46" s="2619"/>
      <c r="AA46" s="347" t="s">
        <v>10</v>
      </c>
      <c r="AB46" s="2619" t="s">
        <v>526</v>
      </c>
      <c r="AC46" s="2620"/>
      <c r="AD46" s="2468"/>
      <c r="AE46" s="2469"/>
      <c r="AF46" s="2469"/>
      <c r="AG46" s="2469"/>
      <c r="AH46" s="2470"/>
      <c r="AI46" s="2618"/>
      <c r="AJ46" s="2586"/>
    </row>
    <row r="47" spans="1:36" ht="14.25" customHeight="1" x14ac:dyDescent="0.15">
      <c r="B47" s="2607"/>
      <c r="C47" s="2592"/>
      <c r="D47" s="2570" t="s">
        <v>530</v>
      </c>
      <c r="E47" s="2652"/>
      <c r="F47" s="2652"/>
      <c r="G47" s="2652"/>
      <c r="H47" s="2652"/>
      <c r="I47" s="2652"/>
      <c r="J47" s="2652"/>
      <c r="K47" s="2652"/>
      <c r="L47" s="2652"/>
      <c r="M47" s="2653"/>
      <c r="N47" s="2572"/>
      <c r="O47" s="2573"/>
      <c r="P47" s="2572"/>
      <c r="Q47" s="2574"/>
      <c r="R47" s="2574"/>
      <c r="S47" s="2574"/>
      <c r="T47" s="2575"/>
      <c r="U47" s="2049" t="s">
        <v>10</v>
      </c>
      <c r="V47" s="2619" t="s">
        <v>524</v>
      </c>
      <c r="W47" s="2619"/>
      <c r="X47" s="347" t="s">
        <v>10</v>
      </c>
      <c r="Y47" s="2619" t="s">
        <v>525</v>
      </c>
      <c r="Z47" s="2619"/>
      <c r="AA47" s="347" t="s">
        <v>10</v>
      </c>
      <c r="AB47" s="2619" t="s">
        <v>526</v>
      </c>
      <c r="AC47" s="2620"/>
      <c r="AD47" s="2468"/>
      <c r="AE47" s="2469"/>
      <c r="AF47" s="2469"/>
      <c r="AG47" s="2469"/>
      <c r="AH47" s="2470"/>
      <c r="AI47" s="2618"/>
      <c r="AJ47" s="2586"/>
    </row>
    <row r="48" spans="1:36" ht="14.25" customHeight="1" x14ac:dyDescent="0.15">
      <c r="B48" s="2607"/>
      <c r="C48" s="2592"/>
      <c r="D48" s="2570" t="s">
        <v>531</v>
      </c>
      <c r="E48" s="2652"/>
      <c r="F48" s="2652"/>
      <c r="G48" s="2652"/>
      <c r="H48" s="2652"/>
      <c r="I48" s="2652"/>
      <c r="J48" s="2652"/>
      <c r="K48" s="2652"/>
      <c r="L48" s="2652"/>
      <c r="M48" s="2653"/>
      <c r="N48" s="2572"/>
      <c r="O48" s="2573"/>
      <c r="P48" s="2572"/>
      <c r="Q48" s="2574"/>
      <c r="R48" s="2574"/>
      <c r="S48" s="2574"/>
      <c r="T48" s="2575"/>
      <c r="U48" s="2049" t="s">
        <v>10</v>
      </c>
      <c r="V48" s="2619" t="s">
        <v>524</v>
      </c>
      <c r="W48" s="2619"/>
      <c r="X48" s="347" t="s">
        <v>10</v>
      </c>
      <c r="Y48" s="2619" t="s">
        <v>525</v>
      </c>
      <c r="Z48" s="2619"/>
      <c r="AA48" s="347" t="s">
        <v>10</v>
      </c>
      <c r="AB48" s="2619" t="s">
        <v>526</v>
      </c>
      <c r="AC48" s="2620"/>
      <c r="AD48" s="2468"/>
      <c r="AE48" s="2469"/>
      <c r="AF48" s="2469"/>
      <c r="AG48" s="2469"/>
      <c r="AH48" s="2470"/>
      <c r="AI48" s="2618"/>
      <c r="AJ48" s="2586"/>
    </row>
    <row r="49" spans="2:36" ht="14.25" customHeight="1" x14ac:dyDescent="0.15">
      <c r="B49" s="2607"/>
      <c r="C49" s="2592"/>
      <c r="D49" s="2570" t="s">
        <v>532</v>
      </c>
      <c r="E49" s="2652"/>
      <c r="F49" s="2652"/>
      <c r="G49" s="2652"/>
      <c r="H49" s="2652"/>
      <c r="I49" s="2652"/>
      <c r="J49" s="2652"/>
      <c r="K49" s="2652"/>
      <c r="L49" s="2652"/>
      <c r="M49" s="2653"/>
      <c r="N49" s="2572"/>
      <c r="O49" s="2573"/>
      <c r="P49" s="2572"/>
      <c r="Q49" s="2574"/>
      <c r="R49" s="2574"/>
      <c r="S49" s="2574"/>
      <c r="T49" s="2575"/>
      <c r="U49" s="2049" t="s">
        <v>10</v>
      </c>
      <c r="V49" s="2619" t="s">
        <v>524</v>
      </c>
      <c r="W49" s="2619"/>
      <c r="X49" s="347" t="s">
        <v>10</v>
      </c>
      <c r="Y49" s="2619" t="s">
        <v>525</v>
      </c>
      <c r="Z49" s="2619"/>
      <c r="AA49" s="347" t="s">
        <v>10</v>
      </c>
      <c r="AB49" s="2619" t="s">
        <v>526</v>
      </c>
      <c r="AC49" s="2620"/>
      <c r="AD49" s="2468"/>
      <c r="AE49" s="2469"/>
      <c r="AF49" s="2469"/>
      <c r="AG49" s="2469"/>
      <c r="AH49" s="2470"/>
      <c r="AI49" s="2618"/>
      <c r="AJ49" s="2586"/>
    </row>
    <row r="50" spans="2:36" ht="14.25" customHeight="1" x14ac:dyDescent="0.15">
      <c r="B50" s="2607"/>
      <c r="C50" s="2592"/>
      <c r="D50" s="2570" t="s">
        <v>533</v>
      </c>
      <c r="E50" s="2652"/>
      <c r="F50" s="2652"/>
      <c r="G50" s="2652"/>
      <c r="H50" s="2652"/>
      <c r="I50" s="2652"/>
      <c r="J50" s="2652"/>
      <c r="K50" s="2652"/>
      <c r="L50" s="2652"/>
      <c r="M50" s="2653"/>
      <c r="N50" s="2572"/>
      <c r="O50" s="2573"/>
      <c r="P50" s="2572"/>
      <c r="Q50" s="2574"/>
      <c r="R50" s="2574"/>
      <c r="S50" s="2574"/>
      <c r="T50" s="2575"/>
      <c r="U50" s="2049" t="s">
        <v>10</v>
      </c>
      <c r="V50" s="2619" t="s">
        <v>524</v>
      </c>
      <c r="W50" s="2619"/>
      <c r="X50" s="347" t="s">
        <v>10</v>
      </c>
      <c r="Y50" s="2619" t="s">
        <v>525</v>
      </c>
      <c r="Z50" s="2619"/>
      <c r="AA50" s="347" t="s">
        <v>10</v>
      </c>
      <c r="AB50" s="2619" t="s">
        <v>526</v>
      </c>
      <c r="AC50" s="2620"/>
      <c r="AD50" s="2468"/>
      <c r="AE50" s="2469"/>
      <c r="AF50" s="2469"/>
      <c r="AG50" s="2469"/>
      <c r="AH50" s="2470"/>
      <c r="AI50" s="2618"/>
      <c r="AJ50" s="2586"/>
    </row>
    <row r="51" spans="2:36" ht="14.25" customHeight="1" thickBot="1" x14ac:dyDescent="0.2">
      <c r="B51" s="2607"/>
      <c r="C51" s="2592"/>
      <c r="D51" s="2643" t="s">
        <v>216</v>
      </c>
      <c r="E51" s="2644"/>
      <c r="F51" s="2644"/>
      <c r="G51" s="2644"/>
      <c r="H51" s="2644"/>
      <c r="I51" s="2644"/>
      <c r="J51" s="2644"/>
      <c r="K51" s="2644"/>
      <c r="L51" s="2644"/>
      <c r="M51" s="2645"/>
      <c r="N51" s="2646"/>
      <c r="O51" s="2647"/>
      <c r="P51" s="2646"/>
      <c r="Q51" s="2648"/>
      <c r="R51" s="2648"/>
      <c r="S51" s="2648"/>
      <c r="T51" s="2649"/>
      <c r="U51" s="2050" t="s">
        <v>10</v>
      </c>
      <c r="V51" s="2650" t="s">
        <v>524</v>
      </c>
      <c r="W51" s="2650"/>
      <c r="X51" s="2051" t="s">
        <v>10</v>
      </c>
      <c r="Y51" s="2650" t="s">
        <v>525</v>
      </c>
      <c r="Z51" s="2650"/>
      <c r="AA51" s="2051" t="s">
        <v>10</v>
      </c>
      <c r="AB51" s="2650" t="s">
        <v>526</v>
      </c>
      <c r="AC51" s="2651"/>
      <c r="AD51" s="2624"/>
      <c r="AE51" s="2625"/>
      <c r="AF51" s="2625"/>
      <c r="AG51" s="2625"/>
      <c r="AH51" s="2626"/>
      <c r="AI51" s="2627"/>
      <c r="AJ51" s="2628"/>
    </row>
    <row r="52" spans="2:36" ht="14.25" customHeight="1" thickTop="1" x14ac:dyDescent="0.15">
      <c r="B52" s="2607"/>
      <c r="C52" s="2592"/>
      <c r="D52" s="2629" t="s">
        <v>280</v>
      </c>
      <c r="E52" s="2630"/>
      <c r="F52" s="2630"/>
      <c r="G52" s="2630"/>
      <c r="H52" s="2630"/>
      <c r="I52" s="2630"/>
      <c r="J52" s="2630"/>
      <c r="K52" s="2630"/>
      <c r="L52" s="2630"/>
      <c r="M52" s="2631"/>
      <c r="N52" s="2632"/>
      <c r="O52" s="2633"/>
      <c r="P52" s="2632"/>
      <c r="Q52" s="2634"/>
      <c r="R52" s="2634"/>
      <c r="S52" s="2634"/>
      <c r="T52" s="2635"/>
      <c r="U52" s="2045" t="s">
        <v>10</v>
      </c>
      <c r="V52" s="2886" t="s">
        <v>524</v>
      </c>
      <c r="W52" s="2886"/>
      <c r="X52" s="355" t="s">
        <v>10</v>
      </c>
      <c r="Y52" s="2886" t="s">
        <v>525</v>
      </c>
      <c r="Z52" s="2886"/>
      <c r="AA52" s="355" t="s">
        <v>10</v>
      </c>
      <c r="AB52" s="2886" t="s">
        <v>526</v>
      </c>
      <c r="AC52" s="2978"/>
      <c r="AD52" s="2638"/>
      <c r="AE52" s="2639"/>
      <c r="AF52" s="2639"/>
      <c r="AG52" s="2639"/>
      <c r="AH52" s="2640"/>
      <c r="AI52" s="2641"/>
      <c r="AJ52" s="2642"/>
    </row>
    <row r="53" spans="2:36" ht="14.25" customHeight="1" x14ac:dyDescent="0.15">
      <c r="B53" s="2607"/>
      <c r="C53" s="2592"/>
      <c r="D53" s="2621" t="s">
        <v>281</v>
      </c>
      <c r="E53" s="2622"/>
      <c r="F53" s="2622"/>
      <c r="G53" s="2622"/>
      <c r="H53" s="2622"/>
      <c r="I53" s="2622"/>
      <c r="J53" s="2622"/>
      <c r="K53" s="2622"/>
      <c r="L53" s="2622"/>
      <c r="M53" s="2623"/>
      <c r="N53" s="2572"/>
      <c r="O53" s="2573"/>
      <c r="P53" s="2572"/>
      <c r="Q53" s="2574"/>
      <c r="R53" s="2574"/>
      <c r="S53" s="2574"/>
      <c r="T53" s="2575"/>
      <c r="U53" s="2049" t="s">
        <v>10</v>
      </c>
      <c r="V53" s="2619" t="s">
        <v>524</v>
      </c>
      <c r="W53" s="2619"/>
      <c r="X53" s="347" t="s">
        <v>10</v>
      </c>
      <c r="Y53" s="2619" t="s">
        <v>525</v>
      </c>
      <c r="Z53" s="2619"/>
      <c r="AA53" s="347" t="s">
        <v>10</v>
      </c>
      <c r="AB53" s="2619" t="s">
        <v>526</v>
      </c>
      <c r="AC53" s="2620"/>
      <c r="AD53" s="2468"/>
      <c r="AE53" s="2469"/>
      <c r="AF53" s="2469"/>
      <c r="AG53" s="2469"/>
      <c r="AH53" s="2470"/>
      <c r="AI53" s="2618"/>
      <c r="AJ53" s="2586"/>
    </row>
    <row r="54" spans="2:36" ht="14.25" customHeight="1" x14ac:dyDescent="0.15">
      <c r="B54" s="2607"/>
      <c r="C54" s="2592"/>
      <c r="D54" s="2621" t="s">
        <v>534</v>
      </c>
      <c r="E54" s="2622"/>
      <c r="F54" s="2622"/>
      <c r="G54" s="2622"/>
      <c r="H54" s="2622"/>
      <c r="I54" s="2622"/>
      <c r="J54" s="2622"/>
      <c r="K54" s="2622"/>
      <c r="L54" s="2622"/>
      <c r="M54" s="2623"/>
      <c r="N54" s="2572"/>
      <c r="O54" s="2573"/>
      <c r="P54" s="2572"/>
      <c r="Q54" s="2574"/>
      <c r="R54" s="2574"/>
      <c r="S54" s="2574"/>
      <c r="T54" s="2575"/>
      <c r="U54" s="2049" t="s">
        <v>10</v>
      </c>
      <c r="V54" s="2619" t="s">
        <v>524</v>
      </c>
      <c r="W54" s="2619"/>
      <c r="X54" s="347" t="s">
        <v>10</v>
      </c>
      <c r="Y54" s="2619" t="s">
        <v>525</v>
      </c>
      <c r="Z54" s="2619"/>
      <c r="AA54" s="347" t="s">
        <v>10</v>
      </c>
      <c r="AB54" s="2619" t="s">
        <v>526</v>
      </c>
      <c r="AC54" s="2620"/>
      <c r="AD54" s="2468"/>
      <c r="AE54" s="2469"/>
      <c r="AF54" s="2469"/>
      <c r="AG54" s="2469"/>
      <c r="AH54" s="2470"/>
      <c r="AI54" s="2618"/>
      <c r="AJ54" s="2586"/>
    </row>
    <row r="55" spans="2:36" ht="14.25" customHeight="1" x14ac:dyDescent="0.15">
      <c r="B55" s="2607"/>
      <c r="C55" s="2592"/>
      <c r="D55" s="2621" t="s">
        <v>535</v>
      </c>
      <c r="E55" s="2622"/>
      <c r="F55" s="2622"/>
      <c r="G55" s="2622"/>
      <c r="H55" s="2622"/>
      <c r="I55" s="2622"/>
      <c r="J55" s="2622"/>
      <c r="K55" s="2622"/>
      <c r="L55" s="2622"/>
      <c r="M55" s="2623"/>
      <c r="N55" s="2572"/>
      <c r="O55" s="2573"/>
      <c r="P55" s="2572"/>
      <c r="Q55" s="2574"/>
      <c r="R55" s="2574"/>
      <c r="S55" s="2574"/>
      <c r="T55" s="2575"/>
      <c r="U55" s="2049" t="s">
        <v>10</v>
      </c>
      <c r="V55" s="2619" t="s">
        <v>524</v>
      </c>
      <c r="W55" s="2619"/>
      <c r="X55" s="347" t="s">
        <v>10</v>
      </c>
      <c r="Y55" s="2619" t="s">
        <v>525</v>
      </c>
      <c r="Z55" s="2619"/>
      <c r="AA55" s="347" t="s">
        <v>10</v>
      </c>
      <c r="AB55" s="2619" t="s">
        <v>526</v>
      </c>
      <c r="AC55" s="2620"/>
      <c r="AD55" s="2468"/>
      <c r="AE55" s="2469"/>
      <c r="AF55" s="2469"/>
      <c r="AG55" s="2469"/>
      <c r="AH55" s="2470"/>
      <c r="AI55" s="2618"/>
      <c r="AJ55" s="2586"/>
    </row>
    <row r="56" spans="2:36" ht="14.25" customHeight="1" x14ac:dyDescent="0.15">
      <c r="B56" s="2607"/>
      <c r="C56" s="2592"/>
      <c r="D56" s="2621" t="s">
        <v>536</v>
      </c>
      <c r="E56" s="2622"/>
      <c r="F56" s="2622"/>
      <c r="G56" s="2622"/>
      <c r="H56" s="2622"/>
      <c r="I56" s="2622"/>
      <c r="J56" s="2622"/>
      <c r="K56" s="2622"/>
      <c r="L56" s="2622"/>
      <c r="M56" s="2623"/>
      <c r="N56" s="2572"/>
      <c r="O56" s="2573"/>
      <c r="P56" s="2572"/>
      <c r="Q56" s="2574"/>
      <c r="R56" s="2574"/>
      <c r="S56" s="2574"/>
      <c r="T56" s="2575"/>
      <c r="U56" s="2049" t="s">
        <v>10</v>
      </c>
      <c r="V56" s="2619" t="s">
        <v>524</v>
      </c>
      <c r="W56" s="2619"/>
      <c r="X56" s="347" t="s">
        <v>10</v>
      </c>
      <c r="Y56" s="2619" t="s">
        <v>525</v>
      </c>
      <c r="Z56" s="2619"/>
      <c r="AA56" s="347" t="s">
        <v>10</v>
      </c>
      <c r="AB56" s="2619" t="s">
        <v>526</v>
      </c>
      <c r="AC56" s="2620"/>
      <c r="AD56" s="2468"/>
      <c r="AE56" s="2469"/>
      <c r="AF56" s="2469"/>
      <c r="AG56" s="2469"/>
      <c r="AH56" s="2470"/>
      <c r="AI56" s="2618"/>
      <c r="AJ56" s="2586"/>
    </row>
    <row r="57" spans="2:36" ht="14.25" customHeight="1" x14ac:dyDescent="0.15">
      <c r="B57" s="2607"/>
      <c r="C57" s="2592"/>
      <c r="D57" s="2621" t="s">
        <v>297</v>
      </c>
      <c r="E57" s="2622"/>
      <c r="F57" s="2622"/>
      <c r="G57" s="2622"/>
      <c r="H57" s="2622"/>
      <c r="I57" s="2622"/>
      <c r="J57" s="2622"/>
      <c r="K57" s="2622"/>
      <c r="L57" s="2622"/>
      <c r="M57" s="2623"/>
      <c r="N57" s="2572"/>
      <c r="O57" s="2573"/>
      <c r="P57" s="2572"/>
      <c r="Q57" s="2574"/>
      <c r="R57" s="2574"/>
      <c r="S57" s="2574"/>
      <c r="T57" s="2575"/>
      <c r="U57" s="2049" t="s">
        <v>10</v>
      </c>
      <c r="V57" s="2619" t="s">
        <v>524</v>
      </c>
      <c r="W57" s="2619"/>
      <c r="X57" s="347" t="s">
        <v>10</v>
      </c>
      <c r="Y57" s="2619" t="s">
        <v>525</v>
      </c>
      <c r="Z57" s="2619"/>
      <c r="AA57" s="347" t="s">
        <v>10</v>
      </c>
      <c r="AB57" s="2619" t="s">
        <v>526</v>
      </c>
      <c r="AC57" s="2620"/>
      <c r="AD57" s="2468"/>
      <c r="AE57" s="2469"/>
      <c r="AF57" s="2469"/>
      <c r="AG57" s="2469"/>
      <c r="AH57" s="2470"/>
      <c r="AI57" s="2618"/>
      <c r="AJ57" s="2586"/>
    </row>
    <row r="58" spans="2:36" ht="14.25" customHeight="1" x14ac:dyDescent="0.15">
      <c r="B58" s="2607"/>
      <c r="C58" s="2592"/>
      <c r="D58" s="2621" t="s">
        <v>299</v>
      </c>
      <c r="E58" s="2622"/>
      <c r="F58" s="2622"/>
      <c r="G58" s="2622"/>
      <c r="H58" s="2622"/>
      <c r="I58" s="2622"/>
      <c r="J58" s="2622"/>
      <c r="K58" s="2622"/>
      <c r="L58" s="2622"/>
      <c r="M58" s="2623"/>
      <c r="N58" s="2572"/>
      <c r="O58" s="2573"/>
      <c r="P58" s="2572"/>
      <c r="Q58" s="2574"/>
      <c r="R58" s="2574"/>
      <c r="S58" s="2574"/>
      <c r="T58" s="2575"/>
      <c r="U58" s="2045" t="s">
        <v>10</v>
      </c>
      <c r="V58" s="2886" t="s">
        <v>524</v>
      </c>
      <c r="W58" s="2886"/>
      <c r="X58" s="355" t="s">
        <v>10</v>
      </c>
      <c r="Y58" s="2886" t="s">
        <v>525</v>
      </c>
      <c r="Z58" s="2886"/>
      <c r="AA58" s="355" t="s">
        <v>10</v>
      </c>
      <c r="AB58" s="2886" t="s">
        <v>526</v>
      </c>
      <c r="AC58" s="2978"/>
      <c r="AD58" s="2468"/>
      <c r="AE58" s="2469"/>
      <c r="AF58" s="2469"/>
      <c r="AG58" s="2469"/>
      <c r="AH58" s="2470"/>
      <c r="AI58" s="2618"/>
      <c r="AJ58" s="2586"/>
    </row>
    <row r="59" spans="2:36" ht="14.25" customHeight="1" x14ac:dyDescent="0.15">
      <c r="B59" s="2607"/>
      <c r="C59" s="2592"/>
      <c r="D59" s="2621" t="s">
        <v>537</v>
      </c>
      <c r="E59" s="2622"/>
      <c r="F59" s="2622"/>
      <c r="G59" s="2622"/>
      <c r="H59" s="2622"/>
      <c r="I59" s="2622"/>
      <c r="J59" s="2622"/>
      <c r="K59" s="2622"/>
      <c r="L59" s="2622"/>
      <c r="M59" s="2623"/>
      <c r="N59" s="2572"/>
      <c r="O59" s="2573"/>
      <c r="P59" s="2572"/>
      <c r="Q59" s="2574"/>
      <c r="R59" s="2574"/>
      <c r="S59" s="2574"/>
      <c r="T59" s="2575"/>
      <c r="U59" s="2049" t="s">
        <v>10</v>
      </c>
      <c r="V59" s="2619" t="s">
        <v>524</v>
      </c>
      <c r="W59" s="2619"/>
      <c r="X59" s="347" t="s">
        <v>10</v>
      </c>
      <c r="Y59" s="2619" t="s">
        <v>525</v>
      </c>
      <c r="Z59" s="2619"/>
      <c r="AA59" s="347" t="s">
        <v>10</v>
      </c>
      <c r="AB59" s="2619" t="s">
        <v>526</v>
      </c>
      <c r="AC59" s="2620"/>
      <c r="AD59" s="2468"/>
      <c r="AE59" s="2469"/>
      <c r="AF59" s="2469"/>
      <c r="AG59" s="2469"/>
      <c r="AH59" s="2470"/>
      <c r="AI59" s="2618"/>
      <c r="AJ59" s="2586"/>
    </row>
    <row r="60" spans="2:36" ht="14.25" customHeight="1" x14ac:dyDescent="0.15">
      <c r="B60" s="2607"/>
      <c r="C60" s="2593"/>
      <c r="D60" s="2621" t="s">
        <v>538</v>
      </c>
      <c r="E60" s="2622"/>
      <c r="F60" s="2622"/>
      <c r="G60" s="2622"/>
      <c r="H60" s="2622"/>
      <c r="I60" s="2622"/>
      <c r="J60" s="2622"/>
      <c r="K60" s="2622"/>
      <c r="L60" s="2622"/>
      <c r="M60" s="2623"/>
      <c r="N60" s="2572"/>
      <c r="O60" s="2573"/>
      <c r="P60" s="2572"/>
      <c r="Q60" s="2574"/>
      <c r="R60" s="2574"/>
      <c r="S60" s="2574"/>
      <c r="T60" s="2575"/>
      <c r="U60" s="2049" t="s">
        <v>10</v>
      </c>
      <c r="V60" s="2619" t="s">
        <v>524</v>
      </c>
      <c r="W60" s="2619"/>
      <c r="X60" s="347" t="s">
        <v>10</v>
      </c>
      <c r="Y60" s="2619" t="s">
        <v>525</v>
      </c>
      <c r="Z60" s="2619"/>
      <c r="AA60" s="347" t="s">
        <v>10</v>
      </c>
      <c r="AB60" s="2619" t="s">
        <v>526</v>
      </c>
      <c r="AC60" s="2620"/>
      <c r="AD60" s="2468"/>
      <c r="AE60" s="2469"/>
      <c r="AF60" s="2469"/>
      <c r="AG60" s="2469"/>
      <c r="AH60" s="2470"/>
      <c r="AI60" s="2618"/>
      <c r="AJ60" s="2586"/>
    </row>
    <row r="61" spans="2:36" ht="14.25" customHeight="1" x14ac:dyDescent="0.15">
      <c r="B61" s="2607"/>
      <c r="C61" s="2606" t="s">
        <v>539</v>
      </c>
      <c r="D61" s="2570" t="s">
        <v>407</v>
      </c>
      <c r="E61" s="2570"/>
      <c r="F61" s="2570"/>
      <c r="G61" s="2570"/>
      <c r="H61" s="2570"/>
      <c r="I61" s="2570"/>
      <c r="J61" s="2570"/>
      <c r="K61" s="2570"/>
      <c r="L61" s="2570"/>
      <c r="M61" s="2571"/>
      <c r="N61" s="2572"/>
      <c r="O61" s="2573"/>
      <c r="P61" s="2572"/>
      <c r="Q61" s="2574"/>
      <c r="R61" s="2574"/>
      <c r="S61" s="2574"/>
      <c r="T61" s="2575"/>
      <c r="U61" s="2049" t="s">
        <v>10</v>
      </c>
      <c r="V61" s="2619" t="s">
        <v>524</v>
      </c>
      <c r="W61" s="2619"/>
      <c r="X61" s="347" t="s">
        <v>10</v>
      </c>
      <c r="Y61" s="2619" t="s">
        <v>525</v>
      </c>
      <c r="Z61" s="2619"/>
      <c r="AA61" s="347" t="s">
        <v>10</v>
      </c>
      <c r="AB61" s="2619" t="s">
        <v>526</v>
      </c>
      <c r="AC61" s="2620"/>
      <c r="AD61" s="2468"/>
      <c r="AE61" s="2469"/>
      <c r="AF61" s="2469"/>
      <c r="AG61" s="2469"/>
      <c r="AH61" s="2470"/>
      <c r="AI61" s="2618"/>
      <c r="AJ61" s="2586"/>
    </row>
    <row r="62" spans="2:36" ht="14.25" customHeight="1" x14ac:dyDescent="0.15">
      <c r="B62" s="2607"/>
      <c r="C62" s="2606"/>
      <c r="D62" s="2570" t="s">
        <v>540</v>
      </c>
      <c r="E62" s="2570"/>
      <c r="F62" s="2570"/>
      <c r="G62" s="2570"/>
      <c r="H62" s="2570"/>
      <c r="I62" s="2570"/>
      <c r="J62" s="2570"/>
      <c r="K62" s="2570"/>
      <c r="L62" s="2570"/>
      <c r="M62" s="2571"/>
      <c r="N62" s="2572"/>
      <c r="O62" s="2573"/>
      <c r="P62" s="2572"/>
      <c r="Q62" s="2574"/>
      <c r="R62" s="2574"/>
      <c r="S62" s="2574"/>
      <c r="T62" s="2575"/>
      <c r="U62" s="2049" t="s">
        <v>10</v>
      </c>
      <c r="V62" s="2619" t="s">
        <v>524</v>
      </c>
      <c r="W62" s="2619"/>
      <c r="X62" s="347" t="s">
        <v>10</v>
      </c>
      <c r="Y62" s="2619" t="s">
        <v>525</v>
      </c>
      <c r="Z62" s="2619"/>
      <c r="AA62" s="347" t="s">
        <v>10</v>
      </c>
      <c r="AB62" s="2619" t="s">
        <v>526</v>
      </c>
      <c r="AC62" s="2620"/>
      <c r="AD62" s="2468"/>
      <c r="AE62" s="2469"/>
      <c r="AF62" s="2469"/>
      <c r="AG62" s="2469"/>
      <c r="AH62" s="2470"/>
      <c r="AI62" s="2618"/>
      <c r="AJ62" s="2586"/>
    </row>
    <row r="63" spans="2:36" ht="14.25" customHeight="1" x14ac:dyDescent="0.15">
      <c r="B63" s="2608"/>
      <c r="C63" s="2606"/>
      <c r="D63" s="2570" t="s">
        <v>541</v>
      </c>
      <c r="E63" s="2570"/>
      <c r="F63" s="2570"/>
      <c r="G63" s="2570"/>
      <c r="H63" s="2570"/>
      <c r="I63" s="2570"/>
      <c r="J63" s="2570"/>
      <c r="K63" s="2570"/>
      <c r="L63" s="2570"/>
      <c r="M63" s="2571"/>
      <c r="N63" s="2572"/>
      <c r="O63" s="2573"/>
      <c r="P63" s="2572"/>
      <c r="Q63" s="2574"/>
      <c r="R63" s="2574"/>
      <c r="S63" s="2574"/>
      <c r="T63" s="2575"/>
      <c r="U63" s="2045" t="s">
        <v>10</v>
      </c>
      <c r="V63" s="2886" t="s">
        <v>524</v>
      </c>
      <c r="W63" s="2886"/>
      <c r="X63" s="355" t="s">
        <v>10</v>
      </c>
      <c r="Y63" s="2886" t="s">
        <v>525</v>
      </c>
      <c r="Z63" s="2886"/>
      <c r="AA63" s="355" t="s">
        <v>10</v>
      </c>
      <c r="AB63" s="2886" t="s">
        <v>526</v>
      </c>
      <c r="AC63" s="2978"/>
      <c r="AD63" s="2507"/>
      <c r="AE63" s="2508"/>
      <c r="AF63" s="2508"/>
      <c r="AG63" s="2508"/>
      <c r="AH63" s="2509"/>
      <c r="AI63" s="2578"/>
      <c r="AJ63" s="2579"/>
    </row>
    <row r="64" spans="2:36" ht="14.25" customHeight="1" x14ac:dyDescent="0.15">
      <c r="B64" s="2584" t="s">
        <v>542</v>
      </c>
      <c r="C64" s="2570"/>
      <c r="D64" s="2570"/>
      <c r="E64" s="2570"/>
      <c r="F64" s="2570"/>
      <c r="G64" s="2570"/>
      <c r="H64" s="2570"/>
      <c r="I64" s="2570"/>
      <c r="J64" s="2570"/>
      <c r="K64" s="2594"/>
      <c r="L64" s="2574"/>
      <c r="M64" s="2574"/>
      <c r="N64" s="2574"/>
      <c r="O64" s="2574"/>
      <c r="P64" s="2574"/>
      <c r="Q64" s="2574"/>
      <c r="R64" s="2574"/>
      <c r="S64" s="2574"/>
      <c r="T64" s="2575"/>
      <c r="U64" s="2971"/>
      <c r="V64" s="2971"/>
      <c r="W64" s="2971"/>
      <c r="X64" s="2971"/>
      <c r="Y64" s="2971"/>
      <c r="Z64" s="2971"/>
      <c r="AA64" s="2971"/>
      <c r="AB64" s="2971"/>
      <c r="AC64" s="2971"/>
      <c r="AD64" s="2971"/>
      <c r="AE64" s="2971"/>
      <c r="AF64" s="2971"/>
      <c r="AG64" s="2971"/>
      <c r="AH64" s="2971"/>
      <c r="AI64" s="2971"/>
      <c r="AJ64" s="2973"/>
    </row>
    <row r="65" spans="2:36" ht="14.25" customHeight="1" x14ac:dyDescent="0.15">
      <c r="B65" s="2588" t="s">
        <v>543</v>
      </c>
      <c r="C65" s="2589"/>
      <c r="D65" s="2589"/>
      <c r="E65" s="2589"/>
      <c r="F65" s="2589"/>
      <c r="G65" s="2589"/>
      <c r="H65" s="2589"/>
      <c r="I65" s="2589"/>
      <c r="J65" s="2589"/>
      <c r="K65" s="2618"/>
      <c r="L65" s="2685"/>
      <c r="M65" s="2685"/>
      <c r="N65" s="2685"/>
      <c r="O65" s="2685"/>
      <c r="P65" s="2685"/>
      <c r="Q65" s="2685"/>
      <c r="R65" s="2685"/>
      <c r="S65" s="2685"/>
      <c r="T65" s="2586"/>
      <c r="U65" s="2595"/>
      <c r="V65" s="2595"/>
      <c r="W65" s="2595"/>
      <c r="X65" s="2595"/>
      <c r="Y65" s="2595"/>
      <c r="Z65" s="2595"/>
      <c r="AA65" s="2595"/>
      <c r="AB65" s="2595"/>
      <c r="AC65" s="2595"/>
      <c r="AD65" s="2595"/>
      <c r="AE65" s="2595"/>
      <c r="AF65" s="2595"/>
      <c r="AG65" s="2595"/>
      <c r="AH65" s="2595"/>
      <c r="AI65" s="2595"/>
      <c r="AJ65" s="2596"/>
    </row>
    <row r="66" spans="2:36" ht="14.25" customHeight="1" x14ac:dyDescent="0.15">
      <c r="B66" s="2591" t="s">
        <v>544</v>
      </c>
      <c r="C66" s="2594" t="s">
        <v>545</v>
      </c>
      <c r="D66" s="2574"/>
      <c r="E66" s="2574"/>
      <c r="F66" s="2574"/>
      <c r="G66" s="2574"/>
      <c r="H66" s="2574"/>
      <c r="I66" s="2574"/>
      <c r="J66" s="2574"/>
      <c r="K66" s="2574"/>
      <c r="L66" s="2574"/>
      <c r="M66" s="2574"/>
      <c r="N66" s="2574"/>
      <c r="O66" s="2574"/>
      <c r="P66" s="2574"/>
      <c r="Q66" s="2574"/>
      <c r="R66" s="2574"/>
      <c r="S66" s="2574"/>
      <c r="T66" s="2575"/>
      <c r="U66" s="2594" t="s">
        <v>546</v>
      </c>
      <c r="V66" s="2595"/>
      <c r="W66" s="2595"/>
      <c r="X66" s="2595"/>
      <c r="Y66" s="2595"/>
      <c r="Z66" s="2595"/>
      <c r="AA66" s="2595"/>
      <c r="AB66" s="2595"/>
      <c r="AC66" s="2595"/>
      <c r="AD66" s="2595"/>
      <c r="AE66" s="2595"/>
      <c r="AF66" s="2595"/>
      <c r="AG66" s="2595"/>
      <c r="AH66" s="2595"/>
      <c r="AI66" s="2595"/>
      <c r="AJ66" s="2596"/>
    </row>
    <row r="67" spans="2:36" x14ac:dyDescent="0.15">
      <c r="B67" s="2592"/>
      <c r="C67" s="2597"/>
      <c r="D67" s="2598"/>
      <c r="E67" s="2598"/>
      <c r="F67" s="2598"/>
      <c r="G67" s="2598"/>
      <c r="H67" s="2598"/>
      <c r="I67" s="2598"/>
      <c r="J67" s="2598"/>
      <c r="K67" s="2598"/>
      <c r="L67" s="2598"/>
      <c r="M67" s="2598"/>
      <c r="N67" s="2598"/>
      <c r="O67" s="2598"/>
      <c r="P67" s="2598"/>
      <c r="Q67" s="2598"/>
      <c r="R67" s="2598"/>
      <c r="S67" s="2598"/>
      <c r="T67" s="2599"/>
      <c r="U67" s="2597"/>
      <c r="V67" s="2598"/>
      <c r="W67" s="2598"/>
      <c r="X67" s="2598"/>
      <c r="Y67" s="2598"/>
      <c r="Z67" s="2598"/>
      <c r="AA67" s="2598"/>
      <c r="AB67" s="2598"/>
      <c r="AC67" s="2598"/>
      <c r="AD67" s="2598"/>
      <c r="AE67" s="2598"/>
      <c r="AF67" s="2598"/>
      <c r="AG67" s="2598"/>
      <c r="AH67" s="2598"/>
      <c r="AI67" s="2598"/>
      <c r="AJ67" s="2599"/>
    </row>
    <row r="68" spans="2:36" x14ac:dyDescent="0.15">
      <c r="B68" s="2592"/>
      <c r="C68" s="2600"/>
      <c r="D68" s="2601"/>
      <c r="E68" s="2601"/>
      <c r="F68" s="2601"/>
      <c r="G68" s="2601"/>
      <c r="H68" s="2601"/>
      <c r="I68" s="2601"/>
      <c r="J68" s="2601"/>
      <c r="K68" s="2601"/>
      <c r="L68" s="2601"/>
      <c r="M68" s="2601"/>
      <c r="N68" s="2601"/>
      <c r="O68" s="2601"/>
      <c r="P68" s="2601"/>
      <c r="Q68" s="2601"/>
      <c r="R68" s="2601"/>
      <c r="S68" s="2601"/>
      <c r="T68" s="2602"/>
      <c r="U68" s="2600"/>
      <c r="V68" s="2601"/>
      <c r="W68" s="2601"/>
      <c r="X68" s="2601"/>
      <c r="Y68" s="2601"/>
      <c r="Z68" s="2601"/>
      <c r="AA68" s="2601"/>
      <c r="AB68" s="2601"/>
      <c r="AC68" s="2601"/>
      <c r="AD68" s="2601"/>
      <c r="AE68" s="2601"/>
      <c r="AF68" s="2601"/>
      <c r="AG68" s="2601"/>
      <c r="AH68" s="2601"/>
      <c r="AI68" s="2601"/>
      <c r="AJ68" s="2602"/>
    </row>
    <row r="69" spans="2:36" x14ac:dyDescent="0.15">
      <c r="B69" s="2592"/>
      <c r="C69" s="2600"/>
      <c r="D69" s="2601"/>
      <c r="E69" s="2601"/>
      <c r="F69" s="2601"/>
      <c r="G69" s="2601"/>
      <c r="H69" s="2601"/>
      <c r="I69" s="2601"/>
      <c r="J69" s="2601"/>
      <c r="K69" s="2601"/>
      <c r="L69" s="2601"/>
      <c r="M69" s="2601"/>
      <c r="N69" s="2601"/>
      <c r="O69" s="2601"/>
      <c r="P69" s="2601"/>
      <c r="Q69" s="2601"/>
      <c r="R69" s="2601"/>
      <c r="S69" s="2601"/>
      <c r="T69" s="2602"/>
      <c r="U69" s="2600"/>
      <c r="V69" s="2601"/>
      <c r="W69" s="2601"/>
      <c r="X69" s="2601"/>
      <c r="Y69" s="2601"/>
      <c r="Z69" s="2601"/>
      <c r="AA69" s="2601"/>
      <c r="AB69" s="2601"/>
      <c r="AC69" s="2601"/>
      <c r="AD69" s="2601"/>
      <c r="AE69" s="2601"/>
      <c r="AF69" s="2601"/>
      <c r="AG69" s="2601"/>
      <c r="AH69" s="2601"/>
      <c r="AI69" s="2601"/>
      <c r="AJ69" s="2602"/>
    </row>
    <row r="70" spans="2:36" x14ac:dyDescent="0.15">
      <c r="B70" s="2593"/>
      <c r="C70" s="2603"/>
      <c r="D70" s="2604"/>
      <c r="E70" s="2604"/>
      <c r="F70" s="2604"/>
      <c r="G70" s="2604"/>
      <c r="H70" s="2604"/>
      <c r="I70" s="2604"/>
      <c r="J70" s="2604"/>
      <c r="K70" s="2604"/>
      <c r="L70" s="2604"/>
      <c r="M70" s="2604"/>
      <c r="N70" s="2604"/>
      <c r="O70" s="2604"/>
      <c r="P70" s="2604"/>
      <c r="Q70" s="2604"/>
      <c r="R70" s="2604"/>
      <c r="S70" s="2604"/>
      <c r="T70" s="2605"/>
      <c r="U70" s="2603"/>
      <c r="V70" s="2604"/>
      <c r="W70" s="2604"/>
      <c r="X70" s="2604"/>
      <c r="Y70" s="2604"/>
      <c r="Z70" s="2604"/>
      <c r="AA70" s="2604"/>
      <c r="AB70" s="2604"/>
      <c r="AC70" s="2604"/>
      <c r="AD70" s="2604"/>
      <c r="AE70" s="2604"/>
      <c r="AF70" s="2604"/>
      <c r="AG70" s="2604"/>
      <c r="AH70" s="2604"/>
      <c r="AI70" s="2604"/>
      <c r="AJ70" s="2605"/>
    </row>
    <row r="71" spans="2:36" ht="14.25" customHeight="1" x14ac:dyDescent="0.15">
      <c r="B71" s="2580" t="s">
        <v>547</v>
      </c>
      <c r="C71" s="2581"/>
      <c r="D71" s="2581"/>
      <c r="E71" s="2582"/>
      <c r="F71" s="2583" t="s">
        <v>548</v>
      </c>
      <c r="G71" s="2583"/>
      <c r="H71" s="2583"/>
      <c r="I71" s="2583"/>
      <c r="J71" s="2583"/>
      <c r="K71" s="2583"/>
      <c r="L71" s="2583"/>
      <c r="M71" s="2583"/>
      <c r="N71" s="2583"/>
      <c r="O71" s="2583"/>
      <c r="P71" s="2583"/>
      <c r="Q71" s="2583"/>
      <c r="R71" s="2583"/>
      <c r="S71" s="2583"/>
      <c r="T71" s="2583"/>
      <c r="U71" s="2583"/>
      <c r="V71" s="2583"/>
      <c r="W71" s="2583"/>
      <c r="X71" s="2583"/>
      <c r="Y71" s="2583"/>
      <c r="Z71" s="2583"/>
      <c r="AA71" s="2583"/>
      <c r="AB71" s="2583"/>
      <c r="AC71" s="2583"/>
      <c r="AD71" s="2583"/>
      <c r="AE71" s="2583"/>
      <c r="AF71" s="2583"/>
      <c r="AG71" s="2583"/>
      <c r="AH71" s="2583"/>
      <c r="AI71" s="2583"/>
      <c r="AJ71" s="2583"/>
    </row>
    <row r="73" spans="2:36" x14ac:dyDescent="0.15">
      <c r="B73" t="s">
        <v>549</v>
      </c>
    </row>
    <row r="74" spans="2:36" x14ac:dyDescent="0.15">
      <c r="B74" t="s">
        <v>550</v>
      </c>
    </row>
    <row r="75" spans="2:36" x14ac:dyDescent="0.15">
      <c r="B75" t="s">
        <v>551</v>
      </c>
    </row>
    <row r="76" spans="2:36" x14ac:dyDescent="0.15">
      <c r="B76" t="s">
        <v>552</v>
      </c>
    </row>
    <row r="77" spans="2:36" x14ac:dyDescent="0.15">
      <c r="B77" t="s">
        <v>553</v>
      </c>
    </row>
    <row r="78" spans="2:36" x14ac:dyDescent="0.15">
      <c r="B78" t="s">
        <v>554</v>
      </c>
    </row>
    <row r="79" spans="2:36" x14ac:dyDescent="0.15">
      <c r="B79" t="s">
        <v>555</v>
      </c>
    </row>
    <row r="80" spans="2:36" x14ac:dyDescent="0.15">
      <c r="C80" t="s">
        <v>556</v>
      </c>
    </row>
    <row r="81" spans="2:2" x14ac:dyDescent="0.15">
      <c r="B81" t="s">
        <v>557</v>
      </c>
    </row>
    <row r="82" spans="2:2" x14ac:dyDescent="0.15">
      <c r="B82" t="s">
        <v>558</v>
      </c>
    </row>
    <row r="83" spans="2:2" x14ac:dyDescent="0.15">
      <c r="B83" t="s">
        <v>559</v>
      </c>
    </row>
  </sheetData>
  <mergeCells count="311">
    <mergeCell ref="D63:M63"/>
    <mergeCell ref="N63:O63"/>
    <mergeCell ref="P63:T63"/>
    <mergeCell ref="V63:W63"/>
    <mergeCell ref="Y63:Z63"/>
    <mergeCell ref="AB63:AC63"/>
    <mergeCell ref="AD63:AH63"/>
    <mergeCell ref="AI63:AJ63"/>
    <mergeCell ref="B71:E71"/>
    <mergeCell ref="F71:AJ71"/>
    <mergeCell ref="B64:J64"/>
    <mergeCell ref="K64:T64"/>
    <mergeCell ref="U64:AJ65"/>
    <mergeCell ref="B65:J65"/>
    <mergeCell ref="K65:T65"/>
    <mergeCell ref="B66:B70"/>
    <mergeCell ref="C66:T66"/>
    <mergeCell ref="U66:AJ66"/>
    <mergeCell ref="C67:T70"/>
    <mergeCell ref="U67:AJ70"/>
    <mergeCell ref="C61:C63"/>
    <mergeCell ref="B39:B63"/>
    <mergeCell ref="C39:M40"/>
    <mergeCell ref="N39:O40"/>
    <mergeCell ref="AI61:AJ61"/>
    <mergeCell ref="D62:M62"/>
    <mergeCell ref="N62:O62"/>
    <mergeCell ref="P62:T62"/>
    <mergeCell ref="V62:W62"/>
    <mergeCell ref="Y62:Z62"/>
    <mergeCell ref="AB62:AC62"/>
    <mergeCell ref="AD62:AH62"/>
    <mergeCell ref="AI62:AJ62"/>
    <mergeCell ref="D61:M61"/>
    <mergeCell ref="N61:O61"/>
    <mergeCell ref="P61:T61"/>
    <mergeCell ref="V61:W61"/>
    <mergeCell ref="Y61:Z61"/>
    <mergeCell ref="AB61:AC61"/>
    <mergeCell ref="AD61:AH61"/>
    <mergeCell ref="AD59:AH59"/>
    <mergeCell ref="AI59:AJ59"/>
    <mergeCell ref="D60:M60"/>
    <mergeCell ref="N60:O60"/>
    <mergeCell ref="P60:T60"/>
    <mergeCell ref="V60:W60"/>
    <mergeCell ref="Y60:Z60"/>
    <mergeCell ref="AB60:AC60"/>
    <mergeCell ref="AD60:AH60"/>
    <mergeCell ref="AI60:AJ60"/>
    <mergeCell ref="D59:M59"/>
    <mergeCell ref="N59:O59"/>
    <mergeCell ref="P59:T59"/>
    <mergeCell ref="V59:W59"/>
    <mergeCell ref="Y59:Z59"/>
    <mergeCell ref="AB59:AC59"/>
    <mergeCell ref="AD57:AH57"/>
    <mergeCell ref="AI57:AJ57"/>
    <mergeCell ref="D58:M58"/>
    <mergeCell ref="N58:O58"/>
    <mergeCell ref="P58:T58"/>
    <mergeCell ref="V58:W58"/>
    <mergeCell ref="Y58:Z58"/>
    <mergeCell ref="AB58:AC58"/>
    <mergeCell ref="AD58:AH58"/>
    <mergeCell ref="AI58:AJ58"/>
    <mergeCell ref="D57:M57"/>
    <mergeCell ref="N57:O57"/>
    <mergeCell ref="P57:T57"/>
    <mergeCell ref="V57:W57"/>
    <mergeCell ref="Y57:Z57"/>
    <mergeCell ref="AB57:AC57"/>
    <mergeCell ref="AD55:AH55"/>
    <mergeCell ref="AI55:AJ55"/>
    <mergeCell ref="D56:M56"/>
    <mergeCell ref="N56:O56"/>
    <mergeCell ref="P56:T56"/>
    <mergeCell ref="V56:W56"/>
    <mergeCell ref="Y56:Z56"/>
    <mergeCell ref="AB56:AC56"/>
    <mergeCell ref="AD56:AH56"/>
    <mergeCell ref="AI56:AJ56"/>
    <mergeCell ref="D55:M55"/>
    <mergeCell ref="N55:O55"/>
    <mergeCell ref="P55:T55"/>
    <mergeCell ref="V55:W55"/>
    <mergeCell ref="Y55:Z55"/>
    <mergeCell ref="AB55:AC55"/>
    <mergeCell ref="AD53:AH53"/>
    <mergeCell ref="AI53:AJ53"/>
    <mergeCell ref="D54:M54"/>
    <mergeCell ref="N54:O54"/>
    <mergeCell ref="P54:T54"/>
    <mergeCell ref="V54:W54"/>
    <mergeCell ref="Y54:Z54"/>
    <mergeCell ref="AB54:AC54"/>
    <mergeCell ref="AD54:AH54"/>
    <mergeCell ref="AI54:AJ54"/>
    <mergeCell ref="D53:M53"/>
    <mergeCell ref="N53:O53"/>
    <mergeCell ref="P53:T53"/>
    <mergeCell ref="V53:W53"/>
    <mergeCell ref="Y53:Z53"/>
    <mergeCell ref="AB53:AC53"/>
    <mergeCell ref="AD51:AH51"/>
    <mergeCell ref="AI51:AJ51"/>
    <mergeCell ref="D52:M52"/>
    <mergeCell ref="N52:O52"/>
    <mergeCell ref="P52:T52"/>
    <mergeCell ref="V52:W52"/>
    <mergeCell ref="Y52:Z52"/>
    <mergeCell ref="AB52:AC52"/>
    <mergeCell ref="AD52:AH52"/>
    <mergeCell ref="AI52:AJ52"/>
    <mergeCell ref="D51:M51"/>
    <mergeCell ref="N51:O51"/>
    <mergeCell ref="P51:T51"/>
    <mergeCell ref="V51:W51"/>
    <mergeCell ref="Y51:Z51"/>
    <mergeCell ref="AB51:AC51"/>
    <mergeCell ref="AD49:AH49"/>
    <mergeCell ref="AI49:AJ49"/>
    <mergeCell ref="D50:M50"/>
    <mergeCell ref="N50:O50"/>
    <mergeCell ref="P50:T50"/>
    <mergeCell ref="V50:W50"/>
    <mergeCell ref="Y50:Z50"/>
    <mergeCell ref="AB50:AC50"/>
    <mergeCell ref="AD50:AH50"/>
    <mergeCell ref="AI50:AJ50"/>
    <mergeCell ref="D49:M49"/>
    <mergeCell ref="N49:O49"/>
    <mergeCell ref="P49:T49"/>
    <mergeCell ref="V49:W49"/>
    <mergeCell ref="Y49:Z49"/>
    <mergeCell ref="AB49:AC49"/>
    <mergeCell ref="Y48:Z48"/>
    <mergeCell ref="AB48:AC48"/>
    <mergeCell ref="AD48:AH48"/>
    <mergeCell ref="AI48:AJ48"/>
    <mergeCell ref="D47:M47"/>
    <mergeCell ref="N47:O47"/>
    <mergeCell ref="P47:T47"/>
    <mergeCell ref="V47:W47"/>
    <mergeCell ref="Y47:Z47"/>
    <mergeCell ref="AB47:AC47"/>
    <mergeCell ref="D48:M48"/>
    <mergeCell ref="N48:O48"/>
    <mergeCell ref="P48:T48"/>
    <mergeCell ref="V48:W48"/>
    <mergeCell ref="AI46:AJ46"/>
    <mergeCell ref="D45:M45"/>
    <mergeCell ref="N45:O45"/>
    <mergeCell ref="P45:T45"/>
    <mergeCell ref="V45:W45"/>
    <mergeCell ref="Y45:Z45"/>
    <mergeCell ref="AB45:AC45"/>
    <mergeCell ref="AD47:AH47"/>
    <mergeCell ref="AI47:AJ47"/>
    <mergeCell ref="D46:M46"/>
    <mergeCell ref="N46:O46"/>
    <mergeCell ref="P46:T46"/>
    <mergeCell ref="V46:W46"/>
    <mergeCell ref="Y46:Z46"/>
    <mergeCell ref="AB46:AC46"/>
    <mergeCell ref="AD46:AH46"/>
    <mergeCell ref="AI44:AJ44"/>
    <mergeCell ref="N43:O43"/>
    <mergeCell ref="P43:T43"/>
    <mergeCell ref="V43:W43"/>
    <mergeCell ref="Y43:Z43"/>
    <mergeCell ref="AB43:AC43"/>
    <mergeCell ref="AD43:AH43"/>
    <mergeCell ref="AD45:AH45"/>
    <mergeCell ref="AI45:AJ45"/>
    <mergeCell ref="AI39:AJ39"/>
    <mergeCell ref="P40:T40"/>
    <mergeCell ref="U40:AC40"/>
    <mergeCell ref="AD40:AH40"/>
    <mergeCell ref="AI40:AJ40"/>
    <mergeCell ref="C41:C60"/>
    <mergeCell ref="D41:M41"/>
    <mergeCell ref="N41:O41"/>
    <mergeCell ref="P41:T41"/>
    <mergeCell ref="V41:W41"/>
    <mergeCell ref="AI41:AJ41"/>
    <mergeCell ref="D42:M42"/>
    <mergeCell ref="N42:O42"/>
    <mergeCell ref="P42:T42"/>
    <mergeCell ref="V42:W42"/>
    <mergeCell ref="Y42:Z42"/>
    <mergeCell ref="AB42:AC42"/>
    <mergeCell ref="AD42:AH42"/>
    <mergeCell ref="AI42:AJ42"/>
    <mergeCell ref="AI43:AJ43"/>
    <mergeCell ref="D44:M44"/>
    <mergeCell ref="N44:O44"/>
    <mergeCell ref="P44:T44"/>
    <mergeCell ref="V44:W44"/>
    <mergeCell ref="P39:T39"/>
    <mergeCell ref="U39:AC39"/>
    <mergeCell ref="AD39:AH39"/>
    <mergeCell ref="Y41:Z41"/>
    <mergeCell ref="AB41:AC41"/>
    <mergeCell ref="AD41:AH41"/>
    <mergeCell ref="D43:M43"/>
    <mergeCell ref="Y44:Z44"/>
    <mergeCell ref="AB44:AC44"/>
    <mergeCell ref="AD44:AH44"/>
    <mergeCell ref="C36:K38"/>
    <mergeCell ref="L36:O36"/>
    <mergeCell ref="P36:R36"/>
    <mergeCell ref="T36:V36"/>
    <mergeCell ref="X36:AJ36"/>
    <mergeCell ref="L37:O37"/>
    <mergeCell ref="Q37:T37"/>
    <mergeCell ref="U37:V37"/>
    <mergeCell ref="W37:AJ37"/>
    <mergeCell ref="L38:AJ38"/>
    <mergeCell ref="AF34:AJ34"/>
    <mergeCell ref="C35:K35"/>
    <mergeCell ref="L35:AJ35"/>
    <mergeCell ref="C31:K33"/>
    <mergeCell ref="L31:O31"/>
    <mergeCell ref="P31:R31"/>
    <mergeCell ref="T31:V31"/>
    <mergeCell ref="X31:AJ31"/>
    <mergeCell ref="L32:O32"/>
    <mergeCell ref="Q32:T32"/>
    <mergeCell ref="U32:V32"/>
    <mergeCell ref="W32:AJ32"/>
    <mergeCell ref="L33:AJ33"/>
    <mergeCell ref="B25:B38"/>
    <mergeCell ref="C25:K25"/>
    <mergeCell ref="L25:AJ25"/>
    <mergeCell ref="C26:K26"/>
    <mergeCell ref="L26:AJ26"/>
    <mergeCell ref="C27:K29"/>
    <mergeCell ref="L27:O27"/>
    <mergeCell ref="P27:R27"/>
    <mergeCell ref="T27:V27"/>
    <mergeCell ref="X27:AJ27"/>
    <mergeCell ref="L28:O28"/>
    <mergeCell ref="Q28:T28"/>
    <mergeCell ref="U28:V28"/>
    <mergeCell ref="W28:AJ28"/>
    <mergeCell ref="L29:AJ29"/>
    <mergeCell ref="C30:K30"/>
    <mergeCell ref="L30:P30"/>
    <mergeCell ref="Q30:Z30"/>
    <mergeCell ref="AA30:AE30"/>
    <mergeCell ref="AF30:AJ30"/>
    <mergeCell ref="C34:K34"/>
    <mergeCell ref="L34:P34"/>
    <mergeCell ref="Q34:Z34"/>
    <mergeCell ref="AA34:AE34"/>
    <mergeCell ref="L20:T20"/>
    <mergeCell ref="U20:Z20"/>
    <mergeCell ref="AA20:AJ20"/>
    <mergeCell ref="C21:K21"/>
    <mergeCell ref="L21:P21"/>
    <mergeCell ref="Q21:Z21"/>
    <mergeCell ref="AA21:AE21"/>
    <mergeCell ref="AF21:AJ21"/>
    <mergeCell ref="C22:K24"/>
    <mergeCell ref="L22:O22"/>
    <mergeCell ref="P22:R22"/>
    <mergeCell ref="T22:V22"/>
    <mergeCell ref="X22:AJ22"/>
    <mergeCell ref="L23:O23"/>
    <mergeCell ref="Q23:T23"/>
    <mergeCell ref="U23:V23"/>
    <mergeCell ref="W23:AJ23"/>
    <mergeCell ref="L24:AJ24"/>
    <mergeCell ref="M13:N13"/>
    <mergeCell ref="AA13:AH13"/>
    <mergeCell ref="AI13:AJ13"/>
    <mergeCell ref="B14:B24"/>
    <mergeCell ref="C14:K14"/>
    <mergeCell ref="L14:AJ14"/>
    <mergeCell ref="C15:K15"/>
    <mergeCell ref="L15:AJ15"/>
    <mergeCell ref="C16:K18"/>
    <mergeCell ref="L16:O16"/>
    <mergeCell ref="L18:AJ18"/>
    <mergeCell ref="C19:K19"/>
    <mergeCell ref="L19:P19"/>
    <mergeCell ref="Q19:Z19"/>
    <mergeCell ref="AA19:AE19"/>
    <mergeCell ref="AF19:AJ19"/>
    <mergeCell ref="P16:R16"/>
    <mergeCell ref="T16:V16"/>
    <mergeCell ref="X16:AJ16"/>
    <mergeCell ref="L17:O17"/>
    <mergeCell ref="Q17:T17"/>
    <mergeCell ref="U17:V17"/>
    <mergeCell ref="W17:AJ17"/>
    <mergeCell ref="C20:K20"/>
    <mergeCell ref="U8:W8"/>
    <mergeCell ref="X8:AJ8"/>
    <mergeCell ref="X9:AJ9"/>
    <mergeCell ref="U10:W10"/>
    <mergeCell ref="X10:AJ10"/>
    <mergeCell ref="X11:AJ11"/>
    <mergeCell ref="AA3:AE3"/>
    <mergeCell ref="AF3:AJ3"/>
    <mergeCell ref="B5:AJ5"/>
    <mergeCell ref="AE6:AF6"/>
    <mergeCell ref="AH6:AI6"/>
    <mergeCell ref="B7:I7"/>
    <mergeCell ref="AB6:AC6"/>
  </mergeCells>
  <phoneticPr fontId="9"/>
  <dataValidations count="2">
    <dataValidation type="list" allowBlank="1" showInputMessage="1" showErrorMessage="1" sqref="AA41:AA63 X41:X63 U41:U63">
      <formula1>"□,■"</formula1>
    </dataValidation>
    <dataValidation type="list" allowBlank="1" showInputMessage="1" showErrorMessage="1" sqref="N41:O63">
      <formula1>"○"</formula1>
    </dataValidation>
  </dataValidations>
  <pageMargins left="0.7" right="0.7" top="0.75" bottom="0.75" header="0.3" footer="0.3"/>
  <pageSetup paperSize="9" scale="6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AK940"/>
  <sheetViews>
    <sheetView workbookViewId="0">
      <selection activeCell="F52" sqref="F52:G52"/>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671</v>
      </c>
    </row>
    <row r="3" spans="1:37" ht="6.75" customHeight="1" x14ac:dyDescent="0.15"/>
    <row r="4" spans="1:37" x14ac:dyDescent="0.15">
      <c r="B4" s="94" t="s">
        <v>672</v>
      </c>
    </row>
    <row r="5" spans="1:37" ht="7.5" customHeight="1" x14ac:dyDescent="0.15"/>
    <row r="6" spans="1:37" s="95" customFormat="1" ht="24" customHeight="1" x14ac:dyDescent="0.15">
      <c r="F6" s="703" t="s">
        <v>673</v>
      </c>
      <c r="G6" s="704"/>
      <c r="H6" s="704"/>
      <c r="I6" s="704"/>
      <c r="J6" s="704"/>
      <c r="K6" s="704"/>
      <c r="L6" s="705"/>
      <c r="M6" s="2979"/>
      <c r="N6" s="2980"/>
      <c r="O6" s="2980"/>
      <c r="P6" s="2980"/>
      <c r="Q6" s="2980"/>
      <c r="R6" s="2980"/>
      <c r="S6" s="2980"/>
      <c r="T6" s="2980"/>
      <c r="U6" s="2980"/>
      <c r="V6" s="2980"/>
      <c r="W6" s="2980"/>
      <c r="X6" s="2980"/>
      <c r="Y6" s="2981"/>
      <c r="AA6" s="95" t="s">
        <v>674</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2982" t="s">
        <v>675</v>
      </c>
      <c r="AB11" s="2983"/>
      <c r="AC11" s="2983"/>
      <c r="AD11" s="2983"/>
      <c r="AE11" s="2983"/>
      <c r="AF11" s="2983"/>
      <c r="AG11" s="2983"/>
      <c r="AH11" s="2983"/>
      <c r="AI11" s="2984"/>
      <c r="AK11" s="100"/>
    </row>
    <row r="12" spans="1:37" x14ac:dyDescent="0.15">
      <c r="B12" s="99"/>
      <c r="D12" s="99"/>
      <c r="I12" s="99" t="s">
        <v>676</v>
      </c>
      <c r="L12" s="100"/>
      <c r="M12" s="94" t="s">
        <v>677</v>
      </c>
      <c r="P12" s="100"/>
      <c r="Q12" s="99" t="s">
        <v>678</v>
      </c>
      <c r="T12" s="100"/>
      <c r="U12" s="99" t="s">
        <v>679</v>
      </c>
      <c r="Y12" s="94" t="s">
        <v>680</v>
      </c>
      <c r="AA12" s="2985"/>
      <c r="AB12" s="2986"/>
      <c r="AC12" s="2986"/>
      <c r="AD12" s="2986"/>
      <c r="AE12" s="2986"/>
      <c r="AF12" s="2986"/>
      <c r="AG12" s="2986"/>
      <c r="AH12" s="2986"/>
      <c r="AI12" s="2987"/>
      <c r="AK12" s="100"/>
    </row>
    <row r="13" spans="1:37" ht="6.75" customHeight="1" x14ac:dyDescent="0.15">
      <c r="B13" s="99"/>
      <c r="D13" s="99"/>
      <c r="I13" s="99"/>
      <c r="L13" s="100"/>
      <c r="P13" s="100"/>
      <c r="Q13" s="99"/>
      <c r="T13" s="100"/>
      <c r="U13" s="99"/>
      <c r="Z13" s="100"/>
      <c r="AA13" s="101"/>
      <c r="AB13" s="706"/>
      <c r="AC13" s="706"/>
      <c r="AD13" s="706"/>
      <c r="AE13" s="2988" t="s">
        <v>681</v>
      </c>
      <c r="AF13" s="2988"/>
      <c r="AG13" s="2988"/>
      <c r="AH13" s="2988"/>
      <c r="AI13" s="102"/>
      <c r="AK13" s="100"/>
    </row>
    <row r="14" spans="1:37" x14ac:dyDescent="0.15">
      <c r="B14" s="99"/>
      <c r="D14" s="99"/>
      <c r="I14" s="99"/>
      <c r="K14" s="94" t="s">
        <v>680</v>
      </c>
      <c r="L14" s="100"/>
      <c r="O14" s="94" t="s">
        <v>680</v>
      </c>
      <c r="P14" s="100"/>
      <c r="Q14" s="99"/>
      <c r="S14" s="94" t="s">
        <v>680</v>
      </c>
      <c r="T14" s="100"/>
      <c r="U14" s="99" t="s">
        <v>682</v>
      </c>
      <c r="Z14" s="100"/>
      <c r="AA14" s="99"/>
      <c r="AE14" s="2989"/>
      <c r="AF14" s="2989"/>
      <c r="AG14" s="2989"/>
      <c r="AH14" s="2989"/>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2989"/>
      <c r="AF15" s="2989"/>
      <c r="AG15" s="2989"/>
      <c r="AH15" s="2989"/>
      <c r="AK15" s="100"/>
    </row>
    <row r="16" spans="1:37" x14ac:dyDescent="0.15">
      <c r="B16" s="99"/>
      <c r="D16" s="99"/>
      <c r="L16" s="100"/>
      <c r="AE16" s="2989"/>
      <c r="AF16" s="2989"/>
      <c r="AG16" s="2989"/>
      <c r="AH16" s="2989"/>
      <c r="AK16" s="100"/>
    </row>
    <row r="17" spans="2:37" x14ac:dyDescent="0.15">
      <c r="B17" s="99"/>
      <c r="D17" s="99"/>
      <c r="L17" s="100"/>
      <c r="AE17" s="2989"/>
      <c r="AF17" s="2989"/>
      <c r="AG17" s="2989"/>
      <c r="AH17" s="2989"/>
      <c r="AI17" s="100"/>
      <c r="AK17" s="100"/>
    </row>
    <row r="18" spans="2:37" x14ac:dyDescent="0.15">
      <c r="B18" s="99"/>
      <c r="D18" s="99"/>
      <c r="L18" s="100"/>
      <c r="AE18" s="2990"/>
      <c r="AF18" s="2990"/>
      <c r="AG18" s="2990"/>
      <c r="AH18" s="2990"/>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683</v>
      </c>
      <c r="J20" s="106" t="s">
        <v>680</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684</v>
      </c>
      <c r="L22" s="100"/>
      <c r="W22" s="100"/>
      <c r="X22" s="99" t="s">
        <v>685</v>
      </c>
      <c r="Z22" s="100"/>
      <c r="AD22" s="99"/>
      <c r="AI22" s="100"/>
      <c r="AK22" s="100"/>
    </row>
    <row r="23" spans="2:37" x14ac:dyDescent="0.15">
      <c r="B23" s="99"/>
      <c r="D23" s="99"/>
      <c r="L23" s="100"/>
      <c r="O23" s="94" t="s">
        <v>686</v>
      </c>
      <c r="R23" s="106" t="s">
        <v>680</v>
      </c>
      <c r="W23" s="100"/>
      <c r="X23" s="99"/>
      <c r="Z23" s="100" t="s">
        <v>680</v>
      </c>
      <c r="AD23" s="99"/>
      <c r="AE23" s="94" t="s">
        <v>687</v>
      </c>
      <c r="AH23" s="106" t="s">
        <v>680</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688</v>
      </c>
    </row>
    <row r="33" spans="2:2" s="108" customFormat="1" x14ac:dyDescent="0.15">
      <c r="B33" s="107" t="s">
        <v>689</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9"/>
  <pageMargins left="0.7" right="0.7" top="0.75" bottom="0.75" header="0.3" footer="0.3"/>
  <pageSetup paperSize="9" scale="65"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K89"/>
  <sheetViews>
    <sheetView workbookViewId="0">
      <selection activeCell="F52" sqref="F52:G52"/>
    </sheetView>
  </sheetViews>
  <sheetFormatPr defaultColWidth="9"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1" spans="1:37" x14ac:dyDescent="0.15">
      <c r="A1" s="3" t="s">
        <v>2586</v>
      </c>
    </row>
    <row r="2" spans="1:37" x14ac:dyDescent="0.15">
      <c r="B2" s="111" t="s">
        <v>690</v>
      </c>
    </row>
    <row r="3" spans="1:37" x14ac:dyDescent="0.15">
      <c r="B3" s="112"/>
    </row>
    <row r="4" spans="1:37" ht="13.5" customHeight="1" x14ac:dyDescent="0.15">
      <c r="B4" s="111" t="s">
        <v>691</v>
      </c>
      <c r="X4" s="113" t="s">
        <v>692</v>
      </c>
    </row>
    <row r="5" spans="1:37" ht="6.75" customHeight="1" x14ac:dyDescent="0.15">
      <c r="B5" s="111"/>
      <c r="W5" s="113"/>
      <c r="AJ5" s="129"/>
      <c r="AK5" s="129"/>
    </row>
    <row r="6" spans="1:37" ht="13.5" customHeight="1" x14ac:dyDescent="0.15">
      <c r="X6" s="111" t="s">
        <v>693</v>
      </c>
      <c r="AJ6" s="129"/>
      <c r="AK6" s="129"/>
    </row>
    <row r="7" spans="1:37" ht="6.75" customHeight="1" x14ac:dyDescent="0.15">
      <c r="W7" s="111"/>
      <c r="AJ7" s="129"/>
      <c r="AK7" s="129"/>
    </row>
    <row r="8" spans="1:37" ht="14.25" customHeight="1" x14ac:dyDescent="0.15">
      <c r="B8" s="111" t="s">
        <v>694</v>
      </c>
      <c r="AB8" s="111" t="s">
        <v>695</v>
      </c>
      <c r="AJ8" s="129"/>
      <c r="AK8" s="129"/>
    </row>
    <row r="9" spans="1:37" ht="14.25" customHeight="1" x14ac:dyDescent="0.15">
      <c r="B9" s="112"/>
      <c r="AJ9" s="129"/>
      <c r="AK9" s="129"/>
    </row>
    <row r="10" spans="1:37" ht="18" customHeight="1" x14ac:dyDescent="0.15">
      <c r="B10" s="3000" t="s">
        <v>696</v>
      </c>
      <c r="C10" s="3000" t="s">
        <v>697</v>
      </c>
      <c r="D10" s="3000" t="s">
        <v>698</v>
      </c>
      <c r="E10" s="2994" t="s">
        <v>699</v>
      </c>
      <c r="F10" s="2995"/>
      <c r="G10" s="2995"/>
      <c r="H10" s="2995"/>
      <c r="I10" s="2995"/>
      <c r="J10" s="2995"/>
      <c r="K10" s="3005"/>
      <c r="L10" s="2994" t="s">
        <v>700</v>
      </c>
      <c r="M10" s="2995"/>
      <c r="N10" s="2995"/>
      <c r="O10" s="2995"/>
      <c r="P10" s="2995"/>
      <c r="Q10" s="2995"/>
      <c r="R10" s="3005"/>
      <c r="S10" s="2994" t="s">
        <v>701</v>
      </c>
      <c r="T10" s="2995"/>
      <c r="U10" s="2995"/>
      <c r="V10" s="2995"/>
      <c r="W10" s="2995"/>
      <c r="X10" s="2995"/>
      <c r="Y10" s="3005"/>
      <c r="Z10" s="2994" t="s">
        <v>702</v>
      </c>
      <c r="AA10" s="2995"/>
      <c r="AB10" s="2995"/>
      <c r="AC10" s="2995"/>
      <c r="AD10" s="2995"/>
      <c r="AE10" s="2995"/>
      <c r="AF10" s="2996"/>
      <c r="AG10" s="2997" t="s">
        <v>703</v>
      </c>
      <c r="AH10" s="3000" t="s">
        <v>704</v>
      </c>
      <c r="AI10" s="3000" t="s">
        <v>705</v>
      </c>
      <c r="AJ10" s="129"/>
      <c r="AK10" s="129"/>
    </row>
    <row r="11" spans="1:37" ht="18" customHeight="1" x14ac:dyDescent="0.15">
      <c r="B11" s="3003"/>
      <c r="C11" s="3003"/>
      <c r="D11" s="3003"/>
      <c r="E11" s="770">
        <v>1</v>
      </c>
      <c r="F11" s="770">
        <v>2</v>
      </c>
      <c r="G11" s="770">
        <v>3</v>
      </c>
      <c r="H11" s="770">
        <v>4</v>
      </c>
      <c r="I11" s="770">
        <v>5</v>
      </c>
      <c r="J11" s="770">
        <v>6</v>
      </c>
      <c r="K11" s="770">
        <v>7</v>
      </c>
      <c r="L11" s="770">
        <v>8</v>
      </c>
      <c r="M11" s="770">
        <v>9</v>
      </c>
      <c r="N11" s="770">
        <v>10</v>
      </c>
      <c r="O11" s="770">
        <v>11</v>
      </c>
      <c r="P11" s="770">
        <v>12</v>
      </c>
      <c r="Q11" s="770">
        <v>13</v>
      </c>
      <c r="R11" s="770">
        <v>14</v>
      </c>
      <c r="S11" s="770">
        <v>15</v>
      </c>
      <c r="T11" s="770">
        <v>16</v>
      </c>
      <c r="U11" s="770">
        <v>17</v>
      </c>
      <c r="V11" s="770">
        <v>18</v>
      </c>
      <c r="W11" s="770">
        <v>19</v>
      </c>
      <c r="X11" s="770">
        <v>20</v>
      </c>
      <c r="Y11" s="770">
        <v>21</v>
      </c>
      <c r="Z11" s="770">
        <v>22</v>
      </c>
      <c r="AA11" s="770">
        <v>23</v>
      </c>
      <c r="AB11" s="770">
        <v>24</v>
      </c>
      <c r="AC11" s="770">
        <v>25</v>
      </c>
      <c r="AD11" s="770">
        <v>26</v>
      </c>
      <c r="AE11" s="770">
        <v>27</v>
      </c>
      <c r="AF11" s="709">
        <v>28</v>
      </c>
      <c r="AG11" s="2998"/>
      <c r="AH11" s="3001"/>
      <c r="AI11" s="3001"/>
      <c r="AJ11" s="129"/>
      <c r="AK11" s="129"/>
    </row>
    <row r="12" spans="1:37" ht="18" customHeight="1" x14ac:dyDescent="0.15">
      <c r="B12" s="3004"/>
      <c r="C12" s="3004"/>
      <c r="D12" s="3004"/>
      <c r="E12" s="770" t="s">
        <v>706</v>
      </c>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c r="AG12" s="2999"/>
      <c r="AH12" s="3002"/>
      <c r="AI12" s="3002"/>
      <c r="AJ12" s="129"/>
      <c r="AK12" s="129"/>
    </row>
    <row r="13" spans="1:37" ht="18" customHeight="1" x14ac:dyDescent="0.15">
      <c r="B13" s="2992" t="s">
        <v>707</v>
      </c>
      <c r="C13" s="2992"/>
      <c r="D13" s="2992"/>
      <c r="E13" s="708" t="s">
        <v>708</v>
      </c>
      <c r="F13" s="708" t="s">
        <v>708</v>
      </c>
      <c r="G13" s="708" t="s">
        <v>709</v>
      </c>
      <c r="H13" s="708" t="s">
        <v>710</v>
      </c>
      <c r="I13" s="708" t="s">
        <v>711</v>
      </c>
      <c r="J13" s="708" t="s">
        <v>708</v>
      </c>
      <c r="K13" s="708" t="s">
        <v>711</v>
      </c>
      <c r="L13" s="116"/>
      <c r="M13" s="116"/>
      <c r="N13" s="116"/>
      <c r="O13" s="116"/>
      <c r="P13" s="116"/>
      <c r="Q13" s="116"/>
      <c r="R13" s="116"/>
      <c r="S13" s="116"/>
      <c r="T13" s="116"/>
      <c r="U13" s="116"/>
      <c r="V13" s="116"/>
      <c r="W13" s="116"/>
      <c r="X13" s="116"/>
      <c r="Y13" s="116"/>
      <c r="Z13" s="116"/>
      <c r="AA13" s="116"/>
      <c r="AB13" s="116"/>
      <c r="AC13" s="116"/>
      <c r="AD13" s="116"/>
      <c r="AE13" s="116"/>
      <c r="AF13" s="117"/>
      <c r="AG13" s="118"/>
      <c r="AH13" s="119"/>
      <c r="AI13" s="119"/>
    </row>
    <row r="14" spans="1:37" ht="18" customHeight="1" x14ac:dyDescent="0.15">
      <c r="B14" s="2992" t="s">
        <v>712</v>
      </c>
      <c r="C14" s="2992"/>
      <c r="D14" s="2992"/>
      <c r="E14" s="708" t="s">
        <v>713</v>
      </c>
      <c r="F14" s="708" t="s">
        <v>713</v>
      </c>
      <c r="G14" s="708" t="s">
        <v>713</v>
      </c>
      <c r="H14" s="708" t="s">
        <v>714</v>
      </c>
      <c r="I14" s="708" t="s">
        <v>714</v>
      </c>
      <c r="J14" s="708" t="s">
        <v>715</v>
      </c>
      <c r="K14" s="708" t="s">
        <v>715</v>
      </c>
      <c r="L14" s="116"/>
      <c r="M14" s="116"/>
      <c r="N14" s="116"/>
      <c r="O14" s="116"/>
      <c r="P14" s="116"/>
      <c r="Q14" s="116"/>
      <c r="R14" s="116"/>
      <c r="S14" s="116"/>
      <c r="T14" s="116"/>
      <c r="U14" s="116"/>
      <c r="V14" s="116"/>
      <c r="W14" s="116"/>
      <c r="X14" s="116"/>
      <c r="Y14" s="116"/>
      <c r="Z14" s="116"/>
      <c r="AA14" s="116"/>
      <c r="AB14" s="116"/>
      <c r="AC14" s="116"/>
      <c r="AD14" s="116"/>
      <c r="AE14" s="116"/>
      <c r="AF14" s="117"/>
      <c r="AG14" s="118"/>
      <c r="AH14" s="119"/>
      <c r="AI14" s="119"/>
    </row>
    <row r="15" spans="1:37" ht="18" customHeight="1" x14ac:dyDescent="0.15">
      <c r="B15" s="119"/>
      <c r="C15" s="119"/>
      <c r="D15" s="119"/>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109"/>
      <c r="AG15" s="118"/>
      <c r="AH15" s="119"/>
      <c r="AI15" s="119"/>
    </row>
    <row r="16" spans="1:37" ht="18" customHeight="1" x14ac:dyDescent="0.15">
      <c r="B16" s="119"/>
      <c r="C16" s="119"/>
      <c r="D16" s="119"/>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708"/>
      <c r="AE16" s="708"/>
      <c r="AF16" s="109"/>
      <c r="AG16" s="118"/>
      <c r="AH16" s="119"/>
      <c r="AI16" s="119"/>
    </row>
    <row r="17" spans="2:37" ht="18" customHeight="1" x14ac:dyDescent="0.15">
      <c r="B17" s="119"/>
      <c r="C17" s="119"/>
      <c r="D17" s="119"/>
      <c r="E17" s="708"/>
      <c r="F17" s="708"/>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109"/>
      <c r="AG17" s="118"/>
      <c r="AH17" s="119"/>
      <c r="AI17" s="119"/>
    </row>
    <row r="18" spans="2:37" ht="18" customHeight="1" x14ac:dyDescent="0.15">
      <c r="B18" s="119"/>
      <c r="C18" s="119"/>
      <c r="D18" s="119"/>
      <c r="E18" s="708"/>
      <c r="F18" s="708"/>
      <c r="G18" s="708"/>
      <c r="H18" s="708"/>
      <c r="I18" s="708"/>
      <c r="J18" s="708"/>
      <c r="K18" s="708"/>
      <c r="L18" s="708"/>
      <c r="M18" s="708"/>
      <c r="N18" s="708"/>
      <c r="O18" s="708"/>
      <c r="P18" s="708"/>
      <c r="Q18" s="708"/>
      <c r="R18" s="708"/>
      <c r="S18" s="708"/>
      <c r="T18" s="708"/>
      <c r="U18" s="708"/>
      <c r="V18" s="708"/>
      <c r="W18" s="708"/>
      <c r="X18" s="708"/>
      <c r="Y18" s="708"/>
      <c r="Z18" s="708"/>
      <c r="AA18" s="708"/>
      <c r="AB18" s="708"/>
      <c r="AC18" s="708"/>
      <c r="AD18" s="708"/>
      <c r="AE18" s="708"/>
      <c r="AF18" s="109"/>
      <c r="AG18" s="118"/>
      <c r="AH18" s="119"/>
      <c r="AI18" s="119"/>
    </row>
    <row r="19" spans="2:37" ht="18" customHeight="1" x14ac:dyDescent="0.15">
      <c r="B19" s="119"/>
      <c r="C19" s="119"/>
      <c r="D19" s="119"/>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109"/>
      <c r="AG19" s="118"/>
      <c r="AH19" s="119"/>
      <c r="AI19" s="119"/>
    </row>
    <row r="20" spans="2:37" ht="18" customHeight="1" x14ac:dyDescent="0.15">
      <c r="B20" s="119"/>
      <c r="C20" s="119"/>
      <c r="D20" s="119"/>
      <c r="E20" s="708"/>
      <c r="F20" s="708"/>
      <c r="G20" s="708"/>
      <c r="H20" s="708"/>
      <c r="I20" s="708"/>
      <c r="J20" s="708"/>
      <c r="K20" s="708"/>
      <c r="L20" s="708"/>
      <c r="M20" s="708"/>
      <c r="N20" s="708"/>
      <c r="O20" s="708"/>
      <c r="P20" s="708"/>
      <c r="Q20" s="708"/>
      <c r="R20" s="708"/>
      <c r="S20" s="708"/>
      <c r="T20" s="708"/>
      <c r="U20" s="708"/>
      <c r="V20" s="708"/>
      <c r="W20" s="708"/>
      <c r="X20" s="708"/>
      <c r="Y20" s="708"/>
      <c r="Z20" s="708"/>
      <c r="AA20" s="708"/>
      <c r="AB20" s="708"/>
      <c r="AC20" s="708"/>
      <c r="AD20" s="708"/>
      <c r="AE20" s="708"/>
      <c r="AF20" s="109"/>
      <c r="AG20" s="118"/>
      <c r="AH20" s="119"/>
      <c r="AI20" s="119"/>
    </row>
    <row r="21" spans="2:37" ht="18" customHeight="1" x14ac:dyDescent="0.15">
      <c r="B21" s="119"/>
      <c r="C21" s="119"/>
      <c r="D21" s="119"/>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708"/>
      <c r="AD21" s="708"/>
      <c r="AE21" s="708"/>
      <c r="AF21" s="109"/>
      <c r="AG21" s="118"/>
      <c r="AH21" s="119"/>
      <c r="AI21" s="119"/>
    </row>
    <row r="22" spans="2:37" ht="18" customHeight="1" x14ac:dyDescent="0.15">
      <c r="B22" s="119"/>
      <c r="C22" s="119"/>
      <c r="D22" s="119"/>
      <c r="E22" s="708"/>
      <c r="F22" s="708"/>
      <c r="G22" s="708"/>
      <c r="H22" s="708"/>
      <c r="I22" s="708"/>
      <c r="J22" s="708"/>
      <c r="K22" s="708"/>
      <c r="L22" s="708"/>
      <c r="M22" s="708"/>
      <c r="N22" s="708"/>
      <c r="O22" s="708"/>
      <c r="P22" s="708"/>
      <c r="Q22" s="708"/>
      <c r="R22" s="708"/>
      <c r="S22" s="708"/>
      <c r="T22" s="708"/>
      <c r="U22" s="708"/>
      <c r="V22" s="708"/>
      <c r="W22" s="708"/>
      <c r="X22" s="708"/>
      <c r="Y22" s="708"/>
      <c r="Z22" s="708"/>
      <c r="AA22" s="708"/>
      <c r="AB22" s="708"/>
      <c r="AC22" s="708"/>
      <c r="AD22" s="708"/>
      <c r="AE22" s="708"/>
      <c r="AF22" s="708"/>
      <c r="AG22" s="118"/>
      <c r="AH22" s="119"/>
      <c r="AI22" s="119"/>
    </row>
    <row r="23" spans="2:37" ht="18" customHeight="1" x14ac:dyDescent="0.15">
      <c r="B23" s="119"/>
      <c r="C23" s="119"/>
      <c r="D23" s="119"/>
      <c r="E23" s="708"/>
      <c r="F23" s="708"/>
      <c r="G23" s="708"/>
      <c r="H23" s="708"/>
      <c r="I23" s="708"/>
      <c r="J23" s="708"/>
      <c r="K23" s="708"/>
      <c r="L23" s="708"/>
      <c r="M23" s="708"/>
      <c r="N23" s="708"/>
      <c r="O23" s="708"/>
      <c r="P23" s="708"/>
      <c r="Q23" s="708"/>
      <c r="R23" s="708"/>
      <c r="S23" s="708"/>
      <c r="T23" s="708"/>
      <c r="U23" s="708"/>
      <c r="V23" s="708"/>
      <c r="W23" s="708"/>
      <c r="X23" s="708"/>
      <c r="Y23" s="708"/>
      <c r="Z23" s="708"/>
      <c r="AA23" s="708"/>
      <c r="AB23" s="708"/>
      <c r="AC23" s="708"/>
      <c r="AD23" s="708"/>
      <c r="AE23" s="708"/>
      <c r="AF23" s="708"/>
      <c r="AG23" s="118"/>
      <c r="AH23" s="119"/>
      <c r="AI23" s="119"/>
    </row>
    <row r="24" spans="2:37" ht="18" customHeight="1" thickBot="1" x14ac:dyDescent="0.2">
      <c r="B24" s="120"/>
      <c r="D24" s="120"/>
      <c r="E24" s="710"/>
      <c r="F24" s="710"/>
      <c r="G24" s="710"/>
      <c r="H24" s="710"/>
      <c r="I24" s="710"/>
      <c r="J24" s="710"/>
      <c r="K24" s="710"/>
      <c r="L24" s="710"/>
      <c r="M24" s="710"/>
      <c r="N24" s="710"/>
      <c r="O24" s="710"/>
      <c r="P24" s="710"/>
      <c r="Q24" s="710"/>
      <c r="R24" s="710"/>
      <c r="S24" s="710"/>
      <c r="T24" s="710"/>
      <c r="U24" s="710"/>
      <c r="V24" s="710"/>
      <c r="W24" s="710"/>
      <c r="X24" s="710"/>
      <c r="Y24" s="710"/>
      <c r="Z24" s="710"/>
      <c r="AA24" s="710"/>
      <c r="AB24" s="710"/>
      <c r="AC24" s="710"/>
      <c r="AD24" s="710"/>
      <c r="AE24" s="710"/>
      <c r="AF24" s="710"/>
      <c r="AG24" s="118"/>
      <c r="AH24" s="119"/>
      <c r="AI24" s="119"/>
    </row>
    <row r="25" spans="2:37" ht="18" customHeight="1" thickTop="1" x14ac:dyDescent="0.15">
      <c r="B25" s="2991" t="s">
        <v>716</v>
      </c>
      <c r="C25" s="2993" t="s">
        <v>717</v>
      </c>
      <c r="D25" s="2993"/>
      <c r="E25" s="707"/>
      <c r="F25" s="707"/>
      <c r="G25" s="707"/>
      <c r="H25" s="707"/>
      <c r="I25" s="707"/>
      <c r="J25" s="707"/>
      <c r="K25" s="707"/>
      <c r="L25" s="707"/>
      <c r="M25" s="707"/>
      <c r="N25" s="707"/>
      <c r="O25" s="707"/>
      <c r="P25" s="707"/>
      <c r="Q25" s="707"/>
      <c r="R25" s="707"/>
      <c r="S25" s="707"/>
      <c r="T25" s="707"/>
      <c r="U25" s="707"/>
      <c r="V25" s="707"/>
      <c r="W25" s="707"/>
      <c r="X25" s="707"/>
      <c r="Y25" s="707"/>
      <c r="Z25" s="707"/>
      <c r="AA25" s="707"/>
      <c r="AB25" s="707"/>
      <c r="AC25" s="707"/>
      <c r="AD25" s="707"/>
      <c r="AE25" s="707"/>
      <c r="AF25" s="707"/>
      <c r="AI25" s="58"/>
    </row>
    <row r="26" spans="2:37" ht="30" customHeight="1" x14ac:dyDescent="0.15">
      <c r="B26" s="2992"/>
      <c r="C26" s="2992" t="s">
        <v>718</v>
      </c>
      <c r="D26" s="2992"/>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I26" s="92"/>
    </row>
    <row r="27" spans="2:37" ht="8.25" customHeight="1" x14ac:dyDescent="0.15">
      <c r="B27" s="121"/>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I27" s="92"/>
    </row>
    <row r="28" spans="2:37" x14ac:dyDescent="0.15">
      <c r="B28" s="123" t="s">
        <v>719</v>
      </c>
      <c r="E28" s="124"/>
      <c r="AI28" s="125"/>
      <c r="AJ28" s="126"/>
      <c r="AK28" s="126"/>
    </row>
    <row r="29" spans="2:37" ht="6" customHeight="1" x14ac:dyDescent="0.15">
      <c r="B29" s="123"/>
      <c r="AI29" s="92"/>
    </row>
    <row r="30" spans="2:37" x14ac:dyDescent="0.15">
      <c r="B30" s="123" t="s">
        <v>720</v>
      </c>
      <c r="AI30" s="92"/>
    </row>
    <row r="31" spans="2:37" x14ac:dyDescent="0.15">
      <c r="B31" s="123" t="s">
        <v>721</v>
      </c>
      <c r="AI31" s="92"/>
    </row>
    <row r="32" spans="2:37" ht="6.75" customHeight="1" x14ac:dyDescent="0.15">
      <c r="B32" s="123"/>
      <c r="AI32" s="92"/>
    </row>
    <row r="33" spans="2:35" x14ac:dyDescent="0.15">
      <c r="B33" s="123" t="s">
        <v>722</v>
      </c>
      <c r="AI33" s="92"/>
    </row>
    <row r="34" spans="2:35" x14ac:dyDescent="0.15">
      <c r="B34" s="123" t="s">
        <v>721</v>
      </c>
      <c r="AI34" s="92"/>
    </row>
    <row r="35" spans="2:35" ht="6.75" customHeight="1" x14ac:dyDescent="0.15">
      <c r="B35" s="123"/>
      <c r="AI35" s="92"/>
    </row>
    <row r="36" spans="2:35" x14ac:dyDescent="0.15">
      <c r="B36" s="123" t="s">
        <v>723</v>
      </c>
      <c r="AI36" s="92"/>
    </row>
    <row r="37" spans="2:35" x14ac:dyDescent="0.15">
      <c r="B37" s="123" t="s">
        <v>721</v>
      </c>
      <c r="AI37" s="92"/>
    </row>
    <row r="38" spans="2:35" ht="6" customHeight="1" x14ac:dyDescent="0.15">
      <c r="B38" s="12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1"/>
      <c r="C39" s="57"/>
    </row>
    <row r="40" spans="2:35" ht="6.75" customHeight="1" x14ac:dyDescent="0.15">
      <c r="B40" s="111"/>
    </row>
    <row r="41" spans="2:35" x14ac:dyDescent="0.15">
      <c r="B41" s="1" t="s">
        <v>724</v>
      </c>
    </row>
    <row r="42" spans="2:35" x14ac:dyDescent="0.15">
      <c r="B42" s="1" t="s">
        <v>725</v>
      </c>
    </row>
    <row r="43" spans="2:35" x14ac:dyDescent="0.15">
      <c r="B43" s="1" t="s">
        <v>726</v>
      </c>
    </row>
    <row r="44" spans="2:35" x14ac:dyDescent="0.15">
      <c r="B44" s="1" t="s">
        <v>727</v>
      </c>
    </row>
    <row r="45" spans="2:35" x14ac:dyDescent="0.15">
      <c r="B45" s="1" t="s">
        <v>728</v>
      </c>
    </row>
    <row r="46" spans="2:35" x14ac:dyDescent="0.15">
      <c r="B46" s="1" t="s">
        <v>729</v>
      </c>
    </row>
    <row r="47" spans="2:35" x14ac:dyDescent="0.15">
      <c r="B47" s="1" t="s">
        <v>730</v>
      </c>
    </row>
    <row r="48" spans="2:35" x14ac:dyDescent="0.15">
      <c r="B48" s="1" t="s">
        <v>731</v>
      </c>
    </row>
    <row r="49" spans="2:2" x14ac:dyDescent="0.15">
      <c r="B49" s="1" t="s">
        <v>732</v>
      </c>
    </row>
    <row r="50" spans="2:2" x14ac:dyDescent="0.15">
      <c r="B50" s="1" t="s">
        <v>733</v>
      </c>
    </row>
    <row r="51" spans="2:2" ht="14.25" x14ac:dyDescent="0.15">
      <c r="B51" s="128" t="s">
        <v>734</v>
      </c>
    </row>
    <row r="52" spans="2:2" x14ac:dyDescent="0.15">
      <c r="B52" s="1" t="s">
        <v>735</v>
      </c>
    </row>
    <row r="53" spans="2:2" x14ac:dyDescent="0.15">
      <c r="B53" s="1" t="s">
        <v>736</v>
      </c>
    </row>
    <row r="54" spans="2:2" x14ac:dyDescent="0.15">
      <c r="B54" s="1" t="s">
        <v>737</v>
      </c>
    </row>
    <row r="55" spans="2:2" x14ac:dyDescent="0.15">
      <c r="B55" s="1" t="s">
        <v>738</v>
      </c>
    </row>
    <row r="56" spans="2:2" x14ac:dyDescent="0.15">
      <c r="B56" s="1" t="s">
        <v>739</v>
      </c>
    </row>
    <row r="57" spans="2:2" x14ac:dyDescent="0.15">
      <c r="B57" s="1" t="s">
        <v>740</v>
      </c>
    </row>
    <row r="58" spans="2:2" x14ac:dyDescent="0.15">
      <c r="B58" s="1" t="s">
        <v>741</v>
      </c>
    </row>
    <row r="59" spans="2:2" x14ac:dyDescent="0.15">
      <c r="B59" s="1" t="s">
        <v>742</v>
      </c>
    </row>
    <row r="60" spans="2:2" x14ac:dyDescent="0.15">
      <c r="B60" s="1" t="s">
        <v>743</v>
      </c>
    </row>
    <row r="61" spans="2:2" x14ac:dyDescent="0.15">
      <c r="B61" s="1" t="s">
        <v>744</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317"/>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9"/>
  <pageMargins left="0.7" right="0.7" top="0.75" bottom="0.75" header="0.3" footer="0.3"/>
  <pageSetup paperSize="9" scale="51"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969"/>
  <sheetViews>
    <sheetView zoomScale="85" zoomScaleNormal="85" workbookViewId="0">
      <selection activeCell="F52" sqref="F52:G52"/>
    </sheetView>
  </sheetViews>
  <sheetFormatPr defaultColWidth="9" defaultRowHeight="13.5" x14ac:dyDescent="0.15"/>
  <cols>
    <col min="1" max="1" width="1.625" style="164" customWidth="1"/>
    <col min="2" max="2" width="9.625" style="164" customWidth="1"/>
    <col min="3" max="3" width="8.625" style="164" customWidth="1"/>
    <col min="4" max="4" width="5.625" style="164" customWidth="1"/>
    <col min="5" max="6" width="15.625" style="164" customWidth="1"/>
    <col min="7" max="7" width="5.625" style="164" customWidth="1"/>
    <col min="8" max="8" width="16.625" style="164" customWidth="1"/>
    <col min="9" max="9" width="5.625" style="164" customWidth="1"/>
    <col min="10" max="10" width="15.625" style="164" customWidth="1"/>
    <col min="11" max="11" width="5.625" style="164" customWidth="1"/>
    <col min="12" max="12" width="3.125" style="164" customWidth="1"/>
    <col min="13" max="18" width="4.625" style="164" customWidth="1"/>
    <col min="19" max="19" width="1.625" style="164" customWidth="1"/>
    <col min="20" max="21" width="9" style="164"/>
    <col min="22" max="22" width="18.5" style="164" bestFit="1" customWidth="1"/>
    <col min="23" max="23" width="29.875" style="164" bestFit="1" customWidth="1"/>
    <col min="24" max="24" width="30.375" style="164" bestFit="1" customWidth="1"/>
    <col min="25" max="16384" width="9" style="164"/>
  </cols>
  <sheetData>
    <row r="1" spans="2:24" x14ac:dyDescent="0.15">
      <c r="B1" s="164" t="s">
        <v>2168</v>
      </c>
      <c r="K1" s="165" t="s">
        <v>477</v>
      </c>
      <c r="L1" s="3046"/>
      <c r="M1" s="3046"/>
      <c r="N1" s="166" t="s">
        <v>478</v>
      </c>
      <c r="O1" s="713"/>
      <c r="P1" s="166" t="s">
        <v>479</v>
      </c>
      <c r="Q1" s="713"/>
      <c r="R1" s="166" t="s">
        <v>647</v>
      </c>
    </row>
    <row r="2" spans="2:24" ht="18.75" x14ac:dyDescent="0.15">
      <c r="B2" s="3047" t="s">
        <v>2169</v>
      </c>
      <c r="C2" s="3047"/>
      <c r="D2" s="3047"/>
      <c r="E2" s="3047"/>
      <c r="F2" s="3047"/>
      <c r="G2" s="3047"/>
      <c r="H2" s="3047"/>
      <c r="I2" s="3047"/>
      <c r="J2" s="3047"/>
      <c r="K2" s="3047"/>
      <c r="L2" s="3047"/>
      <c r="M2" s="3047"/>
      <c r="N2" s="3047"/>
      <c r="O2" s="3047"/>
      <c r="P2" s="3047"/>
      <c r="Q2" s="3047"/>
      <c r="R2" s="3047"/>
    </row>
    <row r="3" spans="2:24" ht="7.5" customHeight="1" x14ac:dyDescent="0.15">
      <c r="B3" s="714"/>
      <c r="C3" s="714"/>
      <c r="D3" s="714"/>
      <c r="E3" s="714"/>
      <c r="F3" s="714"/>
      <c r="G3" s="714"/>
      <c r="H3" s="714"/>
      <c r="I3" s="714"/>
      <c r="J3" s="714"/>
      <c r="K3" s="714"/>
      <c r="L3" s="714"/>
      <c r="M3" s="714"/>
      <c r="N3" s="714"/>
      <c r="O3" s="714"/>
      <c r="P3" s="714"/>
      <c r="Q3" s="714"/>
      <c r="R3" s="714"/>
    </row>
    <row r="4" spans="2:24" ht="24.95" customHeight="1" x14ac:dyDescent="0.15">
      <c r="I4" s="165" t="s">
        <v>1151</v>
      </c>
      <c r="J4" s="3048"/>
      <c r="K4" s="3048"/>
      <c r="L4" s="3048"/>
      <c r="M4" s="3048"/>
      <c r="N4" s="3048"/>
      <c r="O4" s="3048"/>
      <c r="P4" s="3048"/>
      <c r="Q4" s="3048"/>
      <c r="R4" s="3048"/>
    </row>
    <row r="5" spans="2:24" ht="24.95" customHeight="1" x14ac:dyDescent="0.15">
      <c r="I5" s="165" t="s">
        <v>652</v>
      </c>
      <c r="J5" s="3049"/>
      <c r="K5" s="3049"/>
      <c r="L5" s="3049"/>
      <c r="M5" s="3049"/>
      <c r="N5" s="3049"/>
      <c r="O5" s="3049"/>
      <c r="P5" s="3049"/>
      <c r="Q5" s="3049"/>
      <c r="R5" s="3049"/>
    </row>
    <row r="6" spans="2:24" ht="24.95" customHeight="1" x14ac:dyDescent="0.15">
      <c r="I6" s="165" t="s">
        <v>2170</v>
      </c>
      <c r="J6" s="3049"/>
      <c r="K6" s="3049"/>
      <c r="L6" s="3049"/>
      <c r="M6" s="3049"/>
      <c r="N6" s="3049"/>
      <c r="O6" s="3049"/>
      <c r="P6" s="3049"/>
      <c r="Q6" s="3049"/>
      <c r="R6" s="3049"/>
    </row>
    <row r="7" spans="2:24" ht="9" customHeight="1" x14ac:dyDescent="0.15">
      <c r="I7" s="165"/>
      <c r="J7" s="167"/>
      <c r="K7" s="167"/>
      <c r="L7" s="167"/>
      <c r="M7" s="167"/>
      <c r="N7" s="167"/>
      <c r="O7" s="167"/>
      <c r="P7" s="167"/>
      <c r="Q7" s="167"/>
      <c r="R7" s="167"/>
    </row>
    <row r="8" spans="2:24" x14ac:dyDescent="0.15">
      <c r="B8" s="3050" t="s">
        <v>2171</v>
      </c>
      <c r="C8" s="3050"/>
      <c r="D8" s="3050"/>
      <c r="E8" s="168"/>
      <c r="F8" s="3051" t="s">
        <v>2172</v>
      </c>
      <c r="G8" s="3051"/>
      <c r="H8" s="3051"/>
      <c r="I8" s="3051"/>
    </row>
    <row r="9" spans="2:24" hidden="1" x14ac:dyDescent="0.15">
      <c r="E9" s="168"/>
      <c r="F9" s="3008" t="s">
        <v>745</v>
      </c>
      <c r="G9" s="3008"/>
      <c r="H9" s="3008"/>
      <c r="I9" s="3008"/>
    </row>
    <row r="10" spans="2:24" ht="9" customHeight="1" x14ac:dyDescent="0.15"/>
    <row r="11" spans="2:24" x14ac:dyDescent="0.15">
      <c r="B11" s="169" t="s">
        <v>2173</v>
      </c>
      <c r="F11" s="3052" t="s">
        <v>746</v>
      </c>
      <c r="G11" s="3052"/>
      <c r="H11" s="3052"/>
      <c r="I11" s="3052"/>
      <c r="J11" s="165" t="s">
        <v>2174</v>
      </c>
      <c r="K11" s="715"/>
    </row>
    <row r="12" spans="2:24" ht="9" customHeight="1" x14ac:dyDescent="0.15"/>
    <row r="13" spans="2:24" x14ac:dyDescent="0.15">
      <c r="B13" s="169" t="s">
        <v>2175</v>
      </c>
    </row>
    <row r="14" spans="2:24" x14ac:dyDescent="0.15">
      <c r="B14" s="713" t="s">
        <v>10</v>
      </c>
      <c r="C14" s="3033" t="s">
        <v>2176</v>
      </c>
      <c r="D14" s="3033"/>
      <c r="E14" s="3033"/>
      <c r="F14" s="3033"/>
      <c r="G14" s="3033"/>
      <c r="H14" s="3033"/>
      <c r="I14" s="3033"/>
      <c r="J14" s="3033"/>
      <c r="K14" s="3033"/>
      <c r="M14" s="3034" t="s">
        <v>2177</v>
      </c>
      <c r="N14" s="3035"/>
      <c r="O14" s="3035"/>
      <c r="P14" s="3035"/>
      <c r="Q14" s="3035"/>
      <c r="R14" s="3036"/>
    </row>
    <row r="15" spans="2:24" ht="80.099999999999994" customHeight="1" x14ac:dyDescent="0.15">
      <c r="B15" s="170"/>
      <c r="C15" s="3037" t="s">
        <v>2178</v>
      </c>
      <c r="D15" s="3037"/>
      <c r="E15" s="170"/>
      <c r="F15" s="3038" t="s">
        <v>2179</v>
      </c>
      <c r="G15" s="3038"/>
      <c r="H15" s="3039" t="s">
        <v>2180</v>
      </c>
      <c r="I15" s="3039"/>
      <c r="J15" s="3037" t="s">
        <v>2181</v>
      </c>
      <c r="K15" s="3037"/>
      <c r="M15" s="3040" t="str">
        <f>F8</f>
        <v>介護福祉士</v>
      </c>
      <c r="N15" s="3041"/>
      <c r="O15" s="3042"/>
      <c r="P15" s="3040" t="str">
        <f>F9</f>
        <v>介護職員</v>
      </c>
      <c r="Q15" s="3041"/>
      <c r="R15" s="3042"/>
    </row>
    <row r="16" spans="2:24" ht="26.1" customHeight="1" x14ac:dyDescent="0.15">
      <c r="B16" s="547" t="s">
        <v>747</v>
      </c>
      <c r="C16" s="3024"/>
      <c r="D16" s="3025" t="s">
        <v>1316</v>
      </c>
      <c r="E16" s="172" t="str">
        <f>$F$8</f>
        <v>介護福祉士</v>
      </c>
      <c r="F16" s="173"/>
      <c r="G16" s="174" t="s">
        <v>860</v>
      </c>
      <c r="H16" s="173"/>
      <c r="I16" s="174" t="s">
        <v>1316</v>
      </c>
      <c r="J16" s="173"/>
      <c r="K16" s="174" t="s">
        <v>1316</v>
      </c>
      <c r="M16" s="3027" t="str">
        <f>IF(C16="","",F16+ROUNDDOWN((H16+J16)/C16,1))</f>
        <v/>
      </c>
      <c r="N16" s="3028"/>
      <c r="O16" s="3029"/>
      <c r="P16" s="3027" t="str">
        <f>IF(C16="","",F17+ROUNDDOWN((H17+J17)/C16,1))</f>
        <v/>
      </c>
      <c r="Q16" s="3028"/>
      <c r="R16" s="3029"/>
      <c r="V16" s="162"/>
      <c r="W16" s="163" t="s">
        <v>2182</v>
      </c>
      <c r="X16" s="163" t="s">
        <v>2183</v>
      </c>
    </row>
    <row r="17" spans="2:24" ht="26.1" customHeight="1" x14ac:dyDescent="0.15">
      <c r="B17" s="712" t="s">
        <v>2184</v>
      </c>
      <c r="C17" s="3024"/>
      <c r="D17" s="3026"/>
      <c r="E17" s="175" t="str">
        <f>$F$9</f>
        <v>介護職員</v>
      </c>
      <c r="F17" s="176"/>
      <c r="G17" s="177" t="s">
        <v>860</v>
      </c>
      <c r="H17" s="176"/>
      <c r="I17" s="177" t="s">
        <v>1316</v>
      </c>
      <c r="J17" s="176"/>
      <c r="K17" s="177" t="s">
        <v>1316</v>
      </c>
      <c r="M17" s="3030"/>
      <c r="N17" s="3031"/>
      <c r="O17" s="3032"/>
      <c r="P17" s="3030"/>
      <c r="Q17" s="3031"/>
      <c r="R17" s="3032"/>
      <c r="V17" s="3043" t="s">
        <v>2185</v>
      </c>
      <c r="W17" s="162" t="s">
        <v>2172</v>
      </c>
      <c r="X17" s="162" t="s">
        <v>2186</v>
      </c>
    </row>
    <row r="18" spans="2:24" ht="26.1" customHeight="1" x14ac:dyDescent="0.15">
      <c r="B18" s="171"/>
      <c r="C18" s="3024"/>
      <c r="D18" s="3025" t="s">
        <v>1316</v>
      </c>
      <c r="E18" s="178" t="str">
        <f>$F$8</f>
        <v>介護福祉士</v>
      </c>
      <c r="F18" s="179"/>
      <c r="G18" s="180" t="s">
        <v>860</v>
      </c>
      <c r="H18" s="173"/>
      <c r="I18" s="180" t="s">
        <v>1316</v>
      </c>
      <c r="J18" s="173"/>
      <c r="K18" s="180" t="s">
        <v>1316</v>
      </c>
      <c r="M18" s="3027" t="str">
        <f>IF(C18="","",F18+ROUNDDOWN((H18+J18)/C18,1))</f>
        <v/>
      </c>
      <c r="N18" s="3028"/>
      <c r="O18" s="3029"/>
      <c r="P18" s="3027" t="str">
        <f>IF(C18="","",F19+ROUNDDOWN((H19+J19)/C18,1))</f>
        <v/>
      </c>
      <c r="Q18" s="3028"/>
      <c r="R18" s="3029"/>
      <c r="V18" s="3044"/>
      <c r="W18" s="162" t="s">
        <v>2187</v>
      </c>
      <c r="X18" s="162" t="s">
        <v>2188</v>
      </c>
    </row>
    <row r="19" spans="2:24" ht="26.1" customHeight="1" x14ac:dyDescent="0.15">
      <c r="B19" s="712" t="s">
        <v>748</v>
      </c>
      <c r="C19" s="3024"/>
      <c r="D19" s="3026"/>
      <c r="E19" s="175" t="str">
        <f>$F$9</f>
        <v>介護職員</v>
      </c>
      <c r="F19" s="176"/>
      <c r="G19" s="177" t="s">
        <v>860</v>
      </c>
      <c r="H19" s="176"/>
      <c r="I19" s="177" t="s">
        <v>1316</v>
      </c>
      <c r="J19" s="176"/>
      <c r="K19" s="177" t="s">
        <v>1316</v>
      </c>
      <c r="M19" s="3030"/>
      <c r="N19" s="3031"/>
      <c r="O19" s="3032"/>
      <c r="P19" s="3030"/>
      <c r="Q19" s="3031"/>
      <c r="R19" s="3032"/>
      <c r="V19" s="3044"/>
      <c r="W19" s="162" t="s">
        <v>2189</v>
      </c>
      <c r="X19" s="162" t="s">
        <v>2190</v>
      </c>
    </row>
    <row r="20" spans="2:24" ht="26.1" customHeight="1" x14ac:dyDescent="0.15">
      <c r="B20" s="171"/>
      <c r="C20" s="3024"/>
      <c r="D20" s="3025" t="s">
        <v>1316</v>
      </c>
      <c r="E20" s="178" t="str">
        <f>$F$8</f>
        <v>介護福祉士</v>
      </c>
      <c r="F20" s="179"/>
      <c r="G20" s="180" t="s">
        <v>860</v>
      </c>
      <c r="H20" s="173"/>
      <c r="I20" s="180" t="s">
        <v>1316</v>
      </c>
      <c r="J20" s="173"/>
      <c r="K20" s="180" t="s">
        <v>1316</v>
      </c>
      <c r="M20" s="3027" t="str">
        <f>IF(C20="","",F20+ROUNDDOWN((H20+J20)/C20,1))</f>
        <v/>
      </c>
      <c r="N20" s="3028"/>
      <c r="O20" s="3029"/>
      <c r="P20" s="3027" t="str">
        <f>IF(C20="","",F21+ROUNDDOWN((H21+J21)/C20,1))</f>
        <v/>
      </c>
      <c r="Q20" s="3028"/>
      <c r="R20" s="3029"/>
      <c r="V20" s="3044"/>
      <c r="W20" s="162" t="s">
        <v>2190</v>
      </c>
      <c r="X20" s="162" t="s">
        <v>2190</v>
      </c>
    </row>
    <row r="21" spans="2:24" ht="26.1" customHeight="1" x14ac:dyDescent="0.15">
      <c r="B21" s="712" t="s">
        <v>749</v>
      </c>
      <c r="C21" s="3024"/>
      <c r="D21" s="3026"/>
      <c r="E21" s="175" t="str">
        <f>$F$9</f>
        <v>介護職員</v>
      </c>
      <c r="F21" s="176"/>
      <c r="G21" s="177" t="s">
        <v>860</v>
      </c>
      <c r="H21" s="176"/>
      <c r="I21" s="177" t="s">
        <v>1316</v>
      </c>
      <c r="J21" s="176"/>
      <c r="K21" s="177" t="s">
        <v>1316</v>
      </c>
      <c r="M21" s="3030"/>
      <c r="N21" s="3031"/>
      <c r="O21" s="3032"/>
      <c r="P21" s="3030"/>
      <c r="Q21" s="3031"/>
      <c r="R21" s="3032"/>
      <c r="V21" s="3044"/>
      <c r="W21" s="162" t="s">
        <v>2190</v>
      </c>
      <c r="X21" s="162" t="s">
        <v>2190</v>
      </c>
    </row>
    <row r="22" spans="2:24" ht="26.1" customHeight="1" x14ac:dyDescent="0.15">
      <c r="B22" s="171"/>
      <c r="C22" s="3024"/>
      <c r="D22" s="3025" t="s">
        <v>1316</v>
      </c>
      <c r="E22" s="178" t="str">
        <f>$F$8</f>
        <v>介護福祉士</v>
      </c>
      <c r="F22" s="179"/>
      <c r="G22" s="180" t="s">
        <v>860</v>
      </c>
      <c r="H22" s="173"/>
      <c r="I22" s="180" t="s">
        <v>1316</v>
      </c>
      <c r="J22" s="173"/>
      <c r="K22" s="180" t="s">
        <v>1316</v>
      </c>
      <c r="M22" s="3027" t="str">
        <f>IF(C22="","",F22+ROUNDDOWN((H22+J22)/C22,1))</f>
        <v/>
      </c>
      <c r="N22" s="3028"/>
      <c r="O22" s="3029"/>
      <c r="P22" s="3027" t="str">
        <f>IF(C22="","",F23+ROUNDDOWN((H23+J23)/C22,1))</f>
        <v/>
      </c>
      <c r="Q22" s="3028"/>
      <c r="R22" s="3029"/>
      <c r="V22" s="3045"/>
      <c r="W22" s="162" t="s">
        <v>2190</v>
      </c>
      <c r="X22" s="162" t="s">
        <v>2190</v>
      </c>
    </row>
    <row r="23" spans="2:24" ht="26.1" customHeight="1" x14ac:dyDescent="0.15">
      <c r="B23" s="712" t="s">
        <v>750</v>
      </c>
      <c r="C23" s="3024"/>
      <c r="D23" s="3026"/>
      <c r="E23" s="175" t="str">
        <f>$F$9</f>
        <v>介護職員</v>
      </c>
      <c r="F23" s="176"/>
      <c r="G23" s="177" t="s">
        <v>860</v>
      </c>
      <c r="H23" s="176"/>
      <c r="I23" s="177" t="s">
        <v>1316</v>
      </c>
      <c r="J23" s="176"/>
      <c r="K23" s="177" t="s">
        <v>1316</v>
      </c>
      <c r="M23" s="3030"/>
      <c r="N23" s="3031"/>
      <c r="O23" s="3032"/>
      <c r="P23" s="3030"/>
      <c r="Q23" s="3031"/>
      <c r="R23" s="3032"/>
    </row>
    <row r="24" spans="2:24" ht="26.1" customHeight="1" x14ac:dyDescent="0.15">
      <c r="B24" s="171"/>
      <c r="C24" s="3024"/>
      <c r="D24" s="3025" t="s">
        <v>1316</v>
      </c>
      <c r="E24" s="178" t="str">
        <f>$F$8</f>
        <v>介護福祉士</v>
      </c>
      <c r="F24" s="179"/>
      <c r="G24" s="180" t="s">
        <v>860</v>
      </c>
      <c r="H24" s="173"/>
      <c r="I24" s="180" t="s">
        <v>1316</v>
      </c>
      <c r="J24" s="173"/>
      <c r="K24" s="180" t="s">
        <v>1316</v>
      </c>
      <c r="M24" s="3027" t="str">
        <f>IF(C24="","",F24+ROUNDDOWN((H24+J24)/C24,1))</f>
        <v/>
      </c>
      <c r="N24" s="3028"/>
      <c r="O24" s="3029"/>
      <c r="P24" s="3027" t="str">
        <f>IF(C24="","",F25+ROUNDDOWN((H25+J25)/C24,1))</f>
        <v/>
      </c>
      <c r="Q24" s="3028"/>
      <c r="R24" s="3029"/>
    </row>
    <row r="25" spans="2:24" ht="26.1" customHeight="1" x14ac:dyDescent="0.15">
      <c r="B25" s="712" t="s">
        <v>751</v>
      </c>
      <c r="C25" s="3024"/>
      <c r="D25" s="3026"/>
      <c r="E25" s="175" t="str">
        <f>$F$9</f>
        <v>介護職員</v>
      </c>
      <c r="F25" s="176"/>
      <c r="G25" s="177" t="s">
        <v>860</v>
      </c>
      <c r="H25" s="176"/>
      <c r="I25" s="177" t="s">
        <v>1316</v>
      </c>
      <c r="J25" s="176"/>
      <c r="K25" s="177" t="s">
        <v>1316</v>
      </c>
      <c r="M25" s="3030"/>
      <c r="N25" s="3031"/>
      <c r="O25" s="3032"/>
      <c r="P25" s="3030"/>
      <c r="Q25" s="3031"/>
      <c r="R25" s="3032"/>
    </row>
    <row r="26" spans="2:24" ht="26.1" customHeight="1" x14ac:dyDescent="0.15">
      <c r="B26" s="171"/>
      <c r="C26" s="3024"/>
      <c r="D26" s="3025" t="s">
        <v>1316</v>
      </c>
      <c r="E26" s="178" t="str">
        <f>$F$8</f>
        <v>介護福祉士</v>
      </c>
      <c r="F26" s="179"/>
      <c r="G26" s="180" t="s">
        <v>860</v>
      </c>
      <c r="H26" s="173"/>
      <c r="I26" s="180" t="s">
        <v>1316</v>
      </c>
      <c r="J26" s="173"/>
      <c r="K26" s="180" t="s">
        <v>1316</v>
      </c>
      <c r="M26" s="3027" t="str">
        <f>IF(C26="","",F26+ROUNDDOWN((H26+J26)/C26,1))</f>
        <v/>
      </c>
      <c r="N26" s="3028"/>
      <c r="O26" s="3029"/>
      <c r="P26" s="3027" t="str">
        <f>IF(C26="","",F27+ROUNDDOWN((H27+J27)/C26,1))</f>
        <v/>
      </c>
      <c r="Q26" s="3028"/>
      <c r="R26" s="3029"/>
    </row>
    <row r="27" spans="2:24" ht="26.1" customHeight="1" x14ac:dyDescent="0.15">
      <c r="B27" s="712" t="s">
        <v>752</v>
      </c>
      <c r="C27" s="3024"/>
      <c r="D27" s="3026"/>
      <c r="E27" s="175" t="str">
        <f>$F$9</f>
        <v>介護職員</v>
      </c>
      <c r="F27" s="176"/>
      <c r="G27" s="177" t="s">
        <v>860</v>
      </c>
      <c r="H27" s="176"/>
      <c r="I27" s="177" t="s">
        <v>1316</v>
      </c>
      <c r="J27" s="176"/>
      <c r="K27" s="177" t="s">
        <v>1316</v>
      </c>
      <c r="M27" s="3030"/>
      <c r="N27" s="3031"/>
      <c r="O27" s="3032"/>
      <c r="P27" s="3030"/>
      <c r="Q27" s="3031"/>
      <c r="R27" s="3032"/>
    </row>
    <row r="28" spans="2:24" ht="26.1" customHeight="1" x14ac:dyDescent="0.15">
      <c r="B28" s="171"/>
      <c r="C28" s="3024"/>
      <c r="D28" s="3025" t="s">
        <v>1316</v>
      </c>
      <c r="E28" s="178" t="str">
        <f>$F$8</f>
        <v>介護福祉士</v>
      </c>
      <c r="F28" s="179"/>
      <c r="G28" s="180" t="s">
        <v>860</v>
      </c>
      <c r="H28" s="173"/>
      <c r="I28" s="180" t="s">
        <v>1316</v>
      </c>
      <c r="J28" s="173"/>
      <c r="K28" s="180" t="s">
        <v>1316</v>
      </c>
      <c r="M28" s="3027" t="str">
        <f>IF(C28="","",F28+ROUNDDOWN((H28+J28)/C28,1))</f>
        <v/>
      </c>
      <c r="N28" s="3028"/>
      <c r="O28" s="3029"/>
      <c r="P28" s="3027" t="str">
        <f>IF(C28="","",F29+ROUNDDOWN((H29+J29)/C28,1))</f>
        <v/>
      </c>
      <c r="Q28" s="3028"/>
      <c r="R28" s="3029"/>
    </row>
    <row r="29" spans="2:24" ht="26.1" customHeight="1" x14ac:dyDescent="0.15">
      <c r="B29" s="712" t="s">
        <v>753</v>
      </c>
      <c r="C29" s="3024"/>
      <c r="D29" s="3026"/>
      <c r="E29" s="175" t="str">
        <f>$F$9</f>
        <v>介護職員</v>
      </c>
      <c r="F29" s="176"/>
      <c r="G29" s="177" t="s">
        <v>860</v>
      </c>
      <c r="H29" s="176"/>
      <c r="I29" s="177" t="s">
        <v>1316</v>
      </c>
      <c r="J29" s="176"/>
      <c r="K29" s="177" t="s">
        <v>1316</v>
      </c>
      <c r="M29" s="3030"/>
      <c r="N29" s="3031"/>
      <c r="O29" s="3032"/>
      <c r="P29" s="3030"/>
      <c r="Q29" s="3031"/>
      <c r="R29" s="3032"/>
    </row>
    <row r="30" spans="2:24" ht="26.1" customHeight="1" x14ac:dyDescent="0.15">
      <c r="B30" s="171"/>
      <c r="C30" s="3024"/>
      <c r="D30" s="3025" t="s">
        <v>1316</v>
      </c>
      <c r="E30" s="178" t="str">
        <f>$F$8</f>
        <v>介護福祉士</v>
      </c>
      <c r="F30" s="179"/>
      <c r="G30" s="180" t="s">
        <v>860</v>
      </c>
      <c r="H30" s="173"/>
      <c r="I30" s="180" t="s">
        <v>1316</v>
      </c>
      <c r="J30" s="173"/>
      <c r="K30" s="180" t="s">
        <v>1316</v>
      </c>
      <c r="M30" s="3027" t="str">
        <f>IF(C30="","",F30+ROUNDDOWN((H30+J30)/C30,1))</f>
        <v/>
      </c>
      <c r="N30" s="3028"/>
      <c r="O30" s="3029"/>
      <c r="P30" s="3027" t="str">
        <f>IF(C30="","",F31+ROUNDDOWN((H31+J31)/C30,1))</f>
        <v/>
      </c>
      <c r="Q30" s="3028"/>
      <c r="R30" s="3029"/>
    </row>
    <row r="31" spans="2:24" ht="26.1" customHeight="1" x14ac:dyDescent="0.15">
      <c r="B31" s="712" t="s">
        <v>754</v>
      </c>
      <c r="C31" s="3024"/>
      <c r="D31" s="3026"/>
      <c r="E31" s="175" t="str">
        <f>$F$9</f>
        <v>介護職員</v>
      </c>
      <c r="F31" s="176"/>
      <c r="G31" s="177" t="s">
        <v>860</v>
      </c>
      <c r="H31" s="176"/>
      <c r="I31" s="177" t="s">
        <v>1316</v>
      </c>
      <c r="J31" s="176"/>
      <c r="K31" s="177" t="s">
        <v>1316</v>
      </c>
      <c r="M31" s="3030"/>
      <c r="N31" s="3031"/>
      <c r="O31" s="3032"/>
      <c r="P31" s="3030"/>
      <c r="Q31" s="3031"/>
      <c r="R31" s="3032"/>
    </row>
    <row r="32" spans="2:24" ht="26.1" customHeight="1" x14ac:dyDescent="0.15">
      <c r="B32" s="171"/>
      <c r="C32" s="3024"/>
      <c r="D32" s="3025" t="s">
        <v>1316</v>
      </c>
      <c r="E32" s="178" t="str">
        <f>$F$8</f>
        <v>介護福祉士</v>
      </c>
      <c r="F32" s="179"/>
      <c r="G32" s="180" t="s">
        <v>860</v>
      </c>
      <c r="H32" s="173"/>
      <c r="I32" s="180" t="s">
        <v>1316</v>
      </c>
      <c r="J32" s="173"/>
      <c r="K32" s="180" t="s">
        <v>1316</v>
      </c>
      <c r="M32" s="3027" t="str">
        <f>IF(C32="","",F32+ROUNDDOWN((H32+J32)/C32,1))</f>
        <v/>
      </c>
      <c r="N32" s="3028"/>
      <c r="O32" s="3029"/>
      <c r="P32" s="3027" t="str">
        <f>IF(C32="","",F33+ROUNDDOWN((H33+J33)/C32,1))</f>
        <v/>
      </c>
      <c r="Q32" s="3028"/>
      <c r="R32" s="3029"/>
    </row>
    <row r="33" spans="2:19" ht="26.1" customHeight="1" x14ac:dyDescent="0.15">
      <c r="B33" s="712" t="s">
        <v>755</v>
      </c>
      <c r="C33" s="3024"/>
      <c r="D33" s="3026"/>
      <c r="E33" s="175" t="str">
        <f>$F$9</f>
        <v>介護職員</v>
      </c>
      <c r="F33" s="176"/>
      <c r="G33" s="177" t="s">
        <v>860</v>
      </c>
      <c r="H33" s="176"/>
      <c r="I33" s="177" t="s">
        <v>1316</v>
      </c>
      <c r="J33" s="176"/>
      <c r="K33" s="177" t="s">
        <v>1316</v>
      </c>
      <c r="M33" s="3030"/>
      <c r="N33" s="3031"/>
      <c r="O33" s="3032"/>
      <c r="P33" s="3030"/>
      <c r="Q33" s="3031"/>
      <c r="R33" s="3032"/>
    </row>
    <row r="34" spans="2:19" ht="26.1" customHeight="1" x14ac:dyDescent="0.15">
      <c r="B34" s="547" t="s">
        <v>747</v>
      </c>
      <c r="C34" s="3024"/>
      <c r="D34" s="3025" t="s">
        <v>1316</v>
      </c>
      <c r="E34" s="178" t="str">
        <f>$F$8</f>
        <v>介護福祉士</v>
      </c>
      <c r="F34" s="179"/>
      <c r="G34" s="180" t="s">
        <v>860</v>
      </c>
      <c r="H34" s="173"/>
      <c r="I34" s="180" t="s">
        <v>1316</v>
      </c>
      <c r="J34" s="173"/>
      <c r="K34" s="180" t="s">
        <v>1316</v>
      </c>
      <c r="M34" s="3027" t="str">
        <f>IF(C34="","",F34+ROUNDDOWN((H34+J34)/C34,1))</f>
        <v/>
      </c>
      <c r="N34" s="3028"/>
      <c r="O34" s="3029"/>
      <c r="P34" s="3027" t="str">
        <f>IF(C34="","",F35+ROUNDDOWN((H35+J35)/C34,1))</f>
        <v/>
      </c>
      <c r="Q34" s="3028"/>
      <c r="R34" s="3029"/>
    </row>
    <row r="35" spans="2:19" ht="26.1" customHeight="1" x14ac:dyDescent="0.15">
      <c r="B35" s="712" t="s">
        <v>756</v>
      </c>
      <c r="C35" s="3024"/>
      <c r="D35" s="3026"/>
      <c r="E35" s="175" t="str">
        <f>$F$9</f>
        <v>介護職員</v>
      </c>
      <c r="F35" s="176"/>
      <c r="G35" s="177" t="s">
        <v>860</v>
      </c>
      <c r="H35" s="176"/>
      <c r="I35" s="177" t="s">
        <v>1316</v>
      </c>
      <c r="J35" s="176"/>
      <c r="K35" s="177" t="s">
        <v>1316</v>
      </c>
      <c r="M35" s="3030"/>
      <c r="N35" s="3031"/>
      <c r="O35" s="3032"/>
      <c r="P35" s="3030"/>
      <c r="Q35" s="3031"/>
      <c r="R35" s="3032"/>
    </row>
    <row r="36" spans="2:19" ht="26.1" customHeight="1" x14ac:dyDescent="0.15">
      <c r="B36" s="171"/>
      <c r="C36" s="3024"/>
      <c r="D36" s="3025" t="s">
        <v>1316</v>
      </c>
      <c r="E36" s="178" t="str">
        <f>$F$8</f>
        <v>介護福祉士</v>
      </c>
      <c r="F36" s="179"/>
      <c r="G36" s="180" t="s">
        <v>860</v>
      </c>
      <c r="H36" s="173"/>
      <c r="I36" s="180" t="s">
        <v>1316</v>
      </c>
      <c r="J36" s="173"/>
      <c r="K36" s="180" t="s">
        <v>1316</v>
      </c>
      <c r="M36" s="3027" t="str">
        <f>IF(C36="","",F36+ROUNDDOWN((H36+J36)/C36,1))</f>
        <v/>
      </c>
      <c r="N36" s="3028"/>
      <c r="O36" s="3029"/>
      <c r="P36" s="3027" t="str">
        <f>IF(C36="","",F37+ROUNDDOWN((H37+J37)/C36,1))</f>
        <v/>
      </c>
      <c r="Q36" s="3028"/>
      <c r="R36" s="3029"/>
    </row>
    <row r="37" spans="2:19" ht="26.1" customHeight="1" x14ac:dyDescent="0.15">
      <c r="B37" s="712" t="s">
        <v>757</v>
      </c>
      <c r="C37" s="3024"/>
      <c r="D37" s="3026"/>
      <c r="E37" s="175" t="str">
        <f>$F$9</f>
        <v>介護職員</v>
      </c>
      <c r="F37" s="176"/>
      <c r="G37" s="177" t="s">
        <v>860</v>
      </c>
      <c r="H37" s="176"/>
      <c r="I37" s="177" t="s">
        <v>1316</v>
      </c>
      <c r="J37" s="176"/>
      <c r="K37" s="177" t="s">
        <v>1316</v>
      </c>
      <c r="M37" s="3030"/>
      <c r="N37" s="3031"/>
      <c r="O37" s="3032"/>
      <c r="P37" s="3030"/>
      <c r="Q37" s="3031"/>
      <c r="R37" s="3032"/>
    </row>
    <row r="38" spans="2:19" ht="6.75" customHeight="1" x14ac:dyDescent="0.15">
      <c r="B38" s="790"/>
      <c r="C38" s="791"/>
      <c r="D38" s="790"/>
      <c r="E38" s="792"/>
      <c r="F38" s="793"/>
      <c r="G38" s="794"/>
      <c r="H38" s="793"/>
      <c r="I38" s="794"/>
      <c r="J38" s="795"/>
      <c r="K38" s="796"/>
      <c r="L38" s="796"/>
      <c r="M38" s="181"/>
      <c r="N38" s="181"/>
      <c r="O38" s="181"/>
      <c r="P38" s="181"/>
      <c r="Q38" s="181"/>
      <c r="R38" s="181"/>
    </row>
    <row r="39" spans="2:19" ht="20.100000000000001" customHeight="1" x14ac:dyDescent="0.15">
      <c r="H39" s="166"/>
      <c r="J39" s="3026" t="s">
        <v>1345</v>
      </c>
      <c r="K39" s="3026"/>
      <c r="L39" s="3026"/>
      <c r="M39" s="3030" t="str">
        <f>IF(SUM(M16:O37)=0,"",SUM(M16:O37))</f>
        <v/>
      </c>
      <c r="N39" s="3031"/>
      <c r="O39" s="3032"/>
      <c r="P39" s="3030" t="str">
        <f>IF(SUM(P16:R37)=0,"",SUM(P16:R37))</f>
        <v/>
      </c>
      <c r="Q39" s="3031"/>
      <c r="R39" s="3031"/>
      <c r="S39" s="797"/>
    </row>
    <row r="40" spans="2:19" ht="20.100000000000001" customHeight="1" x14ac:dyDescent="0.15">
      <c r="H40" s="166"/>
      <c r="J40" s="3008" t="s">
        <v>2191</v>
      </c>
      <c r="K40" s="3008"/>
      <c r="L40" s="3008"/>
      <c r="M40" s="3009" t="str">
        <f>IF(M39="","",ROUNDDOWN(M39/$K$11,1))</f>
        <v/>
      </c>
      <c r="N40" s="3010"/>
      <c r="O40" s="3011"/>
      <c r="P40" s="3009" t="str">
        <f>IF(P39="","",ROUNDDOWN(P39/$K$11,1))</f>
        <v/>
      </c>
      <c r="Q40" s="3010"/>
      <c r="R40" s="3011"/>
    </row>
    <row r="41" spans="2:19" ht="18.75" customHeight="1" x14ac:dyDescent="0.15">
      <c r="J41" s="3012" t="str">
        <f>$M$15</f>
        <v>介護福祉士</v>
      </c>
      <c r="K41" s="3013"/>
      <c r="L41" s="3013"/>
      <c r="M41" s="3013"/>
      <c r="N41" s="3013"/>
      <c r="O41" s="3014"/>
      <c r="P41" s="3015" t="str">
        <f>IF(M40="","",M40/P40)</f>
        <v/>
      </c>
      <c r="Q41" s="3016"/>
      <c r="R41" s="3017"/>
    </row>
    <row r="42" spans="2:19" ht="18.75" customHeight="1" x14ac:dyDescent="0.15">
      <c r="J42" s="3021" t="s">
        <v>2192</v>
      </c>
      <c r="K42" s="3022"/>
      <c r="L42" s="3022"/>
      <c r="M42" s="3022"/>
      <c r="N42" s="3022"/>
      <c r="O42" s="3023"/>
      <c r="P42" s="3018"/>
      <c r="Q42" s="3019"/>
      <c r="R42" s="3020"/>
    </row>
    <row r="43" spans="2:19" ht="18.75" customHeight="1" x14ac:dyDescent="0.15">
      <c r="J43" s="166"/>
      <c r="K43" s="166"/>
      <c r="L43" s="166"/>
      <c r="M43" s="166"/>
      <c r="N43" s="166"/>
      <c r="O43" s="166"/>
      <c r="P43" s="166"/>
      <c r="Q43" s="166"/>
      <c r="R43" s="182"/>
    </row>
    <row r="44" spans="2:19" ht="18.75" customHeight="1" x14ac:dyDescent="0.15">
      <c r="B44" s="713" t="s">
        <v>10</v>
      </c>
      <c r="C44" s="3033" t="s">
        <v>2193</v>
      </c>
      <c r="D44" s="3033"/>
      <c r="E44" s="3033"/>
      <c r="F44" s="3033"/>
      <c r="G44" s="3033"/>
      <c r="H44" s="3033"/>
      <c r="I44" s="3033"/>
      <c r="J44" s="3033"/>
      <c r="K44" s="3033"/>
      <c r="M44" s="3034" t="s">
        <v>2177</v>
      </c>
      <c r="N44" s="3035"/>
      <c r="O44" s="3035"/>
      <c r="P44" s="3035"/>
      <c r="Q44" s="3035"/>
      <c r="R44" s="3036"/>
    </row>
    <row r="45" spans="2:19" ht="79.5" customHeight="1" x14ac:dyDescent="0.15">
      <c r="B45" s="170"/>
      <c r="C45" s="3037" t="s">
        <v>2178</v>
      </c>
      <c r="D45" s="3037"/>
      <c r="E45" s="170"/>
      <c r="F45" s="3038" t="s">
        <v>2179</v>
      </c>
      <c r="G45" s="3038"/>
      <c r="H45" s="3039" t="s">
        <v>2180</v>
      </c>
      <c r="I45" s="3039"/>
      <c r="J45" s="3037" t="s">
        <v>2181</v>
      </c>
      <c r="K45" s="3037"/>
      <c r="M45" s="3040" t="str">
        <f>F8</f>
        <v>介護福祉士</v>
      </c>
      <c r="N45" s="3041"/>
      <c r="O45" s="3042"/>
      <c r="P45" s="3040" t="str">
        <f>F9</f>
        <v>介護職員</v>
      </c>
      <c r="Q45" s="3041"/>
      <c r="R45" s="3042"/>
    </row>
    <row r="46" spans="2:19" ht="25.5" customHeight="1" x14ac:dyDescent="0.15">
      <c r="B46" s="547" t="s">
        <v>747</v>
      </c>
      <c r="C46" s="3024"/>
      <c r="D46" s="3025" t="s">
        <v>1316</v>
      </c>
      <c r="E46" s="183" t="str">
        <f>$F$8</f>
        <v>介護福祉士</v>
      </c>
      <c r="F46" s="173"/>
      <c r="G46" s="174" t="s">
        <v>860</v>
      </c>
      <c r="H46" s="173"/>
      <c r="I46" s="174" t="s">
        <v>1316</v>
      </c>
      <c r="J46" s="173"/>
      <c r="K46" s="174" t="s">
        <v>1316</v>
      </c>
      <c r="M46" s="3027" t="str">
        <f>IF(C46="","",F46+ROUNDDOWN((H46+J46)/C46,1))</f>
        <v/>
      </c>
      <c r="N46" s="3028"/>
      <c r="O46" s="3029"/>
      <c r="P46" s="3027" t="str">
        <f>IF(C46="","",F47+ROUNDDOWN((H47+J47)/C46,1))</f>
        <v/>
      </c>
      <c r="Q46" s="3028"/>
      <c r="R46" s="3029"/>
    </row>
    <row r="47" spans="2:19" ht="25.5" customHeight="1" x14ac:dyDescent="0.15">
      <c r="B47" s="187" t="s">
        <v>2184</v>
      </c>
      <c r="C47" s="3024"/>
      <c r="D47" s="3026"/>
      <c r="E47" s="184" t="str">
        <f>$F$9</f>
        <v>介護職員</v>
      </c>
      <c r="F47" s="176"/>
      <c r="G47" s="177" t="s">
        <v>860</v>
      </c>
      <c r="H47" s="176"/>
      <c r="I47" s="177" t="s">
        <v>1316</v>
      </c>
      <c r="J47" s="176"/>
      <c r="K47" s="177" t="s">
        <v>1316</v>
      </c>
      <c r="M47" s="3030"/>
      <c r="N47" s="3031"/>
      <c r="O47" s="3032"/>
      <c r="P47" s="3030"/>
      <c r="Q47" s="3031"/>
      <c r="R47" s="3032"/>
    </row>
    <row r="48" spans="2:19" ht="25.5" customHeight="1" x14ac:dyDescent="0.15">
      <c r="B48" s="186"/>
      <c r="C48" s="3024"/>
      <c r="D48" s="3025" t="s">
        <v>1316</v>
      </c>
      <c r="E48" s="185" t="str">
        <f>$F$8</f>
        <v>介護福祉士</v>
      </c>
      <c r="F48" s="179"/>
      <c r="G48" s="180" t="s">
        <v>860</v>
      </c>
      <c r="H48" s="173"/>
      <c r="I48" s="180" t="s">
        <v>1316</v>
      </c>
      <c r="J48" s="173"/>
      <c r="K48" s="180" t="s">
        <v>1316</v>
      </c>
      <c r="M48" s="3027" t="str">
        <f>IF(C48="","",F48+ROUNDDOWN((H48+J48)/C48,1))</f>
        <v/>
      </c>
      <c r="N48" s="3028"/>
      <c r="O48" s="3029"/>
      <c r="P48" s="3027" t="str">
        <f>IF(C48="","",F49+ROUNDDOWN((H49+J49)/C48,1))</f>
        <v/>
      </c>
      <c r="Q48" s="3028"/>
      <c r="R48" s="3029"/>
    </row>
    <row r="49" spans="2:18" ht="25.5" customHeight="1" x14ac:dyDescent="0.15">
      <c r="B49" s="187" t="s">
        <v>748</v>
      </c>
      <c r="C49" s="3024"/>
      <c r="D49" s="3026"/>
      <c r="E49" s="184" t="str">
        <f>$F$9</f>
        <v>介護職員</v>
      </c>
      <c r="F49" s="176"/>
      <c r="G49" s="177" t="s">
        <v>860</v>
      </c>
      <c r="H49" s="176"/>
      <c r="I49" s="177" t="s">
        <v>1316</v>
      </c>
      <c r="J49" s="176"/>
      <c r="K49" s="177" t="s">
        <v>1316</v>
      </c>
      <c r="M49" s="3030"/>
      <c r="N49" s="3031"/>
      <c r="O49" s="3032"/>
      <c r="P49" s="3030"/>
      <c r="Q49" s="3031"/>
      <c r="R49" s="3032"/>
    </row>
    <row r="50" spans="2:18" ht="25.5" customHeight="1" x14ac:dyDescent="0.15">
      <c r="B50" s="186"/>
      <c r="C50" s="3024"/>
      <c r="D50" s="3025" t="s">
        <v>1316</v>
      </c>
      <c r="E50" s="185" t="str">
        <f>$F$8</f>
        <v>介護福祉士</v>
      </c>
      <c r="F50" s="179"/>
      <c r="G50" s="180" t="s">
        <v>860</v>
      </c>
      <c r="H50" s="173"/>
      <c r="I50" s="180" t="s">
        <v>1316</v>
      </c>
      <c r="J50" s="173"/>
      <c r="K50" s="180" t="s">
        <v>1316</v>
      </c>
      <c r="M50" s="3027" t="str">
        <f>IF(C50="","",F50+ROUNDDOWN((H50+J50)/C50,1))</f>
        <v/>
      </c>
      <c r="N50" s="3028"/>
      <c r="O50" s="3029"/>
      <c r="P50" s="3027" t="str">
        <f>IF(C50="","",F51+ROUNDDOWN((H51+J51)/C50,1))</f>
        <v/>
      </c>
      <c r="Q50" s="3028"/>
      <c r="R50" s="3029"/>
    </row>
    <row r="51" spans="2:18" ht="25.5" customHeight="1" x14ac:dyDescent="0.15">
      <c r="B51" s="187" t="s">
        <v>749</v>
      </c>
      <c r="C51" s="3024"/>
      <c r="D51" s="3026"/>
      <c r="E51" s="184" t="str">
        <f>$F$9</f>
        <v>介護職員</v>
      </c>
      <c r="F51" s="176"/>
      <c r="G51" s="177" t="s">
        <v>860</v>
      </c>
      <c r="H51" s="176"/>
      <c r="I51" s="177" t="s">
        <v>1316</v>
      </c>
      <c r="J51" s="176"/>
      <c r="K51" s="177" t="s">
        <v>1316</v>
      </c>
      <c r="M51" s="3030"/>
      <c r="N51" s="3031"/>
      <c r="O51" s="3032"/>
      <c r="P51" s="3030"/>
      <c r="Q51" s="3031"/>
      <c r="R51" s="3032"/>
    </row>
    <row r="52" spans="2:18" ht="6.75" customHeight="1" x14ac:dyDescent="0.15">
      <c r="J52" s="166"/>
      <c r="K52" s="166"/>
      <c r="L52" s="166"/>
      <c r="M52" s="166"/>
      <c r="N52" s="166"/>
      <c r="O52" s="166"/>
      <c r="P52" s="166"/>
      <c r="Q52" s="166"/>
      <c r="R52" s="182"/>
    </row>
    <row r="53" spans="2:18" ht="20.100000000000001" customHeight="1" x14ac:dyDescent="0.15">
      <c r="J53" s="3008" t="s">
        <v>1345</v>
      </c>
      <c r="K53" s="3008"/>
      <c r="L53" s="3008"/>
      <c r="M53" s="3009" t="str">
        <f>IF(SUM(M46:O51)=0,"",SUM(M46:O51))</f>
        <v/>
      </c>
      <c r="N53" s="3010"/>
      <c r="O53" s="3011"/>
      <c r="P53" s="3009" t="str">
        <f>IF(SUM(P46:R51)=0,"",SUM(P46:R51))</f>
        <v/>
      </c>
      <c r="Q53" s="3010"/>
      <c r="R53" s="3011"/>
    </row>
    <row r="54" spans="2:18" ht="20.100000000000001" customHeight="1" x14ac:dyDescent="0.15">
      <c r="J54" s="3008" t="s">
        <v>2191</v>
      </c>
      <c r="K54" s="3008"/>
      <c r="L54" s="3008"/>
      <c r="M54" s="3009" t="str">
        <f>IF(M53="","",ROUNDDOWN(M53/3,1))</f>
        <v/>
      </c>
      <c r="N54" s="3010"/>
      <c r="O54" s="3011"/>
      <c r="P54" s="3009" t="str">
        <f>IF(P53="","",ROUNDDOWN(P53/3,1))</f>
        <v/>
      </c>
      <c r="Q54" s="3010"/>
      <c r="R54" s="3011"/>
    </row>
    <row r="55" spans="2:18" ht="18.75" customHeight="1" x14ac:dyDescent="0.15">
      <c r="J55" s="3012" t="str">
        <f>$M$15</f>
        <v>介護福祉士</v>
      </c>
      <c r="K55" s="3013"/>
      <c r="L55" s="3013"/>
      <c r="M55" s="3013"/>
      <c r="N55" s="3013"/>
      <c r="O55" s="3014"/>
      <c r="P55" s="3015" t="str">
        <f>IF(M54="","",M54/P54)</f>
        <v/>
      </c>
      <c r="Q55" s="3016"/>
      <c r="R55" s="3017"/>
    </row>
    <row r="56" spans="2:18" ht="18.75" customHeight="1" x14ac:dyDescent="0.15">
      <c r="J56" s="3021" t="s">
        <v>2192</v>
      </c>
      <c r="K56" s="3022"/>
      <c r="L56" s="3022"/>
      <c r="M56" s="3022"/>
      <c r="N56" s="3022"/>
      <c r="O56" s="3023"/>
      <c r="P56" s="3018"/>
      <c r="Q56" s="3019"/>
      <c r="R56" s="3020"/>
    </row>
    <row r="57" spans="2:18" ht="18.75" customHeight="1" x14ac:dyDescent="0.15">
      <c r="J57" s="166"/>
      <c r="K57" s="166"/>
      <c r="L57" s="166"/>
      <c r="M57" s="166"/>
      <c r="N57" s="166"/>
      <c r="O57" s="166"/>
      <c r="P57" s="166"/>
      <c r="Q57" s="166"/>
      <c r="R57" s="182"/>
    </row>
    <row r="59" spans="2:18" x14ac:dyDescent="0.15">
      <c r="B59" s="164" t="s">
        <v>1246</v>
      </c>
    </row>
    <row r="60" spans="2:18" x14ac:dyDescent="0.15">
      <c r="B60" s="3006" t="s">
        <v>2194</v>
      </c>
      <c r="C60" s="3006"/>
      <c r="D60" s="3006"/>
      <c r="E60" s="3006"/>
      <c r="F60" s="3006"/>
      <c r="G60" s="3006"/>
      <c r="H60" s="3006"/>
      <c r="I60" s="3006"/>
      <c r="J60" s="3006"/>
      <c r="K60" s="3006"/>
      <c r="L60" s="3006"/>
      <c r="M60" s="3006"/>
      <c r="N60" s="3006"/>
      <c r="O60" s="3006"/>
      <c r="P60" s="3006"/>
      <c r="Q60" s="3006"/>
      <c r="R60" s="3006"/>
    </row>
    <row r="61" spans="2:18" x14ac:dyDescent="0.15">
      <c r="B61" s="3006" t="s">
        <v>2195</v>
      </c>
      <c r="C61" s="3006"/>
      <c r="D61" s="3006"/>
      <c r="E61" s="3006"/>
      <c r="F61" s="3006"/>
      <c r="G61" s="3006"/>
      <c r="H61" s="3006"/>
      <c r="I61" s="3006"/>
      <c r="J61" s="3006"/>
      <c r="K61" s="3006"/>
      <c r="L61" s="3006"/>
      <c r="M61" s="3006"/>
      <c r="N61" s="3006"/>
      <c r="O61" s="3006"/>
      <c r="P61" s="3006"/>
      <c r="Q61" s="3006"/>
      <c r="R61" s="3006"/>
    </row>
    <row r="62" spans="2:18" x14ac:dyDescent="0.15">
      <c r="B62" s="3006" t="s">
        <v>2196</v>
      </c>
      <c r="C62" s="3006"/>
      <c r="D62" s="3006"/>
      <c r="E62" s="3006"/>
      <c r="F62" s="3006"/>
      <c r="G62" s="3006"/>
      <c r="H62" s="3006"/>
      <c r="I62" s="3006"/>
      <c r="J62" s="3006"/>
      <c r="K62" s="3006"/>
      <c r="L62" s="3006"/>
      <c r="M62" s="3006"/>
      <c r="N62" s="3006"/>
      <c r="O62" s="3006"/>
      <c r="P62" s="3006"/>
      <c r="Q62" s="3006"/>
      <c r="R62" s="3006"/>
    </row>
    <row r="63" spans="2:18" x14ac:dyDescent="0.15">
      <c r="B63" s="711" t="s">
        <v>2197</v>
      </c>
      <c r="C63" s="711"/>
      <c r="D63" s="711"/>
      <c r="E63" s="711"/>
      <c r="F63" s="711"/>
      <c r="G63" s="711"/>
      <c r="H63" s="711"/>
      <c r="I63" s="711"/>
      <c r="J63" s="711"/>
      <c r="K63" s="711"/>
      <c r="L63" s="711"/>
      <c r="M63" s="711"/>
      <c r="N63" s="711"/>
      <c r="O63" s="711"/>
      <c r="P63" s="711"/>
      <c r="Q63" s="711"/>
      <c r="R63" s="711"/>
    </row>
    <row r="64" spans="2:18" x14ac:dyDescent="0.15">
      <c r="B64" s="3006" t="s">
        <v>2198</v>
      </c>
      <c r="C64" s="3006"/>
      <c r="D64" s="3006"/>
      <c r="E64" s="3006"/>
      <c r="F64" s="3006"/>
      <c r="G64" s="3006"/>
      <c r="H64" s="3006"/>
      <c r="I64" s="3006"/>
      <c r="J64" s="3006"/>
      <c r="K64" s="3006"/>
      <c r="L64" s="3006"/>
      <c r="M64" s="3006"/>
      <c r="N64" s="3006"/>
      <c r="O64" s="3006"/>
      <c r="P64" s="3006"/>
      <c r="Q64" s="3006"/>
      <c r="R64" s="3006"/>
    </row>
    <row r="65" spans="2:18" x14ac:dyDescent="0.15">
      <c r="B65" s="3006" t="s">
        <v>2199</v>
      </c>
      <c r="C65" s="3006"/>
      <c r="D65" s="3006"/>
      <c r="E65" s="3006"/>
      <c r="F65" s="3006"/>
      <c r="G65" s="3006"/>
      <c r="H65" s="3006"/>
      <c r="I65" s="3006"/>
      <c r="J65" s="3006"/>
      <c r="K65" s="3006"/>
      <c r="L65" s="3006"/>
      <c r="M65" s="3006"/>
      <c r="N65" s="3006"/>
      <c r="O65" s="3006"/>
      <c r="P65" s="3006"/>
      <c r="Q65" s="3006"/>
      <c r="R65" s="3006"/>
    </row>
    <row r="66" spans="2:18" x14ac:dyDescent="0.15">
      <c r="B66" s="3006" t="s">
        <v>2200</v>
      </c>
      <c r="C66" s="3006"/>
      <c r="D66" s="3006"/>
      <c r="E66" s="3006"/>
      <c r="F66" s="3006"/>
      <c r="G66" s="3006"/>
      <c r="H66" s="3006"/>
      <c r="I66" s="3006"/>
      <c r="J66" s="3006"/>
      <c r="K66" s="3006"/>
      <c r="L66" s="3006"/>
      <c r="M66" s="3006"/>
      <c r="N66" s="3006"/>
      <c r="O66" s="3006"/>
      <c r="P66" s="3006"/>
      <c r="Q66" s="3006"/>
      <c r="R66" s="3006"/>
    </row>
    <row r="67" spans="2:18" x14ac:dyDescent="0.15">
      <c r="B67" s="3006" t="s">
        <v>2201</v>
      </c>
      <c r="C67" s="3006"/>
      <c r="D67" s="3006"/>
      <c r="E67" s="3006"/>
      <c r="F67" s="3006"/>
      <c r="G67" s="3006"/>
      <c r="H67" s="3006"/>
      <c r="I67" s="3006"/>
      <c r="J67" s="3006"/>
      <c r="K67" s="3006"/>
      <c r="L67" s="3006"/>
      <c r="M67" s="3006"/>
      <c r="N67" s="3006"/>
      <c r="O67" s="3006"/>
      <c r="P67" s="3006"/>
      <c r="Q67" s="3006"/>
      <c r="R67" s="3006"/>
    </row>
    <row r="68" spans="2:18" x14ac:dyDescent="0.15">
      <c r="B68" s="3006" t="s">
        <v>2202</v>
      </c>
      <c r="C68" s="3006"/>
      <c r="D68" s="3006"/>
      <c r="E68" s="3006"/>
      <c r="F68" s="3006"/>
      <c r="G68" s="3006"/>
      <c r="H68" s="3006"/>
      <c r="I68" s="3006"/>
      <c r="J68" s="3006"/>
      <c r="K68" s="3006"/>
      <c r="L68" s="3006"/>
      <c r="M68" s="3006"/>
      <c r="N68" s="3006"/>
      <c r="O68" s="3006"/>
      <c r="P68" s="3006"/>
      <c r="Q68" s="3006"/>
      <c r="R68" s="3006"/>
    </row>
    <row r="69" spans="2:18" x14ac:dyDescent="0.15">
      <c r="B69" s="3006" t="s">
        <v>2203</v>
      </c>
      <c r="C69" s="3006"/>
      <c r="D69" s="3006"/>
      <c r="E69" s="3006"/>
      <c r="F69" s="3006"/>
      <c r="G69" s="3006"/>
      <c r="H69" s="3006"/>
      <c r="I69" s="3006"/>
      <c r="J69" s="3006"/>
      <c r="K69" s="3006"/>
      <c r="L69" s="3006"/>
      <c r="M69" s="3006"/>
      <c r="N69" s="3006"/>
      <c r="O69" s="3006"/>
      <c r="P69" s="3006"/>
      <c r="Q69" s="3006"/>
      <c r="R69" s="3006"/>
    </row>
    <row r="70" spans="2:18" x14ac:dyDescent="0.15">
      <c r="B70" s="3006" t="s">
        <v>2204</v>
      </c>
      <c r="C70" s="3006"/>
      <c r="D70" s="3006"/>
      <c r="E70" s="3006"/>
      <c r="F70" s="3006"/>
      <c r="G70" s="3006"/>
      <c r="H70" s="3006"/>
      <c r="I70" s="3006"/>
      <c r="J70" s="3006"/>
      <c r="K70" s="3006"/>
      <c r="L70" s="3006"/>
      <c r="M70" s="3006"/>
      <c r="N70" s="3006"/>
      <c r="O70" s="3006"/>
      <c r="P70" s="3006"/>
      <c r="Q70" s="3006"/>
      <c r="R70" s="3006"/>
    </row>
    <row r="71" spans="2:18" x14ac:dyDescent="0.15">
      <c r="B71" s="3006" t="s">
        <v>2205</v>
      </c>
      <c r="C71" s="3006"/>
      <c r="D71" s="3006"/>
      <c r="E71" s="3006"/>
      <c r="F71" s="3006"/>
      <c r="G71" s="3006"/>
      <c r="H71" s="3006"/>
      <c r="I71" s="3006"/>
      <c r="J71" s="3006"/>
      <c r="K71" s="3006"/>
      <c r="L71" s="3006"/>
      <c r="M71" s="3006"/>
      <c r="N71" s="3006"/>
      <c r="O71" s="3006"/>
      <c r="P71" s="3006"/>
      <c r="Q71" s="3006"/>
      <c r="R71" s="3006"/>
    </row>
    <row r="72" spans="2:18" x14ac:dyDescent="0.15">
      <c r="B72" s="3006" t="s">
        <v>2206</v>
      </c>
      <c r="C72" s="3006"/>
      <c r="D72" s="3006"/>
      <c r="E72" s="3006"/>
      <c r="F72" s="3006"/>
      <c r="G72" s="3006"/>
      <c r="H72" s="3006"/>
      <c r="I72" s="3006"/>
      <c r="J72" s="3006"/>
      <c r="K72" s="3006"/>
      <c r="L72" s="3006"/>
      <c r="M72" s="3006"/>
      <c r="N72" s="3006"/>
      <c r="O72" s="3006"/>
      <c r="P72" s="3006"/>
      <c r="Q72" s="3006"/>
      <c r="R72" s="3006"/>
    </row>
    <row r="73" spans="2:18" x14ac:dyDescent="0.15">
      <c r="B73" s="3006" t="s">
        <v>2207</v>
      </c>
      <c r="C73" s="3006"/>
      <c r="D73" s="3006"/>
      <c r="E73" s="3006"/>
      <c r="F73" s="3006"/>
      <c r="G73" s="3006"/>
      <c r="H73" s="3006"/>
      <c r="I73" s="3006"/>
      <c r="J73" s="3006"/>
      <c r="K73" s="3006"/>
      <c r="L73" s="3006"/>
      <c r="M73" s="3006"/>
      <c r="N73" s="3006"/>
      <c r="O73" s="3006"/>
      <c r="P73" s="3006"/>
      <c r="Q73" s="3006"/>
      <c r="R73" s="3006"/>
    </row>
    <row r="74" spans="2:18" x14ac:dyDescent="0.15">
      <c r="B74" s="3006" t="s">
        <v>2208</v>
      </c>
      <c r="C74" s="3006"/>
      <c r="D74" s="3006"/>
      <c r="E74" s="3006"/>
      <c r="F74" s="3006"/>
      <c r="G74" s="3006"/>
      <c r="H74" s="3006"/>
      <c r="I74" s="3006"/>
      <c r="J74" s="3006"/>
      <c r="K74" s="3006"/>
      <c r="L74" s="3006"/>
      <c r="M74" s="3006"/>
      <c r="N74" s="3006"/>
      <c r="O74" s="3006"/>
      <c r="P74" s="3006"/>
      <c r="Q74" s="3006"/>
      <c r="R74" s="3006"/>
    </row>
    <row r="75" spans="2:18" x14ac:dyDescent="0.15">
      <c r="B75" s="3006" t="s">
        <v>2209</v>
      </c>
      <c r="C75" s="3006"/>
      <c r="D75" s="3006"/>
      <c r="E75" s="3006"/>
      <c r="F75" s="3006"/>
      <c r="G75" s="3006"/>
      <c r="H75" s="3006"/>
      <c r="I75" s="3006"/>
      <c r="J75" s="3006"/>
      <c r="K75" s="3006"/>
      <c r="L75" s="3006"/>
      <c r="M75" s="3006"/>
      <c r="N75" s="3006"/>
      <c r="O75" s="3006"/>
      <c r="P75" s="3006"/>
      <c r="Q75" s="3006"/>
      <c r="R75" s="3006"/>
    </row>
    <row r="76" spans="2:18" x14ac:dyDescent="0.15">
      <c r="B76" s="3006" t="s">
        <v>2210</v>
      </c>
      <c r="C76" s="3006"/>
      <c r="D76" s="3006"/>
      <c r="E76" s="3006"/>
      <c r="F76" s="3006"/>
      <c r="G76" s="3006"/>
      <c r="H76" s="3006"/>
      <c r="I76" s="3006"/>
      <c r="J76" s="3006"/>
      <c r="K76" s="3006"/>
      <c r="L76" s="3006"/>
      <c r="M76" s="3006"/>
      <c r="N76" s="3006"/>
      <c r="O76" s="3006"/>
      <c r="P76" s="3006"/>
      <c r="Q76" s="3006"/>
      <c r="R76" s="3006"/>
    </row>
    <row r="77" spans="2:18" x14ac:dyDescent="0.15">
      <c r="B77" s="3006" t="s">
        <v>2211</v>
      </c>
      <c r="C77" s="3006"/>
      <c r="D77" s="3006"/>
      <c r="E77" s="3006"/>
      <c r="F77" s="3006"/>
      <c r="G77" s="3006"/>
      <c r="H77" s="3006"/>
      <c r="I77" s="3006"/>
      <c r="J77" s="3006"/>
      <c r="K77" s="3006"/>
      <c r="L77" s="3006"/>
      <c r="M77" s="3006"/>
      <c r="N77" s="3006"/>
      <c r="O77" s="3006"/>
      <c r="P77" s="3006"/>
      <c r="Q77" s="3006"/>
      <c r="R77" s="3006"/>
    </row>
    <row r="78" spans="2:18" x14ac:dyDescent="0.15">
      <c r="B78" s="3006" t="s">
        <v>2212</v>
      </c>
      <c r="C78" s="3006"/>
      <c r="D78" s="3006"/>
      <c r="E78" s="3006"/>
      <c r="F78" s="3006"/>
      <c r="G78" s="3006"/>
      <c r="H78" s="3006"/>
      <c r="I78" s="3006"/>
      <c r="J78" s="3006"/>
      <c r="K78" s="3006"/>
      <c r="L78" s="3006"/>
      <c r="M78" s="3006"/>
      <c r="N78" s="3006"/>
      <c r="O78" s="3006"/>
      <c r="P78" s="3006"/>
      <c r="Q78" s="3006"/>
      <c r="R78" s="3006"/>
    </row>
    <row r="79" spans="2:18" x14ac:dyDescent="0.15">
      <c r="B79" s="3006" t="s">
        <v>2213</v>
      </c>
      <c r="C79" s="3006"/>
      <c r="D79" s="3006"/>
      <c r="E79" s="3006"/>
      <c r="F79" s="3006"/>
      <c r="G79" s="3006"/>
      <c r="H79" s="3006"/>
      <c r="I79" s="3006"/>
      <c r="J79" s="3006"/>
      <c r="K79" s="3006"/>
      <c r="L79" s="3006"/>
      <c r="M79" s="3006"/>
      <c r="N79" s="3006"/>
      <c r="O79" s="3006"/>
      <c r="P79" s="3006"/>
      <c r="Q79" s="3006"/>
      <c r="R79" s="3006"/>
    </row>
    <row r="80" spans="2:18" x14ac:dyDescent="0.15">
      <c r="B80" s="3006" t="s">
        <v>2214</v>
      </c>
      <c r="C80" s="3006"/>
      <c r="D80" s="3006"/>
      <c r="E80" s="3006"/>
      <c r="F80" s="3006"/>
      <c r="G80" s="3006"/>
      <c r="H80" s="3006"/>
      <c r="I80" s="3006"/>
      <c r="J80" s="3006"/>
      <c r="K80" s="3006"/>
      <c r="L80" s="3006"/>
      <c r="M80" s="3006"/>
      <c r="N80" s="3006"/>
      <c r="O80" s="3006"/>
      <c r="P80" s="3006"/>
      <c r="Q80" s="3006"/>
      <c r="R80" s="3006"/>
    </row>
    <row r="81" spans="2:18" x14ac:dyDescent="0.15">
      <c r="B81" s="3006" t="s">
        <v>2215</v>
      </c>
      <c r="C81" s="3006"/>
      <c r="D81" s="3006"/>
      <c r="E81" s="3006"/>
      <c r="F81" s="3006"/>
      <c r="G81" s="3006"/>
      <c r="H81" s="3006"/>
      <c r="I81" s="3006"/>
      <c r="J81" s="3006"/>
      <c r="K81" s="3006"/>
      <c r="L81" s="3006"/>
      <c r="M81" s="3006"/>
      <c r="N81" s="3006"/>
      <c r="O81" s="3006"/>
      <c r="P81" s="3006"/>
      <c r="Q81" s="3006"/>
      <c r="R81" s="3006"/>
    </row>
    <row r="82" spans="2:18" x14ac:dyDescent="0.15">
      <c r="B82" s="3006" t="s">
        <v>2216</v>
      </c>
      <c r="C82" s="3006"/>
      <c r="D82" s="3006"/>
      <c r="E82" s="3006"/>
      <c r="F82" s="3006"/>
      <c r="G82" s="3006"/>
      <c r="H82" s="3006"/>
      <c r="I82" s="3006"/>
      <c r="J82" s="3006"/>
      <c r="K82" s="3006"/>
      <c r="L82" s="3006"/>
      <c r="M82" s="3006"/>
      <c r="N82" s="3006"/>
      <c r="O82" s="3006"/>
      <c r="P82" s="3006"/>
      <c r="Q82" s="3006"/>
      <c r="R82" s="3006"/>
    </row>
    <row r="83" spans="2:18" x14ac:dyDescent="0.15">
      <c r="B83" s="3007" t="s">
        <v>2217</v>
      </c>
      <c r="C83" s="3006"/>
      <c r="D83" s="3006"/>
      <c r="E83" s="3006"/>
      <c r="F83" s="3006"/>
      <c r="G83" s="3006"/>
      <c r="H83" s="3006"/>
      <c r="I83" s="3006"/>
      <c r="J83" s="3006"/>
      <c r="K83" s="3006"/>
      <c r="L83" s="3006"/>
      <c r="M83" s="3006"/>
      <c r="N83" s="3006"/>
      <c r="O83" s="3006"/>
      <c r="P83" s="3006"/>
      <c r="Q83" s="3006"/>
      <c r="R83" s="3006"/>
    </row>
    <row r="84" spans="2:18" x14ac:dyDescent="0.15">
      <c r="B84" s="3006" t="s">
        <v>2218</v>
      </c>
      <c r="C84" s="3006"/>
      <c r="D84" s="3006"/>
      <c r="E84" s="3006"/>
      <c r="F84" s="3006"/>
      <c r="G84" s="3006"/>
      <c r="H84" s="3006"/>
      <c r="I84" s="3006"/>
      <c r="J84" s="3006"/>
      <c r="K84" s="3006"/>
      <c r="L84" s="3006"/>
      <c r="M84" s="3006"/>
      <c r="N84" s="3006"/>
      <c r="O84" s="3006"/>
      <c r="P84" s="3006"/>
      <c r="Q84" s="3006"/>
      <c r="R84" s="3006"/>
    </row>
    <row r="85" spans="2:18" x14ac:dyDescent="0.15">
      <c r="B85" s="3006" t="s">
        <v>2219</v>
      </c>
      <c r="C85" s="3006"/>
      <c r="D85" s="3006"/>
      <c r="E85" s="3006"/>
      <c r="F85" s="3006"/>
      <c r="G85" s="3006"/>
      <c r="H85" s="3006"/>
      <c r="I85" s="3006"/>
      <c r="J85" s="3006"/>
      <c r="K85" s="3006"/>
      <c r="L85" s="3006"/>
      <c r="M85" s="3006"/>
      <c r="N85" s="3006"/>
      <c r="O85" s="3006"/>
      <c r="P85" s="3006"/>
      <c r="Q85" s="3006"/>
      <c r="R85" s="3006"/>
    </row>
    <row r="86" spans="2:18" x14ac:dyDescent="0.15">
      <c r="B86" s="3006"/>
      <c r="C86" s="3006"/>
      <c r="D86" s="3006"/>
      <c r="E86" s="3006"/>
      <c r="F86" s="3006"/>
      <c r="G86" s="3006"/>
      <c r="H86" s="3006"/>
      <c r="I86" s="3006"/>
      <c r="J86" s="3006"/>
      <c r="K86" s="3006"/>
      <c r="L86" s="3006"/>
      <c r="M86" s="3006"/>
      <c r="N86" s="3006"/>
      <c r="O86" s="3006"/>
      <c r="P86" s="3006"/>
      <c r="Q86" s="3006"/>
      <c r="R86" s="3006"/>
    </row>
    <row r="87" spans="2:18" x14ac:dyDescent="0.15">
      <c r="B87" s="3006"/>
      <c r="C87" s="3006"/>
      <c r="D87" s="3006"/>
      <c r="E87" s="3006"/>
      <c r="F87" s="3006"/>
      <c r="G87" s="3006"/>
      <c r="H87" s="3006"/>
      <c r="I87" s="3006"/>
      <c r="J87" s="3006"/>
      <c r="K87" s="3006"/>
      <c r="L87" s="3006"/>
      <c r="M87" s="3006"/>
      <c r="N87" s="3006"/>
      <c r="O87" s="3006"/>
      <c r="P87" s="3006"/>
      <c r="Q87" s="3006"/>
      <c r="R87" s="3006"/>
    </row>
    <row r="88" spans="2:18" x14ac:dyDescent="0.15">
      <c r="B88" s="3006"/>
      <c r="C88" s="3006"/>
      <c r="D88" s="3006"/>
      <c r="E88" s="3006"/>
      <c r="F88" s="3006"/>
      <c r="G88" s="3006"/>
      <c r="H88" s="3006"/>
      <c r="I88" s="3006"/>
      <c r="J88" s="3006"/>
      <c r="K88" s="3006"/>
      <c r="L88" s="3006"/>
      <c r="M88" s="3006"/>
      <c r="N88" s="3006"/>
      <c r="O88" s="3006"/>
      <c r="P88" s="3006"/>
      <c r="Q88" s="3006"/>
      <c r="R88" s="3006"/>
    </row>
    <row r="89" spans="2:18" x14ac:dyDescent="0.15">
      <c r="B89" s="3006"/>
      <c r="C89" s="3006"/>
      <c r="D89" s="3006"/>
      <c r="E89" s="3006"/>
      <c r="F89" s="3006"/>
      <c r="G89" s="3006"/>
      <c r="H89" s="3006"/>
      <c r="I89" s="3006"/>
      <c r="J89" s="3006"/>
      <c r="K89" s="3006"/>
      <c r="L89" s="3006"/>
      <c r="M89" s="3006"/>
      <c r="N89" s="3006"/>
      <c r="O89" s="3006"/>
      <c r="P89" s="3006"/>
      <c r="Q89" s="3006"/>
      <c r="R89" s="3006"/>
    </row>
    <row r="90" spans="2:18" x14ac:dyDescent="0.15">
      <c r="B90" s="3006"/>
      <c r="C90" s="3006"/>
      <c r="D90" s="3006"/>
      <c r="E90" s="3006"/>
      <c r="F90" s="3006"/>
      <c r="G90" s="3006"/>
      <c r="H90" s="3006"/>
      <c r="I90" s="3006"/>
      <c r="J90" s="3006"/>
      <c r="K90" s="3006"/>
      <c r="L90" s="3006"/>
      <c r="M90" s="3006"/>
      <c r="N90" s="3006"/>
      <c r="O90" s="3006"/>
      <c r="P90" s="3006"/>
      <c r="Q90" s="3006"/>
      <c r="R90" s="3006"/>
    </row>
    <row r="91" spans="2:18" x14ac:dyDescent="0.15">
      <c r="B91" s="3006"/>
      <c r="C91" s="3006"/>
      <c r="D91" s="3006"/>
      <c r="E91" s="3006"/>
      <c r="F91" s="3006"/>
      <c r="G91" s="3006"/>
      <c r="H91" s="3006"/>
      <c r="I91" s="3006"/>
      <c r="J91" s="3006"/>
      <c r="K91" s="3006"/>
      <c r="L91" s="3006"/>
      <c r="M91" s="3006"/>
      <c r="N91" s="3006"/>
      <c r="O91" s="3006"/>
      <c r="P91" s="3006"/>
      <c r="Q91" s="3006"/>
      <c r="R91" s="3006"/>
    </row>
    <row r="92" spans="2:18" x14ac:dyDescent="0.15">
      <c r="B92" s="3006"/>
      <c r="C92" s="3006"/>
      <c r="D92" s="3006"/>
      <c r="E92" s="3006"/>
      <c r="F92" s="3006"/>
      <c r="G92" s="3006"/>
      <c r="H92" s="3006"/>
      <c r="I92" s="3006"/>
      <c r="J92" s="3006"/>
      <c r="K92" s="3006"/>
      <c r="L92" s="3006"/>
      <c r="M92" s="3006"/>
      <c r="N92" s="3006"/>
      <c r="O92" s="3006"/>
      <c r="P92" s="3006"/>
      <c r="Q92" s="3006"/>
      <c r="R92" s="3006"/>
    </row>
    <row r="93" spans="2:18" x14ac:dyDescent="0.15">
      <c r="B93" s="3006"/>
      <c r="C93" s="3006"/>
      <c r="D93" s="3006"/>
      <c r="E93" s="3006"/>
      <c r="F93" s="3006"/>
      <c r="G93" s="3006"/>
      <c r="H93" s="3006"/>
      <c r="I93" s="3006"/>
      <c r="J93" s="3006"/>
      <c r="K93" s="3006"/>
      <c r="L93" s="3006"/>
      <c r="M93" s="3006"/>
      <c r="N93" s="3006"/>
      <c r="O93" s="3006"/>
      <c r="P93" s="3006"/>
      <c r="Q93" s="3006"/>
      <c r="R93" s="3006"/>
    </row>
    <row r="94" spans="2:18" x14ac:dyDescent="0.15">
      <c r="B94" s="3006"/>
      <c r="C94" s="3006"/>
      <c r="D94" s="3006"/>
      <c r="E94" s="3006"/>
      <c r="F94" s="3006"/>
      <c r="G94" s="3006"/>
      <c r="H94" s="3006"/>
      <c r="I94" s="3006"/>
      <c r="J94" s="3006"/>
      <c r="K94" s="3006"/>
      <c r="L94" s="3006"/>
      <c r="M94" s="3006"/>
      <c r="N94" s="3006"/>
      <c r="O94" s="3006"/>
      <c r="P94" s="3006"/>
      <c r="Q94" s="3006"/>
      <c r="R94" s="3006"/>
    </row>
    <row r="122" spans="1:7" x14ac:dyDescent="0.15">
      <c r="A122" s="796"/>
      <c r="C122" s="796"/>
      <c r="D122" s="796"/>
      <c r="E122" s="796"/>
      <c r="F122" s="796"/>
      <c r="G122" s="796"/>
    </row>
    <row r="123" spans="1:7" x14ac:dyDescent="0.15">
      <c r="C123" s="794"/>
    </row>
    <row r="151" spans="1:1" x14ac:dyDescent="0.15">
      <c r="A151" s="796"/>
    </row>
    <row r="187" spans="1:1" x14ac:dyDescent="0.15">
      <c r="A187" s="798"/>
    </row>
    <row r="238" spans="1:1" x14ac:dyDescent="0.15">
      <c r="A238" s="798"/>
    </row>
    <row r="287" spans="1:1" x14ac:dyDescent="0.15">
      <c r="A287" s="798"/>
    </row>
    <row r="314" spans="1:1" x14ac:dyDescent="0.15">
      <c r="A314" s="796"/>
    </row>
    <row r="364" spans="1:1" x14ac:dyDescent="0.15">
      <c r="A364" s="798"/>
    </row>
    <row r="388" spans="1:1" x14ac:dyDescent="0.15">
      <c r="A388" s="796"/>
    </row>
    <row r="416" spans="1:1" x14ac:dyDescent="0.15">
      <c r="A416" s="796"/>
    </row>
    <row r="444" spans="1:1" x14ac:dyDescent="0.15">
      <c r="A444" s="796"/>
    </row>
    <row r="468" spans="1:1" x14ac:dyDescent="0.15">
      <c r="A468" s="796"/>
    </row>
    <row r="497" spans="1:1" x14ac:dyDescent="0.15">
      <c r="A497" s="796"/>
    </row>
    <row r="526" spans="1:1" x14ac:dyDescent="0.15">
      <c r="A526" s="796"/>
    </row>
    <row r="575" spans="1:1" x14ac:dyDescent="0.15">
      <c r="A575" s="798"/>
    </row>
    <row r="606" spans="1:1" x14ac:dyDescent="0.15">
      <c r="A606" s="798"/>
    </row>
    <row r="650" spans="1:1" x14ac:dyDescent="0.15">
      <c r="A650" s="798"/>
    </row>
    <row r="686" spans="1:1" x14ac:dyDescent="0.15">
      <c r="A686" s="796"/>
    </row>
    <row r="725" spans="1:1" x14ac:dyDescent="0.15">
      <c r="A725" s="798"/>
    </row>
    <row r="754" spans="1:1" x14ac:dyDescent="0.15">
      <c r="A754" s="798"/>
    </row>
    <row r="793" spans="1:1" x14ac:dyDescent="0.15">
      <c r="A793" s="798"/>
    </row>
    <row r="832" spans="1:1" x14ac:dyDescent="0.15">
      <c r="A832" s="798"/>
    </row>
    <row r="860" spans="1:1" x14ac:dyDescent="0.15">
      <c r="A860" s="798"/>
    </row>
    <row r="900" spans="1:1" x14ac:dyDescent="0.15">
      <c r="A900" s="798"/>
    </row>
    <row r="940" spans="1:1" x14ac:dyDescent="0.15">
      <c r="A940" s="798"/>
    </row>
    <row r="969" spans="1:1" x14ac:dyDescent="0.15">
      <c r="A969" s="79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9"/>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owBreaks count="1" manualBreakCount="1">
    <brk id="4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E123"/>
  <sheetViews>
    <sheetView workbookViewId="0"/>
  </sheetViews>
  <sheetFormatPr defaultColWidth="3.5" defaultRowHeight="13.5" x14ac:dyDescent="0.15"/>
  <cols>
    <col min="1" max="1" width="3.5" style="3"/>
    <col min="2" max="2" width="3" style="137" customWidth="1"/>
    <col min="3" max="7" width="3.5" style="3"/>
    <col min="8" max="8" width="2.5" style="3" customWidth="1"/>
    <col min="9" max="16384" width="3.5" style="3"/>
  </cols>
  <sheetData>
    <row r="1" spans="2:30" s="1" customFormat="1" x14ac:dyDescent="0.15"/>
    <row r="2" spans="2:30" s="1" customFormat="1" x14ac:dyDescent="0.15">
      <c r="B2" s="1" t="s">
        <v>758</v>
      </c>
      <c r="T2" s="45"/>
      <c r="U2" s="45" t="s">
        <v>477</v>
      </c>
      <c r="V2" s="2707"/>
      <c r="W2" s="2707"/>
      <c r="X2" s="12" t="s">
        <v>478</v>
      </c>
      <c r="Y2" s="2707"/>
      <c r="Z2" s="2707"/>
      <c r="AA2" s="12" t="s">
        <v>646</v>
      </c>
      <c r="AB2" s="2707"/>
      <c r="AC2" s="2707"/>
      <c r="AD2" s="12" t="s">
        <v>647</v>
      </c>
    </row>
    <row r="3" spans="2:30" s="1" customFormat="1" x14ac:dyDescent="0.15"/>
    <row r="4" spans="2:30" s="1" customFormat="1" x14ac:dyDescent="0.15">
      <c r="B4" s="2707" t="s">
        <v>759</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2707"/>
      <c r="AC4" s="2707"/>
      <c r="AD4" s="2707"/>
    </row>
    <row r="5" spans="2:30" s="1" customFormat="1" x14ac:dyDescent="0.15"/>
    <row r="6" spans="2:30" s="1" customFormat="1" ht="19.5" customHeight="1" x14ac:dyDescent="0.15">
      <c r="B6" s="2958" t="s">
        <v>760</v>
      </c>
      <c r="C6" s="2958"/>
      <c r="D6" s="2958"/>
      <c r="E6" s="2958"/>
      <c r="F6" s="2958"/>
      <c r="G6" s="2854"/>
      <c r="H6" s="2959"/>
      <c r="I6" s="2959"/>
      <c r="J6" s="2959"/>
      <c r="K6" s="2959"/>
      <c r="L6" s="2959"/>
      <c r="M6" s="2959"/>
      <c r="N6" s="2959"/>
      <c r="O6" s="2959"/>
      <c r="P6" s="2959"/>
      <c r="Q6" s="2959"/>
      <c r="R6" s="2959"/>
      <c r="S6" s="2959"/>
      <c r="T6" s="2959"/>
      <c r="U6" s="2959"/>
      <c r="V6" s="2959"/>
      <c r="W6" s="2959"/>
      <c r="X6" s="2959"/>
      <c r="Y6" s="2959"/>
      <c r="Z6" s="2959"/>
      <c r="AA6" s="2959"/>
      <c r="AB6" s="2959"/>
      <c r="AC6" s="2959"/>
      <c r="AD6" s="2960"/>
    </row>
    <row r="7" spans="2:30" s="1" customFormat="1" ht="19.5" customHeight="1" x14ac:dyDescent="0.15">
      <c r="B7" s="2468" t="s">
        <v>761</v>
      </c>
      <c r="C7" s="2469"/>
      <c r="D7" s="2469"/>
      <c r="E7" s="2469"/>
      <c r="F7" s="2470"/>
      <c r="G7" s="656" t="s">
        <v>10</v>
      </c>
      <c r="H7" s="735" t="s">
        <v>762</v>
      </c>
      <c r="I7" s="735"/>
      <c r="J7" s="735"/>
      <c r="K7" s="735"/>
      <c r="L7" s="12" t="s">
        <v>10</v>
      </c>
      <c r="M7" s="735" t="s">
        <v>763</v>
      </c>
      <c r="N7" s="735"/>
      <c r="O7" s="735"/>
      <c r="P7" s="735"/>
      <c r="Q7" s="12" t="s">
        <v>10</v>
      </c>
      <c r="R7" s="735" t="s">
        <v>764</v>
      </c>
      <c r="S7" s="735"/>
      <c r="T7" s="735"/>
      <c r="U7" s="735"/>
      <c r="V7" s="735"/>
      <c r="W7" s="735"/>
      <c r="X7" s="735"/>
      <c r="Y7" s="735"/>
      <c r="Z7" s="735"/>
      <c r="AA7" s="735"/>
      <c r="AB7" s="735"/>
      <c r="AC7" s="735"/>
      <c r="AD7" s="739"/>
    </row>
    <row r="8" spans="2:30" ht="19.5" customHeight="1" x14ac:dyDescent="0.15">
      <c r="B8" s="2507" t="s">
        <v>765</v>
      </c>
      <c r="C8" s="2508"/>
      <c r="D8" s="2508"/>
      <c r="E8" s="2508"/>
      <c r="F8" s="2509"/>
      <c r="G8" s="12" t="s">
        <v>10</v>
      </c>
      <c r="H8" s="22" t="s">
        <v>766</v>
      </c>
      <c r="I8" s="22"/>
      <c r="J8" s="22"/>
      <c r="K8" s="22"/>
      <c r="L8" s="22"/>
      <c r="M8" s="22"/>
      <c r="N8" s="22"/>
      <c r="O8" s="22"/>
      <c r="P8" s="12" t="s">
        <v>10</v>
      </c>
      <c r="Q8" s="22" t="s">
        <v>767</v>
      </c>
      <c r="R8" s="195"/>
      <c r="S8" s="195"/>
      <c r="T8" s="195"/>
      <c r="U8" s="195"/>
      <c r="V8" s="195"/>
      <c r="W8" s="195"/>
      <c r="X8" s="195"/>
      <c r="Y8" s="195"/>
      <c r="Z8" s="195"/>
      <c r="AA8" s="195"/>
      <c r="AB8" s="195"/>
      <c r="AC8" s="195"/>
      <c r="AD8" s="196"/>
    </row>
    <row r="9" spans="2:30" ht="19.5" customHeight="1" x14ac:dyDescent="0.15">
      <c r="B9" s="2510"/>
      <c r="C9" s="2511"/>
      <c r="D9" s="2511"/>
      <c r="E9" s="2511"/>
      <c r="F9" s="2512"/>
      <c r="G9" s="190" t="s">
        <v>10</v>
      </c>
      <c r="H9" s="87" t="s">
        <v>768</v>
      </c>
      <c r="I9" s="87"/>
      <c r="J9" s="87"/>
      <c r="K9" s="87"/>
      <c r="L9" s="87"/>
      <c r="M9" s="87"/>
      <c r="N9" s="87"/>
      <c r="O9" s="87"/>
      <c r="P9" s="375"/>
      <c r="Q9" s="684"/>
      <c r="R9" s="684"/>
      <c r="S9" s="684"/>
      <c r="T9" s="684"/>
      <c r="U9" s="684"/>
      <c r="V9" s="684"/>
      <c r="W9" s="684"/>
      <c r="X9" s="684"/>
      <c r="Y9" s="684"/>
      <c r="Z9" s="684"/>
      <c r="AA9" s="684"/>
      <c r="AB9" s="684"/>
      <c r="AC9" s="684"/>
      <c r="AD9" s="376"/>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39"/>
      <c r="Z12" s="139"/>
      <c r="AA12" s="197" t="s">
        <v>769</v>
      </c>
      <c r="AB12" s="197" t="s">
        <v>770</v>
      </c>
      <c r="AC12" s="197" t="s">
        <v>771</v>
      </c>
      <c r="AD12" s="723"/>
    </row>
    <row r="13" spans="2:30" s="1" customFormat="1" x14ac:dyDescent="0.15">
      <c r="B13" s="139"/>
      <c r="Z13" s="139"/>
      <c r="AD13" s="723"/>
    </row>
    <row r="14" spans="2:30" s="1" customFormat="1" ht="19.5" customHeight="1" x14ac:dyDescent="0.15">
      <c r="B14" s="139"/>
      <c r="C14" s="1" t="s">
        <v>772</v>
      </c>
      <c r="D14" s="12"/>
      <c r="E14" s="12"/>
      <c r="F14" s="12"/>
      <c r="G14" s="12"/>
      <c r="H14" s="12"/>
      <c r="I14" s="12"/>
      <c r="J14" s="12"/>
      <c r="K14" s="12"/>
      <c r="L14" s="12"/>
      <c r="M14" s="12"/>
      <c r="N14" s="12"/>
      <c r="O14" s="12"/>
      <c r="Z14" s="198"/>
      <c r="AA14" s="12" t="s">
        <v>10</v>
      </c>
      <c r="AB14" s="12" t="s">
        <v>770</v>
      </c>
      <c r="AC14" s="12" t="s">
        <v>10</v>
      </c>
      <c r="AD14" s="723"/>
    </row>
    <row r="15" spans="2:30" s="1" customFormat="1" x14ac:dyDescent="0.15">
      <c r="B15" s="139"/>
      <c r="D15" s="12"/>
      <c r="E15" s="12"/>
      <c r="F15" s="12"/>
      <c r="G15" s="12"/>
      <c r="H15" s="12"/>
      <c r="I15" s="12"/>
      <c r="J15" s="12"/>
      <c r="K15" s="12"/>
      <c r="L15" s="12"/>
      <c r="M15" s="12"/>
      <c r="N15" s="12"/>
      <c r="O15" s="12"/>
      <c r="Z15" s="757"/>
      <c r="AA15" s="12"/>
      <c r="AB15" s="12"/>
      <c r="AC15" s="12"/>
      <c r="AD15" s="723"/>
    </row>
    <row r="16" spans="2:30" s="1" customFormat="1" ht="19.5" customHeight="1" x14ac:dyDescent="0.15">
      <c r="B16" s="139"/>
      <c r="C16" s="1" t="s">
        <v>773</v>
      </c>
      <c r="D16" s="12"/>
      <c r="E16" s="12"/>
      <c r="F16" s="12"/>
      <c r="G16" s="12"/>
      <c r="H16" s="12"/>
      <c r="I16" s="12"/>
      <c r="J16" s="12"/>
      <c r="K16" s="12"/>
      <c r="L16" s="12"/>
      <c r="M16" s="12"/>
      <c r="N16" s="12"/>
      <c r="O16" s="12"/>
      <c r="Z16" s="198"/>
      <c r="AA16" s="12" t="s">
        <v>10</v>
      </c>
      <c r="AB16" s="12" t="s">
        <v>770</v>
      </c>
      <c r="AC16" s="12" t="s">
        <v>10</v>
      </c>
      <c r="AD16" s="723"/>
    </row>
    <row r="17" spans="2:30" s="1" customFormat="1" x14ac:dyDescent="0.15">
      <c r="B17" s="139"/>
      <c r="L17" s="12"/>
      <c r="Q17" s="12"/>
      <c r="W17" s="12"/>
      <c r="Z17" s="139"/>
      <c r="AD17" s="723"/>
    </row>
    <row r="18" spans="2:30" s="1" customFormat="1" x14ac:dyDescent="0.15">
      <c r="B18" s="139"/>
      <c r="C18" s="1" t="s">
        <v>774</v>
      </c>
      <c r="Z18" s="139"/>
      <c r="AD18" s="723"/>
    </row>
    <row r="19" spans="2:30" s="1" customFormat="1" ht="6.75" customHeight="1" x14ac:dyDescent="0.15">
      <c r="B19" s="139"/>
      <c r="Z19" s="139"/>
      <c r="AD19" s="723"/>
    </row>
    <row r="20" spans="2:30" s="1" customFormat="1" ht="23.25" customHeight="1" x14ac:dyDescent="0.15">
      <c r="B20" s="139" t="s">
        <v>775</v>
      </c>
      <c r="C20" s="2468" t="s">
        <v>776</v>
      </c>
      <c r="D20" s="2469"/>
      <c r="E20" s="2469"/>
      <c r="F20" s="2469"/>
      <c r="G20" s="2469"/>
      <c r="H20" s="2470"/>
      <c r="I20" s="2468"/>
      <c r="J20" s="2469"/>
      <c r="K20" s="2469"/>
      <c r="L20" s="2469"/>
      <c r="M20" s="2469"/>
      <c r="N20" s="2469"/>
      <c r="O20" s="2469"/>
      <c r="P20" s="2469"/>
      <c r="Q20" s="2469"/>
      <c r="R20" s="2469"/>
      <c r="S20" s="2469"/>
      <c r="T20" s="2469"/>
      <c r="U20" s="2469"/>
      <c r="V20" s="2469"/>
      <c r="W20" s="2469"/>
      <c r="X20" s="2470"/>
      <c r="Y20" s="2"/>
      <c r="Z20" s="144"/>
      <c r="AA20" s="2"/>
      <c r="AB20" s="2"/>
      <c r="AC20" s="2"/>
      <c r="AD20" s="723"/>
    </row>
    <row r="21" spans="2:30" s="1" customFormat="1" ht="23.25" customHeight="1" x14ac:dyDescent="0.15">
      <c r="B21" s="139" t="s">
        <v>775</v>
      </c>
      <c r="C21" s="2468" t="s">
        <v>777</v>
      </c>
      <c r="D21" s="2469"/>
      <c r="E21" s="2469"/>
      <c r="F21" s="2469"/>
      <c r="G21" s="2469"/>
      <c r="H21" s="2470"/>
      <c r="I21" s="2468"/>
      <c r="J21" s="2469"/>
      <c r="K21" s="2469"/>
      <c r="L21" s="2469"/>
      <c r="M21" s="2469"/>
      <c r="N21" s="2469"/>
      <c r="O21" s="2469"/>
      <c r="P21" s="2469"/>
      <c r="Q21" s="2469"/>
      <c r="R21" s="2469"/>
      <c r="S21" s="2469"/>
      <c r="T21" s="2469"/>
      <c r="U21" s="2469"/>
      <c r="V21" s="2469"/>
      <c r="W21" s="2469"/>
      <c r="X21" s="2470"/>
      <c r="Y21" s="2"/>
      <c r="Z21" s="144"/>
      <c r="AA21" s="2"/>
      <c r="AB21" s="2"/>
      <c r="AC21" s="2"/>
      <c r="AD21" s="723"/>
    </row>
    <row r="22" spans="2:30" s="1" customFormat="1" ht="23.25" customHeight="1" x14ac:dyDescent="0.15">
      <c r="B22" s="139" t="s">
        <v>775</v>
      </c>
      <c r="C22" s="2468" t="s">
        <v>778</v>
      </c>
      <c r="D22" s="2469"/>
      <c r="E22" s="2469"/>
      <c r="F22" s="2469"/>
      <c r="G22" s="2469"/>
      <c r="H22" s="2470"/>
      <c r="I22" s="2468"/>
      <c r="J22" s="2469"/>
      <c r="K22" s="2469"/>
      <c r="L22" s="2469"/>
      <c r="M22" s="2469"/>
      <c r="N22" s="2469"/>
      <c r="O22" s="2469"/>
      <c r="P22" s="2469"/>
      <c r="Q22" s="2469"/>
      <c r="R22" s="2469"/>
      <c r="S22" s="2469"/>
      <c r="T22" s="2469"/>
      <c r="U22" s="2469"/>
      <c r="V22" s="2469"/>
      <c r="W22" s="2469"/>
      <c r="X22" s="2470"/>
      <c r="Y22" s="2"/>
      <c r="Z22" s="144"/>
      <c r="AA22" s="2"/>
      <c r="AB22" s="2"/>
      <c r="AC22" s="2"/>
      <c r="AD22" s="723"/>
    </row>
    <row r="23" spans="2:30" s="1" customFormat="1" x14ac:dyDescent="0.15">
      <c r="B23" s="139"/>
      <c r="C23" s="12"/>
      <c r="D23" s="12"/>
      <c r="E23" s="12"/>
      <c r="F23" s="12"/>
      <c r="G23" s="12"/>
      <c r="H23" s="12"/>
      <c r="I23" s="2"/>
      <c r="J23" s="2"/>
      <c r="K23" s="2"/>
      <c r="L23" s="2"/>
      <c r="M23" s="2"/>
      <c r="N23" s="2"/>
      <c r="O23" s="2"/>
      <c r="P23" s="2"/>
      <c r="Q23" s="2"/>
      <c r="R23" s="2"/>
      <c r="S23" s="2"/>
      <c r="T23" s="2"/>
      <c r="U23" s="2"/>
      <c r="V23" s="2"/>
      <c r="W23" s="2"/>
      <c r="X23" s="2"/>
      <c r="Y23" s="2"/>
      <c r="Z23" s="144"/>
      <c r="AA23" s="2"/>
      <c r="AB23" s="2"/>
      <c r="AC23" s="2"/>
      <c r="AD23" s="723"/>
    </row>
    <row r="24" spans="2:30" s="1" customFormat="1" ht="27" customHeight="1" x14ac:dyDescent="0.15">
      <c r="B24" s="139"/>
      <c r="C24" s="2695" t="s">
        <v>779</v>
      </c>
      <c r="D24" s="2695"/>
      <c r="E24" s="2695"/>
      <c r="F24" s="2695"/>
      <c r="G24" s="2695"/>
      <c r="H24" s="2695"/>
      <c r="I24" s="2695"/>
      <c r="J24" s="2695"/>
      <c r="K24" s="2695"/>
      <c r="L24" s="2695"/>
      <c r="M24" s="2695"/>
      <c r="N24" s="2695"/>
      <c r="O24" s="2695"/>
      <c r="P24" s="2695"/>
      <c r="Q24" s="2695"/>
      <c r="R24" s="2695"/>
      <c r="S24" s="2695"/>
      <c r="T24" s="2695"/>
      <c r="U24" s="2695"/>
      <c r="V24" s="2695"/>
      <c r="W24" s="2695"/>
      <c r="X24" s="2695"/>
      <c r="Y24" s="21"/>
      <c r="Z24" s="146"/>
      <c r="AA24" s="197" t="s">
        <v>769</v>
      </c>
      <c r="AB24" s="197" t="s">
        <v>770</v>
      </c>
      <c r="AC24" s="197" t="s">
        <v>771</v>
      </c>
      <c r="AD24" s="723"/>
    </row>
    <row r="25" spans="2:30" s="1" customFormat="1" ht="6" customHeight="1" x14ac:dyDescent="0.15">
      <c r="B25" s="139"/>
      <c r="C25" s="12"/>
      <c r="D25" s="12"/>
      <c r="E25" s="12"/>
      <c r="F25" s="12"/>
      <c r="G25" s="12"/>
      <c r="H25" s="12"/>
      <c r="I25" s="12"/>
      <c r="J25" s="12"/>
      <c r="K25" s="12"/>
      <c r="L25" s="12"/>
      <c r="M25" s="12"/>
      <c r="N25" s="12"/>
      <c r="O25" s="12"/>
      <c r="Z25" s="139"/>
      <c r="AD25" s="723"/>
    </row>
    <row r="26" spans="2:30" s="1" customFormat="1" ht="19.5" customHeight="1" x14ac:dyDescent="0.15">
      <c r="B26" s="139"/>
      <c r="D26" s="1" t="s">
        <v>2161</v>
      </c>
      <c r="E26" s="12"/>
      <c r="F26" s="12"/>
      <c r="G26" s="12"/>
      <c r="H26" s="12"/>
      <c r="I26" s="12"/>
      <c r="J26" s="12"/>
      <c r="K26" s="12"/>
      <c r="L26" s="12"/>
      <c r="M26" s="12"/>
      <c r="N26" s="12"/>
      <c r="O26" s="12"/>
      <c r="Z26" s="198"/>
      <c r="AA26" s="2707" t="s">
        <v>10</v>
      </c>
      <c r="AB26" s="12" t="s">
        <v>770</v>
      </c>
      <c r="AC26" s="2707" t="s">
        <v>10</v>
      </c>
      <c r="AD26" s="723"/>
    </row>
    <row r="27" spans="2:30" s="1" customFormat="1" ht="19.5" customHeight="1" x14ac:dyDescent="0.15">
      <c r="B27" s="139"/>
      <c r="D27" s="1" t="s">
        <v>2162</v>
      </c>
      <c r="E27" s="12"/>
      <c r="F27" s="12"/>
      <c r="G27" s="12"/>
      <c r="H27" s="12"/>
      <c r="I27" s="12"/>
      <c r="J27" s="12"/>
      <c r="K27" s="12"/>
      <c r="L27" s="12"/>
      <c r="M27" s="12"/>
      <c r="N27" s="12"/>
      <c r="O27" s="12"/>
      <c r="Z27" s="198"/>
      <c r="AA27" s="2707"/>
      <c r="AB27" s="12"/>
      <c r="AC27" s="2707"/>
      <c r="AD27" s="723"/>
    </row>
    <row r="28" spans="2:30" s="1" customFormat="1" ht="6.75" customHeight="1" x14ac:dyDescent="0.15">
      <c r="B28" s="139"/>
      <c r="Z28" s="139"/>
      <c r="AD28" s="723"/>
    </row>
    <row r="29" spans="2:30" s="2" customFormat="1" ht="18" customHeight="1" x14ac:dyDescent="0.15">
      <c r="B29" s="616"/>
      <c r="D29" s="2" t="s">
        <v>780</v>
      </c>
      <c r="Z29" s="198"/>
      <c r="AA29" s="12" t="s">
        <v>10</v>
      </c>
      <c r="AB29" s="12" t="s">
        <v>770</v>
      </c>
      <c r="AC29" s="12" t="s">
        <v>10</v>
      </c>
      <c r="AD29" s="132"/>
    </row>
    <row r="30" spans="2:30" s="1" customFormat="1" ht="6.75" customHeight="1" x14ac:dyDescent="0.15">
      <c r="B30" s="139"/>
      <c r="Z30" s="139"/>
      <c r="AD30" s="723"/>
    </row>
    <row r="31" spans="2:30" s="2" customFormat="1" ht="18" customHeight="1" x14ac:dyDescent="0.15">
      <c r="B31" s="616"/>
      <c r="D31" s="2" t="s">
        <v>781</v>
      </c>
      <c r="Z31" s="198"/>
      <c r="AA31" s="12" t="s">
        <v>10</v>
      </c>
      <c r="AB31" s="12" t="s">
        <v>770</v>
      </c>
      <c r="AC31" s="12" t="s">
        <v>10</v>
      </c>
      <c r="AD31" s="132"/>
    </row>
    <row r="32" spans="2:30" s="1" customFormat="1" ht="6.75" customHeight="1" x14ac:dyDescent="0.15">
      <c r="B32" s="139"/>
      <c r="Z32" s="139"/>
      <c r="AD32" s="723"/>
    </row>
    <row r="33" spans="1:31" s="2" customFormat="1" ht="18" customHeight="1" x14ac:dyDescent="0.15">
      <c r="B33" s="616"/>
      <c r="D33" s="2" t="s">
        <v>782</v>
      </c>
      <c r="Z33" s="198"/>
      <c r="AA33" s="12" t="s">
        <v>10</v>
      </c>
      <c r="AB33" s="12" t="s">
        <v>770</v>
      </c>
      <c r="AC33" s="12" t="s">
        <v>10</v>
      </c>
      <c r="AD33" s="132"/>
    </row>
    <row r="34" spans="1:31" s="1" customFormat="1" ht="6.75" customHeight="1" x14ac:dyDescent="0.15">
      <c r="B34" s="139"/>
      <c r="Z34" s="139"/>
      <c r="AD34" s="723"/>
    </row>
    <row r="35" spans="1:31" s="2" customFormat="1" ht="18" customHeight="1" x14ac:dyDescent="0.15">
      <c r="B35" s="616"/>
      <c r="D35" s="2" t="s">
        <v>783</v>
      </c>
      <c r="Z35" s="198"/>
      <c r="AA35" s="12" t="s">
        <v>10</v>
      </c>
      <c r="AB35" s="12" t="s">
        <v>770</v>
      </c>
      <c r="AC35" s="12" t="s">
        <v>10</v>
      </c>
      <c r="AD35" s="132"/>
    </row>
    <row r="36" spans="1:31" s="1" customFormat="1" ht="6.75" customHeight="1" x14ac:dyDescent="0.15">
      <c r="B36" s="139"/>
      <c r="Z36" s="139"/>
      <c r="AD36" s="723"/>
    </row>
    <row r="37" spans="1:31" ht="18" customHeight="1" x14ac:dyDescent="0.15">
      <c r="B37" s="199"/>
      <c r="D37" s="2" t="s">
        <v>784</v>
      </c>
      <c r="Z37" s="198"/>
      <c r="AA37" s="12" t="s">
        <v>10</v>
      </c>
      <c r="AB37" s="12" t="s">
        <v>770</v>
      </c>
      <c r="AC37" s="12" t="s">
        <v>10</v>
      </c>
      <c r="AD37" s="92"/>
    </row>
    <row r="38" spans="1:31" x14ac:dyDescent="0.15">
      <c r="B38" s="199"/>
      <c r="Y38" s="92"/>
      <c r="AE38" s="200"/>
    </row>
    <row r="39" spans="1:31" ht="27" customHeight="1" x14ac:dyDescent="0.15">
      <c r="A39" s="92"/>
      <c r="B39" s="676"/>
      <c r="C39" s="2680" t="s">
        <v>785</v>
      </c>
      <c r="D39" s="2680"/>
      <c r="E39" s="2680"/>
      <c r="F39" s="2680"/>
      <c r="G39" s="2680"/>
      <c r="H39" s="2680"/>
      <c r="I39" s="2680"/>
      <c r="J39" s="2680"/>
      <c r="K39" s="2680"/>
      <c r="L39" s="2680"/>
      <c r="M39" s="2680"/>
      <c r="N39" s="2680"/>
      <c r="O39" s="2680"/>
      <c r="P39" s="2680"/>
      <c r="Q39" s="2680"/>
      <c r="R39" s="2680"/>
      <c r="S39" s="2680"/>
      <c r="T39" s="2680"/>
      <c r="U39" s="2680"/>
      <c r="V39" s="2680"/>
      <c r="W39" s="2680"/>
      <c r="X39" s="2680"/>
      <c r="Y39" s="193"/>
      <c r="Z39" s="377"/>
      <c r="AA39" s="659" t="s">
        <v>10</v>
      </c>
      <c r="AB39" s="659" t="s">
        <v>770</v>
      </c>
      <c r="AC39" s="659" t="s">
        <v>10</v>
      </c>
      <c r="AD39" s="60"/>
      <c r="AE39" s="200"/>
    </row>
    <row r="40" spans="1:31" s="2" customFormat="1" x14ac:dyDescent="0.15">
      <c r="B40" s="201" t="s">
        <v>786</v>
      </c>
    </row>
    <row r="41" spans="1:31" s="2" customFormat="1" x14ac:dyDescent="0.15">
      <c r="B41" s="201" t="s">
        <v>787</v>
      </c>
    </row>
    <row r="42" spans="1:31" s="2" customFormat="1" x14ac:dyDescent="0.15">
      <c r="B42" s="201" t="s">
        <v>788</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9"/>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7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H119"/>
  <sheetViews>
    <sheetView view="pageBreakPreview" topLeftCell="A70" zoomScale="115" zoomScaleNormal="100" zoomScaleSheetLayoutView="115" workbookViewId="0">
      <selection activeCell="F79" sqref="F79:G79"/>
    </sheetView>
  </sheetViews>
  <sheetFormatPr defaultColWidth="9" defaultRowHeight="11.25" x14ac:dyDescent="0.15"/>
  <cols>
    <col min="1" max="1" width="1.625" style="1207" customWidth="1"/>
    <col min="2" max="2" width="15.625" style="1207" customWidth="1"/>
    <col min="3" max="4" width="4.375" style="1207" customWidth="1"/>
    <col min="5" max="5" width="2.5" style="1208" customWidth="1"/>
    <col min="6" max="6" width="2.5" style="1209" customWidth="1"/>
    <col min="7" max="7" width="38.125" style="1207" customWidth="1"/>
    <col min="8" max="8" width="23.125" style="1210" customWidth="1"/>
    <col min="9" max="16384" width="9" style="1207"/>
  </cols>
  <sheetData>
    <row r="1" spans="1:8" ht="30" customHeight="1" x14ac:dyDescent="0.15">
      <c r="A1" s="2241" t="s">
        <v>2860</v>
      </c>
      <c r="B1" s="2242"/>
      <c r="C1" s="2242"/>
      <c r="D1" s="2242"/>
      <c r="E1" s="2242"/>
      <c r="F1" s="2242"/>
      <c r="G1" s="2242"/>
      <c r="H1" s="2242"/>
    </row>
    <row r="2" spans="1:8" ht="12" customHeight="1" x14ac:dyDescent="0.15">
      <c r="A2" s="1487" t="s">
        <v>3236</v>
      </c>
      <c r="B2" s="1712"/>
    </row>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ht="12" customHeight="1" x14ac:dyDescent="0.15"/>
    <row r="6" spans="1:8" ht="12" customHeight="1" x14ac:dyDescent="0.15">
      <c r="A6" s="1306" t="s">
        <v>2861</v>
      </c>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3233</v>
      </c>
      <c r="B10" s="1802"/>
      <c r="E10" s="1562"/>
      <c r="F10" s="1563"/>
      <c r="H10" s="1523"/>
    </row>
    <row r="11" spans="1:8" s="1561" customFormat="1" ht="12" customHeight="1" x14ac:dyDescent="0.15">
      <c r="A11" s="1560"/>
      <c r="B11" s="1802" t="s">
        <v>3226</v>
      </c>
      <c r="E11" s="1562"/>
      <c r="F11" s="1563"/>
      <c r="H11" s="1523"/>
    </row>
    <row r="12" spans="1:8" s="1198" customFormat="1" ht="60" customHeight="1" x14ac:dyDescent="0.15">
      <c r="A12" s="2080" t="s">
        <v>2515</v>
      </c>
      <c r="B12" s="2081"/>
      <c r="C12" s="1211" t="s">
        <v>2634</v>
      </c>
      <c r="D12" s="1211" t="s">
        <v>2516</v>
      </c>
      <c r="E12" s="2080" t="s">
        <v>2517</v>
      </c>
      <c r="F12" s="2082"/>
      <c r="G12" s="2081"/>
      <c r="H12" s="1212" t="s">
        <v>2518</v>
      </c>
    </row>
    <row r="13" spans="1:8" s="1198" customFormat="1" ht="24" customHeight="1" x14ac:dyDescent="0.15">
      <c r="A13" s="2083" t="s">
        <v>2519</v>
      </c>
      <c r="B13" s="2084"/>
      <c r="C13" s="1194" t="s">
        <v>241</v>
      </c>
      <c r="D13" s="1195" t="s">
        <v>241</v>
      </c>
      <c r="E13" s="1196" t="s">
        <v>770</v>
      </c>
      <c r="F13" s="2087" t="s">
        <v>3227</v>
      </c>
      <c r="G13" s="2088"/>
      <c r="H13" s="1218"/>
    </row>
    <row r="14" spans="1:8" s="1198" customFormat="1" ht="22.5" customHeight="1" x14ac:dyDescent="0.15">
      <c r="A14" s="2085"/>
      <c r="B14" s="2086"/>
      <c r="C14" s="1216" t="s">
        <v>241</v>
      </c>
      <c r="D14" s="1217" t="s">
        <v>241</v>
      </c>
      <c r="E14" s="1196" t="s">
        <v>770</v>
      </c>
      <c r="F14" s="2089" t="s">
        <v>3228</v>
      </c>
      <c r="G14" s="2090"/>
      <c r="H14" s="1218" t="s">
        <v>2520</v>
      </c>
    </row>
    <row r="15" spans="1:8" s="1198" customFormat="1" ht="18" customHeight="1" x14ac:dyDescent="0.15">
      <c r="A15" s="2085"/>
      <c r="B15" s="2086"/>
      <c r="C15" s="1194" t="s">
        <v>241</v>
      </c>
      <c r="D15" s="1195" t="s">
        <v>241</v>
      </c>
      <c r="E15" s="1196" t="s">
        <v>770</v>
      </c>
      <c r="F15" s="2243" t="s">
        <v>3243</v>
      </c>
      <c r="G15" s="2244"/>
      <c r="H15" s="1780" t="s">
        <v>3244</v>
      </c>
    </row>
    <row r="16" spans="1:8" s="1198" customFormat="1" ht="12" customHeight="1" x14ac:dyDescent="0.15">
      <c r="A16" s="2085"/>
      <c r="B16" s="2086"/>
      <c r="C16" s="2091"/>
      <c r="D16" s="2094" t="s">
        <v>241</v>
      </c>
      <c r="E16" s="1219" t="s">
        <v>770</v>
      </c>
      <c r="F16" s="1220" t="s">
        <v>2521</v>
      </c>
      <c r="G16" s="1221"/>
      <c r="H16" s="2097" t="s">
        <v>2522</v>
      </c>
    </row>
    <row r="17" spans="1:8" s="1198" customFormat="1" ht="12" customHeight="1" x14ac:dyDescent="0.15">
      <c r="A17" s="2085"/>
      <c r="B17" s="2086"/>
      <c r="C17" s="2092"/>
      <c r="D17" s="2095"/>
      <c r="E17" s="1219"/>
      <c r="F17" s="1222" t="s">
        <v>1026</v>
      </c>
      <c r="G17" s="1223" t="s">
        <v>2523</v>
      </c>
      <c r="H17" s="2098"/>
    </row>
    <row r="18" spans="1:8" s="1198" customFormat="1" ht="12" customHeight="1" x14ac:dyDescent="0.15">
      <c r="A18" s="2085"/>
      <c r="B18" s="2086"/>
      <c r="C18" s="2092"/>
      <c r="D18" s="2095"/>
      <c r="E18" s="1219"/>
      <c r="F18" s="1220"/>
      <c r="G18" s="1221"/>
      <c r="H18" s="2098"/>
    </row>
    <row r="19" spans="1:8" s="1198" customFormat="1" ht="12" customHeight="1" x14ac:dyDescent="0.15">
      <c r="A19" s="2085"/>
      <c r="B19" s="2086"/>
      <c r="C19" s="2093"/>
      <c r="D19" s="2096"/>
      <c r="E19" s="1219"/>
      <c r="F19" s="1220"/>
      <c r="G19" s="1221"/>
      <c r="H19" s="2099"/>
    </row>
    <row r="20" spans="1:8" s="1198" customFormat="1" ht="30" customHeight="1" x14ac:dyDescent="0.15">
      <c r="A20" s="1193"/>
      <c r="B20" s="1224" t="s">
        <v>6</v>
      </c>
      <c r="C20" s="1194" t="s">
        <v>241</v>
      </c>
      <c r="D20" s="1195" t="s">
        <v>241</v>
      </c>
      <c r="E20" s="1196"/>
      <c r="F20" s="2109"/>
      <c r="G20" s="2110"/>
      <c r="H20" s="1225" t="s">
        <v>2524</v>
      </c>
    </row>
    <row r="21" spans="1:8" s="1198" customFormat="1" ht="30" customHeight="1" x14ac:dyDescent="0.15">
      <c r="A21" s="1193"/>
      <c r="B21" s="1224" t="s">
        <v>2525</v>
      </c>
      <c r="C21" s="1194" t="s">
        <v>241</v>
      </c>
      <c r="D21" s="1195" t="s">
        <v>241</v>
      </c>
      <c r="E21" s="1196" t="s">
        <v>770</v>
      </c>
      <c r="F21" s="2109" t="s">
        <v>2882</v>
      </c>
      <c r="G21" s="2110"/>
      <c r="H21" s="1218"/>
    </row>
    <row r="22" spans="1:8" ht="18" customHeight="1" x14ac:dyDescent="0.15">
      <c r="A22" s="1242"/>
      <c r="B22" s="1447" t="s">
        <v>2527</v>
      </c>
      <c r="C22" s="1228"/>
      <c r="D22" s="1228"/>
      <c r="E22" s="2245"/>
      <c r="F22" s="2246"/>
      <c r="G22" s="2247"/>
      <c r="H22" s="1229"/>
    </row>
    <row r="23" spans="1:8" ht="18" customHeight="1" x14ac:dyDescent="0.15">
      <c r="A23" s="1226"/>
      <c r="B23" s="2248" t="s">
        <v>373</v>
      </c>
      <c r="C23" s="2200"/>
      <c r="D23" s="1448" t="s">
        <v>241</v>
      </c>
      <c r="E23" s="1449" t="s">
        <v>770</v>
      </c>
      <c r="F23" s="2223" t="s">
        <v>2535</v>
      </c>
      <c r="G23" s="2234"/>
      <c r="H23" s="1229" t="s">
        <v>2536</v>
      </c>
    </row>
    <row r="24" spans="1:8" ht="25.5" customHeight="1" x14ac:dyDescent="0.15">
      <c r="A24" s="1226"/>
      <c r="B24" s="2249"/>
      <c r="C24" s="2201"/>
      <c r="D24" s="1448" t="s">
        <v>241</v>
      </c>
      <c r="E24" s="1449" t="s">
        <v>770</v>
      </c>
      <c r="F24" s="2198" t="s">
        <v>2867</v>
      </c>
      <c r="G24" s="2199"/>
      <c r="H24" s="1229" t="s">
        <v>2862</v>
      </c>
    </row>
    <row r="25" spans="1:8" ht="18" customHeight="1" x14ac:dyDescent="0.15">
      <c r="A25" s="1226"/>
      <c r="B25" s="2249"/>
      <c r="C25" s="2201"/>
      <c r="D25" s="1450" t="s">
        <v>241</v>
      </c>
      <c r="E25" s="1451" t="s">
        <v>770</v>
      </c>
      <c r="F25" s="2235" t="s">
        <v>2537</v>
      </c>
      <c r="G25" s="2234"/>
      <c r="H25" s="1452" t="s">
        <v>2536</v>
      </c>
    </row>
    <row r="26" spans="1:8" ht="18" customHeight="1" x14ac:dyDescent="0.15">
      <c r="A26" s="1226"/>
      <c r="B26" s="2183" t="s">
        <v>2863</v>
      </c>
      <c r="C26" s="2200"/>
      <c r="D26" s="1448" t="s">
        <v>241</v>
      </c>
      <c r="E26" s="1449" t="s">
        <v>770</v>
      </c>
      <c r="F26" s="2223" t="s">
        <v>2535</v>
      </c>
      <c r="G26" s="2234"/>
      <c r="H26" s="1229" t="s">
        <v>2536</v>
      </c>
    </row>
    <row r="27" spans="1:8" ht="28.5" customHeight="1" x14ac:dyDescent="0.15">
      <c r="A27" s="1226"/>
      <c r="B27" s="2185"/>
      <c r="C27" s="2202"/>
      <c r="D27" s="1448" t="s">
        <v>241</v>
      </c>
      <c r="E27" s="1449" t="s">
        <v>770</v>
      </c>
      <c r="F27" s="2198" t="s">
        <v>2867</v>
      </c>
      <c r="G27" s="2199"/>
      <c r="H27" s="1229"/>
    </row>
    <row r="28" spans="1:8" s="1458" customFormat="1" ht="18" customHeight="1" x14ac:dyDescent="0.15">
      <c r="A28" s="1453"/>
      <c r="B28" s="2225" t="s">
        <v>2864</v>
      </c>
      <c r="C28" s="2116"/>
      <c r="D28" s="1455" t="s">
        <v>241</v>
      </c>
      <c r="E28" s="1456" t="s">
        <v>770</v>
      </c>
      <c r="F28" s="2186" t="s">
        <v>2541</v>
      </c>
      <c r="G28" s="2187"/>
      <c r="H28" s="1457" t="s">
        <v>2536</v>
      </c>
    </row>
    <row r="29" spans="1:8" s="1458" customFormat="1" ht="45.4" customHeight="1" x14ac:dyDescent="0.15">
      <c r="A29" s="1453"/>
      <c r="B29" s="2226"/>
      <c r="C29" s="2117"/>
      <c r="D29" s="1459" t="s">
        <v>241</v>
      </c>
      <c r="E29" s="1456" t="s">
        <v>770</v>
      </c>
      <c r="F29" s="2186" t="s">
        <v>2542</v>
      </c>
      <c r="G29" s="2187"/>
      <c r="H29" s="1457" t="s">
        <v>2865</v>
      </c>
    </row>
    <row r="30" spans="1:8" s="1188" customFormat="1" ht="18" customHeight="1" x14ac:dyDescent="0.15">
      <c r="A30" s="1242"/>
      <c r="B30" s="2126" t="s">
        <v>2572</v>
      </c>
      <c r="C30" s="2128"/>
      <c r="D30" s="1199" t="s">
        <v>241</v>
      </c>
      <c r="E30" s="1204" t="s">
        <v>770</v>
      </c>
      <c r="F30" s="2130" t="s">
        <v>2541</v>
      </c>
      <c r="G30" s="2131"/>
      <c r="H30" s="1265" t="s">
        <v>2536</v>
      </c>
    </row>
    <row r="31" spans="1:8" s="1188" customFormat="1" ht="55.5" customHeight="1" x14ac:dyDescent="0.15">
      <c r="A31" s="1242"/>
      <c r="B31" s="2127"/>
      <c r="C31" s="2129"/>
      <c r="D31" s="1266" t="s">
        <v>241</v>
      </c>
      <c r="E31" s="1267" t="s">
        <v>770</v>
      </c>
      <c r="F31" s="2130" t="s">
        <v>2573</v>
      </c>
      <c r="G31" s="2131"/>
      <c r="H31" s="1265" t="s">
        <v>2574</v>
      </c>
    </row>
    <row r="32" spans="1:8" s="1188" customFormat="1" ht="18" customHeight="1" x14ac:dyDescent="0.15">
      <c r="A32" s="1242"/>
      <c r="B32" s="2126" t="s">
        <v>2590</v>
      </c>
      <c r="C32" s="2128"/>
      <c r="D32" s="1199" t="s">
        <v>241</v>
      </c>
      <c r="E32" s="1204" t="s">
        <v>770</v>
      </c>
      <c r="F32" s="2130" t="s">
        <v>2541</v>
      </c>
      <c r="G32" s="2131"/>
      <c r="H32" s="1265" t="s">
        <v>2536</v>
      </c>
    </row>
    <row r="33" spans="1:8" s="1188" customFormat="1" ht="42" customHeight="1" x14ac:dyDescent="0.15">
      <c r="A33" s="1242"/>
      <c r="B33" s="2132"/>
      <c r="C33" s="2133"/>
      <c r="D33" s="1199" t="s">
        <v>241</v>
      </c>
      <c r="E33" s="1204" t="s">
        <v>770</v>
      </c>
      <c r="F33" s="2130" t="s">
        <v>2582</v>
      </c>
      <c r="G33" s="2131"/>
      <c r="H33" s="1265" t="s">
        <v>3219</v>
      </c>
    </row>
    <row r="34" spans="1:8" s="1188" customFormat="1" ht="31.5" x14ac:dyDescent="0.15">
      <c r="A34" s="1242"/>
      <c r="B34" s="2127"/>
      <c r="C34" s="2129"/>
      <c r="D34" s="1266" t="s">
        <v>241</v>
      </c>
      <c r="E34" s="1267" t="s">
        <v>770</v>
      </c>
      <c r="F34" s="2130" t="s">
        <v>2888</v>
      </c>
      <c r="G34" s="2131"/>
      <c r="H34" s="1265" t="s">
        <v>3238</v>
      </c>
    </row>
    <row r="35" spans="1:8" s="1458" customFormat="1" ht="25.5" customHeight="1" x14ac:dyDescent="0.15">
      <c r="A35" s="1453"/>
      <c r="B35" s="2206" t="s">
        <v>2866</v>
      </c>
      <c r="C35" s="2236"/>
      <c r="D35" s="1459" t="s">
        <v>241</v>
      </c>
      <c r="E35" s="1449" t="s">
        <v>770</v>
      </c>
      <c r="F35" s="2198" t="s">
        <v>2867</v>
      </c>
      <c r="G35" s="2199"/>
      <c r="H35" s="1229" t="s">
        <v>2862</v>
      </c>
    </row>
    <row r="36" spans="1:8" s="1458" customFormat="1" ht="33" customHeight="1" x14ac:dyDescent="0.15">
      <c r="A36" s="1453"/>
      <c r="B36" s="2227"/>
      <c r="C36" s="2237"/>
      <c r="D36" s="1459" t="s">
        <v>241</v>
      </c>
      <c r="E36" s="1456" t="s">
        <v>770</v>
      </c>
      <c r="F36" s="2228" t="s">
        <v>2890</v>
      </c>
      <c r="G36" s="2229"/>
      <c r="H36" s="1474" t="s">
        <v>2891</v>
      </c>
    </row>
    <row r="37" spans="1:8" ht="24" customHeight="1" x14ac:dyDescent="0.15">
      <c r="A37" s="1242"/>
      <c r="B37" s="2217" t="s">
        <v>386</v>
      </c>
      <c r="C37" s="2238"/>
      <c r="D37" s="1485" t="s">
        <v>241</v>
      </c>
      <c r="E37" s="1486" t="s">
        <v>770</v>
      </c>
      <c r="F37" s="2230" t="s">
        <v>2916</v>
      </c>
      <c r="G37" s="2231"/>
      <c r="H37" s="1229"/>
    </row>
    <row r="38" spans="1:8" ht="24" customHeight="1" x14ac:dyDescent="0.15">
      <c r="A38" s="1242"/>
      <c r="B38" s="2218"/>
      <c r="C38" s="2239"/>
      <c r="D38" s="1448" t="s">
        <v>241</v>
      </c>
      <c r="E38" s="1449" t="s">
        <v>770</v>
      </c>
      <c r="F38" s="2198" t="s">
        <v>2867</v>
      </c>
      <c r="G38" s="2199"/>
      <c r="H38" s="1229" t="s">
        <v>2883</v>
      </c>
    </row>
    <row r="39" spans="1:8" s="1188" customFormat="1" ht="42.75" customHeight="1" x14ac:dyDescent="0.15">
      <c r="A39" s="1242"/>
      <c r="B39" s="2218"/>
      <c r="C39" s="2240"/>
      <c r="D39" s="1199" t="s">
        <v>241</v>
      </c>
      <c r="E39" s="1267" t="s">
        <v>770</v>
      </c>
      <c r="F39" s="2138" t="s">
        <v>2918</v>
      </c>
      <c r="G39" s="2139"/>
      <c r="H39" s="1265" t="s">
        <v>2917</v>
      </c>
    </row>
    <row r="40" spans="1:8" ht="24" customHeight="1" x14ac:dyDescent="0.15">
      <c r="A40" s="1242"/>
      <c r="B40" s="1460" t="s">
        <v>2868</v>
      </c>
      <c r="C40" s="1230" t="s">
        <v>241</v>
      </c>
      <c r="D40" s="1450" t="s">
        <v>241</v>
      </c>
      <c r="E40" s="1451" t="s">
        <v>770</v>
      </c>
      <c r="F40" s="2232" t="s">
        <v>2884</v>
      </c>
      <c r="G40" s="2233"/>
      <c r="H40" s="1461"/>
    </row>
    <row r="41" spans="1:8" ht="24" customHeight="1" x14ac:dyDescent="0.15">
      <c r="A41" s="1242"/>
      <c r="B41" s="1462" t="s">
        <v>2869</v>
      </c>
      <c r="C41" s="1230" t="s">
        <v>241</v>
      </c>
      <c r="D41" s="1450" t="s">
        <v>241</v>
      </c>
      <c r="E41" s="1239" t="s">
        <v>770</v>
      </c>
      <c r="F41" s="2209" t="s">
        <v>2885</v>
      </c>
      <c r="G41" s="2210"/>
      <c r="H41" s="1249"/>
    </row>
    <row r="42" spans="1:8" ht="24.75" customHeight="1" x14ac:dyDescent="0.15">
      <c r="A42" s="1242"/>
      <c r="B42" s="2217" t="s">
        <v>2870</v>
      </c>
      <c r="C42" s="1237" t="s">
        <v>241</v>
      </c>
      <c r="D42" s="1448" t="s">
        <v>241</v>
      </c>
      <c r="E42" s="1239" t="s">
        <v>770</v>
      </c>
      <c r="F42" s="2152" t="s">
        <v>2905</v>
      </c>
      <c r="G42" s="2153"/>
      <c r="H42" s="1249"/>
    </row>
    <row r="43" spans="1:8" ht="36" customHeight="1" x14ac:dyDescent="0.15">
      <c r="A43" s="1242"/>
      <c r="B43" s="2219"/>
      <c r="C43" s="1237" t="s">
        <v>241</v>
      </c>
      <c r="D43" s="1448" t="s">
        <v>241</v>
      </c>
      <c r="E43" s="1239" t="s">
        <v>770</v>
      </c>
      <c r="F43" s="2152" t="s">
        <v>2871</v>
      </c>
      <c r="G43" s="2153"/>
      <c r="H43" s="1249" t="s">
        <v>2872</v>
      </c>
    </row>
    <row r="44" spans="1:8" ht="18" customHeight="1" x14ac:dyDescent="0.15">
      <c r="A44" s="1242"/>
      <c r="B44" s="2217" t="s">
        <v>2873</v>
      </c>
      <c r="C44" s="1237" t="s">
        <v>241</v>
      </c>
      <c r="D44" s="1448" t="s">
        <v>241</v>
      </c>
      <c r="E44" s="1239" t="s">
        <v>770</v>
      </c>
      <c r="F44" s="2215" t="s">
        <v>2906</v>
      </c>
      <c r="G44" s="2216"/>
      <c r="H44" s="1249"/>
    </row>
    <row r="45" spans="1:8" ht="18" customHeight="1" x14ac:dyDescent="0.15">
      <c r="A45" s="1242"/>
      <c r="B45" s="2218"/>
      <c r="C45" s="1237" t="s">
        <v>241</v>
      </c>
      <c r="D45" s="1448" t="s">
        <v>241</v>
      </c>
      <c r="E45" s="1239" t="s">
        <v>770</v>
      </c>
      <c r="F45" s="2215" t="s">
        <v>2907</v>
      </c>
      <c r="G45" s="2216"/>
      <c r="H45" s="1483" t="s">
        <v>2908</v>
      </c>
    </row>
    <row r="46" spans="1:8" ht="25.5" customHeight="1" x14ac:dyDescent="0.15">
      <c r="A46" s="1242"/>
      <c r="B46" s="2218"/>
      <c r="C46" s="1228"/>
      <c r="D46" s="1448" t="s">
        <v>241</v>
      </c>
      <c r="E46" s="1449" t="s">
        <v>770</v>
      </c>
      <c r="F46" s="2198" t="s">
        <v>2867</v>
      </c>
      <c r="G46" s="2199"/>
      <c r="H46" s="1457" t="s">
        <v>2546</v>
      </c>
    </row>
    <row r="47" spans="1:8" ht="24" customHeight="1" x14ac:dyDescent="0.15">
      <c r="A47" s="1242"/>
      <c r="B47" s="2218"/>
      <c r="C47" s="1237" t="s">
        <v>241</v>
      </c>
      <c r="D47" s="1448" t="s">
        <v>241</v>
      </c>
      <c r="E47" s="1456" t="s">
        <v>770</v>
      </c>
      <c r="F47" s="2186" t="s">
        <v>2874</v>
      </c>
      <c r="G47" s="2187"/>
      <c r="H47" s="1249"/>
    </row>
    <row r="48" spans="1:8" ht="24.75" customHeight="1" x14ac:dyDescent="0.15">
      <c r="A48" s="1242"/>
      <c r="B48" s="2218"/>
      <c r="C48" s="1251" t="s">
        <v>241</v>
      </c>
      <c r="D48" s="1448" t="s">
        <v>241</v>
      </c>
      <c r="E48" s="1239" t="s">
        <v>770</v>
      </c>
      <c r="F48" s="2152" t="s">
        <v>2875</v>
      </c>
      <c r="G48" s="2153"/>
      <c r="H48" s="1249"/>
    </row>
    <row r="49" spans="1:8" ht="18" customHeight="1" x14ac:dyDescent="0.15">
      <c r="A49" s="1242"/>
      <c r="B49" s="2218"/>
      <c r="C49" s="1251" t="s">
        <v>241</v>
      </c>
      <c r="D49" s="1448" t="s">
        <v>241</v>
      </c>
      <c r="E49" s="1239" t="s">
        <v>770</v>
      </c>
      <c r="F49" s="2152" t="s">
        <v>2909</v>
      </c>
      <c r="G49" s="2153"/>
      <c r="H49" s="1461"/>
    </row>
    <row r="50" spans="1:8" ht="35.25" customHeight="1" x14ac:dyDescent="0.15">
      <c r="A50" s="1242"/>
      <c r="B50" s="2219"/>
      <c r="C50" s="1228"/>
      <c r="D50" s="1484" t="s">
        <v>241</v>
      </c>
      <c r="E50" s="1239" t="s">
        <v>770</v>
      </c>
      <c r="F50" s="2215" t="s">
        <v>2920</v>
      </c>
      <c r="G50" s="2216"/>
      <c r="H50" s="1483" t="s">
        <v>2919</v>
      </c>
    </row>
    <row r="51" spans="1:8" s="1206" customFormat="1" ht="18" customHeight="1" x14ac:dyDescent="0.15">
      <c r="A51" s="1203" t="s">
        <v>775</v>
      </c>
      <c r="B51" s="2183" t="s">
        <v>37</v>
      </c>
      <c r="C51" s="1261" t="s">
        <v>241</v>
      </c>
      <c r="D51" s="1262" t="s">
        <v>241</v>
      </c>
      <c r="E51" s="1247" t="s">
        <v>770</v>
      </c>
      <c r="F51" s="2130" t="s">
        <v>2587</v>
      </c>
      <c r="G51" s="2131"/>
      <c r="H51" s="1245"/>
    </row>
    <row r="52" spans="1:8" ht="18" customHeight="1" x14ac:dyDescent="0.15">
      <c r="A52" s="1242"/>
      <c r="B52" s="2184"/>
      <c r="C52" s="1237" t="s">
        <v>241</v>
      </c>
      <c r="D52" s="1448" t="s">
        <v>241</v>
      </c>
      <c r="E52" s="1456" t="s">
        <v>770</v>
      </c>
      <c r="F52" s="2186" t="s">
        <v>2876</v>
      </c>
      <c r="G52" s="2187"/>
      <c r="H52" s="1457"/>
    </row>
    <row r="53" spans="1:8" ht="18" customHeight="1" x14ac:dyDescent="0.15">
      <c r="A53" s="1242"/>
      <c r="B53" s="2184"/>
      <c r="C53" s="1237" t="s">
        <v>241</v>
      </c>
      <c r="D53" s="1448" t="s">
        <v>241</v>
      </c>
      <c r="E53" s="1456" t="s">
        <v>770</v>
      </c>
      <c r="F53" s="2186" t="s">
        <v>2877</v>
      </c>
      <c r="G53" s="2187"/>
      <c r="H53" s="1457" t="s">
        <v>2878</v>
      </c>
    </row>
    <row r="54" spans="1:8" s="1463" customFormat="1" ht="18" customHeight="1" x14ac:dyDescent="0.15">
      <c r="A54" s="1453"/>
      <c r="B54" s="2184"/>
      <c r="C54" s="1464" t="s">
        <v>241</v>
      </c>
      <c r="D54" s="1455" t="s">
        <v>241</v>
      </c>
      <c r="E54" s="1456" t="s">
        <v>770</v>
      </c>
      <c r="F54" s="2186" t="s">
        <v>2557</v>
      </c>
      <c r="G54" s="2187"/>
      <c r="H54" s="1457"/>
    </row>
    <row r="55" spans="1:8" s="1206" customFormat="1" ht="42" customHeight="1" x14ac:dyDescent="0.15">
      <c r="A55" s="1203"/>
      <c r="B55" s="2184"/>
      <c r="C55" s="1201" t="s">
        <v>241</v>
      </c>
      <c r="D55" s="1199" t="s">
        <v>241</v>
      </c>
      <c r="E55" s="1204" t="s">
        <v>770</v>
      </c>
      <c r="F55" s="2130" t="s">
        <v>2588</v>
      </c>
      <c r="G55" s="2131"/>
      <c r="H55" s="1265" t="s">
        <v>2636</v>
      </c>
    </row>
    <row r="56" spans="1:8" s="1206" customFormat="1" ht="27" customHeight="1" x14ac:dyDescent="0.15">
      <c r="A56" s="1203"/>
      <c r="B56" s="2185"/>
      <c r="C56" s="1201" t="s">
        <v>241</v>
      </c>
      <c r="D56" s="1199" t="s">
        <v>241</v>
      </c>
      <c r="E56" s="1204" t="s">
        <v>770</v>
      </c>
      <c r="F56" s="2130" t="s">
        <v>2589</v>
      </c>
      <c r="G56" s="2131"/>
      <c r="H56" s="1265" t="s">
        <v>2878</v>
      </c>
    </row>
    <row r="57" spans="1:8" s="1206" customFormat="1" ht="27" customHeight="1" x14ac:dyDescent="0.15">
      <c r="A57" s="1203"/>
      <c r="B57" s="2175" t="s">
        <v>2911</v>
      </c>
      <c r="C57" s="2203"/>
      <c r="D57" s="1199" t="s">
        <v>241</v>
      </c>
      <c r="E57" s="1204" t="s">
        <v>770</v>
      </c>
      <c r="F57" s="2177" t="s">
        <v>2912</v>
      </c>
      <c r="G57" s="2178"/>
      <c r="H57" s="1265"/>
    </row>
    <row r="58" spans="1:8" s="1206" customFormat="1" ht="37.5" customHeight="1" x14ac:dyDescent="0.15">
      <c r="A58" s="1203"/>
      <c r="B58" s="2176"/>
      <c r="C58" s="2204"/>
      <c r="D58" s="1199" t="s">
        <v>241</v>
      </c>
      <c r="E58" s="1204" t="s">
        <v>770</v>
      </c>
      <c r="F58" s="2177" t="s">
        <v>2921</v>
      </c>
      <c r="G58" s="2178"/>
      <c r="H58" s="1265" t="s">
        <v>2914</v>
      </c>
    </row>
    <row r="59" spans="1:8" s="1206" customFormat="1" ht="27" customHeight="1" x14ac:dyDescent="0.15">
      <c r="A59" s="1203"/>
      <c r="B59" s="2176"/>
      <c r="C59" s="2204"/>
      <c r="D59" s="1199" t="s">
        <v>241</v>
      </c>
      <c r="E59" s="1204" t="s">
        <v>770</v>
      </c>
      <c r="F59" s="2179" t="s">
        <v>2877</v>
      </c>
      <c r="G59" s="2180"/>
      <c r="H59" s="1265" t="s">
        <v>2924</v>
      </c>
    </row>
    <row r="60" spans="1:8" s="1206" customFormat="1" ht="27" customHeight="1" x14ac:dyDescent="0.15">
      <c r="A60" s="1203"/>
      <c r="B60" s="2176"/>
      <c r="C60" s="2204"/>
      <c r="D60" s="1199" t="s">
        <v>241</v>
      </c>
      <c r="E60" s="1204" t="s">
        <v>770</v>
      </c>
      <c r="F60" s="2179" t="s">
        <v>2876</v>
      </c>
      <c r="G60" s="2180"/>
      <c r="H60" s="1265" t="s">
        <v>2913</v>
      </c>
    </row>
    <row r="61" spans="1:8" s="1206" customFormat="1" ht="27" customHeight="1" x14ac:dyDescent="0.15">
      <c r="A61" s="1203"/>
      <c r="B61" s="2176"/>
      <c r="C61" s="2205"/>
      <c r="D61" s="1199" t="s">
        <v>241</v>
      </c>
      <c r="E61" s="1204" t="s">
        <v>770</v>
      </c>
      <c r="F61" s="2179" t="s">
        <v>2923</v>
      </c>
      <c r="G61" s="2180"/>
      <c r="H61" s="1265"/>
    </row>
    <row r="62" spans="1:8" s="1458" customFormat="1" ht="33.200000000000003" customHeight="1" x14ac:dyDescent="0.15">
      <c r="A62" s="1453"/>
      <c r="B62" s="1472" t="s">
        <v>2551</v>
      </c>
      <c r="C62" s="1464" t="s">
        <v>241</v>
      </c>
      <c r="D62" s="1455" t="s">
        <v>241</v>
      </c>
      <c r="E62" s="1456"/>
      <c r="F62" s="2223"/>
      <c r="G62" s="2224"/>
      <c r="H62" s="1473" t="s">
        <v>2552</v>
      </c>
    </row>
    <row r="63" spans="1:8" s="1188" customFormat="1" ht="18.75" customHeight="1" x14ac:dyDescent="0.15">
      <c r="A63" s="1242"/>
      <c r="B63" s="2192" t="s">
        <v>2637</v>
      </c>
      <c r="C63" s="1201" t="s">
        <v>241</v>
      </c>
      <c r="D63" s="1199" t="s">
        <v>241</v>
      </c>
      <c r="E63" s="1267" t="s">
        <v>770</v>
      </c>
      <c r="F63" s="2213" t="s">
        <v>2638</v>
      </c>
      <c r="G63" s="2214"/>
      <c r="H63" s="1269"/>
    </row>
    <row r="64" spans="1:8" s="1188" customFormat="1" ht="18.75" customHeight="1" x14ac:dyDescent="0.15">
      <c r="A64" s="1242"/>
      <c r="B64" s="2193"/>
      <c r="C64" s="1201" t="s">
        <v>241</v>
      </c>
      <c r="D64" s="1199" t="s">
        <v>241</v>
      </c>
      <c r="E64" s="1267" t="s">
        <v>770</v>
      </c>
      <c r="F64" s="2188" t="s">
        <v>2641</v>
      </c>
      <c r="G64" s="2189"/>
      <c r="H64" s="1269" t="s">
        <v>2639</v>
      </c>
    </row>
    <row r="65" spans="1:8" s="1188" customFormat="1" ht="18.75" customHeight="1" x14ac:dyDescent="0.15">
      <c r="A65" s="1242"/>
      <c r="B65" s="2193"/>
      <c r="C65" s="1201" t="s">
        <v>241</v>
      </c>
      <c r="D65" s="1199" t="s">
        <v>241</v>
      </c>
      <c r="E65" s="1267" t="s">
        <v>770</v>
      </c>
      <c r="F65" s="2188" t="s">
        <v>2640</v>
      </c>
      <c r="G65" s="2189"/>
      <c r="H65" s="1269" t="s">
        <v>2556</v>
      </c>
    </row>
    <row r="66" spans="1:8" s="1188" customFormat="1" ht="36" customHeight="1" x14ac:dyDescent="0.15">
      <c r="A66" s="1242"/>
      <c r="B66" s="2194"/>
      <c r="C66" s="1338"/>
      <c r="D66" s="1339"/>
      <c r="E66" s="1267" t="s">
        <v>1026</v>
      </c>
      <c r="F66" s="2188" t="s">
        <v>2648</v>
      </c>
      <c r="G66" s="2189"/>
      <c r="H66" s="1269" t="s">
        <v>2649</v>
      </c>
    </row>
    <row r="67" spans="1:8" s="1188" customFormat="1" ht="32.25" customHeight="1" x14ac:dyDescent="0.15">
      <c r="A67" s="1242"/>
      <c r="B67" s="2192" t="s">
        <v>2576</v>
      </c>
      <c r="C67" s="2203"/>
      <c r="D67" s="1199" t="s">
        <v>241</v>
      </c>
      <c r="E67" s="1267" t="s">
        <v>770</v>
      </c>
      <c r="F67" s="2188" t="s">
        <v>2646</v>
      </c>
      <c r="G67" s="2189"/>
      <c r="H67" s="1269"/>
    </row>
    <row r="68" spans="1:8" s="1188" customFormat="1" ht="32.25" customHeight="1" x14ac:dyDescent="0.15">
      <c r="A68" s="1242"/>
      <c r="B68" s="2193"/>
      <c r="C68" s="2204"/>
      <c r="D68" s="1199" t="s">
        <v>241</v>
      </c>
      <c r="E68" s="1267" t="s">
        <v>770</v>
      </c>
      <c r="F68" s="2138" t="s">
        <v>2627</v>
      </c>
      <c r="G68" s="2139"/>
      <c r="H68" s="1265" t="s">
        <v>2630</v>
      </c>
    </row>
    <row r="69" spans="1:8" s="1188" customFormat="1" ht="32.25" customHeight="1" x14ac:dyDescent="0.15">
      <c r="A69" s="1242"/>
      <c r="B69" s="2193"/>
      <c r="C69" s="2204"/>
      <c r="D69" s="1199" t="s">
        <v>241</v>
      </c>
      <c r="E69" s="1267" t="s">
        <v>770</v>
      </c>
      <c r="F69" s="2138" t="s">
        <v>2650</v>
      </c>
      <c r="G69" s="2139"/>
      <c r="H69" s="1265" t="s">
        <v>2651</v>
      </c>
    </row>
    <row r="70" spans="1:8" s="1188" customFormat="1" ht="43.5" customHeight="1" x14ac:dyDescent="0.15">
      <c r="A70" s="1242"/>
      <c r="B70" s="2194"/>
      <c r="C70" s="2205"/>
      <c r="D70" s="1199" t="s">
        <v>241</v>
      </c>
      <c r="E70" s="1267" t="s">
        <v>770</v>
      </c>
      <c r="F70" s="2138" t="s">
        <v>2653</v>
      </c>
      <c r="G70" s="2139"/>
      <c r="H70" s="1265" t="s">
        <v>2652</v>
      </c>
    </row>
    <row r="71" spans="1:8" ht="36" customHeight="1" x14ac:dyDescent="0.15">
      <c r="A71" s="1242"/>
      <c r="B71" s="2220" t="s">
        <v>2558</v>
      </c>
      <c r="C71" s="2200"/>
      <c r="D71" s="1448" t="s">
        <v>241</v>
      </c>
      <c r="E71" s="1456" t="s">
        <v>770</v>
      </c>
      <c r="F71" s="2221" t="s">
        <v>2694</v>
      </c>
      <c r="G71" s="2222"/>
      <c r="H71" s="1474" t="s">
        <v>2922</v>
      </c>
    </row>
    <row r="72" spans="1:8" ht="37.5" customHeight="1" x14ac:dyDescent="0.15">
      <c r="A72" s="1242"/>
      <c r="B72" s="2220"/>
      <c r="C72" s="2201"/>
      <c r="D72" s="1448" t="s">
        <v>241</v>
      </c>
      <c r="E72" s="1456" t="s">
        <v>770</v>
      </c>
      <c r="F72" s="2198" t="s">
        <v>2867</v>
      </c>
      <c r="G72" s="2199"/>
      <c r="H72" s="1465" t="s">
        <v>2879</v>
      </c>
    </row>
    <row r="73" spans="1:8" ht="36" customHeight="1" x14ac:dyDescent="0.15">
      <c r="A73" s="1242"/>
      <c r="B73" s="2220"/>
      <c r="C73" s="2202"/>
      <c r="D73" s="1448" t="s">
        <v>241</v>
      </c>
      <c r="E73" s="1456" t="s">
        <v>770</v>
      </c>
      <c r="F73" s="2136" t="s">
        <v>3221</v>
      </c>
      <c r="G73" s="2137"/>
      <c r="H73" s="1505" t="s">
        <v>3223</v>
      </c>
    </row>
    <row r="74" spans="1:8" s="1188" customFormat="1" ht="32.25" customHeight="1" x14ac:dyDescent="0.15">
      <c r="A74" s="1276"/>
      <c r="B74" s="1268" t="s">
        <v>2577</v>
      </c>
      <c r="C74" s="1201" t="s">
        <v>241</v>
      </c>
      <c r="D74" s="1199" t="s">
        <v>241</v>
      </c>
      <c r="E74" s="1267" t="s">
        <v>770</v>
      </c>
      <c r="F74" s="2130" t="s">
        <v>3240</v>
      </c>
      <c r="G74" s="2131"/>
      <c r="H74" s="1273" t="s">
        <v>2580</v>
      </c>
    </row>
    <row r="75" spans="1:8" s="1188" customFormat="1" ht="32.25" customHeight="1" x14ac:dyDescent="0.15">
      <c r="A75" s="1276"/>
      <c r="B75" s="1268" t="s">
        <v>2578</v>
      </c>
      <c r="C75" s="1201" t="s">
        <v>241</v>
      </c>
      <c r="D75" s="1199" t="s">
        <v>241</v>
      </c>
      <c r="E75" s="1267" t="s">
        <v>770</v>
      </c>
      <c r="F75" s="2188" t="s">
        <v>3240</v>
      </c>
      <c r="G75" s="2189"/>
      <c r="H75" s="1197" t="s">
        <v>2580</v>
      </c>
    </row>
    <row r="76" spans="1:8" s="1188" customFormat="1" ht="32.25" customHeight="1" x14ac:dyDescent="0.15">
      <c r="A76" s="1242"/>
      <c r="B76" s="1270" t="s">
        <v>2579</v>
      </c>
      <c r="C76" s="1271" t="s">
        <v>241</v>
      </c>
      <c r="D76" s="1201" t="s">
        <v>241</v>
      </c>
      <c r="E76" s="1267" t="s">
        <v>770</v>
      </c>
      <c r="F76" s="2188" t="s">
        <v>3240</v>
      </c>
      <c r="G76" s="2189"/>
      <c r="H76" s="1197" t="s">
        <v>2580</v>
      </c>
    </row>
    <row r="77" spans="1:8" s="1458" customFormat="1" ht="18" customHeight="1" x14ac:dyDescent="0.15">
      <c r="A77" s="1242"/>
      <c r="B77" s="2206" t="s">
        <v>2886</v>
      </c>
      <c r="C77" s="1466" t="s">
        <v>241</v>
      </c>
      <c r="D77" s="1467" t="s">
        <v>241</v>
      </c>
      <c r="E77" s="1456" t="s">
        <v>770</v>
      </c>
      <c r="F77" s="2209" t="s">
        <v>2887</v>
      </c>
      <c r="G77" s="2210"/>
      <c r="H77" s="1457"/>
    </row>
    <row r="78" spans="1:8" s="1458" customFormat="1" ht="29.25" customHeight="1" x14ac:dyDescent="0.15">
      <c r="A78" s="1453"/>
      <c r="B78" s="2207"/>
      <c r="C78" s="1228"/>
      <c r="D78" s="1455" t="s">
        <v>241</v>
      </c>
      <c r="E78" s="1449" t="s">
        <v>770</v>
      </c>
      <c r="F78" s="2198" t="s">
        <v>2867</v>
      </c>
      <c r="G78" s="2199"/>
      <c r="H78" s="1457" t="s">
        <v>2546</v>
      </c>
    </row>
    <row r="79" spans="1:8" s="1458" customFormat="1" ht="48" customHeight="1" x14ac:dyDescent="0.15">
      <c r="A79" s="1468"/>
      <c r="B79" s="2208"/>
      <c r="C79" s="1469" t="s">
        <v>241</v>
      </c>
      <c r="D79" s="1613" t="s">
        <v>241</v>
      </c>
      <c r="E79" s="1470" t="s">
        <v>770</v>
      </c>
      <c r="F79" s="2211" t="s">
        <v>2880</v>
      </c>
      <c r="G79" s="2212"/>
      <c r="H79" s="1471" t="s">
        <v>2881</v>
      </c>
    </row>
    <row r="80" spans="1:8" ht="12" customHeight="1" x14ac:dyDescent="0.15">
      <c r="C80" s="1208"/>
    </row>
    <row r="81" spans="3:3" x14ac:dyDescent="0.15">
      <c r="C81" s="1208"/>
    </row>
    <row r="82" spans="3:3" x14ac:dyDescent="0.15">
      <c r="C82" s="1208"/>
    </row>
    <row r="83" spans="3:3" x14ac:dyDescent="0.15">
      <c r="C83" s="1208"/>
    </row>
    <row r="84" spans="3:3" x14ac:dyDescent="0.15">
      <c r="C84" s="1208"/>
    </row>
    <row r="85" spans="3:3" x14ac:dyDescent="0.15">
      <c r="C85" s="1208"/>
    </row>
    <row r="86" spans="3:3" x14ac:dyDescent="0.15">
      <c r="C86" s="1208"/>
    </row>
    <row r="87" spans="3:3" x14ac:dyDescent="0.15">
      <c r="C87" s="1208"/>
    </row>
    <row r="88" spans="3:3" x14ac:dyDescent="0.15">
      <c r="C88" s="1208"/>
    </row>
    <row r="89" spans="3:3" x14ac:dyDescent="0.15">
      <c r="C89" s="1208"/>
    </row>
    <row r="90" spans="3:3" x14ac:dyDescent="0.15">
      <c r="C90" s="1208"/>
    </row>
    <row r="91" spans="3:3" x14ac:dyDescent="0.15">
      <c r="C91" s="1208"/>
    </row>
    <row r="92" spans="3:3" x14ac:dyDescent="0.15">
      <c r="C92" s="1208"/>
    </row>
    <row r="93" spans="3:3" x14ac:dyDescent="0.15">
      <c r="C93" s="1208"/>
    </row>
    <row r="94" spans="3:3" x14ac:dyDescent="0.15">
      <c r="C94" s="1208"/>
    </row>
    <row r="95" spans="3:3" x14ac:dyDescent="0.15">
      <c r="C95" s="1208"/>
    </row>
    <row r="96" spans="3:3" x14ac:dyDescent="0.15">
      <c r="C96" s="1208"/>
    </row>
    <row r="97" spans="3:3" x14ac:dyDescent="0.15">
      <c r="C97" s="1208"/>
    </row>
    <row r="98" spans="3:3" x14ac:dyDescent="0.15">
      <c r="C98" s="1208"/>
    </row>
    <row r="99" spans="3:3" x14ac:dyDescent="0.15">
      <c r="C99" s="1208"/>
    </row>
    <row r="100" spans="3:3" x14ac:dyDescent="0.15">
      <c r="C100" s="1208"/>
    </row>
    <row r="101" spans="3:3" x14ac:dyDescent="0.15">
      <c r="C101" s="1208"/>
    </row>
    <row r="102" spans="3:3" x14ac:dyDescent="0.15">
      <c r="C102" s="1208"/>
    </row>
    <row r="103" spans="3:3" x14ac:dyDescent="0.15">
      <c r="C103" s="1208"/>
    </row>
    <row r="104" spans="3:3" x14ac:dyDescent="0.15">
      <c r="C104" s="1208"/>
    </row>
    <row r="105" spans="3:3" x14ac:dyDescent="0.15">
      <c r="C105" s="1208"/>
    </row>
    <row r="106" spans="3:3" x14ac:dyDescent="0.15">
      <c r="C106" s="1208"/>
    </row>
    <row r="107" spans="3:3" x14ac:dyDescent="0.15">
      <c r="C107" s="1208"/>
    </row>
    <row r="108" spans="3:3" x14ac:dyDescent="0.15">
      <c r="C108" s="1208"/>
    </row>
    <row r="109" spans="3:3" x14ac:dyDescent="0.15">
      <c r="C109" s="1208"/>
    </row>
    <row r="110" spans="3:3" x14ac:dyDescent="0.15">
      <c r="C110" s="1208"/>
    </row>
    <row r="111" spans="3:3" x14ac:dyDescent="0.15">
      <c r="C111" s="1208"/>
    </row>
    <row r="112" spans="3:3" x14ac:dyDescent="0.15">
      <c r="C112" s="1208"/>
    </row>
    <row r="113" spans="3:3" x14ac:dyDescent="0.15">
      <c r="C113" s="1208"/>
    </row>
    <row r="114" spans="3:3" x14ac:dyDescent="0.15">
      <c r="C114" s="1208"/>
    </row>
    <row r="115" spans="3:3" x14ac:dyDescent="0.15">
      <c r="C115" s="1208"/>
    </row>
    <row r="116" spans="3:3" x14ac:dyDescent="0.15">
      <c r="C116" s="1208"/>
    </row>
    <row r="117" spans="3:3" x14ac:dyDescent="0.15">
      <c r="C117" s="1208"/>
    </row>
    <row r="118" spans="3:3" x14ac:dyDescent="0.15">
      <c r="C118" s="1208"/>
    </row>
    <row r="119" spans="3:3" x14ac:dyDescent="0.15">
      <c r="C119" s="1208"/>
    </row>
  </sheetData>
  <mergeCells count="95">
    <mergeCell ref="C35:C36"/>
    <mergeCell ref="C37:C39"/>
    <mergeCell ref="A1:H1"/>
    <mergeCell ref="A12:B12"/>
    <mergeCell ref="E12:G12"/>
    <mergeCell ref="A13:B19"/>
    <mergeCell ref="F13:G13"/>
    <mergeCell ref="F14:G14"/>
    <mergeCell ref="F15:G15"/>
    <mergeCell ref="C16:C19"/>
    <mergeCell ref="D16:D19"/>
    <mergeCell ref="H16:H19"/>
    <mergeCell ref="F20:G20"/>
    <mergeCell ref="F21:G21"/>
    <mergeCell ref="E22:G22"/>
    <mergeCell ref="B23:B25"/>
    <mergeCell ref="C23:C25"/>
    <mergeCell ref="F23:G23"/>
    <mergeCell ref="F24:G24"/>
    <mergeCell ref="F25:G25"/>
    <mergeCell ref="B26:B27"/>
    <mergeCell ref="C26:C27"/>
    <mergeCell ref="F26:G26"/>
    <mergeCell ref="F27:G27"/>
    <mergeCell ref="B28:B29"/>
    <mergeCell ref="C28:C29"/>
    <mergeCell ref="F28:G28"/>
    <mergeCell ref="F29:G29"/>
    <mergeCell ref="F45:G45"/>
    <mergeCell ref="B35:B36"/>
    <mergeCell ref="F35:G35"/>
    <mergeCell ref="F36:G36"/>
    <mergeCell ref="F37:G37"/>
    <mergeCell ref="F40:G40"/>
    <mergeCell ref="F41:G41"/>
    <mergeCell ref="F38:G38"/>
    <mergeCell ref="F39:G39"/>
    <mergeCell ref="B37:B39"/>
    <mergeCell ref="B42:B43"/>
    <mergeCell ref="F42:G42"/>
    <mergeCell ref="F43:G43"/>
    <mergeCell ref="F44:G44"/>
    <mergeCell ref="B44:B50"/>
    <mergeCell ref="F50:G50"/>
    <mergeCell ref="F74:G74"/>
    <mergeCell ref="F59:G59"/>
    <mergeCell ref="F60:G60"/>
    <mergeCell ref="F58:G58"/>
    <mergeCell ref="B57:B61"/>
    <mergeCell ref="B71:B73"/>
    <mergeCell ref="F71:G71"/>
    <mergeCell ref="F72:G72"/>
    <mergeCell ref="F73:G73"/>
    <mergeCell ref="F62:G62"/>
    <mergeCell ref="F57:G57"/>
    <mergeCell ref="F61:G61"/>
    <mergeCell ref="C71:C73"/>
    <mergeCell ref="C57:C61"/>
    <mergeCell ref="B77:B79"/>
    <mergeCell ref="F77:G77"/>
    <mergeCell ref="F78:G78"/>
    <mergeCell ref="F79:G79"/>
    <mergeCell ref="F75:G75"/>
    <mergeCell ref="F76:G76"/>
    <mergeCell ref="B67:B70"/>
    <mergeCell ref="C67:C70"/>
    <mergeCell ref="F67:G67"/>
    <mergeCell ref="F68:G68"/>
    <mergeCell ref="F69:G69"/>
    <mergeCell ref="F70:G70"/>
    <mergeCell ref="B63:B66"/>
    <mergeCell ref="F63:G63"/>
    <mergeCell ref="B30:B31"/>
    <mergeCell ref="C30:C31"/>
    <mergeCell ref="F30:G30"/>
    <mergeCell ref="F31:G31"/>
    <mergeCell ref="B32:B34"/>
    <mergeCell ref="C32:C34"/>
    <mergeCell ref="F32:G32"/>
    <mergeCell ref="F33:G33"/>
    <mergeCell ref="F34:G34"/>
    <mergeCell ref="F47:G47"/>
    <mergeCell ref="F46:G46"/>
    <mergeCell ref="F48:G48"/>
    <mergeCell ref="F49:G49"/>
    <mergeCell ref="F51:G51"/>
    <mergeCell ref="F64:G64"/>
    <mergeCell ref="F65:G65"/>
    <mergeCell ref="F66:G66"/>
    <mergeCell ref="F56:G56"/>
    <mergeCell ref="B51:B56"/>
    <mergeCell ref="F52:G52"/>
    <mergeCell ref="F53:G53"/>
    <mergeCell ref="F54:G54"/>
    <mergeCell ref="F55:G55"/>
  </mergeCells>
  <phoneticPr fontId="9"/>
  <printOptions horizontalCentered="1"/>
  <pageMargins left="0.59055118110236227" right="0.39370078740157483" top="0.78740157480314965" bottom="0.39370078740157483" header="0.51181102362204722" footer="0.51181102362204722"/>
  <pageSetup paperSize="9" orientation="portrait" r:id="rId1"/>
  <headerFooter alignWithMargins="0">
    <oddHeader xml:space="preserve">&amp;R&amp;"ＭＳ ゴシック,標準"&amp;10（福岡市様式）&lt;加算様式２&gt;
</oddHeader>
  </headerFooter>
  <rowBreaks count="2" manualBreakCount="2">
    <brk id="36" max="7" man="1"/>
    <brk id="62"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1" tint="0.499984740745262"/>
  </sheetPr>
  <dimension ref="B2:AB36"/>
  <sheetViews>
    <sheetView workbookViewId="0"/>
  </sheetViews>
  <sheetFormatPr defaultColWidth="4" defaultRowHeight="13.5" x14ac:dyDescent="0.15"/>
  <cols>
    <col min="1" max="1" width="1" style="827" customWidth="1"/>
    <col min="2" max="2" width="2.375" style="827" customWidth="1"/>
    <col min="3" max="3" width="4" style="827"/>
    <col min="4" max="21" width="3.625" style="827" customWidth="1"/>
    <col min="22" max="22" width="3.25" style="827" customWidth="1"/>
    <col min="23" max="23" width="3.625" style="827" customWidth="1"/>
    <col min="24" max="28" width="3.25" style="827" customWidth="1"/>
    <col min="29" max="29" width="0.875" style="827" customWidth="1"/>
    <col min="30" max="16384" width="4" style="827"/>
  </cols>
  <sheetData>
    <row r="2" spans="2:28" x14ac:dyDescent="0.15">
      <c r="B2" s="827" t="s">
        <v>1509</v>
      </c>
    </row>
    <row r="3" spans="2:28" x14ac:dyDescent="0.15">
      <c r="Q3" s="828"/>
      <c r="R3" s="828"/>
      <c r="S3" s="874" t="s">
        <v>477</v>
      </c>
      <c r="T3" s="3062"/>
      <c r="U3" s="3062"/>
      <c r="V3" s="875" t="s">
        <v>478</v>
      </c>
      <c r="W3" s="3062"/>
      <c r="X3" s="3062"/>
      <c r="Y3" s="875" t="s">
        <v>646</v>
      </c>
      <c r="Z3" s="3062"/>
      <c r="AA3" s="3062"/>
      <c r="AB3" s="875" t="s">
        <v>647</v>
      </c>
    </row>
    <row r="4" spans="2:28" x14ac:dyDescent="0.15">
      <c r="S4" s="828"/>
      <c r="T4" s="828"/>
      <c r="U4" s="828"/>
    </row>
    <row r="5" spans="2:28" x14ac:dyDescent="0.15">
      <c r="B5" s="2838" t="s">
        <v>1510</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row>
    <row r="7" spans="2:28" ht="23.25" customHeight="1" x14ac:dyDescent="0.15">
      <c r="B7" s="2564" t="s">
        <v>1032</v>
      </c>
      <c r="C7" s="2565"/>
      <c r="D7" s="2565"/>
      <c r="E7" s="2565"/>
      <c r="F7" s="2566"/>
      <c r="G7" s="876"/>
      <c r="H7" s="834"/>
      <c r="I7" s="877"/>
      <c r="J7" s="877"/>
      <c r="K7" s="877"/>
      <c r="L7" s="877"/>
      <c r="M7" s="832"/>
      <c r="N7" s="832"/>
      <c r="O7" s="832"/>
      <c r="P7" s="832"/>
      <c r="Q7" s="832"/>
      <c r="R7" s="832"/>
      <c r="S7" s="832"/>
      <c r="T7" s="832"/>
      <c r="U7" s="832"/>
      <c r="V7" s="832"/>
      <c r="W7" s="832"/>
      <c r="X7" s="832"/>
      <c r="Y7" s="832"/>
      <c r="Z7" s="832"/>
      <c r="AA7" s="832"/>
      <c r="AB7" s="870"/>
    </row>
    <row r="8" spans="2:28" ht="23.25" customHeight="1" x14ac:dyDescent="0.15">
      <c r="B8" s="2564" t="s">
        <v>1033</v>
      </c>
      <c r="C8" s="2565"/>
      <c r="D8" s="2565"/>
      <c r="E8" s="2565"/>
      <c r="F8" s="2566"/>
      <c r="G8" s="831" t="s">
        <v>241</v>
      </c>
      <c r="H8" s="832" t="s">
        <v>762</v>
      </c>
      <c r="I8" s="832"/>
      <c r="J8" s="832"/>
      <c r="K8" s="832"/>
      <c r="L8" s="833" t="s">
        <v>10</v>
      </c>
      <c r="M8" s="832" t="s">
        <v>763</v>
      </c>
      <c r="N8" s="832"/>
      <c r="O8" s="832"/>
      <c r="P8" s="832"/>
      <c r="Q8" s="833" t="s">
        <v>10</v>
      </c>
      <c r="R8" s="832" t="s">
        <v>764</v>
      </c>
      <c r="S8" s="832"/>
      <c r="T8" s="834"/>
      <c r="U8" s="834"/>
      <c r="V8" s="834"/>
      <c r="W8" s="834"/>
      <c r="X8" s="834"/>
      <c r="Y8" s="834"/>
      <c r="Z8" s="834"/>
      <c r="AA8" s="834"/>
      <c r="AB8" s="835"/>
    </row>
    <row r="10" spans="2:28" x14ac:dyDescent="0.15">
      <c r="B10" s="836"/>
      <c r="C10" s="837"/>
      <c r="D10" s="837"/>
      <c r="E10" s="837"/>
      <c r="F10" s="837"/>
      <c r="G10" s="837"/>
      <c r="H10" s="837"/>
      <c r="I10" s="837"/>
      <c r="J10" s="837"/>
      <c r="K10" s="837"/>
      <c r="L10" s="837"/>
      <c r="M10" s="837"/>
      <c r="N10" s="837"/>
      <c r="O10" s="837"/>
      <c r="P10" s="837"/>
      <c r="Q10" s="837"/>
      <c r="R10" s="837"/>
      <c r="S10" s="837"/>
      <c r="T10" s="837"/>
      <c r="U10" s="837"/>
      <c r="V10" s="837"/>
      <c r="W10" s="837"/>
      <c r="X10" s="836"/>
      <c r="Y10" s="837"/>
      <c r="Z10" s="837"/>
      <c r="AA10" s="837"/>
      <c r="AB10" s="838"/>
    </row>
    <row r="11" spans="2:28" x14ac:dyDescent="0.15">
      <c r="B11" s="839"/>
      <c r="X11" s="839"/>
      <c r="AB11" s="841"/>
    </row>
    <row r="12" spans="2:28" ht="27" customHeight="1" x14ac:dyDescent="0.15">
      <c r="B12" s="839"/>
      <c r="X12" s="839"/>
      <c r="Y12" s="840"/>
      <c r="Z12" s="840"/>
      <c r="AA12" s="840"/>
      <c r="AB12" s="841"/>
    </row>
    <row r="13" spans="2:28" ht="27" customHeight="1" x14ac:dyDescent="0.15">
      <c r="B13" s="839"/>
      <c r="C13" s="827" t="s">
        <v>1511</v>
      </c>
      <c r="X13" s="842"/>
      <c r="Y13" s="840" t="s">
        <v>769</v>
      </c>
      <c r="Z13" s="840" t="s">
        <v>770</v>
      </c>
      <c r="AA13" s="840" t="s">
        <v>771</v>
      </c>
      <c r="AB13" s="844"/>
    </row>
    <row r="14" spans="2:28" ht="27" customHeight="1" x14ac:dyDescent="0.15">
      <c r="B14" s="839"/>
      <c r="C14" s="827" t="s">
        <v>1512</v>
      </c>
      <c r="X14" s="842"/>
      <c r="Y14" s="843" t="s">
        <v>10</v>
      </c>
      <c r="Z14" s="843" t="s">
        <v>770</v>
      </c>
      <c r="AA14" s="843" t="s">
        <v>10</v>
      </c>
      <c r="AB14" s="844"/>
    </row>
    <row r="15" spans="2:28" ht="7.5" customHeight="1" x14ac:dyDescent="0.15">
      <c r="B15" s="839"/>
      <c r="X15" s="842"/>
      <c r="Y15" s="846"/>
      <c r="Z15" s="846"/>
      <c r="AA15" s="846"/>
      <c r="AB15" s="844"/>
    </row>
    <row r="16" spans="2:28" ht="18" customHeight="1" x14ac:dyDescent="0.15">
      <c r="B16" s="839"/>
      <c r="D16" s="827" t="s">
        <v>1513</v>
      </c>
      <c r="X16" s="842"/>
      <c r="Y16" s="846"/>
      <c r="Z16" s="846"/>
      <c r="AA16" s="846"/>
      <c r="AB16" s="844"/>
    </row>
    <row r="17" spans="2:28" ht="27" customHeight="1" x14ac:dyDescent="0.15">
      <c r="B17" s="839"/>
      <c r="D17" s="3053"/>
      <c r="E17" s="3054"/>
      <c r="F17" s="3054"/>
      <c r="G17" s="3054"/>
      <c r="H17" s="3054"/>
      <c r="I17" s="3054"/>
      <c r="J17" s="3054"/>
      <c r="K17" s="3054"/>
      <c r="L17" s="3054"/>
      <c r="M17" s="3054"/>
      <c r="N17" s="3054"/>
      <c r="O17" s="3054"/>
      <c r="P17" s="3054"/>
      <c r="Q17" s="3054"/>
      <c r="R17" s="3054"/>
      <c r="S17" s="3054"/>
      <c r="T17" s="3054"/>
      <c r="U17" s="3055"/>
      <c r="X17" s="851"/>
      <c r="Y17" s="830"/>
      <c r="Z17" s="830"/>
      <c r="AA17" s="830"/>
      <c r="AB17" s="852"/>
    </row>
    <row r="18" spans="2:28" ht="27" customHeight="1" x14ac:dyDescent="0.15">
      <c r="B18" s="839"/>
      <c r="D18" s="3056"/>
      <c r="E18" s="3057"/>
      <c r="F18" s="3057"/>
      <c r="G18" s="3057"/>
      <c r="H18" s="3057"/>
      <c r="I18" s="3057"/>
      <c r="J18" s="3057"/>
      <c r="K18" s="3057"/>
      <c r="L18" s="3057"/>
      <c r="M18" s="3057"/>
      <c r="N18" s="3057"/>
      <c r="O18" s="3057"/>
      <c r="P18" s="3057"/>
      <c r="Q18" s="3057"/>
      <c r="R18" s="3057"/>
      <c r="S18" s="3057"/>
      <c r="T18" s="3057"/>
      <c r="U18" s="3058"/>
      <c r="X18" s="851"/>
      <c r="Y18" s="830"/>
      <c r="Z18" s="830"/>
      <c r="AA18" s="830"/>
      <c r="AB18" s="852"/>
    </row>
    <row r="19" spans="2:28" ht="27" customHeight="1" x14ac:dyDescent="0.15">
      <c r="B19" s="839"/>
      <c r="D19" s="3056"/>
      <c r="E19" s="3057"/>
      <c r="F19" s="3057"/>
      <c r="G19" s="3057"/>
      <c r="H19" s="3057"/>
      <c r="I19" s="3057"/>
      <c r="J19" s="3057"/>
      <c r="K19" s="3057"/>
      <c r="L19" s="3057"/>
      <c r="M19" s="3057"/>
      <c r="N19" s="3057"/>
      <c r="O19" s="3057"/>
      <c r="P19" s="3057"/>
      <c r="Q19" s="3057"/>
      <c r="R19" s="3057"/>
      <c r="S19" s="3057"/>
      <c r="T19" s="3057"/>
      <c r="U19" s="3058"/>
      <c r="X19" s="851"/>
      <c r="Y19" s="830"/>
      <c r="Z19" s="830"/>
      <c r="AA19" s="830"/>
      <c r="AB19" s="852"/>
    </row>
    <row r="20" spans="2:28" ht="27" customHeight="1" x14ac:dyDescent="0.15">
      <c r="B20" s="839"/>
      <c r="D20" s="3059"/>
      <c r="E20" s="2758"/>
      <c r="F20" s="2758"/>
      <c r="G20" s="2758"/>
      <c r="H20" s="2758"/>
      <c r="I20" s="2758"/>
      <c r="J20" s="2758"/>
      <c r="K20" s="2758"/>
      <c r="L20" s="2758"/>
      <c r="M20" s="2758"/>
      <c r="N20" s="2758"/>
      <c r="O20" s="2758"/>
      <c r="P20" s="2758"/>
      <c r="Q20" s="2758"/>
      <c r="R20" s="2758"/>
      <c r="S20" s="2758"/>
      <c r="T20" s="2758"/>
      <c r="U20" s="3060"/>
      <c r="X20" s="851"/>
      <c r="Y20" s="830"/>
      <c r="Z20" s="830"/>
      <c r="AA20" s="830"/>
      <c r="AB20" s="852"/>
    </row>
    <row r="21" spans="2:28" ht="8.25" customHeight="1" x14ac:dyDescent="0.15">
      <c r="B21" s="839"/>
      <c r="X21" s="851"/>
      <c r="Y21" s="830"/>
      <c r="Z21" s="830"/>
      <c r="AA21" s="830"/>
      <c r="AB21" s="852"/>
    </row>
    <row r="22" spans="2:28" ht="7.5" customHeight="1" x14ac:dyDescent="0.15">
      <c r="B22" s="839"/>
      <c r="X22" s="851"/>
      <c r="Y22" s="830"/>
      <c r="Z22" s="830"/>
      <c r="AA22" s="830"/>
      <c r="AB22" s="852"/>
    </row>
    <row r="23" spans="2:28" ht="27" customHeight="1" x14ac:dyDescent="0.15">
      <c r="B23" s="839"/>
      <c r="C23" s="827" t="s">
        <v>1514</v>
      </c>
      <c r="X23" s="842"/>
      <c r="Y23" s="840" t="s">
        <v>769</v>
      </c>
      <c r="Z23" s="840" t="s">
        <v>770</v>
      </c>
      <c r="AA23" s="840" t="s">
        <v>771</v>
      </c>
      <c r="AB23" s="844"/>
    </row>
    <row r="24" spans="2:28" ht="27" customHeight="1" x14ac:dyDescent="0.15">
      <c r="B24" s="839"/>
      <c r="X24" s="842"/>
      <c r="Y24" s="843" t="s">
        <v>10</v>
      </c>
      <c r="Z24" s="843" t="s">
        <v>770</v>
      </c>
      <c r="AA24" s="843" t="s">
        <v>10</v>
      </c>
      <c r="AB24" s="844"/>
    </row>
    <row r="25" spans="2:28" ht="27" customHeight="1" x14ac:dyDescent="0.15">
      <c r="B25" s="839"/>
      <c r="X25" s="851"/>
      <c r="Y25" s="830"/>
      <c r="Z25" s="830"/>
      <c r="AA25" s="830"/>
      <c r="AB25" s="852"/>
    </row>
    <row r="26" spans="2:28" ht="27" customHeight="1" x14ac:dyDescent="0.15">
      <c r="B26" s="839"/>
      <c r="C26" s="827" t="s">
        <v>1515</v>
      </c>
      <c r="X26" s="842"/>
      <c r="Y26" s="840" t="s">
        <v>769</v>
      </c>
      <c r="Z26" s="840" t="s">
        <v>770</v>
      </c>
      <c r="AA26" s="840" t="s">
        <v>771</v>
      </c>
      <c r="AB26" s="844"/>
    </row>
    <row r="27" spans="2:28" ht="27" customHeight="1" x14ac:dyDescent="0.15">
      <c r="B27" s="839"/>
      <c r="C27" s="827" t="s">
        <v>1516</v>
      </c>
      <c r="X27" s="842"/>
      <c r="Y27" s="843" t="s">
        <v>241</v>
      </c>
      <c r="Z27" s="843" t="s">
        <v>770</v>
      </c>
      <c r="AA27" s="843" t="s">
        <v>10</v>
      </c>
      <c r="AB27" s="844"/>
    </row>
    <row r="28" spans="2:28" x14ac:dyDescent="0.15">
      <c r="B28" s="839"/>
      <c r="X28" s="851"/>
      <c r="Y28" s="830"/>
      <c r="Z28" s="830"/>
      <c r="AA28" s="830"/>
      <c r="AB28" s="852"/>
    </row>
    <row r="29" spans="2:28" ht="35.25" customHeight="1" x14ac:dyDescent="0.15">
      <c r="B29" s="839"/>
      <c r="D29" s="3061" t="s">
        <v>1517</v>
      </c>
      <c r="E29" s="3061"/>
      <c r="F29" s="3061"/>
      <c r="G29" s="3061"/>
      <c r="H29" s="3061"/>
      <c r="I29" s="3061"/>
      <c r="J29" s="3061"/>
      <c r="K29" s="2564"/>
      <c r="L29" s="2565"/>
      <c r="M29" s="2565"/>
      <c r="N29" s="2565"/>
      <c r="O29" s="834" t="s">
        <v>478</v>
      </c>
      <c r="P29" s="2565"/>
      <c r="Q29" s="2565"/>
      <c r="R29" s="834" t="s">
        <v>646</v>
      </c>
      <c r="S29" s="2565"/>
      <c r="T29" s="2565"/>
      <c r="U29" s="835" t="s">
        <v>647</v>
      </c>
      <c r="X29" s="851"/>
      <c r="Y29" s="830"/>
      <c r="Z29" s="830"/>
      <c r="AA29" s="830"/>
      <c r="AB29" s="852"/>
    </row>
    <row r="30" spans="2:28" ht="7.5" customHeight="1" x14ac:dyDescent="0.15">
      <c r="B30" s="839"/>
      <c r="D30" s="830"/>
      <c r="E30" s="830"/>
      <c r="F30" s="830"/>
      <c r="G30" s="830"/>
      <c r="H30" s="830"/>
      <c r="I30" s="830"/>
      <c r="J30" s="830"/>
      <c r="K30" s="830"/>
      <c r="L30" s="830"/>
      <c r="M30" s="830"/>
      <c r="N30" s="830"/>
      <c r="O30" s="830"/>
      <c r="P30" s="830"/>
      <c r="Q30" s="830"/>
      <c r="R30" s="830"/>
      <c r="S30" s="830"/>
      <c r="T30" s="830"/>
      <c r="U30" s="830"/>
      <c r="X30" s="851"/>
      <c r="Y30" s="830"/>
      <c r="Z30" s="830"/>
      <c r="AA30" s="830"/>
      <c r="AB30" s="852"/>
    </row>
    <row r="31" spans="2:28" ht="13.5" customHeight="1" x14ac:dyDescent="0.15">
      <c r="B31" s="839"/>
      <c r="D31" s="878"/>
      <c r="W31" s="841"/>
      <c r="X31" s="851"/>
      <c r="Y31" s="830"/>
      <c r="Z31" s="830"/>
      <c r="AA31" s="830"/>
      <c r="AB31" s="852"/>
    </row>
    <row r="32" spans="2:28" ht="4.5" customHeight="1" x14ac:dyDescent="0.15">
      <c r="B32" s="853"/>
      <c r="C32" s="854"/>
      <c r="D32" s="854"/>
      <c r="E32" s="854"/>
      <c r="F32" s="854"/>
      <c r="G32" s="854"/>
      <c r="H32" s="854"/>
      <c r="I32" s="854"/>
      <c r="J32" s="854"/>
      <c r="K32" s="854"/>
      <c r="L32" s="854"/>
      <c r="M32" s="854"/>
      <c r="N32" s="854"/>
      <c r="O32" s="854"/>
      <c r="P32" s="854"/>
      <c r="Q32" s="854"/>
      <c r="R32" s="854"/>
      <c r="S32" s="854"/>
      <c r="T32" s="854"/>
      <c r="U32" s="854"/>
      <c r="V32" s="854"/>
      <c r="W32" s="872"/>
      <c r="X32" s="855"/>
      <c r="Y32" s="856"/>
      <c r="Z32" s="856"/>
      <c r="AA32" s="856"/>
      <c r="AB32" s="857"/>
    </row>
    <row r="34" spans="2:2" x14ac:dyDescent="0.15">
      <c r="B34" s="827" t="s">
        <v>1144</v>
      </c>
    </row>
    <row r="35" spans="2:2" ht="4.5" customHeight="1" x14ac:dyDescent="0.15"/>
    <row r="36" spans="2:2" x14ac:dyDescent="0.15">
      <c r="B36" s="827" t="s">
        <v>1145</v>
      </c>
    </row>
  </sheetData>
  <mergeCells count="11">
    <mergeCell ref="B8:F8"/>
    <mergeCell ref="T3:U3"/>
    <mergeCell ref="W3:X3"/>
    <mergeCell ref="Z3:AA3"/>
    <mergeCell ref="B5:AB5"/>
    <mergeCell ref="B7:F7"/>
    <mergeCell ref="D17:U20"/>
    <mergeCell ref="D29:J29"/>
    <mergeCell ref="K29:N29"/>
    <mergeCell ref="P29:Q29"/>
    <mergeCell ref="S29:T29"/>
  </mergeCells>
  <phoneticPr fontId="9"/>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1" tint="0.499984740745262"/>
  </sheetPr>
  <dimension ref="B2:AJ123"/>
  <sheetViews>
    <sheetView workbookViewId="0"/>
  </sheetViews>
  <sheetFormatPr defaultColWidth="4" defaultRowHeight="13.5" x14ac:dyDescent="0.15"/>
  <cols>
    <col min="1" max="1" width="2.875" style="827" customWidth="1"/>
    <col min="2" max="2" width="2.375" style="827" customWidth="1"/>
    <col min="3" max="12" width="3.625" style="827" customWidth="1"/>
    <col min="13" max="13" width="4.875" style="827" customWidth="1"/>
    <col min="14" max="21" width="3.625" style="827" customWidth="1"/>
    <col min="22" max="22" width="2.875" style="827" customWidth="1"/>
    <col min="23" max="23" width="5" style="827" customWidth="1"/>
    <col min="24" max="27" width="3.25" style="827" customWidth="1"/>
    <col min="28" max="28" width="3.75" style="827" customWidth="1"/>
    <col min="29" max="29" width="0.875" style="827" customWidth="1"/>
    <col min="30" max="16384" width="4" style="827"/>
  </cols>
  <sheetData>
    <row r="2" spans="2:28" x14ac:dyDescent="0.15">
      <c r="B2" s="827" t="s">
        <v>1030</v>
      </c>
    </row>
    <row r="3" spans="2:28" x14ac:dyDescent="0.15">
      <c r="Q3" s="828"/>
      <c r="R3" s="829"/>
      <c r="S3" s="829" t="s">
        <v>477</v>
      </c>
      <c r="T3" s="2838"/>
      <c r="U3" s="2838"/>
      <c r="V3" s="830" t="s">
        <v>478</v>
      </c>
      <c r="W3" s="2838"/>
      <c r="X3" s="2838"/>
      <c r="Y3" s="830" t="s">
        <v>646</v>
      </c>
      <c r="Z3" s="2838"/>
      <c r="AA3" s="2838"/>
      <c r="AB3" s="830" t="s">
        <v>647</v>
      </c>
    </row>
    <row r="4" spans="2:28" x14ac:dyDescent="0.15">
      <c r="S4" s="828"/>
      <c r="T4" s="828"/>
      <c r="U4" s="828"/>
    </row>
    <row r="5" spans="2:28" x14ac:dyDescent="0.15">
      <c r="B5" s="2838" t="s">
        <v>1031</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row>
    <row r="7" spans="2:28" ht="23.25" customHeight="1" x14ac:dyDescent="0.15">
      <c r="B7" s="2564" t="s">
        <v>1032</v>
      </c>
      <c r="C7" s="2565"/>
      <c r="D7" s="2565"/>
      <c r="E7" s="2565"/>
      <c r="F7" s="2566"/>
      <c r="G7" s="2731"/>
      <c r="H7" s="3080"/>
      <c r="I7" s="3080"/>
      <c r="J7" s="3080"/>
      <c r="K7" s="3080"/>
      <c r="L7" s="3080"/>
      <c r="M7" s="3080"/>
      <c r="N7" s="3080"/>
      <c r="O7" s="3080"/>
      <c r="P7" s="3080"/>
      <c r="Q7" s="3080"/>
      <c r="R7" s="3080"/>
      <c r="S7" s="3080"/>
      <c r="T7" s="3080"/>
      <c r="U7" s="3080"/>
      <c r="V7" s="3080"/>
      <c r="W7" s="3080"/>
      <c r="X7" s="3080"/>
      <c r="Y7" s="3080"/>
      <c r="Z7" s="3080"/>
      <c r="AA7" s="3080"/>
      <c r="AB7" s="3081"/>
    </row>
    <row r="8" spans="2:28" ht="23.25" customHeight="1" x14ac:dyDescent="0.15">
      <c r="B8" s="2564" t="s">
        <v>1033</v>
      </c>
      <c r="C8" s="2565"/>
      <c r="D8" s="2565"/>
      <c r="E8" s="2565"/>
      <c r="F8" s="2566"/>
      <c r="G8" s="831" t="s">
        <v>10</v>
      </c>
      <c r="H8" s="832" t="s">
        <v>762</v>
      </c>
      <c r="I8" s="832"/>
      <c r="J8" s="832"/>
      <c r="K8" s="832"/>
      <c r="L8" s="843" t="s">
        <v>10</v>
      </c>
      <c r="M8" s="832" t="s">
        <v>763</v>
      </c>
      <c r="N8" s="832"/>
      <c r="O8" s="832"/>
      <c r="P8" s="832"/>
      <c r="Q8" s="833" t="s">
        <v>10</v>
      </c>
      <c r="R8" s="832" t="s">
        <v>764</v>
      </c>
      <c r="S8" s="832"/>
      <c r="T8" s="832"/>
      <c r="U8" s="832"/>
      <c r="V8" s="834"/>
      <c r="W8" s="834"/>
      <c r="X8" s="834"/>
      <c r="Y8" s="834"/>
      <c r="Z8" s="834"/>
      <c r="AA8" s="834"/>
      <c r="AB8" s="835"/>
    </row>
    <row r="9" spans="2:28" ht="23.25" customHeight="1" x14ac:dyDescent="0.15">
      <c r="B9" s="2783" t="s">
        <v>797</v>
      </c>
      <c r="C9" s="2784"/>
      <c r="D9" s="2784"/>
      <c r="E9" s="2784"/>
      <c r="F9" s="2785"/>
      <c r="G9" s="843" t="s">
        <v>10</v>
      </c>
      <c r="H9" s="837" t="s">
        <v>1034</v>
      </c>
      <c r="I9" s="837"/>
      <c r="J9" s="837"/>
      <c r="K9" s="837"/>
      <c r="L9" s="837"/>
      <c r="M9" s="837"/>
      <c r="N9" s="837"/>
      <c r="O9" s="837"/>
      <c r="P9" s="837"/>
      <c r="Q9" s="843" t="s">
        <v>10</v>
      </c>
      <c r="R9" s="837" t="s">
        <v>1035</v>
      </c>
      <c r="S9" s="859"/>
      <c r="T9" s="860"/>
      <c r="U9" s="860"/>
      <c r="V9" s="861"/>
      <c r="W9" s="861"/>
      <c r="X9" s="861"/>
      <c r="Y9" s="861"/>
      <c r="Z9" s="861"/>
      <c r="AA9" s="861"/>
      <c r="AB9" s="862"/>
    </row>
    <row r="10" spans="2:28" ht="23.25" customHeight="1" x14ac:dyDescent="0.15">
      <c r="B10" s="2786"/>
      <c r="C10" s="2787"/>
      <c r="D10" s="2787"/>
      <c r="E10" s="2787"/>
      <c r="F10" s="2788"/>
      <c r="G10" s="863" t="s">
        <v>10</v>
      </c>
      <c r="H10" s="854" t="s">
        <v>1036</v>
      </c>
      <c r="I10" s="854"/>
      <c r="J10" s="854"/>
      <c r="K10" s="854"/>
      <c r="L10" s="854"/>
      <c r="M10" s="854"/>
      <c r="N10" s="854"/>
      <c r="O10" s="854"/>
      <c r="P10" s="854"/>
      <c r="Q10" s="864" t="s">
        <v>10</v>
      </c>
      <c r="R10" s="854" t="s">
        <v>1037</v>
      </c>
      <c r="S10" s="865"/>
      <c r="T10" s="866"/>
      <c r="U10" s="866"/>
      <c r="V10" s="856"/>
      <c r="W10" s="856"/>
      <c r="X10" s="856"/>
      <c r="Y10" s="856"/>
      <c r="Z10" s="856"/>
      <c r="AA10" s="856"/>
      <c r="AB10" s="857"/>
    </row>
    <row r="12" spans="2:28" x14ac:dyDescent="0.15">
      <c r="B12" s="836"/>
      <c r="C12" s="837"/>
      <c r="D12" s="837"/>
      <c r="E12" s="837"/>
      <c r="F12" s="837"/>
      <c r="G12" s="837"/>
      <c r="H12" s="837"/>
      <c r="I12" s="837"/>
      <c r="J12" s="837"/>
      <c r="K12" s="837"/>
      <c r="L12" s="837"/>
      <c r="M12" s="837"/>
      <c r="N12" s="837"/>
      <c r="O12" s="837"/>
      <c r="P12" s="837"/>
      <c r="Q12" s="837"/>
      <c r="R12" s="837"/>
      <c r="S12" s="837"/>
      <c r="T12" s="837"/>
      <c r="U12" s="837"/>
      <c r="V12" s="837"/>
      <c r="W12" s="837"/>
      <c r="X12" s="836"/>
      <c r="Y12" s="837"/>
      <c r="Z12" s="837"/>
      <c r="AA12" s="837"/>
      <c r="AB12" s="838"/>
    </row>
    <row r="13" spans="2:28" x14ac:dyDescent="0.15">
      <c r="B13" s="2811" t="s">
        <v>2163</v>
      </c>
      <c r="C13" s="3066"/>
      <c r="D13" s="3066"/>
      <c r="E13" s="3066"/>
      <c r="F13" s="3066"/>
      <c r="G13" s="3066"/>
      <c r="H13" s="3066"/>
      <c r="I13" s="3066"/>
      <c r="J13" s="3066"/>
      <c r="K13" s="3066"/>
      <c r="L13" s="3066"/>
      <c r="M13" s="3066"/>
      <c r="N13" s="3066"/>
      <c r="O13" s="3066"/>
      <c r="P13" s="3066"/>
      <c r="Q13" s="3066"/>
      <c r="R13" s="3066"/>
      <c r="S13" s="3066"/>
      <c r="T13" s="3066"/>
      <c r="U13" s="3066"/>
      <c r="V13" s="3066"/>
      <c r="X13" s="839"/>
      <c r="Y13" s="840" t="s">
        <v>769</v>
      </c>
      <c r="Z13" s="840" t="s">
        <v>770</v>
      </c>
      <c r="AA13" s="840" t="s">
        <v>771</v>
      </c>
      <c r="AB13" s="841"/>
    </row>
    <row r="14" spans="2:28" ht="25.5" customHeight="1" x14ac:dyDescent="0.15">
      <c r="B14" s="3079"/>
      <c r="C14" s="3066"/>
      <c r="D14" s="3066"/>
      <c r="E14" s="3066"/>
      <c r="F14" s="3066"/>
      <c r="G14" s="3066"/>
      <c r="H14" s="3066"/>
      <c r="I14" s="3066"/>
      <c r="J14" s="3066"/>
      <c r="K14" s="3066"/>
      <c r="L14" s="3066"/>
      <c r="M14" s="3066"/>
      <c r="N14" s="3066"/>
      <c r="O14" s="3066"/>
      <c r="P14" s="3066"/>
      <c r="Q14" s="3066"/>
      <c r="R14" s="3066"/>
      <c r="S14" s="3066"/>
      <c r="T14" s="3066"/>
      <c r="U14" s="3066"/>
      <c r="V14" s="3066"/>
      <c r="W14" s="844"/>
      <c r="X14" s="839"/>
      <c r="Y14" s="840"/>
      <c r="Z14" s="840"/>
      <c r="AA14" s="840"/>
      <c r="AB14" s="841"/>
    </row>
    <row r="15" spans="2:28" ht="6" customHeight="1" x14ac:dyDescent="0.15">
      <c r="B15" s="839"/>
      <c r="X15" s="839"/>
      <c r="AB15" s="841"/>
    </row>
    <row r="16" spans="2:28" ht="27" customHeight="1" x14ac:dyDescent="0.15">
      <c r="B16" s="839"/>
      <c r="C16" s="2812" t="s">
        <v>2164</v>
      </c>
      <c r="D16" s="2812"/>
      <c r="E16" s="2812"/>
      <c r="F16" s="2812"/>
      <c r="G16" s="2812"/>
      <c r="H16" s="2812"/>
      <c r="I16" s="2812"/>
      <c r="J16" s="2812"/>
      <c r="K16" s="2812"/>
      <c r="L16" s="2812"/>
      <c r="M16" s="2812"/>
      <c r="N16" s="2812"/>
      <c r="O16" s="2812"/>
      <c r="P16" s="2812"/>
      <c r="Q16" s="2812"/>
      <c r="R16" s="2812"/>
      <c r="S16" s="2812"/>
      <c r="T16" s="2812"/>
      <c r="U16" s="2812"/>
      <c r="V16" s="2812"/>
      <c r="W16" s="3063"/>
      <c r="X16" s="842"/>
      <c r="Y16" s="843" t="s">
        <v>10</v>
      </c>
      <c r="Z16" s="843" t="s">
        <v>770</v>
      </c>
      <c r="AA16" s="843" t="s">
        <v>10</v>
      </c>
      <c r="AB16" s="844"/>
    </row>
    <row r="17" spans="2:28" ht="20.100000000000001" customHeight="1" x14ac:dyDescent="0.15">
      <c r="B17" s="839"/>
      <c r="C17" s="3066" t="s">
        <v>1038</v>
      </c>
      <c r="D17" s="3066"/>
      <c r="E17" s="3066"/>
      <c r="F17" s="3066"/>
      <c r="G17" s="3066"/>
      <c r="H17" s="3066"/>
      <c r="I17" s="3066"/>
      <c r="J17" s="3066"/>
      <c r="K17" s="3066"/>
      <c r="L17" s="3066"/>
      <c r="M17" s="3066"/>
      <c r="N17" s="3066"/>
      <c r="O17" s="3066"/>
      <c r="P17" s="3066"/>
      <c r="Q17" s="3066"/>
      <c r="R17" s="3066"/>
      <c r="S17" s="3066"/>
      <c r="T17" s="3066"/>
      <c r="U17" s="3066"/>
      <c r="V17" s="3066"/>
      <c r="W17" s="3078"/>
      <c r="X17" s="842"/>
      <c r="Y17" s="843" t="s">
        <v>10</v>
      </c>
      <c r="Z17" s="843" t="s">
        <v>770</v>
      </c>
      <c r="AA17" s="843" t="s">
        <v>10</v>
      </c>
      <c r="AB17" s="844"/>
    </row>
    <row r="18" spans="2:28" ht="31.5" customHeight="1" x14ac:dyDescent="0.15">
      <c r="B18" s="839"/>
      <c r="C18" s="2812" t="s">
        <v>1039</v>
      </c>
      <c r="D18" s="2812"/>
      <c r="E18" s="2812"/>
      <c r="F18" s="2812"/>
      <c r="G18" s="2812"/>
      <c r="H18" s="2812"/>
      <c r="I18" s="2812"/>
      <c r="J18" s="2812"/>
      <c r="K18" s="2812"/>
      <c r="L18" s="2812"/>
      <c r="M18" s="2812"/>
      <c r="N18" s="2812"/>
      <c r="O18" s="2812"/>
      <c r="P18" s="2812"/>
      <c r="Q18" s="2812"/>
      <c r="R18" s="2812"/>
      <c r="S18" s="2812"/>
      <c r="T18" s="2812"/>
      <c r="U18" s="2812"/>
      <c r="V18" s="2812"/>
      <c r="W18" s="3063"/>
      <c r="X18" s="842"/>
      <c r="Y18" s="843" t="s">
        <v>10</v>
      </c>
      <c r="Z18" s="843" t="s">
        <v>770</v>
      </c>
      <c r="AA18" s="843" t="s">
        <v>10</v>
      </c>
      <c r="AB18" s="844"/>
    </row>
    <row r="19" spans="2:28" ht="20.100000000000001" customHeight="1" x14ac:dyDescent="0.15">
      <c r="B19" s="839"/>
      <c r="C19" s="3066" t="s">
        <v>1040</v>
      </c>
      <c r="D19" s="3066"/>
      <c r="E19" s="3066"/>
      <c r="F19" s="3066"/>
      <c r="G19" s="3066"/>
      <c r="H19" s="3066"/>
      <c r="I19" s="3066"/>
      <c r="J19" s="3066"/>
      <c r="K19" s="3066"/>
      <c r="L19" s="3066"/>
      <c r="M19" s="3066"/>
      <c r="N19" s="3066"/>
      <c r="O19" s="3066"/>
      <c r="P19" s="3066"/>
      <c r="Q19" s="3066"/>
      <c r="R19" s="3066"/>
      <c r="S19" s="3066"/>
      <c r="T19" s="3066"/>
      <c r="U19" s="3066"/>
      <c r="V19" s="3066"/>
      <c r="W19" s="3078"/>
      <c r="X19" s="842"/>
      <c r="Y19" s="843" t="s">
        <v>10</v>
      </c>
      <c r="Z19" s="843" t="s">
        <v>770</v>
      </c>
      <c r="AA19" s="843" t="s">
        <v>10</v>
      </c>
      <c r="AB19" s="844"/>
    </row>
    <row r="20" spans="2:28" ht="20.100000000000001" customHeight="1" x14ac:dyDescent="0.15">
      <c r="B20" s="839"/>
      <c r="C20" s="3066" t="s">
        <v>1041</v>
      </c>
      <c r="D20" s="3066"/>
      <c r="E20" s="3066"/>
      <c r="F20" s="3066"/>
      <c r="G20" s="3066"/>
      <c r="H20" s="3066"/>
      <c r="I20" s="3066"/>
      <c r="J20" s="3066"/>
      <c r="K20" s="3066"/>
      <c r="L20" s="3066"/>
      <c r="M20" s="3066"/>
      <c r="N20" s="3066"/>
      <c r="O20" s="3066"/>
      <c r="P20" s="3066"/>
      <c r="Q20" s="3066"/>
      <c r="R20" s="3066"/>
      <c r="S20" s="3066"/>
      <c r="T20" s="3066"/>
      <c r="U20" s="3066"/>
      <c r="V20" s="3066"/>
      <c r="W20" s="3078"/>
      <c r="X20" s="842"/>
      <c r="Y20" s="843" t="s">
        <v>10</v>
      </c>
      <c r="Z20" s="843" t="s">
        <v>770</v>
      </c>
      <c r="AA20" s="843" t="s">
        <v>10</v>
      </c>
      <c r="AB20" s="844"/>
    </row>
    <row r="21" spans="2:28" ht="32.25" customHeight="1" x14ac:dyDescent="0.15">
      <c r="B21" s="839"/>
      <c r="C21" s="2812" t="s">
        <v>1042</v>
      </c>
      <c r="D21" s="2812"/>
      <c r="E21" s="2812"/>
      <c r="F21" s="2812"/>
      <c r="G21" s="2812"/>
      <c r="H21" s="2812"/>
      <c r="I21" s="2812"/>
      <c r="J21" s="2812"/>
      <c r="K21" s="2812"/>
      <c r="L21" s="2812"/>
      <c r="M21" s="2812"/>
      <c r="N21" s="2812"/>
      <c r="O21" s="2812"/>
      <c r="P21" s="2812"/>
      <c r="Q21" s="2812"/>
      <c r="R21" s="2812"/>
      <c r="S21" s="2812"/>
      <c r="T21" s="2812"/>
      <c r="U21" s="2812"/>
      <c r="V21" s="2812"/>
      <c r="W21" s="3063"/>
      <c r="X21" s="842"/>
      <c r="Y21" s="843" t="s">
        <v>10</v>
      </c>
      <c r="Z21" s="843" t="s">
        <v>770</v>
      </c>
      <c r="AA21" s="843" t="s">
        <v>10</v>
      </c>
      <c r="AB21" s="844"/>
    </row>
    <row r="22" spans="2:28" ht="32.25" customHeight="1" x14ac:dyDescent="0.15">
      <c r="B22" s="839"/>
      <c r="C22" s="2812" t="s">
        <v>1043</v>
      </c>
      <c r="D22" s="2812"/>
      <c r="E22" s="2812"/>
      <c r="F22" s="2812"/>
      <c r="G22" s="2812"/>
      <c r="H22" s="2812"/>
      <c r="I22" s="2812"/>
      <c r="J22" s="2812"/>
      <c r="K22" s="2812"/>
      <c r="L22" s="2812"/>
      <c r="M22" s="2812"/>
      <c r="N22" s="2812"/>
      <c r="O22" s="2812"/>
      <c r="P22" s="2812"/>
      <c r="Q22" s="2812"/>
      <c r="R22" s="2812"/>
      <c r="S22" s="2812"/>
      <c r="T22" s="2812"/>
      <c r="U22" s="2812"/>
      <c r="V22" s="2812"/>
      <c r="W22" s="3063"/>
      <c r="X22" s="842"/>
      <c r="Y22" s="843" t="s">
        <v>10</v>
      </c>
      <c r="Z22" s="843" t="s">
        <v>770</v>
      </c>
      <c r="AA22" s="843" t="s">
        <v>10</v>
      </c>
      <c r="AB22" s="844"/>
    </row>
    <row r="23" spans="2:28" ht="45.75" customHeight="1" x14ac:dyDescent="0.15">
      <c r="B23" s="839"/>
      <c r="C23" s="2812" t="s">
        <v>2497</v>
      </c>
      <c r="D23" s="2812"/>
      <c r="E23" s="2812"/>
      <c r="F23" s="2812"/>
      <c r="G23" s="2812"/>
      <c r="H23" s="2812"/>
      <c r="I23" s="2812"/>
      <c r="J23" s="2812"/>
      <c r="K23" s="2812"/>
      <c r="L23" s="2812"/>
      <c r="M23" s="2812"/>
      <c r="N23" s="2812"/>
      <c r="O23" s="2812"/>
      <c r="P23" s="2812"/>
      <c r="Q23" s="2812"/>
      <c r="R23" s="2812"/>
      <c r="S23" s="2812"/>
      <c r="T23" s="2812"/>
      <c r="U23" s="2812"/>
      <c r="V23" s="2812"/>
      <c r="W23" s="3063"/>
      <c r="X23" s="842"/>
      <c r="Y23" s="843" t="s">
        <v>10</v>
      </c>
      <c r="Z23" s="843" t="s">
        <v>770</v>
      </c>
      <c r="AA23" s="843" t="s">
        <v>10</v>
      </c>
      <c r="AB23" s="844"/>
    </row>
    <row r="24" spans="2:28" ht="29.25" customHeight="1" x14ac:dyDescent="0.15">
      <c r="B24" s="839"/>
      <c r="C24" s="2812" t="s">
        <v>1044</v>
      </c>
      <c r="D24" s="2812"/>
      <c r="E24" s="2812"/>
      <c r="F24" s="2812"/>
      <c r="G24" s="2812"/>
      <c r="H24" s="2812"/>
      <c r="I24" s="2812"/>
      <c r="J24" s="2812"/>
      <c r="K24" s="2812"/>
      <c r="L24" s="2812"/>
      <c r="M24" s="2812"/>
      <c r="N24" s="2812"/>
      <c r="O24" s="2812"/>
      <c r="P24" s="2812"/>
      <c r="Q24" s="2812"/>
      <c r="R24" s="2812"/>
      <c r="S24" s="2812"/>
      <c r="T24" s="2812"/>
      <c r="U24" s="2812"/>
      <c r="V24" s="2812"/>
      <c r="W24" s="3063"/>
      <c r="X24" s="842"/>
      <c r="Y24" s="843" t="s">
        <v>10</v>
      </c>
      <c r="Z24" s="843" t="s">
        <v>770</v>
      </c>
      <c r="AA24" s="843" t="s">
        <v>10</v>
      </c>
      <c r="AB24" s="844"/>
    </row>
    <row r="25" spans="2:28" ht="20.100000000000001" customHeight="1" x14ac:dyDescent="0.15">
      <c r="B25" s="839"/>
      <c r="C25" s="827" t="s">
        <v>1026</v>
      </c>
      <c r="D25" s="3066" t="s">
        <v>1045</v>
      </c>
      <c r="E25" s="3066"/>
      <c r="F25" s="3066"/>
      <c r="G25" s="3066"/>
      <c r="H25" s="3066"/>
      <c r="I25" s="3066"/>
      <c r="J25" s="3066"/>
      <c r="K25" s="3066"/>
      <c r="L25" s="3066"/>
      <c r="M25" s="3066"/>
      <c r="N25" s="3066"/>
      <c r="O25" s="3066"/>
      <c r="P25" s="3066"/>
      <c r="Q25" s="3066"/>
      <c r="R25" s="3066"/>
      <c r="S25" s="3066"/>
      <c r="T25" s="3066"/>
      <c r="U25" s="3066"/>
      <c r="V25" s="3066"/>
      <c r="W25" s="3078"/>
      <c r="X25" s="842"/>
      <c r="Y25" s="843"/>
      <c r="Z25" s="843"/>
      <c r="AA25" s="843"/>
      <c r="AB25" s="844"/>
    </row>
    <row r="26" spans="2:28" x14ac:dyDescent="0.15">
      <c r="B26" s="839"/>
      <c r="X26" s="851"/>
      <c r="Y26" s="830"/>
      <c r="Z26" s="830"/>
      <c r="AA26" s="830"/>
      <c r="AB26" s="852"/>
    </row>
    <row r="27" spans="2:28" x14ac:dyDescent="0.15">
      <c r="B27" s="2811" t="s">
        <v>2165</v>
      </c>
      <c r="C27" s="3066"/>
      <c r="D27" s="3066"/>
      <c r="E27" s="3066"/>
      <c r="F27" s="3066"/>
      <c r="G27" s="3066"/>
      <c r="H27" s="3066"/>
      <c r="I27" s="3066"/>
      <c r="J27" s="3066"/>
      <c r="K27" s="3066"/>
      <c r="L27" s="3066"/>
      <c r="M27" s="3066"/>
      <c r="N27" s="3066"/>
      <c r="O27" s="3066"/>
      <c r="P27" s="3066"/>
      <c r="Q27" s="3066"/>
      <c r="R27" s="3066"/>
      <c r="S27" s="3066"/>
      <c r="T27" s="3066"/>
      <c r="U27" s="3066"/>
      <c r="V27" s="3066"/>
      <c r="X27" s="851"/>
      <c r="Y27" s="830"/>
      <c r="Z27" s="830"/>
      <c r="AA27" s="830"/>
      <c r="AB27" s="852"/>
    </row>
    <row r="28" spans="2:28" ht="25.5" customHeight="1" x14ac:dyDescent="0.15">
      <c r="B28" s="3079"/>
      <c r="C28" s="3066"/>
      <c r="D28" s="3066"/>
      <c r="E28" s="3066"/>
      <c r="F28" s="3066"/>
      <c r="G28" s="3066"/>
      <c r="H28" s="3066"/>
      <c r="I28" s="3066"/>
      <c r="J28" s="3066"/>
      <c r="K28" s="3066"/>
      <c r="L28" s="3066"/>
      <c r="M28" s="3066"/>
      <c r="N28" s="3066"/>
      <c r="O28" s="3066"/>
      <c r="P28" s="3066"/>
      <c r="Q28" s="3066"/>
      <c r="R28" s="3066"/>
      <c r="S28" s="3066"/>
      <c r="T28" s="3066"/>
      <c r="U28" s="3066"/>
      <c r="V28" s="3066"/>
      <c r="X28" s="851"/>
      <c r="Y28" s="840" t="s">
        <v>769</v>
      </c>
      <c r="Z28" s="840" t="s">
        <v>770</v>
      </c>
      <c r="AA28" s="840" t="s">
        <v>771</v>
      </c>
      <c r="AB28" s="852"/>
    </row>
    <row r="29" spans="2:28" ht="6" customHeight="1" x14ac:dyDescent="0.15">
      <c r="B29" s="839"/>
      <c r="X29" s="851"/>
      <c r="Y29" s="830"/>
      <c r="Z29" s="830"/>
      <c r="AA29" s="830"/>
      <c r="AB29" s="852"/>
    </row>
    <row r="30" spans="2:28" x14ac:dyDescent="0.15">
      <c r="B30" s="839"/>
      <c r="C30" s="827" t="s">
        <v>1046</v>
      </c>
      <c r="X30" s="851"/>
      <c r="Y30" s="830"/>
      <c r="Z30" s="830"/>
      <c r="AA30" s="830"/>
      <c r="AB30" s="852"/>
    </row>
    <row r="31" spans="2:28" ht="31.5" customHeight="1" x14ac:dyDescent="0.15">
      <c r="B31" s="839"/>
      <c r="C31" s="2812" t="s">
        <v>1047</v>
      </c>
      <c r="D31" s="2812"/>
      <c r="E31" s="2812"/>
      <c r="F31" s="2812"/>
      <c r="G31" s="2812"/>
      <c r="H31" s="2812"/>
      <c r="I31" s="2812"/>
      <c r="J31" s="2812"/>
      <c r="K31" s="2812"/>
      <c r="L31" s="2812"/>
      <c r="M31" s="2812"/>
      <c r="N31" s="2812"/>
      <c r="O31" s="2812"/>
      <c r="P31" s="2812"/>
      <c r="Q31" s="2812"/>
      <c r="R31" s="2812"/>
      <c r="S31" s="2812"/>
      <c r="T31" s="2812"/>
      <c r="U31" s="2812"/>
      <c r="V31" s="2812"/>
      <c r="W31" s="3063"/>
      <c r="X31" s="851"/>
      <c r="Y31" s="830"/>
      <c r="Z31" s="830"/>
      <c r="AA31" s="830"/>
      <c r="AB31" s="852"/>
    </row>
    <row r="32" spans="2:28" ht="6.75" customHeight="1" x14ac:dyDescent="0.15">
      <c r="B32" s="839"/>
      <c r="X32" s="851"/>
      <c r="Y32" s="830"/>
      <c r="Z32" s="830"/>
      <c r="AA32" s="830"/>
      <c r="AB32" s="852"/>
    </row>
    <row r="33" spans="2:36" x14ac:dyDescent="0.15">
      <c r="B33" s="839"/>
      <c r="C33" s="845" t="s">
        <v>955</v>
      </c>
      <c r="D33" s="843" t="s">
        <v>10</v>
      </c>
      <c r="E33" s="3066" t="s">
        <v>956</v>
      </c>
      <c r="F33" s="3066"/>
      <c r="G33" s="843" t="s">
        <v>10</v>
      </c>
      <c r="H33" s="2812" t="s">
        <v>957</v>
      </c>
      <c r="I33" s="2812"/>
      <c r="J33" s="846" t="s">
        <v>1048</v>
      </c>
      <c r="K33" s="846"/>
      <c r="L33" s="845"/>
      <c r="M33" s="845"/>
      <c r="N33" s="845"/>
      <c r="X33" s="851"/>
      <c r="Y33" s="830"/>
      <c r="Z33" s="830"/>
      <c r="AA33" s="830"/>
      <c r="AB33" s="852"/>
    </row>
    <row r="34" spans="2:36" x14ac:dyDescent="0.15">
      <c r="B34" s="839"/>
      <c r="C34" s="827" t="s">
        <v>1049</v>
      </c>
      <c r="X34" s="851"/>
      <c r="Y34" s="830"/>
      <c r="Z34" s="830"/>
      <c r="AA34" s="830"/>
      <c r="AB34" s="852"/>
    </row>
    <row r="35" spans="2:36" ht="4.5" customHeight="1" x14ac:dyDescent="0.15">
      <c r="B35" s="839"/>
      <c r="X35" s="851"/>
      <c r="Y35" s="830"/>
      <c r="Z35" s="830"/>
      <c r="AA35" s="830"/>
      <c r="AB35" s="852"/>
    </row>
    <row r="36" spans="2:36" ht="33.75" customHeight="1" x14ac:dyDescent="0.15">
      <c r="B36" s="839"/>
      <c r="C36" s="867"/>
      <c r="D36" s="2564"/>
      <c r="E36" s="2565"/>
      <c r="F36" s="2565"/>
      <c r="G36" s="2565"/>
      <c r="H36" s="2565"/>
      <c r="I36" s="2565"/>
      <c r="J36" s="2565"/>
      <c r="K36" s="2565"/>
      <c r="L36" s="2565"/>
      <c r="M36" s="2566"/>
      <c r="N36" s="2708" t="s">
        <v>1050</v>
      </c>
      <c r="O36" s="2709"/>
      <c r="P36" s="2710"/>
      <c r="X36" s="851"/>
      <c r="AB36" s="852"/>
    </row>
    <row r="37" spans="2:36" ht="27.75" customHeight="1" x14ac:dyDescent="0.15">
      <c r="B37" s="839"/>
      <c r="C37" s="868" t="s">
        <v>858</v>
      </c>
      <c r="D37" s="3077" t="s">
        <v>1051</v>
      </c>
      <c r="E37" s="3077"/>
      <c r="F37" s="3077"/>
      <c r="G37" s="3077"/>
      <c r="H37" s="3077"/>
      <c r="I37" s="3077"/>
      <c r="J37" s="3077"/>
      <c r="K37" s="3077"/>
      <c r="L37" s="3077"/>
      <c r="M37" s="3077"/>
      <c r="N37" s="2564"/>
      <c r="O37" s="2565"/>
      <c r="P37" s="835" t="s">
        <v>860</v>
      </c>
      <c r="X37" s="842"/>
      <c r="Y37" s="843"/>
      <c r="Z37" s="843"/>
      <c r="AA37" s="843"/>
      <c r="AB37" s="844"/>
      <c r="AJ37" s="846"/>
    </row>
    <row r="38" spans="2:36" ht="40.5" customHeight="1" x14ac:dyDescent="0.15">
      <c r="B38" s="839"/>
      <c r="C38" s="868" t="s">
        <v>861</v>
      </c>
      <c r="D38" s="3076" t="s">
        <v>1052</v>
      </c>
      <c r="E38" s="3077"/>
      <c r="F38" s="3077"/>
      <c r="G38" s="3077"/>
      <c r="H38" s="3077"/>
      <c r="I38" s="3077"/>
      <c r="J38" s="3077"/>
      <c r="K38" s="3077"/>
      <c r="L38" s="3077"/>
      <c r="M38" s="3077"/>
      <c r="N38" s="2564"/>
      <c r="O38" s="2565"/>
      <c r="P38" s="835" t="s">
        <v>860</v>
      </c>
      <c r="Q38" s="827" t="s">
        <v>863</v>
      </c>
      <c r="R38" s="2812" t="s">
        <v>1053</v>
      </c>
      <c r="S38" s="2812"/>
      <c r="T38" s="2812"/>
      <c r="U38" s="2812"/>
      <c r="V38" s="2812"/>
      <c r="X38" s="842"/>
      <c r="Y38" s="843" t="s">
        <v>10</v>
      </c>
      <c r="Z38" s="843" t="s">
        <v>770</v>
      </c>
      <c r="AA38" s="843" t="s">
        <v>10</v>
      </c>
      <c r="AB38" s="844"/>
      <c r="AC38" s="839"/>
      <c r="AJ38" s="846"/>
    </row>
    <row r="39" spans="2:36" ht="62.25" customHeight="1" x14ac:dyDescent="0.15">
      <c r="B39" s="869"/>
      <c r="C39" s="868" t="s">
        <v>1002</v>
      </c>
      <c r="D39" s="3072" t="s">
        <v>1054</v>
      </c>
      <c r="E39" s="3073"/>
      <c r="F39" s="3073"/>
      <c r="G39" s="3073"/>
      <c r="H39" s="3073"/>
      <c r="I39" s="3073"/>
      <c r="J39" s="3073"/>
      <c r="K39" s="3073"/>
      <c r="L39" s="3073"/>
      <c r="M39" s="3074"/>
      <c r="N39" s="2786"/>
      <c r="O39" s="2787"/>
      <c r="P39" s="856" t="s">
        <v>860</v>
      </c>
      <c r="Q39" s="839" t="s">
        <v>863</v>
      </c>
      <c r="R39" s="2812" t="s">
        <v>1055</v>
      </c>
      <c r="S39" s="2812"/>
      <c r="T39" s="2812"/>
      <c r="U39" s="2812"/>
      <c r="V39" s="2812"/>
      <c r="X39" s="842"/>
      <c r="Y39" s="843" t="s">
        <v>10</v>
      </c>
      <c r="Z39" s="843" t="s">
        <v>770</v>
      </c>
      <c r="AA39" s="843" t="s">
        <v>10</v>
      </c>
      <c r="AB39" s="844"/>
      <c r="AC39" s="839"/>
      <c r="AJ39" s="845"/>
    </row>
    <row r="40" spans="2:36" x14ac:dyDescent="0.15">
      <c r="B40" s="839"/>
      <c r="X40" s="851"/>
      <c r="Y40" s="830"/>
      <c r="Z40" s="830"/>
      <c r="AA40" s="830"/>
      <c r="AB40" s="852"/>
    </row>
    <row r="41" spans="2:36" x14ac:dyDescent="0.15">
      <c r="B41" s="839"/>
      <c r="C41" s="827" t="s">
        <v>1056</v>
      </c>
      <c r="L41" s="846"/>
      <c r="M41" s="846"/>
      <c r="N41" s="846"/>
      <c r="Q41" s="846"/>
      <c r="R41" s="846"/>
      <c r="S41" s="846"/>
      <c r="T41" s="846"/>
      <c r="U41" s="846"/>
      <c r="V41" s="846"/>
      <c r="W41" s="846"/>
      <c r="X41" s="3067"/>
      <c r="Y41" s="2838"/>
      <c r="Z41" s="2838"/>
      <c r="AA41" s="2838"/>
      <c r="AB41" s="3068"/>
    </row>
    <row r="42" spans="2:36" ht="8.25" customHeight="1" x14ac:dyDescent="0.15">
      <c r="B42" s="839"/>
      <c r="L42" s="846"/>
      <c r="M42" s="846"/>
      <c r="N42" s="846"/>
      <c r="Q42" s="846"/>
      <c r="R42" s="846"/>
      <c r="S42" s="846"/>
      <c r="T42" s="846"/>
      <c r="U42" s="846"/>
      <c r="V42" s="846"/>
      <c r="W42" s="846"/>
      <c r="X42" s="851"/>
      <c r="Y42" s="830"/>
      <c r="Z42" s="830"/>
      <c r="AA42" s="830"/>
      <c r="AB42" s="852"/>
    </row>
    <row r="43" spans="2:36" ht="18.75" customHeight="1" x14ac:dyDescent="0.15">
      <c r="B43" s="839"/>
      <c r="C43" s="2564"/>
      <c r="D43" s="2565"/>
      <c r="E43" s="2565"/>
      <c r="F43" s="2565"/>
      <c r="G43" s="2565"/>
      <c r="H43" s="2565"/>
      <c r="I43" s="2565"/>
      <c r="J43" s="2566"/>
      <c r="K43" s="2564" t="s">
        <v>1057</v>
      </c>
      <c r="L43" s="2565"/>
      <c r="M43" s="2565"/>
      <c r="N43" s="2565"/>
      <c r="O43" s="2565"/>
      <c r="P43" s="2566"/>
      <c r="Q43" s="2564" t="s">
        <v>1058</v>
      </c>
      <c r="R43" s="2565"/>
      <c r="S43" s="2565"/>
      <c r="T43" s="2565"/>
      <c r="U43" s="2565"/>
      <c r="V43" s="2566"/>
      <c r="W43" s="846"/>
      <c r="X43" s="851"/>
      <c r="Y43" s="830"/>
      <c r="Z43" s="830"/>
      <c r="AA43" s="830"/>
      <c r="AB43" s="852"/>
    </row>
    <row r="44" spans="2:36" ht="18.75" customHeight="1" x14ac:dyDescent="0.15">
      <c r="B44" s="839"/>
      <c r="C44" s="2730" t="s">
        <v>1059</v>
      </c>
      <c r="D44" s="2730"/>
      <c r="E44" s="2730"/>
      <c r="F44" s="2730"/>
      <c r="G44" s="2730"/>
      <c r="H44" s="2730"/>
      <c r="I44" s="2730" t="s">
        <v>1060</v>
      </c>
      <c r="J44" s="2730"/>
      <c r="K44" s="2564"/>
      <c r="L44" s="2565"/>
      <c r="M44" s="2565"/>
      <c r="N44" s="2565"/>
      <c r="O44" s="2565"/>
      <c r="P44" s="870" t="s">
        <v>860</v>
      </c>
      <c r="Q44" s="3069"/>
      <c r="R44" s="3070"/>
      <c r="S44" s="3070"/>
      <c r="T44" s="3070"/>
      <c r="U44" s="3070"/>
      <c r="V44" s="3071"/>
      <c r="W44" s="846"/>
      <c r="X44" s="851"/>
      <c r="Y44" s="830"/>
      <c r="Z44" s="830"/>
      <c r="AA44" s="830"/>
      <c r="AB44" s="852"/>
    </row>
    <row r="45" spans="2:36" ht="18.75" customHeight="1" x14ac:dyDescent="0.15">
      <c r="B45" s="839"/>
      <c r="C45" s="2730"/>
      <c r="D45" s="2730"/>
      <c r="E45" s="2730"/>
      <c r="F45" s="2730"/>
      <c r="G45" s="2730"/>
      <c r="H45" s="2730"/>
      <c r="I45" s="2730" t="s">
        <v>1061</v>
      </c>
      <c r="J45" s="2730"/>
      <c r="K45" s="2564"/>
      <c r="L45" s="2565"/>
      <c r="M45" s="2565"/>
      <c r="N45" s="2565"/>
      <c r="O45" s="2565"/>
      <c r="P45" s="870" t="s">
        <v>860</v>
      </c>
      <c r="Q45" s="2564"/>
      <c r="R45" s="2565"/>
      <c r="S45" s="2565"/>
      <c r="T45" s="2565"/>
      <c r="U45" s="2565"/>
      <c r="V45" s="870" t="s">
        <v>860</v>
      </c>
      <c r="W45" s="846"/>
      <c r="X45" s="851"/>
      <c r="Y45" s="830"/>
      <c r="Z45" s="830"/>
      <c r="AA45" s="830"/>
      <c r="AB45" s="852"/>
    </row>
    <row r="46" spans="2:36" x14ac:dyDescent="0.15">
      <c r="B46" s="839"/>
      <c r="L46" s="827" t="s">
        <v>1062</v>
      </c>
      <c r="X46" s="851"/>
      <c r="Y46" s="830"/>
      <c r="Z46" s="830"/>
      <c r="AA46" s="830"/>
      <c r="AB46" s="852"/>
    </row>
    <row r="47" spans="2:36" ht="72" customHeight="1" x14ac:dyDescent="0.15">
      <c r="B47" s="839"/>
      <c r="C47" s="2812" t="s">
        <v>2166</v>
      </c>
      <c r="D47" s="2812"/>
      <c r="E47" s="2812"/>
      <c r="F47" s="2812"/>
      <c r="G47" s="2812"/>
      <c r="H47" s="2812"/>
      <c r="I47" s="2812"/>
      <c r="J47" s="2812"/>
      <c r="K47" s="2812"/>
      <c r="L47" s="2812"/>
      <c r="M47" s="2812"/>
      <c r="N47" s="2812"/>
      <c r="O47" s="2812"/>
      <c r="P47" s="2812"/>
      <c r="Q47" s="2812"/>
      <c r="R47" s="2812"/>
      <c r="S47" s="2812"/>
      <c r="T47" s="2812"/>
      <c r="U47" s="2812"/>
      <c r="V47" s="2812"/>
      <c r="X47" s="842"/>
      <c r="Y47" s="843" t="s">
        <v>10</v>
      </c>
      <c r="Z47" s="843" t="s">
        <v>770</v>
      </c>
      <c r="AA47" s="843" t="s">
        <v>10</v>
      </c>
      <c r="AB47" s="844"/>
    </row>
    <row r="48" spans="2:36" ht="9.75" customHeight="1" x14ac:dyDescent="0.15">
      <c r="B48" s="839"/>
      <c r="C48" s="847"/>
      <c r="D48" s="847"/>
      <c r="E48" s="847"/>
      <c r="F48" s="847"/>
      <c r="G48" s="847"/>
      <c r="H48" s="847"/>
      <c r="I48" s="847"/>
      <c r="J48" s="847"/>
      <c r="K48" s="847"/>
      <c r="L48" s="847"/>
      <c r="M48" s="847"/>
      <c r="N48" s="847"/>
      <c r="O48" s="847"/>
      <c r="P48" s="847"/>
      <c r="Q48" s="847"/>
      <c r="R48" s="847"/>
      <c r="S48" s="847"/>
      <c r="T48" s="847"/>
      <c r="U48" s="847"/>
      <c r="V48" s="847"/>
      <c r="X48" s="842"/>
      <c r="Y48" s="843"/>
      <c r="Z48" s="843"/>
      <c r="AA48" s="843"/>
      <c r="AB48" s="844"/>
    </row>
    <row r="49" spans="2:28" ht="63.75" customHeight="1" x14ac:dyDescent="0.15">
      <c r="B49" s="839"/>
      <c r="C49" s="2812" t="s">
        <v>1063</v>
      </c>
      <c r="D49" s="2812"/>
      <c r="E49" s="2812"/>
      <c r="F49" s="2812"/>
      <c r="G49" s="2812"/>
      <c r="H49" s="2812"/>
      <c r="I49" s="2812"/>
      <c r="J49" s="2812"/>
      <c r="K49" s="2812"/>
      <c r="L49" s="2812"/>
      <c r="M49" s="2812"/>
      <c r="N49" s="2812"/>
      <c r="O49" s="2812"/>
      <c r="P49" s="2812"/>
      <c r="Q49" s="2812"/>
      <c r="R49" s="2812"/>
      <c r="S49" s="2812"/>
      <c r="T49" s="2812"/>
      <c r="U49" s="2812"/>
      <c r="V49" s="2812"/>
      <c r="X49" s="842"/>
      <c r="Y49" s="843" t="s">
        <v>10</v>
      </c>
      <c r="Z49" s="843" t="s">
        <v>770</v>
      </c>
      <c r="AA49" s="843" t="s">
        <v>10</v>
      </c>
      <c r="AB49" s="844"/>
    </row>
    <row r="50" spans="2:28" ht="15" customHeight="1" x14ac:dyDescent="0.15">
      <c r="B50" s="839"/>
      <c r="C50" s="847"/>
      <c r="D50" s="847"/>
      <c r="E50" s="847"/>
      <c r="F50" s="847"/>
      <c r="G50" s="847"/>
      <c r="H50" s="847"/>
      <c r="I50" s="847"/>
      <c r="J50" s="847"/>
      <c r="K50" s="847"/>
      <c r="L50" s="847"/>
      <c r="M50" s="847"/>
      <c r="N50" s="847"/>
      <c r="O50" s="847"/>
      <c r="P50" s="847"/>
      <c r="Q50" s="847"/>
      <c r="R50" s="847"/>
      <c r="S50" s="847"/>
      <c r="T50" s="847"/>
      <c r="U50" s="847"/>
      <c r="V50" s="847"/>
      <c r="X50" s="842"/>
      <c r="Y50" s="843"/>
      <c r="Z50" s="843"/>
      <c r="AA50" s="843"/>
      <c r="AB50" s="844"/>
    </row>
    <row r="51" spans="2:28" x14ac:dyDescent="0.15">
      <c r="B51" s="839"/>
      <c r="C51" s="871" t="s">
        <v>1064</v>
      </c>
      <c r="X51" s="851"/>
      <c r="Y51" s="830"/>
      <c r="Z51" s="830"/>
      <c r="AA51" s="830"/>
      <c r="AB51" s="852"/>
    </row>
    <row r="52" spans="2:28" x14ac:dyDescent="0.15">
      <c r="B52" s="839"/>
      <c r="C52" s="867"/>
      <c r="D52" s="3061"/>
      <c r="E52" s="3061"/>
      <c r="F52" s="3061"/>
      <c r="G52" s="3061"/>
      <c r="H52" s="3061"/>
      <c r="I52" s="3061"/>
      <c r="J52" s="3061"/>
      <c r="K52" s="3061"/>
      <c r="L52" s="3061"/>
      <c r="M52" s="3061"/>
      <c r="N52" s="3075" t="s">
        <v>1050</v>
      </c>
      <c r="O52" s="3061"/>
      <c r="P52" s="3061"/>
      <c r="X52" s="851"/>
      <c r="Y52" s="830"/>
      <c r="Z52" s="830"/>
      <c r="AA52" s="830"/>
      <c r="AB52" s="852"/>
    </row>
    <row r="53" spans="2:28" x14ac:dyDescent="0.15">
      <c r="B53" s="839"/>
      <c r="C53" s="867" t="s">
        <v>858</v>
      </c>
      <c r="D53" s="2730" t="s">
        <v>1065</v>
      </c>
      <c r="E53" s="2730"/>
      <c r="F53" s="2730"/>
      <c r="G53" s="2730"/>
      <c r="H53" s="2730"/>
      <c r="I53" s="2730"/>
      <c r="J53" s="2730"/>
      <c r="K53" s="2730"/>
      <c r="L53" s="2730"/>
      <c r="M53" s="2730"/>
      <c r="N53" s="2564"/>
      <c r="O53" s="2565"/>
      <c r="P53" s="870" t="s">
        <v>860</v>
      </c>
      <c r="X53" s="851"/>
      <c r="Y53" s="830"/>
      <c r="Z53" s="830"/>
      <c r="AA53" s="830"/>
      <c r="AB53" s="852"/>
    </row>
    <row r="54" spans="2:28" ht="13.5" customHeight="1" x14ac:dyDescent="0.15">
      <c r="B54" s="839"/>
      <c r="C54" s="867" t="s">
        <v>861</v>
      </c>
      <c r="D54" s="3064" t="s">
        <v>1066</v>
      </c>
      <c r="E54" s="3064"/>
      <c r="F54" s="3064"/>
      <c r="G54" s="3064"/>
      <c r="H54" s="3064"/>
      <c r="I54" s="3064"/>
      <c r="J54" s="3064"/>
      <c r="K54" s="3064"/>
      <c r="L54" s="3064"/>
      <c r="M54" s="3064"/>
      <c r="N54" s="2564"/>
      <c r="O54" s="2565"/>
      <c r="P54" s="870" t="s">
        <v>860</v>
      </c>
      <c r="Q54" s="827" t="s">
        <v>863</v>
      </c>
      <c r="R54" s="3065" t="s">
        <v>1067</v>
      </c>
      <c r="S54" s="3065"/>
      <c r="T54" s="3065"/>
      <c r="U54" s="3065"/>
      <c r="V54" s="3065"/>
      <c r="X54" s="851"/>
      <c r="Y54" s="830"/>
      <c r="Z54" s="830"/>
      <c r="AA54" s="830"/>
      <c r="AB54" s="852"/>
    </row>
    <row r="55" spans="2:28" x14ac:dyDescent="0.15">
      <c r="B55" s="839"/>
      <c r="R55" s="3065"/>
      <c r="S55" s="3065"/>
      <c r="T55" s="3065"/>
      <c r="U55" s="3065"/>
      <c r="V55" s="3065"/>
      <c r="X55" s="851"/>
      <c r="Y55" s="843" t="s">
        <v>10</v>
      </c>
      <c r="Z55" s="843" t="s">
        <v>770</v>
      </c>
      <c r="AA55" s="843" t="s">
        <v>10</v>
      </c>
      <c r="AB55" s="852"/>
    </row>
    <row r="56" spans="2:28" x14ac:dyDescent="0.15">
      <c r="B56" s="839"/>
      <c r="X56" s="851"/>
      <c r="Y56" s="830"/>
      <c r="Z56" s="830"/>
      <c r="AA56" s="830"/>
      <c r="AB56" s="852"/>
    </row>
    <row r="57" spans="2:28" ht="13.15" customHeight="1" x14ac:dyDescent="0.15">
      <c r="B57" s="2724" t="s">
        <v>2167</v>
      </c>
      <c r="C57" s="3057"/>
      <c r="D57" s="3057"/>
      <c r="E57" s="3057"/>
      <c r="F57" s="3057"/>
      <c r="G57" s="3057"/>
      <c r="H57" s="3057"/>
      <c r="I57" s="3057"/>
      <c r="J57" s="3057"/>
      <c r="K57" s="3057"/>
      <c r="L57" s="3057"/>
      <c r="M57" s="3057"/>
      <c r="N57" s="3057"/>
      <c r="O57" s="3057"/>
      <c r="P57" s="3057"/>
      <c r="Q57" s="3057"/>
      <c r="R57" s="3057"/>
      <c r="S57" s="3057"/>
      <c r="T57" s="3057"/>
      <c r="U57" s="3057"/>
      <c r="V57" s="3057"/>
      <c r="X57" s="851"/>
      <c r="Y57" s="840" t="s">
        <v>769</v>
      </c>
      <c r="Z57" s="840" t="s">
        <v>770</v>
      </c>
      <c r="AA57" s="840" t="s">
        <v>771</v>
      </c>
      <c r="AB57" s="852"/>
    </row>
    <row r="58" spans="2:28" ht="12.75" customHeight="1" x14ac:dyDescent="0.15">
      <c r="B58" s="3056"/>
      <c r="C58" s="3057"/>
      <c r="D58" s="3057"/>
      <c r="E58" s="3057"/>
      <c r="F58" s="3057"/>
      <c r="G58" s="3057"/>
      <c r="H58" s="3057"/>
      <c r="I58" s="3057"/>
      <c r="J58" s="3057"/>
      <c r="K58" s="3057"/>
      <c r="L58" s="3057"/>
      <c r="M58" s="3057"/>
      <c r="N58" s="3057"/>
      <c r="O58" s="3057"/>
      <c r="P58" s="3057"/>
      <c r="Q58" s="3057"/>
      <c r="R58" s="3057"/>
      <c r="S58" s="3057"/>
      <c r="T58" s="3057"/>
      <c r="U58" s="3057"/>
      <c r="V58" s="3057"/>
      <c r="X58" s="851"/>
      <c r="Y58" s="840"/>
      <c r="Z58" s="840"/>
      <c r="AA58" s="840"/>
      <c r="AB58" s="852"/>
    </row>
    <row r="59" spans="2:28" ht="6" customHeight="1" x14ac:dyDescent="0.15">
      <c r="B59" s="839"/>
      <c r="X59" s="851"/>
      <c r="Y59" s="840"/>
      <c r="Z59" s="840"/>
      <c r="AA59" s="840"/>
      <c r="AB59" s="852"/>
    </row>
    <row r="60" spans="2:28" x14ac:dyDescent="0.15">
      <c r="B60" s="839"/>
      <c r="C60" s="845" t="s">
        <v>955</v>
      </c>
      <c r="D60" s="843" t="s">
        <v>10</v>
      </c>
      <c r="E60" s="3066" t="s">
        <v>956</v>
      </c>
      <c r="F60" s="3066"/>
      <c r="G60" s="843" t="s">
        <v>10</v>
      </c>
      <c r="H60" s="2812" t="s">
        <v>957</v>
      </c>
      <c r="I60" s="2812"/>
      <c r="J60" s="846" t="s">
        <v>958</v>
      </c>
      <c r="K60" s="846"/>
      <c r="X60" s="851"/>
      <c r="Y60" s="830"/>
      <c r="Z60" s="830"/>
      <c r="AA60" s="830"/>
      <c r="AB60" s="852"/>
    </row>
    <row r="61" spans="2:28" ht="39.75" customHeight="1" x14ac:dyDescent="0.15">
      <c r="B61" s="839"/>
      <c r="C61" s="2812" t="s">
        <v>1068</v>
      </c>
      <c r="D61" s="2812"/>
      <c r="E61" s="2812"/>
      <c r="F61" s="2812"/>
      <c r="G61" s="2812"/>
      <c r="H61" s="2812"/>
      <c r="I61" s="2812"/>
      <c r="J61" s="2812"/>
      <c r="K61" s="2812"/>
      <c r="L61" s="2812"/>
      <c r="M61" s="2812"/>
      <c r="N61" s="2812"/>
      <c r="O61" s="2812"/>
      <c r="P61" s="2812"/>
      <c r="Q61" s="2812"/>
      <c r="R61" s="2812"/>
      <c r="S61" s="2812"/>
      <c r="T61" s="2812"/>
      <c r="U61" s="2812"/>
      <c r="V61" s="2812"/>
      <c r="W61" s="3063"/>
      <c r="X61" s="842"/>
      <c r="Y61" s="843" t="s">
        <v>10</v>
      </c>
      <c r="Z61" s="843" t="s">
        <v>770</v>
      </c>
      <c r="AA61" s="843" t="s">
        <v>10</v>
      </c>
      <c r="AB61" s="844"/>
    </row>
    <row r="62" spans="2:28" x14ac:dyDescent="0.15">
      <c r="B62" s="839"/>
      <c r="C62" s="827" t="s">
        <v>775</v>
      </c>
      <c r="X62" s="842"/>
      <c r="Y62" s="846"/>
      <c r="Z62" s="846"/>
      <c r="AA62" s="846"/>
      <c r="AB62" s="844"/>
    </row>
    <row r="63" spans="2:28" x14ac:dyDescent="0.15">
      <c r="B63" s="839"/>
      <c r="C63" s="2812" t="s">
        <v>1069</v>
      </c>
      <c r="D63" s="2812"/>
      <c r="E63" s="2812"/>
      <c r="F63" s="2812"/>
      <c r="G63" s="2812"/>
      <c r="H63" s="2812"/>
      <c r="I63" s="2812"/>
      <c r="J63" s="2812"/>
      <c r="K63" s="2812"/>
      <c r="L63" s="2812"/>
      <c r="M63" s="2812"/>
      <c r="N63" s="2812"/>
      <c r="O63" s="2812"/>
      <c r="P63" s="2812"/>
      <c r="Q63" s="2812"/>
      <c r="R63" s="2812"/>
      <c r="S63" s="2812"/>
      <c r="T63" s="2812"/>
      <c r="U63" s="2812"/>
      <c r="V63" s="2812"/>
      <c r="W63" s="3063"/>
      <c r="X63" s="842"/>
      <c r="Y63" s="843" t="s">
        <v>10</v>
      </c>
      <c r="Z63" s="843" t="s">
        <v>770</v>
      </c>
      <c r="AA63" s="843" t="s">
        <v>10</v>
      </c>
      <c r="AB63" s="844"/>
    </row>
    <row r="64" spans="2:28" x14ac:dyDescent="0.15">
      <c r="B64" s="853"/>
      <c r="C64" s="854"/>
      <c r="D64" s="854"/>
      <c r="E64" s="854"/>
      <c r="F64" s="854"/>
      <c r="G64" s="854"/>
      <c r="H64" s="854"/>
      <c r="I64" s="854"/>
      <c r="J64" s="854"/>
      <c r="K64" s="854"/>
      <c r="L64" s="854"/>
      <c r="M64" s="854"/>
      <c r="N64" s="854"/>
      <c r="O64" s="854"/>
      <c r="P64" s="854"/>
      <c r="Q64" s="854"/>
      <c r="R64" s="854"/>
      <c r="S64" s="854"/>
      <c r="T64" s="854"/>
      <c r="U64" s="854"/>
      <c r="V64" s="854"/>
      <c r="W64" s="854"/>
      <c r="X64" s="853"/>
      <c r="Y64" s="854"/>
      <c r="Z64" s="854"/>
      <c r="AA64" s="854"/>
      <c r="AB64" s="872"/>
    </row>
    <row r="66" spans="2:2" x14ac:dyDescent="0.15">
      <c r="B66" s="827" t="s">
        <v>1070</v>
      </c>
    </row>
    <row r="67" spans="2:2" x14ac:dyDescent="0.15">
      <c r="B67" s="827" t="s">
        <v>1071</v>
      </c>
    </row>
    <row r="68" spans="2:2" x14ac:dyDescent="0.15">
      <c r="B68" s="827" t="s">
        <v>1072</v>
      </c>
    </row>
    <row r="69" spans="2:2" x14ac:dyDescent="0.15">
      <c r="B69" s="827" t="s">
        <v>1073</v>
      </c>
    </row>
    <row r="70" spans="2:2" x14ac:dyDescent="0.15">
      <c r="B70" s="827" t="s">
        <v>1074</v>
      </c>
    </row>
    <row r="71" spans="2:2" x14ac:dyDescent="0.15">
      <c r="B71" s="827" t="s">
        <v>1075</v>
      </c>
    </row>
    <row r="90" spans="12:12" x14ac:dyDescent="0.15">
      <c r="L90" s="873"/>
    </row>
    <row r="122" spans="3:7" x14ac:dyDescent="0.15">
      <c r="C122" s="854"/>
      <c r="D122" s="854"/>
      <c r="E122" s="854"/>
      <c r="F122" s="854"/>
      <c r="G122" s="854"/>
    </row>
    <row r="123" spans="3:7" x14ac:dyDescent="0.15">
      <c r="C123" s="83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9"/>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tint="0.499984740745262"/>
  </sheetPr>
  <dimension ref="B2:AB114"/>
  <sheetViews>
    <sheetView workbookViewId="0"/>
  </sheetViews>
  <sheetFormatPr defaultColWidth="4" defaultRowHeight="13.5" x14ac:dyDescent="0.15"/>
  <cols>
    <col min="1" max="1" width="2.875" style="827" customWidth="1"/>
    <col min="2" max="2" width="2.375" style="827" customWidth="1"/>
    <col min="3" max="11" width="3.625" style="827" customWidth="1"/>
    <col min="12" max="12" width="4.5" style="827" customWidth="1"/>
    <col min="13" max="21" width="3.625" style="827" customWidth="1"/>
    <col min="22" max="22" width="2.875" style="827" customWidth="1"/>
    <col min="23" max="23" width="2.125" style="827" customWidth="1"/>
    <col min="24" max="27" width="3.25" style="827" customWidth="1"/>
    <col min="28" max="28" width="3.75" style="827" customWidth="1"/>
    <col min="29" max="29" width="0.875" style="827" customWidth="1"/>
    <col min="30" max="16384" width="4" style="827"/>
  </cols>
  <sheetData>
    <row r="2" spans="2:28" x14ac:dyDescent="0.15">
      <c r="B2" s="827" t="s">
        <v>1076</v>
      </c>
    </row>
    <row r="3" spans="2:28" x14ac:dyDescent="0.15">
      <c r="Q3" s="828"/>
      <c r="R3" s="828"/>
      <c r="S3" s="829" t="s">
        <v>477</v>
      </c>
      <c r="T3" s="2838"/>
      <c r="U3" s="2838"/>
      <c r="V3" s="830" t="s">
        <v>478</v>
      </c>
      <c r="W3" s="2838"/>
      <c r="X3" s="2838"/>
      <c r="Y3" s="830" t="s">
        <v>646</v>
      </c>
      <c r="Z3" s="2838"/>
      <c r="AA3" s="2838"/>
      <c r="AB3" s="830" t="s">
        <v>647</v>
      </c>
    </row>
    <row r="4" spans="2:28" x14ac:dyDescent="0.15">
      <c r="S4" s="828"/>
      <c r="T4" s="828"/>
      <c r="U4" s="828"/>
    </row>
    <row r="5" spans="2:28" ht="20.100000000000001" customHeight="1" x14ac:dyDescent="0.15">
      <c r="B5" s="2838" t="s">
        <v>1077</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row>
    <row r="7" spans="2:28" ht="23.25" customHeight="1" x14ac:dyDescent="0.15">
      <c r="B7" s="2564" t="s">
        <v>1032</v>
      </c>
      <c r="C7" s="2565"/>
      <c r="D7" s="2565"/>
      <c r="E7" s="2565"/>
      <c r="F7" s="2566"/>
      <c r="G7" s="2564"/>
      <c r="H7" s="2565"/>
      <c r="I7" s="2565"/>
      <c r="J7" s="2565"/>
      <c r="K7" s="2565"/>
      <c r="L7" s="2565"/>
      <c r="M7" s="2565"/>
      <c r="N7" s="2565"/>
      <c r="O7" s="2565"/>
      <c r="P7" s="2565"/>
      <c r="Q7" s="2565"/>
      <c r="R7" s="2565"/>
      <c r="S7" s="2565"/>
      <c r="T7" s="2565"/>
      <c r="U7" s="2565"/>
      <c r="V7" s="2565"/>
      <c r="W7" s="2565"/>
      <c r="X7" s="2565"/>
      <c r="Y7" s="2565"/>
      <c r="Z7" s="2565"/>
      <c r="AA7" s="2565"/>
      <c r="AB7" s="2566"/>
    </row>
    <row r="8" spans="2:28" ht="23.25" customHeight="1" x14ac:dyDescent="0.15">
      <c r="B8" s="2564" t="s">
        <v>1033</v>
      </c>
      <c r="C8" s="2565"/>
      <c r="D8" s="2565"/>
      <c r="E8" s="2565"/>
      <c r="F8" s="2566"/>
      <c r="G8" s="831" t="s">
        <v>10</v>
      </c>
      <c r="H8" s="832" t="s">
        <v>762</v>
      </c>
      <c r="I8" s="832"/>
      <c r="J8" s="832"/>
      <c r="K8" s="832"/>
      <c r="L8" s="833" t="s">
        <v>10</v>
      </c>
      <c r="M8" s="832" t="s">
        <v>763</v>
      </c>
      <c r="N8" s="832"/>
      <c r="O8" s="832"/>
      <c r="P8" s="832"/>
      <c r="Q8" s="833" t="s">
        <v>10</v>
      </c>
      <c r="R8" s="832" t="s">
        <v>764</v>
      </c>
      <c r="S8" s="832"/>
      <c r="T8" s="832"/>
      <c r="U8" s="834"/>
      <c r="V8" s="834"/>
      <c r="W8" s="834"/>
      <c r="X8" s="834"/>
      <c r="Y8" s="834"/>
      <c r="Z8" s="834"/>
      <c r="AA8" s="834"/>
      <c r="AB8" s="835"/>
    </row>
    <row r="10" spans="2:28" x14ac:dyDescent="0.15">
      <c r="B10" s="836"/>
      <c r="C10" s="837"/>
      <c r="D10" s="837"/>
      <c r="E10" s="837"/>
      <c r="F10" s="837"/>
      <c r="G10" s="837"/>
      <c r="H10" s="837"/>
      <c r="I10" s="837"/>
      <c r="J10" s="837"/>
      <c r="K10" s="837"/>
      <c r="L10" s="837"/>
      <c r="M10" s="837"/>
      <c r="N10" s="837"/>
      <c r="O10" s="837"/>
      <c r="P10" s="837"/>
      <c r="Q10" s="837"/>
      <c r="R10" s="837"/>
      <c r="S10" s="837"/>
      <c r="T10" s="837"/>
      <c r="U10" s="837"/>
      <c r="V10" s="837"/>
      <c r="W10" s="837"/>
      <c r="X10" s="836"/>
      <c r="Y10" s="837"/>
      <c r="Z10" s="837"/>
      <c r="AA10" s="837"/>
      <c r="AB10" s="838"/>
    </row>
    <row r="11" spans="2:28" x14ac:dyDescent="0.15">
      <c r="B11" s="839" t="s">
        <v>1078</v>
      </c>
      <c r="X11" s="839"/>
      <c r="Y11" s="840" t="s">
        <v>769</v>
      </c>
      <c r="Z11" s="840" t="s">
        <v>770</v>
      </c>
      <c r="AA11" s="840" t="s">
        <v>771</v>
      </c>
      <c r="AB11" s="841"/>
    </row>
    <row r="12" spans="2:28" ht="6" customHeight="1" x14ac:dyDescent="0.15">
      <c r="B12" s="839"/>
      <c r="X12" s="839"/>
      <c r="AB12" s="841"/>
    </row>
    <row r="13" spans="2:28" ht="36" customHeight="1" x14ac:dyDescent="0.15">
      <c r="B13" s="839"/>
      <c r="C13" s="2812" t="s">
        <v>2164</v>
      </c>
      <c r="D13" s="2812"/>
      <c r="E13" s="2812"/>
      <c r="F13" s="2812"/>
      <c r="G13" s="2812"/>
      <c r="H13" s="2812"/>
      <c r="I13" s="2812"/>
      <c r="J13" s="2812"/>
      <c r="K13" s="2812"/>
      <c r="L13" s="2812"/>
      <c r="M13" s="2812"/>
      <c r="N13" s="2812"/>
      <c r="O13" s="2812"/>
      <c r="P13" s="2812"/>
      <c r="Q13" s="2812"/>
      <c r="R13" s="2812"/>
      <c r="S13" s="2812"/>
      <c r="T13" s="2812"/>
      <c r="U13" s="2812"/>
      <c r="V13" s="2812"/>
      <c r="W13" s="3063"/>
      <c r="X13" s="842"/>
      <c r="Y13" s="843" t="s">
        <v>10</v>
      </c>
      <c r="Z13" s="843" t="s">
        <v>770</v>
      </c>
      <c r="AA13" s="843" t="s">
        <v>10</v>
      </c>
      <c r="AB13" s="844"/>
    </row>
    <row r="14" spans="2:28" ht="20.100000000000001" customHeight="1" x14ac:dyDescent="0.15">
      <c r="B14" s="839"/>
      <c r="C14" s="3066" t="s">
        <v>1038</v>
      </c>
      <c r="D14" s="3066"/>
      <c r="E14" s="3066"/>
      <c r="F14" s="3066"/>
      <c r="G14" s="3066"/>
      <c r="H14" s="3066"/>
      <c r="I14" s="3066"/>
      <c r="J14" s="3066"/>
      <c r="K14" s="3066"/>
      <c r="L14" s="3066"/>
      <c r="M14" s="3066"/>
      <c r="N14" s="3066"/>
      <c r="O14" s="3066"/>
      <c r="P14" s="3066"/>
      <c r="Q14" s="3066"/>
      <c r="R14" s="3066"/>
      <c r="S14" s="3066"/>
      <c r="T14" s="3066"/>
      <c r="U14" s="3066"/>
      <c r="V14" s="3066"/>
      <c r="W14" s="3078"/>
      <c r="X14" s="842"/>
      <c r="Y14" s="843" t="s">
        <v>10</v>
      </c>
      <c r="Z14" s="843" t="s">
        <v>770</v>
      </c>
      <c r="AA14" s="843" t="s">
        <v>10</v>
      </c>
      <c r="AB14" s="844"/>
    </row>
    <row r="15" spans="2:28" ht="33.75" customHeight="1" x14ac:dyDescent="0.15">
      <c r="B15" s="839"/>
      <c r="C15" s="2812" t="s">
        <v>1039</v>
      </c>
      <c r="D15" s="2812"/>
      <c r="E15" s="2812"/>
      <c r="F15" s="2812"/>
      <c r="G15" s="2812"/>
      <c r="H15" s="2812"/>
      <c r="I15" s="2812"/>
      <c r="J15" s="2812"/>
      <c r="K15" s="2812"/>
      <c r="L15" s="2812"/>
      <c r="M15" s="2812"/>
      <c r="N15" s="2812"/>
      <c r="O15" s="2812"/>
      <c r="P15" s="2812"/>
      <c r="Q15" s="2812"/>
      <c r="R15" s="2812"/>
      <c r="S15" s="2812"/>
      <c r="T15" s="2812"/>
      <c r="U15" s="2812"/>
      <c r="V15" s="2812"/>
      <c r="W15" s="3063"/>
      <c r="X15" s="842"/>
      <c r="Y15" s="843" t="s">
        <v>10</v>
      </c>
      <c r="Z15" s="843" t="s">
        <v>770</v>
      </c>
      <c r="AA15" s="843" t="s">
        <v>10</v>
      </c>
      <c r="AB15" s="844"/>
    </row>
    <row r="16" spans="2:28" ht="20.100000000000001" customHeight="1" x14ac:dyDescent="0.15">
      <c r="B16" s="839"/>
      <c r="C16" s="3066" t="s">
        <v>1040</v>
      </c>
      <c r="D16" s="3066"/>
      <c r="E16" s="3066"/>
      <c r="F16" s="3066"/>
      <c r="G16" s="3066"/>
      <c r="H16" s="3066"/>
      <c r="I16" s="3066"/>
      <c r="J16" s="3066"/>
      <c r="K16" s="3066"/>
      <c r="L16" s="3066"/>
      <c r="M16" s="3066"/>
      <c r="N16" s="3066"/>
      <c r="O16" s="3066"/>
      <c r="P16" s="3066"/>
      <c r="Q16" s="3066"/>
      <c r="R16" s="3066"/>
      <c r="S16" s="3066"/>
      <c r="T16" s="3066"/>
      <c r="U16" s="3066"/>
      <c r="V16" s="3066"/>
      <c r="W16" s="3078"/>
      <c r="X16" s="842"/>
      <c r="Y16" s="843" t="s">
        <v>10</v>
      </c>
      <c r="Z16" s="843" t="s">
        <v>770</v>
      </c>
      <c r="AA16" s="843" t="s">
        <v>10</v>
      </c>
      <c r="AB16" s="844"/>
    </row>
    <row r="17" spans="2:28" ht="20.100000000000001" customHeight="1" x14ac:dyDescent="0.15">
      <c r="B17" s="839"/>
      <c r="C17" s="3066" t="s">
        <v>1041</v>
      </c>
      <c r="D17" s="3066"/>
      <c r="E17" s="3066"/>
      <c r="F17" s="3066"/>
      <c r="G17" s="3066"/>
      <c r="H17" s="3066"/>
      <c r="I17" s="3066"/>
      <c r="J17" s="3066"/>
      <c r="K17" s="3066"/>
      <c r="L17" s="3066"/>
      <c r="M17" s="3066"/>
      <c r="N17" s="3066"/>
      <c r="O17" s="3066"/>
      <c r="P17" s="3066"/>
      <c r="Q17" s="3066"/>
      <c r="R17" s="3066"/>
      <c r="S17" s="3066"/>
      <c r="T17" s="3066"/>
      <c r="U17" s="3066"/>
      <c r="V17" s="3066"/>
      <c r="W17" s="3078"/>
      <c r="X17" s="842"/>
      <c r="Y17" s="843" t="s">
        <v>10</v>
      </c>
      <c r="Z17" s="843" t="s">
        <v>770</v>
      </c>
      <c r="AA17" s="843" t="s">
        <v>10</v>
      </c>
      <c r="AB17" s="844"/>
    </row>
    <row r="18" spans="2:28" ht="31.5" customHeight="1" x14ac:dyDescent="0.15">
      <c r="B18" s="839"/>
      <c r="C18" s="2812" t="s">
        <v>1079</v>
      </c>
      <c r="D18" s="2812"/>
      <c r="E18" s="2812"/>
      <c r="F18" s="2812"/>
      <c r="G18" s="2812"/>
      <c r="H18" s="2812"/>
      <c r="I18" s="2812"/>
      <c r="J18" s="2812"/>
      <c r="K18" s="2812"/>
      <c r="L18" s="2812"/>
      <c r="M18" s="2812"/>
      <c r="N18" s="2812"/>
      <c r="O18" s="2812"/>
      <c r="P18" s="2812"/>
      <c r="Q18" s="2812"/>
      <c r="R18" s="2812"/>
      <c r="S18" s="2812"/>
      <c r="T18" s="2812"/>
      <c r="U18" s="2812"/>
      <c r="V18" s="2812"/>
      <c r="W18" s="3063"/>
      <c r="X18" s="842"/>
      <c r="Y18" s="843" t="s">
        <v>10</v>
      </c>
      <c r="Z18" s="843" t="s">
        <v>770</v>
      </c>
      <c r="AA18" s="843" t="s">
        <v>10</v>
      </c>
      <c r="AB18" s="844"/>
    </row>
    <row r="19" spans="2:28" ht="21" customHeight="1" x14ac:dyDescent="0.15">
      <c r="B19" s="839"/>
      <c r="C19" s="845" t="s">
        <v>955</v>
      </c>
      <c r="D19" s="843" t="s">
        <v>10</v>
      </c>
      <c r="E19" s="3066" t="s">
        <v>956</v>
      </c>
      <c r="F19" s="3066"/>
      <c r="G19" s="843" t="s">
        <v>10</v>
      </c>
      <c r="H19" s="2812" t="s">
        <v>957</v>
      </c>
      <c r="I19" s="2812"/>
      <c r="J19" s="846" t="s">
        <v>958</v>
      </c>
      <c r="K19" s="846"/>
      <c r="V19" s="847"/>
      <c r="W19" s="848"/>
      <c r="X19" s="842"/>
      <c r="Y19" s="843"/>
      <c r="Z19" s="843"/>
      <c r="AA19" s="843"/>
      <c r="AB19" s="844"/>
    </row>
    <row r="20" spans="2:28" ht="19.5" customHeight="1" x14ac:dyDescent="0.15">
      <c r="B20" s="839"/>
      <c r="C20" s="827" t="s">
        <v>1080</v>
      </c>
      <c r="U20" s="847"/>
      <c r="V20" s="847"/>
      <c r="W20" s="848"/>
      <c r="X20" s="842"/>
      <c r="Y20" s="843"/>
      <c r="Z20" s="843"/>
      <c r="AA20" s="843"/>
      <c r="AB20" s="844"/>
    </row>
    <row r="21" spans="2:28" ht="31.5" customHeight="1" x14ac:dyDescent="0.15">
      <c r="B21" s="839"/>
      <c r="C21" s="849" t="s">
        <v>708</v>
      </c>
      <c r="D21" s="2807" t="s">
        <v>1081</v>
      </c>
      <c r="E21" s="2808"/>
      <c r="F21" s="2808"/>
      <c r="G21" s="2808"/>
      <c r="H21" s="2808"/>
      <c r="I21" s="2808"/>
      <c r="J21" s="2808"/>
      <c r="K21" s="2808"/>
      <c r="L21" s="2808"/>
      <c r="M21" s="2808"/>
      <c r="N21" s="2808"/>
      <c r="O21" s="2808"/>
      <c r="P21" s="3082"/>
      <c r="Q21" s="2564"/>
      <c r="R21" s="2565"/>
      <c r="S21" s="850" t="s">
        <v>860</v>
      </c>
      <c r="U21" s="847"/>
      <c r="V21" s="847"/>
      <c r="W21" s="848"/>
      <c r="X21" s="842"/>
      <c r="Y21" s="843"/>
      <c r="Z21" s="843"/>
      <c r="AA21" s="843"/>
      <c r="AB21" s="844"/>
    </row>
    <row r="22" spans="2:28" ht="31.5" customHeight="1" x14ac:dyDescent="0.15">
      <c r="B22" s="839"/>
      <c r="C22" s="849" t="s">
        <v>710</v>
      </c>
      <c r="D22" s="2731" t="s">
        <v>1082</v>
      </c>
      <c r="E22" s="3080"/>
      <c r="F22" s="3080"/>
      <c r="G22" s="3080"/>
      <c r="H22" s="3080"/>
      <c r="I22" s="3080"/>
      <c r="J22" s="3080"/>
      <c r="K22" s="3080"/>
      <c r="L22" s="3080"/>
      <c r="M22" s="3080"/>
      <c r="N22" s="3080"/>
      <c r="O22" s="3080"/>
      <c r="P22" s="3081"/>
      <c r="Q22" s="2564"/>
      <c r="R22" s="2565"/>
      <c r="S22" s="850" t="s">
        <v>860</v>
      </c>
      <c r="T22" s="827" t="s">
        <v>863</v>
      </c>
      <c r="U22" s="2725" t="s">
        <v>1083</v>
      </c>
      <c r="V22" s="2725"/>
      <c r="W22" s="2726"/>
      <c r="X22" s="842"/>
      <c r="Y22" s="843" t="s">
        <v>10</v>
      </c>
      <c r="Z22" s="843" t="s">
        <v>770</v>
      </c>
      <c r="AA22" s="843" t="s">
        <v>10</v>
      </c>
      <c r="AB22" s="844"/>
    </row>
    <row r="23" spans="2:28" ht="10.5" customHeight="1" x14ac:dyDescent="0.15">
      <c r="B23" s="839"/>
      <c r="U23" s="847"/>
      <c r="V23" s="847"/>
      <c r="W23" s="848"/>
      <c r="X23" s="842"/>
      <c r="Y23" s="843"/>
      <c r="Z23" s="843"/>
      <c r="AA23" s="843"/>
      <c r="AB23" s="844"/>
    </row>
    <row r="24" spans="2:28" ht="48.75" customHeight="1" x14ac:dyDescent="0.15">
      <c r="B24" s="839"/>
      <c r="C24" s="2812" t="s">
        <v>1084</v>
      </c>
      <c r="D24" s="2812"/>
      <c r="E24" s="2812"/>
      <c r="F24" s="2812"/>
      <c r="G24" s="2812"/>
      <c r="H24" s="2812"/>
      <c r="I24" s="2812"/>
      <c r="J24" s="2812"/>
      <c r="K24" s="2812"/>
      <c r="L24" s="2812"/>
      <c r="M24" s="2812"/>
      <c r="N24" s="2812"/>
      <c r="O24" s="2812"/>
      <c r="P24" s="2812"/>
      <c r="Q24" s="2812"/>
      <c r="R24" s="2812"/>
      <c r="S24" s="2812"/>
      <c r="T24" s="2812"/>
      <c r="U24" s="2812"/>
      <c r="V24" s="2812"/>
      <c r="W24" s="3063"/>
      <c r="X24" s="851"/>
      <c r="Y24" s="843" t="s">
        <v>10</v>
      </c>
      <c r="Z24" s="843" t="s">
        <v>770</v>
      </c>
      <c r="AA24" s="843" t="s">
        <v>10</v>
      </c>
      <c r="AB24" s="852"/>
    </row>
    <row r="25" spans="2:28" x14ac:dyDescent="0.15">
      <c r="B25" s="853"/>
      <c r="C25" s="854"/>
      <c r="D25" s="854"/>
      <c r="E25" s="854"/>
      <c r="F25" s="854"/>
      <c r="G25" s="854"/>
      <c r="H25" s="854"/>
      <c r="I25" s="854"/>
      <c r="J25" s="854"/>
      <c r="K25" s="854"/>
      <c r="L25" s="854"/>
      <c r="M25" s="854"/>
      <c r="N25" s="854"/>
      <c r="O25" s="854"/>
      <c r="P25" s="854"/>
      <c r="Q25" s="854"/>
      <c r="R25" s="854"/>
      <c r="S25" s="854"/>
      <c r="T25" s="854"/>
      <c r="U25" s="854"/>
      <c r="V25" s="854"/>
      <c r="W25" s="854"/>
      <c r="X25" s="855"/>
      <c r="Y25" s="856"/>
      <c r="Z25" s="856"/>
      <c r="AA25" s="856"/>
      <c r="AB25" s="857"/>
    </row>
    <row r="26" spans="2:28" ht="6" customHeight="1" x14ac:dyDescent="0.15"/>
    <row r="27" spans="2:28" ht="56.25" customHeight="1" x14ac:dyDescent="0.15">
      <c r="B27" s="858" t="s">
        <v>1026</v>
      </c>
      <c r="C27" s="2725" t="s">
        <v>1085</v>
      </c>
      <c r="D27" s="2725"/>
      <c r="E27" s="2725"/>
      <c r="F27" s="2725"/>
      <c r="G27" s="2725"/>
      <c r="H27" s="2725"/>
      <c r="I27" s="2725"/>
      <c r="J27" s="2725"/>
      <c r="K27" s="2725"/>
      <c r="L27" s="2725"/>
      <c r="M27" s="2725"/>
      <c r="N27" s="2725"/>
      <c r="O27" s="2725"/>
      <c r="P27" s="2725"/>
      <c r="Q27" s="2725"/>
      <c r="R27" s="2725"/>
      <c r="S27" s="2725"/>
      <c r="T27" s="2725"/>
      <c r="U27" s="2725"/>
      <c r="V27" s="2725"/>
      <c r="W27" s="2725"/>
    </row>
    <row r="28" spans="2:28" x14ac:dyDescent="0.15">
      <c r="B28" s="827" t="s">
        <v>1086</v>
      </c>
    </row>
    <row r="29" spans="2:28" ht="4.5" customHeight="1" x14ac:dyDescent="0.15"/>
    <row r="30" spans="2:28" x14ac:dyDescent="0.15">
      <c r="B30" s="827" t="s">
        <v>1071</v>
      </c>
    </row>
    <row r="113" spans="3:7" x14ac:dyDescent="0.15">
      <c r="C113" s="854"/>
      <c r="D113" s="854"/>
      <c r="E113" s="854"/>
      <c r="F113" s="854"/>
      <c r="G113" s="854"/>
    </row>
    <row r="114" spans="3:7" x14ac:dyDescent="0.15">
      <c r="C114" s="83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9"/>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tint="0.499984740745262"/>
  </sheetPr>
  <dimension ref="A1:AH123"/>
  <sheetViews>
    <sheetView workbookViewId="0"/>
  </sheetViews>
  <sheetFormatPr defaultColWidth="9" defaultRowHeight="13.5" x14ac:dyDescent="0.15"/>
  <cols>
    <col min="1" max="1" width="2.125" style="1005" customWidth="1"/>
    <col min="2" max="11" width="3.625" style="1005" customWidth="1"/>
    <col min="12" max="12" width="5.625" style="1005" customWidth="1"/>
    <col min="13" max="18" width="3.625" style="1005" customWidth="1"/>
    <col min="19" max="19" width="5.625" style="1005" customWidth="1"/>
    <col min="20" max="25" width="3.625" style="1005" customWidth="1"/>
    <col min="26" max="26" width="5.625" style="1005" customWidth="1"/>
    <col min="27" max="32" width="3.625" style="1005" customWidth="1"/>
    <col min="33" max="33" width="5.625" style="1005" customWidth="1"/>
    <col min="34" max="34" width="4" style="1005" customWidth="1"/>
    <col min="35" max="35" width="2.125" style="1005" customWidth="1"/>
    <col min="36" max="37" width="5.625" style="1005" customWidth="1"/>
    <col min="38" max="16384" width="9" style="1005"/>
  </cols>
  <sheetData>
    <row r="1" spans="2:34" x14ac:dyDescent="0.15">
      <c r="B1" s="1005" t="s">
        <v>1087</v>
      </c>
      <c r="M1" s="1006"/>
      <c r="N1" s="1007"/>
      <c r="O1" s="1007"/>
      <c r="P1" s="1007"/>
      <c r="T1" s="1007"/>
      <c r="U1" s="1007"/>
      <c r="V1" s="1007"/>
      <c r="W1" s="1007"/>
      <c r="X1" s="1007"/>
      <c r="Y1" s="1007"/>
      <c r="AB1" s="1006" t="s">
        <v>1088</v>
      </c>
      <c r="AC1" s="1007"/>
      <c r="AD1" s="1007" t="s">
        <v>1089</v>
      </c>
      <c r="AE1" s="1007"/>
      <c r="AF1" s="1007" t="s">
        <v>1090</v>
      </c>
      <c r="AG1" s="1007"/>
      <c r="AH1" s="1007" t="s">
        <v>1091</v>
      </c>
    </row>
    <row r="2" spans="2:34" ht="5.0999999999999996" customHeight="1" x14ac:dyDescent="0.15">
      <c r="M2" s="1006"/>
      <c r="N2" s="1007"/>
      <c r="O2" s="1007"/>
      <c r="P2" s="1007"/>
      <c r="Q2" s="1006"/>
      <c r="R2" s="1007"/>
      <c r="S2" s="1007"/>
      <c r="T2" s="1007"/>
      <c r="U2" s="1007"/>
      <c r="V2" s="1007"/>
      <c r="W2" s="1007"/>
      <c r="X2" s="1007"/>
      <c r="Y2" s="1007"/>
      <c r="Z2" s="1007"/>
      <c r="AA2" s="1007"/>
      <c r="AB2" s="1007"/>
      <c r="AC2" s="1007"/>
      <c r="AD2" s="1007"/>
      <c r="AE2" s="1007"/>
      <c r="AF2" s="1007"/>
      <c r="AG2" s="1007"/>
      <c r="AH2" s="1007"/>
    </row>
    <row r="3" spans="2:34" ht="27" customHeight="1" x14ac:dyDescent="0.15">
      <c r="B3" s="3116" t="s">
        <v>1092</v>
      </c>
      <c r="C3" s="3116"/>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c r="AB3" s="3116"/>
      <c r="AC3" s="3116"/>
      <c r="AD3" s="3116"/>
      <c r="AE3" s="3116"/>
      <c r="AF3" s="3116"/>
      <c r="AG3" s="3116"/>
      <c r="AH3" s="3116"/>
    </row>
    <row r="4" spans="2:34" ht="5.0999999999999996" customHeight="1" x14ac:dyDescent="0.15">
      <c r="B4" s="1007"/>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row>
    <row r="5" spans="2:34" x14ac:dyDescent="0.15">
      <c r="B5" s="1007"/>
      <c r="C5" s="1007"/>
      <c r="D5" s="1007"/>
      <c r="E5" s="1007"/>
      <c r="F5" s="1007"/>
      <c r="G5" s="1007"/>
      <c r="H5" s="1007"/>
      <c r="I5" s="1007"/>
      <c r="J5" s="1007"/>
      <c r="K5" s="1007"/>
      <c r="L5" s="1007"/>
      <c r="M5" s="1007"/>
      <c r="N5" s="1007"/>
      <c r="O5" s="1007"/>
      <c r="P5" s="1006" t="s">
        <v>1093</v>
      </c>
      <c r="Q5" s="3117"/>
      <c r="R5" s="3117"/>
      <c r="S5" s="3117"/>
      <c r="T5" s="3117"/>
      <c r="U5" s="3117"/>
      <c r="V5" s="3117"/>
      <c r="W5" s="3117"/>
      <c r="X5" s="3117"/>
      <c r="Y5" s="3117"/>
      <c r="Z5" s="3117"/>
      <c r="AA5" s="3117"/>
      <c r="AB5" s="3117"/>
      <c r="AC5" s="3117"/>
      <c r="AD5" s="3117"/>
      <c r="AE5" s="3117"/>
      <c r="AF5" s="3117"/>
      <c r="AG5" s="3117"/>
      <c r="AH5" s="3117"/>
    </row>
    <row r="6" spans="2:34" x14ac:dyDescent="0.15">
      <c r="B6" s="1007"/>
      <c r="C6" s="1007"/>
      <c r="D6" s="1007"/>
      <c r="E6" s="1007"/>
      <c r="F6" s="1007"/>
      <c r="G6" s="1007"/>
      <c r="H6" s="1007"/>
      <c r="I6" s="1007"/>
      <c r="J6" s="1007"/>
      <c r="K6" s="1007"/>
      <c r="L6" s="1007"/>
      <c r="M6" s="1007"/>
      <c r="N6" s="1007"/>
      <c r="O6" s="1007"/>
      <c r="P6" s="1006" t="s">
        <v>1094</v>
      </c>
      <c r="Q6" s="3118"/>
      <c r="R6" s="3118"/>
      <c r="S6" s="3118"/>
      <c r="T6" s="3118"/>
      <c r="U6" s="3118"/>
      <c r="V6" s="3118"/>
      <c r="W6" s="3118"/>
      <c r="X6" s="3118"/>
      <c r="Y6" s="3118"/>
      <c r="Z6" s="3118"/>
      <c r="AA6" s="3118"/>
      <c r="AB6" s="3118"/>
      <c r="AC6" s="3118"/>
      <c r="AD6" s="3118"/>
      <c r="AE6" s="3118"/>
      <c r="AF6" s="3118"/>
      <c r="AG6" s="3118"/>
      <c r="AH6" s="3118"/>
    </row>
    <row r="7" spans="2:34" ht="10.5" customHeight="1" x14ac:dyDescent="0.15">
      <c r="B7" s="1007"/>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007"/>
      <c r="AG7" s="1007"/>
      <c r="AH7" s="1007"/>
    </row>
    <row r="8" spans="2:34" x14ac:dyDescent="0.15">
      <c r="B8" s="1005" t="s">
        <v>1095</v>
      </c>
    </row>
    <row r="9" spans="2:34" x14ac:dyDescent="0.15">
      <c r="C9" s="1007" t="s">
        <v>10</v>
      </c>
      <c r="D9" s="1005" t="s">
        <v>1096</v>
      </c>
      <c r="J9" s="1007" t="s">
        <v>10</v>
      </c>
      <c r="K9" s="1005" t="s">
        <v>1097</v>
      </c>
    </row>
    <row r="10" spans="2:34" ht="10.5" customHeight="1" x14ac:dyDescent="0.15"/>
    <row r="11" spans="2:34" x14ac:dyDescent="0.15">
      <c r="B11" s="1005" t="s">
        <v>1098</v>
      </c>
    </row>
    <row r="12" spans="2:34" x14ac:dyDescent="0.15">
      <c r="C12" s="1007" t="s">
        <v>10</v>
      </c>
      <c r="D12" s="1005" t="s">
        <v>1099</v>
      </c>
    </row>
    <row r="13" spans="2:34" x14ac:dyDescent="0.15">
      <c r="C13" s="1007" t="s">
        <v>10</v>
      </c>
      <c r="D13" s="1005" t="s">
        <v>1100</v>
      </c>
    </row>
    <row r="14" spans="2:34" ht="10.5" customHeight="1" x14ac:dyDescent="0.15"/>
    <row r="15" spans="2:34" x14ac:dyDescent="0.15">
      <c r="B15" s="1005" t="s">
        <v>1101</v>
      </c>
    </row>
    <row r="16" spans="2:34" ht="60" customHeight="1" x14ac:dyDescent="0.15">
      <c r="B16" s="3098"/>
      <c r="C16" s="3099"/>
      <c r="D16" s="3099"/>
      <c r="E16" s="3100"/>
      <c r="F16" s="3113" t="s">
        <v>1102</v>
      </c>
      <c r="G16" s="3114"/>
      <c r="H16" s="3114"/>
      <c r="I16" s="3114"/>
      <c r="J16" s="3114"/>
      <c r="K16" s="3114"/>
      <c r="L16" s="3115"/>
      <c r="M16" s="3113" t="s">
        <v>1103</v>
      </c>
      <c r="N16" s="3114"/>
      <c r="O16" s="3114"/>
      <c r="P16" s="3114"/>
      <c r="Q16" s="3114"/>
      <c r="R16" s="3114"/>
      <c r="S16" s="3115"/>
      <c r="T16" s="3113" t="s">
        <v>1104</v>
      </c>
      <c r="U16" s="3114"/>
      <c r="V16" s="3114"/>
      <c r="W16" s="3114"/>
      <c r="X16" s="3114"/>
      <c r="Y16" s="3114"/>
      <c r="Z16" s="3115"/>
      <c r="AA16" s="3113" t="s">
        <v>1105</v>
      </c>
      <c r="AB16" s="3114"/>
      <c r="AC16" s="3114"/>
      <c r="AD16" s="3114"/>
      <c r="AE16" s="3114"/>
      <c r="AF16" s="3114"/>
      <c r="AG16" s="3115"/>
    </row>
    <row r="17" spans="2:33" x14ac:dyDescent="0.15">
      <c r="B17" s="3098">
        <v>4</v>
      </c>
      <c r="C17" s="3099"/>
      <c r="D17" s="3099" t="s">
        <v>1090</v>
      </c>
      <c r="E17" s="3100"/>
      <c r="F17" s="3098"/>
      <c r="G17" s="3099"/>
      <c r="H17" s="3099"/>
      <c r="I17" s="3099"/>
      <c r="J17" s="3099"/>
      <c r="K17" s="3099"/>
      <c r="L17" s="1008" t="s">
        <v>1106</v>
      </c>
      <c r="M17" s="3098"/>
      <c r="N17" s="3099"/>
      <c r="O17" s="3099"/>
      <c r="P17" s="3099"/>
      <c r="Q17" s="3099"/>
      <c r="R17" s="3099"/>
      <c r="S17" s="1008" t="s">
        <v>1106</v>
      </c>
      <c r="T17" s="3098"/>
      <c r="U17" s="3099"/>
      <c r="V17" s="3099"/>
      <c r="W17" s="3099"/>
      <c r="X17" s="3099"/>
      <c r="Y17" s="3099"/>
      <c r="Z17" s="1008" t="s">
        <v>1106</v>
      </c>
      <c r="AA17" s="3098"/>
      <c r="AB17" s="3099"/>
      <c r="AC17" s="3099"/>
      <c r="AD17" s="3099"/>
      <c r="AE17" s="3099"/>
      <c r="AF17" s="3099"/>
      <c r="AG17" s="1008" t="s">
        <v>1106</v>
      </c>
    </row>
    <row r="18" spans="2:33" x14ac:dyDescent="0.15">
      <c r="B18" s="3098">
        <v>5</v>
      </c>
      <c r="C18" s="3099"/>
      <c r="D18" s="3099" t="s">
        <v>1090</v>
      </c>
      <c r="E18" s="3100"/>
      <c r="F18" s="3098"/>
      <c r="G18" s="3099"/>
      <c r="H18" s="3099"/>
      <c r="I18" s="3099"/>
      <c r="J18" s="3099"/>
      <c r="K18" s="3099"/>
      <c r="L18" s="1008" t="s">
        <v>1106</v>
      </c>
      <c r="M18" s="3098"/>
      <c r="N18" s="3099"/>
      <c r="O18" s="3099"/>
      <c r="P18" s="3099"/>
      <c r="Q18" s="3099"/>
      <c r="R18" s="3099"/>
      <c r="S18" s="1008" t="s">
        <v>1106</v>
      </c>
      <c r="T18" s="3098"/>
      <c r="U18" s="3099"/>
      <c r="V18" s="3099"/>
      <c r="W18" s="3099"/>
      <c r="X18" s="3099"/>
      <c r="Y18" s="3099"/>
      <c r="Z18" s="1008" t="s">
        <v>1106</v>
      </c>
      <c r="AA18" s="3098"/>
      <c r="AB18" s="3099"/>
      <c r="AC18" s="3099"/>
      <c r="AD18" s="3099"/>
      <c r="AE18" s="3099"/>
      <c r="AF18" s="3099"/>
      <c r="AG18" s="1008" t="s">
        <v>1106</v>
      </c>
    </row>
    <row r="19" spans="2:33" x14ac:dyDescent="0.15">
      <c r="B19" s="3098">
        <v>6</v>
      </c>
      <c r="C19" s="3099"/>
      <c r="D19" s="3099" t="s">
        <v>1090</v>
      </c>
      <c r="E19" s="3100"/>
      <c r="F19" s="3098"/>
      <c r="G19" s="3099"/>
      <c r="H19" s="3099"/>
      <c r="I19" s="3099"/>
      <c r="J19" s="3099"/>
      <c r="K19" s="3099"/>
      <c r="L19" s="1008" t="s">
        <v>1106</v>
      </c>
      <c r="M19" s="3098"/>
      <c r="N19" s="3099"/>
      <c r="O19" s="3099"/>
      <c r="P19" s="3099"/>
      <c r="Q19" s="3099"/>
      <c r="R19" s="3099"/>
      <c r="S19" s="1008" t="s">
        <v>1106</v>
      </c>
      <c r="T19" s="3098"/>
      <c r="U19" s="3099"/>
      <c r="V19" s="3099"/>
      <c r="W19" s="3099"/>
      <c r="X19" s="3099"/>
      <c r="Y19" s="3099"/>
      <c r="Z19" s="1008" t="s">
        <v>1106</v>
      </c>
      <c r="AA19" s="3098"/>
      <c r="AB19" s="3099"/>
      <c r="AC19" s="3099"/>
      <c r="AD19" s="3099"/>
      <c r="AE19" s="3099"/>
      <c r="AF19" s="3099"/>
      <c r="AG19" s="1008" t="s">
        <v>1106</v>
      </c>
    </row>
    <row r="20" spans="2:33" x14ac:dyDescent="0.15">
      <c r="B20" s="3098">
        <v>7</v>
      </c>
      <c r="C20" s="3099"/>
      <c r="D20" s="3099" t="s">
        <v>1090</v>
      </c>
      <c r="E20" s="3100"/>
      <c r="F20" s="3098"/>
      <c r="G20" s="3099"/>
      <c r="H20" s="3099"/>
      <c r="I20" s="3099"/>
      <c r="J20" s="3099"/>
      <c r="K20" s="3099"/>
      <c r="L20" s="1008" t="s">
        <v>1106</v>
      </c>
      <c r="M20" s="3098"/>
      <c r="N20" s="3099"/>
      <c r="O20" s="3099"/>
      <c r="P20" s="3099"/>
      <c r="Q20" s="3099"/>
      <c r="R20" s="3099"/>
      <c r="S20" s="1008" t="s">
        <v>1106</v>
      </c>
      <c r="T20" s="3098"/>
      <c r="U20" s="3099"/>
      <c r="V20" s="3099"/>
      <c r="W20" s="3099"/>
      <c r="X20" s="3099"/>
      <c r="Y20" s="3099"/>
      <c r="Z20" s="1008" t="s">
        <v>1106</v>
      </c>
      <c r="AA20" s="3098"/>
      <c r="AB20" s="3099"/>
      <c r="AC20" s="3099"/>
      <c r="AD20" s="3099"/>
      <c r="AE20" s="3099"/>
      <c r="AF20" s="3099"/>
      <c r="AG20" s="1008" t="s">
        <v>1106</v>
      </c>
    </row>
    <row r="21" spans="2:33" ht="13.5" customHeight="1" x14ac:dyDescent="0.15">
      <c r="B21" s="3098">
        <v>8</v>
      </c>
      <c r="C21" s="3099"/>
      <c r="D21" s="3099" t="s">
        <v>1090</v>
      </c>
      <c r="E21" s="3100"/>
      <c r="F21" s="3098"/>
      <c r="G21" s="3099"/>
      <c r="H21" s="3099"/>
      <c r="I21" s="3099"/>
      <c r="J21" s="3099"/>
      <c r="K21" s="3099"/>
      <c r="L21" s="1008" t="s">
        <v>1106</v>
      </c>
      <c r="M21" s="3098"/>
      <c r="N21" s="3099"/>
      <c r="O21" s="3099"/>
      <c r="P21" s="3099"/>
      <c r="Q21" s="3099"/>
      <c r="R21" s="3099"/>
      <c r="S21" s="1008" t="s">
        <v>1106</v>
      </c>
      <c r="T21" s="3098"/>
      <c r="U21" s="3099"/>
      <c r="V21" s="3099"/>
      <c r="W21" s="3099"/>
      <c r="X21" s="3099"/>
      <c r="Y21" s="3099"/>
      <c r="Z21" s="1008" t="s">
        <v>1106</v>
      </c>
      <c r="AA21" s="3098"/>
      <c r="AB21" s="3099"/>
      <c r="AC21" s="3099"/>
      <c r="AD21" s="3099"/>
      <c r="AE21" s="3099"/>
      <c r="AF21" s="3099"/>
      <c r="AG21" s="1008" t="s">
        <v>1106</v>
      </c>
    </row>
    <row r="22" spans="2:33" x14ac:dyDescent="0.15">
      <c r="B22" s="3098">
        <v>9</v>
      </c>
      <c r="C22" s="3099"/>
      <c r="D22" s="3099" t="s">
        <v>1090</v>
      </c>
      <c r="E22" s="3100"/>
      <c r="F22" s="3098"/>
      <c r="G22" s="3099"/>
      <c r="H22" s="3099"/>
      <c r="I22" s="3099"/>
      <c r="J22" s="3099"/>
      <c r="K22" s="3099"/>
      <c r="L22" s="1008" t="s">
        <v>1106</v>
      </c>
      <c r="M22" s="3098"/>
      <c r="N22" s="3099"/>
      <c r="O22" s="3099"/>
      <c r="P22" s="3099"/>
      <c r="Q22" s="3099"/>
      <c r="R22" s="3099"/>
      <c r="S22" s="1008" t="s">
        <v>1106</v>
      </c>
      <c r="T22" s="3098"/>
      <c r="U22" s="3099"/>
      <c r="V22" s="3099"/>
      <c r="W22" s="3099"/>
      <c r="X22" s="3099"/>
      <c r="Y22" s="3099"/>
      <c r="Z22" s="1008" t="s">
        <v>1106</v>
      </c>
      <c r="AA22" s="3098"/>
      <c r="AB22" s="3099"/>
      <c r="AC22" s="3099"/>
      <c r="AD22" s="3099"/>
      <c r="AE22" s="3099"/>
      <c r="AF22" s="3099"/>
      <c r="AG22" s="1008" t="s">
        <v>1106</v>
      </c>
    </row>
    <row r="23" spans="2:33" ht="13.5" customHeight="1" x14ac:dyDescent="0.15">
      <c r="B23" s="3098">
        <v>10</v>
      </c>
      <c r="C23" s="3099"/>
      <c r="D23" s="3099" t="s">
        <v>1090</v>
      </c>
      <c r="E23" s="3100"/>
      <c r="F23" s="3098"/>
      <c r="G23" s="3099"/>
      <c r="H23" s="3099"/>
      <c r="I23" s="3099"/>
      <c r="J23" s="3099"/>
      <c r="K23" s="3099"/>
      <c r="L23" s="1008" t="s">
        <v>1106</v>
      </c>
      <c r="M23" s="3098"/>
      <c r="N23" s="3099"/>
      <c r="O23" s="3099"/>
      <c r="P23" s="3099"/>
      <c r="Q23" s="3099"/>
      <c r="R23" s="3099"/>
      <c r="S23" s="1008" t="s">
        <v>1106</v>
      </c>
      <c r="T23" s="3098"/>
      <c r="U23" s="3099"/>
      <c r="V23" s="3099"/>
      <c r="W23" s="3099"/>
      <c r="X23" s="3099"/>
      <c r="Y23" s="3099"/>
      <c r="Z23" s="1008" t="s">
        <v>1106</v>
      </c>
      <c r="AA23" s="3098"/>
      <c r="AB23" s="3099"/>
      <c r="AC23" s="3099"/>
      <c r="AD23" s="3099"/>
      <c r="AE23" s="3099"/>
      <c r="AF23" s="3099"/>
      <c r="AG23" s="1008" t="s">
        <v>1106</v>
      </c>
    </row>
    <row r="24" spans="2:33" ht="13.5" customHeight="1" x14ac:dyDescent="0.15">
      <c r="B24" s="3098">
        <v>11</v>
      </c>
      <c r="C24" s="3099"/>
      <c r="D24" s="3099" t="s">
        <v>1090</v>
      </c>
      <c r="E24" s="3100"/>
      <c r="F24" s="3098"/>
      <c r="G24" s="3099"/>
      <c r="H24" s="3099"/>
      <c r="I24" s="3099"/>
      <c r="J24" s="3099"/>
      <c r="K24" s="3099"/>
      <c r="L24" s="1008" t="s">
        <v>1106</v>
      </c>
      <c r="M24" s="3098"/>
      <c r="N24" s="3099"/>
      <c r="O24" s="3099"/>
      <c r="P24" s="3099"/>
      <c r="Q24" s="3099"/>
      <c r="R24" s="3099"/>
      <c r="S24" s="1008" t="s">
        <v>1106</v>
      </c>
      <c r="T24" s="3098"/>
      <c r="U24" s="3099"/>
      <c r="V24" s="3099"/>
      <c r="W24" s="3099"/>
      <c r="X24" s="3099"/>
      <c r="Y24" s="3099"/>
      <c r="Z24" s="1008" t="s">
        <v>1106</v>
      </c>
      <c r="AA24" s="3098"/>
      <c r="AB24" s="3099"/>
      <c r="AC24" s="3099"/>
      <c r="AD24" s="3099"/>
      <c r="AE24" s="3099"/>
      <c r="AF24" s="3099"/>
      <c r="AG24" s="1008" t="s">
        <v>1106</v>
      </c>
    </row>
    <row r="25" spans="2:33" ht="13.5" customHeight="1" x14ac:dyDescent="0.15">
      <c r="B25" s="3098">
        <v>12</v>
      </c>
      <c r="C25" s="3099"/>
      <c r="D25" s="3099" t="s">
        <v>1090</v>
      </c>
      <c r="E25" s="3100"/>
      <c r="F25" s="3098"/>
      <c r="G25" s="3099"/>
      <c r="H25" s="3099"/>
      <c r="I25" s="3099"/>
      <c r="J25" s="3099"/>
      <c r="K25" s="3099"/>
      <c r="L25" s="1008" t="s">
        <v>1106</v>
      </c>
      <c r="M25" s="3098"/>
      <c r="N25" s="3099"/>
      <c r="O25" s="3099"/>
      <c r="P25" s="3099"/>
      <c r="Q25" s="3099"/>
      <c r="R25" s="3099"/>
      <c r="S25" s="1008" t="s">
        <v>1106</v>
      </c>
      <c r="T25" s="3098"/>
      <c r="U25" s="3099"/>
      <c r="V25" s="3099"/>
      <c r="W25" s="3099"/>
      <c r="X25" s="3099"/>
      <c r="Y25" s="3099"/>
      <c r="Z25" s="1008" t="s">
        <v>1106</v>
      </c>
      <c r="AA25" s="3098"/>
      <c r="AB25" s="3099"/>
      <c r="AC25" s="3099"/>
      <c r="AD25" s="3099"/>
      <c r="AE25" s="3099"/>
      <c r="AF25" s="3099"/>
      <c r="AG25" s="1008" t="s">
        <v>1106</v>
      </c>
    </row>
    <row r="26" spans="2:33" ht="13.5" customHeight="1" x14ac:dyDescent="0.15">
      <c r="B26" s="3098">
        <v>1</v>
      </c>
      <c r="C26" s="3099"/>
      <c r="D26" s="3099" t="s">
        <v>1090</v>
      </c>
      <c r="E26" s="3100"/>
      <c r="F26" s="3098"/>
      <c r="G26" s="3099"/>
      <c r="H26" s="3099"/>
      <c r="I26" s="3099"/>
      <c r="J26" s="3099"/>
      <c r="K26" s="3099"/>
      <c r="L26" s="1008" t="s">
        <v>1106</v>
      </c>
      <c r="M26" s="3098"/>
      <c r="N26" s="3099"/>
      <c r="O26" s="3099"/>
      <c r="P26" s="3099"/>
      <c r="Q26" s="3099"/>
      <c r="R26" s="3099"/>
      <c r="S26" s="1008" t="s">
        <v>1106</v>
      </c>
      <c r="T26" s="3098"/>
      <c r="U26" s="3099"/>
      <c r="V26" s="3099"/>
      <c r="W26" s="3099"/>
      <c r="X26" s="3099"/>
      <c r="Y26" s="3099"/>
      <c r="Z26" s="1008" t="s">
        <v>1106</v>
      </c>
      <c r="AA26" s="3098"/>
      <c r="AB26" s="3099"/>
      <c r="AC26" s="3099"/>
      <c r="AD26" s="3099"/>
      <c r="AE26" s="3099"/>
      <c r="AF26" s="3099"/>
      <c r="AG26" s="1008" t="s">
        <v>1106</v>
      </c>
    </row>
    <row r="27" spans="2:33" x14ac:dyDescent="0.15">
      <c r="B27" s="3098">
        <v>2</v>
      </c>
      <c r="C27" s="3099"/>
      <c r="D27" s="3099" t="s">
        <v>1090</v>
      </c>
      <c r="E27" s="3100"/>
      <c r="F27" s="3098"/>
      <c r="G27" s="3099"/>
      <c r="H27" s="3099"/>
      <c r="I27" s="3099"/>
      <c r="J27" s="3099"/>
      <c r="K27" s="3099"/>
      <c r="L27" s="1008" t="s">
        <v>1106</v>
      </c>
      <c r="M27" s="3098"/>
      <c r="N27" s="3099"/>
      <c r="O27" s="3099"/>
      <c r="P27" s="3099"/>
      <c r="Q27" s="3099"/>
      <c r="R27" s="3099"/>
      <c r="S27" s="1008" t="s">
        <v>1106</v>
      </c>
      <c r="T27" s="3098"/>
      <c r="U27" s="3099"/>
      <c r="V27" s="3099"/>
      <c r="W27" s="3099"/>
      <c r="X27" s="3099"/>
      <c r="Y27" s="3099"/>
      <c r="Z27" s="1008" t="s">
        <v>1106</v>
      </c>
      <c r="AA27" s="3098"/>
      <c r="AB27" s="3099"/>
      <c r="AC27" s="3099"/>
      <c r="AD27" s="3099"/>
      <c r="AE27" s="3099"/>
      <c r="AF27" s="3099"/>
      <c r="AG27" s="1008" t="s">
        <v>1106</v>
      </c>
    </row>
    <row r="28" spans="2:33" x14ac:dyDescent="0.15">
      <c r="B28" s="3098" t="s">
        <v>1107</v>
      </c>
      <c r="C28" s="3099"/>
      <c r="D28" s="3099"/>
      <c r="E28" s="3100"/>
      <c r="F28" s="3098" t="str">
        <f>IF(SUM(F17:K27)=0,"",SUM(F17:K27))</f>
        <v/>
      </c>
      <c r="G28" s="3099"/>
      <c r="H28" s="3099"/>
      <c r="I28" s="3099"/>
      <c r="J28" s="3099"/>
      <c r="K28" s="3099"/>
      <c r="L28" s="1008" t="s">
        <v>1106</v>
      </c>
      <c r="M28" s="3098" t="str">
        <f>IF(SUM(M17:R27)=0,"",SUM(M17:R27))</f>
        <v/>
      </c>
      <c r="N28" s="3099"/>
      <c r="O28" s="3099"/>
      <c r="P28" s="3099"/>
      <c r="Q28" s="3099"/>
      <c r="R28" s="3099"/>
      <c r="S28" s="1008" t="s">
        <v>1106</v>
      </c>
      <c r="T28" s="3098" t="str">
        <f>IF(SUM(T17:Y27)=0,"",SUM(T17:Y27))</f>
        <v/>
      </c>
      <c r="U28" s="3099"/>
      <c r="V28" s="3099"/>
      <c r="W28" s="3099"/>
      <c r="X28" s="3099"/>
      <c r="Y28" s="3099"/>
      <c r="Z28" s="1008" t="s">
        <v>1106</v>
      </c>
      <c r="AA28" s="3098" t="str">
        <f>IF(SUM(AA17:AF27)=0,"",SUM(AA17:AF27))</f>
        <v/>
      </c>
      <c r="AB28" s="3099"/>
      <c r="AC28" s="3099"/>
      <c r="AD28" s="3099"/>
      <c r="AE28" s="3099"/>
      <c r="AF28" s="3099"/>
      <c r="AG28" s="1008" t="s">
        <v>1106</v>
      </c>
    </row>
    <row r="30" spans="2:33" ht="13.5" customHeight="1" x14ac:dyDescent="0.15">
      <c r="B30" s="3101" t="s">
        <v>1108</v>
      </c>
      <c r="C30" s="3102"/>
      <c r="D30" s="3102"/>
      <c r="E30" s="3103"/>
      <c r="F30" s="3107" t="str">
        <f>IF(SUM(M28,T28,AA28)=0,"",SUM(M28,T28,AA28))</f>
        <v/>
      </c>
      <c r="G30" s="3108"/>
      <c r="H30" s="3108"/>
      <c r="I30" s="3108"/>
      <c r="J30" s="3108"/>
      <c r="K30" s="3109"/>
      <c r="L30" s="3097" t="s">
        <v>1106</v>
      </c>
    </row>
    <row r="31" spans="2:33" ht="19.5" customHeight="1" x14ac:dyDescent="0.15">
      <c r="B31" s="3104"/>
      <c r="C31" s="3105"/>
      <c r="D31" s="3105"/>
      <c r="E31" s="3106"/>
      <c r="F31" s="3110"/>
      <c r="G31" s="3111"/>
      <c r="H31" s="3111"/>
      <c r="I31" s="3111"/>
      <c r="J31" s="3111"/>
      <c r="K31" s="3112"/>
      <c r="L31" s="3097"/>
    </row>
    <row r="32" spans="2:33" ht="9" customHeight="1" x14ac:dyDescent="0.15">
      <c r="B32" s="1009"/>
      <c r="C32" s="1009"/>
      <c r="D32" s="1009"/>
      <c r="E32" s="1009"/>
      <c r="F32" s="1010"/>
      <c r="G32" s="1010"/>
      <c r="H32" s="1010"/>
      <c r="I32" s="1010"/>
      <c r="J32" s="1010"/>
      <c r="K32" s="1010"/>
      <c r="L32" s="1007"/>
    </row>
    <row r="33" spans="1:33" ht="19.5" customHeight="1" x14ac:dyDescent="0.15">
      <c r="B33" s="3085" t="s">
        <v>1109</v>
      </c>
      <c r="C33" s="3086"/>
      <c r="D33" s="3086"/>
      <c r="E33" s="3087"/>
      <c r="F33" s="3091" t="str">
        <f>IF(F28="","",ROUNDDOWN(F28/F30,3))</f>
        <v/>
      </c>
      <c r="G33" s="3092"/>
      <c r="H33" s="3092"/>
      <c r="I33" s="3092"/>
      <c r="J33" s="3092"/>
      <c r="K33" s="3093"/>
      <c r="L33" s="3097" t="s">
        <v>576</v>
      </c>
    </row>
    <row r="34" spans="1:33" ht="19.5" customHeight="1" x14ac:dyDescent="0.15">
      <c r="B34" s="3088"/>
      <c r="C34" s="3089"/>
      <c r="D34" s="3089"/>
      <c r="E34" s="3090"/>
      <c r="F34" s="3094"/>
      <c r="G34" s="3095"/>
      <c r="H34" s="3095"/>
      <c r="I34" s="3095"/>
      <c r="J34" s="3095"/>
      <c r="K34" s="3096"/>
      <c r="L34" s="3097"/>
    </row>
    <row r="35" spans="1:33" ht="19.5" customHeight="1" x14ac:dyDescent="0.15">
      <c r="B35" s="1011"/>
      <c r="C35" s="1011"/>
      <c r="D35" s="1011"/>
      <c r="E35" s="1012"/>
      <c r="F35" s="1013"/>
      <c r="G35" s="1013"/>
      <c r="H35" s="1013"/>
      <c r="I35" s="1007"/>
      <c r="J35" s="1007"/>
      <c r="K35" s="1007"/>
      <c r="L35" s="1007"/>
    </row>
    <row r="36" spans="1:33" x14ac:dyDescent="0.15">
      <c r="B36" s="1005" t="s">
        <v>1110</v>
      </c>
    </row>
    <row r="37" spans="1:33" ht="60" customHeight="1" x14ac:dyDescent="0.15">
      <c r="B37" s="3098"/>
      <c r="C37" s="3099"/>
      <c r="D37" s="3099"/>
      <c r="E37" s="3100"/>
      <c r="F37" s="3113" t="s">
        <v>1102</v>
      </c>
      <c r="G37" s="3114"/>
      <c r="H37" s="3114"/>
      <c r="I37" s="3114"/>
      <c r="J37" s="3114"/>
      <c r="K37" s="3114"/>
      <c r="L37" s="3115"/>
      <c r="M37" s="3113" t="s">
        <v>1103</v>
      </c>
      <c r="N37" s="3114"/>
      <c r="O37" s="3114"/>
      <c r="P37" s="3114"/>
      <c r="Q37" s="3114"/>
      <c r="R37" s="3114"/>
      <c r="S37" s="3115"/>
      <c r="T37" s="3113" t="s">
        <v>1104</v>
      </c>
      <c r="U37" s="3114"/>
      <c r="V37" s="3114"/>
      <c r="W37" s="3114"/>
      <c r="X37" s="3114"/>
      <c r="Y37" s="3114"/>
      <c r="Z37" s="3115"/>
      <c r="AA37" s="3113" t="s">
        <v>1105</v>
      </c>
      <c r="AB37" s="3114"/>
      <c r="AC37" s="3114"/>
      <c r="AD37" s="3114"/>
      <c r="AE37" s="3114"/>
      <c r="AF37" s="3114"/>
      <c r="AG37" s="3115"/>
    </row>
    <row r="38" spans="1:33" ht="13.5" customHeight="1" x14ac:dyDescent="0.15">
      <c r="B38" s="3098"/>
      <c r="C38" s="3099"/>
      <c r="D38" s="3099"/>
      <c r="E38" s="1014" t="s">
        <v>1090</v>
      </c>
      <c r="F38" s="3098"/>
      <c r="G38" s="3099"/>
      <c r="H38" s="3099"/>
      <c r="I38" s="3099"/>
      <c r="J38" s="3099"/>
      <c r="K38" s="3099"/>
      <c r="L38" s="1008" t="s">
        <v>1106</v>
      </c>
      <c r="M38" s="3098"/>
      <c r="N38" s="3099"/>
      <c r="O38" s="3099"/>
      <c r="P38" s="3099"/>
      <c r="Q38" s="3099"/>
      <c r="R38" s="3099"/>
      <c r="S38" s="1008" t="s">
        <v>1106</v>
      </c>
      <c r="T38" s="3098"/>
      <c r="U38" s="3099"/>
      <c r="V38" s="3099"/>
      <c r="W38" s="3099"/>
      <c r="X38" s="3099"/>
      <c r="Y38" s="3099"/>
      <c r="Z38" s="1008" t="s">
        <v>1106</v>
      </c>
      <c r="AA38" s="3098"/>
      <c r="AB38" s="3099"/>
      <c r="AC38" s="3099"/>
      <c r="AD38" s="3099"/>
      <c r="AE38" s="3099"/>
      <c r="AF38" s="3099"/>
      <c r="AG38" s="1008" t="s">
        <v>1106</v>
      </c>
    </row>
    <row r="39" spans="1:33" x14ac:dyDescent="0.15">
      <c r="A39" s="1015"/>
      <c r="B39" s="3110"/>
      <c r="C39" s="3099"/>
      <c r="D39" s="3111"/>
      <c r="E39" s="1016" t="s">
        <v>1090</v>
      </c>
      <c r="F39" s="3110"/>
      <c r="G39" s="3111"/>
      <c r="H39" s="3111"/>
      <c r="I39" s="3111"/>
      <c r="J39" s="3111"/>
      <c r="K39" s="3111"/>
      <c r="L39" s="1017" t="s">
        <v>1106</v>
      </c>
      <c r="M39" s="3110"/>
      <c r="N39" s="3111"/>
      <c r="O39" s="3111"/>
      <c r="P39" s="3111"/>
      <c r="Q39" s="3111"/>
      <c r="R39" s="3111"/>
      <c r="S39" s="1017" t="s">
        <v>1106</v>
      </c>
      <c r="T39" s="3110"/>
      <c r="U39" s="3111"/>
      <c r="V39" s="3111"/>
      <c r="W39" s="3111"/>
      <c r="X39" s="3111"/>
      <c r="Y39" s="3111"/>
      <c r="Z39" s="1017" t="s">
        <v>1106</v>
      </c>
      <c r="AA39" s="3110"/>
      <c r="AB39" s="3111"/>
      <c r="AC39" s="3111"/>
      <c r="AD39" s="3111"/>
      <c r="AE39" s="3111"/>
      <c r="AF39" s="3111"/>
      <c r="AG39" s="1008" t="s">
        <v>1106</v>
      </c>
    </row>
    <row r="40" spans="1:33" x14ac:dyDescent="0.15">
      <c r="B40" s="3098"/>
      <c r="C40" s="3099"/>
      <c r="D40" s="3099"/>
      <c r="E40" s="1014" t="s">
        <v>1111</v>
      </c>
      <c r="F40" s="3098"/>
      <c r="G40" s="3099"/>
      <c r="H40" s="3099"/>
      <c r="I40" s="3099"/>
      <c r="J40" s="3099"/>
      <c r="K40" s="3099"/>
      <c r="L40" s="1008" t="s">
        <v>1106</v>
      </c>
      <c r="M40" s="3098"/>
      <c r="N40" s="3099"/>
      <c r="O40" s="3099"/>
      <c r="P40" s="3099"/>
      <c r="Q40" s="3099"/>
      <c r="R40" s="3099"/>
      <c r="S40" s="1008" t="s">
        <v>1106</v>
      </c>
      <c r="T40" s="3098"/>
      <c r="U40" s="3099"/>
      <c r="V40" s="3099"/>
      <c r="W40" s="3099"/>
      <c r="X40" s="3099"/>
      <c r="Y40" s="3099"/>
      <c r="Z40" s="1008" t="s">
        <v>1106</v>
      </c>
      <c r="AA40" s="3098"/>
      <c r="AB40" s="3099"/>
      <c r="AC40" s="3099"/>
      <c r="AD40" s="3099"/>
      <c r="AE40" s="3099"/>
      <c r="AF40" s="3099"/>
      <c r="AG40" s="1008" t="s">
        <v>1106</v>
      </c>
    </row>
    <row r="41" spans="1:33" x14ac:dyDescent="0.15">
      <c r="B41" s="3098" t="s">
        <v>1107</v>
      </c>
      <c r="C41" s="3099"/>
      <c r="D41" s="3099"/>
      <c r="E41" s="3100"/>
      <c r="F41" s="3098" t="str">
        <f>IF(SUM(F38:K40)=0,"",SUM(F38:K40))</f>
        <v/>
      </c>
      <c r="G41" s="3099"/>
      <c r="H41" s="3099"/>
      <c r="I41" s="3099"/>
      <c r="J41" s="3099"/>
      <c r="K41" s="3099"/>
      <c r="L41" s="1008" t="s">
        <v>1106</v>
      </c>
      <c r="M41" s="3098" t="str">
        <f>IF(SUM(M38:R40)=0,"",SUM(M38:R40))</f>
        <v/>
      </c>
      <c r="N41" s="3099"/>
      <c r="O41" s="3099"/>
      <c r="P41" s="3099"/>
      <c r="Q41" s="3099"/>
      <c r="R41" s="3099"/>
      <c r="S41" s="1008" t="s">
        <v>1106</v>
      </c>
      <c r="T41" s="3098" t="str">
        <f>IF(SUM(T38:Y40)=0,"",SUM(T38:Y40))</f>
        <v/>
      </c>
      <c r="U41" s="3099"/>
      <c r="V41" s="3099"/>
      <c r="W41" s="3099"/>
      <c r="X41" s="3099"/>
      <c r="Y41" s="3099"/>
      <c r="Z41" s="1008" t="s">
        <v>1106</v>
      </c>
      <c r="AA41" s="3098" t="str">
        <f>IF(SUM(AA38:AF40)=0,"",SUM(AA38:AF40))</f>
        <v/>
      </c>
      <c r="AB41" s="3099"/>
      <c r="AC41" s="3099"/>
      <c r="AD41" s="3099"/>
      <c r="AE41" s="3099"/>
      <c r="AF41" s="3099"/>
      <c r="AG41" s="1008" t="s">
        <v>1106</v>
      </c>
    </row>
    <row r="42" spans="1:33" ht="13.5" customHeight="1" x14ac:dyDescent="0.15">
      <c r="B42" s="1007"/>
      <c r="C42" s="1007"/>
      <c r="D42" s="1007"/>
      <c r="E42" s="1007"/>
      <c r="F42" s="1007"/>
      <c r="G42" s="1007"/>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7"/>
      <c r="AE42" s="1007"/>
      <c r="AF42" s="1007"/>
      <c r="AG42" s="1007"/>
    </row>
    <row r="43" spans="1:33" ht="19.5" customHeight="1" x14ac:dyDescent="0.15">
      <c r="B43" s="3101" t="s">
        <v>1108</v>
      </c>
      <c r="C43" s="3102"/>
      <c r="D43" s="3102"/>
      <c r="E43" s="3103"/>
      <c r="F43" s="3107" t="str">
        <f>IF(SUM(M41,T41,AA41)=0,"",SUM(M41,T41,AA41))</f>
        <v/>
      </c>
      <c r="G43" s="3108"/>
      <c r="H43" s="3108"/>
      <c r="I43" s="3108"/>
      <c r="J43" s="3108"/>
      <c r="K43" s="3109"/>
      <c r="L43" s="3097" t="s">
        <v>1106</v>
      </c>
      <c r="M43" s="1007"/>
      <c r="N43" s="1007"/>
      <c r="O43" s="1007"/>
      <c r="P43" s="1007"/>
      <c r="Q43" s="1007"/>
      <c r="R43" s="1007"/>
      <c r="S43" s="1007"/>
      <c r="T43" s="1007"/>
      <c r="U43" s="1007"/>
      <c r="V43" s="1007"/>
      <c r="W43" s="1007"/>
      <c r="X43" s="1007"/>
      <c r="Y43" s="1007"/>
      <c r="Z43" s="1007"/>
      <c r="AA43" s="1007"/>
      <c r="AB43" s="1007"/>
      <c r="AC43" s="1007"/>
      <c r="AD43" s="1007"/>
      <c r="AE43" s="1007"/>
      <c r="AF43" s="1007"/>
      <c r="AG43" s="1007"/>
    </row>
    <row r="44" spans="1:33" ht="19.5" customHeight="1" x14ac:dyDescent="0.15">
      <c r="B44" s="3104"/>
      <c r="C44" s="3105"/>
      <c r="D44" s="3105"/>
      <c r="E44" s="3106"/>
      <c r="F44" s="3110"/>
      <c r="G44" s="3111"/>
      <c r="H44" s="3111"/>
      <c r="I44" s="3111"/>
      <c r="J44" s="3111"/>
      <c r="K44" s="3112"/>
      <c r="L44" s="3097"/>
      <c r="M44" s="1007"/>
      <c r="N44" s="1007"/>
      <c r="O44" s="1007"/>
      <c r="P44" s="1007"/>
      <c r="Q44" s="1007"/>
      <c r="R44" s="1007"/>
      <c r="S44" s="1007"/>
      <c r="T44" s="1007"/>
      <c r="U44" s="1007"/>
      <c r="V44" s="1007"/>
      <c r="W44" s="1007"/>
      <c r="X44" s="1007"/>
      <c r="Y44" s="1007"/>
      <c r="Z44" s="1007"/>
      <c r="AA44" s="1007"/>
      <c r="AB44" s="1007"/>
      <c r="AC44" s="1007"/>
      <c r="AD44" s="1007"/>
      <c r="AE44" s="1007"/>
      <c r="AF44" s="1007"/>
      <c r="AG44" s="1007"/>
    </row>
    <row r="45" spans="1:33" ht="9" customHeight="1" x14ac:dyDescent="0.15">
      <c r="B45" s="1009"/>
      <c r="C45" s="1009"/>
      <c r="D45" s="1009"/>
      <c r="E45" s="1009"/>
      <c r="F45" s="1010"/>
      <c r="G45" s="1010"/>
      <c r="H45" s="1010"/>
      <c r="I45" s="1010"/>
      <c r="J45" s="1010"/>
      <c r="K45" s="1010"/>
      <c r="L45" s="1007"/>
      <c r="M45" s="1007"/>
      <c r="N45" s="1007"/>
      <c r="O45" s="1007"/>
      <c r="P45" s="1007"/>
      <c r="Q45" s="1007"/>
      <c r="R45" s="1007"/>
      <c r="S45" s="1007"/>
      <c r="T45" s="1007"/>
      <c r="U45" s="1007"/>
      <c r="V45" s="1007"/>
      <c r="W45" s="1007"/>
      <c r="X45" s="1007"/>
      <c r="Y45" s="1007"/>
      <c r="Z45" s="1007"/>
      <c r="AA45" s="1007"/>
      <c r="AB45" s="1007"/>
      <c r="AC45" s="1007"/>
      <c r="AD45" s="1007"/>
      <c r="AE45" s="1007"/>
      <c r="AF45" s="1007"/>
      <c r="AG45" s="1007"/>
    </row>
    <row r="46" spans="1:33" ht="19.5" customHeight="1" x14ac:dyDescent="0.15">
      <c r="B46" s="3085" t="s">
        <v>1109</v>
      </c>
      <c r="C46" s="3086"/>
      <c r="D46" s="3086"/>
      <c r="E46" s="3087"/>
      <c r="F46" s="3091" t="str">
        <f>IF(F41="","",ROUNDDOWN(F41/F43,3))</f>
        <v/>
      </c>
      <c r="G46" s="3092"/>
      <c r="H46" s="3092"/>
      <c r="I46" s="3092"/>
      <c r="J46" s="3092"/>
      <c r="K46" s="3093"/>
      <c r="L46" s="3097" t="s">
        <v>576</v>
      </c>
      <c r="M46" s="1007"/>
      <c r="N46" s="1007"/>
      <c r="O46" s="1007"/>
      <c r="P46" s="1007"/>
      <c r="Q46" s="1007"/>
      <c r="R46" s="1007"/>
      <c r="S46" s="1007"/>
      <c r="T46" s="1007"/>
      <c r="U46" s="1007"/>
      <c r="V46" s="1007"/>
      <c r="W46" s="1007"/>
      <c r="X46" s="1007"/>
      <c r="Y46" s="1007"/>
      <c r="Z46" s="1007"/>
      <c r="AA46" s="1007"/>
      <c r="AB46" s="1007"/>
      <c r="AC46" s="1007"/>
      <c r="AD46" s="1007"/>
      <c r="AE46" s="1007"/>
      <c r="AF46" s="1007"/>
      <c r="AG46" s="1007"/>
    </row>
    <row r="47" spans="1:33" ht="19.5" customHeight="1" x14ac:dyDescent="0.15">
      <c r="B47" s="3088"/>
      <c r="C47" s="3089"/>
      <c r="D47" s="3089"/>
      <c r="E47" s="3090"/>
      <c r="F47" s="3094"/>
      <c r="G47" s="3095"/>
      <c r="H47" s="3095"/>
      <c r="I47" s="3095"/>
      <c r="J47" s="3095"/>
      <c r="K47" s="3096"/>
      <c r="L47" s="3097"/>
      <c r="M47" s="1018"/>
      <c r="N47" s="1018"/>
      <c r="O47" s="1018"/>
      <c r="P47" s="1018"/>
      <c r="Q47" s="1018"/>
      <c r="R47" s="1018"/>
      <c r="S47" s="1007"/>
      <c r="T47" s="1007"/>
      <c r="U47" s="1007"/>
      <c r="V47" s="1007"/>
      <c r="W47" s="1007"/>
      <c r="X47" s="1007"/>
      <c r="Y47" s="1007"/>
      <c r="Z47" s="1007"/>
      <c r="AA47" s="1007"/>
      <c r="AB47" s="1007"/>
      <c r="AC47" s="1007"/>
      <c r="AD47" s="1007"/>
      <c r="AE47" s="1007"/>
      <c r="AF47" s="1007"/>
      <c r="AG47" s="1007"/>
    </row>
    <row r="48" spans="1:33" ht="19.5" customHeight="1" x14ac:dyDescent="0.15">
      <c r="B48" s="1011"/>
      <c r="C48" s="1011"/>
      <c r="D48" s="1011"/>
      <c r="E48" s="1011"/>
      <c r="F48" s="1013"/>
      <c r="G48" s="1013"/>
      <c r="H48" s="1013"/>
      <c r="I48" s="1013"/>
      <c r="J48" s="1013"/>
      <c r="K48" s="1013"/>
      <c r="L48" s="1007"/>
      <c r="M48" s="1018"/>
      <c r="N48" s="1018"/>
      <c r="O48" s="1018"/>
      <c r="P48" s="1018"/>
      <c r="Q48" s="1018"/>
      <c r="R48" s="1018"/>
      <c r="S48" s="1007"/>
      <c r="T48" s="1007"/>
      <c r="U48" s="1007"/>
      <c r="V48" s="1007"/>
      <c r="W48" s="1007"/>
      <c r="X48" s="1007"/>
      <c r="Y48" s="1007"/>
      <c r="Z48" s="1007"/>
      <c r="AA48" s="1007"/>
      <c r="AB48" s="1007"/>
      <c r="AC48" s="1007"/>
      <c r="AD48" s="1007"/>
      <c r="AE48" s="1007"/>
      <c r="AF48" s="1007"/>
      <c r="AG48" s="1007"/>
    </row>
    <row r="49" spans="2:34" x14ac:dyDescent="0.15">
      <c r="B49" s="1005" t="s">
        <v>1028</v>
      </c>
    </row>
    <row r="50" spans="2:34" x14ac:dyDescent="0.15">
      <c r="B50" s="3084" t="s">
        <v>1112</v>
      </c>
      <c r="C50" s="3084"/>
      <c r="D50" s="3084"/>
      <c r="E50" s="3084"/>
      <c r="F50" s="3084"/>
      <c r="G50" s="3084"/>
      <c r="H50" s="3084"/>
      <c r="I50" s="3084"/>
      <c r="J50" s="3084"/>
      <c r="K50" s="3084"/>
      <c r="L50" s="3084"/>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row>
    <row r="51" spans="2:34" x14ac:dyDescent="0.15">
      <c r="B51" s="3084" t="s">
        <v>1113</v>
      </c>
      <c r="C51" s="3084"/>
      <c r="D51" s="3084"/>
      <c r="E51" s="3084"/>
      <c r="F51" s="3084"/>
      <c r="G51" s="3084"/>
      <c r="H51" s="3084"/>
      <c r="I51" s="3084"/>
      <c r="J51" s="3084"/>
      <c r="K51" s="3084"/>
      <c r="L51" s="3084"/>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row>
    <row r="52" spans="2:34" x14ac:dyDescent="0.15">
      <c r="B52" s="3084" t="s">
        <v>1114</v>
      </c>
      <c r="C52" s="3084"/>
      <c r="D52" s="3084"/>
      <c r="E52" s="3084"/>
      <c r="F52" s="3084"/>
      <c r="G52" s="3084"/>
      <c r="H52" s="3084"/>
      <c r="I52" s="3084"/>
      <c r="J52" s="3084"/>
      <c r="K52" s="3084"/>
      <c r="L52" s="3084"/>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row>
    <row r="53" spans="2:34" x14ac:dyDescent="0.15">
      <c r="B53" s="3084" t="s">
        <v>1115</v>
      </c>
      <c r="C53" s="3084"/>
      <c r="D53" s="3084"/>
      <c r="E53" s="3084"/>
      <c r="F53" s="3084"/>
      <c r="G53" s="3084"/>
      <c r="H53" s="3084"/>
      <c r="I53" s="3084"/>
      <c r="J53" s="3084"/>
      <c r="K53" s="3084"/>
      <c r="L53" s="3084"/>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row>
    <row r="54" spans="2:34" x14ac:dyDescent="0.15">
      <c r="B54" s="3084" t="s">
        <v>1116</v>
      </c>
      <c r="C54" s="3084"/>
      <c r="D54" s="3084"/>
      <c r="E54" s="3084"/>
      <c r="F54" s="3084"/>
      <c r="G54" s="3084"/>
      <c r="H54" s="3084"/>
      <c r="I54" s="3084"/>
      <c r="J54" s="3084"/>
      <c r="K54" s="3084"/>
      <c r="L54" s="3084"/>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row>
    <row r="55" spans="2:34" x14ac:dyDescent="0.15">
      <c r="B55" s="3084" t="s">
        <v>1117</v>
      </c>
      <c r="C55" s="3084"/>
      <c r="D55" s="3084"/>
      <c r="E55" s="3084"/>
      <c r="F55" s="3084"/>
      <c r="G55" s="3084"/>
      <c r="H55" s="3084"/>
      <c r="I55" s="3084"/>
      <c r="J55" s="3084"/>
      <c r="K55" s="3084"/>
      <c r="L55" s="3084"/>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row>
    <row r="56" spans="2:34" x14ac:dyDescent="0.15">
      <c r="B56" s="3083"/>
      <c r="C56" s="3083"/>
      <c r="D56" s="3083"/>
      <c r="E56" s="3083"/>
      <c r="F56" s="3083"/>
      <c r="G56" s="3083"/>
      <c r="H56" s="3083"/>
      <c r="I56" s="3083"/>
      <c r="J56" s="3083"/>
      <c r="K56" s="3083"/>
      <c r="L56" s="3083"/>
      <c r="M56" s="3083"/>
      <c r="N56" s="3083"/>
      <c r="O56" s="3083"/>
      <c r="P56" s="3083"/>
      <c r="Q56" s="3083"/>
      <c r="R56" s="3083"/>
      <c r="S56" s="3083"/>
      <c r="T56" s="3083"/>
      <c r="U56" s="3083"/>
      <c r="V56" s="3083"/>
      <c r="W56" s="3083"/>
      <c r="X56" s="3083"/>
      <c r="Y56" s="3083"/>
      <c r="Z56" s="3083"/>
      <c r="AA56" s="3083"/>
      <c r="AB56" s="3083"/>
      <c r="AC56" s="3083"/>
      <c r="AD56" s="3083"/>
      <c r="AE56" s="3083"/>
      <c r="AF56" s="3083"/>
      <c r="AG56" s="3083"/>
      <c r="AH56" s="3083"/>
    </row>
    <row r="57" spans="2:34" x14ac:dyDescent="0.15">
      <c r="B57" s="3083"/>
      <c r="C57" s="3083"/>
      <c r="D57" s="3083"/>
      <c r="E57" s="3083"/>
      <c r="F57" s="3083"/>
      <c r="G57" s="3083"/>
      <c r="H57" s="3083"/>
      <c r="I57" s="3083"/>
      <c r="J57" s="3083"/>
      <c r="K57" s="3083"/>
      <c r="L57" s="3083"/>
      <c r="M57" s="3083"/>
      <c r="N57" s="3083"/>
      <c r="O57" s="3083"/>
      <c r="P57" s="3083"/>
      <c r="Q57" s="3083"/>
      <c r="R57" s="3083"/>
      <c r="S57" s="3083"/>
      <c r="T57" s="3083"/>
      <c r="U57" s="3083"/>
      <c r="V57" s="3083"/>
      <c r="W57" s="3083"/>
      <c r="X57" s="3083"/>
      <c r="Y57" s="3083"/>
      <c r="Z57" s="3083"/>
      <c r="AA57" s="3083"/>
      <c r="AB57" s="3083"/>
      <c r="AC57" s="3083"/>
      <c r="AD57" s="3083"/>
      <c r="AE57" s="3083"/>
      <c r="AF57" s="3083"/>
      <c r="AG57" s="3083"/>
      <c r="AH57" s="3083"/>
    </row>
    <row r="58" spans="2:34" x14ac:dyDescent="0.15">
      <c r="B58" s="3083"/>
      <c r="C58" s="3083"/>
      <c r="D58" s="3083"/>
      <c r="E58" s="3083"/>
      <c r="F58" s="3083"/>
      <c r="G58" s="3083"/>
      <c r="H58" s="3083"/>
      <c r="I58" s="3083"/>
      <c r="J58" s="3083"/>
      <c r="K58" s="3083"/>
      <c r="L58" s="3083"/>
      <c r="M58" s="3083"/>
      <c r="N58" s="3083"/>
      <c r="O58" s="3083"/>
      <c r="P58" s="3083"/>
      <c r="Q58" s="3083"/>
      <c r="R58" s="3083"/>
      <c r="S58" s="3083"/>
      <c r="T58" s="3083"/>
      <c r="U58" s="3083"/>
      <c r="V58" s="3083"/>
      <c r="W58" s="3083"/>
      <c r="X58" s="3083"/>
      <c r="Y58" s="3083"/>
      <c r="Z58" s="3083"/>
      <c r="AA58" s="3083"/>
      <c r="AB58" s="3083"/>
      <c r="AC58" s="3083"/>
      <c r="AD58" s="3083"/>
      <c r="AE58" s="3083"/>
      <c r="AF58" s="3083"/>
      <c r="AG58" s="3083"/>
      <c r="AH58" s="3083"/>
    </row>
    <row r="59" spans="2:34" x14ac:dyDescent="0.15">
      <c r="B59" s="3083"/>
      <c r="C59" s="3083"/>
      <c r="D59" s="3083"/>
      <c r="E59" s="3083"/>
      <c r="F59" s="3083"/>
      <c r="G59" s="3083"/>
      <c r="H59" s="3083"/>
      <c r="I59" s="3083"/>
      <c r="J59" s="3083"/>
      <c r="K59" s="3083"/>
      <c r="L59" s="3083"/>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row>
    <row r="60" spans="2:34" x14ac:dyDescent="0.15">
      <c r="B60" s="3083"/>
      <c r="C60" s="3083"/>
      <c r="D60" s="3083"/>
      <c r="E60" s="3083"/>
      <c r="F60" s="3083"/>
      <c r="G60" s="3083"/>
      <c r="H60" s="3083"/>
      <c r="I60" s="3083"/>
      <c r="J60" s="3083"/>
      <c r="K60" s="3083"/>
      <c r="L60" s="3083"/>
      <c r="M60" s="3083"/>
      <c r="N60" s="3083"/>
      <c r="O60" s="3083"/>
      <c r="P60" s="3083"/>
      <c r="Q60" s="3083"/>
      <c r="R60" s="3083"/>
      <c r="S60" s="3083"/>
      <c r="T60" s="3083"/>
      <c r="U60" s="3083"/>
      <c r="V60" s="3083"/>
      <c r="W60" s="3083"/>
      <c r="X60" s="3083"/>
      <c r="Y60" s="3083"/>
      <c r="Z60" s="3083"/>
      <c r="AA60" s="3083"/>
      <c r="AB60" s="3083"/>
      <c r="AC60" s="3083"/>
      <c r="AD60" s="3083"/>
      <c r="AE60" s="3083"/>
      <c r="AF60" s="3083"/>
      <c r="AG60" s="3083"/>
      <c r="AH60" s="3083"/>
    </row>
    <row r="61" spans="2:34" x14ac:dyDescent="0.15">
      <c r="B61" s="3083"/>
      <c r="C61" s="3083"/>
      <c r="D61" s="3083"/>
      <c r="E61" s="3083"/>
      <c r="F61" s="3083"/>
      <c r="G61" s="3083"/>
      <c r="H61" s="3083"/>
      <c r="I61" s="3083"/>
      <c r="J61" s="3083"/>
      <c r="K61" s="3083"/>
      <c r="L61" s="3083"/>
      <c r="M61" s="3083"/>
      <c r="N61" s="3083"/>
      <c r="O61" s="3083"/>
      <c r="P61" s="3083"/>
      <c r="Q61" s="3083"/>
      <c r="R61" s="3083"/>
      <c r="S61" s="3083"/>
      <c r="T61" s="3083"/>
      <c r="U61" s="3083"/>
      <c r="V61" s="3083"/>
      <c r="W61" s="3083"/>
      <c r="X61" s="3083"/>
      <c r="Y61" s="3083"/>
      <c r="Z61" s="3083"/>
      <c r="AA61" s="3083"/>
      <c r="AB61" s="3083"/>
      <c r="AC61" s="3083"/>
      <c r="AD61" s="3083"/>
      <c r="AE61" s="3083"/>
      <c r="AF61" s="3083"/>
      <c r="AG61" s="3083"/>
      <c r="AH61" s="3083"/>
    </row>
    <row r="62" spans="2:34" x14ac:dyDescent="0.15">
      <c r="B62" s="3083"/>
      <c r="C62" s="3083"/>
      <c r="D62" s="3083"/>
      <c r="E62" s="3083"/>
      <c r="F62" s="3083"/>
      <c r="G62" s="3083"/>
      <c r="H62" s="3083"/>
      <c r="I62" s="3083"/>
      <c r="J62" s="3083"/>
      <c r="K62" s="3083"/>
      <c r="L62" s="3083"/>
      <c r="M62" s="3083"/>
      <c r="N62" s="3083"/>
      <c r="O62" s="3083"/>
      <c r="P62" s="3083"/>
      <c r="Q62" s="3083"/>
      <c r="R62" s="3083"/>
      <c r="S62" s="3083"/>
      <c r="T62" s="3083"/>
      <c r="U62" s="3083"/>
      <c r="V62" s="3083"/>
      <c r="W62" s="3083"/>
      <c r="X62" s="3083"/>
      <c r="Y62" s="3083"/>
      <c r="Z62" s="3083"/>
      <c r="AA62" s="3083"/>
      <c r="AB62" s="3083"/>
      <c r="AC62" s="3083"/>
      <c r="AD62" s="3083"/>
      <c r="AE62" s="3083"/>
      <c r="AF62" s="3083"/>
      <c r="AG62" s="3083"/>
      <c r="AH62" s="3083"/>
    </row>
    <row r="63" spans="2:34" x14ac:dyDescent="0.15">
      <c r="B63" s="3083"/>
      <c r="C63" s="3083"/>
      <c r="D63" s="3083"/>
      <c r="E63" s="3083"/>
      <c r="F63" s="3083"/>
      <c r="G63" s="3083"/>
      <c r="H63" s="3083"/>
      <c r="I63" s="3083"/>
      <c r="J63" s="3083"/>
      <c r="K63" s="3083"/>
      <c r="L63" s="3083"/>
      <c r="M63" s="3083"/>
      <c r="N63" s="3083"/>
      <c r="O63" s="3083"/>
      <c r="P63" s="3083"/>
      <c r="Q63" s="3083"/>
      <c r="R63" s="3083"/>
      <c r="S63" s="3083"/>
      <c r="T63" s="3083"/>
      <c r="U63" s="3083"/>
      <c r="V63" s="3083"/>
      <c r="W63" s="3083"/>
      <c r="X63" s="3083"/>
      <c r="Y63" s="3083"/>
      <c r="Z63" s="3083"/>
      <c r="AA63" s="3083"/>
      <c r="AB63" s="3083"/>
      <c r="AC63" s="3083"/>
      <c r="AD63" s="3083"/>
      <c r="AE63" s="3083"/>
      <c r="AF63" s="3083"/>
      <c r="AG63" s="3083"/>
      <c r="AH63" s="3083"/>
    </row>
    <row r="64" spans="2:34" x14ac:dyDescent="0.15">
      <c r="B64" s="3083"/>
      <c r="C64" s="3083"/>
      <c r="D64" s="3083"/>
      <c r="E64" s="3083"/>
      <c r="F64" s="3083"/>
      <c r="G64" s="3083"/>
      <c r="H64" s="3083"/>
      <c r="I64" s="3083"/>
      <c r="J64" s="3083"/>
      <c r="K64" s="3083"/>
      <c r="L64" s="3083"/>
      <c r="M64" s="3083"/>
      <c r="N64" s="3083"/>
      <c r="O64" s="3083"/>
      <c r="P64" s="3083"/>
      <c r="Q64" s="3083"/>
      <c r="R64" s="3083"/>
      <c r="S64" s="3083"/>
      <c r="T64" s="3083"/>
      <c r="U64" s="3083"/>
      <c r="V64" s="3083"/>
      <c r="W64" s="3083"/>
      <c r="X64" s="3083"/>
      <c r="Y64" s="3083"/>
      <c r="Z64" s="3083"/>
      <c r="AA64" s="3083"/>
      <c r="AB64" s="3083"/>
      <c r="AC64" s="3083"/>
      <c r="AD64" s="3083"/>
      <c r="AE64" s="3083"/>
      <c r="AF64" s="3083"/>
      <c r="AG64" s="3083"/>
      <c r="AH64" s="3083"/>
    </row>
    <row r="88" spans="12:12" x14ac:dyDescent="0.15">
      <c r="L88" s="1019"/>
    </row>
    <row r="122" spans="3:7" x14ac:dyDescent="0.15">
      <c r="C122" s="1020"/>
      <c r="D122" s="1020"/>
      <c r="E122" s="1020"/>
      <c r="F122" s="1020"/>
      <c r="G122" s="1020"/>
    </row>
    <row r="123" spans="3:7" x14ac:dyDescent="0.15">
      <c r="C123" s="10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9"/>
  <dataValidations count="1">
    <dataValidation type="list" allowBlank="1" showInputMessage="1" showErrorMessage="1" sqref="C9 J9 C12:C13">
      <formula1>"□,■"</formula1>
    </dataValidation>
  </dataValidations>
  <pageMargins left="0.7" right="0.7" top="0.75" bottom="0.75" header="0.3" footer="0.3"/>
  <pageSetup paperSize="9" scale="6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1" tint="0.499984740745262"/>
  </sheetPr>
  <dimension ref="A1:AK123"/>
  <sheetViews>
    <sheetView workbookViewId="0"/>
  </sheetViews>
  <sheetFormatPr defaultColWidth="3.625" defaultRowHeight="13.5" x14ac:dyDescent="0.15"/>
  <cols>
    <col min="1" max="1" width="2.125" style="1022" customWidth="1"/>
    <col min="2" max="11" width="3.625" style="1022"/>
    <col min="12" max="12" width="5.625" style="1022" customWidth="1"/>
    <col min="13" max="18" width="3.625" style="1022"/>
    <col min="19" max="19" width="5.625" style="1022" customWidth="1"/>
    <col min="20" max="25" width="3.625" style="1022"/>
    <col min="26" max="26" width="5.625" style="1022" customWidth="1"/>
    <col min="27" max="27" width="2.125" style="1022" customWidth="1"/>
    <col min="28" max="37" width="5.625" style="1022" customWidth="1"/>
    <col min="38" max="16384" width="3.625" style="1022"/>
  </cols>
  <sheetData>
    <row r="1" spans="1:37" s="827" customFormat="1" x14ac:dyDescent="0.15">
      <c r="A1" s="1022"/>
      <c r="B1" s="1022" t="s">
        <v>2003</v>
      </c>
      <c r="C1" s="1022"/>
      <c r="D1" s="1022"/>
      <c r="E1" s="1022"/>
      <c r="F1" s="1022"/>
      <c r="G1" s="1022"/>
      <c r="H1" s="1022"/>
      <c r="I1" s="1022"/>
      <c r="J1" s="1022"/>
      <c r="K1" s="1022"/>
      <c r="L1" s="1022"/>
      <c r="M1" s="1023"/>
      <c r="N1" s="1024"/>
      <c r="O1" s="1024"/>
      <c r="P1" s="1024"/>
      <c r="Q1" s="1022"/>
      <c r="R1" s="1022"/>
      <c r="S1" s="1022"/>
      <c r="T1" s="1023" t="s">
        <v>477</v>
      </c>
      <c r="U1" s="1024"/>
      <c r="V1" s="1024" t="s">
        <v>478</v>
      </c>
      <c r="W1" s="1024"/>
      <c r="X1" s="1024" t="s">
        <v>479</v>
      </c>
      <c r="Y1" s="1024"/>
      <c r="Z1" s="1024" t="s">
        <v>647</v>
      </c>
      <c r="AA1" s="1022"/>
      <c r="AB1" s="1022"/>
      <c r="AC1" s="1022"/>
      <c r="AD1" s="1022"/>
      <c r="AE1" s="1022"/>
      <c r="AF1" s="1022"/>
      <c r="AG1" s="1022"/>
      <c r="AH1" s="1022"/>
      <c r="AI1" s="1022"/>
      <c r="AJ1" s="1022"/>
      <c r="AK1" s="1022"/>
    </row>
    <row r="2" spans="1:37" s="827" customFormat="1" ht="21" customHeight="1" x14ac:dyDescent="0.15">
      <c r="A2" s="1022"/>
      <c r="B2" s="1022"/>
      <c r="C2" s="1022"/>
      <c r="D2" s="1022"/>
      <c r="E2" s="1022"/>
      <c r="F2" s="1022"/>
      <c r="G2" s="1022"/>
      <c r="H2" s="1022"/>
      <c r="I2" s="1022"/>
      <c r="J2" s="1022"/>
      <c r="K2" s="1022"/>
      <c r="L2" s="1022"/>
      <c r="M2" s="1023"/>
      <c r="N2" s="1024"/>
      <c r="O2" s="1024"/>
      <c r="P2" s="1024"/>
      <c r="Q2" s="1023"/>
      <c r="R2" s="1024"/>
      <c r="S2" s="1024"/>
      <c r="T2" s="1024"/>
      <c r="U2" s="1024"/>
      <c r="V2" s="1024"/>
      <c r="W2" s="1024"/>
      <c r="X2" s="1024"/>
      <c r="Y2" s="1024"/>
      <c r="Z2" s="1024"/>
      <c r="AA2" s="1022"/>
      <c r="AB2" s="1022"/>
      <c r="AC2" s="1022"/>
      <c r="AD2" s="1022"/>
      <c r="AE2" s="1022"/>
      <c r="AF2" s="1022"/>
      <c r="AG2" s="1022"/>
      <c r="AH2" s="1022"/>
      <c r="AI2" s="1022"/>
      <c r="AJ2" s="1022"/>
      <c r="AK2" s="1022"/>
    </row>
    <row r="3" spans="1:37" s="827" customFormat="1" ht="21" customHeight="1" x14ac:dyDescent="0.15">
      <c r="A3" s="1022"/>
      <c r="B3" s="3149" t="s">
        <v>2220</v>
      </c>
      <c r="C3" s="3149"/>
      <c r="D3" s="3149"/>
      <c r="E3" s="3149"/>
      <c r="F3" s="3149"/>
      <c r="G3" s="3149"/>
      <c r="H3" s="3149"/>
      <c r="I3" s="3149"/>
      <c r="J3" s="3149"/>
      <c r="K3" s="3149"/>
      <c r="L3" s="3149"/>
      <c r="M3" s="3149"/>
      <c r="N3" s="3149"/>
      <c r="O3" s="3149"/>
      <c r="P3" s="3149"/>
      <c r="Q3" s="3149"/>
      <c r="R3" s="3149"/>
      <c r="S3" s="3149"/>
      <c r="T3" s="3149"/>
      <c r="U3" s="3149"/>
      <c r="V3" s="3149"/>
      <c r="W3" s="3149"/>
      <c r="X3" s="3149"/>
      <c r="Y3" s="3149"/>
      <c r="Z3" s="3149"/>
      <c r="AA3" s="1022"/>
      <c r="AB3" s="1022"/>
      <c r="AC3" s="1022"/>
      <c r="AD3" s="1022"/>
      <c r="AE3" s="1022"/>
      <c r="AF3" s="1022"/>
      <c r="AG3" s="1022"/>
      <c r="AH3" s="1022"/>
      <c r="AI3" s="1022"/>
      <c r="AJ3" s="1022"/>
      <c r="AK3" s="1022"/>
    </row>
    <row r="4" spans="1:37" s="827" customFormat="1" x14ac:dyDescent="0.15">
      <c r="A4" s="1022"/>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2"/>
      <c r="AB4" s="1022"/>
      <c r="AC4" s="1022"/>
      <c r="AD4" s="1022"/>
      <c r="AE4" s="1022"/>
      <c r="AF4" s="1022"/>
      <c r="AG4" s="1022"/>
      <c r="AH4" s="1022"/>
      <c r="AI4" s="1022"/>
      <c r="AJ4" s="1022"/>
      <c r="AK4" s="1022"/>
    </row>
    <row r="5" spans="1:37" s="827" customFormat="1" ht="21" customHeight="1" x14ac:dyDescent="0.15">
      <c r="A5" s="1022"/>
      <c r="B5" s="1024"/>
      <c r="C5" s="1024"/>
      <c r="D5" s="1024"/>
      <c r="E5" s="1024"/>
      <c r="F5" s="1024"/>
      <c r="G5" s="1024"/>
      <c r="H5" s="1024"/>
      <c r="I5" s="1024"/>
      <c r="J5" s="1024"/>
      <c r="K5" s="1024"/>
      <c r="L5" s="1024"/>
      <c r="M5" s="1024"/>
      <c r="N5" s="1024"/>
      <c r="O5" s="1024"/>
      <c r="P5" s="1023" t="s">
        <v>1151</v>
      </c>
      <c r="Q5" s="1025"/>
      <c r="R5" s="1025"/>
      <c r="S5" s="1025"/>
      <c r="T5" s="1025"/>
      <c r="U5" s="1025"/>
      <c r="V5" s="1025"/>
      <c r="W5" s="1025"/>
      <c r="X5" s="1025"/>
      <c r="Y5" s="1025"/>
      <c r="Z5" s="1025"/>
      <c r="AA5" s="1022"/>
      <c r="AB5" s="1022"/>
      <c r="AC5" s="1022"/>
      <c r="AD5" s="1022"/>
      <c r="AE5" s="1022"/>
      <c r="AF5" s="1022"/>
      <c r="AG5" s="1022"/>
      <c r="AH5" s="1022"/>
      <c r="AI5" s="1022"/>
      <c r="AJ5" s="1022"/>
      <c r="AK5" s="1022"/>
    </row>
    <row r="6" spans="1:37" s="827" customFormat="1" ht="21" customHeight="1" x14ac:dyDescent="0.15">
      <c r="A6" s="1022"/>
      <c r="B6" s="1024"/>
      <c r="C6" s="1024"/>
      <c r="D6" s="1024"/>
      <c r="E6" s="1024"/>
      <c r="F6" s="1024"/>
      <c r="G6" s="1024"/>
      <c r="H6" s="1024"/>
      <c r="I6" s="1024"/>
      <c r="J6" s="1024"/>
      <c r="K6" s="1024"/>
      <c r="L6" s="1024"/>
      <c r="M6" s="1024"/>
      <c r="N6" s="1024"/>
      <c r="O6" s="1024"/>
      <c r="P6" s="1023" t="s">
        <v>652</v>
      </c>
      <c r="Q6" s="3150"/>
      <c r="R6" s="3150"/>
      <c r="S6" s="3150"/>
      <c r="T6" s="3150"/>
      <c r="U6" s="3150"/>
      <c r="V6" s="3150"/>
      <c r="W6" s="3150"/>
      <c r="X6" s="3150"/>
      <c r="Y6" s="3150"/>
      <c r="Z6" s="3150"/>
      <c r="AA6" s="1022"/>
      <c r="AB6" s="1022"/>
      <c r="AC6" s="1022"/>
      <c r="AD6" s="1022"/>
      <c r="AE6" s="1022"/>
      <c r="AF6" s="1022"/>
      <c r="AG6" s="1022"/>
      <c r="AH6" s="1022"/>
      <c r="AI6" s="1022"/>
      <c r="AJ6" s="1022"/>
      <c r="AK6" s="1022"/>
    </row>
    <row r="7" spans="1:37" s="827" customFormat="1" ht="21" customHeight="1" x14ac:dyDescent="0.15">
      <c r="A7" s="1022"/>
      <c r="B7" s="1024"/>
      <c r="C7" s="1024"/>
      <c r="D7" s="1024"/>
      <c r="E7" s="1024"/>
      <c r="F7" s="1024"/>
      <c r="G7" s="1024"/>
      <c r="H7" s="1024"/>
      <c r="I7" s="1024"/>
      <c r="J7" s="1024"/>
      <c r="K7" s="1024"/>
      <c r="L7" s="1024"/>
      <c r="M7" s="1024"/>
      <c r="N7" s="1024"/>
      <c r="O7" s="1024"/>
      <c r="P7" s="1024"/>
      <c r="Q7" s="1024"/>
      <c r="R7" s="1024"/>
      <c r="S7" s="1024"/>
      <c r="T7" s="1024"/>
      <c r="U7" s="1024"/>
      <c r="V7" s="1024"/>
      <c r="W7" s="1024"/>
      <c r="X7" s="1024"/>
      <c r="Y7" s="1024"/>
      <c r="Z7" s="1024"/>
      <c r="AA7" s="1022"/>
      <c r="AB7" s="1022"/>
      <c r="AC7" s="1022"/>
      <c r="AD7" s="1022"/>
      <c r="AE7" s="1022"/>
      <c r="AF7" s="1022"/>
      <c r="AG7" s="1022"/>
      <c r="AH7" s="1022"/>
      <c r="AI7" s="1022"/>
      <c r="AJ7" s="1022"/>
      <c r="AK7" s="1022"/>
    </row>
    <row r="8" spans="1:37" ht="21" customHeight="1" x14ac:dyDescent="0.15">
      <c r="B8" s="1022" t="s">
        <v>2004</v>
      </c>
    </row>
    <row r="9" spans="1:37" ht="21" customHeight="1" x14ac:dyDescent="0.15">
      <c r="C9" s="1022" t="s">
        <v>477</v>
      </c>
      <c r="E9" s="3151"/>
      <c r="F9" s="3151"/>
      <c r="G9" s="1022" t="s">
        <v>2005</v>
      </c>
      <c r="J9" s="1024" t="s">
        <v>10</v>
      </c>
      <c r="K9" s="1022" t="s">
        <v>2006</v>
      </c>
      <c r="M9" s="1024" t="s">
        <v>10</v>
      </c>
      <c r="N9" s="1022" t="s">
        <v>2007</v>
      </c>
    </row>
    <row r="10" spans="1:37" ht="44.25" customHeight="1" x14ac:dyDescent="0.15">
      <c r="B10" s="3120" t="s">
        <v>2221</v>
      </c>
      <c r="C10" s="3120"/>
      <c r="D10" s="3120"/>
      <c r="E10" s="3120"/>
      <c r="F10" s="3120"/>
      <c r="G10" s="3120"/>
      <c r="H10" s="3120"/>
      <c r="I10" s="3120"/>
      <c r="J10" s="3120"/>
      <c r="K10" s="3120"/>
      <c r="L10" s="3120"/>
      <c r="M10" s="3120"/>
      <c r="N10" s="3120"/>
      <c r="O10" s="3120"/>
      <c r="P10" s="3120"/>
      <c r="Q10" s="3120"/>
      <c r="R10" s="3120"/>
      <c r="S10" s="3120"/>
      <c r="T10" s="3120"/>
      <c r="U10" s="3120"/>
      <c r="V10" s="3120"/>
      <c r="W10" s="3120"/>
      <c r="X10" s="3120"/>
      <c r="Y10" s="3120"/>
      <c r="Z10" s="3120"/>
    </row>
    <row r="11" spans="1:37" ht="21" customHeight="1" x14ac:dyDescent="0.15">
      <c r="B11" s="1026"/>
      <c r="C11" s="1026"/>
      <c r="D11" s="1026"/>
      <c r="E11" s="1026"/>
      <c r="F11" s="1026"/>
      <c r="G11" s="1026"/>
      <c r="H11" s="1026"/>
      <c r="I11" s="1026"/>
      <c r="J11" s="1026"/>
      <c r="K11" s="1026"/>
      <c r="L11" s="1026"/>
      <c r="M11" s="1026"/>
      <c r="N11" s="1026"/>
      <c r="O11" s="1026"/>
      <c r="P11" s="1026"/>
      <c r="Q11" s="1026"/>
      <c r="R11" s="1026"/>
      <c r="S11" s="1026"/>
      <c r="T11" s="1026"/>
      <c r="U11" s="1026"/>
      <c r="V11" s="1026"/>
      <c r="W11" s="1026"/>
      <c r="X11" s="1026"/>
      <c r="Y11" s="1026"/>
      <c r="Z11" s="1026"/>
    </row>
    <row r="12" spans="1:37" ht="21" customHeight="1" x14ac:dyDescent="0.15">
      <c r="B12" s="1022" t="s">
        <v>2008</v>
      </c>
    </row>
    <row r="13" spans="1:37" ht="21" customHeight="1" x14ac:dyDescent="0.15">
      <c r="C13" s="1024" t="s">
        <v>10</v>
      </c>
      <c r="D13" s="1022" t="s">
        <v>2009</v>
      </c>
      <c r="F13" s="1024" t="s">
        <v>10</v>
      </c>
      <c r="G13" s="1022" t="s">
        <v>2010</v>
      </c>
    </row>
    <row r="14" spans="1:37" ht="9.75" customHeight="1" x14ac:dyDescent="0.15">
      <c r="B14" s="1026"/>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6"/>
      <c r="Z14" s="1026"/>
    </row>
    <row r="15" spans="1:37" ht="13.5" customHeight="1" x14ac:dyDescent="0.15">
      <c r="B15" s="1022" t="s">
        <v>2011</v>
      </c>
    </row>
    <row r="16" spans="1:37" ht="45.75" customHeight="1" x14ac:dyDescent="0.15">
      <c r="B16" s="3125"/>
      <c r="C16" s="3125"/>
      <c r="D16" s="3125"/>
      <c r="E16" s="3125"/>
      <c r="F16" s="3145" t="s">
        <v>2222</v>
      </c>
      <c r="G16" s="3146"/>
      <c r="H16" s="3146"/>
      <c r="I16" s="3146"/>
      <c r="J16" s="3146"/>
      <c r="K16" s="3146"/>
      <c r="L16" s="3147"/>
      <c r="M16" s="3148" t="s">
        <v>2223</v>
      </c>
      <c r="N16" s="3148"/>
      <c r="O16" s="3148"/>
      <c r="P16" s="3148"/>
      <c r="Q16" s="3148"/>
      <c r="R16" s="3148"/>
      <c r="S16" s="3148"/>
    </row>
    <row r="17" spans="1:37" ht="21" customHeight="1" x14ac:dyDescent="0.15">
      <c r="B17" s="3122">
        <v>3</v>
      </c>
      <c r="C17" s="3123"/>
      <c r="D17" s="3123" t="s">
        <v>646</v>
      </c>
      <c r="E17" s="3124"/>
      <c r="F17" s="3122"/>
      <c r="G17" s="3123"/>
      <c r="H17" s="3123"/>
      <c r="I17" s="3123"/>
      <c r="J17" s="3123"/>
      <c r="K17" s="3123"/>
      <c r="L17" s="1027" t="s">
        <v>860</v>
      </c>
      <c r="M17" s="3122"/>
      <c r="N17" s="3123"/>
      <c r="O17" s="3123"/>
      <c r="P17" s="3123"/>
      <c r="Q17" s="3123"/>
      <c r="R17" s="3123"/>
      <c r="S17" s="1027" t="s">
        <v>860</v>
      </c>
    </row>
    <row r="18" spans="1:37" ht="21" customHeight="1" x14ac:dyDescent="0.15">
      <c r="B18" s="3122">
        <v>4</v>
      </c>
      <c r="C18" s="3123"/>
      <c r="D18" s="3123" t="s">
        <v>646</v>
      </c>
      <c r="E18" s="3124"/>
      <c r="F18" s="3122"/>
      <c r="G18" s="3123"/>
      <c r="H18" s="3123"/>
      <c r="I18" s="3123"/>
      <c r="J18" s="3123"/>
      <c r="K18" s="3123"/>
      <c r="L18" s="1027" t="s">
        <v>860</v>
      </c>
      <c r="M18" s="3122"/>
      <c r="N18" s="3123"/>
      <c r="O18" s="3123"/>
      <c r="P18" s="3123"/>
      <c r="Q18" s="3123"/>
      <c r="R18" s="3123"/>
      <c r="S18" s="1027" t="s">
        <v>860</v>
      </c>
    </row>
    <row r="19" spans="1:37" ht="21" customHeight="1" x14ac:dyDescent="0.15">
      <c r="B19" s="3122">
        <v>5</v>
      </c>
      <c r="C19" s="3123"/>
      <c r="D19" s="3123" t="s">
        <v>646</v>
      </c>
      <c r="E19" s="3124"/>
      <c r="F19" s="3122"/>
      <c r="G19" s="3123"/>
      <c r="H19" s="3123"/>
      <c r="I19" s="3123"/>
      <c r="J19" s="3123"/>
      <c r="K19" s="3123"/>
      <c r="L19" s="1027" t="s">
        <v>860</v>
      </c>
      <c r="M19" s="3122"/>
      <c r="N19" s="3123"/>
      <c r="O19" s="3123"/>
      <c r="P19" s="3123"/>
      <c r="Q19" s="3123"/>
      <c r="R19" s="3123"/>
      <c r="S19" s="1027" t="s">
        <v>860</v>
      </c>
    </row>
    <row r="20" spans="1:37" ht="21" customHeight="1" x14ac:dyDescent="0.15">
      <c r="B20" s="3122">
        <v>6</v>
      </c>
      <c r="C20" s="3123"/>
      <c r="D20" s="3123" t="s">
        <v>646</v>
      </c>
      <c r="E20" s="3124"/>
      <c r="F20" s="3122"/>
      <c r="G20" s="3123"/>
      <c r="H20" s="3123"/>
      <c r="I20" s="3123"/>
      <c r="J20" s="3123"/>
      <c r="K20" s="3123"/>
      <c r="L20" s="1027" t="s">
        <v>860</v>
      </c>
      <c r="M20" s="3122"/>
      <c r="N20" s="3123"/>
      <c r="O20" s="3123"/>
      <c r="P20" s="3123"/>
      <c r="Q20" s="3123"/>
      <c r="R20" s="3123"/>
      <c r="S20" s="1027" t="s">
        <v>860</v>
      </c>
    </row>
    <row r="21" spans="1:37" ht="21" customHeight="1" x14ac:dyDescent="0.15">
      <c r="B21" s="3122">
        <v>7</v>
      </c>
      <c r="C21" s="3123"/>
      <c r="D21" s="3123" t="s">
        <v>646</v>
      </c>
      <c r="E21" s="3124"/>
      <c r="F21" s="3122"/>
      <c r="G21" s="3123"/>
      <c r="H21" s="3123"/>
      <c r="I21" s="3123"/>
      <c r="J21" s="3123"/>
      <c r="K21" s="3123"/>
      <c r="L21" s="1027" t="s">
        <v>860</v>
      </c>
      <c r="M21" s="3122"/>
      <c r="N21" s="3123"/>
      <c r="O21" s="3123"/>
      <c r="P21" s="3123"/>
      <c r="Q21" s="3123"/>
      <c r="R21" s="3123"/>
      <c r="S21" s="1027" t="s">
        <v>860</v>
      </c>
    </row>
    <row r="22" spans="1:37" ht="21" customHeight="1" x14ac:dyDescent="0.15">
      <c r="B22" s="3122">
        <v>8</v>
      </c>
      <c r="C22" s="3123"/>
      <c r="D22" s="3123" t="s">
        <v>646</v>
      </c>
      <c r="E22" s="3124"/>
      <c r="F22" s="3122"/>
      <c r="G22" s="3123"/>
      <c r="H22" s="3123"/>
      <c r="I22" s="3123"/>
      <c r="J22" s="3123"/>
      <c r="K22" s="3123"/>
      <c r="L22" s="1027" t="s">
        <v>860</v>
      </c>
      <c r="M22" s="3122"/>
      <c r="N22" s="3123"/>
      <c r="O22" s="3123"/>
      <c r="P22" s="3123"/>
      <c r="Q22" s="3123"/>
      <c r="R22" s="3123"/>
      <c r="S22" s="1027" t="s">
        <v>860</v>
      </c>
    </row>
    <row r="23" spans="1:37" ht="20.100000000000001" customHeight="1" x14ac:dyDescent="0.15">
      <c r="B23" s="3125" t="s">
        <v>1345</v>
      </c>
      <c r="C23" s="3125"/>
      <c r="D23" s="3125"/>
      <c r="E23" s="3125"/>
      <c r="F23" s="3122" t="str">
        <f>IF(SUM(F17:K22)=0,"",SUM(F17:K22))</f>
        <v/>
      </c>
      <c r="G23" s="3123"/>
      <c r="H23" s="3123"/>
      <c r="I23" s="3123"/>
      <c r="J23" s="3123"/>
      <c r="K23" s="3123"/>
      <c r="L23" s="1027" t="s">
        <v>860</v>
      </c>
      <c r="M23" s="3122" t="str">
        <f>IF(SUM(M17:R22)=0,"",SUM(M17:R22))</f>
        <v/>
      </c>
      <c r="N23" s="3123"/>
      <c r="O23" s="3123"/>
      <c r="P23" s="3123"/>
      <c r="Q23" s="3123"/>
      <c r="R23" s="3123"/>
      <c r="S23" s="1027" t="s">
        <v>860</v>
      </c>
    </row>
    <row r="24" spans="1:37" s="827" customFormat="1" ht="20.100000000000001" customHeight="1" x14ac:dyDescent="0.15">
      <c r="A24" s="1022"/>
      <c r="B24" s="1024"/>
      <c r="C24" s="1024"/>
      <c r="D24" s="1024"/>
      <c r="E24" s="1024"/>
      <c r="F24" s="1024"/>
      <c r="G24" s="1024"/>
      <c r="H24" s="1024"/>
      <c r="I24" s="1024"/>
      <c r="J24" s="1024"/>
      <c r="K24" s="1024"/>
      <c r="L24" s="1024"/>
      <c r="M24" s="1024"/>
      <c r="N24" s="1024"/>
      <c r="O24" s="1024"/>
      <c r="P24" s="1024"/>
      <c r="Q24" s="1024"/>
      <c r="R24" s="1024"/>
      <c r="S24" s="1024"/>
      <c r="T24" s="1022"/>
      <c r="U24" s="1022"/>
      <c r="V24" s="1022"/>
      <c r="W24" s="1022"/>
      <c r="X24" s="1022"/>
      <c r="Y24" s="1022"/>
      <c r="Z24" s="1022"/>
      <c r="AA24" s="1022"/>
      <c r="AB24" s="1022"/>
      <c r="AC24" s="1022"/>
      <c r="AD24" s="1022"/>
      <c r="AE24" s="1022"/>
      <c r="AF24" s="1022"/>
      <c r="AG24" s="1022"/>
      <c r="AH24" s="1022"/>
      <c r="AI24" s="1022"/>
      <c r="AJ24" s="1022"/>
      <c r="AK24" s="1022"/>
    </row>
    <row r="25" spans="1:37" s="827" customFormat="1" ht="20.100000000000001" customHeight="1" x14ac:dyDescent="0.15">
      <c r="A25" s="1022"/>
      <c r="B25" s="3126" t="s">
        <v>2224</v>
      </c>
      <c r="C25" s="3127"/>
      <c r="D25" s="3127"/>
      <c r="E25" s="3128"/>
      <c r="F25" s="3132" t="str">
        <f>IF(F23="","",ROUNDDOWN(M23/F23,3))</f>
        <v/>
      </c>
      <c r="G25" s="3133"/>
      <c r="H25" s="3133"/>
      <c r="I25" s="3133"/>
      <c r="J25" s="3133"/>
      <c r="K25" s="3134"/>
      <c r="L25" s="3138" t="s">
        <v>576</v>
      </c>
      <c r="M25" s="1024"/>
      <c r="N25" s="1024"/>
      <c r="O25" s="1024"/>
      <c r="P25" s="1024"/>
      <c r="Q25" s="1024"/>
      <c r="R25" s="1024"/>
      <c r="S25" s="1024"/>
      <c r="T25" s="1022"/>
      <c r="U25" s="1022"/>
      <c r="V25" s="1022"/>
      <c r="W25" s="1022"/>
      <c r="X25" s="1022"/>
      <c r="Y25" s="1022"/>
      <c r="Z25" s="1022"/>
      <c r="AA25" s="1022"/>
      <c r="AB25" s="1022"/>
      <c r="AC25" s="1022"/>
      <c r="AD25" s="1022"/>
      <c r="AE25" s="1022"/>
      <c r="AF25" s="1022"/>
      <c r="AG25" s="1022"/>
      <c r="AH25" s="1022"/>
      <c r="AI25" s="1022"/>
      <c r="AJ25" s="1022"/>
      <c r="AK25" s="1022"/>
    </row>
    <row r="26" spans="1:37" s="827" customFormat="1" ht="9" customHeight="1" x14ac:dyDescent="0.15">
      <c r="A26" s="1022"/>
      <c r="B26" s="3129"/>
      <c r="C26" s="3130"/>
      <c r="D26" s="3130"/>
      <c r="E26" s="3131"/>
      <c r="F26" s="3135"/>
      <c r="G26" s="3136"/>
      <c r="H26" s="3136"/>
      <c r="I26" s="3136"/>
      <c r="J26" s="3136"/>
      <c r="K26" s="3137"/>
      <c r="L26" s="3138"/>
      <c r="M26" s="1024"/>
      <c r="N26" s="1024"/>
      <c r="O26" s="1024"/>
      <c r="P26" s="1024"/>
      <c r="Q26" s="1024"/>
      <c r="R26" s="1024"/>
      <c r="S26" s="1024"/>
      <c r="T26" s="1022"/>
      <c r="U26" s="1022"/>
      <c r="V26" s="1022"/>
      <c r="W26" s="1022"/>
      <c r="X26" s="1022"/>
      <c r="Y26" s="1022"/>
      <c r="Z26" s="1022"/>
      <c r="AA26" s="1022"/>
      <c r="AB26" s="1022"/>
      <c r="AC26" s="1022"/>
      <c r="AD26" s="1022"/>
      <c r="AE26" s="1022"/>
      <c r="AF26" s="1022"/>
      <c r="AG26" s="1022"/>
      <c r="AH26" s="1022"/>
      <c r="AI26" s="1022"/>
      <c r="AJ26" s="1022"/>
      <c r="AK26" s="1022"/>
    </row>
    <row r="27" spans="1:37" s="827" customFormat="1" ht="20.100000000000001" customHeight="1" x14ac:dyDescent="0.15">
      <c r="A27" s="1022"/>
      <c r="B27" s="1028"/>
      <c r="C27" s="1028"/>
      <c r="D27" s="1028"/>
      <c r="E27" s="1028"/>
      <c r="F27" s="1029"/>
      <c r="G27" s="1029"/>
      <c r="H27" s="1029"/>
      <c r="I27" s="1029"/>
      <c r="J27" s="1029"/>
      <c r="K27" s="1029"/>
      <c r="L27" s="1024"/>
      <c r="M27" s="1024"/>
      <c r="N27" s="1024"/>
      <c r="O27" s="1024"/>
      <c r="P27" s="1024"/>
      <c r="Q27" s="1024"/>
      <c r="R27" s="1024"/>
      <c r="S27" s="1024"/>
      <c r="T27" s="1022"/>
      <c r="U27" s="1022"/>
      <c r="V27" s="1022"/>
      <c r="W27" s="1022"/>
      <c r="X27" s="1022"/>
      <c r="Y27" s="1022"/>
      <c r="Z27" s="1022"/>
      <c r="AA27" s="1022"/>
      <c r="AB27" s="1022"/>
      <c r="AC27" s="1022"/>
      <c r="AD27" s="1022"/>
      <c r="AE27" s="1022"/>
      <c r="AF27" s="1022"/>
      <c r="AG27" s="1022"/>
      <c r="AH27" s="1022"/>
      <c r="AI27" s="1022"/>
      <c r="AJ27" s="1022"/>
      <c r="AK27" s="1022"/>
    </row>
    <row r="28" spans="1:37" s="827" customFormat="1" ht="20.100000000000001" customHeight="1" x14ac:dyDescent="0.15">
      <c r="A28" s="1022"/>
      <c r="B28" s="3139" t="s">
        <v>2012</v>
      </c>
      <c r="C28" s="3140"/>
      <c r="D28" s="3140"/>
      <c r="E28" s="3140"/>
      <c r="F28" s="3140"/>
      <c r="G28" s="3140"/>
      <c r="H28" s="3140"/>
      <c r="I28" s="3140"/>
      <c r="J28" s="3140"/>
      <c r="K28" s="3140"/>
      <c r="L28" s="3140"/>
      <c r="M28" s="3140"/>
      <c r="N28" s="3140"/>
      <c r="O28" s="3140"/>
      <c r="P28" s="3141"/>
      <c r="Q28" s="3142"/>
      <c r="R28" s="3143"/>
      <c r="S28" s="3144"/>
      <c r="T28" s="1022"/>
      <c r="U28" s="1022"/>
      <c r="V28" s="1022"/>
      <c r="W28" s="1022"/>
      <c r="X28" s="1022"/>
      <c r="Y28" s="1022"/>
      <c r="Z28" s="1022"/>
      <c r="AA28" s="1022"/>
      <c r="AB28" s="1022"/>
      <c r="AC28" s="1022"/>
      <c r="AD28" s="1022"/>
      <c r="AE28" s="1022"/>
      <c r="AF28" s="1022"/>
      <c r="AG28" s="1022"/>
      <c r="AH28" s="1022"/>
      <c r="AI28" s="1022"/>
      <c r="AJ28" s="1022"/>
      <c r="AK28" s="1022"/>
    </row>
    <row r="29" spans="1:37" s="827" customFormat="1" ht="9" customHeight="1" x14ac:dyDescent="0.15">
      <c r="A29" s="1022"/>
      <c r="B29" s="1030"/>
      <c r="C29" s="1028"/>
      <c r="D29" s="1028"/>
      <c r="E29" s="1028"/>
      <c r="F29" s="1029"/>
      <c r="G29" s="1029"/>
      <c r="H29" s="1029"/>
      <c r="I29" s="1029"/>
      <c r="J29" s="1029"/>
      <c r="K29" s="1029"/>
      <c r="L29" s="1024"/>
      <c r="M29" s="1024"/>
      <c r="N29" s="1024"/>
      <c r="O29" s="1024"/>
      <c r="P29" s="1024"/>
      <c r="Q29" s="1024"/>
      <c r="R29" s="1024"/>
      <c r="S29" s="1024"/>
      <c r="T29" s="1022"/>
      <c r="U29" s="1022"/>
      <c r="V29" s="1022"/>
      <c r="W29" s="1022"/>
      <c r="X29" s="1022"/>
      <c r="Y29" s="1022"/>
      <c r="Z29" s="1022"/>
      <c r="AA29" s="1022"/>
      <c r="AB29" s="1022"/>
      <c r="AC29" s="1022"/>
      <c r="AD29" s="1022"/>
      <c r="AE29" s="1022"/>
      <c r="AF29" s="1022"/>
      <c r="AG29" s="1022"/>
      <c r="AH29" s="1022"/>
      <c r="AI29" s="1022"/>
      <c r="AJ29" s="1022"/>
      <c r="AK29" s="1022"/>
    </row>
    <row r="30" spans="1:37" s="827" customFormat="1" ht="20.100000000000001" customHeight="1" x14ac:dyDescent="0.15">
      <c r="A30" s="1022"/>
      <c r="B30" s="1022" t="s">
        <v>2013</v>
      </c>
      <c r="C30" s="1022"/>
      <c r="D30" s="1022"/>
      <c r="E30" s="1022"/>
      <c r="F30" s="1022"/>
      <c r="G30" s="1022"/>
      <c r="H30" s="1022"/>
      <c r="I30" s="1022"/>
      <c r="J30" s="1022"/>
      <c r="K30" s="1022"/>
      <c r="L30" s="1022"/>
      <c r="M30" s="1022"/>
      <c r="N30" s="1022"/>
      <c r="O30" s="1022"/>
      <c r="P30" s="1022"/>
      <c r="Q30" s="1022"/>
      <c r="R30" s="1022"/>
      <c r="S30" s="1022"/>
      <c r="T30" s="1022"/>
      <c r="U30" s="1022"/>
      <c r="V30" s="1022"/>
      <c r="W30" s="1022"/>
      <c r="X30" s="1022"/>
      <c r="Y30" s="1022"/>
      <c r="Z30" s="1022"/>
      <c r="AA30" s="1022"/>
      <c r="AB30" s="1022"/>
      <c r="AC30" s="1022"/>
      <c r="AD30" s="1022"/>
      <c r="AE30" s="1022"/>
      <c r="AF30" s="1022"/>
      <c r="AG30" s="1022"/>
      <c r="AH30" s="1022"/>
      <c r="AI30" s="1022"/>
      <c r="AJ30" s="1022"/>
      <c r="AK30" s="1022"/>
    </row>
    <row r="31" spans="1:37" s="827" customFormat="1" ht="45" customHeight="1" x14ac:dyDescent="0.15">
      <c r="A31" s="1022"/>
      <c r="B31" s="3122"/>
      <c r="C31" s="3123"/>
      <c r="D31" s="3123"/>
      <c r="E31" s="3124"/>
      <c r="F31" s="3145" t="s">
        <v>2225</v>
      </c>
      <c r="G31" s="3146"/>
      <c r="H31" s="3146"/>
      <c r="I31" s="3146"/>
      <c r="J31" s="3146"/>
      <c r="K31" s="3146"/>
      <c r="L31" s="3147"/>
      <c r="M31" s="3148" t="s">
        <v>2223</v>
      </c>
      <c r="N31" s="3148"/>
      <c r="O31" s="3148"/>
      <c r="P31" s="3148"/>
      <c r="Q31" s="3148"/>
      <c r="R31" s="3148"/>
      <c r="S31" s="3148"/>
      <c r="T31" s="1022"/>
      <c r="U31" s="1022"/>
      <c r="V31" s="1022"/>
      <c r="W31" s="1022"/>
      <c r="X31" s="1022"/>
      <c r="Y31" s="1022"/>
      <c r="Z31" s="1022"/>
      <c r="AA31" s="1022"/>
      <c r="AB31" s="1022"/>
      <c r="AC31" s="1022"/>
      <c r="AD31" s="1022"/>
      <c r="AE31" s="1022"/>
      <c r="AF31" s="1022"/>
      <c r="AG31" s="1022"/>
      <c r="AH31" s="1022"/>
      <c r="AI31" s="1022"/>
      <c r="AJ31" s="1022"/>
      <c r="AK31" s="1022"/>
    </row>
    <row r="32" spans="1:37" s="827" customFormat="1" ht="21" customHeight="1" x14ac:dyDescent="0.15">
      <c r="A32" s="1022"/>
      <c r="B32" s="3122">
        <v>9</v>
      </c>
      <c r="C32" s="3123"/>
      <c r="D32" s="3123" t="s">
        <v>646</v>
      </c>
      <c r="E32" s="3124"/>
      <c r="F32" s="3122"/>
      <c r="G32" s="3123"/>
      <c r="H32" s="3123"/>
      <c r="I32" s="3123"/>
      <c r="J32" s="3123"/>
      <c r="K32" s="3123"/>
      <c r="L32" s="1027" t="s">
        <v>860</v>
      </c>
      <c r="M32" s="3122"/>
      <c r="N32" s="3123"/>
      <c r="O32" s="3123"/>
      <c r="P32" s="3123"/>
      <c r="Q32" s="3123"/>
      <c r="R32" s="3123"/>
      <c r="S32" s="1027" t="s">
        <v>860</v>
      </c>
      <c r="T32" s="1022"/>
      <c r="U32" s="1022"/>
      <c r="V32" s="1022"/>
      <c r="W32" s="1022"/>
      <c r="X32" s="1022"/>
      <c r="Y32" s="1022"/>
      <c r="Z32" s="1022"/>
      <c r="AA32" s="1022"/>
      <c r="AB32" s="1022"/>
      <c r="AC32" s="1022"/>
      <c r="AD32" s="1022"/>
      <c r="AE32" s="1022"/>
      <c r="AF32" s="1022"/>
      <c r="AG32" s="1022"/>
      <c r="AH32" s="1022"/>
      <c r="AI32" s="1022"/>
      <c r="AJ32" s="1022"/>
      <c r="AK32" s="1022"/>
    </row>
    <row r="33" spans="1:37" s="827" customFormat="1" ht="21" customHeight="1" x14ac:dyDescent="0.15">
      <c r="A33" s="1022"/>
      <c r="B33" s="3122">
        <v>10</v>
      </c>
      <c r="C33" s="3123"/>
      <c r="D33" s="3123" t="s">
        <v>646</v>
      </c>
      <c r="E33" s="3124"/>
      <c r="F33" s="3122"/>
      <c r="G33" s="3123"/>
      <c r="H33" s="3123"/>
      <c r="I33" s="3123"/>
      <c r="J33" s="3123"/>
      <c r="K33" s="3123"/>
      <c r="L33" s="1027" t="s">
        <v>860</v>
      </c>
      <c r="M33" s="3122"/>
      <c r="N33" s="3123"/>
      <c r="O33" s="3123"/>
      <c r="P33" s="3123"/>
      <c r="Q33" s="3123"/>
      <c r="R33" s="3123"/>
      <c r="S33" s="1027" t="s">
        <v>860</v>
      </c>
      <c r="T33" s="1022"/>
      <c r="U33" s="1022"/>
      <c r="V33" s="1022"/>
      <c r="W33" s="1022"/>
      <c r="X33" s="1022"/>
      <c r="Y33" s="1022"/>
      <c r="Z33" s="1022"/>
      <c r="AA33" s="1022"/>
      <c r="AB33" s="1022"/>
      <c r="AC33" s="1022"/>
      <c r="AD33" s="1022"/>
      <c r="AE33" s="1022"/>
      <c r="AF33" s="1022"/>
      <c r="AG33" s="1022"/>
      <c r="AH33" s="1022"/>
      <c r="AI33" s="1022"/>
      <c r="AJ33" s="1022"/>
      <c r="AK33" s="1022"/>
    </row>
    <row r="34" spans="1:37" s="827" customFormat="1" ht="21.75" customHeight="1" x14ac:dyDescent="0.15">
      <c r="A34" s="1022"/>
      <c r="B34" s="3122">
        <v>11</v>
      </c>
      <c r="C34" s="3123"/>
      <c r="D34" s="3123" t="s">
        <v>646</v>
      </c>
      <c r="E34" s="3124"/>
      <c r="F34" s="3122"/>
      <c r="G34" s="3123"/>
      <c r="H34" s="3123"/>
      <c r="I34" s="3123"/>
      <c r="J34" s="3123"/>
      <c r="K34" s="3123"/>
      <c r="L34" s="1027" t="s">
        <v>860</v>
      </c>
      <c r="M34" s="3122"/>
      <c r="N34" s="3123"/>
      <c r="O34" s="3123"/>
      <c r="P34" s="3123"/>
      <c r="Q34" s="3123"/>
      <c r="R34" s="3123"/>
      <c r="S34" s="1027" t="s">
        <v>860</v>
      </c>
      <c r="T34" s="1022"/>
      <c r="U34" s="1022"/>
      <c r="V34" s="1022"/>
      <c r="W34" s="1022"/>
      <c r="X34" s="1022"/>
      <c r="Y34" s="1022"/>
      <c r="Z34" s="1022"/>
      <c r="AA34" s="1022"/>
      <c r="AB34" s="1022"/>
      <c r="AC34" s="1022"/>
      <c r="AD34" s="1022"/>
      <c r="AE34" s="1022"/>
      <c r="AF34" s="1022"/>
      <c r="AG34" s="1022"/>
      <c r="AH34" s="1022"/>
      <c r="AI34" s="1022"/>
      <c r="AJ34" s="1022"/>
      <c r="AK34" s="1022"/>
    </row>
    <row r="35" spans="1:37" s="827" customFormat="1" ht="21.75" customHeight="1" x14ac:dyDescent="0.15">
      <c r="A35" s="1022"/>
      <c r="B35" s="3122">
        <v>12</v>
      </c>
      <c r="C35" s="3123"/>
      <c r="D35" s="3123" t="s">
        <v>646</v>
      </c>
      <c r="E35" s="3124"/>
      <c r="F35" s="3122"/>
      <c r="G35" s="3123"/>
      <c r="H35" s="3123"/>
      <c r="I35" s="3123"/>
      <c r="J35" s="3123"/>
      <c r="K35" s="3123"/>
      <c r="L35" s="1027" t="s">
        <v>860</v>
      </c>
      <c r="M35" s="3122"/>
      <c r="N35" s="3123"/>
      <c r="O35" s="3123"/>
      <c r="P35" s="3123"/>
      <c r="Q35" s="3123"/>
      <c r="R35" s="3123"/>
      <c r="S35" s="1027" t="s">
        <v>860</v>
      </c>
      <c r="T35" s="1022"/>
      <c r="U35" s="1022"/>
      <c r="V35" s="1022"/>
      <c r="W35" s="1022"/>
      <c r="X35" s="1022"/>
      <c r="Y35" s="1022"/>
      <c r="Z35" s="1022"/>
      <c r="AA35" s="1022"/>
      <c r="AB35" s="1022"/>
      <c r="AC35" s="1022"/>
      <c r="AD35" s="1022"/>
      <c r="AE35" s="1022"/>
      <c r="AF35" s="1022"/>
      <c r="AG35" s="1022"/>
      <c r="AH35" s="1022"/>
      <c r="AI35" s="1022"/>
      <c r="AJ35" s="1022"/>
      <c r="AK35" s="1022"/>
    </row>
    <row r="36" spans="1:37" s="827" customFormat="1" ht="21" customHeight="1" x14ac:dyDescent="0.15">
      <c r="A36" s="1022"/>
      <c r="B36" s="3122">
        <v>1</v>
      </c>
      <c r="C36" s="3123"/>
      <c r="D36" s="3123" t="s">
        <v>646</v>
      </c>
      <c r="E36" s="3124"/>
      <c r="F36" s="3122"/>
      <c r="G36" s="3123"/>
      <c r="H36" s="3123"/>
      <c r="I36" s="3123"/>
      <c r="J36" s="3123"/>
      <c r="K36" s="3123"/>
      <c r="L36" s="1027" t="s">
        <v>860</v>
      </c>
      <c r="M36" s="3122"/>
      <c r="N36" s="3123"/>
      <c r="O36" s="3123"/>
      <c r="P36" s="3123"/>
      <c r="Q36" s="3123"/>
      <c r="R36" s="3123"/>
      <c r="S36" s="1027" t="s">
        <v>860</v>
      </c>
      <c r="T36" s="1022"/>
      <c r="U36" s="1022"/>
      <c r="V36" s="1022"/>
      <c r="W36" s="1022"/>
      <c r="X36" s="1022"/>
      <c r="Y36" s="1022"/>
      <c r="Z36" s="1022"/>
      <c r="AA36" s="1022"/>
      <c r="AB36" s="1022"/>
      <c r="AC36" s="1022"/>
      <c r="AD36" s="1022"/>
      <c r="AE36" s="1022"/>
      <c r="AF36" s="1022"/>
      <c r="AG36" s="1022"/>
      <c r="AH36" s="1022"/>
      <c r="AI36" s="1022"/>
      <c r="AJ36" s="1022"/>
      <c r="AK36" s="1022"/>
    </row>
    <row r="37" spans="1:37" s="827" customFormat="1" ht="20.100000000000001" customHeight="1" x14ac:dyDescent="0.15">
      <c r="A37" s="1022"/>
      <c r="B37" s="3122">
        <v>2</v>
      </c>
      <c r="C37" s="3123"/>
      <c r="D37" s="3123" t="s">
        <v>646</v>
      </c>
      <c r="E37" s="3124"/>
      <c r="F37" s="3122"/>
      <c r="G37" s="3123"/>
      <c r="H37" s="3123"/>
      <c r="I37" s="3123"/>
      <c r="J37" s="3123"/>
      <c r="K37" s="3123"/>
      <c r="L37" s="1027" t="s">
        <v>860</v>
      </c>
      <c r="M37" s="3122"/>
      <c r="N37" s="3123"/>
      <c r="O37" s="3123"/>
      <c r="P37" s="3123"/>
      <c r="Q37" s="3123"/>
      <c r="R37" s="3123"/>
      <c r="S37" s="1027" t="s">
        <v>860</v>
      </c>
      <c r="T37" s="1022"/>
      <c r="U37" s="1022"/>
      <c r="V37" s="1022"/>
      <c r="W37" s="1022"/>
      <c r="X37" s="1022"/>
      <c r="Y37" s="1022"/>
      <c r="Z37" s="1022"/>
      <c r="AA37" s="1022"/>
      <c r="AB37" s="1022"/>
      <c r="AC37" s="1022"/>
      <c r="AD37" s="1022"/>
      <c r="AE37" s="1022"/>
      <c r="AF37" s="1022"/>
      <c r="AG37" s="1022"/>
      <c r="AH37" s="1022"/>
      <c r="AI37" s="1022"/>
      <c r="AJ37" s="1022"/>
      <c r="AK37" s="1022"/>
    </row>
    <row r="38" spans="1:37" s="827" customFormat="1" ht="21" customHeight="1" x14ac:dyDescent="0.15">
      <c r="A38" s="1031"/>
      <c r="B38" s="3125" t="s">
        <v>1345</v>
      </c>
      <c r="C38" s="3125"/>
      <c r="D38" s="3125"/>
      <c r="E38" s="3125"/>
      <c r="F38" s="3122" t="str">
        <f>IF(SUM(F32:K37)=0,"",SUM(F32:K37))</f>
        <v/>
      </c>
      <c r="G38" s="3123"/>
      <c r="H38" s="3123"/>
      <c r="I38" s="3123"/>
      <c r="J38" s="3123"/>
      <c r="K38" s="3123"/>
      <c r="L38" s="1027" t="s">
        <v>860</v>
      </c>
      <c r="M38" s="3122" t="str">
        <f>IF(SUM(M32:R37)=0,"",SUM(M32:R37))</f>
        <v/>
      </c>
      <c r="N38" s="3123"/>
      <c r="O38" s="3123"/>
      <c r="P38" s="3123"/>
      <c r="Q38" s="3123"/>
      <c r="R38" s="3123"/>
      <c r="S38" s="1032" t="s">
        <v>860</v>
      </c>
      <c r="T38" s="1033"/>
      <c r="U38" s="1022"/>
      <c r="V38" s="1022"/>
      <c r="W38" s="1022"/>
      <c r="X38" s="1022"/>
      <c r="Y38" s="1022"/>
      <c r="Z38" s="1022"/>
      <c r="AA38" s="1022"/>
      <c r="AB38" s="1022"/>
      <c r="AC38" s="1022"/>
      <c r="AD38" s="1022"/>
      <c r="AE38" s="1022"/>
      <c r="AF38" s="1022"/>
      <c r="AG38" s="1022"/>
      <c r="AH38" s="1022"/>
      <c r="AI38" s="1022"/>
      <c r="AJ38" s="1022"/>
      <c r="AK38" s="1022"/>
    </row>
    <row r="39" spans="1:37" s="827" customFormat="1" ht="20.100000000000001" customHeight="1" x14ac:dyDescent="0.15">
      <c r="A39" s="1022"/>
      <c r="B39" s="1024"/>
      <c r="C39" s="1034"/>
      <c r="D39" s="1024"/>
      <c r="E39" s="1024"/>
      <c r="F39" s="1024"/>
      <c r="G39" s="1024"/>
      <c r="H39" s="1024"/>
      <c r="I39" s="1024"/>
      <c r="J39" s="1024"/>
      <c r="K39" s="1024"/>
      <c r="L39" s="1024"/>
      <c r="M39" s="1024"/>
      <c r="N39" s="1024"/>
      <c r="O39" s="1024"/>
      <c r="P39" s="1024"/>
      <c r="Q39" s="1024"/>
      <c r="R39" s="1024"/>
      <c r="S39" s="1024"/>
      <c r="T39" s="1022"/>
      <c r="U39" s="1022"/>
      <c r="V39" s="1022"/>
      <c r="W39" s="1022"/>
      <c r="X39" s="1022"/>
      <c r="Y39" s="1022"/>
      <c r="Z39" s="1022"/>
      <c r="AA39" s="1022"/>
      <c r="AB39" s="1022"/>
      <c r="AC39" s="1022"/>
      <c r="AD39" s="1022"/>
      <c r="AE39" s="1022"/>
      <c r="AF39" s="1022"/>
      <c r="AG39" s="1022"/>
      <c r="AH39" s="1022"/>
      <c r="AI39" s="1022"/>
      <c r="AJ39" s="1022"/>
      <c r="AK39" s="1022"/>
    </row>
    <row r="40" spans="1:37" s="827" customFormat="1" ht="20.100000000000001" customHeight="1" x14ac:dyDescent="0.15">
      <c r="A40" s="1022"/>
      <c r="B40" s="3126" t="s">
        <v>2224</v>
      </c>
      <c r="C40" s="3127"/>
      <c r="D40" s="3127"/>
      <c r="E40" s="3128"/>
      <c r="F40" s="3132" t="str">
        <f>IF(F38="","",ROUNDDOWN(M38/F38,3))</f>
        <v/>
      </c>
      <c r="G40" s="3133"/>
      <c r="H40" s="3133"/>
      <c r="I40" s="3133"/>
      <c r="J40" s="3133"/>
      <c r="K40" s="3134"/>
      <c r="L40" s="3138" t="s">
        <v>576</v>
      </c>
      <c r="M40" s="1024"/>
      <c r="N40" s="1024"/>
      <c r="O40" s="1024"/>
      <c r="P40" s="1024"/>
      <c r="Q40" s="1024"/>
      <c r="R40" s="1024"/>
      <c r="S40" s="1024"/>
      <c r="T40" s="1022"/>
      <c r="U40" s="1022"/>
      <c r="V40" s="1022"/>
      <c r="W40" s="1022"/>
      <c r="X40" s="1022"/>
      <c r="Y40" s="1022"/>
      <c r="Z40" s="1022"/>
      <c r="AA40" s="1022"/>
      <c r="AB40" s="1022"/>
      <c r="AC40" s="1022"/>
      <c r="AD40" s="1022"/>
      <c r="AE40" s="1022"/>
      <c r="AF40" s="1022"/>
      <c r="AG40" s="1022"/>
      <c r="AH40" s="1022"/>
      <c r="AI40" s="1022"/>
      <c r="AJ40" s="1022"/>
      <c r="AK40" s="1022"/>
    </row>
    <row r="41" spans="1:37" s="827" customFormat="1" ht="9" customHeight="1" x14ac:dyDescent="0.15">
      <c r="A41" s="1022"/>
      <c r="B41" s="3129"/>
      <c r="C41" s="3130"/>
      <c r="D41" s="3130"/>
      <c r="E41" s="3131"/>
      <c r="F41" s="3135"/>
      <c r="G41" s="3136"/>
      <c r="H41" s="3136"/>
      <c r="I41" s="3136"/>
      <c r="J41" s="3136"/>
      <c r="K41" s="3137"/>
      <c r="L41" s="3138"/>
      <c r="M41" s="1024"/>
      <c r="N41" s="1024"/>
      <c r="O41" s="1024"/>
      <c r="P41" s="1024"/>
      <c r="Q41" s="1024"/>
      <c r="R41" s="1024"/>
      <c r="S41" s="1024"/>
      <c r="T41" s="1022"/>
      <c r="U41" s="1022"/>
      <c r="V41" s="1022"/>
      <c r="W41" s="1022"/>
      <c r="X41" s="1022"/>
      <c r="Y41" s="1022"/>
      <c r="Z41" s="1022"/>
      <c r="AA41" s="1022"/>
      <c r="AB41" s="1022"/>
      <c r="AC41" s="1022"/>
      <c r="AD41" s="1022"/>
      <c r="AE41" s="1022"/>
      <c r="AF41" s="1022"/>
      <c r="AG41" s="1022"/>
      <c r="AH41" s="1022"/>
      <c r="AI41" s="1022"/>
      <c r="AJ41" s="1022"/>
      <c r="AK41" s="1022"/>
    </row>
    <row r="42" spans="1:37" s="827" customFormat="1" ht="20.100000000000001" customHeight="1" x14ac:dyDescent="0.15">
      <c r="A42" s="1022"/>
      <c r="B42" s="1028"/>
      <c r="C42" s="1028"/>
      <c r="D42" s="1028"/>
      <c r="E42" s="1028"/>
      <c r="F42" s="1029"/>
      <c r="G42" s="1029"/>
      <c r="H42" s="1029"/>
      <c r="I42" s="1029"/>
      <c r="J42" s="1029"/>
      <c r="K42" s="1029"/>
      <c r="L42" s="1024"/>
      <c r="M42" s="1024"/>
      <c r="N42" s="1024"/>
      <c r="O42" s="1024"/>
      <c r="P42" s="1024"/>
      <c r="Q42" s="1024"/>
      <c r="R42" s="1024"/>
      <c r="S42" s="1024"/>
      <c r="T42" s="1022"/>
      <c r="U42" s="1022"/>
      <c r="V42" s="1022"/>
      <c r="W42" s="1022"/>
      <c r="X42" s="1022"/>
      <c r="Y42" s="1022"/>
      <c r="Z42" s="1022"/>
      <c r="AA42" s="1022"/>
      <c r="AB42" s="1022"/>
      <c r="AC42" s="1022"/>
      <c r="AD42" s="1022"/>
      <c r="AE42" s="1022"/>
      <c r="AF42" s="1022"/>
      <c r="AG42" s="1022"/>
      <c r="AH42" s="1022"/>
      <c r="AI42" s="1022"/>
      <c r="AJ42" s="1022"/>
      <c r="AK42" s="1022"/>
    </row>
    <row r="43" spans="1:37" s="827" customFormat="1" ht="21" customHeight="1" x14ac:dyDescent="0.15">
      <c r="A43" s="1022"/>
      <c r="B43" s="3139" t="s">
        <v>2012</v>
      </c>
      <c r="C43" s="3140"/>
      <c r="D43" s="3140"/>
      <c r="E43" s="3140"/>
      <c r="F43" s="3140"/>
      <c r="G43" s="3140"/>
      <c r="H43" s="3140"/>
      <c r="I43" s="3140"/>
      <c r="J43" s="3140"/>
      <c r="K43" s="3140"/>
      <c r="L43" s="3140"/>
      <c r="M43" s="3140"/>
      <c r="N43" s="3140"/>
      <c r="O43" s="3140"/>
      <c r="P43" s="3141"/>
      <c r="Q43" s="3142"/>
      <c r="R43" s="3143"/>
      <c r="S43" s="3144"/>
      <c r="T43" s="1022"/>
      <c r="U43" s="1022"/>
      <c r="V43" s="1022"/>
      <c r="W43" s="1022"/>
      <c r="X43" s="1022"/>
      <c r="Y43" s="1022"/>
      <c r="Z43" s="1022"/>
      <c r="AA43" s="1022"/>
      <c r="AB43" s="1022"/>
      <c r="AC43" s="1022"/>
      <c r="AD43" s="1022"/>
      <c r="AE43" s="1022"/>
      <c r="AF43" s="1022"/>
      <c r="AG43" s="1022"/>
      <c r="AH43" s="1022"/>
      <c r="AI43" s="1022"/>
      <c r="AJ43" s="1022"/>
      <c r="AK43" s="1022"/>
    </row>
    <row r="44" spans="1:37" s="827" customFormat="1" ht="12.75" customHeight="1" x14ac:dyDescent="0.15">
      <c r="A44" s="1022"/>
      <c r="B44" s="1024"/>
      <c r="C44" s="1024"/>
      <c r="D44" s="1024"/>
      <c r="E44" s="1024"/>
      <c r="F44" s="1024"/>
      <c r="G44" s="1024"/>
      <c r="H44" s="1024"/>
      <c r="I44" s="1024"/>
      <c r="J44" s="1024"/>
      <c r="K44" s="1024"/>
      <c r="L44" s="1024"/>
      <c r="M44" s="1024"/>
      <c r="N44" s="1024"/>
      <c r="O44" s="1024"/>
      <c r="P44" s="1024"/>
      <c r="Q44" s="1024"/>
      <c r="R44" s="1024"/>
      <c r="S44" s="1024"/>
      <c r="T44" s="1022"/>
      <c r="U44" s="1022"/>
      <c r="V44" s="1022"/>
      <c r="W44" s="1022"/>
      <c r="X44" s="1022"/>
      <c r="Y44" s="1022"/>
      <c r="Z44" s="1022"/>
      <c r="AA44" s="1022"/>
      <c r="AB44" s="1022"/>
      <c r="AC44" s="1022"/>
      <c r="AD44" s="1022"/>
      <c r="AE44" s="1022"/>
      <c r="AF44" s="1022"/>
      <c r="AG44" s="1022"/>
      <c r="AH44" s="1022"/>
      <c r="AI44" s="1022"/>
      <c r="AJ44" s="1022"/>
      <c r="AK44" s="1022"/>
    </row>
    <row r="45" spans="1:37" s="827" customFormat="1" ht="35.25" customHeight="1" x14ac:dyDescent="0.15">
      <c r="A45" s="1022"/>
      <c r="B45" s="3120" t="s">
        <v>2226</v>
      </c>
      <c r="C45" s="3120"/>
      <c r="D45" s="3120"/>
      <c r="E45" s="3120"/>
      <c r="F45" s="3120"/>
      <c r="G45" s="3120"/>
      <c r="H45" s="3120"/>
      <c r="I45" s="3120"/>
      <c r="J45" s="3120"/>
      <c r="K45" s="3120"/>
      <c r="L45" s="3120"/>
      <c r="M45" s="3120"/>
      <c r="N45" s="3120"/>
      <c r="O45" s="3120"/>
      <c r="P45" s="3120"/>
      <c r="Q45" s="3120"/>
      <c r="R45" s="3120"/>
      <c r="S45" s="3120"/>
      <c r="T45" s="3120"/>
      <c r="U45" s="3120"/>
      <c r="V45" s="3120"/>
      <c r="W45" s="3120"/>
      <c r="X45" s="3120"/>
      <c r="Y45" s="3120"/>
      <c r="Z45" s="3120"/>
      <c r="AA45" s="1022"/>
      <c r="AB45" s="1022"/>
      <c r="AC45" s="1022"/>
      <c r="AD45" s="1022"/>
      <c r="AE45" s="1022"/>
      <c r="AF45" s="1022"/>
      <c r="AG45" s="1022"/>
      <c r="AH45" s="1022"/>
      <c r="AI45" s="1022"/>
      <c r="AJ45" s="1022"/>
      <c r="AK45" s="1022"/>
    </row>
    <row r="46" spans="1:37" s="827" customFormat="1" ht="112.5" customHeight="1" x14ac:dyDescent="0.15">
      <c r="A46" s="1022"/>
      <c r="B46" s="3120" t="s">
        <v>2227</v>
      </c>
      <c r="C46" s="3120"/>
      <c r="D46" s="3120"/>
      <c r="E46" s="3120"/>
      <c r="F46" s="3120"/>
      <c r="G46" s="3120"/>
      <c r="H46" s="3120"/>
      <c r="I46" s="3120"/>
      <c r="J46" s="3120"/>
      <c r="K46" s="3120"/>
      <c r="L46" s="3120"/>
      <c r="M46" s="3120"/>
      <c r="N46" s="3120"/>
      <c r="O46" s="3120"/>
      <c r="P46" s="3120"/>
      <c r="Q46" s="3120"/>
      <c r="R46" s="3120"/>
      <c r="S46" s="3120"/>
      <c r="T46" s="3120"/>
      <c r="U46" s="3120"/>
      <c r="V46" s="3120"/>
      <c r="W46" s="3120"/>
      <c r="X46" s="3120"/>
      <c r="Y46" s="3120"/>
      <c r="Z46" s="3120"/>
      <c r="AA46" s="1022"/>
      <c r="AB46" s="1022"/>
      <c r="AC46" s="1022"/>
      <c r="AD46" s="1022"/>
      <c r="AE46" s="1022"/>
      <c r="AF46" s="1022"/>
      <c r="AG46" s="1022"/>
      <c r="AH46" s="1022"/>
      <c r="AI46" s="1022"/>
      <c r="AJ46" s="1022"/>
      <c r="AK46" s="1022"/>
    </row>
    <row r="47" spans="1:37" s="827" customFormat="1" ht="8.25" customHeight="1" x14ac:dyDescent="0.15">
      <c r="A47" s="1022"/>
      <c r="B47" s="1024"/>
      <c r="C47" s="1024"/>
      <c r="D47" s="1024"/>
      <c r="E47" s="1024"/>
      <c r="F47" s="1024"/>
      <c r="G47" s="1024"/>
      <c r="H47" s="1024"/>
      <c r="I47" s="1024"/>
      <c r="J47" s="1024"/>
      <c r="K47" s="1024"/>
      <c r="L47" s="1024"/>
      <c r="M47" s="1024"/>
      <c r="N47" s="1024"/>
      <c r="O47" s="1024"/>
      <c r="P47" s="1024"/>
      <c r="Q47" s="1024"/>
      <c r="R47" s="1024"/>
      <c r="S47" s="1024"/>
      <c r="T47" s="1022"/>
      <c r="U47" s="1022"/>
      <c r="V47" s="1022"/>
      <c r="W47" s="1022"/>
      <c r="X47" s="1022"/>
      <c r="Y47" s="1022"/>
      <c r="Z47" s="1022"/>
      <c r="AA47" s="1022"/>
      <c r="AB47" s="1022"/>
      <c r="AC47" s="1022"/>
      <c r="AD47" s="1022"/>
      <c r="AE47" s="1022"/>
      <c r="AF47" s="1022"/>
      <c r="AG47" s="1022"/>
      <c r="AH47" s="1022"/>
      <c r="AI47" s="1022"/>
      <c r="AJ47" s="1022"/>
      <c r="AK47" s="1022"/>
    </row>
    <row r="48" spans="1:37" s="827" customFormat="1" x14ac:dyDescent="0.15">
      <c r="A48" s="1022"/>
      <c r="B48" s="1022" t="s">
        <v>1246</v>
      </c>
      <c r="C48" s="1022"/>
      <c r="D48" s="1022"/>
      <c r="E48" s="1022"/>
      <c r="F48" s="1022"/>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2"/>
    </row>
    <row r="49" spans="1:37" ht="13.5" customHeight="1" x14ac:dyDescent="0.15">
      <c r="B49" s="3119" t="s">
        <v>2014</v>
      </c>
      <c r="C49" s="3119"/>
      <c r="D49" s="3119"/>
      <c r="E49" s="3119"/>
      <c r="F49" s="3119"/>
      <c r="G49" s="3119"/>
      <c r="H49" s="3119"/>
      <c r="I49" s="3119"/>
      <c r="J49" s="3119"/>
      <c r="K49" s="3119"/>
      <c r="L49" s="3119"/>
      <c r="M49" s="3119"/>
      <c r="N49" s="3119"/>
      <c r="O49" s="3119"/>
      <c r="P49" s="3119"/>
      <c r="Q49" s="3119"/>
      <c r="R49" s="3119"/>
      <c r="S49" s="3119"/>
      <c r="T49" s="3119"/>
      <c r="U49" s="3119"/>
      <c r="V49" s="3119"/>
      <c r="W49" s="3119"/>
      <c r="X49" s="3119"/>
      <c r="Y49" s="3119"/>
      <c r="Z49" s="3119"/>
    </row>
    <row r="50" spans="1:37" s="904" customFormat="1" x14ac:dyDescent="0.15">
      <c r="A50" s="1022"/>
      <c r="B50" s="3119" t="s">
        <v>2228</v>
      </c>
      <c r="C50" s="3119"/>
      <c r="D50" s="3119"/>
      <c r="E50" s="3119"/>
      <c r="F50" s="3119"/>
      <c r="G50" s="3119"/>
      <c r="H50" s="3119"/>
      <c r="I50" s="3119"/>
      <c r="J50" s="3119"/>
      <c r="K50" s="3119"/>
      <c r="L50" s="3119"/>
      <c r="M50" s="3119"/>
      <c r="N50" s="3119"/>
      <c r="O50" s="3119"/>
      <c r="P50" s="3119"/>
      <c r="Q50" s="3119"/>
      <c r="R50" s="3119"/>
      <c r="S50" s="3119"/>
      <c r="T50" s="3119"/>
      <c r="U50" s="3119"/>
      <c r="V50" s="3119"/>
      <c r="W50" s="3119"/>
      <c r="X50" s="3119"/>
      <c r="Y50" s="3119"/>
      <c r="Z50" s="3119"/>
      <c r="AA50" s="1022"/>
      <c r="AB50" s="1022"/>
      <c r="AC50" s="1022"/>
      <c r="AD50" s="1022"/>
      <c r="AE50" s="1022"/>
      <c r="AF50" s="1022"/>
      <c r="AG50" s="1022"/>
      <c r="AH50" s="1022"/>
      <c r="AI50" s="1022"/>
      <c r="AJ50" s="1022"/>
      <c r="AK50" s="1022"/>
    </row>
    <row r="51" spans="1:37" s="904" customFormat="1" ht="13.5" customHeight="1" x14ac:dyDescent="0.15">
      <c r="A51" s="1022"/>
      <c r="B51" s="3119" t="s">
        <v>2229</v>
      </c>
      <c r="C51" s="3119"/>
      <c r="D51" s="3119"/>
      <c r="E51" s="3119"/>
      <c r="F51" s="3119"/>
      <c r="G51" s="3119"/>
      <c r="H51" s="3119"/>
      <c r="I51" s="3119"/>
      <c r="J51" s="3119"/>
      <c r="K51" s="3119"/>
      <c r="L51" s="3119"/>
      <c r="M51" s="3119"/>
      <c r="N51" s="3119"/>
      <c r="O51" s="3119"/>
      <c r="P51" s="3119"/>
      <c r="Q51" s="3119"/>
      <c r="R51" s="3119"/>
      <c r="S51" s="3119"/>
      <c r="T51" s="3119"/>
      <c r="U51" s="3119"/>
      <c r="V51" s="3119"/>
      <c r="W51" s="3119"/>
      <c r="X51" s="3119"/>
      <c r="Y51" s="3119"/>
      <c r="Z51" s="3119"/>
      <c r="AA51" s="1022"/>
      <c r="AB51" s="1022"/>
      <c r="AC51" s="1022"/>
      <c r="AD51" s="1022"/>
      <c r="AE51" s="1022"/>
      <c r="AF51" s="1022"/>
      <c r="AG51" s="1022"/>
      <c r="AH51" s="1022"/>
      <c r="AI51" s="1022"/>
      <c r="AJ51" s="1022"/>
      <c r="AK51" s="1022"/>
    </row>
    <row r="52" spans="1:37" s="904" customFormat="1" ht="13.5" customHeight="1" x14ac:dyDescent="0.15">
      <c r="A52" s="1022"/>
      <c r="B52" s="3121" t="s">
        <v>2015</v>
      </c>
      <c r="C52" s="3121"/>
      <c r="D52" s="3121"/>
      <c r="E52" s="3121"/>
      <c r="F52" s="3121"/>
      <c r="G52" s="3121"/>
      <c r="H52" s="3121"/>
      <c r="I52" s="3121"/>
      <c r="J52" s="3121"/>
      <c r="K52" s="3121"/>
      <c r="L52" s="3121"/>
      <c r="M52" s="3121"/>
      <c r="N52" s="3121"/>
      <c r="O52" s="3121"/>
      <c r="P52" s="3121"/>
      <c r="Q52" s="3121"/>
      <c r="R52" s="3121"/>
      <c r="S52" s="3121"/>
      <c r="T52" s="3121"/>
      <c r="U52" s="3121"/>
      <c r="V52" s="3121"/>
      <c r="W52" s="3121"/>
      <c r="X52" s="3121"/>
      <c r="Y52" s="3121"/>
      <c r="Z52" s="3121"/>
      <c r="AA52" s="1022"/>
      <c r="AB52" s="1022"/>
      <c r="AC52" s="1022"/>
      <c r="AD52" s="1022"/>
      <c r="AE52" s="1022"/>
      <c r="AF52" s="1022"/>
      <c r="AG52" s="1022"/>
      <c r="AH52" s="1022"/>
      <c r="AI52" s="1022"/>
      <c r="AJ52" s="1022"/>
      <c r="AK52" s="1022"/>
    </row>
    <row r="53" spans="1:37" s="904" customFormat="1" x14ac:dyDescent="0.15">
      <c r="A53" s="1022"/>
      <c r="B53" s="3119"/>
      <c r="C53" s="3119"/>
      <c r="D53" s="3119"/>
      <c r="E53" s="3119"/>
      <c r="F53" s="3119"/>
      <c r="G53" s="3119"/>
      <c r="H53" s="3119"/>
      <c r="I53" s="3119"/>
      <c r="J53" s="3119"/>
      <c r="K53" s="3119"/>
      <c r="L53" s="3119"/>
      <c r="M53" s="3119"/>
      <c r="N53" s="3119"/>
      <c r="O53" s="3119"/>
      <c r="P53" s="3119"/>
      <c r="Q53" s="3119"/>
      <c r="R53" s="3119"/>
      <c r="S53" s="3119"/>
      <c r="T53" s="3119"/>
      <c r="U53" s="3119"/>
      <c r="V53" s="3119"/>
      <c r="W53" s="3119"/>
      <c r="X53" s="3119"/>
      <c r="Y53" s="3119"/>
      <c r="Z53" s="3119"/>
      <c r="AA53" s="1022"/>
      <c r="AB53" s="1022"/>
      <c r="AC53" s="1022"/>
      <c r="AD53" s="1022"/>
      <c r="AE53" s="1022"/>
      <c r="AF53" s="1022"/>
      <c r="AG53" s="1022"/>
      <c r="AH53" s="1022"/>
      <c r="AI53" s="1022"/>
      <c r="AJ53" s="1022"/>
      <c r="AK53" s="1022"/>
    </row>
    <row r="54" spans="1:37" ht="156" customHeight="1" x14ac:dyDescent="0.15">
      <c r="B54" s="3119"/>
      <c r="C54" s="3119"/>
      <c r="D54" s="3119"/>
      <c r="E54" s="3119"/>
      <c r="F54" s="3119"/>
      <c r="G54" s="3119"/>
      <c r="H54" s="3119"/>
      <c r="I54" s="3119"/>
      <c r="J54" s="3119"/>
      <c r="K54" s="3119"/>
      <c r="L54" s="3119"/>
      <c r="M54" s="3119"/>
      <c r="N54" s="3119"/>
      <c r="O54" s="3119"/>
      <c r="P54" s="3119"/>
      <c r="Q54" s="3119"/>
      <c r="R54" s="3119"/>
      <c r="S54" s="3119"/>
      <c r="T54" s="3119"/>
      <c r="U54" s="3119"/>
      <c r="V54" s="3119"/>
      <c r="W54" s="3119"/>
      <c r="X54" s="3119"/>
      <c r="Y54" s="3119"/>
      <c r="Z54" s="3119"/>
    </row>
    <row r="55" spans="1:37" x14ac:dyDescent="0.15">
      <c r="B55" s="3119"/>
      <c r="C55" s="3119"/>
      <c r="D55" s="3119"/>
      <c r="E55" s="3119"/>
      <c r="F55" s="3119"/>
      <c r="G55" s="3119"/>
      <c r="H55" s="3119"/>
      <c r="I55" s="3119"/>
      <c r="J55" s="3119"/>
      <c r="K55" s="3119"/>
      <c r="L55" s="3119"/>
      <c r="M55" s="3119"/>
      <c r="N55" s="3119"/>
      <c r="O55" s="3119"/>
      <c r="P55" s="3119"/>
      <c r="Q55" s="3119"/>
      <c r="R55" s="3119"/>
      <c r="S55" s="3119"/>
      <c r="T55" s="3119"/>
      <c r="U55" s="3119"/>
      <c r="V55" s="3119"/>
      <c r="W55" s="3119"/>
      <c r="X55" s="3119"/>
      <c r="Y55" s="3119"/>
      <c r="Z55" s="3119"/>
    </row>
    <row r="56" spans="1:37" x14ac:dyDescent="0.15">
      <c r="B56" s="3119"/>
      <c r="C56" s="3119"/>
      <c r="D56" s="3119"/>
      <c r="E56" s="3119"/>
      <c r="F56" s="3119"/>
      <c r="G56" s="3119"/>
      <c r="H56" s="3119"/>
      <c r="I56" s="3119"/>
      <c r="J56" s="3119"/>
      <c r="K56" s="3119"/>
      <c r="L56" s="3119"/>
      <c r="M56" s="3119"/>
      <c r="N56" s="3119"/>
      <c r="O56" s="3119"/>
      <c r="P56" s="3119"/>
      <c r="Q56" s="3119"/>
      <c r="R56" s="3119"/>
      <c r="S56" s="3119"/>
      <c r="T56" s="3119"/>
      <c r="U56" s="3119"/>
      <c r="V56" s="3119"/>
      <c r="W56" s="3119"/>
      <c r="X56" s="3119"/>
      <c r="Y56" s="3119"/>
      <c r="Z56" s="3119"/>
    </row>
    <row r="57" spans="1:37" x14ac:dyDescent="0.15">
      <c r="B57" s="3119"/>
      <c r="C57" s="3119"/>
      <c r="D57" s="3119"/>
      <c r="E57" s="3119"/>
      <c r="F57" s="3119"/>
      <c r="G57" s="3119"/>
      <c r="H57" s="3119"/>
      <c r="I57" s="3119"/>
      <c r="J57" s="3119"/>
      <c r="K57" s="3119"/>
      <c r="L57" s="3119"/>
      <c r="M57" s="3119"/>
      <c r="N57" s="3119"/>
      <c r="O57" s="3119"/>
      <c r="P57" s="3119"/>
      <c r="Q57" s="3119"/>
      <c r="R57" s="3119"/>
      <c r="S57" s="3119"/>
      <c r="T57" s="3119"/>
      <c r="U57" s="3119"/>
      <c r="V57" s="3119"/>
      <c r="W57" s="3119"/>
      <c r="X57" s="3119"/>
      <c r="Y57" s="3119"/>
      <c r="Z57" s="3119"/>
    </row>
    <row r="58" spans="1:37" x14ac:dyDescent="0.15">
      <c r="B58" s="3119"/>
      <c r="C58" s="3119"/>
      <c r="D58" s="3119"/>
      <c r="E58" s="3119"/>
      <c r="F58" s="3119"/>
      <c r="G58" s="3119"/>
      <c r="H58" s="3119"/>
      <c r="I58" s="3119"/>
      <c r="J58" s="3119"/>
      <c r="K58" s="3119"/>
      <c r="L58" s="3119"/>
      <c r="M58" s="3119"/>
      <c r="N58" s="3119"/>
      <c r="O58" s="3119"/>
      <c r="P58" s="3119"/>
      <c r="Q58" s="3119"/>
      <c r="R58" s="3119"/>
      <c r="S58" s="3119"/>
      <c r="T58" s="3119"/>
      <c r="U58" s="3119"/>
      <c r="V58" s="3119"/>
      <c r="W58" s="3119"/>
      <c r="X58" s="3119"/>
      <c r="Y58" s="3119"/>
      <c r="Z58" s="3119"/>
    </row>
    <row r="59" spans="1:37" x14ac:dyDescent="0.15">
      <c r="B59" s="3119"/>
      <c r="C59" s="3119"/>
      <c r="D59" s="3119"/>
      <c r="E59" s="3119"/>
      <c r="F59" s="3119"/>
      <c r="G59" s="3119"/>
      <c r="H59" s="3119"/>
      <c r="I59" s="3119"/>
      <c r="J59" s="3119"/>
      <c r="K59" s="3119"/>
      <c r="L59" s="3119"/>
      <c r="M59" s="3119"/>
      <c r="N59" s="3119"/>
      <c r="O59" s="3119"/>
      <c r="P59" s="3119"/>
      <c r="Q59" s="3119"/>
      <c r="R59" s="3119"/>
      <c r="S59" s="3119"/>
      <c r="T59" s="3119"/>
      <c r="U59" s="3119"/>
      <c r="V59" s="3119"/>
      <c r="W59" s="3119"/>
      <c r="X59" s="3119"/>
      <c r="Y59" s="3119"/>
      <c r="Z59" s="3119"/>
    </row>
    <row r="122" spans="3:7" x14ac:dyDescent="0.15">
      <c r="C122" s="1031"/>
      <c r="D122" s="1031"/>
      <c r="E122" s="1031"/>
      <c r="F122" s="1031"/>
      <c r="G122" s="1031"/>
    </row>
    <row r="123" spans="3:7" x14ac:dyDescent="0.15">
      <c r="C123" s="103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9"/>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Y123"/>
  <sheetViews>
    <sheetView zoomScale="85" zoomScaleNormal="85" workbookViewId="0">
      <selection activeCell="F52" sqref="F52:G52"/>
    </sheetView>
  </sheetViews>
  <sheetFormatPr defaultColWidth="3.5" defaultRowHeight="13.5" x14ac:dyDescent="0.15"/>
  <cols>
    <col min="1" max="1" width="2.375" style="3" customWidth="1"/>
    <col min="2" max="2" width="3" style="137" customWidth="1"/>
    <col min="3" max="7" width="3.5" style="3"/>
    <col min="8" max="25" width="4.5" style="3" customWidth="1"/>
    <col min="26" max="16384" width="3.5" style="3"/>
  </cols>
  <sheetData>
    <row r="2" spans="2:25" x14ac:dyDescent="0.15">
      <c r="B2" s="3" t="s">
        <v>2128</v>
      </c>
    </row>
    <row r="3" spans="2:25" x14ac:dyDescent="0.15">
      <c r="Q3" s="1"/>
      <c r="R3" s="45" t="s">
        <v>477</v>
      </c>
      <c r="S3" s="2707"/>
      <c r="T3" s="2707"/>
      <c r="U3" s="45" t="s">
        <v>478</v>
      </c>
      <c r="V3" s="12"/>
      <c r="W3" s="45" t="s">
        <v>646</v>
      </c>
      <c r="X3" s="12"/>
      <c r="Y3" s="45" t="s">
        <v>647</v>
      </c>
    </row>
    <row r="4" spans="2:25" x14ac:dyDescent="0.15">
      <c r="B4" s="3163" t="s">
        <v>2093</v>
      </c>
      <c r="C4" s="3163"/>
      <c r="D4" s="3163"/>
      <c r="E4" s="3163"/>
      <c r="F4" s="3163"/>
      <c r="G4" s="3163"/>
      <c r="H4" s="3163"/>
      <c r="I4" s="3163"/>
      <c r="J4" s="3163"/>
      <c r="K4" s="3163"/>
      <c r="L4" s="3163"/>
      <c r="M4" s="3163"/>
      <c r="N4" s="3163"/>
      <c r="O4" s="3163"/>
      <c r="P4" s="3163"/>
      <c r="Q4" s="3163"/>
      <c r="R4" s="3163"/>
      <c r="S4" s="3163"/>
      <c r="T4" s="3163"/>
      <c r="U4" s="3163"/>
      <c r="V4" s="3163"/>
      <c r="W4" s="3163"/>
      <c r="X4" s="3163"/>
      <c r="Y4" s="3163"/>
    </row>
    <row r="6" spans="2:25" ht="30" customHeight="1" x14ac:dyDescent="0.15">
      <c r="B6" s="656">
        <v>1</v>
      </c>
      <c r="C6" s="735" t="s">
        <v>1151</v>
      </c>
      <c r="D6" s="16"/>
      <c r="E6" s="16"/>
      <c r="F6" s="16"/>
      <c r="G6" s="17"/>
      <c r="H6" s="2854"/>
      <c r="I6" s="2959"/>
      <c r="J6" s="2959"/>
      <c r="K6" s="2959"/>
      <c r="L6" s="2959"/>
      <c r="M6" s="2959"/>
      <c r="N6" s="2959"/>
      <c r="O6" s="2959"/>
      <c r="P6" s="2959"/>
      <c r="Q6" s="2959"/>
      <c r="R6" s="2959"/>
      <c r="S6" s="2959"/>
      <c r="T6" s="2959"/>
      <c r="U6" s="2959"/>
      <c r="V6" s="2959"/>
      <c r="W6" s="2959"/>
      <c r="X6" s="2959"/>
      <c r="Y6" s="2960"/>
    </row>
    <row r="7" spans="2:25" ht="30" customHeight="1" x14ac:dyDescent="0.15">
      <c r="B7" s="656">
        <v>2</v>
      </c>
      <c r="C7" s="735" t="s">
        <v>1152</v>
      </c>
      <c r="D7" s="735"/>
      <c r="E7" s="735"/>
      <c r="F7" s="735"/>
      <c r="G7" s="739"/>
      <c r="H7" s="206" t="s">
        <v>10</v>
      </c>
      <c r="I7" s="735" t="s">
        <v>762</v>
      </c>
      <c r="J7" s="735"/>
      <c r="K7" s="735"/>
      <c r="L7" s="735"/>
      <c r="M7" s="207" t="s">
        <v>10</v>
      </c>
      <c r="N7" s="735" t="s">
        <v>763</v>
      </c>
      <c r="O7" s="735"/>
      <c r="P7" s="735"/>
      <c r="Q7" s="735"/>
      <c r="R7" s="207" t="s">
        <v>10</v>
      </c>
      <c r="S7" s="735" t="s">
        <v>764</v>
      </c>
      <c r="T7" s="735"/>
      <c r="U7" s="735"/>
      <c r="V7" s="735"/>
      <c r="W7" s="735"/>
      <c r="X7" s="735"/>
      <c r="Y7" s="739"/>
    </row>
    <row r="8" spans="2:25" ht="30" customHeight="1" x14ac:dyDescent="0.15">
      <c r="B8" s="616">
        <v>3</v>
      </c>
      <c r="C8" s="2" t="s">
        <v>1153</v>
      </c>
      <c r="D8" s="2"/>
      <c r="E8" s="2"/>
      <c r="F8" s="2"/>
      <c r="G8" s="132"/>
      <c r="H8" s="208" t="s">
        <v>10</v>
      </c>
      <c r="I8" s="1" t="s">
        <v>2094</v>
      </c>
      <c r="J8" s="2"/>
      <c r="K8" s="2"/>
      <c r="L8" s="2"/>
      <c r="M8" s="2"/>
      <c r="N8" s="2"/>
      <c r="O8" s="2"/>
      <c r="P8" s="208"/>
      <c r="Q8" s="1"/>
      <c r="R8" s="2"/>
      <c r="S8" s="2"/>
      <c r="T8" s="2"/>
      <c r="U8" s="2"/>
      <c r="V8" s="2"/>
      <c r="W8" s="2"/>
      <c r="X8" s="2"/>
      <c r="Y8" s="132"/>
    </row>
    <row r="9" spans="2:25" ht="30" customHeight="1" x14ac:dyDescent="0.15">
      <c r="B9" s="616"/>
      <c r="C9" s="2"/>
      <c r="D9" s="2"/>
      <c r="E9" s="2"/>
      <c r="F9" s="2"/>
      <c r="G9" s="132"/>
      <c r="H9" s="208" t="s">
        <v>10</v>
      </c>
      <c r="I9" s="1" t="s">
        <v>2095</v>
      </c>
      <c r="J9" s="2"/>
      <c r="K9" s="2"/>
      <c r="L9" s="2"/>
      <c r="M9" s="2"/>
      <c r="N9" s="2"/>
      <c r="O9" s="2"/>
      <c r="P9" s="208"/>
      <c r="Q9" s="1"/>
      <c r="R9" s="2"/>
      <c r="S9" s="2"/>
      <c r="T9" s="2"/>
      <c r="U9" s="2"/>
      <c r="V9" s="2"/>
      <c r="W9" s="2"/>
      <c r="X9" s="2"/>
      <c r="Y9" s="132"/>
    </row>
    <row r="10" spans="2:25" ht="30" customHeight="1" x14ac:dyDescent="0.15">
      <c r="B10" s="616"/>
      <c r="C10" s="2"/>
      <c r="D10" s="2"/>
      <c r="E10" s="2"/>
      <c r="F10" s="2"/>
      <c r="G10" s="132"/>
      <c r="H10" s="208" t="s">
        <v>10</v>
      </c>
      <c r="I10" s="1" t="s">
        <v>2096</v>
      </c>
      <c r="J10" s="2"/>
      <c r="K10" s="2"/>
      <c r="L10" s="2"/>
      <c r="M10" s="2"/>
      <c r="N10" s="2"/>
      <c r="O10" s="2"/>
      <c r="P10" s="208"/>
      <c r="Q10" s="1"/>
      <c r="R10" s="2"/>
      <c r="S10" s="2"/>
      <c r="T10" s="2"/>
      <c r="U10" s="2"/>
      <c r="V10" s="2"/>
      <c r="W10" s="2"/>
      <c r="X10" s="2"/>
      <c r="Y10" s="132"/>
    </row>
    <row r="11" spans="2:25" ht="30" customHeight="1" x14ac:dyDescent="0.15">
      <c r="B11" s="616"/>
      <c r="C11" s="2"/>
      <c r="D11" s="2"/>
      <c r="E11" s="2"/>
      <c r="F11" s="2"/>
      <c r="G11" s="132"/>
      <c r="H11" s="208" t="s">
        <v>241</v>
      </c>
      <c r="I11" s="1" t="s">
        <v>2097</v>
      </c>
      <c r="J11" s="2"/>
      <c r="K11" s="2"/>
      <c r="L11" s="2"/>
      <c r="M11" s="2"/>
      <c r="N11" s="2"/>
      <c r="O11" s="2"/>
      <c r="P11" s="208"/>
      <c r="Q11" s="1"/>
      <c r="R11" s="2"/>
      <c r="S11" s="2"/>
      <c r="T11" s="2"/>
      <c r="U11" s="2"/>
      <c r="V11" s="2"/>
      <c r="W11" s="2"/>
      <c r="X11" s="2"/>
      <c r="Y11" s="132"/>
    </row>
    <row r="12" spans="2:25" ht="30" customHeight="1" x14ac:dyDescent="0.15">
      <c r="B12" s="616"/>
      <c r="C12" s="2"/>
      <c r="D12" s="2"/>
      <c r="E12" s="2"/>
      <c r="F12" s="2"/>
      <c r="G12" s="132"/>
      <c r="H12" s="208" t="s">
        <v>241</v>
      </c>
      <c r="I12" s="1" t="s">
        <v>2098</v>
      </c>
      <c r="J12" s="2"/>
      <c r="K12" s="2"/>
      <c r="L12" s="2"/>
      <c r="M12" s="2"/>
      <c r="N12" s="2"/>
      <c r="O12" s="2"/>
      <c r="P12" s="208"/>
      <c r="Q12" s="1"/>
      <c r="R12" s="2"/>
      <c r="S12" s="2"/>
      <c r="T12" s="2"/>
      <c r="U12" s="2"/>
      <c r="V12" s="2"/>
      <c r="W12" s="2"/>
      <c r="X12" s="2"/>
      <c r="Y12" s="132"/>
    </row>
    <row r="13" spans="2:25" ht="30" customHeight="1" x14ac:dyDescent="0.15">
      <c r="B13" s="616"/>
      <c r="C13" s="2"/>
      <c r="D13" s="2"/>
      <c r="E13" s="2"/>
      <c r="F13" s="2"/>
      <c r="G13" s="132"/>
      <c r="H13" s="208" t="s">
        <v>10</v>
      </c>
      <c r="I13" s="1" t="s">
        <v>2099</v>
      </c>
      <c r="J13" s="2"/>
      <c r="K13" s="2"/>
      <c r="L13" s="2"/>
      <c r="M13" s="2"/>
      <c r="N13" s="2"/>
      <c r="O13" s="2"/>
      <c r="P13" s="2"/>
      <c r="Q13" s="1"/>
      <c r="R13" s="2"/>
      <c r="S13" s="2"/>
      <c r="T13" s="2"/>
      <c r="U13" s="2"/>
      <c r="V13" s="2"/>
      <c r="W13" s="2"/>
      <c r="X13" s="2"/>
      <c r="Y13" s="132"/>
    </row>
    <row r="14" spans="2:25" x14ac:dyDescent="0.15">
      <c r="B14" s="677"/>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89">
        <v>4</v>
      </c>
      <c r="C15" s="3164" t="s">
        <v>2100</v>
      </c>
      <c r="D15" s="3164"/>
      <c r="E15" s="3164"/>
      <c r="F15" s="3164"/>
      <c r="G15" s="3165"/>
      <c r="H15" s="144" t="s">
        <v>2101</v>
      </c>
      <c r="I15" s="2"/>
      <c r="Y15" s="92"/>
    </row>
    <row r="16" spans="2:25" ht="12" customHeight="1" x14ac:dyDescent="0.15">
      <c r="B16" s="199"/>
      <c r="G16" s="92"/>
      <c r="H16" s="200"/>
      <c r="I16" s="2958" t="s">
        <v>2102</v>
      </c>
      <c r="J16" s="2958"/>
      <c r="K16" s="2958"/>
      <c r="L16" s="2958"/>
      <c r="M16" s="2958"/>
      <c r="N16" s="2958"/>
      <c r="O16" s="2958"/>
      <c r="P16" s="2958"/>
      <c r="Q16" s="2507"/>
      <c r="R16" s="2508"/>
      <c r="S16" s="2508"/>
      <c r="T16" s="2508"/>
      <c r="U16" s="2508"/>
      <c r="V16" s="2508"/>
      <c r="W16" s="2509"/>
      <c r="Y16" s="92"/>
    </row>
    <row r="17" spans="2:25" ht="12" customHeight="1" x14ac:dyDescent="0.15">
      <c r="B17" s="199"/>
      <c r="G17" s="92"/>
      <c r="H17" s="200"/>
      <c r="I17" s="2958"/>
      <c r="J17" s="2958"/>
      <c r="K17" s="2958"/>
      <c r="L17" s="2958"/>
      <c r="M17" s="2958"/>
      <c r="N17" s="2958"/>
      <c r="O17" s="2958"/>
      <c r="P17" s="2958"/>
      <c r="Q17" s="2510"/>
      <c r="R17" s="2511"/>
      <c r="S17" s="2511"/>
      <c r="T17" s="2511"/>
      <c r="U17" s="2511"/>
      <c r="V17" s="2511"/>
      <c r="W17" s="2512"/>
      <c r="Y17" s="92"/>
    </row>
    <row r="18" spans="2:25" ht="12" customHeight="1" x14ac:dyDescent="0.15">
      <c r="B18" s="199"/>
      <c r="G18" s="92"/>
      <c r="H18" s="200"/>
      <c r="I18" s="2507" t="s">
        <v>2103</v>
      </c>
      <c r="J18" s="2508"/>
      <c r="K18" s="2508"/>
      <c r="L18" s="2508"/>
      <c r="M18" s="2508"/>
      <c r="N18" s="2508"/>
      <c r="O18" s="2508"/>
      <c r="P18" s="2509"/>
      <c r="Q18" s="2507"/>
      <c r="R18" s="2508"/>
      <c r="S18" s="2508"/>
      <c r="T18" s="2508"/>
      <c r="U18" s="2508"/>
      <c r="V18" s="2508"/>
      <c r="W18" s="2509"/>
      <c r="Y18" s="92"/>
    </row>
    <row r="19" spans="2:25" ht="12" customHeight="1" x14ac:dyDescent="0.15">
      <c r="B19" s="199"/>
      <c r="G19" s="92"/>
      <c r="H19" s="200"/>
      <c r="I19" s="3160"/>
      <c r="J19" s="2707"/>
      <c r="K19" s="2707"/>
      <c r="L19" s="2707"/>
      <c r="M19" s="2707"/>
      <c r="N19" s="2707"/>
      <c r="O19" s="2707"/>
      <c r="P19" s="3161"/>
      <c r="Q19" s="3160"/>
      <c r="R19" s="2707"/>
      <c r="S19" s="2707"/>
      <c r="T19" s="2707"/>
      <c r="U19" s="2707"/>
      <c r="V19" s="2707"/>
      <c r="W19" s="3161"/>
      <c r="Y19" s="92"/>
    </row>
    <row r="20" spans="2:25" ht="12" customHeight="1" x14ac:dyDescent="0.15">
      <c r="B20" s="199"/>
      <c r="G20" s="92"/>
      <c r="H20" s="200"/>
      <c r="I20" s="3160"/>
      <c r="J20" s="2707"/>
      <c r="K20" s="2707"/>
      <c r="L20" s="2707"/>
      <c r="M20" s="2707"/>
      <c r="N20" s="2707"/>
      <c r="O20" s="2707"/>
      <c r="P20" s="3161"/>
      <c r="Q20" s="3160"/>
      <c r="R20" s="2707"/>
      <c r="S20" s="2707"/>
      <c r="T20" s="2707"/>
      <c r="U20" s="2707"/>
      <c r="V20" s="2707"/>
      <c r="W20" s="3161"/>
      <c r="Y20" s="92"/>
    </row>
    <row r="21" spans="2:25" ht="12" customHeight="1" x14ac:dyDescent="0.15">
      <c r="B21" s="199"/>
      <c r="G21" s="92"/>
      <c r="H21" s="200"/>
      <c r="I21" s="2510"/>
      <c r="J21" s="2511"/>
      <c r="K21" s="2511"/>
      <c r="L21" s="2511"/>
      <c r="M21" s="2511"/>
      <c r="N21" s="2511"/>
      <c r="O21" s="2511"/>
      <c r="P21" s="2512"/>
      <c r="Q21" s="2510"/>
      <c r="R21" s="2511"/>
      <c r="S21" s="2511"/>
      <c r="T21" s="2511"/>
      <c r="U21" s="2511"/>
      <c r="V21" s="2511"/>
      <c r="W21" s="2512"/>
      <c r="Y21" s="92"/>
    </row>
    <row r="22" spans="2:25" ht="12" customHeight="1" x14ac:dyDescent="0.15">
      <c r="B22" s="199"/>
      <c r="G22" s="92"/>
      <c r="H22" s="200"/>
      <c r="I22" s="2958" t="s">
        <v>2104</v>
      </c>
      <c r="J22" s="2958"/>
      <c r="K22" s="2958"/>
      <c r="L22" s="2958"/>
      <c r="M22" s="2958"/>
      <c r="N22" s="2958"/>
      <c r="O22" s="2958"/>
      <c r="P22" s="2958"/>
      <c r="Q22" s="3153"/>
      <c r="R22" s="3154"/>
      <c r="S22" s="3154"/>
      <c r="T22" s="3154"/>
      <c r="U22" s="3154"/>
      <c r="V22" s="3154"/>
      <c r="W22" s="3155"/>
      <c r="Y22" s="92"/>
    </row>
    <row r="23" spans="2:25" ht="12" customHeight="1" x14ac:dyDescent="0.15">
      <c r="B23" s="199"/>
      <c r="G23" s="92"/>
      <c r="H23" s="200"/>
      <c r="I23" s="2958"/>
      <c r="J23" s="2958"/>
      <c r="K23" s="2958"/>
      <c r="L23" s="2958"/>
      <c r="M23" s="2958"/>
      <c r="N23" s="2958"/>
      <c r="O23" s="2958"/>
      <c r="P23" s="2958"/>
      <c r="Q23" s="3156"/>
      <c r="R23" s="2524"/>
      <c r="S23" s="2524"/>
      <c r="T23" s="2524"/>
      <c r="U23" s="2524"/>
      <c r="V23" s="2524"/>
      <c r="W23" s="3157"/>
      <c r="Y23" s="92"/>
    </row>
    <row r="24" spans="2:25" ht="12" customHeight="1" x14ac:dyDescent="0.15">
      <c r="B24" s="199"/>
      <c r="G24" s="92"/>
      <c r="H24" s="200"/>
      <c r="I24" s="2958" t="s">
        <v>2105</v>
      </c>
      <c r="J24" s="2958"/>
      <c r="K24" s="2958"/>
      <c r="L24" s="2958"/>
      <c r="M24" s="2958"/>
      <c r="N24" s="2958"/>
      <c r="O24" s="2958"/>
      <c r="P24" s="2958"/>
      <c r="Q24" s="3153" t="s">
        <v>2106</v>
      </c>
      <c r="R24" s="3154"/>
      <c r="S24" s="3154"/>
      <c r="T24" s="3154"/>
      <c r="U24" s="3154"/>
      <c r="V24" s="3154"/>
      <c r="W24" s="3155"/>
      <c r="Y24" s="92"/>
    </row>
    <row r="25" spans="2:25" ht="12" customHeight="1" x14ac:dyDescent="0.15">
      <c r="B25" s="199"/>
      <c r="G25" s="92"/>
      <c r="H25" s="200"/>
      <c r="I25" s="2958"/>
      <c r="J25" s="2958"/>
      <c r="K25" s="2958"/>
      <c r="L25" s="2958"/>
      <c r="M25" s="2958"/>
      <c r="N25" s="2958"/>
      <c r="O25" s="2958"/>
      <c r="P25" s="2958"/>
      <c r="Q25" s="3156"/>
      <c r="R25" s="2524"/>
      <c r="S25" s="2524"/>
      <c r="T25" s="2524"/>
      <c r="U25" s="2524"/>
      <c r="V25" s="2524"/>
      <c r="W25" s="3157"/>
      <c r="Y25" s="92"/>
    </row>
    <row r="26" spans="2:25" ht="12" customHeight="1" x14ac:dyDescent="0.15">
      <c r="B26" s="199"/>
      <c r="G26" s="92"/>
      <c r="H26" s="200"/>
      <c r="I26" s="2958" t="s">
        <v>2107</v>
      </c>
      <c r="J26" s="2958"/>
      <c r="K26" s="2958"/>
      <c r="L26" s="2958"/>
      <c r="M26" s="2958"/>
      <c r="N26" s="2958"/>
      <c r="O26" s="2958"/>
      <c r="P26" s="2958"/>
      <c r="Q26" s="3153"/>
      <c r="R26" s="3154"/>
      <c r="S26" s="3154"/>
      <c r="T26" s="3154"/>
      <c r="U26" s="3154"/>
      <c r="V26" s="3154"/>
      <c r="W26" s="3155"/>
      <c r="Y26" s="92"/>
    </row>
    <row r="27" spans="2:25" ht="12" customHeight="1" x14ac:dyDescent="0.15">
      <c r="B27" s="199"/>
      <c r="G27" s="92"/>
      <c r="H27" s="200"/>
      <c r="I27" s="2958"/>
      <c r="J27" s="2958"/>
      <c r="K27" s="2958"/>
      <c r="L27" s="2958"/>
      <c r="M27" s="2958"/>
      <c r="N27" s="2958"/>
      <c r="O27" s="2958"/>
      <c r="P27" s="2958"/>
      <c r="Q27" s="3156"/>
      <c r="R27" s="2524"/>
      <c r="S27" s="2524"/>
      <c r="T27" s="2524"/>
      <c r="U27" s="2524"/>
      <c r="V27" s="2524"/>
      <c r="W27" s="3157"/>
      <c r="Y27" s="92"/>
    </row>
    <row r="28" spans="2:25" ht="15" customHeight="1" x14ac:dyDescent="0.15">
      <c r="B28" s="199"/>
      <c r="G28" s="92"/>
      <c r="H28" s="200"/>
      <c r="I28" s="2"/>
      <c r="J28" s="2"/>
      <c r="K28" s="2"/>
      <c r="L28" s="2"/>
      <c r="M28" s="2"/>
      <c r="N28" s="2"/>
      <c r="O28" s="2"/>
      <c r="P28" s="2"/>
      <c r="Q28" s="2"/>
      <c r="R28" s="2"/>
      <c r="S28" s="2"/>
      <c r="T28" s="2"/>
      <c r="U28" s="2"/>
      <c r="Y28" s="133"/>
    </row>
    <row r="29" spans="2:25" ht="29.25" customHeight="1" x14ac:dyDescent="0.15">
      <c r="B29" s="389"/>
      <c r="C29" s="741"/>
      <c r="D29" s="741"/>
      <c r="E29" s="741"/>
      <c r="F29" s="741"/>
      <c r="G29" s="742"/>
      <c r="H29" s="144" t="s">
        <v>2108</v>
      </c>
      <c r="I29" s="2"/>
      <c r="Y29" s="92"/>
    </row>
    <row r="30" spans="2:25" ht="12" customHeight="1" x14ac:dyDescent="0.15">
      <c r="B30" s="199"/>
      <c r="G30" s="92"/>
      <c r="H30" s="200"/>
      <c r="I30" s="2958" t="s">
        <v>2102</v>
      </c>
      <c r="J30" s="2958"/>
      <c r="K30" s="2958"/>
      <c r="L30" s="2958"/>
      <c r="M30" s="2958"/>
      <c r="N30" s="2958"/>
      <c r="O30" s="2958"/>
      <c r="P30" s="2958"/>
      <c r="Q30" s="2507"/>
      <c r="R30" s="2508"/>
      <c r="S30" s="2508"/>
      <c r="T30" s="2508"/>
      <c r="U30" s="2508"/>
      <c r="V30" s="2508"/>
      <c r="W30" s="2509"/>
      <c r="Y30" s="92"/>
    </row>
    <row r="31" spans="2:25" ht="12" customHeight="1" x14ac:dyDescent="0.15">
      <c r="B31" s="199"/>
      <c r="G31" s="92"/>
      <c r="H31" s="200"/>
      <c r="I31" s="2958"/>
      <c r="J31" s="2958"/>
      <c r="K31" s="2958"/>
      <c r="L31" s="2958"/>
      <c r="M31" s="2958"/>
      <c r="N31" s="2958"/>
      <c r="O31" s="2958"/>
      <c r="P31" s="2958"/>
      <c r="Q31" s="2510"/>
      <c r="R31" s="2511"/>
      <c r="S31" s="2511"/>
      <c r="T31" s="2511"/>
      <c r="U31" s="2511"/>
      <c r="V31" s="2511"/>
      <c r="W31" s="2512"/>
      <c r="Y31" s="92"/>
    </row>
    <row r="32" spans="2:25" ht="12" customHeight="1" x14ac:dyDescent="0.15">
      <c r="B32" s="199"/>
      <c r="G32" s="92"/>
      <c r="H32" s="200"/>
      <c r="I32" s="2507" t="s">
        <v>2103</v>
      </c>
      <c r="J32" s="2508"/>
      <c r="K32" s="2508"/>
      <c r="L32" s="2508"/>
      <c r="M32" s="2508"/>
      <c r="N32" s="2508"/>
      <c r="O32" s="2508"/>
      <c r="P32" s="2509"/>
      <c r="Q32" s="2507"/>
      <c r="R32" s="2508"/>
      <c r="S32" s="2508"/>
      <c r="T32" s="2508"/>
      <c r="U32" s="2508"/>
      <c r="V32" s="2508"/>
      <c r="W32" s="2509"/>
      <c r="Y32" s="92"/>
    </row>
    <row r="33" spans="2:25" ht="12" customHeight="1" x14ac:dyDescent="0.15">
      <c r="B33" s="199"/>
      <c r="G33" s="92"/>
      <c r="H33" s="200"/>
      <c r="I33" s="3160"/>
      <c r="J33" s="2707"/>
      <c r="K33" s="2707"/>
      <c r="L33" s="2707"/>
      <c r="M33" s="2707"/>
      <c r="N33" s="2707"/>
      <c r="O33" s="2707"/>
      <c r="P33" s="3161"/>
      <c r="Q33" s="3160"/>
      <c r="R33" s="2707"/>
      <c r="S33" s="2707"/>
      <c r="T33" s="2707"/>
      <c r="U33" s="2707"/>
      <c r="V33" s="2707"/>
      <c r="W33" s="3161"/>
      <c r="Y33" s="92"/>
    </row>
    <row r="34" spans="2:25" ht="12" customHeight="1" x14ac:dyDescent="0.15">
      <c r="B34" s="199"/>
      <c r="G34" s="92"/>
      <c r="H34" s="200"/>
      <c r="I34" s="3160"/>
      <c r="J34" s="2707"/>
      <c r="K34" s="2707"/>
      <c r="L34" s="2707"/>
      <c r="M34" s="2707"/>
      <c r="N34" s="2707"/>
      <c r="O34" s="2707"/>
      <c r="P34" s="3161"/>
      <c r="Q34" s="3160"/>
      <c r="R34" s="2707"/>
      <c r="S34" s="2707"/>
      <c r="T34" s="2707"/>
      <c r="U34" s="2707"/>
      <c r="V34" s="2707"/>
      <c r="W34" s="3161"/>
      <c r="Y34" s="92"/>
    </row>
    <row r="35" spans="2:25" ht="12" customHeight="1" x14ac:dyDescent="0.15">
      <c r="B35" s="199"/>
      <c r="G35" s="92"/>
      <c r="H35" s="200"/>
      <c r="I35" s="2510"/>
      <c r="J35" s="2511"/>
      <c r="K35" s="2511"/>
      <c r="L35" s="2511"/>
      <c r="M35" s="2511"/>
      <c r="N35" s="2511"/>
      <c r="O35" s="2511"/>
      <c r="P35" s="2512"/>
      <c r="Q35" s="2510"/>
      <c r="R35" s="2511"/>
      <c r="S35" s="2511"/>
      <c r="T35" s="2511"/>
      <c r="U35" s="2511"/>
      <c r="V35" s="2511"/>
      <c r="W35" s="2512"/>
      <c r="Y35" s="92"/>
    </row>
    <row r="36" spans="2:25" ht="12" customHeight="1" x14ac:dyDescent="0.15">
      <c r="B36" s="199"/>
      <c r="G36" s="92"/>
      <c r="H36" s="200"/>
      <c r="I36" s="2958" t="s">
        <v>2104</v>
      </c>
      <c r="J36" s="2958"/>
      <c r="K36" s="2958"/>
      <c r="L36" s="2958"/>
      <c r="M36" s="2958"/>
      <c r="N36" s="2958"/>
      <c r="O36" s="2958"/>
      <c r="P36" s="2958"/>
      <c r="Q36" s="3153"/>
      <c r="R36" s="3154"/>
      <c r="S36" s="3154"/>
      <c r="T36" s="3154"/>
      <c r="U36" s="3154"/>
      <c r="V36" s="3154"/>
      <c r="W36" s="3155"/>
      <c r="Y36" s="92"/>
    </row>
    <row r="37" spans="2:25" ht="12" customHeight="1" x14ac:dyDescent="0.15">
      <c r="B37" s="199"/>
      <c r="G37" s="92"/>
      <c r="H37" s="200"/>
      <c r="I37" s="2958"/>
      <c r="J37" s="2958"/>
      <c r="K37" s="2958"/>
      <c r="L37" s="2958"/>
      <c r="M37" s="2958"/>
      <c r="N37" s="2958"/>
      <c r="O37" s="2958"/>
      <c r="P37" s="2958"/>
      <c r="Q37" s="3156"/>
      <c r="R37" s="2524"/>
      <c r="S37" s="2524"/>
      <c r="T37" s="2524"/>
      <c r="U37" s="2524"/>
      <c r="V37" s="2524"/>
      <c r="W37" s="3157"/>
      <c r="Y37" s="92"/>
    </row>
    <row r="38" spans="2:25" ht="12" customHeight="1" x14ac:dyDescent="0.15">
      <c r="B38" s="199"/>
      <c r="G38" s="92"/>
      <c r="H38" s="799"/>
      <c r="I38" s="2470" t="s">
        <v>2105</v>
      </c>
      <c r="J38" s="2958"/>
      <c r="K38" s="2958"/>
      <c r="L38" s="2958"/>
      <c r="M38" s="2958"/>
      <c r="N38" s="2958"/>
      <c r="O38" s="2958"/>
      <c r="P38" s="2958"/>
      <c r="Q38" s="2854" t="s">
        <v>2106</v>
      </c>
      <c r="R38" s="2959"/>
      <c r="S38" s="2959"/>
      <c r="T38" s="2959"/>
      <c r="U38" s="2959"/>
      <c r="V38" s="2959"/>
      <c r="W38" s="2959"/>
      <c r="X38" s="200"/>
      <c r="Y38" s="92"/>
    </row>
    <row r="39" spans="2:25" ht="12" customHeight="1" x14ac:dyDescent="0.15">
      <c r="B39" s="199"/>
      <c r="G39" s="92"/>
      <c r="H39" s="200"/>
      <c r="I39" s="3162"/>
      <c r="J39" s="3162"/>
      <c r="K39" s="3162"/>
      <c r="L39" s="3162"/>
      <c r="M39" s="3162"/>
      <c r="N39" s="3162"/>
      <c r="O39" s="3162"/>
      <c r="P39" s="3162"/>
      <c r="Q39" s="3156"/>
      <c r="R39" s="2524"/>
      <c r="S39" s="2524"/>
      <c r="T39" s="2524"/>
      <c r="U39" s="2524"/>
      <c r="V39" s="2524"/>
      <c r="W39" s="3157"/>
      <c r="Y39" s="92"/>
    </row>
    <row r="40" spans="2:25" ht="12" customHeight="1" x14ac:dyDescent="0.15">
      <c r="B40" s="199"/>
      <c r="G40" s="92"/>
      <c r="H40" s="200"/>
      <c r="I40" s="2958" t="s">
        <v>2107</v>
      </c>
      <c r="J40" s="2958"/>
      <c r="K40" s="2958"/>
      <c r="L40" s="2958"/>
      <c r="M40" s="2958"/>
      <c r="N40" s="2958"/>
      <c r="O40" s="2958"/>
      <c r="P40" s="2958"/>
      <c r="Q40" s="3153"/>
      <c r="R40" s="3154"/>
      <c r="S40" s="3154"/>
      <c r="T40" s="3154"/>
      <c r="U40" s="3154"/>
      <c r="V40" s="3154"/>
      <c r="W40" s="3155"/>
      <c r="Y40" s="92"/>
    </row>
    <row r="41" spans="2:25" ht="12" customHeight="1" x14ac:dyDescent="0.15">
      <c r="B41" s="199"/>
      <c r="G41" s="92"/>
      <c r="H41" s="200"/>
      <c r="I41" s="2958"/>
      <c r="J41" s="2958"/>
      <c r="K41" s="2958"/>
      <c r="L41" s="2958"/>
      <c r="M41" s="2958"/>
      <c r="N41" s="2958"/>
      <c r="O41" s="2958"/>
      <c r="P41" s="2958"/>
      <c r="Q41" s="3156"/>
      <c r="R41" s="2524"/>
      <c r="S41" s="2524"/>
      <c r="T41" s="2524"/>
      <c r="U41" s="2524"/>
      <c r="V41" s="2524"/>
      <c r="W41" s="3157"/>
      <c r="Y41" s="92"/>
    </row>
    <row r="42" spans="2:25" ht="15" customHeight="1" x14ac:dyDescent="0.15">
      <c r="B42" s="199"/>
      <c r="G42" s="92"/>
      <c r="H42" s="200"/>
      <c r="I42" s="2"/>
      <c r="J42" s="2"/>
      <c r="K42" s="2"/>
      <c r="L42" s="2"/>
      <c r="M42" s="2"/>
      <c r="N42" s="2"/>
      <c r="O42" s="2"/>
      <c r="P42" s="2"/>
      <c r="Q42" s="2"/>
      <c r="R42" s="2"/>
      <c r="S42" s="2"/>
      <c r="T42" s="2"/>
      <c r="U42" s="2"/>
      <c r="Y42" s="133"/>
    </row>
    <row r="43" spans="2:25" ht="29.25" customHeight="1" x14ac:dyDescent="0.15">
      <c r="B43" s="389"/>
      <c r="C43" s="741"/>
      <c r="D43" s="741"/>
      <c r="E43" s="741"/>
      <c r="F43" s="741"/>
      <c r="G43" s="742"/>
      <c r="H43" s="144" t="s">
        <v>2109</v>
      </c>
      <c r="I43" s="2"/>
      <c r="Y43" s="92"/>
    </row>
    <row r="44" spans="2:25" ht="12" customHeight="1" x14ac:dyDescent="0.15">
      <c r="B44" s="199"/>
      <c r="G44" s="92"/>
      <c r="H44" s="200"/>
      <c r="I44" s="2958" t="s">
        <v>2102</v>
      </c>
      <c r="J44" s="2958"/>
      <c r="K44" s="2958"/>
      <c r="L44" s="2958"/>
      <c r="M44" s="2958"/>
      <c r="N44" s="2958"/>
      <c r="O44" s="2958"/>
      <c r="P44" s="2958"/>
      <c r="Q44" s="2507"/>
      <c r="R44" s="2508"/>
      <c r="S44" s="2508"/>
      <c r="T44" s="2508"/>
      <c r="U44" s="2508"/>
      <c r="V44" s="2508"/>
      <c r="W44" s="2509"/>
      <c r="Y44" s="92"/>
    </row>
    <row r="45" spans="2:25" ht="12" customHeight="1" x14ac:dyDescent="0.15">
      <c r="B45" s="199"/>
      <c r="G45" s="92"/>
      <c r="H45" s="200"/>
      <c r="I45" s="2958"/>
      <c r="J45" s="2958"/>
      <c r="K45" s="2958"/>
      <c r="L45" s="2958"/>
      <c r="M45" s="2958"/>
      <c r="N45" s="2958"/>
      <c r="O45" s="2958"/>
      <c r="P45" s="2958"/>
      <c r="Q45" s="2510"/>
      <c r="R45" s="2511"/>
      <c r="S45" s="2511"/>
      <c r="T45" s="2511"/>
      <c r="U45" s="2511"/>
      <c r="V45" s="2511"/>
      <c r="W45" s="2512"/>
      <c r="Y45" s="92"/>
    </row>
    <row r="46" spans="2:25" ht="12" customHeight="1" x14ac:dyDescent="0.15">
      <c r="B46" s="199"/>
      <c r="G46" s="92"/>
      <c r="H46" s="200"/>
      <c r="I46" s="2507" t="s">
        <v>2103</v>
      </c>
      <c r="J46" s="2508"/>
      <c r="K46" s="2508"/>
      <c r="L46" s="2508"/>
      <c r="M46" s="2508"/>
      <c r="N46" s="2508"/>
      <c r="O46" s="2508"/>
      <c r="P46" s="2509"/>
      <c r="Q46" s="2507"/>
      <c r="R46" s="2508"/>
      <c r="S46" s="2508"/>
      <c r="T46" s="2508"/>
      <c r="U46" s="2508"/>
      <c r="V46" s="2508"/>
      <c r="W46" s="2509"/>
      <c r="Y46" s="92"/>
    </row>
    <row r="47" spans="2:25" ht="12" customHeight="1" x14ac:dyDescent="0.15">
      <c r="B47" s="199"/>
      <c r="G47" s="92"/>
      <c r="H47" s="200"/>
      <c r="I47" s="3160"/>
      <c r="J47" s="2707"/>
      <c r="K47" s="2707"/>
      <c r="L47" s="2707"/>
      <c r="M47" s="2707"/>
      <c r="N47" s="2707"/>
      <c r="O47" s="2707"/>
      <c r="P47" s="3161"/>
      <c r="Q47" s="3160"/>
      <c r="R47" s="2707"/>
      <c r="S47" s="2707"/>
      <c r="T47" s="2707"/>
      <c r="U47" s="2707"/>
      <c r="V47" s="2707"/>
      <c r="W47" s="3161"/>
      <c r="Y47" s="92"/>
    </row>
    <row r="48" spans="2:25" ht="12" customHeight="1" x14ac:dyDescent="0.15">
      <c r="B48" s="199"/>
      <c r="G48" s="92"/>
      <c r="H48" s="200"/>
      <c r="I48" s="3160"/>
      <c r="J48" s="2707"/>
      <c r="K48" s="2707"/>
      <c r="L48" s="2707"/>
      <c r="M48" s="2707"/>
      <c r="N48" s="2707"/>
      <c r="O48" s="2707"/>
      <c r="P48" s="3161"/>
      <c r="Q48" s="3160"/>
      <c r="R48" s="2707"/>
      <c r="S48" s="2707"/>
      <c r="T48" s="2707"/>
      <c r="U48" s="2707"/>
      <c r="V48" s="2707"/>
      <c r="W48" s="3161"/>
      <c r="Y48" s="92"/>
    </row>
    <row r="49" spans="2:25" ht="12" customHeight="1" x14ac:dyDescent="0.15">
      <c r="B49" s="199"/>
      <c r="G49" s="92"/>
      <c r="H49" s="200"/>
      <c r="I49" s="2510"/>
      <c r="J49" s="2511"/>
      <c r="K49" s="2511"/>
      <c r="L49" s="2511"/>
      <c r="M49" s="2511"/>
      <c r="N49" s="2511"/>
      <c r="O49" s="2511"/>
      <c r="P49" s="2512"/>
      <c r="Q49" s="2510"/>
      <c r="R49" s="2511"/>
      <c r="S49" s="2511"/>
      <c r="T49" s="2511"/>
      <c r="U49" s="2511"/>
      <c r="V49" s="2511"/>
      <c r="W49" s="2512"/>
      <c r="Y49" s="92"/>
    </row>
    <row r="50" spans="2:25" ht="12" customHeight="1" x14ac:dyDescent="0.15">
      <c r="B50" s="199"/>
      <c r="G50" s="92"/>
      <c r="H50" s="200"/>
      <c r="I50" s="2958" t="s">
        <v>2104</v>
      </c>
      <c r="J50" s="2958"/>
      <c r="K50" s="2958"/>
      <c r="L50" s="2958"/>
      <c r="M50" s="2958"/>
      <c r="N50" s="2958"/>
      <c r="O50" s="2958"/>
      <c r="P50" s="2958"/>
      <c r="Q50" s="3153"/>
      <c r="R50" s="3154"/>
      <c r="S50" s="3154"/>
      <c r="T50" s="3154"/>
      <c r="U50" s="3154"/>
      <c r="V50" s="3154"/>
      <c r="W50" s="3155"/>
      <c r="Y50" s="92"/>
    </row>
    <row r="51" spans="2:25" ht="12" customHeight="1" x14ac:dyDescent="0.15">
      <c r="B51" s="199"/>
      <c r="G51" s="92"/>
      <c r="H51" s="200"/>
      <c r="I51" s="2958"/>
      <c r="J51" s="2958"/>
      <c r="K51" s="2958"/>
      <c r="L51" s="2958"/>
      <c r="M51" s="2958"/>
      <c r="N51" s="2958"/>
      <c r="O51" s="2958"/>
      <c r="P51" s="2958"/>
      <c r="Q51" s="3156"/>
      <c r="R51" s="2524"/>
      <c r="S51" s="2524"/>
      <c r="T51" s="2524"/>
      <c r="U51" s="2524"/>
      <c r="V51" s="2524"/>
      <c r="W51" s="3157"/>
      <c r="Y51" s="92"/>
    </row>
    <row r="52" spans="2:25" ht="12" customHeight="1" x14ac:dyDescent="0.15">
      <c r="B52" s="199"/>
      <c r="G52" s="92"/>
      <c r="H52" s="200"/>
      <c r="I52" s="2958" t="s">
        <v>2105</v>
      </c>
      <c r="J52" s="2958"/>
      <c r="K52" s="2958"/>
      <c r="L52" s="2958"/>
      <c r="M52" s="2958"/>
      <c r="N52" s="2958"/>
      <c r="O52" s="2958"/>
      <c r="P52" s="2958"/>
      <c r="Q52" s="3153" t="s">
        <v>2106</v>
      </c>
      <c r="R52" s="3154"/>
      <c r="S52" s="3154"/>
      <c r="T52" s="3154"/>
      <c r="U52" s="3154"/>
      <c r="V52" s="3154"/>
      <c r="W52" s="3155"/>
      <c r="Y52" s="92"/>
    </row>
    <row r="53" spans="2:25" ht="12" customHeight="1" x14ac:dyDescent="0.15">
      <c r="B53" s="199"/>
      <c r="G53" s="92"/>
      <c r="H53" s="200"/>
      <c r="I53" s="2958"/>
      <c r="J53" s="2958"/>
      <c r="K53" s="2958"/>
      <c r="L53" s="2958"/>
      <c r="M53" s="2958"/>
      <c r="N53" s="2958"/>
      <c r="O53" s="2958"/>
      <c r="P53" s="2958"/>
      <c r="Q53" s="3156"/>
      <c r="R53" s="2524"/>
      <c r="S53" s="2524"/>
      <c r="T53" s="2524"/>
      <c r="U53" s="2524"/>
      <c r="V53" s="2524"/>
      <c r="W53" s="3157"/>
      <c r="Y53" s="92"/>
    </row>
    <row r="54" spans="2:25" ht="12" customHeight="1" x14ac:dyDescent="0.15">
      <c r="B54" s="199"/>
      <c r="G54" s="92"/>
      <c r="H54" s="200"/>
      <c r="I54" s="2958" t="s">
        <v>2107</v>
      </c>
      <c r="J54" s="2958"/>
      <c r="K54" s="2958"/>
      <c r="L54" s="2958"/>
      <c r="M54" s="2958"/>
      <c r="N54" s="2958"/>
      <c r="O54" s="2958"/>
      <c r="P54" s="2958"/>
      <c r="Q54" s="3153"/>
      <c r="R54" s="3154"/>
      <c r="S54" s="3154"/>
      <c r="T54" s="3154"/>
      <c r="U54" s="3154"/>
      <c r="V54" s="3154"/>
      <c r="W54" s="3155"/>
      <c r="Y54" s="92"/>
    </row>
    <row r="55" spans="2:25" ht="12" customHeight="1" x14ac:dyDescent="0.15">
      <c r="B55" s="199"/>
      <c r="G55" s="92"/>
      <c r="H55" s="200"/>
      <c r="I55" s="2958"/>
      <c r="J55" s="2958"/>
      <c r="K55" s="2958"/>
      <c r="L55" s="2958"/>
      <c r="M55" s="2958"/>
      <c r="N55" s="2958"/>
      <c r="O55" s="2958"/>
      <c r="P55" s="2958"/>
      <c r="Q55" s="3156"/>
      <c r="R55" s="2524"/>
      <c r="S55" s="2524"/>
      <c r="T55" s="2524"/>
      <c r="U55" s="2524"/>
      <c r="V55" s="2524"/>
      <c r="W55" s="3157"/>
      <c r="Y55" s="92"/>
    </row>
    <row r="56" spans="2:25" ht="15" customHeight="1" x14ac:dyDescent="0.15">
      <c r="B56" s="676"/>
      <c r="C56" s="59"/>
      <c r="D56" s="59"/>
      <c r="E56" s="59"/>
      <c r="F56" s="59"/>
      <c r="G56" s="60"/>
      <c r="H56" s="222"/>
      <c r="I56" s="59"/>
      <c r="J56" s="59"/>
      <c r="K56" s="59"/>
      <c r="L56" s="59"/>
      <c r="M56" s="59"/>
      <c r="N56" s="59"/>
      <c r="O56" s="59"/>
      <c r="P56" s="59"/>
      <c r="Q56" s="59"/>
      <c r="R56" s="59"/>
      <c r="S56" s="59"/>
      <c r="T56" s="59"/>
      <c r="U56" s="59"/>
      <c r="V56" s="59"/>
      <c r="W56" s="3158"/>
      <c r="X56" s="3158"/>
      <c r="Y56" s="3159"/>
    </row>
    <row r="57" spans="2:25" ht="15" customHeight="1" x14ac:dyDescent="0.15">
      <c r="Y57" s="662"/>
    </row>
    <row r="58" spans="2:25" ht="38.450000000000003" customHeight="1" x14ac:dyDescent="0.15">
      <c r="B58" s="3152" t="s">
        <v>2110</v>
      </c>
      <c r="C58" s="3152"/>
      <c r="D58" s="3152"/>
      <c r="E58" s="3152"/>
      <c r="F58" s="3152"/>
      <c r="G58" s="3152"/>
      <c r="H58" s="3152"/>
      <c r="I58" s="3152"/>
      <c r="J58" s="3152"/>
      <c r="K58" s="3152"/>
      <c r="L58" s="3152"/>
      <c r="M58" s="3152"/>
      <c r="N58" s="3152"/>
      <c r="O58" s="3152"/>
      <c r="P58" s="3152"/>
      <c r="Q58" s="3152"/>
      <c r="R58" s="3152"/>
      <c r="S58" s="3152"/>
      <c r="T58" s="3152"/>
      <c r="U58" s="3152"/>
      <c r="V58" s="3152"/>
      <c r="W58" s="3152"/>
      <c r="X58" s="3152"/>
      <c r="Y58" s="3152"/>
    </row>
    <row r="59" spans="2:25" ht="24" customHeight="1" x14ac:dyDescent="0.15">
      <c r="B59" s="3152" t="s">
        <v>2111</v>
      </c>
      <c r="C59" s="3152"/>
      <c r="D59" s="3152"/>
      <c r="E59" s="3152"/>
      <c r="F59" s="3152"/>
      <c r="G59" s="3152"/>
      <c r="H59" s="3152"/>
      <c r="I59" s="3152"/>
      <c r="J59" s="3152"/>
      <c r="K59" s="3152"/>
      <c r="L59" s="3152"/>
      <c r="M59" s="3152"/>
      <c r="N59" s="3152"/>
      <c r="O59" s="3152"/>
      <c r="P59" s="3152"/>
      <c r="Q59" s="3152"/>
      <c r="R59" s="3152"/>
      <c r="S59" s="3152"/>
      <c r="T59" s="3152"/>
      <c r="U59" s="3152"/>
      <c r="V59" s="3152"/>
      <c r="W59" s="3152"/>
      <c r="X59" s="3152"/>
      <c r="Y59" s="3152"/>
    </row>
    <row r="60" spans="2:25" ht="24" customHeight="1" x14ac:dyDescent="0.15">
      <c r="B60" s="3152" t="s">
        <v>2112</v>
      </c>
      <c r="C60" s="3152"/>
      <c r="D60" s="3152"/>
      <c r="E60" s="3152"/>
      <c r="F60" s="3152"/>
      <c r="G60" s="3152"/>
      <c r="H60" s="3152"/>
      <c r="I60" s="3152"/>
      <c r="J60" s="3152"/>
      <c r="K60" s="3152"/>
      <c r="L60" s="3152"/>
      <c r="M60" s="3152"/>
      <c r="N60" s="3152"/>
      <c r="O60" s="3152"/>
      <c r="P60" s="3152"/>
      <c r="Q60" s="3152"/>
      <c r="R60" s="3152"/>
      <c r="S60" s="3152"/>
      <c r="T60" s="3152"/>
      <c r="U60" s="3152"/>
      <c r="V60" s="3152"/>
      <c r="W60" s="3152"/>
      <c r="X60" s="3152"/>
      <c r="Y60" s="3152"/>
    </row>
    <row r="61" spans="2:25" x14ac:dyDescent="0.15">
      <c r="B61" s="223" t="s">
        <v>1174</v>
      </c>
      <c r="D61" s="741"/>
      <c r="E61" s="741"/>
      <c r="F61" s="741"/>
      <c r="G61" s="741"/>
      <c r="H61" s="741"/>
      <c r="I61" s="741"/>
      <c r="J61" s="741"/>
      <c r="K61" s="741"/>
      <c r="L61" s="741"/>
      <c r="M61" s="741"/>
      <c r="N61" s="741"/>
      <c r="O61" s="741"/>
      <c r="P61" s="741"/>
      <c r="Q61" s="741"/>
      <c r="R61" s="741"/>
      <c r="S61" s="741"/>
      <c r="T61" s="741"/>
      <c r="U61" s="741"/>
      <c r="V61" s="741"/>
      <c r="W61" s="741"/>
      <c r="X61" s="741"/>
      <c r="Y61" s="741"/>
    </row>
    <row r="62" spans="2:25" x14ac:dyDescent="0.15">
      <c r="B62" s="223"/>
      <c r="D62" s="667"/>
      <c r="E62" s="667"/>
      <c r="F62" s="667"/>
      <c r="G62" s="667"/>
      <c r="H62" s="667"/>
      <c r="I62" s="667"/>
      <c r="J62" s="667"/>
      <c r="K62" s="667"/>
      <c r="L62" s="667"/>
      <c r="M62" s="667"/>
      <c r="N62" s="667"/>
      <c r="O62" s="667"/>
      <c r="P62" s="667"/>
      <c r="Q62" s="667"/>
      <c r="R62" s="667"/>
      <c r="S62" s="667"/>
      <c r="T62" s="667"/>
      <c r="U62" s="667"/>
      <c r="V62" s="667"/>
      <c r="W62" s="667"/>
      <c r="X62" s="667"/>
      <c r="Y62" s="667"/>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9"/>
  <dataValidations count="1">
    <dataValidation type="list" allowBlank="1" showInputMessage="1" showErrorMessage="1" sqref="R7 M7 H7:H13 P8:P12">
      <formula1>"□,■"</formula1>
    </dataValidation>
  </dataValidations>
  <pageMargins left="0.7" right="0.7" top="0.75" bottom="0.75" header="0.3" footer="0.3"/>
  <pageSetup paperSize="9" scale="8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1" tint="0.499984740745262"/>
  </sheetPr>
  <dimension ref="A2:AJ969"/>
  <sheetViews>
    <sheetView workbookViewId="0"/>
  </sheetViews>
  <sheetFormatPr defaultColWidth="4" defaultRowHeight="13.5" x14ac:dyDescent="0.15"/>
  <cols>
    <col min="1" max="1" width="2.875" style="827" customWidth="1"/>
    <col min="2" max="2" width="2.375" style="827" customWidth="1"/>
    <col min="3" max="3" width="3.5" style="827" customWidth="1"/>
    <col min="4" max="13" width="3.625" style="827" customWidth="1"/>
    <col min="14" max="14" width="4.875" style="827" customWidth="1"/>
    <col min="15" max="15" width="3.625" style="827" customWidth="1"/>
    <col min="16" max="16" width="1.5" style="827" customWidth="1"/>
    <col min="17" max="18" width="3.625" style="827" customWidth="1"/>
    <col min="19" max="19" width="2.75" style="827" customWidth="1"/>
    <col min="20" max="31" width="3.625" style="827" customWidth="1"/>
    <col min="32" max="16384" width="4" style="827"/>
  </cols>
  <sheetData>
    <row r="2" spans="2:31" x14ac:dyDescent="0.15">
      <c r="B2" s="827" t="s">
        <v>2123</v>
      </c>
    </row>
    <row r="3" spans="2:31" x14ac:dyDescent="0.15">
      <c r="U3" s="846"/>
      <c r="X3" s="829" t="s">
        <v>477</v>
      </c>
      <c r="Y3" s="2838"/>
      <c r="Z3" s="2838"/>
      <c r="AA3" s="829" t="s">
        <v>478</v>
      </c>
      <c r="AB3" s="830"/>
      <c r="AC3" s="829" t="s">
        <v>646</v>
      </c>
      <c r="AD3" s="830"/>
      <c r="AE3" s="829" t="s">
        <v>647</v>
      </c>
    </row>
    <row r="4" spans="2:31" x14ac:dyDescent="0.15">
      <c r="T4" s="828"/>
      <c r="U4" s="828"/>
      <c r="V4" s="828"/>
    </row>
    <row r="5" spans="2:31" x14ac:dyDescent="0.15">
      <c r="B5" s="2838" t="s">
        <v>1695</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c r="AE5" s="2838"/>
    </row>
    <row r="6" spans="2:31" x14ac:dyDescent="0.15">
      <c r="B6" s="2838" t="s">
        <v>1696</v>
      </c>
      <c r="C6" s="2838"/>
      <c r="D6" s="2838"/>
      <c r="E6" s="2838"/>
      <c r="F6" s="2838"/>
      <c r="G6" s="2838"/>
      <c r="H6" s="2838"/>
      <c r="I6" s="2838"/>
      <c r="J6" s="2838"/>
      <c r="K6" s="2838"/>
      <c r="L6" s="2838"/>
      <c r="M6" s="2838"/>
      <c r="N6" s="2838"/>
      <c r="O6" s="2838"/>
      <c r="P6" s="2838"/>
      <c r="Q6" s="2838"/>
      <c r="R6" s="2838"/>
      <c r="S6" s="2838"/>
      <c r="T6" s="2838"/>
      <c r="U6" s="2838"/>
      <c r="V6" s="2838"/>
      <c r="W6" s="2838"/>
      <c r="X6" s="2838"/>
      <c r="Y6" s="2838"/>
      <c r="Z6" s="2838"/>
      <c r="AA6" s="2838"/>
      <c r="AB6" s="2838"/>
      <c r="AC6" s="2838"/>
      <c r="AD6" s="2838"/>
      <c r="AE6" s="830"/>
    </row>
    <row r="7" spans="2:31" ht="23.25" customHeight="1" x14ac:dyDescent="0.15"/>
    <row r="8" spans="2:31" ht="23.25" customHeight="1" x14ac:dyDescent="0.15">
      <c r="B8" s="1036" t="s">
        <v>760</v>
      </c>
      <c r="C8" s="1036"/>
      <c r="D8" s="1036"/>
      <c r="E8" s="1036"/>
      <c r="F8" s="2564"/>
      <c r="G8" s="2565"/>
      <c r="H8" s="2565"/>
      <c r="I8" s="2565"/>
      <c r="J8" s="2565"/>
      <c r="K8" s="2565"/>
      <c r="L8" s="2565"/>
      <c r="M8" s="2565"/>
      <c r="N8" s="2565"/>
      <c r="O8" s="2565"/>
      <c r="P8" s="2565"/>
      <c r="Q8" s="2565"/>
      <c r="R8" s="2565"/>
      <c r="S8" s="2565"/>
      <c r="T8" s="2565"/>
      <c r="U8" s="2565"/>
      <c r="V8" s="2565"/>
      <c r="W8" s="2565"/>
      <c r="X8" s="2565"/>
      <c r="Y8" s="2565"/>
      <c r="Z8" s="2565"/>
      <c r="AA8" s="2565"/>
      <c r="AB8" s="2565"/>
      <c r="AC8" s="2565"/>
      <c r="AD8" s="2565"/>
      <c r="AE8" s="2566"/>
    </row>
    <row r="9" spans="2:31" ht="24.95" customHeight="1" x14ac:dyDescent="0.15">
      <c r="B9" s="1036" t="s">
        <v>791</v>
      </c>
      <c r="C9" s="1036"/>
      <c r="D9" s="1036"/>
      <c r="E9" s="1036"/>
      <c r="F9" s="876" t="s">
        <v>10</v>
      </c>
      <c r="G9" s="832" t="s">
        <v>1697</v>
      </c>
      <c r="H9" s="832"/>
      <c r="I9" s="832"/>
      <c r="J9" s="832"/>
      <c r="K9" s="834" t="s">
        <v>10</v>
      </c>
      <c r="L9" s="832" t="s">
        <v>1698</v>
      </c>
      <c r="M9" s="832"/>
      <c r="N9" s="832"/>
      <c r="O9" s="832"/>
      <c r="P9" s="832"/>
      <c r="Q9" s="834" t="s">
        <v>10</v>
      </c>
      <c r="R9" s="832" t="s">
        <v>1699</v>
      </c>
      <c r="S9" s="832"/>
      <c r="T9" s="832"/>
      <c r="U9" s="832"/>
      <c r="V9" s="832"/>
      <c r="W9" s="832"/>
      <c r="X9" s="832"/>
      <c r="Y9" s="832"/>
      <c r="Z9" s="832"/>
      <c r="AA9" s="832"/>
      <c r="AB9" s="832"/>
      <c r="AC9" s="832"/>
      <c r="AD9" s="877"/>
      <c r="AE9" s="850"/>
    </row>
    <row r="10" spans="2:31" ht="24.95" customHeight="1" x14ac:dyDescent="0.15">
      <c r="B10" s="2783" t="s">
        <v>1700</v>
      </c>
      <c r="C10" s="2784"/>
      <c r="D10" s="2784"/>
      <c r="E10" s="2785"/>
      <c r="F10" s="830" t="s">
        <v>10</v>
      </c>
      <c r="G10" s="846" t="s">
        <v>1701</v>
      </c>
      <c r="H10" s="846"/>
      <c r="I10" s="846"/>
      <c r="J10" s="846"/>
      <c r="K10" s="846"/>
      <c r="L10" s="846"/>
      <c r="M10" s="846"/>
      <c r="N10" s="846"/>
      <c r="O10" s="846"/>
      <c r="Q10" s="837"/>
      <c r="R10" s="861" t="s">
        <v>10</v>
      </c>
      <c r="S10" s="846" t="s">
        <v>1702</v>
      </c>
      <c r="T10" s="846"/>
      <c r="U10" s="846"/>
      <c r="V10" s="846"/>
      <c r="W10" s="860"/>
      <c r="X10" s="860"/>
      <c r="Y10" s="860"/>
      <c r="Z10" s="860"/>
      <c r="AA10" s="860"/>
      <c r="AB10" s="860"/>
      <c r="AC10" s="860"/>
      <c r="AD10" s="837"/>
      <c r="AE10" s="838"/>
    </row>
    <row r="11" spans="2:31" ht="24.95" customHeight="1" x14ac:dyDescent="0.15">
      <c r="B11" s="3067"/>
      <c r="C11" s="2838"/>
      <c r="D11" s="2838"/>
      <c r="E11" s="3068"/>
      <c r="F11" s="830" t="s">
        <v>10</v>
      </c>
      <c r="G11" s="846" t="s">
        <v>1703</v>
      </c>
      <c r="H11" s="846"/>
      <c r="I11" s="846"/>
      <c r="J11" s="846"/>
      <c r="K11" s="846"/>
      <c r="L11" s="846"/>
      <c r="M11" s="846"/>
      <c r="N11" s="846"/>
      <c r="O11" s="846"/>
      <c r="R11" s="830" t="s">
        <v>10</v>
      </c>
      <c r="S11" s="846" t="s">
        <v>1704</v>
      </c>
      <c r="T11" s="846"/>
      <c r="U11" s="846"/>
      <c r="V11" s="846"/>
      <c r="W11" s="846"/>
      <c r="X11" s="846"/>
      <c r="Y11" s="846"/>
      <c r="Z11" s="846"/>
      <c r="AA11" s="846"/>
      <c r="AB11" s="846"/>
      <c r="AC11" s="846"/>
      <c r="AE11" s="841"/>
    </row>
    <row r="12" spans="2:31" ht="24.95" customHeight="1" x14ac:dyDescent="0.15">
      <c r="B12" s="1036" t="s">
        <v>797</v>
      </c>
      <c r="C12" s="1036"/>
      <c r="D12" s="1036"/>
      <c r="E12" s="1036"/>
      <c r="F12" s="876" t="s">
        <v>10</v>
      </c>
      <c r="G12" s="832" t="s">
        <v>1705</v>
      </c>
      <c r="H12" s="1037"/>
      <c r="I12" s="1037"/>
      <c r="J12" s="1037"/>
      <c r="K12" s="1037"/>
      <c r="L12" s="1037"/>
      <c r="M12" s="1037"/>
      <c r="N12" s="1037"/>
      <c r="O12" s="1037"/>
      <c r="P12" s="1037"/>
      <c r="Q12" s="877"/>
      <c r="R12" s="834" t="s">
        <v>10</v>
      </c>
      <c r="S12" s="832" t="s">
        <v>1706</v>
      </c>
      <c r="T12" s="1037"/>
      <c r="U12" s="1037"/>
      <c r="V12" s="1037"/>
      <c r="W12" s="1037"/>
      <c r="X12" s="1037"/>
      <c r="Y12" s="1037"/>
      <c r="Z12" s="1037"/>
      <c r="AA12" s="1037"/>
      <c r="AB12" s="1037"/>
      <c r="AC12" s="1037"/>
      <c r="AD12" s="877"/>
      <c r="AE12" s="850"/>
    </row>
    <row r="13" spans="2:31" ht="24.95" customHeight="1" x14ac:dyDescent="0.15"/>
    <row r="14" spans="2:31" ht="24.95" customHeight="1" x14ac:dyDescent="0.15">
      <c r="B14" s="1038"/>
      <c r="C14" s="877"/>
      <c r="D14" s="877"/>
      <c r="E14" s="877"/>
      <c r="F14" s="877"/>
      <c r="G14" s="877"/>
      <c r="H14" s="877"/>
      <c r="I14" s="877"/>
      <c r="J14" s="877"/>
      <c r="K14" s="877"/>
      <c r="L14" s="877"/>
      <c r="M14" s="877"/>
      <c r="N14" s="877"/>
      <c r="O14" s="877"/>
      <c r="P14" s="877"/>
      <c r="Q14" s="877"/>
      <c r="R14" s="877"/>
      <c r="S14" s="877"/>
      <c r="T14" s="877"/>
      <c r="U14" s="877"/>
      <c r="V14" s="877"/>
      <c r="W14" s="877"/>
      <c r="X14" s="877"/>
      <c r="Y14" s="877"/>
      <c r="Z14" s="850"/>
      <c r="AA14" s="876"/>
      <c r="AB14" s="834" t="s">
        <v>769</v>
      </c>
      <c r="AC14" s="834" t="s">
        <v>770</v>
      </c>
      <c r="AD14" s="834" t="s">
        <v>771</v>
      </c>
      <c r="AE14" s="850"/>
    </row>
    <row r="15" spans="2:31" ht="24.95" customHeight="1" x14ac:dyDescent="0.15">
      <c r="B15" s="836" t="s">
        <v>1707</v>
      </c>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921"/>
      <c r="AA15" s="922"/>
      <c r="AB15" s="861"/>
      <c r="AC15" s="861"/>
      <c r="AD15" s="837"/>
      <c r="AE15" s="838"/>
    </row>
    <row r="16" spans="2:31" ht="30.75" customHeight="1" x14ac:dyDescent="0.15">
      <c r="B16" s="839"/>
      <c r="C16" s="1039" t="s">
        <v>1708</v>
      </c>
      <c r="D16" s="827" t="s">
        <v>2230</v>
      </c>
      <c r="Z16" s="1040"/>
      <c r="AA16" s="1041"/>
      <c r="AB16" s="830" t="s">
        <v>10</v>
      </c>
      <c r="AC16" s="830" t="s">
        <v>770</v>
      </c>
      <c r="AD16" s="830" t="s">
        <v>10</v>
      </c>
      <c r="AE16" s="841"/>
    </row>
    <row r="17" spans="2:31" x14ac:dyDescent="0.15">
      <c r="B17" s="839"/>
      <c r="D17" s="827" t="s">
        <v>1709</v>
      </c>
      <c r="Z17" s="844"/>
      <c r="AA17" s="851"/>
      <c r="AB17" s="830"/>
      <c r="AC17" s="830"/>
      <c r="AE17" s="841"/>
    </row>
    <row r="18" spans="2:31" x14ac:dyDescent="0.15">
      <c r="B18" s="839"/>
      <c r="Z18" s="844"/>
      <c r="AA18" s="851"/>
      <c r="AB18" s="830"/>
      <c r="AC18" s="830"/>
      <c r="AE18" s="841"/>
    </row>
    <row r="19" spans="2:31" x14ac:dyDescent="0.15">
      <c r="B19" s="839"/>
      <c r="D19" s="1042" t="s">
        <v>1710</v>
      </c>
      <c r="E19" s="832"/>
      <c r="F19" s="832"/>
      <c r="G19" s="832"/>
      <c r="H19" s="832"/>
      <c r="I19" s="832"/>
      <c r="J19" s="832"/>
      <c r="K19" s="832"/>
      <c r="L19" s="832"/>
      <c r="M19" s="832"/>
      <c r="N19" s="832"/>
      <c r="O19" s="877"/>
      <c r="P19" s="877"/>
      <c r="Q19" s="877"/>
      <c r="R19" s="877"/>
      <c r="S19" s="832"/>
      <c r="T19" s="832"/>
      <c r="U19" s="2564"/>
      <c r="V19" s="2565"/>
      <c r="W19" s="2565"/>
      <c r="X19" s="877" t="s">
        <v>1711</v>
      </c>
      <c r="Y19" s="839"/>
      <c r="Z19" s="844"/>
      <c r="AA19" s="851"/>
      <c r="AB19" s="830"/>
      <c r="AC19" s="830"/>
      <c r="AE19" s="841"/>
    </row>
    <row r="20" spans="2:31" x14ac:dyDescent="0.15">
      <c r="B20" s="839"/>
      <c r="D20" s="1042" t="s">
        <v>2067</v>
      </c>
      <c r="E20" s="832"/>
      <c r="F20" s="832"/>
      <c r="G20" s="832"/>
      <c r="H20" s="832"/>
      <c r="I20" s="832"/>
      <c r="J20" s="832"/>
      <c r="K20" s="832"/>
      <c r="L20" s="832"/>
      <c r="M20" s="832"/>
      <c r="N20" s="832"/>
      <c r="O20" s="877"/>
      <c r="P20" s="877"/>
      <c r="Q20" s="877"/>
      <c r="R20" s="877"/>
      <c r="S20" s="832"/>
      <c r="T20" s="832"/>
      <c r="U20" s="2564"/>
      <c r="V20" s="2565"/>
      <c r="W20" s="2565"/>
      <c r="X20" s="877" t="s">
        <v>1711</v>
      </c>
      <c r="Y20" s="839"/>
      <c r="Z20" s="841"/>
      <c r="AA20" s="851"/>
      <c r="AB20" s="830"/>
      <c r="AC20" s="830"/>
      <c r="AE20" s="841"/>
    </row>
    <row r="21" spans="2:31" x14ac:dyDescent="0.15">
      <c r="B21" s="839"/>
      <c r="D21" s="1042" t="s">
        <v>1712</v>
      </c>
      <c r="E21" s="832"/>
      <c r="F21" s="832"/>
      <c r="G21" s="832"/>
      <c r="H21" s="832"/>
      <c r="I21" s="832"/>
      <c r="J21" s="832"/>
      <c r="K21" s="832"/>
      <c r="L21" s="832"/>
      <c r="M21" s="832"/>
      <c r="N21" s="832"/>
      <c r="O21" s="877"/>
      <c r="P21" s="877"/>
      <c r="Q21" s="877"/>
      <c r="R21" s="877"/>
      <c r="S21" s="832"/>
      <c r="T21" s="1043" t="str">
        <f>(IFERROR(ROUNDDOWN(T20/T19*100,0),""))</f>
        <v/>
      </c>
      <c r="U21" s="3166" t="str">
        <f>(IFERROR(ROUNDDOWN(U20/U19*100,0),""))</f>
        <v/>
      </c>
      <c r="V21" s="3167"/>
      <c r="W21" s="3167"/>
      <c r="X21" s="877" t="s">
        <v>576</v>
      </c>
      <c r="Y21" s="839"/>
      <c r="Z21" s="852"/>
      <c r="AA21" s="851"/>
      <c r="AB21" s="830"/>
      <c r="AC21" s="830"/>
      <c r="AE21" s="841"/>
    </row>
    <row r="22" spans="2:31" ht="13.5" customHeight="1" x14ac:dyDescent="0.15">
      <c r="B22" s="839"/>
      <c r="D22" s="827" t="s">
        <v>1713</v>
      </c>
      <c r="Z22" s="852"/>
      <c r="AA22" s="851"/>
      <c r="AB22" s="830"/>
      <c r="AC22" s="830"/>
      <c r="AE22" s="841"/>
    </row>
    <row r="23" spans="2:31" x14ac:dyDescent="0.15">
      <c r="B23" s="839"/>
      <c r="Z23" s="852"/>
      <c r="AA23" s="851"/>
      <c r="AB23" s="830"/>
      <c r="AC23" s="830"/>
      <c r="AE23" s="841"/>
    </row>
    <row r="24" spans="2:31" x14ac:dyDescent="0.15">
      <c r="B24" s="839"/>
      <c r="Z24" s="852"/>
      <c r="AA24" s="851"/>
      <c r="AB24" s="830"/>
      <c r="AC24" s="830"/>
      <c r="AE24" s="841"/>
    </row>
    <row r="25" spans="2:31" x14ac:dyDescent="0.15">
      <c r="B25" s="839"/>
      <c r="C25" s="1039" t="s">
        <v>1714</v>
      </c>
      <c r="D25" s="827" t="s">
        <v>2231</v>
      </c>
      <c r="Z25" s="1040"/>
      <c r="AA25" s="851"/>
      <c r="AB25" s="830" t="s">
        <v>10</v>
      </c>
      <c r="AC25" s="830" t="s">
        <v>770</v>
      </c>
      <c r="AD25" s="830" t="s">
        <v>10</v>
      </c>
      <c r="AE25" s="841"/>
    </row>
    <row r="26" spans="2:31" x14ac:dyDescent="0.15">
      <c r="B26" s="839"/>
      <c r="C26" s="1039"/>
      <c r="D26" s="827" t="s">
        <v>1715</v>
      </c>
      <c r="Z26" s="1040"/>
      <c r="AA26" s="851"/>
      <c r="AB26" s="830"/>
      <c r="AC26" s="830"/>
      <c r="AD26" s="830"/>
      <c r="AE26" s="841"/>
    </row>
    <row r="27" spans="2:31" x14ac:dyDescent="0.15">
      <c r="B27" s="839"/>
      <c r="C27" s="1039"/>
      <c r="D27" s="827" t="s">
        <v>1716</v>
      </c>
      <c r="Z27" s="1040"/>
      <c r="AA27" s="1041"/>
      <c r="AB27" s="830"/>
      <c r="AC27" s="1044"/>
      <c r="AE27" s="841"/>
    </row>
    <row r="28" spans="2:31" x14ac:dyDescent="0.15">
      <c r="B28" s="839"/>
      <c r="Z28" s="852"/>
      <c r="AA28" s="851"/>
      <c r="AB28" s="830"/>
      <c r="AC28" s="830"/>
      <c r="AE28" s="841"/>
    </row>
    <row r="29" spans="2:31" x14ac:dyDescent="0.15">
      <c r="B29" s="839"/>
      <c r="C29" s="1039"/>
      <c r="D29" s="1042" t="s">
        <v>1717</v>
      </c>
      <c r="E29" s="832"/>
      <c r="F29" s="832"/>
      <c r="G29" s="832"/>
      <c r="H29" s="832"/>
      <c r="I29" s="832"/>
      <c r="J29" s="832"/>
      <c r="K29" s="832"/>
      <c r="L29" s="832"/>
      <c r="M29" s="832"/>
      <c r="N29" s="832"/>
      <c r="O29" s="877"/>
      <c r="P29" s="877"/>
      <c r="Q29" s="877"/>
      <c r="R29" s="877"/>
      <c r="S29" s="877"/>
      <c r="T29" s="850"/>
      <c r="U29" s="2564"/>
      <c r="V29" s="2565"/>
      <c r="W29" s="2565"/>
      <c r="X29" s="850" t="s">
        <v>1711</v>
      </c>
      <c r="Y29" s="839"/>
      <c r="Z29" s="852"/>
      <c r="AA29" s="851"/>
      <c r="AB29" s="830"/>
      <c r="AC29" s="830"/>
      <c r="AE29" s="841"/>
    </row>
    <row r="30" spans="2:31" x14ac:dyDescent="0.15">
      <c r="B30" s="839"/>
      <c r="C30" s="1039"/>
      <c r="D30" s="846"/>
      <c r="E30" s="846"/>
      <c r="F30" s="846"/>
      <c r="G30" s="846"/>
      <c r="H30" s="846"/>
      <c r="I30" s="846"/>
      <c r="J30" s="846"/>
      <c r="K30" s="846"/>
      <c r="L30" s="846"/>
      <c r="M30" s="846"/>
      <c r="N30" s="846"/>
      <c r="U30" s="830"/>
      <c r="V30" s="830"/>
      <c r="W30" s="830"/>
      <c r="Z30" s="852"/>
      <c r="AA30" s="851"/>
      <c r="AB30" s="830"/>
      <c r="AC30" s="830"/>
      <c r="AE30" s="841"/>
    </row>
    <row r="31" spans="2:31" x14ac:dyDescent="0.15">
      <c r="B31" s="839"/>
      <c r="C31" s="1039"/>
      <c r="D31" s="1045" t="s">
        <v>1718</v>
      </c>
      <c r="Z31" s="852"/>
      <c r="AA31" s="851"/>
      <c r="AB31" s="830"/>
      <c r="AC31" s="830"/>
      <c r="AE31" s="841"/>
    </row>
    <row r="32" spans="2:31" ht="13.5" customHeight="1" x14ac:dyDescent="0.15">
      <c r="B32" s="839"/>
      <c r="C32" s="1039"/>
      <c r="D32" s="3169" t="s">
        <v>2232</v>
      </c>
      <c r="E32" s="3169"/>
      <c r="F32" s="3169"/>
      <c r="G32" s="3169"/>
      <c r="H32" s="3169"/>
      <c r="I32" s="3169"/>
      <c r="J32" s="3169"/>
      <c r="K32" s="3169"/>
      <c r="L32" s="3169"/>
      <c r="M32" s="3169"/>
      <c r="N32" s="3169"/>
      <c r="O32" s="3169" t="s">
        <v>1719</v>
      </c>
      <c r="P32" s="3169"/>
      <c r="Q32" s="3169"/>
      <c r="R32" s="3169"/>
      <c r="S32" s="3169"/>
      <c r="Z32" s="852"/>
      <c r="AA32" s="851"/>
      <c r="AB32" s="830"/>
      <c r="AC32" s="830"/>
      <c r="AE32" s="841"/>
    </row>
    <row r="33" spans="2:36" x14ac:dyDescent="0.15">
      <c r="B33" s="839"/>
      <c r="C33" s="1039"/>
      <c r="D33" s="3169" t="s">
        <v>1720</v>
      </c>
      <c r="E33" s="3169"/>
      <c r="F33" s="3169"/>
      <c r="G33" s="3169"/>
      <c r="H33" s="3169"/>
      <c r="I33" s="3169"/>
      <c r="J33" s="3169"/>
      <c r="K33" s="3169"/>
      <c r="L33" s="3169"/>
      <c r="M33" s="3169"/>
      <c r="N33" s="3169"/>
      <c r="O33" s="3169" t="s">
        <v>1721</v>
      </c>
      <c r="P33" s="3169"/>
      <c r="Q33" s="3169"/>
      <c r="R33" s="3169"/>
      <c r="S33" s="3169"/>
      <c r="Z33" s="852"/>
      <c r="AA33" s="851"/>
      <c r="AB33" s="830"/>
      <c r="AC33" s="830"/>
      <c r="AE33" s="841"/>
    </row>
    <row r="34" spans="2:36" ht="13.5" customHeight="1" x14ac:dyDescent="0.15">
      <c r="B34" s="839"/>
      <c r="C34" s="1039"/>
      <c r="D34" s="3169" t="s">
        <v>1722</v>
      </c>
      <c r="E34" s="3169"/>
      <c r="F34" s="3169"/>
      <c r="G34" s="3169"/>
      <c r="H34" s="3169"/>
      <c r="I34" s="3169"/>
      <c r="J34" s="3169"/>
      <c r="K34" s="3169"/>
      <c r="L34" s="3169"/>
      <c r="M34" s="3169"/>
      <c r="N34" s="3169"/>
      <c r="O34" s="3169" t="s">
        <v>1723</v>
      </c>
      <c r="P34" s="3169"/>
      <c r="Q34" s="3169"/>
      <c r="R34" s="3169"/>
      <c r="S34" s="3169"/>
      <c r="Z34" s="852"/>
      <c r="AA34" s="851"/>
      <c r="AB34" s="830"/>
      <c r="AC34" s="830"/>
      <c r="AE34" s="841"/>
    </row>
    <row r="35" spans="2:36" x14ac:dyDescent="0.15">
      <c r="B35" s="839"/>
      <c r="C35" s="1039"/>
      <c r="D35" s="3169" t="s">
        <v>1724</v>
      </c>
      <c r="E35" s="3169"/>
      <c r="F35" s="3169"/>
      <c r="G35" s="3169"/>
      <c r="H35" s="3169"/>
      <c r="I35" s="3169"/>
      <c r="J35" s="3169"/>
      <c r="K35" s="3169"/>
      <c r="L35" s="3169"/>
      <c r="M35" s="3169"/>
      <c r="N35" s="3169"/>
      <c r="O35" s="3169" t="s">
        <v>1326</v>
      </c>
      <c r="P35" s="3169"/>
      <c r="Q35" s="3169"/>
      <c r="R35" s="3169"/>
      <c r="S35" s="3169"/>
      <c r="Z35" s="852"/>
      <c r="AA35" s="851"/>
      <c r="AB35" s="830"/>
      <c r="AC35" s="830"/>
      <c r="AE35" s="841"/>
    </row>
    <row r="36" spans="2:36" x14ac:dyDescent="0.15">
      <c r="B36" s="839"/>
      <c r="C36" s="1039"/>
      <c r="D36" s="3169" t="s">
        <v>1725</v>
      </c>
      <c r="E36" s="3169"/>
      <c r="F36" s="3169"/>
      <c r="G36" s="3169"/>
      <c r="H36" s="3169"/>
      <c r="I36" s="3169"/>
      <c r="J36" s="3169"/>
      <c r="K36" s="3169"/>
      <c r="L36" s="3169"/>
      <c r="M36" s="3169"/>
      <c r="N36" s="3169"/>
      <c r="O36" s="3169" t="s">
        <v>1726</v>
      </c>
      <c r="P36" s="3169"/>
      <c r="Q36" s="3169"/>
      <c r="R36" s="3169"/>
      <c r="S36" s="3169"/>
      <c r="Z36" s="852"/>
      <c r="AA36" s="851"/>
      <c r="AB36" s="830"/>
      <c r="AC36" s="830"/>
      <c r="AE36" s="841"/>
    </row>
    <row r="37" spans="2:36" x14ac:dyDescent="0.15">
      <c r="B37" s="839"/>
      <c r="C37" s="1039"/>
      <c r="D37" s="3169" t="s">
        <v>1727</v>
      </c>
      <c r="E37" s="3169"/>
      <c r="F37" s="3169"/>
      <c r="G37" s="3169"/>
      <c r="H37" s="3169"/>
      <c r="I37" s="3169"/>
      <c r="J37" s="3169"/>
      <c r="K37" s="3169"/>
      <c r="L37" s="3169"/>
      <c r="M37" s="3169"/>
      <c r="N37" s="3169"/>
      <c r="O37" s="3169" t="s">
        <v>1318</v>
      </c>
      <c r="P37" s="3169"/>
      <c r="Q37" s="3169"/>
      <c r="R37" s="3169"/>
      <c r="S37" s="3169"/>
      <c r="Z37" s="852"/>
      <c r="AA37" s="851"/>
      <c r="AB37" s="830"/>
      <c r="AC37" s="830"/>
      <c r="AE37" s="841"/>
    </row>
    <row r="38" spans="2:36" x14ac:dyDescent="0.15">
      <c r="B38" s="839"/>
      <c r="C38" s="1039"/>
      <c r="D38" s="3169" t="s">
        <v>1728</v>
      </c>
      <c r="E38" s="3169"/>
      <c r="F38" s="3169"/>
      <c r="G38" s="3169"/>
      <c r="H38" s="3169"/>
      <c r="I38" s="3169"/>
      <c r="J38" s="3169"/>
      <c r="K38" s="3169"/>
      <c r="L38" s="3169"/>
      <c r="M38" s="3169"/>
      <c r="N38" s="3169"/>
      <c r="O38" s="3169" t="s">
        <v>1729</v>
      </c>
      <c r="P38" s="3169"/>
      <c r="Q38" s="3169"/>
      <c r="R38" s="3169"/>
      <c r="S38" s="3170"/>
      <c r="T38" s="839"/>
      <c r="Z38" s="852"/>
      <c r="AA38" s="851"/>
      <c r="AB38" s="830"/>
      <c r="AC38" s="830"/>
      <c r="AE38" s="841"/>
    </row>
    <row r="39" spans="2:36" x14ac:dyDescent="0.15">
      <c r="B39" s="839"/>
      <c r="C39" s="1039"/>
      <c r="D39" s="3169" t="s">
        <v>1730</v>
      </c>
      <c r="E39" s="3169"/>
      <c r="F39" s="3169"/>
      <c r="G39" s="3169"/>
      <c r="H39" s="3169"/>
      <c r="I39" s="3169"/>
      <c r="J39" s="3169"/>
      <c r="K39" s="3169"/>
      <c r="L39" s="3169"/>
      <c r="M39" s="3169"/>
      <c r="N39" s="3169"/>
      <c r="O39" s="3171" t="s">
        <v>1730</v>
      </c>
      <c r="P39" s="3171"/>
      <c r="Q39" s="3171"/>
      <c r="R39" s="3171"/>
      <c r="S39" s="3171"/>
      <c r="Z39" s="844"/>
      <c r="AA39" s="851"/>
      <c r="AB39" s="830"/>
      <c r="AC39" s="830"/>
      <c r="AE39" s="841"/>
    </row>
    <row r="40" spans="2:36" x14ac:dyDescent="0.15">
      <c r="B40" s="839"/>
      <c r="C40" s="1039"/>
      <c r="J40" s="2838"/>
      <c r="K40" s="2838"/>
      <c r="L40" s="2838"/>
      <c r="M40" s="2838"/>
      <c r="N40" s="2838"/>
      <c r="O40" s="2838"/>
      <c r="P40" s="2838"/>
      <c r="Q40" s="2838"/>
      <c r="R40" s="2838"/>
      <c r="S40" s="2838"/>
      <c r="T40" s="2838"/>
      <c r="U40" s="2838"/>
      <c r="V40" s="2838"/>
      <c r="Z40" s="844"/>
      <c r="AA40" s="851"/>
      <c r="AB40" s="830"/>
      <c r="AC40" s="830"/>
      <c r="AE40" s="841"/>
    </row>
    <row r="41" spans="2:36" x14ac:dyDescent="0.15">
      <c r="B41" s="839"/>
      <c r="C41" s="1039" t="s">
        <v>1731</v>
      </c>
      <c r="D41" s="827" t="s">
        <v>1732</v>
      </c>
      <c r="Z41" s="1040"/>
      <c r="AA41" s="1041"/>
      <c r="AB41" s="830" t="s">
        <v>10</v>
      </c>
      <c r="AC41" s="830" t="s">
        <v>770</v>
      </c>
      <c r="AD41" s="830" t="s">
        <v>10</v>
      </c>
      <c r="AE41" s="841"/>
    </row>
    <row r="42" spans="2:36" x14ac:dyDescent="0.15">
      <c r="B42" s="839"/>
      <c r="D42" s="827" t="s">
        <v>1733</v>
      </c>
      <c r="Z42" s="852"/>
      <c r="AA42" s="851"/>
      <c r="AB42" s="830"/>
      <c r="AC42" s="830"/>
      <c r="AE42" s="841"/>
    </row>
    <row r="43" spans="2:36" x14ac:dyDescent="0.15">
      <c r="B43" s="839"/>
      <c r="Z43" s="844"/>
      <c r="AA43" s="851"/>
      <c r="AB43" s="830"/>
      <c r="AC43" s="830"/>
      <c r="AE43" s="841"/>
    </row>
    <row r="44" spans="2:36" x14ac:dyDescent="0.15">
      <c r="B44" s="839" t="s">
        <v>1734</v>
      </c>
      <c r="Z44" s="852"/>
      <c r="AA44" s="851"/>
      <c r="AB44" s="830"/>
      <c r="AC44" s="830"/>
      <c r="AE44" s="841"/>
    </row>
    <row r="45" spans="2:36" ht="14.25" customHeight="1" x14ac:dyDescent="0.15">
      <c r="B45" s="839"/>
      <c r="C45" s="1039" t="s">
        <v>1708</v>
      </c>
      <c r="D45" s="827" t="s">
        <v>2233</v>
      </c>
      <c r="Z45" s="1040"/>
      <c r="AA45" s="1041"/>
      <c r="AB45" s="830" t="s">
        <v>10</v>
      </c>
      <c r="AC45" s="830" t="s">
        <v>770</v>
      </c>
      <c r="AD45" s="830" t="s">
        <v>10</v>
      </c>
      <c r="AE45" s="841"/>
    </row>
    <row r="46" spans="2:36" x14ac:dyDescent="0.15">
      <c r="B46" s="839"/>
      <c r="D46" s="827" t="s">
        <v>2234</v>
      </c>
      <c r="Z46" s="852"/>
      <c r="AA46" s="851"/>
      <c r="AB46" s="830"/>
      <c r="AC46" s="830"/>
      <c r="AE46" s="841"/>
    </row>
    <row r="47" spans="2:36" x14ac:dyDescent="0.15">
      <c r="B47" s="839"/>
      <c r="W47" s="847"/>
      <c r="Z47" s="841"/>
      <c r="AA47" s="851"/>
      <c r="AB47" s="830"/>
      <c r="AC47" s="830"/>
      <c r="AE47" s="841"/>
      <c r="AJ47" s="845"/>
    </row>
    <row r="48" spans="2:36" x14ac:dyDescent="0.15">
      <c r="B48" s="839"/>
      <c r="C48" s="1039" t="s">
        <v>1714</v>
      </c>
      <c r="D48" s="827" t="s">
        <v>1735</v>
      </c>
      <c r="Z48" s="841"/>
      <c r="AA48" s="851"/>
      <c r="AB48" s="830"/>
      <c r="AC48" s="830"/>
      <c r="AE48" s="841"/>
      <c r="AJ48" s="845"/>
    </row>
    <row r="49" spans="2:36" ht="17.25" customHeight="1" x14ac:dyDescent="0.15">
      <c r="B49" s="839"/>
      <c r="D49" s="827" t="s">
        <v>2235</v>
      </c>
      <c r="Z49" s="841"/>
      <c r="AA49" s="851"/>
      <c r="AB49" s="830"/>
      <c r="AC49" s="830"/>
      <c r="AE49" s="841"/>
      <c r="AJ49" s="845"/>
    </row>
    <row r="50" spans="2:36" ht="18.75" customHeight="1" x14ac:dyDescent="0.15">
      <c r="B50" s="839"/>
      <c r="Z50" s="841"/>
      <c r="AA50" s="851"/>
      <c r="AB50" s="830"/>
      <c r="AC50" s="830"/>
      <c r="AE50" s="841"/>
      <c r="AJ50" s="845"/>
    </row>
    <row r="51" spans="2:36" ht="13.5" customHeight="1" x14ac:dyDescent="0.15">
      <c r="B51" s="839"/>
      <c r="D51" s="1042" t="s">
        <v>1710</v>
      </c>
      <c r="E51" s="832"/>
      <c r="F51" s="832"/>
      <c r="G51" s="832"/>
      <c r="H51" s="832"/>
      <c r="I51" s="832"/>
      <c r="J51" s="832"/>
      <c r="K51" s="832"/>
      <c r="L51" s="832"/>
      <c r="M51" s="832"/>
      <c r="N51" s="832"/>
      <c r="O51" s="877"/>
      <c r="P51" s="877"/>
      <c r="Q51" s="877"/>
      <c r="R51" s="877"/>
      <c r="S51" s="832"/>
      <c r="T51" s="832"/>
      <c r="U51" s="2564"/>
      <c r="V51" s="2565"/>
      <c r="W51" s="2565"/>
      <c r="X51" s="877" t="s">
        <v>1711</v>
      </c>
      <c r="Y51" s="839"/>
      <c r="Z51" s="841"/>
      <c r="AA51" s="851"/>
      <c r="AB51" s="830"/>
      <c r="AC51" s="830"/>
      <c r="AE51" s="841"/>
      <c r="AJ51" s="845"/>
    </row>
    <row r="52" spans="2:36" x14ac:dyDescent="0.15">
      <c r="B52" s="839"/>
      <c r="D52" s="1042" t="s">
        <v>1736</v>
      </c>
      <c r="E52" s="832"/>
      <c r="F52" s="832"/>
      <c r="G52" s="832"/>
      <c r="H52" s="832"/>
      <c r="I52" s="832"/>
      <c r="J52" s="832"/>
      <c r="K52" s="832"/>
      <c r="L52" s="832"/>
      <c r="M52" s="832"/>
      <c r="N52" s="832"/>
      <c r="O52" s="877"/>
      <c r="P52" s="877"/>
      <c r="Q52" s="877"/>
      <c r="R52" s="877"/>
      <c r="S52" s="832"/>
      <c r="T52" s="832"/>
      <c r="U52" s="2564"/>
      <c r="V52" s="2565"/>
      <c r="W52" s="2565"/>
      <c r="X52" s="877" t="s">
        <v>1711</v>
      </c>
      <c r="Y52" s="839"/>
      <c r="Z52" s="841"/>
      <c r="AA52" s="851"/>
      <c r="AB52" s="830"/>
      <c r="AC52" s="830"/>
      <c r="AE52" s="841"/>
      <c r="AJ52" s="845"/>
    </row>
    <row r="53" spans="2:36" x14ac:dyDescent="0.15">
      <c r="B53" s="839"/>
      <c r="D53" s="1042" t="s">
        <v>1712</v>
      </c>
      <c r="E53" s="832"/>
      <c r="F53" s="832"/>
      <c r="G53" s="832"/>
      <c r="H53" s="832"/>
      <c r="I53" s="832"/>
      <c r="J53" s="832"/>
      <c r="K53" s="832"/>
      <c r="L53" s="832"/>
      <c r="M53" s="832"/>
      <c r="N53" s="832"/>
      <c r="O53" s="877"/>
      <c r="P53" s="877"/>
      <c r="Q53" s="877"/>
      <c r="R53" s="877"/>
      <c r="S53" s="832"/>
      <c r="T53" s="1043" t="str">
        <f>(IFERROR(ROUNDDOWN(T52/T51*100,0),""))</f>
        <v/>
      </c>
      <c r="U53" s="3166" t="str">
        <f>(IFERROR(ROUNDDOWN(U52/U51*100,0),""))</f>
        <v/>
      </c>
      <c r="V53" s="3167"/>
      <c r="W53" s="3167"/>
      <c r="X53" s="877" t="s">
        <v>576</v>
      </c>
      <c r="Y53" s="839"/>
      <c r="Z53" s="841"/>
      <c r="AA53" s="851"/>
      <c r="AB53" s="830"/>
      <c r="AC53" s="830"/>
      <c r="AE53" s="841"/>
      <c r="AJ53" s="845"/>
    </row>
    <row r="54" spans="2:36" x14ac:dyDescent="0.15">
      <c r="B54" s="839"/>
      <c r="D54" s="827" t="s">
        <v>1713</v>
      </c>
      <c r="Z54" s="841"/>
      <c r="AA54" s="851"/>
      <c r="AB54" s="830"/>
      <c r="AC54" s="830"/>
      <c r="AE54" s="841"/>
      <c r="AJ54" s="845"/>
    </row>
    <row r="55" spans="2:36" x14ac:dyDescent="0.15">
      <c r="B55" s="839"/>
      <c r="W55" s="847"/>
      <c r="Z55" s="841"/>
      <c r="AA55" s="851"/>
      <c r="AB55" s="830"/>
      <c r="AC55" s="830"/>
      <c r="AE55" s="841"/>
      <c r="AJ55" s="845"/>
    </row>
    <row r="56" spans="2:36" x14ac:dyDescent="0.15">
      <c r="B56" s="839"/>
      <c r="C56" s="1039" t="s">
        <v>1731</v>
      </c>
      <c r="D56" s="827" t="s">
        <v>1737</v>
      </c>
      <c r="Z56" s="1040"/>
      <c r="AA56" s="1041"/>
      <c r="AB56" s="830" t="s">
        <v>10</v>
      </c>
      <c r="AC56" s="830" t="s">
        <v>770</v>
      </c>
      <c r="AD56" s="830" t="s">
        <v>10</v>
      </c>
      <c r="AE56" s="841"/>
    </row>
    <row r="57" spans="2:36" x14ac:dyDescent="0.15">
      <c r="B57" s="839"/>
      <c r="D57" s="827" t="s">
        <v>1738</v>
      </c>
      <c r="E57" s="846"/>
      <c r="F57" s="846"/>
      <c r="G57" s="846"/>
      <c r="H57" s="846"/>
      <c r="I57" s="846"/>
      <c r="J57" s="846"/>
      <c r="K57" s="846"/>
      <c r="L57" s="846"/>
      <c r="M57" s="846"/>
      <c r="N57" s="846"/>
      <c r="O57" s="845"/>
      <c r="P57" s="845"/>
      <c r="Q57" s="845"/>
      <c r="Z57" s="852"/>
      <c r="AA57" s="851"/>
      <c r="AB57" s="830"/>
      <c r="AC57" s="830"/>
      <c r="AE57" s="841"/>
    </row>
    <row r="58" spans="2:36" x14ac:dyDescent="0.15">
      <c r="B58" s="839"/>
      <c r="D58" s="830"/>
      <c r="E58" s="3168"/>
      <c r="F58" s="3168"/>
      <c r="G58" s="3168"/>
      <c r="H58" s="3168"/>
      <c r="I58" s="3168"/>
      <c r="J58" s="3168"/>
      <c r="K58" s="3168"/>
      <c r="L58" s="3168"/>
      <c r="M58" s="3168"/>
      <c r="N58" s="3168"/>
      <c r="Q58" s="830"/>
      <c r="S58" s="847"/>
      <c r="T58" s="847"/>
      <c r="U58" s="847"/>
      <c r="V58" s="847"/>
      <c r="Z58" s="844"/>
      <c r="AA58" s="851"/>
      <c r="AB58" s="830"/>
      <c r="AC58" s="830"/>
      <c r="AE58" s="841"/>
    </row>
    <row r="59" spans="2:36" x14ac:dyDescent="0.15">
      <c r="B59" s="839"/>
      <c r="C59" s="1039" t="s">
        <v>1739</v>
      </c>
      <c r="D59" s="827" t="s">
        <v>1740</v>
      </c>
      <c r="Z59" s="1040"/>
      <c r="AA59" s="1041"/>
      <c r="AB59" s="830" t="s">
        <v>10</v>
      </c>
      <c r="AC59" s="830" t="s">
        <v>770</v>
      </c>
      <c r="AD59" s="830" t="s">
        <v>10</v>
      </c>
      <c r="AE59" s="841"/>
    </row>
    <row r="60" spans="2:36" x14ac:dyDescent="0.15">
      <c r="B60" s="853"/>
      <c r="C60" s="1046"/>
      <c r="D60" s="854" t="s">
        <v>1741</v>
      </c>
      <c r="E60" s="854"/>
      <c r="F60" s="854"/>
      <c r="G60" s="854"/>
      <c r="H60" s="854"/>
      <c r="I60" s="854"/>
      <c r="J60" s="854"/>
      <c r="K60" s="854"/>
      <c r="L60" s="854"/>
      <c r="M60" s="854"/>
      <c r="N60" s="854"/>
      <c r="O60" s="854"/>
      <c r="P60" s="854"/>
      <c r="Q60" s="854"/>
      <c r="R60" s="854"/>
      <c r="S60" s="854"/>
      <c r="T60" s="854"/>
      <c r="U60" s="854"/>
      <c r="V60" s="854"/>
      <c r="W60" s="854"/>
      <c r="X60" s="854"/>
      <c r="Y60" s="854"/>
      <c r="Z60" s="872"/>
      <c r="AA60" s="855"/>
      <c r="AB60" s="856"/>
      <c r="AC60" s="856"/>
      <c r="AD60" s="854"/>
      <c r="AE60" s="872"/>
    </row>
    <row r="61" spans="2:36" x14ac:dyDescent="0.15">
      <c r="B61" s="827" t="s">
        <v>1742</v>
      </c>
    </row>
    <row r="62" spans="2:36" x14ac:dyDescent="0.15">
      <c r="C62" s="827" t="s">
        <v>1743</v>
      </c>
    </row>
    <row r="63" spans="2:36" x14ac:dyDescent="0.15">
      <c r="B63" s="827" t="s">
        <v>1744</v>
      </c>
    </row>
    <row r="64" spans="2:36" x14ac:dyDescent="0.15">
      <c r="C64" s="827" t="s">
        <v>1745</v>
      </c>
    </row>
    <row r="65" spans="2:11" x14ac:dyDescent="0.15">
      <c r="C65" s="827" t="s">
        <v>1746</v>
      </c>
    </row>
    <row r="66" spans="2:11" x14ac:dyDescent="0.15">
      <c r="C66" s="827" t="s">
        <v>1747</v>
      </c>
      <c r="K66" s="827" t="s">
        <v>1748</v>
      </c>
    </row>
    <row r="67" spans="2:11" x14ac:dyDescent="0.15">
      <c r="K67" s="827" t="s">
        <v>1749</v>
      </c>
    </row>
    <row r="68" spans="2:11" x14ac:dyDescent="0.15">
      <c r="K68" s="827" t="s">
        <v>1750</v>
      </c>
    </row>
    <row r="69" spans="2:11" x14ac:dyDescent="0.15">
      <c r="K69" s="827" t="s">
        <v>1751</v>
      </c>
    </row>
    <row r="70" spans="2:11" x14ac:dyDescent="0.15">
      <c r="K70" s="827" t="s">
        <v>1752</v>
      </c>
    </row>
    <row r="71" spans="2:11" x14ac:dyDescent="0.15">
      <c r="B71" s="827" t="s">
        <v>1753</v>
      </c>
    </row>
    <row r="72" spans="2:11" x14ac:dyDescent="0.15">
      <c r="C72" s="827" t="s">
        <v>1754</v>
      </c>
    </row>
    <row r="73" spans="2:11" x14ac:dyDescent="0.15">
      <c r="C73" s="827" t="s">
        <v>1755</v>
      </c>
    </row>
    <row r="74" spans="2:11" x14ac:dyDescent="0.15">
      <c r="C74" s="827" t="s">
        <v>1756</v>
      </c>
    </row>
    <row r="122" spans="1:7" x14ac:dyDescent="0.15">
      <c r="A122" s="854"/>
      <c r="C122" s="854"/>
      <c r="D122" s="854"/>
      <c r="E122" s="854"/>
      <c r="F122" s="854"/>
      <c r="G122" s="854"/>
    </row>
    <row r="123" spans="1:7" x14ac:dyDescent="0.15">
      <c r="C123" s="837"/>
    </row>
    <row r="151" spans="1:1" x14ac:dyDescent="0.15">
      <c r="A151" s="854"/>
    </row>
    <row r="187" spans="1:1" x14ac:dyDescent="0.15">
      <c r="A187" s="853"/>
    </row>
    <row r="238" spans="1:1" x14ac:dyDescent="0.15">
      <c r="A238" s="853"/>
    </row>
    <row r="287" spans="1:1" x14ac:dyDescent="0.15">
      <c r="A287" s="853"/>
    </row>
    <row r="314" spans="1:1" x14ac:dyDescent="0.15">
      <c r="A314" s="854"/>
    </row>
    <row r="364" spans="1:1" x14ac:dyDescent="0.15">
      <c r="A364" s="853"/>
    </row>
    <row r="388" spans="1:1" x14ac:dyDescent="0.15">
      <c r="A388" s="854"/>
    </row>
    <row r="416" spans="1:1" x14ac:dyDescent="0.15">
      <c r="A416" s="854"/>
    </row>
    <row r="444" spans="1:1" x14ac:dyDescent="0.15">
      <c r="A444" s="854"/>
    </row>
    <row r="468" spans="1:1" x14ac:dyDescent="0.15">
      <c r="A468" s="854"/>
    </row>
    <row r="497" spans="1:1" x14ac:dyDescent="0.15">
      <c r="A497" s="854"/>
    </row>
    <row r="526" spans="1:1" x14ac:dyDescent="0.15">
      <c r="A526" s="854"/>
    </row>
    <row r="575" spans="1:1" x14ac:dyDescent="0.15">
      <c r="A575" s="853"/>
    </row>
    <row r="606" spans="1:1" x14ac:dyDescent="0.15">
      <c r="A606" s="853"/>
    </row>
    <row r="650" spans="1:1" x14ac:dyDescent="0.15">
      <c r="A650" s="853"/>
    </row>
    <row r="686" spans="1:1" x14ac:dyDescent="0.15">
      <c r="A686" s="854"/>
    </row>
    <row r="725" spans="1:1" x14ac:dyDescent="0.15">
      <c r="A725" s="853"/>
    </row>
    <row r="754" spans="1:1" x14ac:dyDescent="0.15">
      <c r="A754" s="853"/>
    </row>
    <row r="793" spans="1:1" x14ac:dyDescent="0.15">
      <c r="A793" s="853"/>
    </row>
    <row r="832" spans="1:1" x14ac:dyDescent="0.15">
      <c r="A832" s="853"/>
    </row>
    <row r="860" spans="1:1" x14ac:dyDescent="0.15">
      <c r="A860" s="853"/>
    </row>
    <row r="900" spans="1:1" x14ac:dyDescent="0.15">
      <c r="A900" s="853"/>
    </row>
    <row r="940" spans="1:1" x14ac:dyDescent="0.15">
      <c r="A940" s="853"/>
    </row>
    <row r="969" spans="1:1" x14ac:dyDescent="0.15">
      <c r="A969" s="853"/>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9"/>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2:AJ123"/>
  <sheetViews>
    <sheetView workbookViewId="0">
      <selection activeCell="F52" sqref="F52:G52"/>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2129</v>
      </c>
    </row>
    <row r="3" spans="2:31" x14ac:dyDescent="0.15">
      <c r="U3" s="2"/>
      <c r="X3" s="45" t="s">
        <v>477</v>
      </c>
      <c r="Y3" s="2707"/>
      <c r="Z3" s="2707"/>
      <c r="AA3" s="45" t="s">
        <v>478</v>
      </c>
      <c r="AB3" s="12"/>
      <c r="AC3" s="45" t="s">
        <v>646</v>
      </c>
      <c r="AD3" s="12"/>
      <c r="AE3" s="45" t="s">
        <v>647</v>
      </c>
    </row>
    <row r="4" spans="2:31" x14ac:dyDescent="0.15">
      <c r="T4" s="89"/>
      <c r="U4" s="89"/>
      <c r="V4" s="89"/>
    </row>
    <row r="5" spans="2:31" x14ac:dyDescent="0.15">
      <c r="B5" s="2707" t="s">
        <v>1695</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row>
    <row r="6" spans="2:31" ht="65.25" customHeight="1" x14ac:dyDescent="0.15">
      <c r="B6" s="2968" t="s">
        <v>1757</v>
      </c>
      <c r="C6" s="2968"/>
      <c r="D6" s="2968"/>
      <c r="E6" s="2968"/>
      <c r="F6" s="2968"/>
      <c r="G6" s="2968"/>
      <c r="H6" s="2968"/>
      <c r="I6" s="2968"/>
      <c r="J6" s="2968"/>
      <c r="K6" s="2968"/>
      <c r="L6" s="2968"/>
      <c r="M6" s="2968"/>
      <c r="N6" s="2968"/>
      <c r="O6" s="2968"/>
      <c r="P6" s="2968"/>
      <c r="Q6" s="2968"/>
      <c r="R6" s="2968"/>
      <c r="S6" s="2968"/>
      <c r="T6" s="2968"/>
      <c r="U6" s="2968"/>
      <c r="V6" s="2968"/>
      <c r="W6" s="2968"/>
      <c r="X6" s="2968"/>
      <c r="Y6" s="2968"/>
      <c r="Z6" s="2968"/>
      <c r="AA6" s="2968"/>
      <c r="AB6" s="2968"/>
      <c r="AC6" s="2968"/>
      <c r="AD6" s="2968"/>
      <c r="AE6" s="12"/>
    </row>
    <row r="7" spans="2:31" ht="23.25" customHeight="1" x14ac:dyDescent="0.15"/>
    <row r="8" spans="2:31" ht="23.25" customHeight="1" x14ac:dyDescent="0.15">
      <c r="B8" s="369" t="s">
        <v>760</v>
      </c>
      <c r="C8" s="369"/>
      <c r="D8" s="369"/>
      <c r="E8" s="369"/>
      <c r="F8" s="2468"/>
      <c r="G8" s="2469"/>
      <c r="H8" s="2469"/>
      <c r="I8" s="2469"/>
      <c r="J8" s="2469"/>
      <c r="K8" s="2469"/>
      <c r="L8" s="2469"/>
      <c r="M8" s="2469"/>
      <c r="N8" s="2469"/>
      <c r="O8" s="2469"/>
      <c r="P8" s="2469"/>
      <c r="Q8" s="2469"/>
      <c r="R8" s="2469"/>
      <c r="S8" s="2469"/>
      <c r="T8" s="2469"/>
      <c r="U8" s="2469"/>
      <c r="V8" s="2469"/>
      <c r="W8" s="2469"/>
      <c r="X8" s="2469"/>
      <c r="Y8" s="2469"/>
      <c r="Z8" s="2469"/>
      <c r="AA8" s="2469"/>
      <c r="AB8" s="2469"/>
      <c r="AC8" s="2469"/>
      <c r="AD8" s="2469"/>
      <c r="AE8" s="2470"/>
    </row>
    <row r="9" spans="2:31" ht="24.95" customHeight="1" x14ac:dyDescent="0.15">
      <c r="B9" s="369" t="s">
        <v>791</v>
      </c>
      <c r="C9" s="369"/>
      <c r="D9" s="369"/>
      <c r="E9" s="369"/>
      <c r="F9" s="656" t="s">
        <v>10</v>
      </c>
      <c r="G9" s="735" t="s">
        <v>1697</v>
      </c>
      <c r="H9" s="735"/>
      <c r="I9" s="735"/>
      <c r="J9" s="735"/>
      <c r="K9" s="657" t="s">
        <v>10</v>
      </c>
      <c r="L9" s="735" t="s">
        <v>1698</v>
      </c>
      <c r="M9" s="735"/>
      <c r="N9" s="735"/>
      <c r="O9" s="735"/>
      <c r="P9" s="735"/>
      <c r="Q9" s="657" t="s">
        <v>10</v>
      </c>
      <c r="R9" s="735" t="s">
        <v>1699</v>
      </c>
      <c r="S9" s="735"/>
      <c r="T9" s="735"/>
      <c r="U9" s="735"/>
      <c r="V9" s="735"/>
      <c r="W9" s="735"/>
      <c r="X9" s="735"/>
      <c r="Y9" s="735"/>
      <c r="Z9" s="735"/>
      <c r="AA9" s="735"/>
      <c r="AB9" s="735"/>
      <c r="AC9" s="735"/>
      <c r="AD9" s="10"/>
      <c r="AE9" s="11"/>
    </row>
    <row r="10" spans="2:31" ht="24.95" customHeight="1" x14ac:dyDescent="0.15">
      <c r="B10" s="2507" t="s">
        <v>1700</v>
      </c>
      <c r="C10" s="2508"/>
      <c r="D10" s="2508"/>
      <c r="E10" s="2509"/>
      <c r="F10" s="12" t="s">
        <v>10</v>
      </c>
      <c r="G10" s="2" t="s">
        <v>1758</v>
      </c>
      <c r="H10" s="2"/>
      <c r="I10" s="2"/>
      <c r="J10" s="2"/>
      <c r="K10" s="2"/>
      <c r="L10" s="2"/>
      <c r="M10" s="2"/>
      <c r="N10" s="2"/>
      <c r="O10" s="2"/>
      <c r="Q10" s="7"/>
      <c r="R10" s="658" t="s">
        <v>10</v>
      </c>
      <c r="S10" s="2" t="s">
        <v>1759</v>
      </c>
      <c r="T10" s="2"/>
      <c r="U10" s="2"/>
      <c r="V10" s="2"/>
      <c r="W10" s="22"/>
      <c r="X10" s="22"/>
      <c r="Y10" s="22"/>
      <c r="Z10" s="22"/>
      <c r="AA10" s="22"/>
      <c r="AB10" s="22"/>
      <c r="AC10" s="22"/>
      <c r="AD10" s="7"/>
      <c r="AE10" s="4"/>
    </row>
    <row r="11" spans="2:31" ht="24.95" customHeight="1" x14ac:dyDescent="0.15">
      <c r="B11" s="3160"/>
      <c r="C11" s="2707"/>
      <c r="D11" s="2707"/>
      <c r="E11" s="3161"/>
      <c r="F11" s="12" t="s">
        <v>10</v>
      </c>
      <c r="G11" s="2" t="s">
        <v>1760</v>
      </c>
      <c r="H11" s="2"/>
      <c r="I11" s="2"/>
      <c r="J11" s="2"/>
      <c r="K11" s="2"/>
      <c r="L11" s="2"/>
      <c r="M11" s="2"/>
      <c r="N11" s="2"/>
      <c r="O11" s="2"/>
      <c r="R11" s="12" t="s">
        <v>10</v>
      </c>
      <c r="S11" s="2" t="s">
        <v>1761</v>
      </c>
      <c r="T11" s="2"/>
      <c r="U11" s="2"/>
      <c r="V11" s="2"/>
      <c r="W11" s="2"/>
      <c r="X11" s="2"/>
      <c r="Y11" s="2"/>
      <c r="Z11" s="2"/>
      <c r="AA11" s="2"/>
      <c r="AB11" s="2"/>
      <c r="AC11" s="2"/>
      <c r="AE11" s="723"/>
    </row>
    <row r="12" spans="2:31" ht="24.95" customHeight="1" x14ac:dyDescent="0.15">
      <c r="B12" s="3160"/>
      <c r="C12" s="2707"/>
      <c r="D12" s="2707"/>
      <c r="E12" s="3161"/>
      <c r="F12" s="12" t="s">
        <v>10</v>
      </c>
      <c r="G12" s="251" t="s">
        <v>1762</v>
      </c>
      <c r="H12" s="2"/>
      <c r="I12" s="2"/>
      <c r="J12" s="2"/>
      <c r="K12" s="2"/>
      <c r="L12" s="2"/>
      <c r="M12" s="2"/>
      <c r="N12" s="2"/>
      <c r="O12" s="2"/>
      <c r="R12" s="12" t="s">
        <v>10</v>
      </c>
      <c r="S12" s="251" t="s">
        <v>1763</v>
      </c>
      <c r="T12" s="2"/>
      <c r="U12" s="2"/>
      <c r="V12" s="2"/>
      <c r="W12" s="2"/>
      <c r="X12" s="2"/>
      <c r="Y12" s="2"/>
      <c r="Z12" s="2"/>
      <c r="AA12" s="2"/>
      <c r="AB12" s="2"/>
      <c r="AC12" s="2"/>
      <c r="AE12" s="723"/>
    </row>
    <row r="13" spans="2:31" ht="24.95" customHeight="1" x14ac:dyDescent="0.15">
      <c r="B13" s="3160"/>
      <c r="C13" s="2707"/>
      <c r="D13" s="2707"/>
      <c r="E13" s="3161"/>
      <c r="F13" s="12" t="s">
        <v>10</v>
      </c>
      <c r="G13" s="2" t="s">
        <v>1764</v>
      </c>
      <c r="H13" s="2"/>
      <c r="I13" s="2"/>
      <c r="J13" s="2"/>
      <c r="K13" s="2"/>
      <c r="L13" s="2"/>
      <c r="M13"/>
      <c r="N13" s="2"/>
      <c r="O13" s="2"/>
      <c r="R13" s="12" t="s">
        <v>10</v>
      </c>
      <c r="S13" s="2" t="s">
        <v>1765</v>
      </c>
      <c r="T13" s="2"/>
      <c r="U13" s="2"/>
      <c r="V13" s="2"/>
      <c r="W13" s="2"/>
      <c r="X13" s="2"/>
      <c r="Y13" s="2"/>
      <c r="Z13" s="2"/>
      <c r="AA13" s="2"/>
      <c r="AB13" s="2"/>
      <c r="AC13" s="2"/>
      <c r="AE13" s="723"/>
    </row>
    <row r="14" spans="2:31" ht="24.95" customHeight="1" x14ac:dyDescent="0.15">
      <c r="B14" s="3160"/>
      <c r="C14" s="2707"/>
      <c r="D14" s="2707"/>
      <c r="E14" s="3161"/>
      <c r="F14" s="12" t="s">
        <v>10</v>
      </c>
      <c r="G14" s="2" t="s">
        <v>1766</v>
      </c>
      <c r="H14" s="2"/>
      <c r="I14" s="2"/>
      <c r="J14" s="2"/>
      <c r="K14"/>
      <c r="L14" s="251"/>
      <c r="M14" s="548"/>
      <c r="N14" s="548"/>
      <c r="O14" s="251"/>
      <c r="R14" s="12"/>
      <c r="S14" s="2"/>
      <c r="T14" s="251"/>
      <c r="U14" s="251"/>
      <c r="V14" s="251"/>
      <c r="W14" s="251"/>
      <c r="X14" s="251"/>
      <c r="Y14" s="251"/>
      <c r="Z14" s="251"/>
      <c r="AA14" s="251"/>
      <c r="AB14" s="251"/>
      <c r="AC14" s="251"/>
      <c r="AE14" s="723"/>
    </row>
    <row r="15" spans="2:31" ht="24.95" customHeight="1" x14ac:dyDescent="0.15">
      <c r="B15" s="369" t="s">
        <v>797</v>
      </c>
      <c r="C15" s="369"/>
      <c r="D15" s="369"/>
      <c r="E15" s="369"/>
      <c r="F15" s="656" t="s">
        <v>10</v>
      </c>
      <c r="G15" s="735" t="s">
        <v>1705</v>
      </c>
      <c r="H15" s="370"/>
      <c r="I15" s="370"/>
      <c r="J15" s="370"/>
      <c r="K15" s="370"/>
      <c r="L15" s="370"/>
      <c r="M15" s="370"/>
      <c r="N15" s="370"/>
      <c r="O15" s="370"/>
      <c r="P15" s="370"/>
      <c r="Q15" s="10"/>
      <c r="R15" s="657" t="s">
        <v>10</v>
      </c>
      <c r="S15" s="735" t="s">
        <v>1706</v>
      </c>
      <c r="T15" s="370"/>
      <c r="U15" s="370"/>
      <c r="V15" s="370"/>
      <c r="W15" s="370"/>
      <c r="X15" s="370"/>
      <c r="Y15" s="370"/>
      <c r="Z15" s="370"/>
      <c r="AA15" s="370"/>
      <c r="AB15" s="370"/>
      <c r="AC15" s="37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56"/>
      <c r="AB17" s="657" t="s">
        <v>769</v>
      </c>
      <c r="AC17" s="657" t="s">
        <v>770</v>
      </c>
      <c r="AD17" s="657" t="s">
        <v>771</v>
      </c>
      <c r="AE17" s="11"/>
    </row>
    <row r="18" spans="2:31" x14ac:dyDescent="0.15">
      <c r="B18" s="6" t="s">
        <v>1707</v>
      </c>
      <c r="C18" s="7"/>
      <c r="D18" s="7"/>
      <c r="E18" s="7"/>
      <c r="F18" s="7"/>
      <c r="G18" s="7"/>
      <c r="H18" s="7"/>
      <c r="I18" s="7"/>
      <c r="J18" s="7"/>
      <c r="K18" s="7"/>
      <c r="L18" s="7"/>
      <c r="M18" s="7"/>
      <c r="N18" s="7"/>
      <c r="O18" s="7"/>
      <c r="P18" s="7"/>
      <c r="Q18" s="7"/>
      <c r="R18" s="7"/>
      <c r="S18" s="7"/>
      <c r="T18" s="7"/>
      <c r="U18" s="7"/>
      <c r="V18" s="7"/>
      <c r="W18" s="7"/>
      <c r="X18" s="7"/>
      <c r="Y18" s="7"/>
      <c r="Z18" s="23"/>
      <c r="AA18" s="189"/>
      <c r="AB18" s="658"/>
      <c r="AC18" s="658"/>
      <c r="AD18" s="7"/>
      <c r="AE18" s="4"/>
    </row>
    <row r="19" spans="2:31" x14ac:dyDescent="0.15">
      <c r="B19" s="139"/>
      <c r="C19" s="371" t="s">
        <v>1708</v>
      </c>
      <c r="D19" s="1" t="s">
        <v>1767</v>
      </c>
      <c r="Z19" s="305"/>
      <c r="AA19" s="757"/>
      <c r="AB19" s="12" t="s">
        <v>10</v>
      </c>
      <c r="AC19" s="12" t="s">
        <v>770</v>
      </c>
      <c r="AD19" s="12" t="s">
        <v>10</v>
      </c>
      <c r="AE19" s="723"/>
    </row>
    <row r="20" spans="2:31" x14ac:dyDescent="0.15">
      <c r="B20" s="139"/>
      <c r="D20" s="1" t="s">
        <v>1709</v>
      </c>
      <c r="Z20" s="132"/>
      <c r="AA20" s="616"/>
      <c r="AB20" s="12"/>
      <c r="AC20" s="12"/>
      <c r="AE20" s="723"/>
    </row>
    <row r="21" spans="2:31" x14ac:dyDescent="0.15">
      <c r="B21" s="139"/>
      <c r="Z21" s="132"/>
      <c r="AA21" s="616"/>
      <c r="AB21" s="12"/>
      <c r="AC21" s="12"/>
      <c r="AE21" s="723"/>
    </row>
    <row r="22" spans="2:31" ht="13.5" customHeight="1" x14ac:dyDescent="0.15">
      <c r="B22" s="139"/>
      <c r="D22" s="734" t="s">
        <v>1768</v>
      </c>
      <c r="E22" s="735"/>
      <c r="F22" s="735"/>
      <c r="G22" s="735"/>
      <c r="H22" s="735"/>
      <c r="I22" s="735"/>
      <c r="J22" s="735"/>
      <c r="K22" s="735"/>
      <c r="L22" s="735"/>
      <c r="M22" s="735"/>
      <c r="N22" s="735"/>
      <c r="O22" s="10"/>
      <c r="P22" s="10"/>
      <c r="Q22" s="10"/>
      <c r="R22" s="10"/>
      <c r="S22" s="735"/>
      <c r="T22" s="735"/>
      <c r="U22" s="2468"/>
      <c r="V22" s="2469"/>
      <c r="W22" s="2469"/>
      <c r="X22" s="10" t="s">
        <v>1711</v>
      </c>
      <c r="Y22" s="139"/>
      <c r="Z22" s="132"/>
      <c r="AA22" s="616"/>
      <c r="AB22" s="12"/>
      <c r="AC22" s="12"/>
      <c r="AE22" s="723"/>
    </row>
    <row r="23" spans="2:31" x14ac:dyDescent="0.15">
      <c r="B23" s="139"/>
      <c r="D23" s="734" t="s">
        <v>1736</v>
      </c>
      <c r="E23" s="735"/>
      <c r="F23" s="735"/>
      <c r="G23" s="735"/>
      <c r="H23" s="735"/>
      <c r="I23" s="735"/>
      <c r="J23" s="735"/>
      <c r="K23" s="735"/>
      <c r="L23" s="735"/>
      <c r="M23" s="735"/>
      <c r="N23" s="735"/>
      <c r="O23" s="10"/>
      <c r="P23" s="10"/>
      <c r="Q23" s="10"/>
      <c r="R23" s="10"/>
      <c r="S23" s="735"/>
      <c r="T23" s="735"/>
      <c r="U23" s="2468"/>
      <c r="V23" s="2469"/>
      <c r="W23" s="2469"/>
      <c r="X23" s="10" t="s">
        <v>1711</v>
      </c>
      <c r="Y23" s="139"/>
      <c r="Z23" s="723"/>
      <c r="AA23" s="616"/>
      <c r="AB23" s="12"/>
      <c r="AC23" s="12"/>
      <c r="AE23" s="723"/>
    </row>
    <row r="24" spans="2:31" x14ac:dyDescent="0.15">
      <c r="B24" s="139"/>
      <c r="D24" s="734" t="s">
        <v>1712</v>
      </c>
      <c r="E24" s="735"/>
      <c r="F24" s="735"/>
      <c r="G24" s="735"/>
      <c r="H24" s="735"/>
      <c r="I24" s="735"/>
      <c r="J24" s="735"/>
      <c r="K24" s="735"/>
      <c r="L24" s="735"/>
      <c r="M24" s="735"/>
      <c r="N24" s="735"/>
      <c r="O24" s="10"/>
      <c r="P24" s="10"/>
      <c r="Q24" s="10"/>
      <c r="R24" s="10"/>
      <c r="S24" s="735"/>
      <c r="T24" s="372" t="str">
        <f>(IFERROR(ROUNDDOWN(T23/T22*100,0),""))</f>
        <v/>
      </c>
      <c r="U24" s="3176" t="str">
        <f>(IFERROR(ROUNDDOWN(U23/U22*100,0),""))</f>
        <v/>
      </c>
      <c r="V24" s="3177"/>
      <c r="W24" s="3177"/>
      <c r="X24" s="10" t="s">
        <v>576</v>
      </c>
      <c r="Y24" s="139"/>
      <c r="Z24" s="143"/>
      <c r="AA24" s="616"/>
      <c r="AB24" s="12"/>
      <c r="AC24" s="12"/>
      <c r="AE24" s="723"/>
    </row>
    <row r="25" spans="2:31" x14ac:dyDescent="0.15">
      <c r="B25" s="139"/>
      <c r="D25" s="1" t="s">
        <v>1769</v>
      </c>
      <c r="Z25" s="143"/>
      <c r="AA25" s="616"/>
      <c r="AB25" s="12"/>
      <c r="AC25" s="12"/>
      <c r="AE25" s="723"/>
    </row>
    <row r="26" spans="2:31" x14ac:dyDescent="0.15">
      <c r="B26" s="139"/>
      <c r="E26" s="1" t="s">
        <v>1770</v>
      </c>
      <c r="Z26" s="143"/>
      <c r="AA26" s="616"/>
      <c r="AB26" s="12"/>
      <c r="AC26" s="12"/>
      <c r="AE26" s="723"/>
    </row>
    <row r="27" spans="2:31" x14ac:dyDescent="0.15">
      <c r="B27" s="139"/>
      <c r="Z27" s="143"/>
      <c r="AA27" s="616"/>
      <c r="AB27" s="12"/>
      <c r="AC27" s="12"/>
      <c r="AE27" s="723"/>
    </row>
    <row r="28" spans="2:31" x14ac:dyDescent="0.15">
      <c r="B28" s="139"/>
      <c r="C28" s="371" t="s">
        <v>1714</v>
      </c>
      <c r="D28" s="1" t="s">
        <v>1771</v>
      </c>
      <c r="Z28" s="305"/>
      <c r="AA28" s="616"/>
      <c r="AB28" s="12" t="s">
        <v>10</v>
      </c>
      <c r="AC28" s="12" t="s">
        <v>770</v>
      </c>
      <c r="AD28" s="12" t="s">
        <v>10</v>
      </c>
      <c r="AE28" s="723"/>
    </row>
    <row r="29" spans="2:31" x14ac:dyDescent="0.15">
      <c r="B29" s="139"/>
      <c r="C29" s="371"/>
      <c r="D29" s="1" t="s">
        <v>1715</v>
      </c>
      <c r="Z29" s="305"/>
      <c r="AA29" s="616"/>
      <c r="AB29" s="12"/>
      <c r="AC29" s="12"/>
      <c r="AD29" s="12"/>
      <c r="AE29" s="723"/>
    </row>
    <row r="30" spans="2:31" x14ac:dyDescent="0.15">
      <c r="B30" s="139"/>
      <c r="C30" s="371"/>
      <c r="D30" s="1" t="s">
        <v>1716</v>
      </c>
      <c r="Z30" s="305"/>
      <c r="AA30" s="757"/>
      <c r="AB30" s="12"/>
      <c r="AC30" s="748"/>
      <c r="AE30" s="723"/>
    </row>
    <row r="31" spans="2:31" x14ac:dyDescent="0.15">
      <c r="B31" s="139"/>
      <c r="Z31" s="143"/>
      <c r="AA31" s="616"/>
      <c r="AB31" s="12"/>
      <c r="AC31" s="12"/>
      <c r="AE31" s="723"/>
    </row>
    <row r="32" spans="2:31" ht="13.5" customHeight="1" x14ac:dyDescent="0.15">
      <c r="B32" s="139"/>
      <c r="C32" s="371"/>
      <c r="D32" s="734" t="s">
        <v>1717</v>
      </c>
      <c r="E32" s="735"/>
      <c r="F32" s="735"/>
      <c r="G32" s="735"/>
      <c r="H32" s="735"/>
      <c r="I32" s="735"/>
      <c r="J32" s="735"/>
      <c r="K32" s="735"/>
      <c r="L32" s="735"/>
      <c r="M32" s="735"/>
      <c r="N32" s="735"/>
      <c r="O32" s="10"/>
      <c r="P32" s="10"/>
      <c r="Q32" s="10"/>
      <c r="R32" s="10"/>
      <c r="S32" s="10"/>
      <c r="T32" s="11"/>
      <c r="U32" s="2468"/>
      <c r="V32" s="2469"/>
      <c r="W32" s="2469"/>
      <c r="X32" s="11" t="s">
        <v>1711</v>
      </c>
      <c r="Y32" s="139"/>
      <c r="Z32" s="143"/>
      <c r="AA32" s="616"/>
      <c r="AB32" s="12"/>
      <c r="AC32" s="12"/>
      <c r="AE32" s="723"/>
    </row>
    <row r="33" spans="2:32" x14ac:dyDescent="0.15">
      <c r="B33" s="139"/>
      <c r="C33" s="371"/>
      <c r="D33" s="2"/>
      <c r="E33" s="2"/>
      <c r="F33" s="2"/>
      <c r="G33" s="2"/>
      <c r="H33" s="2"/>
      <c r="I33" s="2"/>
      <c r="J33" s="2"/>
      <c r="K33" s="2"/>
      <c r="L33" s="2"/>
      <c r="M33" s="2"/>
      <c r="N33" s="2"/>
      <c r="U33" s="12"/>
      <c r="V33" s="12"/>
      <c r="W33" s="12"/>
      <c r="Z33" s="143"/>
      <c r="AA33" s="616"/>
      <c r="AB33" s="12"/>
      <c r="AC33" s="12"/>
      <c r="AE33" s="723"/>
    </row>
    <row r="34" spans="2:32" ht="13.5" customHeight="1" x14ac:dyDescent="0.15">
      <c r="B34" s="139"/>
      <c r="C34" s="371"/>
      <c r="E34" s="236" t="s">
        <v>1718</v>
      </c>
      <c r="Z34" s="143"/>
      <c r="AA34" s="616"/>
      <c r="AB34" s="12"/>
      <c r="AC34" s="12"/>
      <c r="AE34" s="723"/>
    </row>
    <row r="35" spans="2:32" x14ac:dyDescent="0.15">
      <c r="B35" s="139"/>
      <c r="C35" s="371"/>
      <c r="E35" s="3172" t="s">
        <v>1772</v>
      </c>
      <c r="F35" s="3172"/>
      <c r="G35" s="3172"/>
      <c r="H35" s="3172"/>
      <c r="I35" s="3172"/>
      <c r="J35" s="3172"/>
      <c r="K35" s="3172"/>
      <c r="L35" s="3172"/>
      <c r="M35" s="3172"/>
      <c r="N35" s="3172"/>
      <c r="O35" s="3172" t="s">
        <v>1719</v>
      </c>
      <c r="P35" s="3172"/>
      <c r="Q35" s="3172"/>
      <c r="R35" s="3172"/>
      <c r="S35" s="3172"/>
      <c r="Z35" s="143"/>
      <c r="AA35" s="616"/>
      <c r="AB35" s="12"/>
      <c r="AC35" s="12"/>
      <c r="AE35" s="723"/>
    </row>
    <row r="36" spans="2:32" x14ac:dyDescent="0.15">
      <c r="B36" s="139"/>
      <c r="C36" s="371"/>
      <c r="E36" s="3172" t="s">
        <v>1720</v>
      </c>
      <c r="F36" s="3172"/>
      <c r="G36" s="3172"/>
      <c r="H36" s="3172"/>
      <c r="I36" s="3172"/>
      <c r="J36" s="3172"/>
      <c r="K36" s="3172"/>
      <c r="L36" s="3172"/>
      <c r="M36" s="3172"/>
      <c r="N36" s="3172"/>
      <c r="O36" s="3172" t="s">
        <v>1721</v>
      </c>
      <c r="P36" s="3172"/>
      <c r="Q36" s="3172"/>
      <c r="R36" s="3172"/>
      <c r="S36" s="3172"/>
      <c r="Z36" s="143"/>
      <c r="AA36" s="616"/>
      <c r="AB36" s="12"/>
      <c r="AC36" s="12"/>
      <c r="AE36" s="723"/>
    </row>
    <row r="37" spans="2:32" x14ac:dyDescent="0.15">
      <c r="B37" s="139"/>
      <c r="C37" s="371"/>
      <c r="E37" s="3172" t="s">
        <v>1722</v>
      </c>
      <c r="F37" s="3172"/>
      <c r="G37" s="3172"/>
      <c r="H37" s="3172"/>
      <c r="I37" s="3172"/>
      <c r="J37" s="3172"/>
      <c r="K37" s="3172"/>
      <c r="L37" s="3172"/>
      <c r="M37" s="3172"/>
      <c r="N37" s="3172"/>
      <c r="O37" s="3172" t="s">
        <v>1723</v>
      </c>
      <c r="P37" s="3172"/>
      <c r="Q37" s="3172"/>
      <c r="R37" s="3172"/>
      <c r="S37" s="3172"/>
      <c r="Z37" s="143"/>
      <c r="AA37" s="616"/>
      <c r="AB37" s="12"/>
      <c r="AC37" s="12"/>
      <c r="AE37" s="723"/>
    </row>
    <row r="38" spans="2:32" x14ac:dyDescent="0.15">
      <c r="B38" s="139"/>
      <c r="C38" s="371"/>
      <c r="D38" s="723"/>
      <c r="E38" s="3173" t="s">
        <v>1724</v>
      </c>
      <c r="F38" s="3172"/>
      <c r="G38" s="3172"/>
      <c r="H38" s="3172"/>
      <c r="I38" s="3172"/>
      <c r="J38" s="3172"/>
      <c r="K38" s="3172"/>
      <c r="L38" s="3172"/>
      <c r="M38" s="3172"/>
      <c r="N38" s="3172"/>
      <c r="O38" s="3172" t="s">
        <v>1326</v>
      </c>
      <c r="P38" s="3172"/>
      <c r="Q38" s="3172"/>
      <c r="R38" s="3172"/>
      <c r="S38" s="3174"/>
      <c r="T38" s="139"/>
      <c r="Z38" s="143"/>
      <c r="AA38" s="616"/>
      <c r="AB38" s="12"/>
      <c r="AC38" s="12"/>
      <c r="AE38" s="723"/>
    </row>
    <row r="39" spans="2:32" x14ac:dyDescent="0.15">
      <c r="B39" s="139"/>
      <c r="C39" s="371"/>
      <c r="E39" s="3175" t="s">
        <v>1725</v>
      </c>
      <c r="F39" s="3175"/>
      <c r="G39" s="3175"/>
      <c r="H39" s="3175"/>
      <c r="I39" s="3175"/>
      <c r="J39" s="3175"/>
      <c r="K39" s="3175"/>
      <c r="L39" s="3175"/>
      <c r="M39" s="3175"/>
      <c r="N39" s="3175"/>
      <c r="O39" s="3175" t="s">
        <v>1726</v>
      </c>
      <c r="P39" s="3175"/>
      <c r="Q39" s="3175"/>
      <c r="R39" s="3175"/>
      <c r="S39" s="3175"/>
      <c r="Z39" s="143"/>
      <c r="AA39" s="616"/>
      <c r="AB39" s="12"/>
      <c r="AC39" s="12"/>
      <c r="AE39" s="723"/>
      <c r="AF39" s="139"/>
    </row>
    <row r="40" spans="2:32" x14ac:dyDescent="0.15">
      <c r="B40" s="139"/>
      <c r="C40" s="371"/>
      <c r="E40" s="3172" t="s">
        <v>1727</v>
      </c>
      <c r="F40" s="3172"/>
      <c r="G40" s="3172"/>
      <c r="H40" s="3172"/>
      <c r="I40" s="3172"/>
      <c r="J40" s="3172"/>
      <c r="K40" s="3172"/>
      <c r="L40" s="3172"/>
      <c r="M40" s="3172"/>
      <c r="N40" s="3172"/>
      <c r="O40" s="3172" t="s">
        <v>1318</v>
      </c>
      <c r="P40" s="3172"/>
      <c r="Q40" s="3172"/>
      <c r="R40" s="3172"/>
      <c r="S40" s="3172"/>
      <c r="Z40" s="143"/>
      <c r="AA40" s="616"/>
      <c r="AB40" s="12"/>
      <c r="AC40" s="12"/>
      <c r="AE40" s="723"/>
    </row>
    <row r="41" spans="2:32" x14ac:dyDescent="0.15">
      <c r="B41" s="139"/>
      <c r="C41" s="371"/>
      <c r="E41" s="3172" t="s">
        <v>1728</v>
      </c>
      <c r="F41" s="3172"/>
      <c r="G41" s="3172"/>
      <c r="H41" s="3172"/>
      <c r="I41" s="3172"/>
      <c r="J41" s="3172"/>
      <c r="K41" s="3172"/>
      <c r="L41" s="3172"/>
      <c r="M41" s="3172"/>
      <c r="N41" s="3172"/>
      <c r="O41" s="3172" t="s">
        <v>1729</v>
      </c>
      <c r="P41" s="3172"/>
      <c r="Q41" s="3172"/>
      <c r="R41" s="3172"/>
      <c r="S41" s="3172"/>
      <c r="Z41" s="143"/>
      <c r="AA41" s="616"/>
      <c r="AB41" s="12"/>
      <c r="AC41" s="12"/>
      <c r="AE41" s="723"/>
    </row>
    <row r="42" spans="2:32" x14ac:dyDescent="0.15">
      <c r="B42" s="139"/>
      <c r="C42" s="371"/>
      <c r="E42" s="3172" t="s">
        <v>1730</v>
      </c>
      <c r="F42" s="3172"/>
      <c r="G42" s="3172"/>
      <c r="H42" s="3172"/>
      <c r="I42" s="3172"/>
      <c r="J42" s="3172"/>
      <c r="K42" s="3172"/>
      <c r="L42" s="3172"/>
      <c r="M42" s="3172"/>
      <c r="N42" s="3172"/>
      <c r="O42" s="3172" t="s">
        <v>1730</v>
      </c>
      <c r="P42" s="3172"/>
      <c r="Q42" s="3172"/>
      <c r="R42" s="3172"/>
      <c r="S42" s="3172"/>
      <c r="Z42" s="132"/>
      <c r="AA42" s="616"/>
      <c r="AB42" s="12"/>
      <c r="AC42" s="12"/>
      <c r="AE42" s="723"/>
    </row>
    <row r="43" spans="2:32" x14ac:dyDescent="0.15">
      <c r="B43" s="139"/>
      <c r="C43" s="371"/>
      <c r="J43" s="2707"/>
      <c r="K43" s="2707"/>
      <c r="L43" s="2707"/>
      <c r="M43" s="2707"/>
      <c r="N43" s="2707"/>
      <c r="O43" s="2707"/>
      <c r="P43" s="2707"/>
      <c r="Q43" s="2707"/>
      <c r="R43" s="2707"/>
      <c r="S43" s="2707"/>
      <c r="T43" s="2707"/>
      <c r="U43" s="2707"/>
      <c r="V43" s="2707"/>
      <c r="Z43" s="132"/>
      <c r="AA43" s="616"/>
      <c r="AB43" s="12"/>
      <c r="AC43" s="12"/>
      <c r="AE43" s="723"/>
    </row>
    <row r="44" spans="2:32" x14ac:dyDescent="0.15">
      <c r="B44" s="139"/>
      <c r="C44" s="371" t="s">
        <v>1731</v>
      </c>
      <c r="D44" s="1" t="s">
        <v>1732</v>
      </c>
      <c r="Z44" s="305"/>
      <c r="AA44" s="757"/>
      <c r="AB44" s="12" t="s">
        <v>10</v>
      </c>
      <c r="AC44" s="12" t="s">
        <v>770</v>
      </c>
      <c r="AD44" s="12" t="s">
        <v>10</v>
      </c>
      <c r="AE44" s="723"/>
    </row>
    <row r="45" spans="2:32" ht="14.25" customHeight="1" x14ac:dyDescent="0.15">
      <c r="B45" s="139"/>
      <c r="D45" s="1" t="s">
        <v>1733</v>
      </c>
      <c r="Z45" s="143"/>
      <c r="AA45" s="616"/>
      <c r="AB45" s="12"/>
      <c r="AC45" s="12"/>
      <c r="AE45" s="723"/>
    </row>
    <row r="46" spans="2:32" x14ac:dyDescent="0.15">
      <c r="B46" s="139"/>
      <c r="Z46" s="132"/>
      <c r="AA46" s="616"/>
      <c r="AB46" s="12"/>
      <c r="AC46" s="12"/>
      <c r="AE46" s="723"/>
    </row>
    <row r="47" spans="2:32" x14ac:dyDescent="0.15">
      <c r="B47" s="139" t="s">
        <v>1734</v>
      </c>
      <c r="Z47" s="143"/>
      <c r="AA47" s="616"/>
      <c r="AB47" s="12"/>
      <c r="AC47" s="12"/>
      <c r="AE47" s="723"/>
    </row>
    <row r="48" spans="2:32" x14ac:dyDescent="0.15">
      <c r="B48" s="139"/>
      <c r="C48" s="371" t="s">
        <v>1708</v>
      </c>
      <c r="D48" s="1" t="s">
        <v>1773</v>
      </c>
      <c r="Z48" s="305"/>
      <c r="AA48" s="757"/>
      <c r="AB48" s="12" t="s">
        <v>10</v>
      </c>
      <c r="AC48" s="12" t="s">
        <v>770</v>
      </c>
      <c r="AD48" s="12" t="s">
        <v>10</v>
      </c>
      <c r="AE48" s="723"/>
    </row>
    <row r="49" spans="2:36" ht="17.25" customHeight="1" x14ac:dyDescent="0.15">
      <c r="B49" s="139"/>
      <c r="D49" s="1" t="s">
        <v>1774</v>
      </c>
      <c r="Z49" s="143"/>
      <c r="AA49" s="616"/>
      <c r="AB49" s="12"/>
      <c r="AC49" s="12"/>
      <c r="AE49" s="723"/>
    </row>
    <row r="50" spans="2:36" ht="18.75" customHeight="1" x14ac:dyDescent="0.15">
      <c r="B50" s="139"/>
      <c r="W50" s="21"/>
      <c r="Z50" s="723"/>
      <c r="AA50" s="616"/>
      <c r="AB50" s="12"/>
      <c r="AC50" s="12"/>
      <c r="AE50" s="723"/>
      <c r="AJ50" s="662"/>
    </row>
    <row r="51" spans="2:36" ht="13.5" customHeight="1" x14ac:dyDescent="0.15">
      <c r="B51" s="139"/>
      <c r="C51" s="371" t="s">
        <v>1714</v>
      </c>
      <c r="D51" s="1" t="s">
        <v>1737</v>
      </c>
      <c r="Z51" s="305"/>
      <c r="AA51" s="757"/>
      <c r="AB51" s="12" t="s">
        <v>10</v>
      </c>
      <c r="AC51" s="12" t="s">
        <v>770</v>
      </c>
      <c r="AD51" s="12" t="s">
        <v>10</v>
      </c>
      <c r="AE51" s="723"/>
    </row>
    <row r="52" spans="2:36" x14ac:dyDescent="0.15">
      <c r="B52" s="139"/>
      <c r="D52" s="1" t="s">
        <v>1775</v>
      </c>
      <c r="E52" s="2"/>
      <c r="F52" s="2"/>
      <c r="G52" s="2"/>
      <c r="H52" s="2"/>
      <c r="I52" s="2"/>
      <c r="J52" s="2"/>
      <c r="K52" s="2"/>
      <c r="L52" s="2"/>
      <c r="M52" s="2"/>
      <c r="N52" s="2"/>
      <c r="O52" s="662"/>
      <c r="P52" s="662"/>
      <c r="Q52" s="662"/>
      <c r="Z52" s="143"/>
      <c r="AA52" s="616"/>
      <c r="AB52" s="12"/>
      <c r="AC52" s="12"/>
      <c r="AE52" s="723"/>
    </row>
    <row r="53" spans="2:36" x14ac:dyDescent="0.15">
      <c r="B53" s="139"/>
      <c r="D53" s="12"/>
      <c r="E53" s="2548"/>
      <c r="F53" s="2548"/>
      <c r="G53" s="2548"/>
      <c r="H53" s="2548"/>
      <c r="I53" s="2548"/>
      <c r="J53" s="2548"/>
      <c r="K53" s="2548"/>
      <c r="L53" s="2548"/>
      <c r="M53" s="2548"/>
      <c r="N53" s="2548"/>
      <c r="Q53" s="12"/>
      <c r="S53" s="21"/>
      <c r="T53" s="21"/>
      <c r="U53" s="21"/>
      <c r="V53" s="21"/>
      <c r="Z53" s="132"/>
      <c r="AA53" s="616"/>
      <c r="AB53" s="12"/>
      <c r="AC53" s="12"/>
      <c r="AE53" s="723"/>
    </row>
    <row r="54" spans="2:36" x14ac:dyDescent="0.15">
      <c r="B54" s="139"/>
      <c r="C54" s="371" t="s">
        <v>1731</v>
      </c>
      <c r="D54" s="1" t="s">
        <v>1776</v>
      </c>
      <c r="Z54" s="305"/>
      <c r="AA54" s="757"/>
      <c r="AB54" s="12" t="s">
        <v>10</v>
      </c>
      <c r="AC54" s="12" t="s">
        <v>770</v>
      </c>
      <c r="AD54" s="12" t="s">
        <v>10</v>
      </c>
      <c r="AE54" s="723"/>
    </row>
    <row r="55" spans="2:36" x14ac:dyDescent="0.15">
      <c r="B55" s="135"/>
      <c r="C55" s="373"/>
      <c r="D55" s="8" t="s">
        <v>1741</v>
      </c>
      <c r="E55" s="8"/>
      <c r="F55" s="8"/>
      <c r="G55" s="8"/>
      <c r="H55" s="8"/>
      <c r="I55" s="8"/>
      <c r="J55" s="8"/>
      <c r="K55" s="8"/>
      <c r="L55" s="8"/>
      <c r="M55" s="8"/>
      <c r="N55" s="8"/>
      <c r="O55" s="8"/>
      <c r="P55" s="8"/>
      <c r="Q55" s="8"/>
      <c r="R55" s="8"/>
      <c r="S55" s="8"/>
      <c r="T55" s="8"/>
      <c r="U55" s="8"/>
      <c r="V55" s="8"/>
      <c r="W55" s="8"/>
      <c r="X55" s="8"/>
      <c r="Y55" s="8"/>
      <c r="Z55" s="136"/>
      <c r="AA55" s="190"/>
      <c r="AB55" s="659"/>
      <c r="AC55" s="659"/>
      <c r="AD55" s="8"/>
      <c r="AE55" s="136"/>
    </row>
    <row r="56" spans="2:36" x14ac:dyDescent="0.15">
      <c r="B56" s="1" t="s">
        <v>1742</v>
      </c>
    </row>
    <row r="57" spans="2:36" x14ac:dyDescent="0.15">
      <c r="C57" s="1" t="s">
        <v>1743</v>
      </c>
    </row>
    <row r="58" spans="2:36" x14ac:dyDescent="0.15">
      <c r="B58" s="1" t="s">
        <v>1744</v>
      </c>
    </row>
    <row r="59" spans="2:36" x14ac:dyDescent="0.15">
      <c r="C59" s="1" t="s">
        <v>1745</v>
      </c>
    </row>
    <row r="60" spans="2:36" x14ac:dyDescent="0.15">
      <c r="C60" s="1" t="s">
        <v>1746</v>
      </c>
    </row>
    <row r="61" spans="2:36" x14ac:dyDescent="0.15">
      <c r="C61" s="1" t="s">
        <v>1747</v>
      </c>
      <c r="K61" s="1" t="s">
        <v>1748</v>
      </c>
    </row>
    <row r="62" spans="2:36" x14ac:dyDescent="0.15">
      <c r="K62" s="1" t="s">
        <v>1749</v>
      </c>
    </row>
    <row r="63" spans="2:36" x14ac:dyDescent="0.15">
      <c r="K63" s="1" t="s">
        <v>1750</v>
      </c>
    </row>
    <row r="64" spans="2:36" x14ac:dyDescent="0.15">
      <c r="K64" s="1" t="s">
        <v>1751</v>
      </c>
    </row>
    <row r="65" spans="2:11" x14ac:dyDescent="0.15">
      <c r="K65" s="1" t="s">
        <v>1752</v>
      </c>
    </row>
    <row r="66" spans="2:11" x14ac:dyDescent="0.15">
      <c r="B66" s="1" t="s">
        <v>1753</v>
      </c>
    </row>
    <row r="67" spans="2:11" x14ac:dyDescent="0.15">
      <c r="C67" s="1" t="s">
        <v>1754</v>
      </c>
    </row>
    <row r="68" spans="2:11" x14ac:dyDescent="0.15">
      <c r="C68" s="1" t="s">
        <v>1755</v>
      </c>
    </row>
    <row r="69" spans="2:11" x14ac:dyDescent="0.15">
      <c r="C69" s="1" t="s">
        <v>1756</v>
      </c>
    </row>
    <row r="81" spans="12:12" x14ac:dyDescent="0.15">
      <c r="L81" s="661"/>
    </row>
    <row r="122" spans="3:7" x14ac:dyDescent="0.15">
      <c r="C122" s="8"/>
      <c r="D122" s="8"/>
      <c r="E122" s="8"/>
      <c r="F122" s="8"/>
      <c r="G122" s="8"/>
    </row>
    <row r="123" spans="3:7" x14ac:dyDescent="0.15">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9"/>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1503</v>
      </c>
      <c r="C2"/>
      <c r="D2"/>
      <c r="E2"/>
      <c r="F2"/>
      <c r="G2"/>
      <c r="H2"/>
      <c r="I2"/>
      <c r="J2"/>
      <c r="K2"/>
      <c r="L2"/>
      <c r="M2"/>
      <c r="N2"/>
      <c r="O2"/>
      <c r="P2"/>
      <c r="Q2"/>
      <c r="R2"/>
      <c r="S2"/>
      <c r="T2"/>
      <c r="U2"/>
      <c r="V2"/>
      <c r="W2"/>
      <c r="X2"/>
      <c r="Y2"/>
    </row>
    <row r="4" spans="2:28" x14ac:dyDescent="0.15">
      <c r="B4" s="2707" t="s">
        <v>992</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5" spans="2:28" x14ac:dyDescent="0.15">
      <c r="B5" s="2707" t="s">
        <v>993</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row>
    <row r="6" spans="2:28" ht="12.75" customHeight="1" x14ac:dyDescent="0.15"/>
    <row r="7" spans="2:28" ht="23.25" customHeight="1" x14ac:dyDescent="0.15">
      <c r="B7" s="2958" t="s">
        <v>790</v>
      </c>
      <c r="C7" s="2958"/>
      <c r="D7" s="2958"/>
      <c r="E7" s="2958"/>
      <c r="F7" s="2958"/>
      <c r="G7" s="2854"/>
      <c r="H7" s="2959"/>
      <c r="I7" s="2959"/>
      <c r="J7" s="2959"/>
      <c r="K7" s="2959"/>
      <c r="L7" s="2959"/>
      <c r="M7" s="2959"/>
      <c r="N7" s="2959"/>
      <c r="O7" s="2959"/>
      <c r="P7" s="2959"/>
      <c r="Q7" s="2959"/>
      <c r="R7" s="2959"/>
      <c r="S7" s="2959"/>
      <c r="T7" s="2959"/>
      <c r="U7" s="2959"/>
      <c r="V7" s="2959"/>
      <c r="W7" s="2959"/>
      <c r="X7" s="2959"/>
      <c r="Y7" s="2960"/>
    </row>
    <row r="8" spans="2:28" ht="26.25" customHeight="1" x14ac:dyDescent="0.15">
      <c r="B8" s="2958" t="s">
        <v>791</v>
      </c>
      <c r="C8" s="2958"/>
      <c r="D8" s="2958"/>
      <c r="E8" s="2958"/>
      <c r="F8" s="2958"/>
      <c r="G8" s="657" t="s">
        <v>10</v>
      </c>
      <c r="H8" s="735" t="s">
        <v>762</v>
      </c>
      <c r="I8" s="735"/>
      <c r="J8" s="735"/>
      <c r="K8" s="735"/>
      <c r="L8" s="657" t="s">
        <v>10</v>
      </c>
      <c r="M8" s="735" t="s">
        <v>763</v>
      </c>
      <c r="N8" s="735"/>
      <c r="O8" s="735"/>
      <c r="P8" s="735"/>
      <c r="Q8" s="657" t="s">
        <v>10</v>
      </c>
      <c r="R8" s="735" t="s">
        <v>764</v>
      </c>
      <c r="S8" s="735"/>
      <c r="T8" s="735"/>
      <c r="U8" s="735"/>
      <c r="V8" s="735"/>
      <c r="W8" s="10"/>
      <c r="X8" s="10"/>
      <c r="Y8" s="11"/>
    </row>
    <row r="9" spans="2:28" ht="19.5" customHeight="1" x14ac:dyDescent="0.15">
      <c r="B9" s="2507" t="s">
        <v>994</v>
      </c>
      <c r="C9" s="2508"/>
      <c r="D9" s="2508"/>
      <c r="E9" s="2508"/>
      <c r="F9" s="2509"/>
      <c r="G9" s="189" t="s">
        <v>10</v>
      </c>
      <c r="H9" s="7" t="s">
        <v>995</v>
      </c>
      <c r="I9" s="670"/>
      <c r="J9" s="670"/>
      <c r="K9" s="670"/>
      <c r="L9" s="670"/>
      <c r="M9" s="670"/>
      <c r="N9" s="670"/>
      <c r="O9" s="670"/>
      <c r="P9" s="670"/>
      <c r="Q9" s="670"/>
      <c r="R9" s="670"/>
      <c r="S9" s="670"/>
      <c r="T9" s="670"/>
      <c r="U9" s="670"/>
      <c r="V9" s="670"/>
      <c r="W9" s="670"/>
      <c r="X9" s="670"/>
      <c r="Y9" s="671"/>
    </row>
    <row r="10" spans="2:28" ht="18.75" customHeight="1" x14ac:dyDescent="0.15">
      <c r="B10" s="3160"/>
      <c r="C10" s="2707"/>
      <c r="D10" s="2707"/>
      <c r="E10" s="2707"/>
      <c r="F10" s="3161"/>
      <c r="G10" s="616" t="s">
        <v>10</v>
      </c>
      <c r="H10" s="1" t="s">
        <v>996</v>
      </c>
      <c r="I10" s="21"/>
      <c r="J10" s="21"/>
      <c r="K10" s="21"/>
      <c r="L10" s="21"/>
      <c r="M10" s="21"/>
      <c r="N10" s="21"/>
      <c r="O10" s="21"/>
      <c r="P10" s="21"/>
      <c r="Q10" s="21"/>
      <c r="R10" s="21"/>
      <c r="S10" s="21"/>
      <c r="T10" s="21"/>
      <c r="U10" s="21"/>
      <c r="V10" s="21"/>
      <c r="W10" s="21"/>
      <c r="X10" s="21"/>
      <c r="Y10" s="673"/>
    </row>
    <row r="11" spans="2:28" ht="17.25" customHeight="1" x14ac:dyDescent="0.15">
      <c r="B11" s="2510"/>
      <c r="C11" s="2511"/>
      <c r="D11" s="2511"/>
      <c r="E11" s="2511"/>
      <c r="F11" s="2512"/>
      <c r="G11" s="190" t="s">
        <v>10</v>
      </c>
      <c r="H11" s="8" t="s">
        <v>997</v>
      </c>
      <c r="I11" s="193"/>
      <c r="J11" s="193"/>
      <c r="K11" s="193"/>
      <c r="L11" s="193"/>
      <c r="M11" s="193"/>
      <c r="N11" s="193"/>
      <c r="O11" s="193"/>
      <c r="P11" s="193"/>
      <c r="Q11" s="193"/>
      <c r="R11" s="193"/>
      <c r="S11" s="193"/>
      <c r="T11" s="193"/>
      <c r="U11" s="193"/>
      <c r="V11" s="193"/>
      <c r="W11" s="193"/>
      <c r="X11" s="193"/>
      <c r="Y11" s="194"/>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39" t="s">
        <v>998</v>
      </c>
      <c r="T14" s="723"/>
      <c r="V14" s="197" t="s">
        <v>769</v>
      </c>
      <c r="W14" s="197" t="s">
        <v>770</v>
      </c>
      <c r="X14" s="197" t="s">
        <v>771</v>
      </c>
      <c r="Y14" s="723"/>
    </row>
    <row r="15" spans="2:28" ht="9" customHeight="1" x14ac:dyDescent="0.15">
      <c r="B15" s="139"/>
      <c r="T15" s="723"/>
      <c r="Y15" s="723"/>
    </row>
    <row r="16" spans="2:28" ht="72.75" customHeight="1" x14ac:dyDescent="0.15">
      <c r="B16" s="139"/>
      <c r="C16" s="2661" t="s">
        <v>999</v>
      </c>
      <c r="D16" s="2662"/>
      <c r="E16" s="2682"/>
      <c r="F16" s="716" t="s">
        <v>858</v>
      </c>
      <c r="G16" s="2660" t="s">
        <v>1000</v>
      </c>
      <c r="H16" s="2853"/>
      <c r="I16" s="2853"/>
      <c r="J16" s="2853"/>
      <c r="K16" s="2853"/>
      <c r="L16" s="2853"/>
      <c r="M16" s="2853"/>
      <c r="N16" s="2853"/>
      <c r="O16" s="2853"/>
      <c r="P16" s="2853"/>
      <c r="Q16" s="2853"/>
      <c r="R16" s="2853"/>
      <c r="S16" s="2853"/>
      <c r="T16" s="132"/>
      <c r="V16" s="12" t="s">
        <v>10</v>
      </c>
      <c r="W16" s="12" t="s">
        <v>770</v>
      </c>
      <c r="X16" s="12" t="s">
        <v>10</v>
      </c>
      <c r="Y16" s="132"/>
    </row>
    <row r="17" spans="2:28" ht="45" customHeight="1" x14ac:dyDescent="0.15">
      <c r="B17" s="139"/>
      <c r="C17" s="3178"/>
      <c r="D17" s="2968"/>
      <c r="E17" s="2969"/>
      <c r="F17" s="716" t="s">
        <v>861</v>
      </c>
      <c r="G17" s="2660" t="s">
        <v>1001</v>
      </c>
      <c r="H17" s="2660"/>
      <c r="I17" s="2660"/>
      <c r="J17" s="2660"/>
      <c r="K17" s="2660"/>
      <c r="L17" s="2660"/>
      <c r="M17" s="2660"/>
      <c r="N17" s="2660"/>
      <c r="O17" s="2660"/>
      <c r="P17" s="2660"/>
      <c r="Q17" s="2660"/>
      <c r="R17" s="2660"/>
      <c r="S17" s="2660"/>
      <c r="T17" s="133"/>
      <c r="V17" s="12" t="s">
        <v>10</v>
      </c>
      <c r="W17" s="12" t="s">
        <v>770</v>
      </c>
      <c r="X17" s="12" t="s">
        <v>10</v>
      </c>
      <c r="Y17" s="132"/>
    </row>
    <row r="18" spans="2:28" ht="24.75" customHeight="1" x14ac:dyDescent="0.15">
      <c r="B18" s="139"/>
      <c r="C18" s="3178"/>
      <c r="D18" s="2968"/>
      <c r="E18" s="2969"/>
      <c r="F18" s="716" t="s">
        <v>1002</v>
      </c>
      <c r="G18" s="2660" t="s">
        <v>1003</v>
      </c>
      <c r="H18" s="2660"/>
      <c r="I18" s="2660"/>
      <c r="J18" s="2660"/>
      <c r="K18" s="2660"/>
      <c r="L18" s="2660"/>
      <c r="M18" s="2660"/>
      <c r="N18" s="2660"/>
      <c r="O18" s="2660"/>
      <c r="P18" s="2660"/>
      <c r="Q18" s="2660"/>
      <c r="R18" s="2660"/>
      <c r="S18" s="2660"/>
      <c r="T18" s="133"/>
      <c r="V18" s="12" t="s">
        <v>10</v>
      </c>
      <c r="W18" s="12" t="s">
        <v>770</v>
      </c>
      <c r="X18" s="12" t="s">
        <v>10</v>
      </c>
      <c r="Y18" s="132"/>
    </row>
    <row r="19" spans="2:28" ht="41.25" customHeight="1" x14ac:dyDescent="0.15">
      <c r="B19" s="139"/>
      <c r="C19" s="3179"/>
      <c r="D19" s="2975"/>
      <c r="E19" s="2976"/>
      <c r="F19" s="716" t="s">
        <v>1004</v>
      </c>
      <c r="G19" s="2660" t="s">
        <v>1005</v>
      </c>
      <c r="H19" s="2660"/>
      <c r="I19" s="2660"/>
      <c r="J19" s="2660"/>
      <c r="K19" s="2660"/>
      <c r="L19" s="2660"/>
      <c r="M19" s="2660"/>
      <c r="N19" s="2660"/>
      <c r="O19" s="2660"/>
      <c r="P19" s="2660"/>
      <c r="Q19" s="2660"/>
      <c r="R19" s="2660"/>
      <c r="S19" s="2660"/>
      <c r="T19" s="133"/>
      <c r="V19" s="12" t="s">
        <v>10</v>
      </c>
      <c r="W19" s="12" t="s">
        <v>770</v>
      </c>
      <c r="X19" s="12" t="s">
        <v>10</v>
      </c>
      <c r="Y19" s="132"/>
    </row>
    <row r="20" spans="2:28" ht="18.75" customHeight="1" x14ac:dyDescent="0.15">
      <c r="B20" s="139"/>
      <c r="T20" s="723"/>
      <c r="Y20" s="723"/>
    </row>
    <row r="21" spans="2:28" ht="34.5" customHeight="1" x14ac:dyDescent="0.15">
      <c r="B21" s="139"/>
      <c r="C21" s="2661" t="s">
        <v>1006</v>
      </c>
      <c r="D21" s="2662"/>
      <c r="E21" s="2682"/>
      <c r="F21" s="716" t="s">
        <v>858</v>
      </c>
      <c r="G21" s="2660" t="s">
        <v>1007</v>
      </c>
      <c r="H21" s="2660"/>
      <c r="I21" s="2660"/>
      <c r="J21" s="2660"/>
      <c r="K21" s="2660"/>
      <c r="L21" s="2660"/>
      <c r="M21" s="2660"/>
      <c r="N21" s="2660"/>
      <c r="O21" s="2660"/>
      <c r="P21" s="2660"/>
      <c r="Q21" s="2660"/>
      <c r="R21" s="2660"/>
      <c r="S21" s="2660"/>
      <c r="T21" s="132"/>
      <c r="V21" s="12" t="s">
        <v>10</v>
      </c>
      <c r="W21" s="12" t="s">
        <v>770</v>
      </c>
      <c r="X21" s="12" t="s">
        <v>10</v>
      </c>
      <c r="Y21" s="132"/>
    </row>
    <row r="22" spans="2:28" ht="78" customHeight="1" x14ac:dyDescent="0.15">
      <c r="B22" s="139"/>
      <c r="C22" s="3178"/>
      <c r="D22" s="2968"/>
      <c r="E22" s="2969"/>
      <c r="F22" s="716" t="s">
        <v>861</v>
      </c>
      <c r="G22" s="2660" t="s">
        <v>1008</v>
      </c>
      <c r="H22" s="2660"/>
      <c r="I22" s="2660"/>
      <c r="J22" s="2660"/>
      <c r="K22" s="2660"/>
      <c r="L22" s="2660"/>
      <c r="M22" s="2660"/>
      <c r="N22" s="2660"/>
      <c r="O22" s="2660"/>
      <c r="P22" s="2660"/>
      <c r="Q22" s="2660"/>
      <c r="R22" s="2660"/>
      <c r="S22" s="2660"/>
      <c r="T22" s="132"/>
      <c r="V22" s="12" t="s">
        <v>10</v>
      </c>
      <c r="W22" s="12" t="s">
        <v>770</v>
      </c>
      <c r="X22" s="12" t="s">
        <v>10</v>
      </c>
      <c r="Y22" s="132"/>
    </row>
    <row r="23" spans="2:28" ht="45.75" customHeight="1" x14ac:dyDescent="0.15">
      <c r="B23" s="139"/>
      <c r="C23" s="3178"/>
      <c r="D23" s="2968"/>
      <c r="E23" s="2969"/>
      <c r="F23" s="716" t="s">
        <v>1002</v>
      </c>
      <c r="G23" s="2660" t="s">
        <v>1009</v>
      </c>
      <c r="H23" s="2660"/>
      <c r="I23" s="2660"/>
      <c r="J23" s="2660"/>
      <c r="K23" s="2660"/>
      <c r="L23" s="2660"/>
      <c r="M23" s="2660"/>
      <c r="N23" s="2660"/>
      <c r="O23" s="2660"/>
      <c r="P23" s="2660"/>
      <c r="Q23" s="2660"/>
      <c r="R23" s="2660"/>
      <c r="S23" s="2660"/>
      <c r="T23" s="133"/>
      <c r="V23" s="12" t="s">
        <v>10</v>
      </c>
      <c r="W23" s="12" t="s">
        <v>770</v>
      </c>
      <c r="X23" s="12" t="s">
        <v>10</v>
      </c>
      <c r="Y23" s="132"/>
    </row>
    <row r="24" spans="2:28" ht="42.75" customHeight="1" x14ac:dyDescent="0.15">
      <c r="B24" s="139"/>
      <c r="C24" s="3178"/>
      <c r="D24" s="2968"/>
      <c r="E24" s="2969"/>
      <c r="F24" s="716" t="s">
        <v>1004</v>
      </c>
      <c r="G24" s="2660" t="s">
        <v>1010</v>
      </c>
      <c r="H24" s="2660"/>
      <c r="I24" s="2660"/>
      <c r="J24" s="2660"/>
      <c r="K24" s="2660"/>
      <c r="L24" s="2660"/>
      <c r="M24" s="2660"/>
      <c r="N24" s="2660"/>
      <c r="O24" s="2660"/>
      <c r="P24" s="2660"/>
      <c r="Q24" s="2660"/>
      <c r="R24" s="2660"/>
      <c r="S24" s="2660"/>
      <c r="T24" s="133"/>
      <c r="V24" s="12" t="s">
        <v>10</v>
      </c>
      <c r="W24" s="12" t="s">
        <v>770</v>
      </c>
      <c r="X24" s="12" t="s">
        <v>10</v>
      </c>
      <c r="Y24" s="132"/>
    </row>
    <row r="25" spans="2:28" ht="42" customHeight="1" x14ac:dyDescent="0.15">
      <c r="B25" s="139"/>
      <c r="C25" s="3178"/>
      <c r="D25" s="2968"/>
      <c r="E25" s="2969"/>
      <c r="F25" s="716" t="s">
        <v>1011</v>
      </c>
      <c r="G25" s="2660" t="s">
        <v>1012</v>
      </c>
      <c r="H25" s="2660"/>
      <c r="I25" s="2660"/>
      <c r="J25" s="2660"/>
      <c r="K25" s="2660"/>
      <c r="L25" s="2660"/>
      <c r="M25" s="2660"/>
      <c r="N25" s="2660"/>
      <c r="O25" s="2660"/>
      <c r="P25" s="2660"/>
      <c r="Q25" s="2660"/>
      <c r="R25" s="2660"/>
      <c r="S25" s="2660"/>
      <c r="T25" s="133"/>
      <c r="V25" s="12" t="s">
        <v>10</v>
      </c>
      <c r="W25" s="12" t="s">
        <v>770</v>
      </c>
      <c r="X25" s="12" t="s">
        <v>10</v>
      </c>
      <c r="Y25" s="132"/>
      <c r="Z25"/>
      <c r="AA25"/>
      <c r="AB25"/>
    </row>
    <row r="26" spans="2:28" ht="51" customHeight="1" x14ac:dyDescent="0.15">
      <c r="B26" s="139"/>
      <c r="C26" s="3179"/>
      <c r="D26" s="2975"/>
      <c r="E26" s="2976"/>
      <c r="F26" s="716" t="s">
        <v>1013</v>
      </c>
      <c r="G26" s="2660" t="s">
        <v>1005</v>
      </c>
      <c r="H26" s="2660"/>
      <c r="I26" s="2660"/>
      <c r="J26" s="2660"/>
      <c r="K26" s="2660"/>
      <c r="L26" s="2660"/>
      <c r="M26" s="2660"/>
      <c r="N26" s="2660"/>
      <c r="O26" s="2660"/>
      <c r="P26" s="2660"/>
      <c r="Q26" s="2660"/>
      <c r="R26" s="2660"/>
      <c r="S26" s="2660"/>
      <c r="T26" s="133"/>
      <c r="V26" s="12" t="s">
        <v>10</v>
      </c>
      <c r="W26" s="12" t="s">
        <v>770</v>
      </c>
      <c r="X26" s="12" t="s">
        <v>10</v>
      </c>
      <c r="Y26" s="132"/>
      <c r="Z26"/>
      <c r="AA26"/>
      <c r="AB26"/>
    </row>
    <row r="27" spans="2:28" ht="16.5" customHeight="1" x14ac:dyDescent="0.15">
      <c r="B27" s="139"/>
      <c r="T27" s="723"/>
      <c r="Y27" s="723"/>
    </row>
    <row r="28" spans="2:28" ht="27" customHeight="1" x14ac:dyDescent="0.15">
      <c r="B28" s="139"/>
      <c r="C28" s="2661" t="s">
        <v>1014</v>
      </c>
      <c r="D28" s="2662"/>
      <c r="E28" s="2682"/>
      <c r="F28" s="716" t="s">
        <v>858</v>
      </c>
      <c r="G28" s="2853" t="s">
        <v>1015</v>
      </c>
      <c r="H28" s="2853"/>
      <c r="I28" s="2853"/>
      <c r="J28" s="2853"/>
      <c r="K28" s="2853"/>
      <c r="L28" s="2853"/>
      <c r="M28" s="2853"/>
      <c r="N28" s="2853"/>
      <c r="O28" s="2853"/>
      <c r="P28" s="2853"/>
      <c r="Q28" s="2853"/>
      <c r="R28" s="2853"/>
      <c r="S28" s="2853"/>
      <c r="T28" s="132"/>
      <c r="V28" s="12" t="s">
        <v>10</v>
      </c>
      <c r="W28" s="12" t="s">
        <v>770</v>
      </c>
      <c r="X28" s="12" t="s">
        <v>10</v>
      </c>
      <c r="Y28" s="132"/>
    </row>
    <row r="29" spans="2:28" ht="24.75" customHeight="1" x14ac:dyDescent="0.15">
      <c r="B29" s="139"/>
      <c r="C29" s="3178"/>
      <c r="D29" s="2968"/>
      <c r="E29" s="2969"/>
      <c r="F29" s="716" t="s">
        <v>861</v>
      </c>
      <c r="G29" s="2853" t="s">
        <v>1016</v>
      </c>
      <c r="H29" s="2853"/>
      <c r="I29" s="2853"/>
      <c r="J29" s="2853"/>
      <c r="K29" s="2853"/>
      <c r="L29" s="2853"/>
      <c r="M29" s="2853"/>
      <c r="N29" s="2853"/>
      <c r="O29" s="2853"/>
      <c r="P29" s="2853"/>
      <c r="Q29" s="2853"/>
      <c r="R29" s="2853"/>
      <c r="S29" s="2853"/>
      <c r="T29" s="132"/>
      <c r="V29" s="12" t="s">
        <v>10</v>
      </c>
      <c r="W29" s="12" t="s">
        <v>770</v>
      </c>
      <c r="X29" s="12" t="s">
        <v>10</v>
      </c>
      <c r="Y29" s="132"/>
    </row>
    <row r="30" spans="2:28" ht="45" customHeight="1" x14ac:dyDescent="0.15">
      <c r="B30" s="139"/>
      <c r="C30" s="3178"/>
      <c r="D30" s="2968"/>
      <c r="E30" s="2969"/>
      <c r="F30" s="716" t="s">
        <v>1002</v>
      </c>
      <c r="G30" s="2660" t="s">
        <v>1009</v>
      </c>
      <c r="H30" s="2660"/>
      <c r="I30" s="2660"/>
      <c r="J30" s="2660"/>
      <c r="K30" s="2660"/>
      <c r="L30" s="2660"/>
      <c r="M30" s="2660"/>
      <c r="N30" s="2660"/>
      <c r="O30" s="2660"/>
      <c r="P30" s="2660"/>
      <c r="Q30" s="2660"/>
      <c r="R30" s="2660"/>
      <c r="S30" s="2660"/>
      <c r="T30" s="133"/>
      <c r="V30" s="12" t="s">
        <v>10</v>
      </c>
      <c r="W30" s="12" t="s">
        <v>770</v>
      </c>
      <c r="X30" s="12" t="s">
        <v>10</v>
      </c>
      <c r="Y30" s="132"/>
    </row>
    <row r="31" spans="2:28" ht="40.5" customHeight="1" x14ac:dyDescent="0.15">
      <c r="B31" s="139"/>
      <c r="C31" s="3178"/>
      <c r="D31" s="2968"/>
      <c r="E31" s="2969"/>
      <c r="F31" s="716" t="s">
        <v>1004</v>
      </c>
      <c r="G31" s="2660" t="s">
        <v>1010</v>
      </c>
      <c r="H31" s="2660"/>
      <c r="I31" s="2660"/>
      <c r="J31" s="2660"/>
      <c r="K31" s="2660"/>
      <c r="L31" s="2660"/>
      <c r="M31" s="2660"/>
      <c r="N31" s="2660"/>
      <c r="O31" s="2660"/>
      <c r="P31" s="2660"/>
      <c r="Q31" s="2660"/>
      <c r="R31" s="2660"/>
      <c r="S31" s="2660"/>
      <c r="T31" s="133"/>
      <c r="V31" s="12" t="s">
        <v>10</v>
      </c>
      <c r="W31" s="12" t="s">
        <v>770</v>
      </c>
      <c r="X31" s="12" t="s">
        <v>10</v>
      </c>
      <c r="Y31" s="132"/>
    </row>
    <row r="32" spans="2:28" ht="41.25" customHeight="1" x14ac:dyDescent="0.15">
      <c r="B32" s="139"/>
      <c r="C32" s="3178"/>
      <c r="D32" s="2968"/>
      <c r="E32" s="2969"/>
      <c r="F32" s="716" t="s">
        <v>1011</v>
      </c>
      <c r="G32" s="2660" t="s">
        <v>1017</v>
      </c>
      <c r="H32" s="2660"/>
      <c r="I32" s="2660"/>
      <c r="J32" s="2660"/>
      <c r="K32" s="2660"/>
      <c r="L32" s="2660"/>
      <c r="M32" s="2660"/>
      <c r="N32" s="2660"/>
      <c r="O32" s="2660"/>
      <c r="P32" s="2660"/>
      <c r="Q32" s="2660"/>
      <c r="R32" s="2660"/>
      <c r="S32" s="2660"/>
      <c r="T32" s="133"/>
      <c r="V32" s="12" t="s">
        <v>10</v>
      </c>
      <c r="W32" s="12" t="s">
        <v>770</v>
      </c>
      <c r="X32" s="12" t="s">
        <v>10</v>
      </c>
      <c r="Y32" s="132"/>
      <c r="Z32"/>
      <c r="AA32"/>
      <c r="AB32"/>
    </row>
    <row r="33" spans="2:28" ht="45" customHeight="1" x14ac:dyDescent="0.15">
      <c r="B33" s="139"/>
      <c r="C33" s="3179"/>
      <c r="D33" s="2975"/>
      <c r="E33" s="2976"/>
      <c r="F33" s="716" t="s">
        <v>1013</v>
      </c>
      <c r="G33" s="2660" t="s">
        <v>1005</v>
      </c>
      <c r="H33" s="2660"/>
      <c r="I33" s="2660"/>
      <c r="J33" s="2660"/>
      <c r="K33" s="2660"/>
      <c r="L33" s="2660"/>
      <c r="M33" s="2660"/>
      <c r="N33" s="2660"/>
      <c r="O33" s="2660"/>
      <c r="P33" s="2660"/>
      <c r="Q33" s="2660"/>
      <c r="R33" s="2660"/>
      <c r="S33" s="2660"/>
      <c r="T33" s="133"/>
      <c r="V33" s="12" t="s">
        <v>10</v>
      </c>
      <c r="W33" s="12" t="s">
        <v>770</v>
      </c>
      <c r="X33" s="12" t="s">
        <v>10</v>
      </c>
      <c r="Y33" s="132"/>
      <c r="Z33"/>
      <c r="AA33"/>
      <c r="AB33"/>
    </row>
    <row r="34" spans="2:28" ht="17.25" customHeight="1" x14ac:dyDescent="0.15">
      <c r="B34" s="135"/>
      <c r="C34" s="8"/>
      <c r="D34" s="8"/>
      <c r="E34" s="8"/>
      <c r="F34" s="8"/>
      <c r="G34" s="8"/>
      <c r="H34" s="8"/>
      <c r="I34" s="8"/>
      <c r="J34" s="8"/>
      <c r="K34" s="8"/>
      <c r="L34" s="8"/>
      <c r="M34" s="8"/>
      <c r="N34" s="8"/>
      <c r="O34" s="8"/>
      <c r="P34" s="8"/>
      <c r="Q34" s="8"/>
      <c r="R34" s="8"/>
      <c r="S34" s="8"/>
      <c r="T34" s="136"/>
      <c r="U34" s="8"/>
      <c r="V34" s="8"/>
      <c r="W34" s="8"/>
      <c r="X34" s="8"/>
      <c r="Y34" s="136"/>
    </row>
    <row r="36" spans="2:28" x14ac:dyDescent="0.15">
      <c r="B36" s="1" t="s">
        <v>1018</v>
      </c>
    </row>
    <row r="37" spans="2:28" x14ac:dyDescent="0.15">
      <c r="B37" s="1" t="s">
        <v>1019</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9"/>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1" tint="0.499984740745262"/>
  </sheetPr>
  <dimension ref="B1:AE123"/>
  <sheetViews>
    <sheetView workbookViewId="0"/>
  </sheetViews>
  <sheetFormatPr defaultColWidth="3.5" defaultRowHeight="13.5" x14ac:dyDescent="0.15"/>
  <cols>
    <col min="1" max="1" width="1.25" style="880" customWidth="1"/>
    <col min="2" max="2" width="3.125" style="1004" customWidth="1"/>
    <col min="3" max="26" width="3.125" style="880" customWidth="1"/>
    <col min="27" max="29" width="3.25" style="880" customWidth="1"/>
    <col min="30" max="30" width="3.125" style="880" customWidth="1"/>
    <col min="31" max="31" width="1.25" style="880" customWidth="1"/>
    <col min="32" max="16384" width="3.5" style="880"/>
  </cols>
  <sheetData>
    <row r="1" spans="2:30" s="827" customFormat="1" x14ac:dyDescent="0.15"/>
    <row r="2" spans="2:30" s="827" customFormat="1" x14ac:dyDescent="0.15">
      <c r="B2" s="827" t="s">
        <v>789</v>
      </c>
    </row>
    <row r="3" spans="2:30" s="827" customFormat="1" x14ac:dyDescent="0.15">
      <c r="U3" s="829" t="s">
        <v>477</v>
      </c>
      <c r="V3" s="2838"/>
      <c r="W3" s="2838"/>
      <c r="X3" s="829" t="s">
        <v>478</v>
      </c>
      <c r="Y3" s="2838"/>
      <c r="Z3" s="2838"/>
      <c r="AA3" s="829" t="s">
        <v>479</v>
      </c>
      <c r="AB3" s="2838"/>
      <c r="AC3" s="2838"/>
      <c r="AD3" s="829" t="s">
        <v>647</v>
      </c>
    </row>
    <row r="4" spans="2:30" s="827" customFormat="1" x14ac:dyDescent="0.15">
      <c r="AD4" s="829"/>
    </row>
    <row r="5" spans="2:30" s="827" customFormat="1" x14ac:dyDescent="0.15">
      <c r="B5" s="2838" t="s">
        <v>1175</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row>
    <row r="6" spans="2:30" s="827" customFormat="1" x14ac:dyDescent="0.15">
      <c r="B6" s="2838" t="s">
        <v>1176</v>
      </c>
      <c r="C6" s="2838"/>
      <c r="D6" s="2838"/>
      <c r="E6" s="2838"/>
      <c r="F6" s="2838"/>
      <c r="G6" s="2838"/>
      <c r="H6" s="2838"/>
      <c r="I6" s="2838"/>
      <c r="J6" s="2838"/>
      <c r="K6" s="2838"/>
      <c r="L6" s="2838"/>
      <c r="M6" s="2838"/>
      <c r="N6" s="2838"/>
      <c r="O6" s="2838"/>
      <c r="P6" s="2838"/>
      <c r="Q6" s="2838"/>
      <c r="R6" s="2838"/>
      <c r="S6" s="2838"/>
      <c r="T6" s="2838"/>
      <c r="U6" s="2838"/>
      <c r="V6" s="2838"/>
      <c r="W6" s="2838"/>
      <c r="X6" s="2838"/>
      <c r="Y6" s="2838"/>
      <c r="Z6" s="2838"/>
      <c r="AA6" s="2838"/>
      <c r="AB6" s="2838"/>
      <c r="AC6" s="2838"/>
      <c r="AD6" s="2838"/>
    </row>
    <row r="7" spans="2:30" s="827" customFormat="1" x14ac:dyDescent="0.15"/>
    <row r="8" spans="2:30" s="827" customFormat="1" ht="21" customHeight="1" x14ac:dyDescent="0.15">
      <c r="B8" s="2730" t="s">
        <v>1177</v>
      </c>
      <c r="C8" s="2730"/>
      <c r="D8" s="2730"/>
      <c r="E8" s="2730"/>
      <c r="F8" s="2731"/>
      <c r="G8" s="3211"/>
      <c r="H8" s="3212"/>
      <c r="I8" s="3212"/>
      <c r="J8" s="3212"/>
      <c r="K8" s="3212"/>
      <c r="L8" s="3212"/>
      <c r="M8" s="3212"/>
      <c r="N8" s="3212"/>
      <c r="O8" s="3212"/>
      <c r="P8" s="3212"/>
      <c r="Q8" s="3212"/>
      <c r="R8" s="3212"/>
      <c r="S8" s="3212"/>
      <c r="T8" s="3212"/>
      <c r="U8" s="3212"/>
      <c r="V8" s="3212"/>
      <c r="W8" s="3212"/>
      <c r="X8" s="3212"/>
      <c r="Y8" s="3212"/>
      <c r="Z8" s="3212"/>
      <c r="AA8" s="3212"/>
      <c r="AB8" s="3212"/>
      <c r="AC8" s="3212"/>
      <c r="AD8" s="3213"/>
    </row>
    <row r="9" spans="2:30" ht="21" customHeight="1" x14ac:dyDescent="0.15">
      <c r="B9" s="2731" t="s">
        <v>1178</v>
      </c>
      <c r="C9" s="3080"/>
      <c r="D9" s="3080"/>
      <c r="E9" s="3080"/>
      <c r="F9" s="3081"/>
      <c r="G9" s="831" t="s">
        <v>10</v>
      </c>
      <c r="H9" s="832" t="s">
        <v>762</v>
      </c>
      <c r="I9" s="832"/>
      <c r="J9" s="832"/>
      <c r="K9" s="832"/>
      <c r="L9" s="833" t="s">
        <v>10</v>
      </c>
      <c r="M9" s="832" t="s">
        <v>763</v>
      </c>
      <c r="N9" s="832"/>
      <c r="O9" s="832"/>
      <c r="P9" s="832"/>
      <c r="Q9" s="833" t="s">
        <v>10</v>
      </c>
      <c r="R9" s="832" t="s">
        <v>764</v>
      </c>
      <c r="S9" s="1047"/>
      <c r="T9" s="1047"/>
      <c r="U9" s="1047"/>
      <c r="V9" s="1047"/>
      <c r="W9" s="1047"/>
      <c r="X9" s="1047"/>
      <c r="Y9" s="1047"/>
      <c r="Z9" s="1047"/>
      <c r="AA9" s="1047"/>
      <c r="AB9" s="1047"/>
      <c r="AC9" s="1047"/>
      <c r="AD9" s="1048"/>
    </row>
    <row r="10" spans="2:30" ht="21" customHeight="1" x14ac:dyDescent="0.15">
      <c r="B10" s="3191" t="s">
        <v>1179</v>
      </c>
      <c r="C10" s="3192"/>
      <c r="D10" s="3192"/>
      <c r="E10" s="3192"/>
      <c r="F10" s="3193"/>
      <c r="G10" s="1049" t="s">
        <v>10</v>
      </c>
      <c r="H10" s="837" t="s">
        <v>1180</v>
      </c>
      <c r="I10" s="860"/>
      <c r="J10" s="860"/>
      <c r="K10" s="860"/>
      <c r="L10" s="860"/>
      <c r="M10" s="860"/>
      <c r="N10" s="860"/>
      <c r="O10" s="860"/>
      <c r="P10" s="860"/>
      <c r="Q10" s="860"/>
      <c r="R10" s="1050" t="s">
        <v>10</v>
      </c>
      <c r="S10" s="837" t="s">
        <v>1181</v>
      </c>
      <c r="T10" s="1051"/>
      <c r="U10" s="1051"/>
      <c r="V10" s="1051"/>
      <c r="W10" s="1051"/>
      <c r="X10" s="1051"/>
      <c r="Y10" s="1051"/>
      <c r="Z10" s="1051"/>
      <c r="AA10" s="1051"/>
      <c r="AB10" s="1051"/>
      <c r="AC10" s="1051"/>
      <c r="AD10" s="1052"/>
    </row>
    <row r="11" spans="2:30" ht="21" customHeight="1" x14ac:dyDescent="0.15">
      <c r="B11" s="3194"/>
      <c r="C11" s="3195"/>
      <c r="D11" s="3195"/>
      <c r="E11" s="3195"/>
      <c r="F11" s="3196"/>
      <c r="G11" s="863" t="s">
        <v>10</v>
      </c>
      <c r="H11" s="854" t="s">
        <v>1182</v>
      </c>
      <c r="I11" s="866"/>
      <c r="J11" s="866"/>
      <c r="K11" s="866"/>
      <c r="L11" s="866"/>
      <c r="M11" s="866"/>
      <c r="N11" s="866"/>
      <c r="O11" s="866"/>
      <c r="P11" s="866"/>
      <c r="Q11" s="866"/>
      <c r="R11" s="866"/>
      <c r="S11" s="1053"/>
      <c r="T11" s="1053"/>
      <c r="U11" s="1053"/>
      <c r="V11" s="1053"/>
      <c r="W11" s="1053"/>
      <c r="X11" s="1053"/>
      <c r="Y11" s="1053"/>
      <c r="Z11" s="1053"/>
      <c r="AA11" s="1053"/>
      <c r="AB11" s="1053"/>
      <c r="AC11" s="1053"/>
      <c r="AD11" s="1054"/>
    </row>
    <row r="12" spans="2:30" ht="21" customHeight="1" x14ac:dyDescent="0.15">
      <c r="B12" s="3191" t="s">
        <v>1183</v>
      </c>
      <c r="C12" s="3192"/>
      <c r="D12" s="3192"/>
      <c r="E12" s="3192"/>
      <c r="F12" s="3193"/>
      <c r="G12" s="1049" t="s">
        <v>10</v>
      </c>
      <c r="H12" s="837" t="s">
        <v>1184</v>
      </c>
      <c r="I12" s="860"/>
      <c r="J12" s="860"/>
      <c r="K12" s="860"/>
      <c r="L12" s="860"/>
      <c r="M12" s="860"/>
      <c r="N12" s="860"/>
      <c r="O12" s="860"/>
      <c r="P12" s="860"/>
      <c r="Q12" s="860"/>
      <c r="R12" s="860"/>
      <c r="S12" s="1050" t="s">
        <v>10</v>
      </c>
      <c r="T12" s="837" t="s">
        <v>1185</v>
      </c>
      <c r="U12" s="1051"/>
      <c r="V12" s="1051"/>
      <c r="W12" s="1051"/>
      <c r="X12" s="1051"/>
      <c r="Y12" s="1051"/>
      <c r="Z12" s="1051"/>
      <c r="AA12" s="1051"/>
      <c r="AB12" s="1051"/>
      <c r="AC12" s="1051"/>
      <c r="AD12" s="1052"/>
    </row>
    <row r="13" spans="2:30" ht="21" customHeight="1" x14ac:dyDescent="0.15">
      <c r="B13" s="3194"/>
      <c r="C13" s="3195"/>
      <c r="D13" s="3195"/>
      <c r="E13" s="3195"/>
      <c r="F13" s="3196"/>
      <c r="G13" s="863" t="s">
        <v>10</v>
      </c>
      <c r="H13" s="854" t="s">
        <v>1186</v>
      </c>
      <c r="I13" s="866"/>
      <c r="J13" s="866"/>
      <c r="K13" s="866"/>
      <c r="L13" s="866"/>
      <c r="M13" s="866"/>
      <c r="N13" s="866"/>
      <c r="O13" s="866"/>
      <c r="P13" s="866"/>
      <c r="Q13" s="866"/>
      <c r="R13" s="866"/>
      <c r="S13" s="1053"/>
      <c r="T13" s="1053"/>
      <c r="U13" s="1053"/>
      <c r="V13" s="1053"/>
      <c r="W13" s="1053"/>
      <c r="X13" s="1053"/>
      <c r="Y13" s="1053"/>
      <c r="Z13" s="1053"/>
      <c r="AA13" s="1053"/>
      <c r="AB13" s="1053"/>
      <c r="AC13" s="1053"/>
      <c r="AD13" s="1054"/>
    </row>
    <row r="14" spans="2:30" s="827" customFormat="1" ht="6" customHeight="1" x14ac:dyDescent="0.15"/>
    <row r="15" spans="2:30" s="827" customFormat="1" x14ac:dyDescent="0.15">
      <c r="B15" s="2809" t="s">
        <v>1187</v>
      </c>
      <c r="C15" s="2810"/>
      <c r="D15" s="2810"/>
      <c r="E15" s="2810"/>
      <c r="F15" s="3197"/>
      <c r="G15" s="3199"/>
      <c r="H15" s="3200"/>
      <c r="I15" s="3200"/>
      <c r="J15" s="3200"/>
      <c r="K15" s="3200"/>
      <c r="L15" s="3200"/>
      <c r="M15" s="3200"/>
      <c r="N15" s="3200"/>
      <c r="O15" s="3200"/>
      <c r="P15" s="3200"/>
      <c r="Q15" s="3200"/>
      <c r="R15" s="3200"/>
      <c r="S15" s="3200"/>
      <c r="T15" s="3200"/>
      <c r="U15" s="3200"/>
      <c r="V15" s="3200"/>
      <c r="W15" s="3200"/>
      <c r="X15" s="3200"/>
      <c r="Y15" s="3201"/>
      <c r="Z15" s="919"/>
      <c r="AA15" s="1055" t="s">
        <v>769</v>
      </c>
      <c r="AB15" s="1055" t="s">
        <v>770</v>
      </c>
      <c r="AC15" s="1055" t="s">
        <v>771</v>
      </c>
      <c r="AD15" s="921"/>
    </row>
    <row r="16" spans="2:30" s="827" customFormat="1" ht="27" customHeight="1" x14ac:dyDescent="0.15">
      <c r="B16" s="2811"/>
      <c r="C16" s="2812"/>
      <c r="D16" s="2812"/>
      <c r="E16" s="2812"/>
      <c r="F16" s="3063"/>
      <c r="G16" s="3202" t="s">
        <v>1188</v>
      </c>
      <c r="H16" s="3203"/>
      <c r="I16" s="3203"/>
      <c r="J16" s="3203"/>
      <c r="K16" s="3203"/>
      <c r="L16" s="3203"/>
      <c r="M16" s="3203"/>
      <c r="N16" s="3203"/>
      <c r="O16" s="3203"/>
      <c r="P16" s="3203"/>
      <c r="Q16" s="3203"/>
      <c r="R16" s="3203"/>
      <c r="S16" s="3203"/>
      <c r="T16" s="3203"/>
      <c r="U16" s="3203"/>
      <c r="V16" s="3203"/>
      <c r="W16" s="3203"/>
      <c r="X16" s="3203"/>
      <c r="Y16" s="3204"/>
      <c r="Z16" s="842"/>
      <c r="AA16" s="843" t="s">
        <v>10</v>
      </c>
      <c r="AB16" s="843" t="s">
        <v>770</v>
      </c>
      <c r="AC16" s="843" t="s">
        <v>10</v>
      </c>
      <c r="AD16" s="844"/>
    </row>
    <row r="17" spans="2:30" s="827" customFormat="1" ht="27" customHeight="1" x14ac:dyDescent="0.15">
      <c r="B17" s="2811"/>
      <c r="C17" s="2812"/>
      <c r="D17" s="2812"/>
      <c r="E17" s="2812"/>
      <c r="F17" s="3063"/>
      <c r="G17" s="3205" t="s">
        <v>1189</v>
      </c>
      <c r="H17" s="3206"/>
      <c r="I17" s="3206"/>
      <c r="J17" s="3206"/>
      <c r="K17" s="3206"/>
      <c r="L17" s="3206"/>
      <c r="M17" s="3206"/>
      <c r="N17" s="3206"/>
      <c r="O17" s="3206"/>
      <c r="P17" s="3206"/>
      <c r="Q17" s="3206"/>
      <c r="R17" s="3206"/>
      <c r="S17" s="3206"/>
      <c r="T17" s="3206"/>
      <c r="U17" s="3206"/>
      <c r="V17" s="3206"/>
      <c r="W17" s="3206"/>
      <c r="X17" s="3206"/>
      <c r="Y17" s="3207"/>
      <c r="Z17" s="842"/>
      <c r="AA17" s="843" t="s">
        <v>10</v>
      </c>
      <c r="AB17" s="843" t="s">
        <v>770</v>
      </c>
      <c r="AC17" s="843" t="s">
        <v>10</v>
      </c>
      <c r="AD17" s="844"/>
    </row>
    <row r="18" spans="2:30" s="827" customFormat="1" ht="27" customHeight="1" x14ac:dyDescent="0.15">
      <c r="B18" s="2813"/>
      <c r="C18" s="2814"/>
      <c r="D18" s="2814"/>
      <c r="E18" s="2814"/>
      <c r="F18" s="3198"/>
      <c r="G18" s="3208" t="s">
        <v>1190</v>
      </c>
      <c r="H18" s="3209"/>
      <c r="I18" s="3209"/>
      <c r="J18" s="3209"/>
      <c r="K18" s="3209"/>
      <c r="L18" s="3209"/>
      <c r="M18" s="3209"/>
      <c r="N18" s="3209"/>
      <c r="O18" s="3209"/>
      <c r="P18" s="3209"/>
      <c r="Q18" s="3209"/>
      <c r="R18" s="3209"/>
      <c r="S18" s="3209"/>
      <c r="T18" s="3209"/>
      <c r="U18" s="3209"/>
      <c r="V18" s="3209"/>
      <c r="W18" s="3209"/>
      <c r="X18" s="3209"/>
      <c r="Y18" s="3210"/>
      <c r="Z18" s="985"/>
      <c r="AA18" s="864" t="s">
        <v>10</v>
      </c>
      <c r="AB18" s="864" t="s">
        <v>770</v>
      </c>
      <c r="AC18" s="864" t="s">
        <v>10</v>
      </c>
      <c r="AD18" s="984"/>
    </row>
    <row r="19" spans="2:30" s="827" customFormat="1" ht="6" customHeight="1" x14ac:dyDescent="0.15">
      <c r="B19" s="847"/>
      <c r="C19" s="847"/>
      <c r="D19" s="847"/>
      <c r="E19" s="847"/>
      <c r="F19" s="847"/>
      <c r="G19" s="1056"/>
      <c r="H19" s="1056"/>
      <c r="I19" s="1056"/>
      <c r="J19" s="1056"/>
      <c r="K19" s="1056"/>
      <c r="L19" s="1056"/>
      <c r="M19" s="1056"/>
      <c r="N19" s="1056"/>
      <c r="O19" s="1056"/>
      <c r="P19" s="1056"/>
      <c r="Q19" s="1056"/>
      <c r="R19" s="1056"/>
      <c r="S19" s="1056"/>
      <c r="T19" s="1056"/>
      <c r="U19" s="1056"/>
      <c r="V19" s="1056"/>
      <c r="W19" s="1056"/>
      <c r="X19" s="1056"/>
      <c r="Y19" s="1056"/>
      <c r="Z19" s="875"/>
      <c r="AA19" s="875"/>
      <c r="AB19" s="875"/>
      <c r="AC19" s="875"/>
      <c r="AD19" s="875"/>
    </row>
    <row r="20" spans="2:30" s="827" customFormat="1" x14ac:dyDescent="0.15">
      <c r="B20" s="827" t="s">
        <v>1191</v>
      </c>
      <c r="C20" s="847"/>
      <c r="D20" s="847"/>
      <c r="E20" s="847"/>
      <c r="F20" s="847"/>
      <c r="G20" s="1056"/>
      <c r="H20" s="1056"/>
      <c r="I20" s="1056"/>
      <c r="J20" s="1056"/>
      <c r="K20" s="1056"/>
      <c r="L20" s="1056"/>
      <c r="M20" s="1056"/>
      <c r="N20" s="1056"/>
      <c r="O20" s="1056"/>
      <c r="P20" s="1056"/>
      <c r="Q20" s="1056"/>
      <c r="R20" s="1056"/>
      <c r="S20" s="1056"/>
      <c r="T20" s="1056"/>
      <c r="U20" s="1056"/>
      <c r="V20" s="1056"/>
      <c r="W20" s="1056"/>
      <c r="X20" s="1056"/>
      <c r="Y20" s="1056"/>
      <c r="Z20" s="875"/>
      <c r="AA20" s="875"/>
      <c r="AB20" s="875"/>
      <c r="AC20" s="875"/>
      <c r="AD20" s="875"/>
    </row>
    <row r="21" spans="2:30" s="827" customFormat="1" x14ac:dyDescent="0.15">
      <c r="B21" s="827" t="s">
        <v>1192</v>
      </c>
      <c r="AC21" s="846"/>
      <c r="AD21" s="846"/>
    </row>
    <row r="22" spans="2:30" s="827" customFormat="1" ht="3.75" customHeight="1" x14ac:dyDescent="0.15"/>
    <row r="23" spans="2:30" s="827" customFormat="1" ht="2.25" customHeight="1" x14ac:dyDescent="0.15">
      <c r="B23" s="2820" t="s">
        <v>1193</v>
      </c>
      <c r="C23" s="2815"/>
      <c r="D23" s="2815"/>
      <c r="E23" s="2815"/>
      <c r="F23" s="2816"/>
      <c r="G23" s="836"/>
      <c r="H23" s="837"/>
      <c r="I23" s="837"/>
      <c r="J23" s="837"/>
      <c r="K23" s="837"/>
      <c r="L23" s="837"/>
      <c r="M23" s="837"/>
      <c r="N23" s="837"/>
      <c r="O23" s="837"/>
      <c r="P23" s="837"/>
      <c r="Q23" s="837"/>
      <c r="R23" s="837"/>
      <c r="S23" s="837"/>
      <c r="T23" s="837"/>
      <c r="U23" s="837"/>
      <c r="V23" s="837"/>
      <c r="W23" s="837"/>
      <c r="X23" s="837"/>
      <c r="Y23" s="837"/>
      <c r="Z23" s="836"/>
      <c r="AA23" s="837"/>
      <c r="AB23" s="837"/>
      <c r="AC23" s="860"/>
      <c r="AD23" s="921"/>
    </row>
    <row r="24" spans="2:30" s="827" customFormat="1" ht="13.5" customHeight="1" x14ac:dyDescent="0.15">
      <c r="B24" s="3182"/>
      <c r="C24" s="3065"/>
      <c r="D24" s="3065"/>
      <c r="E24" s="3065"/>
      <c r="F24" s="3183"/>
      <c r="G24" s="839"/>
      <c r="H24" s="827" t="s">
        <v>1194</v>
      </c>
      <c r="Z24" s="839"/>
      <c r="AA24" s="840" t="s">
        <v>769</v>
      </c>
      <c r="AB24" s="840" t="s">
        <v>770</v>
      </c>
      <c r="AC24" s="840" t="s">
        <v>771</v>
      </c>
      <c r="AD24" s="1057"/>
    </row>
    <row r="25" spans="2:30" s="827" customFormat="1" ht="15.75" customHeight="1" x14ac:dyDescent="0.15">
      <c r="B25" s="3182"/>
      <c r="C25" s="3065"/>
      <c r="D25" s="3065"/>
      <c r="E25" s="3065"/>
      <c r="F25" s="3183"/>
      <c r="G25" s="839"/>
      <c r="I25" s="868" t="s">
        <v>858</v>
      </c>
      <c r="J25" s="1058" t="s">
        <v>1195</v>
      </c>
      <c r="K25" s="877"/>
      <c r="L25" s="877"/>
      <c r="M25" s="877"/>
      <c r="N25" s="877"/>
      <c r="O25" s="877"/>
      <c r="P25" s="877"/>
      <c r="Q25" s="877"/>
      <c r="R25" s="877"/>
      <c r="S25" s="877"/>
      <c r="T25" s="877"/>
      <c r="U25" s="2564"/>
      <c r="V25" s="2565"/>
      <c r="W25" s="850" t="s">
        <v>860</v>
      </c>
      <c r="Z25" s="1059"/>
      <c r="AC25" s="846"/>
      <c r="AD25" s="844"/>
    </row>
    <row r="26" spans="2:30" s="827" customFormat="1" ht="15.75" customHeight="1" x14ac:dyDescent="0.15">
      <c r="B26" s="3182"/>
      <c r="C26" s="3065"/>
      <c r="D26" s="3065"/>
      <c r="E26" s="3065"/>
      <c r="F26" s="3183"/>
      <c r="G26" s="839"/>
      <c r="I26" s="1060" t="s">
        <v>861</v>
      </c>
      <c r="J26" s="1058" t="s">
        <v>1196</v>
      </c>
      <c r="K26" s="877"/>
      <c r="L26" s="877"/>
      <c r="M26" s="877"/>
      <c r="N26" s="877"/>
      <c r="O26" s="877"/>
      <c r="P26" s="877"/>
      <c r="Q26" s="877"/>
      <c r="R26" s="877"/>
      <c r="S26" s="877"/>
      <c r="T26" s="877"/>
      <c r="U26" s="2564"/>
      <c r="V26" s="2565"/>
      <c r="W26" s="850" t="s">
        <v>860</v>
      </c>
      <c r="Y26" s="1061"/>
      <c r="Z26" s="842"/>
      <c r="AA26" s="843" t="s">
        <v>10</v>
      </c>
      <c r="AB26" s="843" t="s">
        <v>770</v>
      </c>
      <c r="AC26" s="843" t="s">
        <v>10</v>
      </c>
      <c r="AD26" s="844"/>
    </row>
    <row r="27" spans="2:30" s="827" customFormat="1" x14ac:dyDescent="0.15">
      <c r="B27" s="3182"/>
      <c r="C27" s="3065"/>
      <c r="D27" s="3065"/>
      <c r="E27" s="3065"/>
      <c r="F27" s="3183"/>
      <c r="G27" s="839"/>
      <c r="H27" s="827" t="s">
        <v>1197</v>
      </c>
      <c r="U27" s="830"/>
      <c r="V27" s="830"/>
      <c r="Z27" s="839"/>
      <c r="AC27" s="846"/>
      <c r="AD27" s="844"/>
    </row>
    <row r="28" spans="2:30" s="827" customFormat="1" x14ac:dyDescent="0.15">
      <c r="B28" s="3182"/>
      <c r="C28" s="3065"/>
      <c r="D28" s="3065"/>
      <c r="E28" s="3065"/>
      <c r="F28" s="3183"/>
      <c r="G28" s="839"/>
      <c r="H28" s="827" t="s">
        <v>1198</v>
      </c>
      <c r="T28" s="1062"/>
      <c r="U28" s="1061"/>
      <c r="V28" s="830"/>
      <c r="Z28" s="839"/>
      <c r="AC28" s="846"/>
      <c r="AD28" s="844"/>
    </row>
    <row r="29" spans="2:30" s="827" customFormat="1" ht="29.25" customHeight="1" x14ac:dyDescent="0.15">
      <c r="B29" s="3182"/>
      <c r="C29" s="3065"/>
      <c r="D29" s="3065"/>
      <c r="E29" s="3065"/>
      <c r="F29" s="3183"/>
      <c r="G29" s="839"/>
      <c r="I29" s="868" t="s">
        <v>1002</v>
      </c>
      <c r="J29" s="3190" t="s">
        <v>1199</v>
      </c>
      <c r="K29" s="3190"/>
      <c r="L29" s="3190"/>
      <c r="M29" s="3190"/>
      <c r="N29" s="3190"/>
      <c r="O29" s="3190"/>
      <c r="P29" s="3190"/>
      <c r="Q29" s="3190"/>
      <c r="R29" s="3190"/>
      <c r="S29" s="3190"/>
      <c r="T29" s="3190"/>
      <c r="U29" s="2564"/>
      <c r="V29" s="2565"/>
      <c r="W29" s="850" t="s">
        <v>860</v>
      </c>
      <c r="Y29" s="1061"/>
      <c r="Z29" s="842"/>
      <c r="AA29" s="843" t="s">
        <v>10</v>
      </c>
      <c r="AB29" s="843" t="s">
        <v>770</v>
      </c>
      <c r="AC29" s="843" t="s">
        <v>10</v>
      </c>
      <c r="AD29" s="844"/>
    </row>
    <row r="30" spans="2:30" s="827" customFormat="1" ht="2.25" customHeight="1" x14ac:dyDescent="0.15">
      <c r="B30" s="3184"/>
      <c r="C30" s="3185"/>
      <c r="D30" s="3185"/>
      <c r="E30" s="3185"/>
      <c r="F30" s="3186"/>
      <c r="G30" s="853"/>
      <c r="H30" s="854"/>
      <c r="I30" s="854"/>
      <c r="J30" s="854"/>
      <c r="K30" s="854"/>
      <c r="L30" s="854"/>
      <c r="M30" s="854"/>
      <c r="N30" s="854"/>
      <c r="O30" s="854"/>
      <c r="P30" s="854"/>
      <c r="Q30" s="854"/>
      <c r="R30" s="854"/>
      <c r="S30" s="854"/>
      <c r="T30" s="1063"/>
      <c r="U30" s="1064"/>
      <c r="V30" s="856"/>
      <c r="W30" s="854"/>
      <c r="X30" s="854"/>
      <c r="Y30" s="854"/>
      <c r="Z30" s="853"/>
      <c r="AA30" s="854"/>
      <c r="AB30" s="854"/>
      <c r="AC30" s="866"/>
      <c r="AD30" s="960"/>
    </row>
    <row r="31" spans="2:30" s="827" customFormat="1" ht="6" customHeight="1" x14ac:dyDescent="0.15">
      <c r="B31" s="1065"/>
      <c r="C31" s="1065"/>
      <c r="D31" s="1065"/>
      <c r="E31" s="1065"/>
      <c r="F31" s="1065"/>
      <c r="T31" s="1062"/>
      <c r="U31" s="1061"/>
      <c r="V31" s="830"/>
    </row>
    <row r="32" spans="2:30" s="827" customFormat="1" x14ac:dyDescent="0.15">
      <c r="B32" s="827" t="s">
        <v>1200</v>
      </c>
      <c r="C32" s="1065"/>
      <c r="D32" s="1065"/>
      <c r="E32" s="1065"/>
      <c r="F32" s="1065"/>
      <c r="T32" s="1062"/>
      <c r="U32" s="1061"/>
      <c r="V32" s="830"/>
    </row>
    <row r="33" spans="2:31" s="827" customFormat="1" ht="4.5" customHeight="1" x14ac:dyDescent="0.15">
      <c r="B33" s="1065"/>
      <c r="C33" s="1065"/>
      <c r="D33" s="1065"/>
      <c r="E33" s="1065"/>
      <c r="F33" s="1065"/>
      <c r="T33" s="1062"/>
      <c r="U33" s="1061"/>
      <c r="V33" s="830"/>
    </row>
    <row r="34" spans="2:31" s="827" customFormat="1" ht="2.25" customHeight="1" x14ac:dyDescent="0.15">
      <c r="B34" s="2820" t="s">
        <v>1193</v>
      </c>
      <c r="C34" s="2815"/>
      <c r="D34" s="2815"/>
      <c r="E34" s="2815"/>
      <c r="F34" s="2816"/>
      <c r="G34" s="836"/>
      <c r="H34" s="837"/>
      <c r="I34" s="837"/>
      <c r="J34" s="837"/>
      <c r="K34" s="837"/>
      <c r="L34" s="837"/>
      <c r="M34" s="837"/>
      <c r="N34" s="837"/>
      <c r="O34" s="837"/>
      <c r="P34" s="837"/>
      <c r="Q34" s="837"/>
      <c r="R34" s="837"/>
      <c r="S34" s="837"/>
      <c r="T34" s="837"/>
      <c r="U34" s="861"/>
      <c r="V34" s="861"/>
      <c r="W34" s="837"/>
      <c r="X34" s="837"/>
      <c r="Y34" s="837"/>
      <c r="Z34" s="836"/>
      <c r="AA34" s="837"/>
      <c r="AB34" s="837"/>
      <c r="AC34" s="860"/>
      <c r="AD34" s="921"/>
    </row>
    <row r="35" spans="2:31" s="827" customFormat="1" ht="13.5" customHeight="1" x14ac:dyDescent="0.15">
      <c r="B35" s="3182"/>
      <c r="C35" s="3065"/>
      <c r="D35" s="3065"/>
      <c r="E35" s="3065"/>
      <c r="F35" s="3183"/>
      <c r="G35" s="839"/>
      <c r="H35" s="827" t="s">
        <v>1201</v>
      </c>
      <c r="U35" s="830"/>
      <c r="V35" s="830"/>
      <c r="Z35" s="839"/>
      <c r="AA35" s="840" t="s">
        <v>769</v>
      </c>
      <c r="AB35" s="840" t="s">
        <v>770</v>
      </c>
      <c r="AC35" s="840" t="s">
        <v>771</v>
      </c>
      <c r="AD35" s="1057"/>
    </row>
    <row r="36" spans="2:31" s="827" customFormat="1" ht="15.75" customHeight="1" x14ac:dyDescent="0.15">
      <c r="B36" s="3182"/>
      <c r="C36" s="3065"/>
      <c r="D36" s="3065"/>
      <c r="E36" s="3065"/>
      <c r="F36" s="3183"/>
      <c r="G36" s="839"/>
      <c r="I36" s="868" t="s">
        <v>858</v>
      </c>
      <c r="J36" s="1066" t="s">
        <v>1195</v>
      </c>
      <c r="K36" s="877"/>
      <c r="L36" s="877"/>
      <c r="M36" s="877"/>
      <c r="N36" s="877"/>
      <c r="O36" s="877"/>
      <c r="P36" s="877"/>
      <c r="Q36" s="877"/>
      <c r="R36" s="877"/>
      <c r="S36" s="877"/>
      <c r="T36" s="877"/>
      <c r="U36" s="2564"/>
      <c r="V36" s="2565"/>
      <c r="W36" s="850" t="s">
        <v>860</v>
      </c>
      <c r="Z36" s="1059"/>
      <c r="AC36" s="846"/>
      <c r="AD36" s="844"/>
    </row>
    <row r="37" spans="2:31" s="827" customFormat="1" ht="15.75" customHeight="1" x14ac:dyDescent="0.15">
      <c r="B37" s="3182"/>
      <c r="C37" s="3065"/>
      <c r="D37" s="3065"/>
      <c r="E37" s="3065"/>
      <c r="F37" s="3183"/>
      <c r="G37" s="839"/>
      <c r="I37" s="1060" t="s">
        <v>861</v>
      </c>
      <c r="J37" s="1067" t="s">
        <v>1196</v>
      </c>
      <c r="K37" s="854"/>
      <c r="L37" s="854"/>
      <c r="M37" s="854"/>
      <c r="N37" s="854"/>
      <c r="O37" s="854"/>
      <c r="P37" s="854"/>
      <c r="Q37" s="854"/>
      <c r="R37" s="854"/>
      <c r="S37" s="854"/>
      <c r="T37" s="854"/>
      <c r="U37" s="2564"/>
      <c r="V37" s="2565"/>
      <c r="W37" s="850" t="s">
        <v>860</v>
      </c>
      <c r="Y37" s="1061"/>
      <c r="Z37" s="842"/>
      <c r="AA37" s="843" t="s">
        <v>10</v>
      </c>
      <c r="AB37" s="843" t="s">
        <v>770</v>
      </c>
      <c r="AC37" s="843" t="s">
        <v>10</v>
      </c>
      <c r="AD37" s="844"/>
    </row>
    <row r="38" spans="2:31" s="827" customFormat="1" ht="13.5" customHeight="1" x14ac:dyDescent="0.15">
      <c r="B38" s="3184"/>
      <c r="C38" s="3185"/>
      <c r="D38" s="3185"/>
      <c r="E38" s="3185"/>
      <c r="F38" s="3186"/>
      <c r="G38" s="839"/>
      <c r="H38" s="827" t="s">
        <v>1197</v>
      </c>
      <c r="U38" s="830"/>
      <c r="V38" s="830"/>
      <c r="Z38" s="839"/>
      <c r="AC38" s="846"/>
      <c r="AD38" s="844"/>
    </row>
    <row r="39" spans="2:31" s="827" customFormat="1" ht="13.5" customHeight="1" x14ac:dyDescent="0.15">
      <c r="B39" s="3182"/>
      <c r="C39" s="2815"/>
      <c r="D39" s="3065"/>
      <c r="E39" s="3065"/>
      <c r="F39" s="3183"/>
      <c r="G39" s="839"/>
      <c r="H39" s="827" t="s">
        <v>1202</v>
      </c>
      <c r="T39" s="1062"/>
      <c r="U39" s="1061"/>
      <c r="V39" s="830"/>
      <c r="Z39" s="839"/>
      <c r="AC39" s="846"/>
      <c r="AD39" s="844"/>
      <c r="AE39" s="839"/>
    </row>
    <row r="40" spans="2:31" s="827" customFormat="1" ht="30" customHeight="1" x14ac:dyDescent="0.15">
      <c r="B40" s="3182"/>
      <c r="C40" s="3065"/>
      <c r="D40" s="3065"/>
      <c r="E40" s="3065"/>
      <c r="F40" s="3183"/>
      <c r="G40" s="839"/>
      <c r="I40" s="868" t="s">
        <v>1002</v>
      </c>
      <c r="J40" s="3190" t="s">
        <v>1203</v>
      </c>
      <c r="K40" s="3190"/>
      <c r="L40" s="3190"/>
      <c r="M40" s="3190"/>
      <c r="N40" s="3190"/>
      <c r="O40" s="3190"/>
      <c r="P40" s="3190"/>
      <c r="Q40" s="3190"/>
      <c r="R40" s="3190"/>
      <c r="S40" s="3190"/>
      <c r="T40" s="3190"/>
      <c r="U40" s="2564"/>
      <c r="V40" s="2565"/>
      <c r="W40" s="850" t="s">
        <v>860</v>
      </c>
      <c r="Y40" s="1061"/>
      <c r="Z40" s="842"/>
      <c r="AA40" s="843" t="s">
        <v>10</v>
      </c>
      <c r="AB40" s="843" t="s">
        <v>770</v>
      </c>
      <c r="AC40" s="843" t="s">
        <v>10</v>
      </c>
      <c r="AD40" s="844"/>
    </row>
    <row r="41" spans="2:31" s="827" customFormat="1" ht="2.25" customHeight="1" x14ac:dyDescent="0.15">
      <c r="B41" s="3184"/>
      <c r="C41" s="3185"/>
      <c r="D41" s="3185"/>
      <c r="E41" s="3185"/>
      <c r="F41" s="3186"/>
      <c r="G41" s="853"/>
      <c r="H41" s="854"/>
      <c r="I41" s="854"/>
      <c r="J41" s="854"/>
      <c r="K41" s="854"/>
      <c r="L41" s="854"/>
      <c r="M41" s="854"/>
      <c r="N41" s="854"/>
      <c r="O41" s="854"/>
      <c r="P41" s="854"/>
      <c r="Q41" s="854"/>
      <c r="R41" s="854"/>
      <c r="S41" s="854"/>
      <c r="T41" s="1063"/>
      <c r="U41" s="1064"/>
      <c r="V41" s="856"/>
      <c r="W41" s="854"/>
      <c r="X41" s="854"/>
      <c r="Y41" s="854"/>
      <c r="Z41" s="853"/>
      <c r="AA41" s="854"/>
      <c r="AB41" s="854"/>
      <c r="AC41" s="866"/>
      <c r="AD41" s="960"/>
    </row>
    <row r="42" spans="2:31" s="827" customFormat="1" ht="6" customHeight="1" x14ac:dyDescent="0.15">
      <c r="B42" s="1065"/>
      <c r="C42" s="1065"/>
      <c r="D42" s="1065"/>
      <c r="E42" s="1065"/>
      <c r="F42" s="1065"/>
      <c r="T42" s="1062"/>
      <c r="U42" s="1061"/>
      <c r="V42" s="830"/>
    </row>
    <row r="43" spans="2:31" s="827" customFormat="1" ht="13.5" customHeight="1" x14ac:dyDescent="0.15">
      <c r="B43" s="827" t="s">
        <v>1204</v>
      </c>
      <c r="C43" s="1065"/>
      <c r="D43" s="1065"/>
      <c r="E43" s="1065"/>
      <c r="F43" s="1065"/>
      <c r="T43" s="1062"/>
      <c r="U43" s="1061"/>
      <c r="V43" s="830"/>
    </row>
    <row r="44" spans="2:31" s="827" customFormat="1" ht="13.5" customHeight="1" x14ac:dyDescent="0.15">
      <c r="B44" s="1045" t="s">
        <v>1205</v>
      </c>
      <c r="D44" s="1065"/>
      <c r="E44" s="1065"/>
      <c r="F44" s="1065"/>
      <c r="T44" s="1062"/>
      <c r="U44" s="1061"/>
      <c r="V44" s="830"/>
    </row>
    <row r="45" spans="2:31" s="827" customFormat="1" ht="3" customHeight="1" x14ac:dyDescent="0.15">
      <c r="C45" s="1065"/>
      <c r="D45" s="1065"/>
      <c r="E45" s="1065"/>
      <c r="F45" s="1065"/>
      <c r="T45" s="1062"/>
      <c r="U45" s="1061"/>
      <c r="V45" s="830"/>
    </row>
    <row r="46" spans="2:31" s="827" customFormat="1" ht="3" customHeight="1" x14ac:dyDescent="0.15">
      <c r="B46" s="2820" t="s">
        <v>1193</v>
      </c>
      <c r="C46" s="2815"/>
      <c r="D46" s="2815"/>
      <c r="E46" s="2815"/>
      <c r="F46" s="2816"/>
      <c r="G46" s="836"/>
      <c r="H46" s="837"/>
      <c r="I46" s="837"/>
      <c r="J46" s="837"/>
      <c r="K46" s="837"/>
      <c r="L46" s="837"/>
      <c r="M46" s="837"/>
      <c r="N46" s="837"/>
      <c r="O46" s="837"/>
      <c r="P46" s="837"/>
      <c r="Q46" s="837"/>
      <c r="R46" s="837"/>
      <c r="S46" s="837"/>
      <c r="T46" s="837"/>
      <c r="U46" s="861"/>
      <c r="V46" s="861"/>
      <c r="W46" s="837"/>
      <c r="X46" s="837"/>
      <c r="Y46" s="837"/>
      <c r="Z46" s="836"/>
      <c r="AA46" s="837"/>
      <c r="AB46" s="837"/>
      <c r="AC46" s="860"/>
      <c r="AD46" s="921"/>
    </row>
    <row r="47" spans="2:31" s="827" customFormat="1" ht="13.5" customHeight="1" x14ac:dyDescent="0.15">
      <c r="B47" s="3182"/>
      <c r="C47" s="3065"/>
      <c r="D47" s="3065"/>
      <c r="E47" s="3065"/>
      <c r="F47" s="3183"/>
      <c r="G47" s="839"/>
      <c r="H47" s="827" t="s">
        <v>1206</v>
      </c>
      <c r="U47" s="830"/>
      <c r="V47" s="830"/>
      <c r="Z47" s="839"/>
      <c r="AA47" s="840" t="s">
        <v>769</v>
      </c>
      <c r="AB47" s="840" t="s">
        <v>770</v>
      </c>
      <c r="AC47" s="840" t="s">
        <v>771</v>
      </c>
      <c r="AD47" s="1057"/>
    </row>
    <row r="48" spans="2:31" s="827" customFormat="1" ht="15.75" customHeight="1" x14ac:dyDescent="0.15">
      <c r="B48" s="3182"/>
      <c r="C48" s="3065"/>
      <c r="D48" s="3065"/>
      <c r="E48" s="3065"/>
      <c r="F48" s="3183"/>
      <c r="G48" s="839"/>
      <c r="I48" s="868" t="s">
        <v>858</v>
      </c>
      <c r="J48" s="1066" t="s">
        <v>1195</v>
      </c>
      <c r="K48" s="877"/>
      <c r="L48" s="877"/>
      <c r="M48" s="877"/>
      <c r="N48" s="877"/>
      <c r="O48" s="877"/>
      <c r="P48" s="877"/>
      <c r="Q48" s="877"/>
      <c r="R48" s="877"/>
      <c r="S48" s="877"/>
      <c r="T48" s="877"/>
      <c r="U48" s="2564"/>
      <c r="V48" s="2565"/>
      <c r="W48" s="850" t="s">
        <v>860</v>
      </c>
      <c r="Z48" s="1059"/>
      <c r="AC48" s="846"/>
      <c r="AD48" s="844"/>
    </row>
    <row r="49" spans="2:30" s="827" customFormat="1" ht="15.75" customHeight="1" x14ac:dyDescent="0.15">
      <c r="B49" s="3182"/>
      <c r="C49" s="3065"/>
      <c r="D49" s="3065"/>
      <c r="E49" s="3065"/>
      <c r="F49" s="3183"/>
      <c r="G49" s="839"/>
      <c r="I49" s="1060" t="s">
        <v>861</v>
      </c>
      <c r="J49" s="1067" t="s">
        <v>1196</v>
      </c>
      <c r="K49" s="854"/>
      <c r="L49" s="854"/>
      <c r="M49" s="854"/>
      <c r="N49" s="854"/>
      <c r="O49" s="854"/>
      <c r="P49" s="854"/>
      <c r="Q49" s="854"/>
      <c r="R49" s="854"/>
      <c r="S49" s="854"/>
      <c r="T49" s="854"/>
      <c r="U49" s="2564"/>
      <c r="V49" s="2565"/>
      <c r="W49" s="850" t="s">
        <v>860</v>
      </c>
      <c r="Y49" s="1061"/>
      <c r="Z49" s="842"/>
      <c r="AA49" s="843" t="s">
        <v>10</v>
      </c>
      <c r="AB49" s="843" t="s">
        <v>770</v>
      </c>
      <c r="AC49" s="843" t="s">
        <v>10</v>
      </c>
      <c r="AD49" s="844"/>
    </row>
    <row r="50" spans="2:30" s="827" customFormat="1" ht="13.5" customHeight="1" x14ac:dyDescent="0.15">
      <c r="B50" s="3182"/>
      <c r="C50" s="3065"/>
      <c r="D50" s="3065"/>
      <c r="E50" s="3065"/>
      <c r="F50" s="3183"/>
      <c r="G50" s="839"/>
      <c r="H50" s="827" t="s">
        <v>1197</v>
      </c>
      <c r="U50" s="830"/>
      <c r="V50" s="830"/>
      <c r="Z50" s="839"/>
      <c r="AC50" s="846"/>
      <c r="AD50" s="844"/>
    </row>
    <row r="51" spans="2:30" s="827" customFormat="1" ht="13.5" customHeight="1" x14ac:dyDescent="0.15">
      <c r="B51" s="3182"/>
      <c r="C51" s="3065"/>
      <c r="D51" s="3065"/>
      <c r="E51" s="3065"/>
      <c r="F51" s="3183"/>
      <c r="G51" s="839"/>
      <c r="H51" s="827" t="s">
        <v>1207</v>
      </c>
      <c r="T51" s="1062"/>
      <c r="U51" s="1061"/>
      <c r="V51" s="830"/>
      <c r="Z51" s="839"/>
      <c r="AC51" s="846"/>
      <c r="AD51" s="844"/>
    </row>
    <row r="52" spans="2:30" s="827" customFormat="1" ht="30" customHeight="1" x14ac:dyDescent="0.15">
      <c r="B52" s="3182"/>
      <c r="C52" s="3065"/>
      <c r="D52" s="3065"/>
      <c r="E52" s="3065"/>
      <c r="F52" s="3183"/>
      <c r="G52" s="839"/>
      <c r="I52" s="868" t="s">
        <v>1002</v>
      </c>
      <c r="J52" s="3190" t="s">
        <v>1203</v>
      </c>
      <c r="K52" s="3190"/>
      <c r="L52" s="3190"/>
      <c r="M52" s="3190"/>
      <c r="N52" s="3190"/>
      <c r="O52" s="3190"/>
      <c r="P52" s="3190"/>
      <c r="Q52" s="3190"/>
      <c r="R52" s="3190"/>
      <c r="S52" s="3190"/>
      <c r="T52" s="3190"/>
      <c r="U52" s="2564"/>
      <c r="V52" s="2565"/>
      <c r="W52" s="850" t="s">
        <v>860</v>
      </c>
      <c r="Y52" s="1061"/>
      <c r="Z52" s="842"/>
      <c r="AA52" s="843" t="s">
        <v>10</v>
      </c>
      <c r="AB52" s="843" t="s">
        <v>770</v>
      </c>
      <c r="AC52" s="843" t="s">
        <v>10</v>
      </c>
      <c r="AD52" s="844"/>
    </row>
    <row r="53" spans="2:30" s="827" customFormat="1" ht="3" customHeight="1" x14ac:dyDescent="0.15">
      <c r="B53" s="3184"/>
      <c r="C53" s="3185"/>
      <c r="D53" s="3185"/>
      <c r="E53" s="3185"/>
      <c r="F53" s="3186"/>
      <c r="G53" s="853"/>
      <c r="H53" s="854"/>
      <c r="I53" s="854"/>
      <c r="J53" s="854"/>
      <c r="K53" s="854"/>
      <c r="L53" s="854"/>
      <c r="M53" s="854"/>
      <c r="N53" s="854"/>
      <c r="O53" s="854"/>
      <c r="P53" s="854"/>
      <c r="Q53" s="854"/>
      <c r="R53" s="854"/>
      <c r="S53" s="854"/>
      <c r="T53" s="1063"/>
      <c r="U53" s="1064"/>
      <c r="V53" s="856"/>
      <c r="W53" s="854"/>
      <c r="X53" s="854"/>
      <c r="Y53" s="854"/>
      <c r="Z53" s="853"/>
      <c r="AA53" s="854"/>
      <c r="AB53" s="854"/>
      <c r="AC53" s="866"/>
      <c r="AD53" s="960"/>
    </row>
    <row r="54" spans="2:30" s="827" customFormat="1" ht="3" customHeight="1" x14ac:dyDescent="0.15">
      <c r="B54" s="2820" t="s">
        <v>1208</v>
      </c>
      <c r="C54" s="2815"/>
      <c r="D54" s="2815"/>
      <c r="E54" s="2815"/>
      <c r="F54" s="2816"/>
      <c r="G54" s="836"/>
      <c r="H54" s="837"/>
      <c r="I54" s="837"/>
      <c r="J54" s="837"/>
      <c r="K54" s="837"/>
      <c r="L54" s="837"/>
      <c r="M54" s="837"/>
      <c r="N54" s="837"/>
      <c r="O54" s="837"/>
      <c r="P54" s="837"/>
      <c r="Q54" s="837"/>
      <c r="R54" s="837"/>
      <c r="S54" s="837"/>
      <c r="T54" s="837"/>
      <c r="U54" s="861"/>
      <c r="V54" s="861"/>
      <c r="W54" s="837"/>
      <c r="X54" s="837"/>
      <c r="Y54" s="837"/>
      <c r="Z54" s="836"/>
      <c r="AA54" s="837"/>
      <c r="AB54" s="837"/>
      <c r="AC54" s="860"/>
      <c r="AD54" s="921"/>
    </row>
    <row r="55" spans="2:30" s="827" customFormat="1" x14ac:dyDescent="0.15">
      <c r="B55" s="3182"/>
      <c r="C55" s="3065"/>
      <c r="D55" s="3065"/>
      <c r="E55" s="3065"/>
      <c r="F55" s="3183"/>
      <c r="G55" s="839"/>
      <c r="H55" s="827" t="s">
        <v>1194</v>
      </c>
      <c r="U55" s="830"/>
      <c r="V55" s="830"/>
      <c r="Z55" s="839"/>
      <c r="AA55" s="840" t="s">
        <v>769</v>
      </c>
      <c r="AB55" s="840" t="s">
        <v>770</v>
      </c>
      <c r="AC55" s="840" t="s">
        <v>771</v>
      </c>
      <c r="AD55" s="1057"/>
    </row>
    <row r="56" spans="2:30" s="827" customFormat="1" ht="15.75" customHeight="1" x14ac:dyDescent="0.15">
      <c r="B56" s="3182"/>
      <c r="C56" s="3065"/>
      <c r="D56" s="3065"/>
      <c r="E56" s="3065"/>
      <c r="F56" s="3183"/>
      <c r="G56" s="839"/>
      <c r="I56" s="868" t="s">
        <v>858</v>
      </c>
      <c r="J56" s="3187" t="s">
        <v>1209</v>
      </c>
      <c r="K56" s="3188"/>
      <c r="L56" s="3188"/>
      <c r="M56" s="3188"/>
      <c r="N56" s="3188"/>
      <c r="O56" s="3188"/>
      <c r="P56" s="3188"/>
      <c r="Q56" s="3188"/>
      <c r="R56" s="3188"/>
      <c r="S56" s="3188"/>
      <c r="T56" s="3188"/>
      <c r="U56" s="2564"/>
      <c r="V56" s="2565"/>
      <c r="W56" s="850" t="s">
        <v>860</v>
      </c>
      <c r="Z56" s="839"/>
      <c r="AC56" s="846"/>
      <c r="AD56" s="844"/>
    </row>
    <row r="57" spans="2:30" s="827" customFormat="1" ht="15.75" customHeight="1" x14ac:dyDescent="0.15">
      <c r="B57" s="3182"/>
      <c r="C57" s="3065"/>
      <c r="D57" s="3065"/>
      <c r="E57" s="3065"/>
      <c r="F57" s="3183"/>
      <c r="G57" s="839"/>
      <c r="I57" s="1060" t="s">
        <v>861</v>
      </c>
      <c r="J57" s="3189" t="s">
        <v>1210</v>
      </c>
      <c r="K57" s="3190"/>
      <c r="L57" s="3190"/>
      <c r="M57" s="3190"/>
      <c r="N57" s="3190"/>
      <c r="O57" s="3190"/>
      <c r="P57" s="3190"/>
      <c r="Q57" s="3190"/>
      <c r="R57" s="3190"/>
      <c r="S57" s="3190"/>
      <c r="T57" s="3190"/>
      <c r="U57" s="2786"/>
      <c r="V57" s="2787"/>
      <c r="W57" s="872" t="s">
        <v>860</v>
      </c>
      <c r="Y57" s="1061"/>
      <c r="Z57" s="842"/>
      <c r="AA57" s="843" t="s">
        <v>10</v>
      </c>
      <c r="AB57" s="843" t="s">
        <v>770</v>
      </c>
      <c r="AC57" s="843" t="s">
        <v>10</v>
      </c>
      <c r="AD57" s="844"/>
    </row>
    <row r="58" spans="2:30" s="827" customFormat="1" ht="3" customHeight="1" x14ac:dyDescent="0.15">
      <c r="B58" s="3184"/>
      <c r="C58" s="3185"/>
      <c r="D58" s="3185"/>
      <c r="E58" s="3185"/>
      <c r="F58" s="3186"/>
      <c r="G58" s="853"/>
      <c r="H58" s="854"/>
      <c r="I58" s="854"/>
      <c r="J58" s="854"/>
      <c r="K58" s="854"/>
      <c r="L58" s="854"/>
      <c r="M58" s="854"/>
      <c r="N58" s="854"/>
      <c r="O58" s="854"/>
      <c r="P58" s="854"/>
      <c r="Q58" s="854"/>
      <c r="R58" s="854"/>
      <c r="S58" s="854"/>
      <c r="T58" s="1063"/>
      <c r="U58" s="1064"/>
      <c r="V58" s="856"/>
      <c r="W58" s="854"/>
      <c r="X58" s="854"/>
      <c r="Y58" s="854"/>
      <c r="Z58" s="853"/>
      <c r="AA58" s="854"/>
      <c r="AB58" s="854"/>
      <c r="AC58" s="866"/>
      <c r="AD58" s="960"/>
    </row>
    <row r="59" spans="2:30" s="827" customFormat="1" ht="3" customHeight="1" x14ac:dyDescent="0.15">
      <c r="B59" s="2820" t="s">
        <v>1211</v>
      </c>
      <c r="C59" s="2815"/>
      <c r="D59" s="2815"/>
      <c r="E59" s="2815"/>
      <c r="F59" s="2816"/>
      <c r="G59" s="836"/>
      <c r="H59" s="837"/>
      <c r="I59" s="837"/>
      <c r="J59" s="837"/>
      <c r="K59" s="837"/>
      <c r="L59" s="837"/>
      <c r="M59" s="837"/>
      <c r="N59" s="837"/>
      <c r="O59" s="837"/>
      <c r="P59" s="837"/>
      <c r="Q59" s="837"/>
      <c r="R59" s="837"/>
      <c r="S59" s="837"/>
      <c r="T59" s="837"/>
      <c r="U59" s="861"/>
      <c r="V59" s="861"/>
      <c r="W59" s="837"/>
      <c r="X59" s="837"/>
      <c r="Y59" s="837"/>
      <c r="Z59" s="836"/>
      <c r="AA59" s="837"/>
      <c r="AB59" s="837"/>
      <c r="AC59" s="860"/>
      <c r="AD59" s="921"/>
    </row>
    <row r="60" spans="2:30" s="827" customFormat="1" ht="13.5" customHeight="1" x14ac:dyDescent="0.15">
      <c r="B60" s="3182"/>
      <c r="C60" s="3065"/>
      <c r="D60" s="3065"/>
      <c r="E60" s="3065"/>
      <c r="F60" s="3183"/>
      <c r="G60" s="839"/>
      <c r="H60" s="827" t="s">
        <v>1206</v>
      </c>
      <c r="U60" s="830"/>
      <c r="V60" s="830"/>
      <c r="Z60" s="839"/>
      <c r="AA60" s="840" t="s">
        <v>769</v>
      </c>
      <c r="AB60" s="840" t="s">
        <v>770</v>
      </c>
      <c r="AC60" s="840" t="s">
        <v>771</v>
      </c>
      <c r="AD60" s="1057"/>
    </row>
    <row r="61" spans="2:30" s="827" customFormat="1" ht="15.75" customHeight="1" x14ac:dyDescent="0.15">
      <c r="B61" s="3182"/>
      <c r="C61" s="3065"/>
      <c r="D61" s="3065"/>
      <c r="E61" s="3065"/>
      <c r="F61" s="3183"/>
      <c r="G61" s="839"/>
      <c r="I61" s="868" t="s">
        <v>858</v>
      </c>
      <c r="J61" s="3187" t="s">
        <v>1209</v>
      </c>
      <c r="K61" s="3188"/>
      <c r="L61" s="3188"/>
      <c r="M61" s="3188"/>
      <c r="N61" s="3188"/>
      <c r="O61" s="3188"/>
      <c r="P61" s="3188"/>
      <c r="Q61" s="3188"/>
      <c r="R61" s="3188"/>
      <c r="S61" s="3188"/>
      <c r="T61" s="3188"/>
      <c r="U61" s="2564"/>
      <c r="V61" s="2565"/>
      <c r="W61" s="850" t="s">
        <v>860</v>
      </c>
      <c r="Z61" s="839"/>
      <c r="AC61" s="846"/>
      <c r="AD61" s="844"/>
    </row>
    <row r="62" spans="2:30" s="827" customFormat="1" ht="30" customHeight="1" x14ac:dyDescent="0.15">
      <c r="B62" s="3182"/>
      <c r="C62" s="3065"/>
      <c r="D62" s="3065"/>
      <c r="E62" s="3065"/>
      <c r="F62" s="3183"/>
      <c r="G62" s="839"/>
      <c r="I62" s="1060" t="s">
        <v>861</v>
      </c>
      <c r="J62" s="3189" t="s">
        <v>1212</v>
      </c>
      <c r="K62" s="3190"/>
      <c r="L62" s="3190"/>
      <c r="M62" s="3190"/>
      <c r="N62" s="3190"/>
      <c r="O62" s="3190"/>
      <c r="P62" s="3190"/>
      <c r="Q62" s="3190"/>
      <c r="R62" s="3190"/>
      <c r="S62" s="3190"/>
      <c r="T62" s="3190"/>
      <c r="U62" s="2564"/>
      <c r="V62" s="2565"/>
      <c r="W62" s="872" t="s">
        <v>860</v>
      </c>
      <c r="Y62" s="1061" t="str">
        <f>IFERROR(U62/U61,"")</f>
        <v/>
      </c>
      <c r="Z62" s="842"/>
      <c r="AA62" s="843" t="s">
        <v>10</v>
      </c>
      <c r="AB62" s="843" t="s">
        <v>770</v>
      </c>
      <c r="AC62" s="843" t="s">
        <v>10</v>
      </c>
      <c r="AD62" s="844"/>
    </row>
    <row r="63" spans="2:30" s="827" customFormat="1" ht="3" customHeight="1" x14ac:dyDescent="0.15">
      <c r="B63" s="3184"/>
      <c r="C63" s="3185"/>
      <c r="D63" s="3185"/>
      <c r="E63" s="3185"/>
      <c r="F63" s="3186"/>
      <c r="G63" s="853"/>
      <c r="H63" s="854"/>
      <c r="I63" s="854"/>
      <c r="J63" s="854"/>
      <c r="K63" s="854"/>
      <c r="L63" s="854"/>
      <c r="M63" s="854"/>
      <c r="N63" s="854"/>
      <c r="O63" s="854"/>
      <c r="P63" s="854"/>
      <c r="Q63" s="854"/>
      <c r="R63" s="854"/>
      <c r="S63" s="854"/>
      <c r="T63" s="1063"/>
      <c r="U63" s="1063"/>
      <c r="V63" s="854"/>
      <c r="W63" s="854"/>
      <c r="X63" s="854"/>
      <c r="Y63" s="854"/>
      <c r="Z63" s="853"/>
      <c r="AA63" s="854"/>
      <c r="AB63" s="854"/>
      <c r="AC63" s="866"/>
      <c r="AD63" s="960"/>
    </row>
    <row r="64" spans="2:30" s="827" customFormat="1" ht="6" customHeight="1" x14ac:dyDescent="0.15">
      <c r="B64" s="1065"/>
      <c r="C64" s="1065"/>
      <c r="D64" s="1065"/>
      <c r="E64" s="1065"/>
      <c r="F64" s="1065"/>
      <c r="T64" s="1062"/>
      <c r="U64" s="1062"/>
    </row>
    <row r="65" spans="2:30" s="827" customFormat="1" x14ac:dyDescent="0.15">
      <c r="B65" s="3180" t="s">
        <v>1213</v>
      </c>
      <c r="C65" s="3180"/>
      <c r="D65" s="1068" t="s">
        <v>1214</v>
      </c>
      <c r="E65" s="1069"/>
      <c r="F65" s="1069"/>
      <c r="G65" s="1069"/>
      <c r="H65" s="1069"/>
      <c r="I65" s="1069"/>
      <c r="J65" s="1069"/>
      <c r="K65" s="1069"/>
      <c r="L65" s="1069"/>
      <c r="M65" s="1069"/>
      <c r="N65" s="1069"/>
      <c r="O65" s="1069"/>
      <c r="P65" s="1069"/>
      <c r="Q65" s="1069"/>
      <c r="R65" s="1069"/>
      <c r="S65" s="1069"/>
      <c r="T65" s="1069"/>
      <c r="U65" s="1069"/>
      <c r="V65" s="1069"/>
      <c r="W65" s="1069"/>
      <c r="X65" s="1069"/>
      <c r="Y65" s="1069"/>
      <c r="Z65" s="1069"/>
      <c r="AA65" s="1069"/>
      <c r="AB65" s="1069"/>
      <c r="AC65" s="1069"/>
      <c r="AD65" s="1069"/>
    </row>
    <row r="66" spans="2:30" s="827" customFormat="1" ht="13.5" customHeight="1" x14ac:dyDescent="0.15">
      <c r="B66" s="3180" t="s">
        <v>1215</v>
      </c>
      <c r="C66" s="3180"/>
      <c r="D66" s="1070" t="s">
        <v>1216</v>
      </c>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row>
    <row r="67" spans="2:30" s="827" customFormat="1" ht="27" customHeight="1" x14ac:dyDescent="0.15">
      <c r="B67" s="3180" t="s">
        <v>1217</v>
      </c>
      <c r="C67" s="3180"/>
      <c r="D67" s="3181" t="s">
        <v>1218</v>
      </c>
      <c r="E67" s="3181"/>
      <c r="F67" s="3181"/>
      <c r="G67" s="3181"/>
      <c r="H67" s="3181"/>
      <c r="I67" s="3181"/>
      <c r="J67" s="3181"/>
      <c r="K67" s="3181"/>
      <c r="L67" s="3181"/>
      <c r="M67" s="3181"/>
      <c r="N67" s="3181"/>
      <c r="O67" s="3181"/>
      <c r="P67" s="3181"/>
      <c r="Q67" s="3181"/>
      <c r="R67" s="3181"/>
      <c r="S67" s="3181"/>
      <c r="T67" s="3181"/>
      <c r="U67" s="3181"/>
      <c r="V67" s="3181"/>
      <c r="W67" s="3181"/>
      <c r="X67" s="3181"/>
      <c r="Y67" s="3181"/>
      <c r="Z67" s="3181"/>
      <c r="AA67" s="3181"/>
      <c r="AB67" s="3181"/>
      <c r="AC67" s="3181"/>
      <c r="AD67" s="3181"/>
    </row>
    <row r="68" spans="2:30" s="827" customFormat="1" x14ac:dyDescent="0.15">
      <c r="B68" s="904"/>
      <c r="C68" s="904"/>
      <c r="D68" s="904"/>
      <c r="E68" s="904"/>
      <c r="F68" s="904"/>
      <c r="G68" s="904"/>
      <c r="H68" s="904"/>
      <c r="I68" s="904"/>
      <c r="J68" s="904"/>
      <c r="K68" s="904"/>
      <c r="L68" s="904"/>
      <c r="M68" s="904"/>
      <c r="N68" s="904"/>
      <c r="O68" s="904"/>
      <c r="P68" s="904"/>
      <c r="Q68" s="904"/>
      <c r="R68" s="904"/>
      <c r="S68" s="904"/>
      <c r="T68" s="904"/>
      <c r="U68" s="904"/>
      <c r="V68" s="904"/>
      <c r="W68" s="904"/>
      <c r="X68" s="904"/>
      <c r="Y68" s="904"/>
      <c r="Z68" s="904"/>
      <c r="AA68" s="904"/>
      <c r="AB68" s="904"/>
      <c r="AC68" s="904"/>
      <c r="AD68" s="904"/>
    </row>
    <row r="69" spans="2:30" s="904" customFormat="1" x14ac:dyDescent="0.15"/>
    <row r="70" spans="2:30" x14ac:dyDescent="0.15">
      <c r="B70" s="904"/>
      <c r="C70" s="904"/>
      <c r="D70" s="904"/>
      <c r="E70" s="904"/>
      <c r="F70" s="904"/>
      <c r="G70" s="904"/>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row>
    <row r="71" spans="2:30" x14ac:dyDescent="0.15">
      <c r="B71" s="904"/>
      <c r="C71" s="904"/>
      <c r="D71" s="904"/>
      <c r="E71" s="904"/>
      <c r="F71" s="904"/>
      <c r="G71" s="904"/>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row>
    <row r="72" spans="2:30" s="904" customFormat="1" x14ac:dyDescent="0.15">
      <c r="B72" s="1004"/>
      <c r="C72" s="880"/>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row>
    <row r="73" spans="2:30" s="904" customFormat="1" ht="13.5" customHeight="1" x14ac:dyDescent="0.15">
      <c r="B73" s="1004"/>
      <c r="C73" s="880"/>
      <c r="D73" s="880"/>
      <c r="E73" s="880"/>
      <c r="F73" s="880"/>
      <c r="G73" s="880"/>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row>
    <row r="74" spans="2:30" s="904" customFormat="1" ht="13.5" customHeight="1" x14ac:dyDescent="0.15">
      <c r="B74" s="1004"/>
      <c r="C74" s="88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row>
    <row r="75" spans="2:30" s="904" customFormat="1" x14ac:dyDescent="0.15">
      <c r="B75" s="1004"/>
      <c r="C75" s="88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row>
    <row r="76" spans="2:30" s="904" customFormat="1" x14ac:dyDescent="0.15">
      <c r="B76" s="1004"/>
      <c r="C76" s="88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row>
    <row r="77" spans="2:30" s="904" customFormat="1" x14ac:dyDescent="0.15">
      <c r="B77" s="1004"/>
      <c r="C77" s="880"/>
      <c r="D77" s="880"/>
      <c r="E77" s="880"/>
      <c r="F77" s="880"/>
      <c r="G77" s="880"/>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row>
    <row r="122" spans="3:7" x14ac:dyDescent="0.15">
      <c r="C122" s="914"/>
      <c r="D122" s="914"/>
      <c r="E122" s="914"/>
      <c r="F122" s="914"/>
      <c r="G122" s="914"/>
    </row>
    <row r="123" spans="3:7" x14ac:dyDescent="0.15">
      <c r="C123" s="915"/>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9"/>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H82"/>
  <sheetViews>
    <sheetView view="pageBreakPreview" topLeftCell="A64" zoomScale="85" zoomScaleNormal="130" zoomScaleSheetLayoutView="85" workbookViewId="0">
      <selection activeCell="H79" sqref="H79"/>
    </sheetView>
  </sheetViews>
  <sheetFormatPr defaultColWidth="9" defaultRowHeight="11.25" x14ac:dyDescent="0.15"/>
  <cols>
    <col min="1" max="1" width="1.625" style="1188" customWidth="1"/>
    <col min="2" max="2" width="15.625" style="1188" customWidth="1"/>
    <col min="3" max="4" width="4.375" style="1188" customWidth="1"/>
    <col min="5" max="5" width="2.5" style="1189" customWidth="1"/>
    <col min="6" max="6" width="2.5" style="1190" customWidth="1"/>
    <col min="7" max="7" width="38.125" style="1188" customWidth="1"/>
    <col min="8" max="8" width="23.125" style="1191" customWidth="1"/>
    <col min="9" max="16384" width="9" style="1188"/>
  </cols>
  <sheetData>
    <row r="1" spans="1:8" ht="30" customHeight="1" x14ac:dyDescent="0.15">
      <c r="A1" s="2276" t="s">
        <v>3409</v>
      </c>
      <c r="B1" s="2277"/>
      <c r="C1" s="2277"/>
      <c r="D1" s="2277"/>
      <c r="E1" s="2277"/>
      <c r="F1" s="2277"/>
      <c r="G1" s="2277"/>
      <c r="H1" s="2277"/>
    </row>
    <row r="2" spans="1:8" ht="12" customHeight="1" x14ac:dyDescent="0.15">
      <c r="A2" s="1487" t="s">
        <v>3236</v>
      </c>
      <c r="B2" s="1712"/>
    </row>
    <row r="3" spans="1:8" ht="12" customHeight="1" x14ac:dyDescent="0.15">
      <c r="G3" s="1335" t="s">
        <v>2644</v>
      </c>
      <c r="H3" s="1336"/>
    </row>
    <row r="4" spans="1:8" ht="12" customHeight="1" x14ac:dyDescent="0.15">
      <c r="G4" s="1335" t="s">
        <v>2645</v>
      </c>
      <c r="H4" s="1336"/>
    </row>
    <row r="5" spans="1:8" ht="12" customHeight="1" x14ac:dyDescent="0.15"/>
    <row r="6" spans="1:8" s="1487" customFormat="1" ht="12" customHeight="1" x14ac:dyDescent="0.15">
      <c r="A6" s="1491" t="s">
        <v>2861</v>
      </c>
      <c r="B6" s="1489"/>
      <c r="E6" s="1488"/>
      <c r="F6" s="1489"/>
      <c r="H6" s="1490"/>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3233</v>
      </c>
      <c r="B10" s="1802"/>
      <c r="E10" s="1562"/>
      <c r="F10" s="1563"/>
      <c r="H10" s="1523"/>
    </row>
    <row r="11" spans="1:8" s="1561" customFormat="1" ht="12" customHeight="1" x14ac:dyDescent="0.15">
      <c r="A11" s="1560"/>
      <c r="B11" s="1802" t="s">
        <v>3226</v>
      </c>
      <c r="E11" s="1562"/>
      <c r="F11" s="1563"/>
      <c r="H11" s="1523"/>
    </row>
    <row r="12" spans="1:8" s="1192" customFormat="1" ht="60" customHeight="1" x14ac:dyDescent="0.15">
      <c r="A12" s="2080" t="s">
        <v>2515</v>
      </c>
      <c r="B12" s="2081"/>
      <c r="C12" s="1211" t="s">
        <v>2634</v>
      </c>
      <c r="D12" s="1211" t="s">
        <v>2516</v>
      </c>
      <c r="E12" s="2080" t="s">
        <v>2517</v>
      </c>
      <c r="F12" s="2082"/>
      <c r="G12" s="2081"/>
      <c r="H12" s="1212" t="s">
        <v>2518</v>
      </c>
    </row>
    <row r="13" spans="1:8" s="1192" customFormat="1" ht="24" customHeight="1" x14ac:dyDescent="0.15">
      <c r="A13" s="2083" t="s">
        <v>2519</v>
      </c>
      <c r="B13" s="2084"/>
      <c r="C13" s="1213" t="s">
        <v>241</v>
      </c>
      <c r="D13" s="1214" t="s">
        <v>241</v>
      </c>
      <c r="E13" s="1215" t="s">
        <v>770</v>
      </c>
      <c r="F13" s="2087" t="s">
        <v>3227</v>
      </c>
      <c r="G13" s="2088"/>
      <c r="H13" s="1218"/>
    </row>
    <row r="14" spans="1:8" s="1192" customFormat="1" ht="22.5" customHeight="1" x14ac:dyDescent="0.15">
      <c r="A14" s="2085"/>
      <c r="B14" s="2086"/>
      <c r="C14" s="1216" t="s">
        <v>241</v>
      </c>
      <c r="D14" s="1217" t="s">
        <v>241</v>
      </c>
      <c r="E14" s="1196" t="s">
        <v>770</v>
      </c>
      <c r="F14" s="2089" t="s">
        <v>3228</v>
      </c>
      <c r="G14" s="2090"/>
      <c r="H14" s="1218" t="s">
        <v>2520</v>
      </c>
    </row>
    <row r="15" spans="1:8" s="1192" customFormat="1" ht="18" customHeight="1" x14ac:dyDescent="0.15">
      <c r="A15" s="2085"/>
      <c r="B15" s="2086"/>
      <c r="C15" s="1194" t="s">
        <v>241</v>
      </c>
      <c r="D15" s="1195" t="s">
        <v>241</v>
      </c>
      <c r="E15" s="1196" t="s">
        <v>770</v>
      </c>
      <c r="F15" s="2243" t="s">
        <v>3243</v>
      </c>
      <c r="G15" s="2244"/>
      <c r="H15" s="1780" t="s">
        <v>3244</v>
      </c>
    </row>
    <row r="16" spans="1:8" s="1192" customFormat="1" ht="12" customHeight="1" x14ac:dyDescent="0.15">
      <c r="A16" s="2085"/>
      <c r="B16" s="2086"/>
      <c r="C16" s="2278"/>
      <c r="D16" s="2281" t="s">
        <v>241</v>
      </c>
      <c r="E16" s="1781" t="s">
        <v>770</v>
      </c>
      <c r="F16" s="1782" t="s">
        <v>2521</v>
      </c>
      <c r="G16" s="1783"/>
      <c r="H16" s="2284" t="s">
        <v>3191</v>
      </c>
    </row>
    <row r="17" spans="1:8" s="1192" customFormat="1" ht="12" customHeight="1" x14ac:dyDescent="0.15">
      <c r="A17" s="2085"/>
      <c r="B17" s="2086"/>
      <c r="C17" s="2279"/>
      <c r="D17" s="2282"/>
      <c r="E17" s="1781"/>
      <c r="F17" s="1784" t="s">
        <v>1026</v>
      </c>
      <c r="G17" s="1785" t="s">
        <v>2523</v>
      </c>
      <c r="H17" s="2285"/>
    </row>
    <row r="18" spans="1:8" s="1192" customFormat="1" ht="12" customHeight="1" x14ac:dyDescent="0.15">
      <c r="A18" s="2085"/>
      <c r="B18" s="2086"/>
      <c r="C18" s="2279"/>
      <c r="D18" s="2282"/>
      <c r="E18" s="1781"/>
      <c r="F18" s="1782"/>
      <c r="G18" s="1783"/>
      <c r="H18" s="2285"/>
    </row>
    <row r="19" spans="1:8" s="1192" customFormat="1" ht="12" customHeight="1" x14ac:dyDescent="0.15">
      <c r="A19" s="2085"/>
      <c r="B19" s="2086"/>
      <c r="C19" s="2280"/>
      <c r="D19" s="2283"/>
      <c r="E19" s="1781"/>
      <c r="F19" s="1782"/>
      <c r="G19" s="1783"/>
      <c r="H19" s="2286"/>
    </row>
    <row r="20" spans="1:8" s="1198" customFormat="1" ht="30" customHeight="1" x14ac:dyDescent="0.15">
      <c r="A20" s="1193"/>
      <c r="B20" s="1224" t="s">
        <v>6</v>
      </c>
      <c r="C20" s="1194" t="s">
        <v>241</v>
      </c>
      <c r="D20" s="1195" t="s">
        <v>241</v>
      </c>
      <c r="E20" s="1196"/>
      <c r="F20" s="2109"/>
      <c r="G20" s="2110"/>
      <c r="H20" s="1225" t="s">
        <v>2524</v>
      </c>
    </row>
    <row r="21" spans="1:8" s="1192" customFormat="1" ht="30" customHeight="1" x14ac:dyDescent="0.15">
      <c r="A21" s="1193"/>
      <c r="B21" s="1224" t="s">
        <v>2525</v>
      </c>
      <c r="C21" s="1194" t="s">
        <v>241</v>
      </c>
      <c r="D21" s="1195" t="s">
        <v>241</v>
      </c>
      <c r="E21" s="1196" t="s">
        <v>770</v>
      </c>
      <c r="F21" s="2109" t="s">
        <v>2526</v>
      </c>
      <c r="G21" s="2110"/>
      <c r="H21" s="1218"/>
    </row>
    <row r="22" spans="1:8" ht="18" customHeight="1" x14ac:dyDescent="0.15">
      <c r="A22" s="1226"/>
      <c r="B22" s="1227" t="s">
        <v>2527</v>
      </c>
      <c r="C22" s="1228"/>
      <c r="D22" s="1228"/>
      <c r="E22" s="2273"/>
      <c r="F22" s="2274"/>
      <c r="G22" s="2275"/>
      <c r="H22" s="1229"/>
    </row>
    <row r="23" spans="1:8" ht="18" customHeight="1" x14ac:dyDescent="0.15">
      <c r="A23" s="1242"/>
      <c r="B23" s="2271" t="s">
        <v>373</v>
      </c>
      <c r="C23" s="2200"/>
      <c r="D23" s="1238" t="s">
        <v>241</v>
      </c>
      <c r="E23" s="1243" t="s">
        <v>770</v>
      </c>
      <c r="F23" s="2221" t="s">
        <v>2535</v>
      </c>
      <c r="G23" s="2222"/>
      <c r="H23" s="1229" t="s">
        <v>2536</v>
      </c>
    </row>
    <row r="24" spans="1:8" ht="27.75" customHeight="1" x14ac:dyDescent="0.15">
      <c r="A24" s="1242"/>
      <c r="B24" s="2271"/>
      <c r="C24" s="2201"/>
      <c r="D24" s="1238" t="s">
        <v>241</v>
      </c>
      <c r="E24" s="1243" t="s">
        <v>770</v>
      </c>
      <c r="F24" s="2198" t="s">
        <v>2562</v>
      </c>
      <c r="G24" s="2199"/>
      <c r="H24" s="1229" t="s">
        <v>3189</v>
      </c>
    </row>
    <row r="25" spans="1:8" ht="18" customHeight="1" x14ac:dyDescent="0.15">
      <c r="A25" s="1242"/>
      <c r="B25" s="2271"/>
      <c r="C25" s="2201"/>
      <c r="D25" s="1238" t="s">
        <v>241</v>
      </c>
      <c r="E25" s="1239" t="s">
        <v>770</v>
      </c>
      <c r="F25" s="2221" t="s">
        <v>2537</v>
      </c>
      <c r="G25" s="2222"/>
      <c r="H25" s="1244" t="s">
        <v>2536</v>
      </c>
    </row>
    <row r="26" spans="1:8" ht="18" customHeight="1" x14ac:dyDescent="0.15">
      <c r="A26" s="1242"/>
      <c r="B26" s="2272"/>
      <c r="C26" s="2202"/>
      <c r="D26" s="1238" t="s">
        <v>241</v>
      </c>
      <c r="E26" s="1235" t="s">
        <v>770</v>
      </c>
      <c r="F26" s="2261" t="s">
        <v>2538</v>
      </c>
      <c r="G26" s="2262"/>
      <c r="H26" s="1245" t="s">
        <v>2539</v>
      </c>
    </row>
    <row r="27" spans="1:8" ht="18" customHeight="1" x14ac:dyDescent="0.15">
      <c r="A27" s="1242"/>
      <c r="B27" s="2217" t="s">
        <v>2540</v>
      </c>
      <c r="C27" s="2267"/>
      <c r="D27" s="1246" t="s">
        <v>241</v>
      </c>
      <c r="E27" s="1247" t="s">
        <v>770</v>
      </c>
      <c r="F27" s="2261" t="s">
        <v>2541</v>
      </c>
      <c r="G27" s="2262"/>
      <c r="H27" s="1245" t="s">
        <v>2536</v>
      </c>
    </row>
    <row r="28" spans="1:8" ht="48" customHeight="1" x14ac:dyDescent="0.15">
      <c r="A28" s="1242"/>
      <c r="B28" s="2219"/>
      <c r="C28" s="2269"/>
      <c r="D28" s="1248" t="s">
        <v>241</v>
      </c>
      <c r="E28" s="1243" t="s">
        <v>770</v>
      </c>
      <c r="F28" s="2261" t="s">
        <v>2542</v>
      </c>
      <c r="G28" s="2262"/>
      <c r="H28" s="1245" t="s">
        <v>3256</v>
      </c>
    </row>
    <row r="29" spans="1:8" ht="18" customHeight="1" x14ac:dyDescent="0.15">
      <c r="A29" s="1242"/>
      <c r="B29" s="2126" t="s">
        <v>2572</v>
      </c>
      <c r="C29" s="2128"/>
      <c r="D29" s="1199" t="s">
        <v>241</v>
      </c>
      <c r="E29" s="1204" t="s">
        <v>770</v>
      </c>
      <c r="F29" s="2130" t="s">
        <v>2541</v>
      </c>
      <c r="G29" s="2131"/>
      <c r="H29" s="1265" t="s">
        <v>2536</v>
      </c>
    </row>
    <row r="30" spans="1:8" ht="55.5" customHeight="1" x14ac:dyDescent="0.15">
      <c r="A30" s="1242"/>
      <c r="B30" s="2127"/>
      <c r="C30" s="2129"/>
      <c r="D30" s="1266" t="s">
        <v>241</v>
      </c>
      <c r="E30" s="1267" t="s">
        <v>770</v>
      </c>
      <c r="F30" s="2130" t="s">
        <v>2573</v>
      </c>
      <c r="G30" s="2131"/>
      <c r="H30" s="1265" t="s">
        <v>2574</v>
      </c>
    </row>
    <row r="31" spans="1:8" ht="18" customHeight="1" x14ac:dyDescent="0.15">
      <c r="A31" s="1242"/>
      <c r="B31" s="2175" t="s">
        <v>2590</v>
      </c>
      <c r="C31" s="2128"/>
      <c r="D31" s="1199" t="s">
        <v>241</v>
      </c>
      <c r="E31" s="1204" t="s">
        <v>770</v>
      </c>
      <c r="F31" s="2130" t="s">
        <v>2541</v>
      </c>
      <c r="G31" s="2131"/>
      <c r="H31" s="1265" t="s">
        <v>2536</v>
      </c>
    </row>
    <row r="32" spans="1:8" ht="45" customHeight="1" x14ac:dyDescent="0.15">
      <c r="A32" s="1242"/>
      <c r="B32" s="2176"/>
      <c r="C32" s="2133"/>
      <c r="D32" s="1266" t="s">
        <v>241</v>
      </c>
      <c r="E32" s="1267" t="s">
        <v>770</v>
      </c>
      <c r="F32" s="2130" t="s">
        <v>2582</v>
      </c>
      <c r="G32" s="2131"/>
      <c r="H32" s="1265" t="s">
        <v>3219</v>
      </c>
    </row>
    <row r="33" spans="1:8" ht="31.5" x14ac:dyDescent="0.15">
      <c r="A33" s="1242"/>
      <c r="B33" s="2270"/>
      <c r="C33" s="2129"/>
      <c r="D33" s="1266" t="s">
        <v>241</v>
      </c>
      <c r="E33" s="1267" t="s">
        <v>770</v>
      </c>
      <c r="F33" s="2130" t="s">
        <v>2888</v>
      </c>
      <c r="G33" s="2131"/>
      <c r="H33" s="1265" t="s">
        <v>3238</v>
      </c>
    </row>
    <row r="34" spans="1:8" ht="29.1" customHeight="1" x14ac:dyDescent="0.15">
      <c r="A34" s="1242"/>
      <c r="B34" s="2217" t="s">
        <v>2563</v>
      </c>
      <c r="C34" s="2267"/>
      <c r="D34" s="1246" t="s">
        <v>241</v>
      </c>
      <c r="E34" s="1235" t="s">
        <v>770</v>
      </c>
      <c r="F34" s="2221" t="s">
        <v>2593</v>
      </c>
      <c r="G34" s="2222"/>
      <c r="H34" s="1245"/>
    </row>
    <row r="35" spans="1:8" ht="29.1" customHeight="1" x14ac:dyDescent="0.15">
      <c r="A35" s="1242"/>
      <c r="B35" s="2218"/>
      <c r="C35" s="2268"/>
      <c r="D35" s="1246" t="s">
        <v>241</v>
      </c>
      <c r="E35" s="1235" t="s">
        <v>770</v>
      </c>
      <c r="F35" s="2221" t="s">
        <v>3264</v>
      </c>
      <c r="G35" s="2222"/>
      <c r="H35" s="1245"/>
    </row>
    <row r="36" spans="1:8" ht="29.1" customHeight="1" x14ac:dyDescent="0.15">
      <c r="A36" s="1242"/>
      <c r="B36" s="2218"/>
      <c r="C36" s="2268"/>
      <c r="D36" s="1330" t="s">
        <v>241</v>
      </c>
      <c r="E36" s="1331" t="s">
        <v>770</v>
      </c>
      <c r="F36" s="2230" t="s">
        <v>2562</v>
      </c>
      <c r="G36" s="2231"/>
      <c r="H36" s="1245"/>
    </row>
    <row r="37" spans="1:8" ht="29.1" customHeight="1" x14ac:dyDescent="0.15">
      <c r="A37" s="1242"/>
      <c r="B37" s="2218"/>
      <c r="C37" s="2268"/>
      <c r="D37" s="1330" t="s">
        <v>241</v>
      </c>
      <c r="E37" s="1331" t="s">
        <v>770</v>
      </c>
      <c r="F37" s="2136" t="s">
        <v>3221</v>
      </c>
      <c r="G37" s="2137"/>
      <c r="H37" s="1505" t="s">
        <v>3265</v>
      </c>
    </row>
    <row r="38" spans="1:8" ht="29.1" customHeight="1" x14ac:dyDescent="0.15">
      <c r="A38" s="1242"/>
      <c r="B38" s="2219"/>
      <c r="C38" s="2269"/>
      <c r="D38" s="1199" t="s">
        <v>241</v>
      </c>
      <c r="E38" s="1331" t="s">
        <v>770</v>
      </c>
      <c r="F38" s="2188" t="s">
        <v>3266</v>
      </c>
      <c r="G38" s="2189"/>
      <c r="H38" s="1265" t="s">
        <v>2626</v>
      </c>
    </row>
    <row r="39" spans="1:8" ht="39.200000000000003" customHeight="1" x14ac:dyDescent="0.15">
      <c r="A39" s="1242"/>
      <c r="B39" s="2217" t="s">
        <v>2543</v>
      </c>
      <c r="C39" s="2203"/>
      <c r="D39" s="1246" t="s">
        <v>241</v>
      </c>
      <c r="E39" s="1235" t="s">
        <v>770</v>
      </c>
      <c r="F39" s="2265" t="s">
        <v>2625</v>
      </c>
      <c r="G39" s="2266"/>
      <c r="H39" s="1245"/>
    </row>
    <row r="40" spans="1:8" ht="39.200000000000003" customHeight="1" x14ac:dyDescent="0.15">
      <c r="A40" s="1242"/>
      <c r="B40" s="2218"/>
      <c r="C40" s="2204"/>
      <c r="D40" s="1199" t="s">
        <v>241</v>
      </c>
      <c r="E40" s="1331" t="s">
        <v>770</v>
      </c>
      <c r="F40" s="2138" t="s">
        <v>2627</v>
      </c>
      <c r="G40" s="2139"/>
      <c r="H40" s="1265" t="s">
        <v>2630</v>
      </c>
    </row>
    <row r="41" spans="1:8" ht="39.200000000000003" customHeight="1" x14ac:dyDescent="0.15">
      <c r="A41" s="1242"/>
      <c r="B41" s="2218"/>
      <c r="C41" s="2204"/>
      <c r="D41" s="1199" t="s">
        <v>241</v>
      </c>
      <c r="E41" s="1331" t="s">
        <v>770</v>
      </c>
      <c r="F41" s="2138" t="s">
        <v>2628</v>
      </c>
      <c r="G41" s="2139"/>
      <c r="H41" s="1265" t="s">
        <v>2631</v>
      </c>
    </row>
    <row r="42" spans="1:8" ht="63" customHeight="1" x14ac:dyDescent="0.15">
      <c r="A42" s="1242"/>
      <c r="B42" s="2218"/>
      <c r="C42" s="2205"/>
      <c r="D42" s="1199" t="s">
        <v>241</v>
      </c>
      <c r="E42" s="1331" t="s">
        <v>770</v>
      </c>
      <c r="F42" s="2138" t="s">
        <v>2629</v>
      </c>
      <c r="G42" s="2139"/>
      <c r="H42" s="1265" t="s">
        <v>2632</v>
      </c>
    </row>
    <row r="43" spans="1:8" ht="30.6" customHeight="1" x14ac:dyDescent="0.15">
      <c r="A43" s="1242"/>
      <c r="B43" s="2217" t="s">
        <v>2544</v>
      </c>
      <c r="C43" s="1237" t="s">
        <v>241</v>
      </c>
      <c r="D43" s="1246" t="s">
        <v>241</v>
      </c>
      <c r="E43" s="1235" t="s">
        <v>770</v>
      </c>
      <c r="F43" s="2232" t="s">
        <v>2564</v>
      </c>
      <c r="G43" s="2233"/>
      <c r="H43" s="1249"/>
    </row>
    <row r="44" spans="1:8" ht="40.700000000000003" customHeight="1" x14ac:dyDescent="0.15">
      <c r="A44" s="1242"/>
      <c r="B44" s="2218"/>
      <c r="C44" s="1237" t="s">
        <v>241</v>
      </c>
      <c r="D44" s="1246" t="s">
        <v>241</v>
      </c>
      <c r="E44" s="1235" t="s">
        <v>770</v>
      </c>
      <c r="F44" s="2152" t="s">
        <v>2545</v>
      </c>
      <c r="G44" s="2153"/>
      <c r="H44" s="1249"/>
    </row>
    <row r="45" spans="1:8" ht="30.6" customHeight="1" x14ac:dyDescent="0.15">
      <c r="A45" s="1242"/>
      <c r="B45" s="2218"/>
      <c r="C45" s="1237" t="s">
        <v>241</v>
      </c>
      <c r="D45" s="1246" t="s">
        <v>241</v>
      </c>
      <c r="E45" s="1239" t="s">
        <v>770</v>
      </c>
      <c r="F45" s="2152" t="s">
        <v>3257</v>
      </c>
      <c r="G45" s="2153"/>
      <c r="H45" s="1250"/>
    </row>
    <row r="46" spans="1:8" ht="31.5" customHeight="1" x14ac:dyDescent="0.15">
      <c r="A46" s="1242"/>
      <c r="B46" s="2252" t="s">
        <v>2565</v>
      </c>
      <c r="C46" s="1233"/>
      <c r="D46" s="1234" t="s">
        <v>241</v>
      </c>
      <c r="E46" s="1235" t="s">
        <v>770</v>
      </c>
      <c r="F46" s="2198" t="s">
        <v>2562</v>
      </c>
      <c r="G46" s="2199"/>
      <c r="H46" s="1245" t="s">
        <v>2546</v>
      </c>
    </row>
    <row r="47" spans="1:8" ht="43.7" customHeight="1" x14ac:dyDescent="0.15">
      <c r="A47" s="1242"/>
      <c r="B47" s="2253"/>
      <c r="C47" s="1237" t="s">
        <v>241</v>
      </c>
      <c r="D47" s="1238" t="s">
        <v>241</v>
      </c>
      <c r="E47" s="1239" t="s">
        <v>770</v>
      </c>
      <c r="F47" s="2152" t="s">
        <v>2538</v>
      </c>
      <c r="G47" s="2153"/>
      <c r="H47" s="1249" t="s">
        <v>3258</v>
      </c>
    </row>
    <row r="48" spans="1:8" ht="74.25" customHeight="1" x14ac:dyDescent="0.15">
      <c r="A48" s="1242"/>
      <c r="B48" s="2253"/>
      <c r="C48" s="1228"/>
      <c r="D48" s="1238" t="s">
        <v>241</v>
      </c>
      <c r="E48" s="1235" t="s">
        <v>770</v>
      </c>
      <c r="F48" s="2152" t="s">
        <v>2951</v>
      </c>
      <c r="G48" s="2153"/>
      <c r="H48" s="1250" t="s">
        <v>2547</v>
      </c>
    </row>
    <row r="49" spans="1:8" s="1202" customFormat="1" ht="36" customHeight="1" x14ac:dyDescent="0.15">
      <c r="A49" s="1809"/>
      <c r="B49" s="1788" t="s">
        <v>2635</v>
      </c>
      <c r="C49" s="1253" t="s">
        <v>241</v>
      </c>
      <c r="D49" s="1253" t="s">
        <v>241</v>
      </c>
      <c r="E49" s="1810"/>
      <c r="F49" s="2154"/>
      <c r="G49" s="2155"/>
      <c r="H49" s="1255" t="s">
        <v>2548</v>
      </c>
    </row>
    <row r="50" spans="1:8" ht="18" customHeight="1" x14ac:dyDescent="0.15">
      <c r="A50" s="1242"/>
      <c r="B50" s="2184" t="s">
        <v>2566</v>
      </c>
      <c r="C50" s="1251" t="s">
        <v>241</v>
      </c>
      <c r="D50" s="1234" t="s">
        <v>241</v>
      </c>
      <c r="E50" s="1235" t="s">
        <v>770</v>
      </c>
      <c r="F50" s="2198" t="s">
        <v>2591</v>
      </c>
      <c r="G50" s="2199"/>
      <c r="H50" s="1250"/>
    </row>
    <row r="51" spans="1:8" ht="30.75" customHeight="1" x14ac:dyDescent="0.15">
      <c r="A51" s="1242"/>
      <c r="B51" s="2184"/>
      <c r="C51" s="1228"/>
      <c r="D51" s="1238" t="s">
        <v>241</v>
      </c>
      <c r="E51" s="1239" t="s">
        <v>770</v>
      </c>
      <c r="F51" s="2198" t="s">
        <v>2562</v>
      </c>
      <c r="G51" s="2199"/>
      <c r="H51" s="1245" t="s">
        <v>2546</v>
      </c>
    </row>
    <row r="52" spans="1:8" ht="18" customHeight="1" x14ac:dyDescent="0.15">
      <c r="A52" s="1242"/>
      <c r="B52" s="2184"/>
      <c r="C52" s="1237" t="s">
        <v>241</v>
      </c>
      <c r="D52" s="1238" t="s">
        <v>241</v>
      </c>
      <c r="E52" s="1239" t="s">
        <v>770</v>
      </c>
      <c r="F52" s="2152" t="s">
        <v>2538</v>
      </c>
      <c r="G52" s="2153"/>
      <c r="H52" s="1249" t="s">
        <v>2592</v>
      </c>
    </row>
    <row r="53" spans="1:8" ht="36" customHeight="1" x14ac:dyDescent="0.15">
      <c r="A53" s="1242"/>
      <c r="B53" s="2184"/>
      <c r="C53" s="1253" t="s">
        <v>241</v>
      </c>
      <c r="D53" s="1246" t="s">
        <v>241</v>
      </c>
      <c r="E53" s="1243" t="s">
        <v>770</v>
      </c>
      <c r="F53" s="2261" t="s">
        <v>2940</v>
      </c>
      <c r="G53" s="2262"/>
      <c r="H53" s="1249"/>
    </row>
    <row r="54" spans="1:8" ht="18" customHeight="1" x14ac:dyDescent="0.15">
      <c r="A54" s="1242"/>
      <c r="B54" s="2184"/>
      <c r="C54" s="1253" t="s">
        <v>241</v>
      </c>
      <c r="D54" s="1246" t="s">
        <v>241</v>
      </c>
      <c r="E54" s="1243" t="s">
        <v>770</v>
      </c>
      <c r="F54" s="2152" t="s">
        <v>2549</v>
      </c>
      <c r="G54" s="2153"/>
      <c r="H54" s="1249"/>
    </row>
    <row r="55" spans="1:8" ht="24" customHeight="1" x14ac:dyDescent="0.15">
      <c r="A55" s="1242"/>
      <c r="B55" s="2185"/>
      <c r="C55" s="1251" t="s">
        <v>241</v>
      </c>
      <c r="D55" s="1238" t="s">
        <v>241</v>
      </c>
      <c r="E55" s="1239" t="s">
        <v>770</v>
      </c>
      <c r="F55" s="2261" t="s">
        <v>3259</v>
      </c>
      <c r="G55" s="2262"/>
      <c r="H55" s="1249"/>
    </row>
    <row r="56" spans="1:8" ht="32.25" customHeight="1" x14ac:dyDescent="0.15">
      <c r="A56" s="1242"/>
      <c r="B56" s="1256" t="s">
        <v>2550</v>
      </c>
      <c r="C56" s="1253" t="s">
        <v>241</v>
      </c>
      <c r="D56" s="1246" t="s">
        <v>241</v>
      </c>
      <c r="E56" s="1243" t="s">
        <v>770</v>
      </c>
      <c r="F56" s="2258" t="s">
        <v>2567</v>
      </c>
      <c r="G56" s="2263"/>
      <c r="H56" s="1249"/>
    </row>
    <row r="57" spans="1:8" s="1205" customFormat="1" ht="33.200000000000003" customHeight="1" x14ac:dyDescent="0.15">
      <c r="A57" s="1203"/>
      <c r="B57" s="1257" t="s">
        <v>2551</v>
      </c>
      <c r="C57" s="1253" t="s">
        <v>241</v>
      </c>
      <c r="D57" s="1246" t="s">
        <v>241</v>
      </c>
      <c r="E57" s="1247"/>
      <c r="F57" s="2221"/>
      <c r="G57" s="2264"/>
      <c r="H57" s="1255" t="s">
        <v>2552</v>
      </c>
    </row>
    <row r="58" spans="1:8" ht="24" customHeight="1" x14ac:dyDescent="0.15">
      <c r="A58" s="1242"/>
      <c r="B58" s="2183" t="s">
        <v>2568</v>
      </c>
      <c r="C58" s="1237" t="s">
        <v>241</v>
      </c>
      <c r="D58" s="1238" t="s">
        <v>241</v>
      </c>
      <c r="E58" s="1239" t="s">
        <v>770</v>
      </c>
      <c r="F58" s="2152" t="s">
        <v>2633</v>
      </c>
      <c r="G58" s="2153"/>
      <c r="H58" s="1249"/>
    </row>
    <row r="59" spans="1:8" ht="18" customHeight="1" x14ac:dyDescent="0.15">
      <c r="A59" s="1242"/>
      <c r="B59" s="2185"/>
      <c r="C59" s="1253" t="s">
        <v>241</v>
      </c>
      <c r="D59" s="1246" t="s">
        <v>241</v>
      </c>
      <c r="E59" s="1243" t="s">
        <v>770</v>
      </c>
      <c r="F59" s="2152" t="s">
        <v>2553</v>
      </c>
      <c r="G59" s="2153"/>
      <c r="H59" s="1249"/>
    </row>
    <row r="60" spans="1:8" s="1206" customFormat="1" ht="18" customHeight="1" x14ac:dyDescent="0.15">
      <c r="A60" s="1203"/>
      <c r="B60" s="2255" t="s">
        <v>2569</v>
      </c>
      <c r="C60" s="1258" t="s">
        <v>241</v>
      </c>
      <c r="D60" s="1246" t="s">
        <v>241</v>
      </c>
      <c r="E60" s="1243" t="s">
        <v>770</v>
      </c>
      <c r="F60" s="2258" t="s">
        <v>2570</v>
      </c>
      <c r="G60" s="2259"/>
      <c r="H60" s="1259"/>
    </row>
    <row r="61" spans="1:8" s="1206" customFormat="1" ht="30.75" customHeight="1" x14ac:dyDescent="0.15">
      <c r="A61" s="1203"/>
      <c r="B61" s="2256"/>
      <c r="C61" s="1260"/>
      <c r="D61" s="1246" t="s">
        <v>241</v>
      </c>
      <c r="E61" s="1243" t="s">
        <v>770</v>
      </c>
      <c r="F61" s="2198" t="s">
        <v>2562</v>
      </c>
      <c r="G61" s="2199"/>
      <c r="H61" s="1245" t="s">
        <v>2546</v>
      </c>
    </row>
    <row r="62" spans="1:8" s="1206" customFormat="1" ht="24" customHeight="1" x14ac:dyDescent="0.15">
      <c r="A62" s="1203"/>
      <c r="B62" s="2257"/>
      <c r="C62" s="1258" t="s">
        <v>241</v>
      </c>
      <c r="D62" s="1246" t="s">
        <v>241</v>
      </c>
      <c r="E62" s="1243" t="s">
        <v>770</v>
      </c>
      <c r="F62" s="2221" t="s">
        <v>3260</v>
      </c>
      <c r="G62" s="2260"/>
      <c r="H62" s="1244"/>
    </row>
    <row r="63" spans="1:8" s="1206" customFormat="1" ht="18" customHeight="1" x14ac:dyDescent="0.15">
      <c r="A63" s="1203" t="s">
        <v>775</v>
      </c>
      <c r="B63" s="2256" t="s">
        <v>37</v>
      </c>
      <c r="C63" s="1261" t="s">
        <v>241</v>
      </c>
      <c r="D63" s="1262" t="s">
        <v>241</v>
      </c>
      <c r="E63" s="1247" t="s">
        <v>770</v>
      </c>
      <c r="F63" s="2130" t="s">
        <v>2587</v>
      </c>
      <c r="G63" s="2131"/>
      <c r="H63" s="1245"/>
    </row>
    <row r="64" spans="1:8" s="1206" customFormat="1" ht="18" customHeight="1" x14ac:dyDescent="0.15">
      <c r="A64" s="1203"/>
      <c r="B64" s="2256"/>
      <c r="C64" s="1253" t="s">
        <v>241</v>
      </c>
      <c r="D64" s="1246" t="s">
        <v>241</v>
      </c>
      <c r="E64" s="1247" t="s">
        <v>770</v>
      </c>
      <c r="F64" s="2221" t="s">
        <v>2554</v>
      </c>
      <c r="G64" s="2222"/>
      <c r="H64" s="1245"/>
    </row>
    <row r="65" spans="1:8" s="1206" customFormat="1" ht="18" customHeight="1" x14ac:dyDescent="0.15">
      <c r="A65" s="1203"/>
      <c r="B65" s="2256"/>
      <c r="C65" s="1253" t="s">
        <v>241</v>
      </c>
      <c r="D65" s="1246" t="s">
        <v>241</v>
      </c>
      <c r="E65" s="1247" t="s">
        <v>770</v>
      </c>
      <c r="F65" s="2221" t="s">
        <v>2555</v>
      </c>
      <c r="G65" s="2222"/>
      <c r="H65" s="1245" t="s">
        <v>2556</v>
      </c>
    </row>
    <row r="66" spans="1:8" s="1206" customFormat="1" ht="18" customHeight="1" x14ac:dyDescent="0.15">
      <c r="A66" s="1203"/>
      <c r="B66" s="2256"/>
      <c r="C66" s="1253" t="s">
        <v>241</v>
      </c>
      <c r="D66" s="1246" t="s">
        <v>241</v>
      </c>
      <c r="E66" s="1247" t="s">
        <v>770</v>
      </c>
      <c r="F66" s="2261" t="s">
        <v>2557</v>
      </c>
      <c r="G66" s="2262"/>
      <c r="H66" s="1245"/>
    </row>
    <row r="67" spans="1:8" s="1206" customFormat="1" ht="42" customHeight="1" x14ac:dyDescent="0.15">
      <c r="A67" s="1203"/>
      <c r="B67" s="2256"/>
      <c r="C67" s="1201" t="s">
        <v>241</v>
      </c>
      <c r="D67" s="1199" t="s">
        <v>241</v>
      </c>
      <c r="E67" s="1204" t="s">
        <v>770</v>
      </c>
      <c r="F67" s="2130" t="s">
        <v>2588</v>
      </c>
      <c r="G67" s="2131"/>
      <c r="H67" s="1265" t="s">
        <v>2636</v>
      </c>
    </row>
    <row r="68" spans="1:8" s="1206" customFormat="1" ht="27" customHeight="1" x14ac:dyDescent="0.15">
      <c r="A68" s="1203"/>
      <c r="B68" s="2256"/>
      <c r="C68" s="1201" t="s">
        <v>241</v>
      </c>
      <c r="D68" s="1199" t="s">
        <v>241</v>
      </c>
      <c r="E68" s="1204" t="s">
        <v>770</v>
      </c>
      <c r="F68" s="2130" t="s">
        <v>2589</v>
      </c>
      <c r="G68" s="2131"/>
      <c r="H68" s="1265" t="s">
        <v>2556</v>
      </c>
    </row>
    <row r="69" spans="1:8" ht="18.75" customHeight="1" x14ac:dyDescent="0.15">
      <c r="A69" s="1242"/>
      <c r="B69" s="2192" t="s">
        <v>2637</v>
      </c>
      <c r="C69" s="1201" t="s">
        <v>241</v>
      </c>
      <c r="D69" s="1199" t="s">
        <v>241</v>
      </c>
      <c r="E69" s="1267" t="s">
        <v>770</v>
      </c>
      <c r="F69" s="2213" t="s">
        <v>2638</v>
      </c>
      <c r="G69" s="2214"/>
      <c r="H69" s="1269"/>
    </row>
    <row r="70" spans="1:8" ht="18.75" customHeight="1" x14ac:dyDescent="0.15">
      <c r="A70" s="1242"/>
      <c r="B70" s="2193"/>
      <c r="C70" s="1201" t="s">
        <v>241</v>
      </c>
      <c r="D70" s="1199" t="s">
        <v>241</v>
      </c>
      <c r="E70" s="1267" t="s">
        <v>770</v>
      </c>
      <c r="F70" s="2188" t="s">
        <v>2641</v>
      </c>
      <c r="G70" s="2189"/>
      <c r="H70" s="1269" t="s">
        <v>2639</v>
      </c>
    </row>
    <row r="71" spans="1:8" ht="18.75" customHeight="1" x14ac:dyDescent="0.15">
      <c r="A71" s="1242"/>
      <c r="B71" s="2193"/>
      <c r="C71" s="1201" t="s">
        <v>241</v>
      </c>
      <c r="D71" s="1199" t="s">
        <v>241</v>
      </c>
      <c r="E71" s="1267" t="s">
        <v>770</v>
      </c>
      <c r="F71" s="2188" t="s">
        <v>2640</v>
      </c>
      <c r="G71" s="2189"/>
      <c r="H71" s="1269" t="s">
        <v>2556</v>
      </c>
    </row>
    <row r="72" spans="1:8" ht="36" customHeight="1" x14ac:dyDescent="0.15">
      <c r="A72" s="1242"/>
      <c r="B72" s="2194"/>
      <c r="C72" s="1338"/>
      <c r="D72" s="1339"/>
      <c r="E72" s="1267" t="s">
        <v>1026</v>
      </c>
      <c r="F72" s="2188" t="s">
        <v>2648</v>
      </c>
      <c r="G72" s="2189"/>
      <c r="H72" s="1269" t="s">
        <v>2649</v>
      </c>
    </row>
    <row r="73" spans="1:8" ht="32.25" customHeight="1" x14ac:dyDescent="0.15">
      <c r="A73" s="1242"/>
      <c r="B73" s="2192" t="s">
        <v>2576</v>
      </c>
      <c r="C73" s="2203"/>
      <c r="D73" s="1199" t="s">
        <v>241</v>
      </c>
      <c r="E73" s="1267" t="s">
        <v>770</v>
      </c>
      <c r="F73" s="2188" t="s">
        <v>2646</v>
      </c>
      <c r="G73" s="2189"/>
      <c r="H73" s="1269"/>
    </row>
    <row r="74" spans="1:8" ht="32.25" customHeight="1" x14ac:dyDescent="0.15">
      <c r="A74" s="1242"/>
      <c r="B74" s="2193"/>
      <c r="C74" s="2204"/>
      <c r="D74" s="1199" t="s">
        <v>241</v>
      </c>
      <c r="E74" s="1267" t="s">
        <v>770</v>
      </c>
      <c r="F74" s="2138" t="s">
        <v>2627</v>
      </c>
      <c r="G74" s="2139"/>
      <c r="H74" s="1265" t="s">
        <v>2630</v>
      </c>
    </row>
    <row r="75" spans="1:8" ht="32.25" customHeight="1" x14ac:dyDescent="0.15">
      <c r="A75" s="1242"/>
      <c r="B75" s="2193"/>
      <c r="C75" s="2204"/>
      <c r="D75" s="1199" t="s">
        <v>241</v>
      </c>
      <c r="E75" s="1267" t="s">
        <v>770</v>
      </c>
      <c r="F75" s="2138" t="s">
        <v>2650</v>
      </c>
      <c r="G75" s="2139"/>
      <c r="H75" s="1265" t="s">
        <v>2651</v>
      </c>
    </row>
    <row r="76" spans="1:8" ht="43.5" customHeight="1" x14ac:dyDescent="0.15">
      <c r="A76" s="1242"/>
      <c r="B76" s="2194"/>
      <c r="C76" s="2205"/>
      <c r="D76" s="1199" t="s">
        <v>241</v>
      </c>
      <c r="E76" s="1267" t="s">
        <v>770</v>
      </c>
      <c r="F76" s="2138" t="s">
        <v>2653</v>
      </c>
      <c r="G76" s="2139"/>
      <c r="H76" s="1265" t="s">
        <v>2652</v>
      </c>
    </row>
    <row r="77" spans="1:8" s="1206" customFormat="1" ht="36" customHeight="1" x14ac:dyDescent="0.15">
      <c r="A77" s="1203"/>
      <c r="B77" s="2252" t="s">
        <v>84</v>
      </c>
      <c r="C77" s="2116"/>
      <c r="D77" s="1246" t="s">
        <v>241</v>
      </c>
      <c r="E77" s="1243" t="s">
        <v>770</v>
      </c>
      <c r="F77" s="2221" t="s">
        <v>2694</v>
      </c>
      <c r="G77" s="2222"/>
      <c r="H77" s="1244"/>
    </row>
    <row r="78" spans="1:8" s="1206" customFormat="1" ht="33.950000000000003" customHeight="1" x14ac:dyDescent="0.15">
      <c r="A78" s="1203"/>
      <c r="B78" s="2253"/>
      <c r="C78" s="2254"/>
      <c r="D78" s="1246" t="s">
        <v>241</v>
      </c>
      <c r="E78" s="1243" t="s">
        <v>770</v>
      </c>
      <c r="F78" s="2198" t="s">
        <v>2562</v>
      </c>
      <c r="G78" s="2199"/>
      <c r="H78" s="1264" t="s">
        <v>3261</v>
      </c>
    </row>
    <row r="79" spans="1:8" s="1206" customFormat="1" ht="36" customHeight="1" x14ac:dyDescent="0.15">
      <c r="A79" s="1203"/>
      <c r="B79" s="2253"/>
      <c r="C79" s="2117"/>
      <c r="D79" s="1274" t="s">
        <v>241</v>
      </c>
      <c r="E79" s="1275" t="s">
        <v>770</v>
      </c>
      <c r="F79" s="2136" t="s">
        <v>3221</v>
      </c>
      <c r="G79" s="2137"/>
      <c r="H79" s="1505" t="s">
        <v>3223</v>
      </c>
    </row>
    <row r="80" spans="1:8" ht="32.25" customHeight="1" x14ac:dyDescent="0.15">
      <c r="A80" s="1276"/>
      <c r="B80" s="1268" t="s">
        <v>2577</v>
      </c>
      <c r="C80" s="1201" t="s">
        <v>241</v>
      </c>
      <c r="D80" s="1199" t="s">
        <v>241</v>
      </c>
      <c r="E80" s="1267" t="s">
        <v>770</v>
      </c>
      <c r="F80" s="2130" t="s">
        <v>3240</v>
      </c>
      <c r="G80" s="2131"/>
      <c r="H80" s="1273" t="s">
        <v>2580</v>
      </c>
    </row>
    <row r="81" spans="1:8" ht="32.25" customHeight="1" x14ac:dyDescent="0.15">
      <c r="A81" s="1276"/>
      <c r="B81" s="1268" t="s">
        <v>2578</v>
      </c>
      <c r="C81" s="1201" t="s">
        <v>241</v>
      </c>
      <c r="D81" s="1199" t="s">
        <v>241</v>
      </c>
      <c r="E81" s="1267" t="s">
        <v>770</v>
      </c>
      <c r="F81" s="2188" t="s">
        <v>3240</v>
      </c>
      <c r="G81" s="2189"/>
      <c r="H81" s="1197" t="s">
        <v>2580</v>
      </c>
    </row>
    <row r="82" spans="1:8" ht="32.25" customHeight="1" x14ac:dyDescent="0.15">
      <c r="A82" s="1790"/>
      <c r="B82" s="1791" t="s">
        <v>2579</v>
      </c>
      <c r="C82" s="1792" t="s">
        <v>241</v>
      </c>
      <c r="D82" s="1793" t="s">
        <v>241</v>
      </c>
      <c r="E82" s="1794" t="s">
        <v>770</v>
      </c>
      <c r="F82" s="2250" t="s">
        <v>3240</v>
      </c>
      <c r="G82" s="2251"/>
      <c r="H82" s="1795" t="s">
        <v>2580</v>
      </c>
    </row>
  </sheetData>
  <mergeCells count="96">
    <mergeCell ref="F20:G20"/>
    <mergeCell ref="F21:G21"/>
    <mergeCell ref="E22:G22"/>
    <mergeCell ref="A1:H1"/>
    <mergeCell ref="A12:B12"/>
    <mergeCell ref="E12:G12"/>
    <mergeCell ref="A13:B19"/>
    <mergeCell ref="F13:G13"/>
    <mergeCell ref="F14:G14"/>
    <mergeCell ref="F15:G15"/>
    <mergeCell ref="C16:C19"/>
    <mergeCell ref="D16:D19"/>
    <mergeCell ref="H16:H19"/>
    <mergeCell ref="B29:B30"/>
    <mergeCell ref="C29:C30"/>
    <mergeCell ref="F29:G29"/>
    <mergeCell ref="F30:G30"/>
    <mergeCell ref="B23:B26"/>
    <mergeCell ref="C23:C26"/>
    <mergeCell ref="F23:G23"/>
    <mergeCell ref="F24:G24"/>
    <mergeCell ref="F25:G25"/>
    <mergeCell ref="F26:G26"/>
    <mergeCell ref="B27:B28"/>
    <mergeCell ref="C27:C28"/>
    <mergeCell ref="F27:G27"/>
    <mergeCell ref="F28:G28"/>
    <mergeCell ref="B31:B33"/>
    <mergeCell ref="C31:C33"/>
    <mergeCell ref="F31:G31"/>
    <mergeCell ref="F32:G32"/>
    <mergeCell ref="F33:G33"/>
    <mergeCell ref="F37:G37"/>
    <mergeCell ref="F38:G38"/>
    <mergeCell ref="B39:B42"/>
    <mergeCell ref="C39:C42"/>
    <mergeCell ref="F39:G39"/>
    <mergeCell ref="F40:G40"/>
    <mergeCell ref="F41:G41"/>
    <mergeCell ref="F42:G42"/>
    <mergeCell ref="B34:B38"/>
    <mergeCell ref="C34:C38"/>
    <mergeCell ref="F34:G34"/>
    <mergeCell ref="F35:G35"/>
    <mergeCell ref="F36:G36"/>
    <mergeCell ref="B58:B59"/>
    <mergeCell ref="F58:G58"/>
    <mergeCell ref="B43:B45"/>
    <mergeCell ref="F43:G43"/>
    <mergeCell ref="F44:G44"/>
    <mergeCell ref="F45:G45"/>
    <mergeCell ref="B46:B48"/>
    <mergeCell ref="F46:G46"/>
    <mergeCell ref="F47:G47"/>
    <mergeCell ref="F48:G48"/>
    <mergeCell ref="F49:G49"/>
    <mergeCell ref="B50:B55"/>
    <mergeCell ref="F50:G50"/>
    <mergeCell ref="F51:G51"/>
    <mergeCell ref="F52:G52"/>
    <mergeCell ref="F53:G53"/>
    <mergeCell ref="F54:G54"/>
    <mergeCell ref="F55:G55"/>
    <mergeCell ref="F59:G59"/>
    <mergeCell ref="F56:G56"/>
    <mergeCell ref="F57:G57"/>
    <mergeCell ref="B60:B62"/>
    <mergeCell ref="F60:G60"/>
    <mergeCell ref="F61:G61"/>
    <mergeCell ref="F62:G62"/>
    <mergeCell ref="B69:B72"/>
    <mergeCell ref="F69:G69"/>
    <mergeCell ref="F70:G70"/>
    <mergeCell ref="F71:G71"/>
    <mergeCell ref="F72:G72"/>
    <mergeCell ref="B63:B68"/>
    <mergeCell ref="F63:G63"/>
    <mergeCell ref="F64:G64"/>
    <mergeCell ref="F65:G65"/>
    <mergeCell ref="F66:G66"/>
    <mergeCell ref="F67:G67"/>
    <mergeCell ref="F68:G68"/>
    <mergeCell ref="F80:G80"/>
    <mergeCell ref="F81:G81"/>
    <mergeCell ref="F82:G82"/>
    <mergeCell ref="F76:G76"/>
    <mergeCell ref="B77:B79"/>
    <mergeCell ref="C77:C79"/>
    <mergeCell ref="F77:G77"/>
    <mergeCell ref="F78:G78"/>
    <mergeCell ref="F79:G79"/>
    <mergeCell ref="B73:B76"/>
    <mergeCell ref="C73:C76"/>
    <mergeCell ref="F73:G73"/>
    <mergeCell ref="F74:G74"/>
    <mergeCell ref="F75:G75"/>
  </mergeCells>
  <phoneticPr fontId="9"/>
  <printOptions horizontalCentered="1"/>
  <pageMargins left="0.59055118110236227" right="0.39370078740157483" top="0.78740157480314965" bottom="0.39370078740157483" header="0.51181102362204722" footer="0.19685039370078741"/>
  <pageSetup paperSize="9" scale="95" fitToHeight="3" orientation="portrait" r:id="rId1"/>
  <headerFooter alignWithMargins="0">
    <oddHeader>&amp;R&amp;"ＭＳ ゴシック,標準"&amp;10（福岡市様式）&lt;加算様式２&gt;</oddHeader>
  </headerFooter>
  <rowBreaks count="3" manualBreakCount="3">
    <brk id="30" max="7" man="1"/>
    <brk id="49" max="7" man="1"/>
    <brk id="76" max="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1" tint="0.499984740745262"/>
  </sheetPr>
  <dimension ref="B1:AD123"/>
  <sheetViews>
    <sheetView workbookViewId="0"/>
  </sheetViews>
  <sheetFormatPr defaultColWidth="3.5" defaultRowHeight="13.5" x14ac:dyDescent="0.15"/>
  <cols>
    <col min="1" max="1" width="1.25" style="880" customWidth="1"/>
    <col min="2" max="2" width="3.125" style="1004" customWidth="1"/>
    <col min="3" max="5" width="3.125" style="880" customWidth="1"/>
    <col min="6" max="6" width="3.375" style="880" customWidth="1"/>
    <col min="7" max="25" width="3.125" style="880" customWidth="1"/>
    <col min="26" max="30" width="3.25" style="880" customWidth="1"/>
    <col min="31" max="31" width="1.25" style="880" customWidth="1"/>
    <col min="32" max="16384" width="3.5" style="880"/>
  </cols>
  <sheetData>
    <row r="1" spans="2:30" s="827" customFormat="1" ht="6.75" customHeight="1" x14ac:dyDescent="0.15"/>
    <row r="2" spans="2:30" s="827" customFormat="1" x14ac:dyDescent="0.15">
      <c r="B2" s="827" t="s">
        <v>2143</v>
      </c>
    </row>
    <row r="3" spans="2:30" s="827" customFormat="1" x14ac:dyDescent="0.15">
      <c r="U3" s="829" t="s">
        <v>477</v>
      </c>
      <c r="V3" s="2838"/>
      <c r="W3" s="2838"/>
      <c r="X3" s="829" t="s">
        <v>478</v>
      </c>
      <c r="Y3" s="2838"/>
      <c r="Z3" s="2838"/>
      <c r="AA3" s="829" t="s">
        <v>479</v>
      </c>
      <c r="AB3" s="2838"/>
      <c r="AC3" s="2838"/>
      <c r="AD3" s="829" t="s">
        <v>647</v>
      </c>
    </row>
    <row r="4" spans="2:30" s="827" customFormat="1" ht="5.25" customHeight="1" x14ac:dyDescent="0.15">
      <c r="AD4" s="829"/>
    </row>
    <row r="5" spans="2:30" s="827" customFormat="1" x14ac:dyDescent="0.15">
      <c r="B5" s="2838" t="s">
        <v>1175</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row>
    <row r="6" spans="2:30" s="827" customFormat="1" x14ac:dyDescent="0.15">
      <c r="B6" s="2838" t="s">
        <v>1219</v>
      </c>
      <c r="C6" s="2838"/>
      <c r="D6" s="2838"/>
      <c r="E6" s="2838"/>
      <c r="F6" s="2838"/>
      <c r="G6" s="2838"/>
      <c r="H6" s="2838"/>
      <c r="I6" s="2838"/>
      <c r="J6" s="2838"/>
      <c r="K6" s="2838"/>
      <c r="L6" s="2838"/>
      <c r="M6" s="2838"/>
      <c r="N6" s="2838"/>
      <c r="O6" s="2838"/>
      <c r="P6" s="2838"/>
      <c r="Q6" s="2838"/>
      <c r="R6" s="2838"/>
      <c r="S6" s="2838"/>
      <c r="T6" s="2838"/>
      <c r="U6" s="2838"/>
      <c r="V6" s="2838"/>
      <c r="W6" s="2838"/>
      <c r="X6" s="2838"/>
      <c r="Y6" s="2838"/>
      <c r="Z6" s="2838"/>
      <c r="AA6" s="2838"/>
      <c r="AB6" s="2838"/>
      <c r="AC6" s="2838"/>
      <c r="AD6" s="2838"/>
    </row>
    <row r="7" spans="2:30" s="827" customFormat="1" ht="6" customHeight="1" x14ac:dyDescent="0.15"/>
    <row r="8" spans="2:30" s="827" customFormat="1" ht="21.75" customHeight="1" x14ac:dyDescent="0.15">
      <c r="B8" s="2730" t="s">
        <v>1177</v>
      </c>
      <c r="C8" s="2730"/>
      <c r="D8" s="2730"/>
      <c r="E8" s="2730"/>
      <c r="F8" s="2731"/>
      <c r="G8" s="3211"/>
      <c r="H8" s="3212"/>
      <c r="I8" s="3212"/>
      <c r="J8" s="3212"/>
      <c r="K8" s="3212"/>
      <c r="L8" s="3212"/>
      <c r="M8" s="3212"/>
      <c r="N8" s="3212"/>
      <c r="O8" s="3212"/>
      <c r="P8" s="3212"/>
      <c r="Q8" s="3212"/>
      <c r="R8" s="3212"/>
      <c r="S8" s="3212"/>
      <c r="T8" s="3212"/>
      <c r="U8" s="3212"/>
      <c r="V8" s="3212"/>
      <c r="W8" s="3212"/>
      <c r="X8" s="3212"/>
      <c r="Y8" s="3212"/>
      <c r="Z8" s="3212"/>
      <c r="AA8" s="3212"/>
      <c r="AB8" s="3212"/>
      <c r="AC8" s="3212"/>
      <c r="AD8" s="3213"/>
    </row>
    <row r="9" spans="2:30" ht="21.75" customHeight="1" x14ac:dyDescent="0.15">
      <c r="B9" s="2731" t="s">
        <v>1178</v>
      </c>
      <c r="C9" s="3080"/>
      <c r="D9" s="3080"/>
      <c r="E9" s="3080"/>
      <c r="F9" s="3080"/>
      <c r="G9" s="831" t="s">
        <v>10</v>
      </c>
      <c r="H9" s="832" t="s">
        <v>762</v>
      </c>
      <c r="I9" s="832"/>
      <c r="J9" s="832"/>
      <c r="K9" s="832"/>
      <c r="L9" s="833" t="s">
        <v>10</v>
      </c>
      <c r="M9" s="832" t="s">
        <v>763</v>
      </c>
      <c r="N9" s="832"/>
      <c r="O9" s="832"/>
      <c r="P9" s="832"/>
      <c r="Q9" s="833" t="s">
        <v>10</v>
      </c>
      <c r="R9" s="832" t="s">
        <v>764</v>
      </c>
      <c r="S9" s="1047"/>
      <c r="T9" s="1047"/>
      <c r="U9" s="1047"/>
      <c r="V9" s="1047"/>
      <c r="W9" s="1047"/>
      <c r="X9" s="1047"/>
      <c r="Y9" s="1047"/>
      <c r="Z9" s="1047"/>
      <c r="AA9" s="1047"/>
      <c r="AB9" s="1047"/>
      <c r="AC9" s="1047"/>
      <c r="AD9" s="1048"/>
    </row>
    <row r="10" spans="2:30" ht="21.75" customHeight="1" x14ac:dyDescent="0.15">
      <c r="B10" s="3191" t="s">
        <v>1179</v>
      </c>
      <c r="C10" s="3192"/>
      <c r="D10" s="3192"/>
      <c r="E10" s="3192"/>
      <c r="F10" s="3193"/>
      <c r="G10" s="843" t="s">
        <v>10</v>
      </c>
      <c r="H10" s="827" t="s">
        <v>1220</v>
      </c>
      <c r="I10" s="846"/>
      <c r="J10" s="846"/>
      <c r="K10" s="846"/>
      <c r="L10" s="846"/>
      <c r="M10" s="846"/>
      <c r="N10" s="846"/>
      <c r="O10" s="846"/>
      <c r="P10" s="846"/>
      <c r="Q10" s="846"/>
      <c r="R10" s="843" t="s">
        <v>10</v>
      </c>
      <c r="S10" s="827" t="s">
        <v>1221</v>
      </c>
      <c r="T10" s="1072"/>
      <c r="U10" s="1072"/>
      <c r="V10" s="1072"/>
      <c r="W10" s="1072"/>
      <c r="X10" s="1072"/>
      <c r="Y10" s="1072"/>
      <c r="Z10" s="1072"/>
      <c r="AA10" s="1072"/>
      <c r="AB10" s="1072"/>
      <c r="AC10" s="1072"/>
      <c r="AD10" s="1073"/>
    </row>
    <row r="11" spans="2:30" ht="21.75" customHeight="1" x14ac:dyDescent="0.15">
      <c r="B11" s="3194"/>
      <c r="C11" s="3195"/>
      <c r="D11" s="3195"/>
      <c r="E11" s="3195"/>
      <c r="F11" s="3196"/>
      <c r="G11" s="843" t="s">
        <v>10</v>
      </c>
      <c r="H11" s="854" t="s">
        <v>1222</v>
      </c>
      <c r="I11" s="866"/>
      <c r="J11" s="866"/>
      <c r="K11" s="866"/>
      <c r="L11" s="866"/>
      <c r="M11" s="866"/>
      <c r="N11" s="866"/>
      <c r="O11" s="866"/>
      <c r="P11" s="866"/>
      <c r="Q11" s="866"/>
      <c r="R11" s="866"/>
      <c r="S11" s="1053"/>
      <c r="T11" s="1053"/>
      <c r="U11" s="1053"/>
      <c r="V11" s="1053"/>
      <c r="W11" s="1053"/>
      <c r="X11" s="1053"/>
      <c r="Y11" s="1053"/>
      <c r="Z11" s="1053"/>
      <c r="AA11" s="1053"/>
      <c r="AB11" s="1053"/>
      <c r="AC11" s="1053"/>
      <c r="AD11" s="1054"/>
    </row>
    <row r="12" spans="2:30" x14ac:dyDescent="0.15">
      <c r="B12" s="3191" t="s">
        <v>1183</v>
      </c>
      <c r="C12" s="3192"/>
      <c r="D12" s="3192"/>
      <c r="E12" s="3192"/>
      <c r="F12" s="3193"/>
      <c r="G12" s="1074" t="s">
        <v>1223</v>
      </c>
      <c r="H12" s="1075"/>
      <c r="I12" s="1075"/>
      <c r="J12" s="1075"/>
      <c r="K12" s="1075"/>
      <c r="L12" s="1075"/>
      <c r="M12" s="1075"/>
      <c r="N12" s="1075"/>
      <c r="O12" s="1075"/>
      <c r="P12" s="1075"/>
      <c r="Q12" s="1075"/>
      <c r="R12" s="1075"/>
      <c r="S12" s="1075"/>
      <c r="T12" s="1075"/>
      <c r="U12" s="1075"/>
      <c r="V12" s="1075"/>
      <c r="W12" s="1075"/>
      <c r="X12" s="1075"/>
      <c r="Y12" s="1075"/>
      <c r="Z12" s="1075"/>
      <c r="AA12" s="1075"/>
      <c r="AB12" s="1075"/>
      <c r="AC12" s="1075"/>
      <c r="AD12" s="1076"/>
    </row>
    <row r="13" spans="2:30" ht="31.5" customHeight="1" x14ac:dyDescent="0.15">
      <c r="B13" s="3079"/>
      <c r="C13" s="3066"/>
      <c r="D13" s="3066"/>
      <c r="E13" s="3066"/>
      <c r="F13" s="3078"/>
      <c r="G13" s="1077" t="s">
        <v>10</v>
      </c>
      <c r="H13" s="827" t="s">
        <v>1184</v>
      </c>
      <c r="I13" s="846"/>
      <c r="J13" s="846"/>
      <c r="K13" s="846"/>
      <c r="L13" s="846"/>
      <c r="M13" s="846"/>
      <c r="N13" s="846"/>
      <c r="O13" s="846"/>
      <c r="P13" s="846"/>
      <c r="Q13" s="846"/>
      <c r="R13" s="843" t="s">
        <v>10</v>
      </c>
      <c r="S13" s="827" t="s">
        <v>1185</v>
      </c>
      <c r="T13" s="1072"/>
      <c r="U13" s="1072"/>
      <c r="V13" s="1072"/>
      <c r="W13" s="1072"/>
      <c r="X13" s="1072"/>
      <c r="Y13" s="1072"/>
      <c r="Z13" s="1072"/>
      <c r="AA13" s="1072"/>
      <c r="AB13" s="1072"/>
      <c r="AC13" s="1072"/>
      <c r="AD13" s="1073"/>
    </row>
    <row r="14" spans="2:30" x14ac:dyDescent="0.15">
      <c r="B14" s="3079"/>
      <c r="C14" s="3066"/>
      <c r="D14" s="3066"/>
      <c r="E14" s="3066"/>
      <c r="F14" s="3078"/>
      <c r="G14" s="842" t="s">
        <v>1224</v>
      </c>
      <c r="H14" s="827"/>
      <c r="I14" s="846"/>
      <c r="J14" s="846"/>
      <c r="K14" s="846"/>
      <c r="L14" s="846"/>
      <c r="M14" s="846"/>
      <c r="N14" s="846"/>
      <c r="O14" s="846"/>
      <c r="P14" s="846"/>
      <c r="Q14" s="846"/>
      <c r="R14" s="846"/>
      <c r="S14" s="827"/>
      <c r="T14" s="1072"/>
      <c r="U14" s="1072"/>
      <c r="V14" s="1072"/>
      <c r="W14" s="1072"/>
      <c r="X14" s="1072"/>
      <c r="Y14" s="1072"/>
      <c r="Z14" s="1072"/>
      <c r="AA14" s="1072"/>
      <c r="AB14" s="1072"/>
      <c r="AC14" s="1072"/>
      <c r="AD14" s="1073"/>
    </row>
    <row r="15" spans="2:30" ht="31.5" customHeight="1" x14ac:dyDescent="0.15">
      <c r="B15" s="3194"/>
      <c r="C15" s="3195"/>
      <c r="D15" s="3195"/>
      <c r="E15" s="3195"/>
      <c r="F15" s="3196"/>
      <c r="G15" s="863" t="s">
        <v>10</v>
      </c>
      <c r="H15" s="854" t="s">
        <v>1186</v>
      </c>
      <c r="I15" s="866"/>
      <c r="J15" s="866"/>
      <c r="K15" s="866"/>
      <c r="L15" s="866"/>
      <c r="M15" s="866"/>
      <c r="N15" s="866"/>
      <c r="O15" s="866"/>
      <c r="P15" s="866"/>
      <c r="Q15" s="866"/>
      <c r="R15" s="864" t="s">
        <v>10</v>
      </c>
      <c r="S15" s="854" t="s">
        <v>1225</v>
      </c>
      <c r="T15" s="1053"/>
      <c r="U15" s="1053"/>
      <c r="V15" s="1053"/>
      <c r="W15" s="1053"/>
      <c r="X15" s="1053"/>
      <c r="Y15" s="1053"/>
      <c r="Z15" s="1053"/>
      <c r="AA15" s="1053"/>
      <c r="AB15" s="1053"/>
      <c r="AC15" s="1053"/>
      <c r="AD15" s="1054"/>
    </row>
    <row r="16" spans="2:30" s="827" customFormat="1" ht="7.5" customHeight="1" x14ac:dyDescent="0.15"/>
    <row r="17" spans="2:30" s="827" customFormat="1" x14ac:dyDescent="0.15">
      <c r="B17" s="2809" t="s">
        <v>1226</v>
      </c>
      <c r="C17" s="2810"/>
      <c r="D17" s="2810"/>
      <c r="E17" s="2810"/>
      <c r="F17" s="3197"/>
      <c r="G17" s="3199"/>
      <c r="H17" s="3200"/>
      <c r="I17" s="3200"/>
      <c r="J17" s="3200"/>
      <c r="K17" s="3200"/>
      <c r="L17" s="3200"/>
      <c r="M17" s="3200"/>
      <c r="N17" s="3200"/>
      <c r="O17" s="3200"/>
      <c r="P17" s="3200"/>
      <c r="Q17" s="3200"/>
      <c r="R17" s="3200"/>
      <c r="S17" s="3200"/>
      <c r="T17" s="3200"/>
      <c r="U17" s="3200"/>
      <c r="V17" s="3200"/>
      <c r="W17" s="3200"/>
      <c r="X17" s="3200"/>
      <c r="Y17" s="3201"/>
      <c r="Z17" s="919"/>
      <c r="AA17" s="1055" t="s">
        <v>769</v>
      </c>
      <c r="AB17" s="1055" t="s">
        <v>770</v>
      </c>
      <c r="AC17" s="1055" t="s">
        <v>771</v>
      </c>
      <c r="AD17" s="921"/>
    </row>
    <row r="18" spans="2:30" s="827" customFormat="1" ht="27" customHeight="1" x14ac:dyDescent="0.15">
      <c r="B18" s="2811"/>
      <c r="C18" s="2812"/>
      <c r="D18" s="2812"/>
      <c r="E18" s="2812"/>
      <c r="F18" s="3063"/>
      <c r="G18" s="3202" t="s">
        <v>1188</v>
      </c>
      <c r="H18" s="3203"/>
      <c r="I18" s="3203"/>
      <c r="J18" s="3203"/>
      <c r="K18" s="3203"/>
      <c r="L18" s="3203"/>
      <c r="M18" s="3203"/>
      <c r="N18" s="3203"/>
      <c r="O18" s="3203"/>
      <c r="P18" s="3203"/>
      <c r="Q18" s="3203"/>
      <c r="R18" s="3203"/>
      <c r="S18" s="3203"/>
      <c r="T18" s="3203"/>
      <c r="U18" s="3203"/>
      <c r="V18" s="3203"/>
      <c r="W18" s="3203"/>
      <c r="X18" s="3203"/>
      <c r="Y18" s="3204"/>
      <c r="Z18" s="851"/>
      <c r="AA18" s="843" t="s">
        <v>10</v>
      </c>
      <c r="AB18" s="843" t="s">
        <v>770</v>
      </c>
      <c r="AC18" s="843" t="s">
        <v>10</v>
      </c>
      <c r="AD18" s="852"/>
    </row>
    <row r="19" spans="2:30" s="827" customFormat="1" ht="27" customHeight="1" x14ac:dyDescent="0.15">
      <c r="B19" s="2811"/>
      <c r="C19" s="2812"/>
      <c r="D19" s="2812"/>
      <c r="E19" s="2812"/>
      <c r="F19" s="3063"/>
      <c r="G19" s="3205" t="s">
        <v>1189</v>
      </c>
      <c r="H19" s="3206"/>
      <c r="I19" s="3206"/>
      <c r="J19" s="3206"/>
      <c r="K19" s="3206"/>
      <c r="L19" s="3206"/>
      <c r="M19" s="3206"/>
      <c r="N19" s="3206"/>
      <c r="O19" s="3206"/>
      <c r="P19" s="3206"/>
      <c r="Q19" s="3206"/>
      <c r="R19" s="3206"/>
      <c r="S19" s="3206"/>
      <c r="T19" s="3206"/>
      <c r="U19" s="3206"/>
      <c r="V19" s="3206"/>
      <c r="W19" s="3206"/>
      <c r="X19" s="3206"/>
      <c r="Y19" s="3207"/>
      <c r="Z19" s="842"/>
      <c r="AA19" s="843" t="s">
        <v>10</v>
      </c>
      <c r="AB19" s="843" t="s">
        <v>770</v>
      </c>
      <c r="AC19" s="843" t="s">
        <v>10</v>
      </c>
      <c r="AD19" s="844"/>
    </row>
    <row r="20" spans="2:30" s="827" customFormat="1" ht="27" customHeight="1" x14ac:dyDescent="0.15">
      <c r="B20" s="2813"/>
      <c r="C20" s="2814"/>
      <c r="D20" s="2814"/>
      <c r="E20" s="2814"/>
      <c r="F20" s="3198"/>
      <c r="G20" s="3208" t="s">
        <v>1190</v>
      </c>
      <c r="H20" s="3209"/>
      <c r="I20" s="3209"/>
      <c r="J20" s="3209"/>
      <c r="K20" s="3209"/>
      <c r="L20" s="3209"/>
      <c r="M20" s="3209"/>
      <c r="N20" s="3209"/>
      <c r="O20" s="3209"/>
      <c r="P20" s="3209"/>
      <c r="Q20" s="3209"/>
      <c r="R20" s="3209"/>
      <c r="S20" s="3209"/>
      <c r="T20" s="3209"/>
      <c r="U20" s="3209"/>
      <c r="V20" s="3209"/>
      <c r="W20" s="3209"/>
      <c r="X20" s="3209"/>
      <c r="Y20" s="3210"/>
      <c r="Z20" s="958"/>
      <c r="AA20" s="864" t="s">
        <v>10</v>
      </c>
      <c r="AB20" s="864" t="s">
        <v>770</v>
      </c>
      <c r="AC20" s="864" t="s">
        <v>10</v>
      </c>
      <c r="AD20" s="960"/>
    </row>
    <row r="21" spans="2:30" s="827" customFormat="1" ht="6" customHeight="1" x14ac:dyDescent="0.15"/>
    <row r="22" spans="2:30" s="827" customFormat="1" x14ac:dyDescent="0.15">
      <c r="B22" s="827" t="s">
        <v>1227</v>
      </c>
    </row>
    <row r="23" spans="2:30" s="827" customFormat="1" x14ac:dyDescent="0.15">
      <c r="B23" s="827" t="s">
        <v>1192</v>
      </c>
      <c r="AC23" s="846"/>
      <c r="AD23" s="846"/>
    </row>
    <row r="24" spans="2:30" s="827" customFormat="1" ht="6" customHeight="1" x14ac:dyDescent="0.15"/>
    <row r="25" spans="2:30" s="827" customFormat="1" ht="4.5" customHeight="1" x14ac:dyDescent="0.15">
      <c r="B25" s="3226" t="s">
        <v>1211</v>
      </c>
      <c r="C25" s="3227"/>
      <c r="D25" s="3216" t="s">
        <v>1228</v>
      </c>
      <c r="E25" s="3217"/>
      <c r="F25" s="3218"/>
      <c r="G25" s="836"/>
      <c r="H25" s="837"/>
      <c r="I25" s="837"/>
      <c r="J25" s="837"/>
      <c r="K25" s="837"/>
      <c r="L25" s="837"/>
      <c r="M25" s="837"/>
      <c r="N25" s="837"/>
      <c r="O25" s="837"/>
      <c r="P25" s="837"/>
      <c r="Q25" s="837"/>
      <c r="R25" s="837"/>
      <c r="S25" s="837"/>
      <c r="T25" s="837"/>
      <c r="U25" s="837"/>
      <c r="V25" s="837"/>
      <c r="W25" s="837"/>
      <c r="X25" s="837"/>
      <c r="Y25" s="837"/>
      <c r="Z25" s="836"/>
      <c r="AA25" s="837"/>
      <c r="AB25" s="837"/>
      <c r="AC25" s="860"/>
      <c r="AD25" s="921"/>
    </row>
    <row r="26" spans="2:30" s="827" customFormat="1" ht="15.75" customHeight="1" x14ac:dyDescent="0.15">
      <c r="B26" s="3228"/>
      <c r="C26" s="3229"/>
      <c r="D26" s="3219"/>
      <c r="E26" s="3220"/>
      <c r="F26" s="3221"/>
      <c r="G26" s="839"/>
      <c r="H26" s="827" t="s">
        <v>1206</v>
      </c>
      <c r="Z26" s="839"/>
      <c r="AA26" s="840" t="s">
        <v>769</v>
      </c>
      <c r="AB26" s="840" t="s">
        <v>770</v>
      </c>
      <c r="AC26" s="840" t="s">
        <v>771</v>
      </c>
      <c r="AD26" s="1057"/>
    </row>
    <row r="27" spans="2:30" s="827" customFormat="1" ht="18" customHeight="1" x14ac:dyDescent="0.15">
      <c r="B27" s="3228"/>
      <c r="C27" s="3229"/>
      <c r="D27" s="3219"/>
      <c r="E27" s="3220"/>
      <c r="F27" s="3221"/>
      <c r="G27" s="839"/>
      <c r="I27" s="868" t="s">
        <v>858</v>
      </c>
      <c r="J27" s="3187" t="s">
        <v>1229</v>
      </c>
      <c r="K27" s="3225"/>
      <c r="L27" s="3225"/>
      <c r="M27" s="3225"/>
      <c r="N27" s="3225"/>
      <c r="O27" s="3225"/>
      <c r="P27" s="3225"/>
      <c r="Q27" s="3225"/>
      <c r="R27" s="3225"/>
      <c r="S27" s="3225"/>
      <c r="T27" s="3225"/>
      <c r="U27" s="3061"/>
      <c r="V27" s="2564"/>
      <c r="W27" s="850" t="s">
        <v>860</v>
      </c>
      <c r="Z27" s="839"/>
      <c r="AC27" s="846"/>
      <c r="AD27" s="844"/>
    </row>
    <row r="28" spans="2:30" s="827" customFormat="1" ht="30" customHeight="1" x14ac:dyDescent="0.15">
      <c r="B28" s="3228"/>
      <c r="C28" s="3229"/>
      <c r="D28" s="3219"/>
      <c r="E28" s="3220"/>
      <c r="F28" s="3221"/>
      <c r="G28" s="839"/>
      <c r="I28" s="1060" t="s">
        <v>861</v>
      </c>
      <c r="J28" s="3189" t="s">
        <v>1230</v>
      </c>
      <c r="K28" s="3190"/>
      <c r="L28" s="3190"/>
      <c r="M28" s="3190"/>
      <c r="N28" s="3190"/>
      <c r="O28" s="3190"/>
      <c r="P28" s="3190"/>
      <c r="Q28" s="3190"/>
      <c r="R28" s="3190"/>
      <c r="S28" s="3190"/>
      <c r="T28" s="3190"/>
      <c r="U28" s="3061"/>
      <c r="V28" s="2564"/>
      <c r="W28" s="872" t="s">
        <v>860</v>
      </c>
      <c r="Y28" s="1062"/>
      <c r="Z28" s="842"/>
      <c r="AA28" s="843" t="s">
        <v>10</v>
      </c>
      <c r="AB28" s="843" t="s">
        <v>770</v>
      </c>
      <c r="AC28" s="843" t="s">
        <v>10</v>
      </c>
      <c r="AD28" s="844"/>
    </row>
    <row r="29" spans="2:30" s="827" customFormat="1" ht="6" customHeight="1" x14ac:dyDescent="0.15">
      <c r="B29" s="3228"/>
      <c r="C29" s="3229"/>
      <c r="D29" s="3219"/>
      <c r="E29" s="3220"/>
      <c r="F29" s="3221"/>
      <c r="G29" s="853"/>
      <c r="H29" s="854"/>
      <c r="I29" s="854"/>
      <c r="J29" s="854"/>
      <c r="K29" s="854"/>
      <c r="L29" s="854"/>
      <c r="M29" s="854"/>
      <c r="N29" s="854"/>
      <c r="O29" s="854"/>
      <c r="P29" s="854"/>
      <c r="Q29" s="854"/>
      <c r="R29" s="854"/>
      <c r="S29" s="854"/>
      <c r="T29" s="1063"/>
      <c r="U29" s="1064"/>
      <c r="V29" s="856"/>
      <c r="W29" s="854"/>
      <c r="X29" s="854"/>
      <c r="Y29" s="854"/>
      <c r="Z29" s="853"/>
      <c r="AA29" s="854"/>
      <c r="AB29" s="854"/>
      <c r="AC29" s="866"/>
      <c r="AD29" s="960"/>
    </row>
    <row r="30" spans="2:30" s="827" customFormat="1" ht="4.5" customHeight="1" x14ac:dyDescent="0.15">
      <c r="B30" s="3228"/>
      <c r="C30" s="3229"/>
      <c r="D30" s="3216" t="s">
        <v>1231</v>
      </c>
      <c r="E30" s="3217"/>
      <c r="F30" s="3218"/>
      <c r="G30" s="836"/>
      <c r="H30" s="837"/>
      <c r="I30" s="837"/>
      <c r="J30" s="837"/>
      <c r="K30" s="837"/>
      <c r="L30" s="837"/>
      <c r="M30" s="837"/>
      <c r="N30" s="837"/>
      <c r="O30" s="837"/>
      <c r="P30" s="837"/>
      <c r="Q30" s="837"/>
      <c r="R30" s="837"/>
      <c r="S30" s="837"/>
      <c r="T30" s="837"/>
      <c r="U30" s="861"/>
      <c r="V30" s="861"/>
      <c r="W30" s="837"/>
      <c r="X30" s="837"/>
      <c r="Y30" s="837"/>
      <c r="Z30" s="836"/>
      <c r="AA30" s="837"/>
      <c r="AB30" s="837"/>
      <c r="AC30" s="860"/>
      <c r="AD30" s="921"/>
    </row>
    <row r="31" spans="2:30" s="827" customFormat="1" ht="15.75" customHeight="1" x14ac:dyDescent="0.15">
      <c r="B31" s="3228"/>
      <c r="C31" s="3229"/>
      <c r="D31" s="3219"/>
      <c r="E31" s="3220"/>
      <c r="F31" s="3221"/>
      <c r="G31" s="839"/>
      <c r="H31" s="827" t="s">
        <v>1232</v>
      </c>
      <c r="U31" s="830"/>
      <c r="V31" s="830"/>
      <c r="Z31" s="839"/>
      <c r="AA31" s="840" t="s">
        <v>769</v>
      </c>
      <c r="AB31" s="840" t="s">
        <v>770</v>
      </c>
      <c r="AC31" s="840" t="s">
        <v>771</v>
      </c>
      <c r="AD31" s="1057"/>
    </row>
    <row r="32" spans="2:30" s="827" customFormat="1" ht="30" customHeight="1" x14ac:dyDescent="0.15">
      <c r="B32" s="3228"/>
      <c r="C32" s="3229"/>
      <c r="D32" s="3219"/>
      <c r="E32" s="3220"/>
      <c r="F32" s="3221"/>
      <c r="G32" s="839"/>
      <c r="I32" s="868" t="s">
        <v>858</v>
      </c>
      <c r="J32" s="3187" t="s">
        <v>1233</v>
      </c>
      <c r="K32" s="3225"/>
      <c r="L32" s="3225"/>
      <c r="M32" s="3225"/>
      <c r="N32" s="3225"/>
      <c r="O32" s="3225"/>
      <c r="P32" s="3225"/>
      <c r="Q32" s="3225"/>
      <c r="R32" s="3225"/>
      <c r="S32" s="3225"/>
      <c r="T32" s="3225"/>
      <c r="U32" s="3061"/>
      <c r="V32" s="2564"/>
      <c r="W32" s="850" t="s">
        <v>860</v>
      </c>
      <c r="Z32" s="839"/>
      <c r="AC32" s="846"/>
      <c r="AD32" s="844"/>
    </row>
    <row r="33" spans="2:30" s="827" customFormat="1" ht="18" customHeight="1" x14ac:dyDescent="0.15">
      <c r="B33" s="3228"/>
      <c r="C33" s="3229"/>
      <c r="D33" s="3219"/>
      <c r="E33" s="3220"/>
      <c r="F33" s="3221"/>
      <c r="G33" s="839"/>
      <c r="I33" s="1060" t="s">
        <v>861</v>
      </c>
      <c r="J33" s="3189" t="s">
        <v>1234</v>
      </c>
      <c r="K33" s="3190"/>
      <c r="L33" s="3190"/>
      <c r="M33" s="3190"/>
      <c r="N33" s="3190"/>
      <c r="O33" s="3190"/>
      <c r="P33" s="3190"/>
      <c r="Q33" s="3190"/>
      <c r="R33" s="3190"/>
      <c r="S33" s="3190"/>
      <c r="T33" s="3190"/>
      <c r="U33" s="3061"/>
      <c r="V33" s="2564"/>
      <c r="W33" s="872" t="s">
        <v>860</v>
      </c>
      <c r="Y33" s="1062"/>
      <c r="Z33" s="842"/>
      <c r="AA33" s="843" t="s">
        <v>10</v>
      </c>
      <c r="AB33" s="843" t="s">
        <v>770</v>
      </c>
      <c r="AC33" s="843" t="s">
        <v>10</v>
      </c>
      <c r="AD33" s="844"/>
    </row>
    <row r="34" spans="2:30" s="827" customFormat="1" ht="6" customHeight="1" x14ac:dyDescent="0.15">
      <c r="B34" s="3228"/>
      <c r="C34" s="3229"/>
      <c r="D34" s="3222"/>
      <c r="E34" s="3223"/>
      <c r="F34" s="3224"/>
      <c r="G34" s="853"/>
      <c r="H34" s="854"/>
      <c r="I34" s="854"/>
      <c r="J34" s="854"/>
      <c r="K34" s="854"/>
      <c r="L34" s="854"/>
      <c r="M34" s="854"/>
      <c r="N34" s="854"/>
      <c r="O34" s="854"/>
      <c r="P34" s="854"/>
      <c r="Q34" s="854"/>
      <c r="R34" s="854"/>
      <c r="S34" s="854"/>
      <c r="T34" s="1063"/>
      <c r="U34" s="1064"/>
      <c r="V34" s="856"/>
      <c r="W34" s="854"/>
      <c r="X34" s="854"/>
      <c r="Y34" s="854"/>
      <c r="Z34" s="853"/>
      <c r="AA34" s="854"/>
      <c r="AB34" s="854"/>
      <c r="AC34" s="866"/>
      <c r="AD34" s="960"/>
    </row>
    <row r="35" spans="2:30" s="827" customFormat="1" ht="4.5" customHeight="1" x14ac:dyDescent="0.15">
      <c r="B35" s="3228"/>
      <c r="C35" s="3229"/>
      <c r="D35" s="3216" t="s">
        <v>1235</v>
      </c>
      <c r="E35" s="3217"/>
      <c r="F35" s="3218"/>
      <c r="G35" s="836"/>
      <c r="H35" s="837"/>
      <c r="I35" s="837"/>
      <c r="J35" s="837"/>
      <c r="K35" s="837"/>
      <c r="L35" s="837"/>
      <c r="M35" s="837"/>
      <c r="N35" s="837"/>
      <c r="O35" s="837"/>
      <c r="P35" s="837"/>
      <c r="Q35" s="837"/>
      <c r="R35" s="837"/>
      <c r="S35" s="837"/>
      <c r="T35" s="837"/>
      <c r="U35" s="861"/>
      <c r="V35" s="861"/>
      <c r="W35" s="837"/>
      <c r="X35" s="837"/>
      <c r="Y35" s="837"/>
      <c r="Z35" s="836"/>
      <c r="AA35" s="837"/>
      <c r="AB35" s="837"/>
      <c r="AC35" s="860"/>
      <c r="AD35" s="921"/>
    </row>
    <row r="36" spans="2:30" s="827" customFormat="1" ht="15.75" customHeight="1" x14ac:dyDescent="0.15">
      <c r="B36" s="3228"/>
      <c r="C36" s="3229"/>
      <c r="D36" s="3219"/>
      <c r="E36" s="3220"/>
      <c r="F36" s="3221"/>
      <c r="G36" s="839"/>
      <c r="H36" s="827" t="s">
        <v>1206</v>
      </c>
      <c r="U36" s="830"/>
      <c r="V36" s="830"/>
      <c r="Z36" s="839"/>
      <c r="AA36" s="840" t="s">
        <v>769</v>
      </c>
      <c r="AB36" s="840" t="s">
        <v>770</v>
      </c>
      <c r="AC36" s="840" t="s">
        <v>771</v>
      </c>
      <c r="AD36" s="1057"/>
    </row>
    <row r="37" spans="2:30" s="827" customFormat="1" ht="27" customHeight="1" x14ac:dyDescent="0.15">
      <c r="B37" s="3228"/>
      <c r="C37" s="3229"/>
      <c r="D37" s="3219"/>
      <c r="E37" s="3220"/>
      <c r="F37" s="3221"/>
      <c r="G37" s="839"/>
      <c r="I37" s="868" t="s">
        <v>858</v>
      </c>
      <c r="J37" s="3187" t="s">
        <v>1236</v>
      </c>
      <c r="K37" s="3225"/>
      <c r="L37" s="3225"/>
      <c r="M37" s="3225"/>
      <c r="N37" s="3225"/>
      <c r="O37" s="3225"/>
      <c r="P37" s="3225"/>
      <c r="Q37" s="3225"/>
      <c r="R37" s="3225"/>
      <c r="S37" s="3225"/>
      <c r="T37" s="3225"/>
      <c r="U37" s="3061"/>
      <c r="V37" s="2564"/>
      <c r="W37" s="850" t="s">
        <v>860</v>
      </c>
      <c r="Z37" s="839"/>
      <c r="AC37" s="846"/>
      <c r="AD37" s="844"/>
    </row>
    <row r="38" spans="2:30" s="827" customFormat="1" ht="27" customHeight="1" x14ac:dyDescent="0.15">
      <c r="B38" s="3230"/>
      <c r="C38" s="3231"/>
      <c r="D38" s="3222"/>
      <c r="E38" s="3223"/>
      <c r="F38" s="3223"/>
      <c r="G38" s="839"/>
      <c r="I38" s="868" t="s">
        <v>861</v>
      </c>
      <c r="J38" s="3189" t="s">
        <v>1230</v>
      </c>
      <c r="K38" s="3190"/>
      <c r="L38" s="3190"/>
      <c r="M38" s="3190"/>
      <c r="N38" s="3190"/>
      <c r="O38" s="3190"/>
      <c r="P38" s="3190"/>
      <c r="Q38" s="3190"/>
      <c r="R38" s="3190"/>
      <c r="S38" s="3190"/>
      <c r="T38" s="3190"/>
      <c r="U38" s="3061"/>
      <c r="V38" s="2564"/>
      <c r="W38" s="854" t="s">
        <v>860</v>
      </c>
      <c r="X38" s="839"/>
      <c r="Y38" s="1062"/>
      <c r="Z38" s="842"/>
      <c r="AA38" s="843" t="s">
        <v>10</v>
      </c>
      <c r="AB38" s="843" t="s">
        <v>770</v>
      </c>
      <c r="AC38" s="843" t="s">
        <v>10</v>
      </c>
      <c r="AD38" s="844"/>
    </row>
    <row r="39" spans="2:30" s="827" customFormat="1" ht="6" customHeight="1" x14ac:dyDescent="0.15">
      <c r="B39" s="3230"/>
      <c r="C39" s="3233"/>
      <c r="D39" s="3222"/>
      <c r="E39" s="3223"/>
      <c r="F39" s="3224"/>
      <c r="G39" s="853"/>
      <c r="H39" s="854"/>
      <c r="I39" s="854"/>
      <c r="J39" s="854"/>
      <c r="K39" s="854"/>
      <c r="L39" s="854"/>
      <c r="M39" s="854"/>
      <c r="N39" s="854"/>
      <c r="O39" s="854"/>
      <c r="P39" s="854"/>
      <c r="Q39" s="854"/>
      <c r="R39" s="854"/>
      <c r="S39" s="854"/>
      <c r="T39" s="1063"/>
      <c r="U39" s="1064"/>
      <c r="V39" s="856"/>
      <c r="W39" s="854"/>
      <c r="X39" s="854"/>
      <c r="Y39" s="854"/>
      <c r="Z39" s="853"/>
      <c r="AA39" s="854"/>
      <c r="AB39" s="854"/>
      <c r="AC39" s="866"/>
      <c r="AD39" s="960"/>
    </row>
    <row r="40" spans="2:30" s="827" customFormat="1" ht="9" customHeight="1" x14ac:dyDescent="0.15">
      <c r="B40" s="1065"/>
      <c r="C40" s="1065"/>
      <c r="D40" s="1065"/>
      <c r="E40" s="1065"/>
      <c r="F40" s="1065"/>
      <c r="T40" s="1062"/>
      <c r="U40" s="1061"/>
      <c r="V40" s="830"/>
      <c r="AC40" s="846"/>
      <c r="AD40" s="846"/>
    </row>
    <row r="41" spans="2:30" s="827" customFormat="1" x14ac:dyDescent="0.15">
      <c r="B41" s="827" t="s">
        <v>1200</v>
      </c>
      <c r="U41" s="830"/>
      <c r="V41" s="830"/>
      <c r="AC41" s="846"/>
      <c r="AD41" s="846"/>
    </row>
    <row r="42" spans="2:30" s="827" customFormat="1" ht="6" customHeight="1" x14ac:dyDescent="0.15">
      <c r="U42" s="830"/>
      <c r="V42" s="830"/>
    </row>
    <row r="43" spans="2:30" s="827" customFormat="1" ht="4.5" customHeight="1" x14ac:dyDescent="0.15">
      <c r="B43" s="3226" t="s">
        <v>1211</v>
      </c>
      <c r="C43" s="3227"/>
      <c r="D43" s="3216" t="s">
        <v>1228</v>
      </c>
      <c r="E43" s="3217"/>
      <c r="F43" s="3218"/>
      <c r="G43" s="836"/>
      <c r="H43" s="837"/>
      <c r="I43" s="837"/>
      <c r="J43" s="837"/>
      <c r="K43" s="837"/>
      <c r="L43" s="837"/>
      <c r="M43" s="837"/>
      <c r="N43" s="837"/>
      <c r="O43" s="837"/>
      <c r="P43" s="837"/>
      <c r="Q43" s="837"/>
      <c r="R43" s="837"/>
      <c r="S43" s="837"/>
      <c r="T43" s="837"/>
      <c r="U43" s="861"/>
      <c r="V43" s="861"/>
      <c r="W43" s="837"/>
      <c r="X43" s="837"/>
      <c r="Y43" s="837"/>
      <c r="Z43" s="836"/>
      <c r="AA43" s="837"/>
      <c r="AB43" s="837"/>
      <c r="AC43" s="860"/>
      <c r="AD43" s="921"/>
    </row>
    <row r="44" spans="2:30" s="827" customFormat="1" ht="15.75" customHeight="1" x14ac:dyDescent="0.15">
      <c r="B44" s="3228"/>
      <c r="C44" s="3229"/>
      <c r="D44" s="3219"/>
      <c r="E44" s="3220"/>
      <c r="F44" s="3221"/>
      <c r="G44" s="839"/>
      <c r="H44" s="827" t="s">
        <v>1206</v>
      </c>
      <c r="U44" s="830"/>
      <c r="V44" s="830"/>
      <c r="Z44" s="839"/>
      <c r="AA44" s="840" t="s">
        <v>769</v>
      </c>
      <c r="AB44" s="840" t="s">
        <v>770</v>
      </c>
      <c r="AC44" s="840" t="s">
        <v>771</v>
      </c>
      <c r="AD44" s="1057"/>
    </row>
    <row r="45" spans="2:30" s="827" customFormat="1" ht="18" customHeight="1" x14ac:dyDescent="0.15">
      <c r="B45" s="3228"/>
      <c r="C45" s="3229"/>
      <c r="D45" s="3219"/>
      <c r="E45" s="3220"/>
      <c r="F45" s="3221"/>
      <c r="G45" s="839"/>
      <c r="I45" s="868" t="s">
        <v>858</v>
      </c>
      <c r="J45" s="3187" t="s">
        <v>1229</v>
      </c>
      <c r="K45" s="3225"/>
      <c r="L45" s="3225"/>
      <c r="M45" s="3225"/>
      <c r="N45" s="3225"/>
      <c r="O45" s="3225"/>
      <c r="P45" s="3225"/>
      <c r="Q45" s="3225"/>
      <c r="R45" s="3225"/>
      <c r="S45" s="3225"/>
      <c r="T45" s="3225"/>
      <c r="U45" s="3061"/>
      <c r="V45" s="2564"/>
      <c r="W45" s="850" t="s">
        <v>860</v>
      </c>
      <c r="Z45" s="839"/>
      <c r="AC45" s="846"/>
      <c r="AD45" s="844"/>
    </row>
    <row r="46" spans="2:30" s="827" customFormat="1" ht="30" customHeight="1" x14ac:dyDescent="0.15">
      <c r="B46" s="3228"/>
      <c r="C46" s="3229"/>
      <c r="D46" s="3219"/>
      <c r="E46" s="3220"/>
      <c r="F46" s="3221"/>
      <c r="G46" s="839"/>
      <c r="I46" s="1060" t="s">
        <v>861</v>
      </c>
      <c r="J46" s="3189" t="s">
        <v>1237</v>
      </c>
      <c r="K46" s="3190"/>
      <c r="L46" s="3190"/>
      <c r="M46" s="3190"/>
      <c r="N46" s="3190"/>
      <c r="O46" s="3190"/>
      <c r="P46" s="3190"/>
      <c r="Q46" s="3190"/>
      <c r="R46" s="3190"/>
      <c r="S46" s="3190"/>
      <c r="T46" s="3190"/>
      <c r="U46" s="3061"/>
      <c r="V46" s="2564"/>
      <c r="W46" s="872" t="s">
        <v>860</v>
      </c>
      <c r="Y46" s="1062"/>
      <c r="Z46" s="842"/>
      <c r="AA46" s="843" t="s">
        <v>10</v>
      </c>
      <c r="AB46" s="843" t="s">
        <v>770</v>
      </c>
      <c r="AC46" s="843" t="s">
        <v>10</v>
      </c>
      <c r="AD46" s="844"/>
    </row>
    <row r="47" spans="2:30" s="827" customFormat="1" ht="6" customHeight="1" x14ac:dyDescent="0.15">
      <c r="B47" s="3228"/>
      <c r="C47" s="3229"/>
      <c r="D47" s="3219"/>
      <c r="E47" s="3220"/>
      <c r="F47" s="3221"/>
      <c r="G47" s="853"/>
      <c r="H47" s="854"/>
      <c r="I47" s="854"/>
      <c r="J47" s="854"/>
      <c r="K47" s="854"/>
      <c r="L47" s="854"/>
      <c r="M47" s="854"/>
      <c r="N47" s="854"/>
      <c r="O47" s="854"/>
      <c r="P47" s="854"/>
      <c r="Q47" s="854"/>
      <c r="R47" s="854"/>
      <c r="S47" s="854"/>
      <c r="T47" s="1063"/>
      <c r="U47" s="1064"/>
      <c r="V47" s="856"/>
      <c r="W47" s="854"/>
      <c r="X47" s="854"/>
      <c r="Y47" s="854"/>
      <c r="Z47" s="853"/>
      <c r="AA47" s="854"/>
      <c r="AB47" s="854"/>
      <c r="AC47" s="866"/>
      <c r="AD47" s="960"/>
    </row>
    <row r="48" spans="2:30" s="827" customFormat="1" ht="4.5" customHeight="1" x14ac:dyDescent="0.15">
      <c r="B48" s="3228"/>
      <c r="C48" s="3229"/>
      <c r="D48" s="3216" t="s">
        <v>1231</v>
      </c>
      <c r="E48" s="3217"/>
      <c r="F48" s="3218"/>
      <c r="G48" s="839"/>
      <c r="T48" s="1062"/>
      <c r="U48" s="1061"/>
      <c r="V48" s="830"/>
      <c r="Z48" s="839"/>
      <c r="AC48" s="846"/>
      <c r="AD48" s="844"/>
    </row>
    <row r="49" spans="2:30" s="827" customFormat="1" ht="15.75" customHeight="1" x14ac:dyDescent="0.15">
      <c r="B49" s="3228"/>
      <c r="C49" s="3229"/>
      <c r="D49" s="3219"/>
      <c r="E49" s="3220"/>
      <c r="F49" s="3221"/>
      <c r="G49" s="839"/>
      <c r="H49" s="827" t="s">
        <v>1232</v>
      </c>
      <c r="U49" s="830"/>
      <c r="V49" s="830"/>
      <c r="Z49" s="839"/>
      <c r="AA49" s="840" t="s">
        <v>769</v>
      </c>
      <c r="AB49" s="840" t="s">
        <v>770</v>
      </c>
      <c r="AC49" s="840" t="s">
        <v>771</v>
      </c>
      <c r="AD49" s="1057"/>
    </row>
    <row r="50" spans="2:30" s="827" customFormat="1" ht="27" customHeight="1" x14ac:dyDescent="0.15">
      <c r="B50" s="3228"/>
      <c r="C50" s="3229"/>
      <c r="D50" s="3219"/>
      <c r="E50" s="3220"/>
      <c r="F50" s="3221"/>
      <c r="G50" s="839"/>
      <c r="I50" s="868" t="s">
        <v>858</v>
      </c>
      <c r="J50" s="3187" t="s">
        <v>1233</v>
      </c>
      <c r="K50" s="3188"/>
      <c r="L50" s="3188"/>
      <c r="M50" s="3188"/>
      <c r="N50" s="3188"/>
      <c r="O50" s="3188"/>
      <c r="P50" s="3188"/>
      <c r="Q50" s="3188"/>
      <c r="R50" s="3188"/>
      <c r="S50" s="3188"/>
      <c r="T50" s="3232"/>
      <c r="U50" s="3061"/>
      <c r="V50" s="2564"/>
      <c r="W50" s="850" t="s">
        <v>860</v>
      </c>
      <c r="Z50" s="839"/>
      <c r="AC50" s="846"/>
      <c r="AD50" s="844"/>
    </row>
    <row r="51" spans="2:30" s="827" customFormat="1" ht="18" customHeight="1" x14ac:dyDescent="0.15">
      <c r="B51" s="3228"/>
      <c r="C51" s="3229"/>
      <c r="D51" s="3219"/>
      <c r="E51" s="3220"/>
      <c r="F51" s="3221"/>
      <c r="G51" s="839"/>
      <c r="I51" s="1060" t="s">
        <v>861</v>
      </c>
      <c r="J51" s="3189" t="s">
        <v>1238</v>
      </c>
      <c r="K51" s="3190"/>
      <c r="L51" s="3190"/>
      <c r="M51" s="3190"/>
      <c r="N51" s="3190"/>
      <c r="O51" s="3190"/>
      <c r="P51" s="3190"/>
      <c r="Q51" s="3190"/>
      <c r="R51" s="3190"/>
      <c r="S51" s="3190"/>
      <c r="T51" s="3190"/>
      <c r="U51" s="3061"/>
      <c r="V51" s="2564"/>
      <c r="W51" s="872" t="s">
        <v>860</v>
      </c>
      <c r="Y51" s="1062"/>
      <c r="Z51" s="842"/>
      <c r="AA51" s="843" t="s">
        <v>10</v>
      </c>
      <c r="AB51" s="843" t="s">
        <v>770</v>
      </c>
      <c r="AC51" s="843" t="s">
        <v>10</v>
      </c>
      <c r="AD51" s="844"/>
    </row>
    <row r="52" spans="2:30" s="827" customFormat="1" ht="6" customHeight="1" x14ac:dyDescent="0.15">
      <c r="B52" s="3228"/>
      <c r="C52" s="3229"/>
      <c r="D52" s="3222"/>
      <c r="E52" s="3223"/>
      <c r="F52" s="3224"/>
      <c r="G52" s="839"/>
      <c r="T52" s="1062"/>
      <c r="U52" s="1061"/>
      <c r="V52" s="830"/>
      <c r="Z52" s="839"/>
      <c r="AC52" s="846"/>
      <c r="AD52" s="844"/>
    </row>
    <row r="53" spans="2:30" s="827" customFormat="1" ht="4.5" customHeight="1" x14ac:dyDescent="0.15">
      <c r="B53" s="3228"/>
      <c r="C53" s="3229"/>
      <c r="D53" s="3216" t="s">
        <v>1235</v>
      </c>
      <c r="E53" s="3217"/>
      <c r="F53" s="3218"/>
      <c r="G53" s="836"/>
      <c r="H53" s="837"/>
      <c r="I53" s="837"/>
      <c r="J53" s="837"/>
      <c r="K53" s="837"/>
      <c r="L53" s="837"/>
      <c r="M53" s="837"/>
      <c r="N53" s="837"/>
      <c r="O53" s="837"/>
      <c r="P53" s="837"/>
      <c r="Q53" s="837"/>
      <c r="R53" s="837"/>
      <c r="S53" s="837"/>
      <c r="T53" s="837"/>
      <c r="U53" s="861"/>
      <c r="V53" s="861"/>
      <c r="W53" s="837"/>
      <c r="X53" s="837"/>
      <c r="Y53" s="837"/>
      <c r="Z53" s="836"/>
      <c r="AA53" s="837"/>
      <c r="AB53" s="837"/>
      <c r="AC53" s="860"/>
      <c r="AD53" s="921"/>
    </row>
    <row r="54" spans="2:30" s="827" customFormat="1" ht="15.75" customHeight="1" x14ac:dyDescent="0.15">
      <c r="B54" s="3228"/>
      <c r="C54" s="3229"/>
      <c r="D54" s="3219"/>
      <c r="E54" s="3220"/>
      <c r="F54" s="3221"/>
      <c r="G54" s="839"/>
      <c r="H54" s="827" t="s">
        <v>1206</v>
      </c>
      <c r="U54" s="830"/>
      <c r="V54" s="830"/>
      <c r="Z54" s="839"/>
      <c r="AA54" s="840" t="s">
        <v>769</v>
      </c>
      <c r="AB54" s="840" t="s">
        <v>770</v>
      </c>
      <c r="AC54" s="840" t="s">
        <v>771</v>
      </c>
      <c r="AD54" s="1057"/>
    </row>
    <row r="55" spans="2:30" s="827" customFormat="1" ht="30" customHeight="1" x14ac:dyDescent="0.15">
      <c r="B55" s="3228"/>
      <c r="C55" s="3229"/>
      <c r="D55" s="3219"/>
      <c r="E55" s="3220"/>
      <c r="F55" s="3221"/>
      <c r="G55" s="839"/>
      <c r="I55" s="868" t="s">
        <v>858</v>
      </c>
      <c r="J55" s="3187" t="s">
        <v>1236</v>
      </c>
      <c r="K55" s="3225"/>
      <c r="L55" s="3225"/>
      <c r="M55" s="3225"/>
      <c r="N55" s="3225"/>
      <c r="O55" s="3225"/>
      <c r="P55" s="3225"/>
      <c r="Q55" s="3225"/>
      <c r="R55" s="3225"/>
      <c r="S55" s="3225"/>
      <c r="T55" s="3225"/>
      <c r="U55" s="3061"/>
      <c r="V55" s="2564"/>
      <c r="W55" s="850" t="s">
        <v>860</v>
      </c>
      <c r="Z55" s="839"/>
      <c r="AC55" s="846"/>
      <c r="AD55" s="844"/>
    </row>
    <row r="56" spans="2:30" s="827" customFormat="1" ht="27" customHeight="1" x14ac:dyDescent="0.15">
      <c r="B56" s="3228"/>
      <c r="C56" s="3229"/>
      <c r="D56" s="3219"/>
      <c r="E56" s="3220"/>
      <c r="F56" s="3221"/>
      <c r="G56" s="839"/>
      <c r="I56" s="1060" t="s">
        <v>861</v>
      </c>
      <c r="J56" s="3189" t="s">
        <v>1237</v>
      </c>
      <c r="K56" s="3190"/>
      <c r="L56" s="3190"/>
      <c r="M56" s="3190"/>
      <c r="N56" s="3190"/>
      <c r="O56" s="3190"/>
      <c r="P56" s="3190"/>
      <c r="Q56" s="3190"/>
      <c r="R56" s="3190"/>
      <c r="S56" s="3190"/>
      <c r="T56" s="3190"/>
      <c r="U56" s="3061"/>
      <c r="V56" s="2564"/>
      <c r="W56" s="872" t="s">
        <v>860</v>
      </c>
      <c r="Y56" s="1062"/>
      <c r="Z56" s="842"/>
      <c r="AA56" s="843" t="s">
        <v>10</v>
      </c>
      <c r="AB56" s="843" t="s">
        <v>770</v>
      </c>
      <c r="AC56" s="843" t="s">
        <v>10</v>
      </c>
      <c r="AD56" s="844"/>
    </row>
    <row r="57" spans="2:30" s="827" customFormat="1" ht="3.75" customHeight="1" x14ac:dyDescent="0.15">
      <c r="B57" s="3230"/>
      <c r="C57" s="3231"/>
      <c r="D57" s="3222"/>
      <c r="E57" s="3223"/>
      <c r="F57" s="3224"/>
      <c r="G57" s="853"/>
      <c r="H57" s="854"/>
      <c r="I57" s="854"/>
      <c r="J57" s="854"/>
      <c r="K57" s="854"/>
      <c r="L57" s="854"/>
      <c r="M57" s="854"/>
      <c r="N57" s="854"/>
      <c r="O57" s="854"/>
      <c r="P57" s="854"/>
      <c r="Q57" s="854"/>
      <c r="R57" s="854"/>
      <c r="S57" s="854"/>
      <c r="T57" s="1063"/>
      <c r="U57" s="1063"/>
      <c r="V57" s="854"/>
      <c r="W57" s="854"/>
      <c r="X57" s="854"/>
      <c r="Y57" s="854"/>
      <c r="Z57" s="853"/>
      <c r="AA57" s="854"/>
      <c r="AB57" s="854"/>
      <c r="AC57" s="866"/>
      <c r="AD57" s="960"/>
    </row>
    <row r="58" spans="2:30" s="827" customFormat="1" ht="3.75" customHeight="1" x14ac:dyDescent="0.15">
      <c r="B58" s="1065"/>
      <c r="C58" s="1065"/>
      <c r="D58" s="1065"/>
      <c r="E58" s="1065"/>
      <c r="F58" s="1065"/>
      <c r="T58" s="1062"/>
      <c r="U58" s="1062"/>
    </row>
    <row r="59" spans="2:30" s="827" customFormat="1" ht="13.5" customHeight="1" x14ac:dyDescent="0.15">
      <c r="B59" s="3214" t="s">
        <v>1239</v>
      </c>
      <c r="C59" s="3180"/>
      <c r="D59" s="1068" t="s">
        <v>1214</v>
      </c>
      <c r="E59" s="1068"/>
      <c r="F59" s="1068"/>
      <c r="G59" s="1068"/>
      <c r="H59" s="1068"/>
      <c r="I59" s="1068"/>
      <c r="J59" s="1068"/>
      <c r="K59" s="1068"/>
      <c r="L59" s="1068"/>
      <c r="M59" s="1068"/>
      <c r="N59" s="1068"/>
      <c r="O59" s="1068"/>
      <c r="P59" s="1068"/>
      <c r="Q59" s="1068"/>
      <c r="R59" s="1068"/>
      <c r="S59" s="1068"/>
      <c r="T59" s="1068"/>
      <c r="U59" s="1068"/>
      <c r="V59" s="1068"/>
      <c r="W59" s="1068"/>
      <c r="X59" s="1068"/>
      <c r="Y59" s="1068"/>
      <c r="Z59" s="1068"/>
      <c r="AA59" s="1068"/>
      <c r="AB59" s="1068"/>
      <c r="AC59" s="1068"/>
      <c r="AD59" s="1068"/>
    </row>
    <row r="60" spans="2:30" s="827" customFormat="1" x14ac:dyDescent="0.15">
      <c r="B60" s="3180"/>
      <c r="C60" s="3180"/>
      <c r="D60" s="3215"/>
      <c r="E60" s="3215"/>
      <c r="F60" s="3215"/>
      <c r="G60" s="3215"/>
      <c r="H60" s="3215"/>
      <c r="I60" s="3215"/>
      <c r="J60" s="3215"/>
      <c r="K60" s="3215"/>
      <c r="L60" s="3215"/>
      <c r="M60" s="3215"/>
      <c r="N60" s="3215"/>
      <c r="O60" s="3215"/>
      <c r="P60" s="3215"/>
      <c r="Q60" s="3215"/>
      <c r="R60" s="3215"/>
      <c r="S60" s="3215"/>
      <c r="T60" s="3215"/>
      <c r="U60" s="3215"/>
      <c r="V60" s="3215"/>
      <c r="W60" s="3215"/>
      <c r="X60" s="3215"/>
      <c r="Y60" s="3215"/>
      <c r="Z60" s="3215"/>
      <c r="AA60" s="3215"/>
      <c r="AB60" s="3215"/>
      <c r="AC60" s="3215"/>
      <c r="AD60" s="3215"/>
    </row>
    <row r="122" spans="3:7" x14ac:dyDescent="0.15">
      <c r="C122" s="914"/>
      <c r="D122" s="914"/>
      <c r="E122" s="914"/>
      <c r="F122" s="914"/>
      <c r="G122" s="914"/>
    </row>
    <row r="123" spans="3:7" x14ac:dyDescent="0.15">
      <c r="C123" s="915"/>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9"/>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B1:AD123"/>
  <sheetViews>
    <sheetView workbookViewId="0"/>
  </sheetViews>
  <sheetFormatPr defaultColWidth="3.5" defaultRowHeight="13.5" x14ac:dyDescent="0.15"/>
  <cols>
    <col min="1" max="1" width="1.25" style="880" customWidth="1"/>
    <col min="2" max="2" width="3.125" style="1004" customWidth="1"/>
    <col min="3" max="30" width="3.125" style="880" customWidth="1"/>
    <col min="31" max="31" width="1.25" style="880" customWidth="1"/>
    <col min="32" max="16384" width="3.5" style="880"/>
  </cols>
  <sheetData>
    <row r="1" spans="2:30" s="827" customFormat="1" x14ac:dyDescent="0.15"/>
    <row r="2" spans="2:30" s="827" customFormat="1" x14ac:dyDescent="0.15">
      <c r="B2" s="827" t="s">
        <v>2390</v>
      </c>
    </row>
    <row r="3" spans="2:30" s="827" customFormat="1" x14ac:dyDescent="0.15">
      <c r="U3" s="829" t="s">
        <v>477</v>
      </c>
      <c r="V3" s="2838"/>
      <c r="W3" s="2838"/>
      <c r="X3" s="829" t="s">
        <v>478</v>
      </c>
      <c r="Y3" s="2838"/>
      <c r="Z3" s="2838"/>
      <c r="AA3" s="829" t="s">
        <v>479</v>
      </c>
      <c r="AB3" s="2838"/>
      <c r="AC3" s="2838"/>
      <c r="AD3" s="829" t="s">
        <v>647</v>
      </c>
    </row>
    <row r="4" spans="2:30" s="827" customFormat="1" x14ac:dyDescent="0.15">
      <c r="AD4" s="829"/>
    </row>
    <row r="5" spans="2:30" s="827" customFormat="1" x14ac:dyDescent="0.15">
      <c r="B5" s="2838" t="s">
        <v>1175</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row>
    <row r="6" spans="2:30" s="827" customFormat="1" ht="28.5" customHeight="1" x14ac:dyDescent="0.15">
      <c r="B6" s="3065" t="s">
        <v>2385</v>
      </c>
      <c r="C6" s="3065"/>
      <c r="D6" s="3065"/>
      <c r="E6" s="3065"/>
      <c r="F6" s="3065"/>
      <c r="G6" s="3065"/>
      <c r="H6" s="3065"/>
      <c r="I6" s="3065"/>
      <c r="J6" s="3065"/>
      <c r="K6" s="3065"/>
      <c r="L6" s="3065"/>
      <c r="M6" s="3065"/>
      <c r="N6" s="3065"/>
      <c r="O6" s="3065"/>
      <c r="P6" s="3065"/>
      <c r="Q6" s="3065"/>
      <c r="R6" s="3065"/>
      <c r="S6" s="3065"/>
      <c r="T6" s="3065"/>
      <c r="U6" s="3065"/>
      <c r="V6" s="3065"/>
      <c r="W6" s="3065"/>
      <c r="X6" s="3065"/>
      <c r="Y6" s="3065"/>
      <c r="Z6" s="3065"/>
      <c r="AA6" s="3065"/>
      <c r="AB6" s="3065"/>
      <c r="AC6" s="3065"/>
      <c r="AD6" s="3065"/>
    </row>
    <row r="7" spans="2:30" s="827" customFormat="1" x14ac:dyDescent="0.15"/>
    <row r="8" spans="2:30" s="827" customFormat="1" ht="23.25" customHeight="1" x14ac:dyDescent="0.15">
      <c r="B8" s="2730" t="s">
        <v>1177</v>
      </c>
      <c r="C8" s="2730"/>
      <c r="D8" s="2730"/>
      <c r="E8" s="2730"/>
      <c r="F8" s="2731"/>
      <c r="G8" s="3211"/>
      <c r="H8" s="3212"/>
      <c r="I8" s="3212"/>
      <c r="J8" s="3212"/>
      <c r="K8" s="3212"/>
      <c r="L8" s="3212"/>
      <c r="M8" s="3212"/>
      <c r="N8" s="3212"/>
      <c r="O8" s="3212"/>
      <c r="P8" s="3212"/>
      <c r="Q8" s="3212"/>
      <c r="R8" s="3212"/>
      <c r="S8" s="3212"/>
      <c r="T8" s="3212"/>
      <c r="U8" s="3212"/>
      <c r="V8" s="3212"/>
      <c r="W8" s="3212"/>
      <c r="X8" s="3212"/>
      <c r="Y8" s="3212"/>
      <c r="Z8" s="3212"/>
      <c r="AA8" s="3212"/>
      <c r="AB8" s="3212"/>
      <c r="AC8" s="3212"/>
      <c r="AD8" s="3213"/>
    </row>
    <row r="9" spans="2:30" ht="23.25" customHeight="1" x14ac:dyDescent="0.15">
      <c r="B9" s="2731" t="s">
        <v>1178</v>
      </c>
      <c r="C9" s="3080"/>
      <c r="D9" s="3080"/>
      <c r="E9" s="3080"/>
      <c r="F9" s="3080"/>
      <c r="G9" s="831" t="s">
        <v>10</v>
      </c>
      <c r="H9" s="832" t="s">
        <v>762</v>
      </c>
      <c r="I9" s="832"/>
      <c r="J9" s="832"/>
      <c r="K9" s="832"/>
      <c r="L9" s="843" t="s">
        <v>10</v>
      </c>
      <c r="M9" s="832" t="s">
        <v>763</v>
      </c>
      <c r="N9" s="832"/>
      <c r="O9" s="832"/>
      <c r="P9" s="832"/>
      <c r="Q9" s="843" t="s">
        <v>10</v>
      </c>
      <c r="R9" s="832" t="s">
        <v>764</v>
      </c>
      <c r="S9" s="1047"/>
      <c r="T9" s="1047"/>
      <c r="U9" s="1047"/>
      <c r="V9" s="1047"/>
      <c r="W9" s="1047"/>
      <c r="X9" s="1047"/>
      <c r="Y9" s="1047"/>
      <c r="Z9" s="1047"/>
      <c r="AA9" s="1047"/>
      <c r="AB9" s="1047"/>
      <c r="AC9" s="1047"/>
      <c r="AD9" s="1048"/>
    </row>
    <row r="10" spans="2:30" ht="23.25" customHeight="1" x14ac:dyDescent="0.15">
      <c r="B10" s="3191" t="s">
        <v>1179</v>
      </c>
      <c r="C10" s="3192"/>
      <c r="D10" s="3192"/>
      <c r="E10" s="3192"/>
      <c r="F10" s="3193"/>
      <c r="G10" s="843" t="s">
        <v>10</v>
      </c>
      <c r="H10" s="837" t="s">
        <v>2386</v>
      </c>
      <c r="I10" s="860"/>
      <c r="J10" s="860"/>
      <c r="K10" s="860"/>
      <c r="L10" s="860"/>
      <c r="M10" s="860"/>
      <c r="N10" s="837"/>
      <c r="O10" s="860"/>
      <c r="P10" s="843" t="s">
        <v>10</v>
      </c>
      <c r="Q10" s="837" t="s">
        <v>2387</v>
      </c>
      <c r="R10" s="860"/>
      <c r="S10" s="837"/>
      <c r="T10" s="1051"/>
      <c r="U10" s="1051"/>
      <c r="V10" s="1051"/>
      <c r="W10" s="1051"/>
      <c r="X10" s="1051"/>
      <c r="Y10" s="1051"/>
      <c r="Z10" s="1051"/>
      <c r="AA10" s="1051"/>
      <c r="AB10" s="1051"/>
      <c r="AC10" s="1051"/>
      <c r="AD10" s="1052"/>
    </row>
    <row r="11" spans="2:30" ht="23.25" customHeight="1" x14ac:dyDescent="0.15">
      <c r="B11" s="3194"/>
      <c r="C11" s="3195"/>
      <c r="D11" s="3195"/>
      <c r="E11" s="3195"/>
      <c r="F11" s="3196"/>
      <c r="G11" s="863" t="s">
        <v>10</v>
      </c>
      <c r="H11" s="854" t="s">
        <v>2388</v>
      </c>
      <c r="I11" s="866"/>
      <c r="J11" s="866"/>
      <c r="K11" s="866"/>
      <c r="L11" s="866"/>
      <c r="M11" s="866"/>
      <c r="N11" s="866"/>
      <c r="O11" s="866"/>
      <c r="P11" s="843" t="s">
        <v>10</v>
      </c>
      <c r="Q11" s="854" t="s">
        <v>2389</v>
      </c>
      <c r="R11" s="866"/>
      <c r="S11" s="1053"/>
      <c r="T11" s="1053"/>
      <c r="U11" s="1053"/>
      <c r="V11" s="1053"/>
      <c r="W11" s="1053"/>
      <c r="X11" s="1053"/>
      <c r="Y11" s="1053"/>
      <c r="Z11" s="1053"/>
      <c r="AA11" s="1053"/>
      <c r="AB11" s="1053"/>
      <c r="AC11" s="1053"/>
      <c r="AD11" s="1054"/>
    </row>
    <row r="12" spans="2:30" ht="23.25" customHeight="1" x14ac:dyDescent="0.15">
      <c r="B12" s="3191" t="s">
        <v>1183</v>
      </c>
      <c r="C12" s="3192"/>
      <c r="D12" s="3192"/>
      <c r="E12" s="3192"/>
      <c r="F12" s="3193"/>
      <c r="G12" s="843" t="s">
        <v>10</v>
      </c>
      <c r="H12" s="837" t="s">
        <v>1184</v>
      </c>
      <c r="I12" s="860"/>
      <c r="J12" s="860"/>
      <c r="K12" s="860"/>
      <c r="L12" s="860"/>
      <c r="M12" s="860"/>
      <c r="N12" s="860"/>
      <c r="O12" s="860"/>
      <c r="P12" s="860"/>
      <c r="Q12" s="860"/>
      <c r="R12" s="860"/>
      <c r="S12" s="843" t="s">
        <v>10</v>
      </c>
      <c r="T12" s="837" t="s">
        <v>1185</v>
      </c>
      <c r="U12" s="1051"/>
      <c r="V12" s="1051"/>
      <c r="W12" s="1051"/>
      <c r="X12" s="1051"/>
      <c r="Y12" s="1051"/>
      <c r="Z12" s="1051"/>
      <c r="AA12" s="1051"/>
      <c r="AB12" s="1051"/>
      <c r="AC12" s="1051"/>
      <c r="AD12" s="1052"/>
    </row>
    <row r="13" spans="2:30" ht="23.25" customHeight="1" x14ac:dyDescent="0.15">
      <c r="B13" s="3194"/>
      <c r="C13" s="3195"/>
      <c r="D13" s="3195"/>
      <c r="E13" s="3195"/>
      <c r="F13" s="3196"/>
      <c r="G13" s="863" t="s">
        <v>10</v>
      </c>
      <c r="H13" s="854" t="s">
        <v>1186</v>
      </c>
      <c r="I13" s="866"/>
      <c r="J13" s="866"/>
      <c r="K13" s="866"/>
      <c r="L13" s="866"/>
      <c r="M13" s="866"/>
      <c r="N13" s="866"/>
      <c r="O13" s="866"/>
      <c r="P13" s="866"/>
      <c r="Q13" s="866"/>
      <c r="R13" s="866"/>
      <c r="S13" s="1053"/>
      <c r="T13" s="1053"/>
      <c r="U13" s="1053"/>
      <c r="V13" s="1053"/>
      <c r="W13" s="1053"/>
      <c r="X13" s="1053"/>
      <c r="Y13" s="1053"/>
      <c r="Z13" s="1053"/>
      <c r="AA13" s="1053"/>
      <c r="AB13" s="1053"/>
      <c r="AC13" s="1053"/>
      <c r="AD13" s="1054"/>
    </row>
    <row r="14" spans="2:30" s="827" customFormat="1" x14ac:dyDescent="0.15"/>
    <row r="15" spans="2:30" s="827" customFormat="1" x14ac:dyDescent="0.15">
      <c r="B15" s="827" t="s">
        <v>1240</v>
      </c>
    </row>
    <row r="16" spans="2:30" s="827" customFormat="1" x14ac:dyDescent="0.15">
      <c r="B16" s="827" t="s">
        <v>1192</v>
      </c>
      <c r="AC16" s="846"/>
      <c r="AD16" s="846"/>
    </row>
    <row r="17" spans="2:30" s="827" customFormat="1" ht="6" customHeight="1" x14ac:dyDescent="0.15"/>
    <row r="18" spans="2:30" s="827" customFormat="1" ht="4.5" customHeight="1" x14ac:dyDescent="0.15">
      <c r="B18" s="2820" t="s">
        <v>1193</v>
      </c>
      <c r="C18" s="2815"/>
      <c r="D18" s="2815"/>
      <c r="E18" s="2815"/>
      <c r="F18" s="2816"/>
      <c r="G18" s="836"/>
      <c r="H18" s="837"/>
      <c r="I18" s="837"/>
      <c r="J18" s="837"/>
      <c r="K18" s="837"/>
      <c r="L18" s="837"/>
      <c r="M18" s="837"/>
      <c r="N18" s="837"/>
      <c r="O18" s="837"/>
      <c r="P18" s="837"/>
      <c r="Q18" s="837"/>
      <c r="R18" s="837"/>
      <c r="S18" s="837"/>
      <c r="T18" s="837"/>
      <c r="U18" s="837"/>
      <c r="V18" s="837"/>
      <c r="W18" s="837"/>
      <c r="X18" s="837"/>
      <c r="Y18" s="837"/>
      <c r="Z18" s="836"/>
      <c r="AA18" s="837"/>
      <c r="AB18" s="837"/>
      <c r="AC18" s="3241"/>
      <c r="AD18" s="3242"/>
    </row>
    <row r="19" spans="2:30" s="827" customFormat="1" ht="15.75" customHeight="1" x14ac:dyDescent="0.15">
      <c r="B19" s="3182"/>
      <c r="C19" s="3065"/>
      <c r="D19" s="3065"/>
      <c r="E19" s="3065"/>
      <c r="F19" s="3183"/>
      <c r="G19" s="839"/>
      <c r="H19" s="827" t="s">
        <v>1241</v>
      </c>
      <c r="Z19" s="1059"/>
      <c r="AA19" s="840" t="s">
        <v>769</v>
      </c>
      <c r="AB19" s="840" t="s">
        <v>770</v>
      </c>
      <c r="AC19" s="840" t="s">
        <v>771</v>
      </c>
      <c r="AD19" s="844"/>
    </row>
    <row r="20" spans="2:30" s="827" customFormat="1" ht="18.75" customHeight="1" x14ac:dyDescent="0.15">
      <c r="B20" s="3182"/>
      <c r="C20" s="3065"/>
      <c r="D20" s="3065"/>
      <c r="E20" s="3065"/>
      <c r="F20" s="3183"/>
      <c r="G20" s="839"/>
      <c r="I20" s="868" t="s">
        <v>858</v>
      </c>
      <c r="J20" s="3189" t="s">
        <v>1195</v>
      </c>
      <c r="K20" s="3190"/>
      <c r="L20" s="3190"/>
      <c r="M20" s="3190"/>
      <c r="N20" s="3190"/>
      <c r="O20" s="3190"/>
      <c r="P20" s="3190"/>
      <c r="Q20" s="3190"/>
      <c r="R20" s="3190"/>
      <c r="S20" s="3190"/>
      <c r="T20" s="3190"/>
      <c r="U20" s="877"/>
      <c r="V20" s="3234"/>
      <c r="W20" s="3235"/>
      <c r="X20" s="850" t="s">
        <v>860</v>
      </c>
      <c r="Z20" s="842"/>
      <c r="AA20" s="1044"/>
      <c r="AB20" s="830"/>
      <c r="AC20" s="1044"/>
      <c r="AD20" s="844"/>
    </row>
    <row r="21" spans="2:30" s="827" customFormat="1" ht="18.75" customHeight="1" x14ac:dyDescent="0.15">
      <c r="B21" s="3182"/>
      <c r="C21" s="3065"/>
      <c r="D21" s="3065"/>
      <c r="E21" s="3065"/>
      <c r="F21" s="3183"/>
      <c r="G21" s="839"/>
      <c r="I21" s="868" t="s">
        <v>861</v>
      </c>
      <c r="J21" s="1066" t="s">
        <v>1196</v>
      </c>
      <c r="K21" s="877"/>
      <c r="L21" s="877"/>
      <c r="M21" s="877"/>
      <c r="N21" s="877"/>
      <c r="O21" s="877"/>
      <c r="P21" s="877"/>
      <c r="Q21" s="877"/>
      <c r="R21" s="877"/>
      <c r="S21" s="877"/>
      <c r="T21" s="877"/>
      <c r="U21" s="850"/>
      <c r="V21" s="3236"/>
      <c r="W21" s="3237"/>
      <c r="X21" s="872" t="s">
        <v>860</v>
      </c>
      <c r="Y21" s="1062"/>
      <c r="Z21" s="842"/>
      <c r="AA21" s="843" t="s">
        <v>10</v>
      </c>
      <c r="AB21" s="843" t="s">
        <v>770</v>
      </c>
      <c r="AC21" s="843" t="s">
        <v>10</v>
      </c>
      <c r="AD21" s="844"/>
    </row>
    <row r="22" spans="2:30" s="827" customFormat="1" x14ac:dyDescent="0.15">
      <c r="B22" s="3182"/>
      <c r="C22" s="3065"/>
      <c r="D22" s="3065"/>
      <c r="E22" s="3065"/>
      <c r="F22" s="3183"/>
      <c r="G22" s="839"/>
      <c r="H22" s="827" t="s">
        <v>1197</v>
      </c>
      <c r="Z22" s="839"/>
      <c r="AC22" s="846"/>
      <c r="AD22" s="844"/>
    </row>
    <row r="23" spans="2:30" s="827" customFormat="1" ht="15.75" customHeight="1" x14ac:dyDescent="0.15">
      <c r="B23" s="3182"/>
      <c r="C23" s="3065"/>
      <c r="D23" s="3065"/>
      <c r="E23" s="3065"/>
      <c r="F23" s="3183"/>
      <c r="G23" s="839"/>
      <c r="H23" s="827" t="s">
        <v>1198</v>
      </c>
      <c r="T23" s="1062"/>
      <c r="V23" s="1062"/>
      <c r="Z23" s="842"/>
      <c r="AA23" s="846"/>
      <c r="AB23" s="846"/>
      <c r="AC23" s="846"/>
      <c r="AD23" s="844"/>
    </row>
    <row r="24" spans="2:30" s="827" customFormat="1" ht="30" customHeight="1" x14ac:dyDescent="0.15">
      <c r="B24" s="3182"/>
      <c r="C24" s="3065"/>
      <c r="D24" s="3065"/>
      <c r="E24" s="3065"/>
      <c r="F24" s="3183"/>
      <c r="G24" s="839"/>
      <c r="I24" s="868" t="s">
        <v>1002</v>
      </c>
      <c r="J24" s="3189" t="s">
        <v>1199</v>
      </c>
      <c r="K24" s="3190"/>
      <c r="L24" s="3190"/>
      <c r="M24" s="3190"/>
      <c r="N24" s="3190"/>
      <c r="O24" s="3190"/>
      <c r="P24" s="3190"/>
      <c r="Q24" s="3190"/>
      <c r="R24" s="3190"/>
      <c r="S24" s="3190"/>
      <c r="T24" s="3190"/>
      <c r="U24" s="3243"/>
      <c r="V24" s="3234"/>
      <c r="W24" s="3235"/>
      <c r="X24" s="850" t="s">
        <v>860</v>
      </c>
      <c r="Y24" s="1062"/>
      <c r="Z24" s="842"/>
      <c r="AA24" s="843" t="s">
        <v>10</v>
      </c>
      <c r="AB24" s="843" t="s">
        <v>770</v>
      </c>
      <c r="AC24" s="843" t="s">
        <v>10</v>
      </c>
      <c r="AD24" s="844"/>
    </row>
    <row r="25" spans="2:30" s="827" customFormat="1" ht="6" customHeight="1" x14ac:dyDescent="0.15">
      <c r="B25" s="3184"/>
      <c r="C25" s="3185"/>
      <c r="D25" s="3185"/>
      <c r="E25" s="3185"/>
      <c r="F25" s="3186"/>
      <c r="G25" s="853"/>
      <c r="H25" s="854"/>
      <c r="I25" s="854"/>
      <c r="J25" s="854"/>
      <c r="K25" s="854"/>
      <c r="L25" s="854"/>
      <c r="M25" s="854"/>
      <c r="N25" s="854"/>
      <c r="O25" s="854"/>
      <c r="P25" s="854"/>
      <c r="Q25" s="854"/>
      <c r="R25" s="854"/>
      <c r="S25" s="854"/>
      <c r="T25" s="1063"/>
      <c r="U25" s="1063"/>
      <c r="V25" s="854"/>
      <c r="W25" s="854"/>
      <c r="X25" s="854"/>
      <c r="Y25" s="854"/>
      <c r="Z25" s="853"/>
      <c r="AA25" s="854"/>
      <c r="AB25" s="854"/>
      <c r="AC25" s="866"/>
      <c r="AD25" s="960"/>
    </row>
    <row r="26" spans="2:30" s="827" customFormat="1" ht="9.75" customHeight="1" x14ac:dyDescent="0.15">
      <c r="B26" s="1065"/>
      <c r="C26" s="1065"/>
      <c r="D26" s="1065"/>
      <c r="E26" s="1065"/>
      <c r="F26" s="1065"/>
      <c r="T26" s="1062"/>
      <c r="U26" s="1062"/>
    </row>
    <row r="27" spans="2:30" s="827" customFormat="1" x14ac:dyDescent="0.15">
      <c r="B27" s="827" t="s">
        <v>1200</v>
      </c>
      <c r="C27" s="1065"/>
      <c r="D27" s="1065"/>
      <c r="E27" s="1065"/>
      <c r="F27" s="1065"/>
      <c r="T27" s="1062"/>
      <c r="U27" s="1062"/>
    </row>
    <row r="28" spans="2:30" s="827" customFormat="1" ht="6.75" customHeight="1" x14ac:dyDescent="0.15">
      <c r="B28" s="1065"/>
      <c r="C28" s="1065"/>
      <c r="D28" s="1065"/>
      <c r="E28" s="1065"/>
      <c r="F28" s="1065"/>
      <c r="T28" s="1062"/>
      <c r="U28" s="1062"/>
    </row>
    <row r="29" spans="2:30" s="827" customFormat="1" ht="4.5" customHeight="1" x14ac:dyDescent="0.15">
      <c r="B29" s="2820" t="s">
        <v>1193</v>
      </c>
      <c r="C29" s="2815"/>
      <c r="D29" s="2815"/>
      <c r="E29" s="2815"/>
      <c r="F29" s="2816"/>
      <c r="G29" s="836"/>
      <c r="H29" s="837"/>
      <c r="I29" s="837"/>
      <c r="J29" s="837"/>
      <c r="K29" s="837"/>
      <c r="L29" s="837"/>
      <c r="M29" s="837"/>
      <c r="N29" s="837"/>
      <c r="O29" s="837"/>
      <c r="P29" s="837"/>
      <c r="Q29" s="837"/>
      <c r="R29" s="837"/>
      <c r="S29" s="837"/>
      <c r="T29" s="837"/>
      <c r="U29" s="837"/>
      <c r="V29" s="837"/>
      <c r="W29" s="837"/>
      <c r="X29" s="837"/>
      <c r="Y29" s="837"/>
      <c r="Z29" s="836"/>
      <c r="AA29" s="837"/>
      <c r="AB29" s="837"/>
      <c r="AC29" s="860"/>
      <c r="AD29" s="921"/>
    </row>
    <row r="30" spans="2:30" s="827" customFormat="1" ht="15.75" customHeight="1" x14ac:dyDescent="0.15">
      <c r="B30" s="3182"/>
      <c r="C30" s="3065"/>
      <c r="D30" s="3065"/>
      <c r="E30" s="3065"/>
      <c r="F30" s="3183"/>
      <c r="G30" s="839"/>
      <c r="H30" s="827" t="s">
        <v>1242</v>
      </c>
      <c r="Z30" s="839"/>
      <c r="AA30" s="840" t="s">
        <v>769</v>
      </c>
      <c r="AB30" s="840" t="s">
        <v>770</v>
      </c>
      <c r="AC30" s="840" t="s">
        <v>771</v>
      </c>
      <c r="AD30" s="1057"/>
    </row>
    <row r="31" spans="2:30" s="827" customFormat="1" ht="18.75" customHeight="1" x14ac:dyDescent="0.15">
      <c r="B31" s="3182"/>
      <c r="C31" s="3065"/>
      <c r="D31" s="3065"/>
      <c r="E31" s="3065"/>
      <c r="F31" s="3183"/>
      <c r="G31" s="839"/>
      <c r="I31" s="868" t="s">
        <v>858</v>
      </c>
      <c r="J31" s="3189" t="s">
        <v>1195</v>
      </c>
      <c r="K31" s="3190"/>
      <c r="L31" s="3190"/>
      <c r="M31" s="3190"/>
      <c r="N31" s="3190"/>
      <c r="O31" s="3190"/>
      <c r="P31" s="3190"/>
      <c r="Q31" s="3190"/>
      <c r="R31" s="3190"/>
      <c r="S31" s="3190"/>
      <c r="T31" s="3190"/>
      <c r="U31" s="850"/>
      <c r="V31" s="3234"/>
      <c r="W31" s="3235"/>
      <c r="X31" s="850" t="s">
        <v>860</v>
      </c>
      <c r="Z31" s="839"/>
      <c r="AA31" s="1044"/>
      <c r="AB31" s="830"/>
      <c r="AC31" s="1044"/>
      <c r="AD31" s="844"/>
    </row>
    <row r="32" spans="2:30" s="827" customFormat="1" ht="18.75" customHeight="1" x14ac:dyDescent="0.15">
      <c r="B32" s="3182"/>
      <c r="C32" s="3065"/>
      <c r="D32" s="3065"/>
      <c r="E32" s="3065"/>
      <c r="F32" s="3183"/>
      <c r="G32" s="839"/>
      <c r="I32" s="1060" t="s">
        <v>861</v>
      </c>
      <c r="J32" s="1078" t="s">
        <v>1196</v>
      </c>
      <c r="K32" s="854"/>
      <c r="L32" s="854"/>
      <c r="M32" s="854"/>
      <c r="N32" s="854"/>
      <c r="O32" s="854"/>
      <c r="P32" s="854"/>
      <c r="Q32" s="854"/>
      <c r="R32" s="854"/>
      <c r="S32" s="854"/>
      <c r="T32" s="854"/>
      <c r="U32" s="872"/>
      <c r="V32" s="3236"/>
      <c r="W32" s="3237"/>
      <c r="X32" s="872" t="s">
        <v>860</v>
      </c>
      <c r="Y32" s="1062"/>
      <c r="Z32" s="842"/>
      <c r="AA32" s="843" t="s">
        <v>10</v>
      </c>
      <c r="AB32" s="843" t="s">
        <v>770</v>
      </c>
      <c r="AC32" s="843" t="s">
        <v>10</v>
      </c>
      <c r="AD32" s="844"/>
    </row>
    <row r="33" spans="2:30" s="827" customFormat="1" ht="6" customHeight="1" x14ac:dyDescent="0.15">
      <c r="B33" s="3184"/>
      <c r="C33" s="3185"/>
      <c r="D33" s="3185"/>
      <c r="E33" s="3185"/>
      <c r="F33" s="3186"/>
      <c r="G33" s="853"/>
      <c r="H33" s="854"/>
      <c r="I33" s="854"/>
      <c r="J33" s="854"/>
      <c r="K33" s="854"/>
      <c r="L33" s="854"/>
      <c r="M33" s="854"/>
      <c r="N33" s="854"/>
      <c r="O33" s="854"/>
      <c r="P33" s="854"/>
      <c r="Q33" s="854"/>
      <c r="R33" s="854"/>
      <c r="S33" s="854"/>
      <c r="T33" s="1063"/>
      <c r="U33" s="1063"/>
      <c r="V33" s="854"/>
      <c r="W33" s="854"/>
      <c r="X33" s="854"/>
      <c r="Y33" s="854"/>
      <c r="Z33" s="853"/>
      <c r="AA33" s="854"/>
      <c r="AB33" s="854"/>
      <c r="AC33" s="866"/>
      <c r="AD33" s="960"/>
    </row>
    <row r="34" spans="2:30" s="827" customFormat="1" ht="9.75" customHeight="1" x14ac:dyDescent="0.15">
      <c r="B34" s="1065"/>
      <c r="C34" s="1065"/>
      <c r="D34" s="1065"/>
      <c r="E34" s="1065"/>
      <c r="F34" s="1065"/>
      <c r="T34" s="1062"/>
      <c r="U34" s="1062"/>
    </row>
    <row r="35" spans="2:30" s="827" customFormat="1" ht="13.5" customHeight="1" x14ac:dyDescent="0.15">
      <c r="B35" s="827" t="s">
        <v>1243</v>
      </c>
      <c r="C35" s="1065"/>
      <c r="D35" s="1065"/>
      <c r="E35" s="1065"/>
      <c r="F35" s="1065"/>
      <c r="T35" s="1062"/>
      <c r="U35" s="1062"/>
    </row>
    <row r="36" spans="2:30" s="827" customFormat="1" ht="6.75" customHeight="1" x14ac:dyDescent="0.15">
      <c r="B36" s="1065"/>
      <c r="C36" s="1065"/>
      <c r="D36" s="1065"/>
      <c r="E36" s="1065"/>
      <c r="F36" s="1065"/>
      <c r="T36" s="1062"/>
      <c r="U36" s="1062"/>
    </row>
    <row r="37" spans="2:30" s="827" customFormat="1" ht="4.5" customHeight="1" x14ac:dyDescent="0.15">
      <c r="B37" s="2820" t="s">
        <v>1193</v>
      </c>
      <c r="C37" s="2815"/>
      <c r="D37" s="2815"/>
      <c r="E37" s="2815"/>
      <c r="F37" s="2816"/>
      <c r="G37" s="836"/>
      <c r="H37" s="837"/>
      <c r="I37" s="837"/>
      <c r="J37" s="837"/>
      <c r="K37" s="837"/>
      <c r="L37" s="837"/>
      <c r="M37" s="837"/>
      <c r="N37" s="837"/>
      <c r="O37" s="837"/>
      <c r="P37" s="837"/>
      <c r="Q37" s="837"/>
      <c r="R37" s="837"/>
      <c r="S37" s="837"/>
      <c r="T37" s="837"/>
      <c r="U37" s="837"/>
      <c r="V37" s="837"/>
      <c r="W37" s="837"/>
      <c r="X37" s="837"/>
      <c r="Y37" s="837"/>
      <c r="Z37" s="836"/>
      <c r="AA37" s="837"/>
      <c r="AB37" s="837"/>
      <c r="AC37" s="860"/>
      <c r="AD37" s="921"/>
    </row>
    <row r="38" spans="2:30" s="827" customFormat="1" ht="15.75" customHeight="1" x14ac:dyDescent="0.15">
      <c r="B38" s="3184"/>
      <c r="C38" s="3185"/>
      <c r="D38" s="3185"/>
      <c r="E38" s="3185"/>
      <c r="F38" s="3186"/>
      <c r="G38" s="839"/>
      <c r="H38" s="827" t="s">
        <v>1201</v>
      </c>
      <c r="I38" s="854"/>
      <c r="J38" s="854"/>
      <c r="K38" s="854"/>
      <c r="L38" s="854"/>
      <c r="M38" s="854"/>
      <c r="N38" s="854"/>
      <c r="O38" s="854"/>
      <c r="P38" s="854"/>
      <c r="Q38" s="854"/>
      <c r="R38" s="854"/>
      <c r="S38" s="854"/>
      <c r="T38" s="854"/>
      <c r="U38" s="854"/>
      <c r="V38" s="854"/>
      <c r="W38" s="854"/>
      <c r="X38" s="854"/>
      <c r="Z38" s="839"/>
      <c r="AA38" s="840" t="s">
        <v>769</v>
      </c>
      <c r="AB38" s="840" t="s">
        <v>770</v>
      </c>
      <c r="AC38" s="840" t="s">
        <v>771</v>
      </c>
      <c r="AD38" s="1057"/>
    </row>
    <row r="39" spans="2:30" s="827" customFormat="1" ht="18.75" customHeight="1" x14ac:dyDescent="0.15">
      <c r="B39" s="3182"/>
      <c r="C39" s="2815"/>
      <c r="D39" s="3065"/>
      <c r="E39" s="3065"/>
      <c r="F39" s="3183"/>
      <c r="G39" s="839"/>
      <c r="I39" s="1060" t="s">
        <v>858</v>
      </c>
      <c r="J39" s="3238" t="s">
        <v>1195</v>
      </c>
      <c r="K39" s="3239"/>
      <c r="L39" s="3239"/>
      <c r="M39" s="3239"/>
      <c r="N39" s="3239"/>
      <c r="O39" s="3239"/>
      <c r="P39" s="3239"/>
      <c r="Q39" s="3239"/>
      <c r="R39" s="3239"/>
      <c r="S39" s="3239"/>
      <c r="T39" s="3239"/>
      <c r="U39" s="872"/>
      <c r="V39" s="3240"/>
      <c r="W39" s="3236"/>
      <c r="X39" s="872" t="s">
        <v>860</v>
      </c>
      <c r="Z39" s="839"/>
      <c r="AA39" s="1044"/>
      <c r="AB39" s="830"/>
      <c r="AC39" s="1044"/>
      <c r="AD39" s="844"/>
    </row>
    <row r="40" spans="2:30" s="827" customFormat="1" ht="18.75" customHeight="1" x14ac:dyDescent="0.15">
      <c r="B40" s="3182"/>
      <c r="C40" s="3065"/>
      <c r="D40" s="3065"/>
      <c r="E40" s="3065"/>
      <c r="F40" s="3183"/>
      <c r="G40" s="839"/>
      <c r="I40" s="1060" t="s">
        <v>861</v>
      </c>
      <c r="J40" s="1078" t="s">
        <v>1196</v>
      </c>
      <c r="K40" s="854"/>
      <c r="L40" s="854"/>
      <c r="M40" s="854"/>
      <c r="N40" s="854"/>
      <c r="O40" s="854"/>
      <c r="P40" s="854"/>
      <c r="Q40" s="854"/>
      <c r="R40" s="854"/>
      <c r="S40" s="854"/>
      <c r="T40" s="854"/>
      <c r="U40" s="872"/>
      <c r="V40" s="3077"/>
      <c r="W40" s="3234"/>
      <c r="X40" s="872" t="s">
        <v>860</v>
      </c>
      <c r="Y40" s="1062"/>
      <c r="Z40" s="842"/>
      <c r="AA40" s="843" t="s">
        <v>10</v>
      </c>
      <c r="AB40" s="843" t="s">
        <v>770</v>
      </c>
      <c r="AC40" s="843" t="s">
        <v>10</v>
      </c>
      <c r="AD40" s="844"/>
    </row>
    <row r="41" spans="2:30" s="827" customFormat="1" ht="6" customHeight="1" x14ac:dyDescent="0.15">
      <c r="B41" s="3184"/>
      <c r="C41" s="3185"/>
      <c r="D41" s="3185"/>
      <c r="E41" s="3185"/>
      <c r="F41" s="3186"/>
      <c r="G41" s="853"/>
      <c r="H41" s="854"/>
      <c r="I41" s="854"/>
      <c r="J41" s="854"/>
      <c r="K41" s="854"/>
      <c r="L41" s="854"/>
      <c r="M41" s="854"/>
      <c r="N41" s="854"/>
      <c r="O41" s="854"/>
      <c r="P41" s="854"/>
      <c r="Q41" s="854"/>
      <c r="R41" s="854"/>
      <c r="S41" s="854"/>
      <c r="T41" s="1063"/>
      <c r="U41" s="1063"/>
      <c r="V41" s="854"/>
      <c r="W41" s="854"/>
      <c r="X41" s="854"/>
      <c r="Y41" s="854"/>
      <c r="Z41" s="853"/>
      <c r="AA41" s="854"/>
      <c r="AB41" s="854"/>
      <c r="AC41" s="866"/>
      <c r="AD41" s="960"/>
    </row>
    <row r="42" spans="2:30" s="827" customFormat="1" ht="4.5" customHeight="1" x14ac:dyDescent="0.15">
      <c r="B42" s="2820" t="s">
        <v>1211</v>
      </c>
      <c r="C42" s="2815"/>
      <c r="D42" s="2815"/>
      <c r="E42" s="2815"/>
      <c r="F42" s="2816"/>
      <c r="G42" s="836"/>
      <c r="H42" s="837"/>
      <c r="I42" s="837"/>
      <c r="J42" s="837"/>
      <c r="K42" s="837"/>
      <c r="L42" s="837"/>
      <c r="M42" s="837"/>
      <c r="N42" s="837"/>
      <c r="O42" s="837"/>
      <c r="P42" s="837"/>
      <c r="Q42" s="837"/>
      <c r="R42" s="837"/>
      <c r="S42" s="837"/>
      <c r="T42" s="837"/>
      <c r="U42" s="837"/>
      <c r="V42" s="837"/>
      <c r="W42" s="837"/>
      <c r="X42" s="837"/>
      <c r="Y42" s="837"/>
      <c r="Z42" s="836"/>
      <c r="AA42" s="837"/>
      <c r="AB42" s="837"/>
      <c r="AC42" s="860"/>
      <c r="AD42" s="921"/>
    </row>
    <row r="43" spans="2:30" s="827" customFormat="1" ht="15.75" customHeight="1" x14ac:dyDescent="0.15">
      <c r="B43" s="3182"/>
      <c r="C43" s="3065"/>
      <c r="D43" s="3065"/>
      <c r="E43" s="3065"/>
      <c r="F43" s="3183"/>
      <c r="G43" s="839"/>
      <c r="H43" s="827" t="s">
        <v>1206</v>
      </c>
      <c r="Z43" s="839"/>
      <c r="AA43" s="840" t="s">
        <v>769</v>
      </c>
      <c r="AB43" s="840" t="s">
        <v>770</v>
      </c>
      <c r="AC43" s="840" t="s">
        <v>771</v>
      </c>
      <c r="AD43" s="1057"/>
    </row>
    <row r="44" spans="2:30" s="827" customFormat="1" ht="30" customHeight="1" x14ac:dyDescent="0.15">
      <c r="B44" s="3182"/>
      <c r="C44" s="3065"/>
      <c r="D44" s="3065"/>
      <c r="E44" s="3065"/>
      <c r="F44" s="3183"/>
      <c r="G44" s="839"/>
      <c r="I44" s="868" t="s">
        <v>858</v>
      </c>
      <c r="J44" s="3187" t="s">
        <v>1244</v>
      </c>
      <c r="K44" s="3188"/>
      <c r="L44" s="3188"/>
      <c r="M44" s="3188"/>
      <c r="N44" s="3188"/>
      <c r="O44" s="3188"/>
      <c r="P44" s="3188"/>
      <c r="Q44" s="3188"/>
      <c r="R44" s="3188"/>
      <c r="S44" s="3188"/>
      <c r="T44" s="3188"/>
      <c r="U44" s="3232"/>
      <c r="V44" s="3077"/>
      <c r="W44" s="3234"/>
      <c r="X44" s="850" t="s">
        <v>860</v>
      </c>
      <c r="Z44" s="839"/>
      <c r="AA44" s="1044"/>
      <c r="AB44" s="830"/>
      <c r="AC44" s="1044"/>
      <c r="AD44" s="844"/>
    </row>
    <row r="45" spans="2:30" s="827" customFormat="1" ht="33" customHeight="1" x14ac:dyDescent="0.15">
      <c r="B45" s="3182"/>
      <c r="C45" s="3065"/>
      <c r="D45" s="3065"/>
      <c r="E45" s="3065"/>
      <c r="F45" s="3183"/>
      <c r="G45" s="839"/>
      <c r="I45" s="868" t="s">
        <v>861</v>
      </c>
      <c r="J45" s="3187" t="s">
        <v>1245</v>
      </c>
      <c r="K45" s="3188"/>
      <c r="L45" s="3188"/>
      <c r="M45" s="3188"/>
      <c r="N45" s="3188"/>
      <c r="O45" s="3188"/>
      <c r="P45" s="3188"/>
      <c r="Q45" s="3188"/>
      <c r="R45" s="3188"/>
      <c r="S45" s="3188"/>
      <c r="T45" s="3188"/>
      <c r="U45" s="3232"/>
      <c r="V45" s="3077"/>
      <c r="W45" s="3234"/>
      <c r="X45" s="872" t="s">
        <v>860</v>
      </c>
      <c r="Y45" s="1062"/>
      <c r="Z45" s="842"/>
      <c r="AA45" s="843" t="s">
        <v>10</v>
      </c>
      <c r="AB45" s="843" t="s">
        <v>770</v>
      </c>
      <c r="AC45" s="843" t="s">
        <v>10</v>
      </c>
      <c r="AD45" s="844"/>
    </row>
    <row r="46" spans="2:30" s="827" customFormat="1" ht="6" customHeight="1" x14ac:dyDescent="0.15">
      <c r="B46" s="3184"/>
      <c r="C46" s="3185"/>
      <c r="D46" s="3185"/>
      <c r="E46" s="3185"/>
      <c r="F46" s="3186"/>
      <c r="G46" s="853"/>
      <c r="H46" s="854"/>
      <c r="I46" s="854"/>
      <c r="J46" s="854"/>
      <c r="K46" s="854"/>
      <c r="L46" s="854"/>
      <c r="M46" s="854"/>
      <c r="N46" s="854"/>
      <c r="O46" s="854"/>
      <c r="P46" s="854"/>
      <c r="Q46" s="854"/>
      <c r="R46" s="854"/>
      <c r="S46" s="854"/>
      <c r="T46" s="1063"/>
      <c r="U46" s="1063"/>
      <c r="V46" s="854"/>
      <c r="W46" s="854"/>
      <c r="X46" s="854"/>
      <c r="Y46" s="854"/>
      <c r="Z46" s="853"/>
      <c r="AA46" s="854"/>
      <c r="AB46" s="854"/>
      <c r="AC46" s="866"/>
      <c r="AD46" s="960"/>
    </row>
    <row r="47" spans="2:30" s="827" customFormat="1" ht="6" customHeight="1" x14ac:dyDescent="0.15">
      <c r="B47" s="1065"/>
      <c r="C47" s="1065"/>
      <c r="D47" s="1065"/>
      <c r="E47" s="1065"/>
      <c r="F47" s="1065"/>
      <c r="T47" s="1062"/>
      <c r="U47" s="1062"/>
    </row>
    <row r="48" spans="2:30" s="827" customFormat="1" ht="13.5" customHeight="1" x14ac:dyDescent="0.15">
      <c r="B48" s="3214" t="s">
        <v>1246</v>
      </c>
      <c r="C48" s="3180"/>
      <c r="D48" s="1068" t="s">
        <v>1029</v>
      </c>
      <c r="E48" s="1068"/>
      <c r="F48" s="1068"/>
      <c r="G48" s="1068"/>
      <c r="H48" s="1068"/>
      <c r="I48" s="1068"/>
      <c r="J48" s="1068"/>
      <c r="K48" s="1068"/>
      <c r="L48" s="1068"/>
      <c r="M48" s="1068"/>
      <c r="N48" s="1068"/>
      <c r="O48" s="1068"/>
      <c r="P48" s="1068"/>
      <c r="Q48" s="1068"/>
      <c r="R48" s="1068"/>
      <c r="S48" s="1068"/>
      <c r="T48" s="1068"/>
      <c r="U48" s="1068"/>
      <c r="V48" s="1068"/>
      <c r="W48" s="1068"/>
      <c r="X48" s="1068"/>
      <c r="Y48" s="1068"/>
      <c r="Z48" s="1068"/>
      <c r="AA48" s="1068"/>
      <c r="AB48" s="1068"/>
      <c r="AC48" s="1068"/>
      <c r="AD48" s="1068"/>
    </row>
    <row r="49" spans="2:30" s="827" customFormat="1" ht="29.25" customHeight="1" x14ac:dyDescent="0.15">
      <c r="B49" s="3214"/>
      <c r="C49" s="3180"/>
      <c r="D49" s="3181"/>
      <c r="E49" s="3181"/>
      <c r="F49" s="3181"/>
      <c r="G49" s="3181"/>
      <c r="H49" s="3181"/>
      <c r="I49" s="3181"/>
      <c r="J49" s="3181"/>
      <c r="K49" s="3181"/>
      <c r="L49" s="3181"/>
      <c r="M49" s="3181"/>
      <c r="N49" s="3181"/>
      <c r="O49" s="3181"/>
      <c r="P49" s="3181"/>
      <c r="Q49" s="3181"/>
      <c r="R49" s="3181"/>
      <c r="S49" s="3181"/>
      <c r="T49" s="3181"/>
      <c r="U49" s="3181"/>
      <c r="V49" s="3181"/>
      <c r="W49" s="3181"/>
      <c r="X49" s="3181"/>
      <c r="Y49" s="3181"/>
      <c r="Z49" s="3181"/>
      <c r="AA49" s="3181"/>
      <c r="AB49" s="3181"/>
      <c r="AC49" s="3181"/>
      <c r="AD49" s="3181"/>
    </row>
    <row r="122" spans="3:7" x14ac:dyDescent="0.15">
      <c r="C122" s="914"/>
      <c r="D122" s="914"/>
      <c r="E122" s="914"/>
      <c r="F122" s="914"/>
      <c r="G122" s="914"/>
    </row>
    <row r="123" spans="3:7" x14ac:dyDescent="0.15">
      <c r="C123" s="915"/>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9"/>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AE123"/>
  <sheetViews>
    <sheetView workbookViewId="0">
      <selection activeCell="F52" sqref="F52:G52"/>
    </sheetView>
  </sheetViews>
  <sheetFormatPr defaultColWidth="3.5" defaultRowHeight="13.5" x14ac:dyDescent="0.15"/>
  <cols>
    <col min="1" max="1" width="1.25" style="3" customWidth="1"/>
    <col min="2" max="2" width="3.125" style="137" customWidth="1"/>
    <col min="3" max="31" width="3.125" style="3" customWidth="1"/>
    <col min="32" max="32" width="1.25" style="3" customWidth="1"/>
    <col min="33" max="16384" width="3.5" style="3"/>
  </cols>
  <sheetData>
    <row r="1" spans="2:31" s="1" customFormat="1" x14ac:dyDescent="0.15"/>
    <row r="2" spans="2:31" s="1" customFormat="1" x14ac:dyDescent="0.15">
      <c r="B2" s="1" t="s">
        <v>2425</v>
      </c>
    </row>
    <row r="3" spans="2:31" s="1" customFormat="1" x14ac:dyDescent="0.15">
      <c r="V3" s="45" t="s">
        <v>477</v>
      </c>
      <c r="W3" s="2707"/>
      <c r="X3" s="2707"/>
      <c r="Y3" s="45" t="s">
        <v>478</v>
      </c>
      <c r="Z3" s="2707"/>
      <c r="AA3" s="2707"/>
      <c r="AB3" s="45" t="s">
        <v>479</v>
      </c>
      <c r="AC3" s="2707"/>
      <c r="AD3" s="2707"/>
      <c r="AE3" s="45" t="s">
        <v>647</v>
      </c>
    </row>
    <row r="4" spans="2:31" s="1" customFormat="1" x14ac:dyDescent="0.15">
      <c r="AE4" s="45"/>
    </row>
    <row r="5" spans="2:31" s="1" customFormat="1" x14ac:dyDescent="0.15">
      <c r="B5" s="2707" t="s">
        <v>1175</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row>
    <row r="6" spans="2:31" s="1" customFormat="1" ht="26.25" customHeight="1" x14ac:dyDescent="0.15">
      <c r="B6" s="2968" t="s">
        <v>2426</v>
      </c>
      <c r="C6" s="2968"/>
      <c r="D6" s="2968"/>
      <c r="E6" s="2968"/>
      <c r="F6" s="2968"/>
      <c r="G6" s="2968"/>
      <c r="H6" s="2968"/>
      <c r="I6" s="2968"/>
      <c r="J6" s="2968"/>
      <c r="K6" s="2968"/>
      <c r="L6" s="2968"/>
      <c r="M6" s="2968"/>
      <c r="N6" s="2968"/>
      <c r="O6" s="2968"/>
      <c r="P6" s="2968"/>
      <c r="Q6" s="2968"/>
      <c r="R6" s="2968"/>
      <c r="S6" s="2968"/>
      <c r="T6" s="2968"/>
      <c r="U6" s="2968"/>
      <c r="V6" s="2968"/>
      <c r="W6" s="2968"/>
      <c r="X6" s="2968"/>
      <c r="Y6" s="2968"/>
      <c r="Z6" s="2968"/>
      <c r="AA6" s="2968"/>
      <c r="AB6" s="2968"/>
      <c r="AC6" s="2968"/>
      <c r="AD6" s="2968"/>
      <c r="AE6" s="2968"/>
    </row>
    <row r="7" spans="2:31" s="1" customFormat="1" x14ac:dyDescent="0.15"/>
    <row r="8" spans="2:31" s="1" customFormat="1" ht="23.25" customHeight="1" x14ac:dyDescent="0.15">
      <c r="B8" s="2853" t="s">
        <v>1177</v>
      </c>
      <c r="C8" s="2853"/>
      <c r="D8" s="2853"/>
      <c r="E8" s="2853"/>
      <c r="F8" s="2854"/>
      <c r="G8" s="3257"/>
      <c r="H8" s="3258"/>
      <c r="I8" s="3258"/>
      <c r="J8" s="3258"/>
      <c r="K8" s="3258"/>
      <c r="L8" s="3258"/>
      <c r="M8" s="3258"/>
      <c r="N8" s="3258"/>
      <c r="O8" s="3258"/>
      <c r="P8" s="3258"/>
      <c r="Q8" s="3258"/>
      <c r="R8" s="3258"/>
      <c r="S8" s="3258"/>
      <c r="T8" s="3258"/>
      <c r="U8" s="3258"/>
      <c r="V8" s="3258"/>
      <c r="W8" s="3258"/>
      <c r="X8" s="3258"/>
      <c r="Y8" s="3258"/>
      <c r="Z8" s="3258"/>
      <c r="AA8" s="3258"/>
      <c r="AB8" s="3258"/>
      <c r="AC8" s="3258"/>
      <c r="AD8" s="3258"/>
      <c r="AE8" s="3259"/>
    </row>
    <row r="9" spans="2:31" ht="23.25" customHeight="1" x14ac:dyDescent="0.15">
      <c r="B9" s="2854" t="s">
        <v>1178</v>
      </c>
      <c r="C9" s="2959"/>
      <c r="D9" s="2959"/>
      <c r="E9" s="2959"/>
      <c r="F9" s="2960"/>
      <c r="G9" s="206" t="s">
        <v>10</v>
      </c>
      <c r="H9" s="735" t="s">
        <v>762</v>
      </c>
      <c r="I9" s="735"/>
      <c r="J9" s="735"/>
      <c r="K9" s="735"/>
      <c r="L9" s="207" t="s">
        <v>10</v>
      </c>
      <c r="M9" s="735" t="s">
        <v>763</v>
      </c>
      <c r="N9" s="735"/>
      <c r="O9" s="735"/>
      <c r="P9" s="735"/>
      <c r="Q9" s="207" t="s">
        <v>10</v>
      </c>
      <c r="R9" s="735" t="s">
        <v>764</v>
      </c>
      <c r="S9" s="733"/>
      <c r="T9" s="733"/>
      <c r="U9" s="733"/>
      <c r="V9" s="733"/>
      <c r="W9" s="733"/>
      <c r="X9" s="733"/>
      <c r="Y9" s="733"/>
      <c r="Z9" s="733"/>
      <c r="AA9" s="733"/>
      <c r="AB9" s="733"/>
      <c r="AC9" s="733"/>
      <c r="AD9" s="733"/>
      <c r="AE9" s="224"/>
    </row>
    <row r="10" spans="2:31" ht="23.25" customHeight="1" x14ac:dyDescent="0.15">
      <c r="B10" s="3153" t="s">
        <v>1179</v>
      </c>
      <c r="C10" s="3154"/>
      <c r="D10" s="3154"/>
      <c r="E10" s="3154"/>
      <c r="F10" s="3155"/>
      <c r="G10" s="208" t="s">
        <v>10</v>
      </c>
      <c r="H10" s="1" t="s">
        <v>2391</v>
      </c>
      <c r="I10" s="2"/>
      <c r="J10" s="2"/>
      <c r="K10" s="2"/>
      <c r="L10" s="2"/>
      <c r="M10" s="2"/>
      <c r="N10" s="2"/>
      <c r="O10" s="2"/>
      <c r="P10" s="2"/>
      <c r="Q10" s="2"/>
      <c r="R10" s="208" t="s">
        <v>10</v>
      </c>
      <c r="S10" s="239" t="s">
        <v>2392</v>
      </c>
      <c r="T10" s="239"/>
      <c r="U10" s="239"/>
      <c r="V10" s="208" t="s">
        <v>10</v>
      </c>
      <c r="W10" s="239" t="s">
        <v>2393</v>
      </c>
      <c r="X10" s="239"/>
      <c r="Y10" s="239"/>
      <c r="Z10" s="208" t="s">
        <v>10</v>
      </c>
      <c r="AA10" s="239" t="s">
        <v>2394</v>
      </c>
      <c r="AB10" s="239"/>
      <c r="AC10" s="239"/>
      <c r="AD10" s="239"/>
      <c r="AE10" s="240"/>
    </row>
    <row r="11" spans="2:31" ht="23.25" customHeight="1" x14ac:dyDescent="0.15">
      <c r="B11" s="3254"/>
      <c r="C11" s="3255"/>
      <c r="D11" s="3255"/>
      <c r="E11" s="3255"/>
      <c r="F11" s="3256"/>
      <c r="G11" s="208" t="s">
        <v>10</v>
      </c>
      <c r="H11" s="1" t="s">
        <v>2395</v>
      </c>
      <c r="I11" s="2"/>
      <c r="J11" s="2"/>
      <c r="K11" s="2"/>
      <c r="L11" s="2"/>
      <c r="M11" s="2"/>
      <c r="N11" s="2"/>
      <c r="O11" s="2"/>
      <c r="P11" s="2"/>
      <c r="Q11" s="2"/>
      <c r="R11" s="208" t="s">
        <v>10</v>
      </c>
      <c r="S11" s="1" t="s">
        <v>2396</v>
      </c>
      <c r="T11" s="239"/>
      <c r="U11" s="239"/>
      <c r="V11" s="239"/>
      <c r="W11" s="239"/>
      <c r="X11" s="239"/>
      <c r="Y11" s="239"/>
      <c r="Z11" s="239"/>
      <c r="AA11" s="239"/>
      <c r="AB11" s="239"/>
      <c r="AC11" s="239"/>
      <c r="AD11" s="239"/>
      <c r="AE11" s="240"/>
    </row>
    <row r="12" spans="2:31" ht="23.25" customHeight="1" x14ac:dyDescent="0.15">
      <c r="B12" s="3254"/>
      <c r="C12" s="3255"/>
      <c r="D12" s="3255"/>
      <c r="E12" s="3255"/>
      <c r="F12" s="3256"/>
      <c r="G12" s="208" t="s">
        <v>10</v>
      </c>
      <c r="H12" s="1" t="s">
        <v>2397</v>
      </c>
      <c r="I12" s="2"/>
      <c r="J12" s="2"/>
      <c r="K12" s="2"/>
      <c r="L12" s="2"/>
      <c r="M12" s="2"/>
      <c r="N12" s="2"/>
      <c r="O12" s="2"/>
      <c r="P12" s="2"/>
      <c r="Q12" s="2"/>
      <c r="R12" s="208" t="s">
        <v>10</v>
      </c>
      <c r="S12" s="1" t="s">
        <v>2398</v>
      </c>
      <c r="T12" s="239"/>
      <c r="U12" s="239"/>
      <c r="V12" s="239"/>
      <c r="W12" s="239"/>
      <c r="X12" s="239"/>
      <c r="Y12" s="239"/>
      <c r="Z12" s="239"/>
      <c r="AA12" s="239"/>
      <c r="AB12" s="239"/>
      <c r="AC12" s="239"/>
      <c r="AD12" s="239"/>
      <c r="AE12" s="240"/>
    </row>
    <row r="13" spans="2:31" ht="23.25" customHeight="1" x14ac:dyDescent="0.15">
      <c r="B13" s="3156"/>
      <c r="C13" s="2524"/>
      <c r="D13" s="2524"/>
      <c r="E13" s="2524"/>
      <c r="F13" s="3157"/>
      <c r="G13" s="208" t="s">
        <v>10</v>
      </c>
      <c r="H13" s="1" t="s">
        <v>2427</v>
      </c>
      <c r="I13" s="239"/>
      <c r="J13" s="239"/>
      <c r="K13" s="239"/>
      <c r="L13" s="239"/>
      <c r="M13" s="2"/>
      <c r="N13" s="2"/>
      <c r="O13" s="2"/>
      <c r="P13" s="2"/>
      <c r="Q13" s="2"/>
      <c r="X13" s="239"/>
      <c r="Y13" s="239"/>
      <c r="Z13" s="239"/>
      <c r="AA13" s="239"/>
      <c r="AB13" s="239"/>
      <c r="AC13" s="239"/>
      <c r="AD13" s="239"/>
      <c r="AE13" s="240"/>
    </row>
    <row r="14" spans="2:31" ht="23.25" customHeight="1" x14ac:dyDescent="0.15">
      <c r="B14" s="3153" t="s">
        <v>1183</v>
      </c>
      <c r="C14" s="3154"/>
      <c r="D14" s="3154"/>
      <c r="E14" s="3154"/>
      <c r="F14" s="3155"/>
      <c r="G14" s="225" t="s">
        <v>10</v>
      </c>
      <c r="H14" s="7" t="s">
        <v>1184</v>
      </c>
      <c r="I14" s="22"/>
      <c r="J14" s="22"/>
      <c r="K14" s="22"/>
      <c r="L14" s="22"/>
      <c r="M14" s="22"/>
      <c r="N14" s="22"/>
      <c r="O14" s="22"/>
      <c r="P14" s="22"/>
      <c r="Q14" s="22"/>
      <c r="R14" s="22"/>
      <c r="S14" s="215" t="s">
        <v>10</v>
      </c>
      <c r="T14" s="7" t="s">
        <v>1185</v>
      </c>
      <c r="U14" s="226"/>
      <c r="V14" s="226"/>
      <c r="W14" s="226"/>
      <c r="X14" s="226"/>
      <c r="Y14" s="226"/>
      <c r="Z14" s="226"/>
      <c r="AA14" s="226"/>
      <c r="AB14" s="226"/>
      <c r="AC14" s="226"/>
      <c r="AD14" s="226"/>
      <c r="AE14" s="227"/>
    </row>
    <row r="15" spans="2:31" ht="23.25" customHeight="1" x14ac:dyDescent="0.15">
      <c r="B15" s="3156"/>
      <c r="C15" s="2524"/>
      <c r="D15" s="2524"/>
      <c r="E15" s="2524"/>
      <c r="F15" s="3157"/>
      <c r="G15" s="209" t="s">
        <v>10</v>
      </c>
      <c r="H15" s="8" t="s">
        <v>1186</v>
      </c>
      <c r="I15" s="87"/>
      <c r="J15" s="87"/>
      <c r="K15" s="87"/>
      <c r="L15" s="87"/>
      <c r="M15" s="87"/>
      <c r="N15" s="87"/>
      <c r="O15" s="87"/>
      <c r="P15" s="87"/>
      <c r="Q15" s="87"/>
      <c r="R15" s="87"/>
      <c r="S15" s="228"/>
      <c r="T15" s="228"/>
      <c r="U15" s="228"/>
      <c r="V15" s="228"/>
      <c r="W15" s="228"/>
      <c r="X15" s="228"/>
      <c r="Y15" s="228"/>
      <c r="Z15" s="228"/>
      <c r="AA15" s="228"/>
      <c r="AB15" s="228"/>
      <c r="AC15" s="228"/>
      <c r="AD15" s="228"/>
      <c r="AE15" s="229"/>
    </row>
    <row r="16" spans="2:31" s="1" customFormat="1" x14ac:dyDescent="0.15"/>
    <row r="17" spans="2:31" s="1" customFormat="1" x14ac:dyDescent="0.15">
      <c r="B17" s="1" t="s">
        <v>1240</v>
      </c>
    </row>
    <row r="18" spans="2:31" s="1" customFormat="1" x14ac:dyDescent="0.15">
      <c r="B18" s="1" t="s">
        <v>1192</v>
      </c>
      <c r="AD18" s="2"/>
      <c r="AE18" s="2"/>
    </row>
    <row r="19" spans="2:31" s="1" customFormat="1" ht="6" customHeight="1" x14ac:dyDescent="0.15"/>
    <row r="20" spans="2:31" s="1" customFormat="1" ht="6" customHeight="1" x14ac:dyDescent="0.15">
      <c r="B20" s="2661" t="s">
        <v>1193</v>
      </c>
      <c r="C20" s="2662"/>
      <c r="D20" s="2662"/>
      <c r="E20" s="2662"/>
      <c r="F20" s="268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3178"/>
      <c r="C21" s="2968"/>
      <c r="D21" s="2968"/>
      <c r="E21" s="2968"/>
      <c r="F21" s="2969"/>
      <c r="G21" s="139"/>
      <c r="H21" s="1" t="s">
        <v>2399</v>
      </c>
      <c r="AA21" s="139"/>
      <c r="AB21" s="197" t="s">
        <v>769</v>
      </c>
      <c r="AC21" s="197" t="s">
        <v>770</v>
      </c>
      <c r="AD21" s="197" t="s">
        <v>771</v>
      </c>
      <c r="AE21" s="230"/>
    </row>
    <row r="22" spans="2:31" s="1" customFormat="1" ht="15.75" customHeight="1" x14ac:dyDescent="0.15">
      <c r="B22" s="3178"/>
      <c r="C22" s="2968"/>
      <c r="D22" s="2968"/>
      <c r="E22" s="2968"/>
      <c r="F22" s="2969"/>
      <c r="G22" s="139"/>
      <c r="I22" s="716" t="s">
        <v>858</v>
      </c>
      <c r="J22" s="3249" t="s">
        <v>1195</v>
      </c>
      <c r="K22" s="3250"/>
      <c r="L22" s="3250"/>
      <c r="M22" s="3250"/>
      <c r="N22" s="3250"/>
      <c r="O22" s="3250"/>
      <c r="P22" s="3250"/>
      <c r="Q22" s="3250"/>
      <c r="R22" s="3250"/>
      <c r="S22" s="3250"/>
      <c r="T22" s="3250"/>
      <c r="U22" s="3250"/>
      <c r="V22" s="2468"/>
      <c r="W22" s="2469"/>
      <c r="X22" s="11" t="s">
        <v>860</v>
      </c>
      <c r="AA22" s="139"/>
      <c r="AB22" s="748"/>
      <c r="AC22" s="12"/>
      <c r="AD22" s="748"/>
      <c r="AE22" s="132"/>
    </row>
    <row r="23" spans="2:31" s="1" customFormat="1" ht="15.75" customHeight="1" x14ac:dyDescent="0.15">
      <c r="B23" s="3178"/>
      <c r="C23" s="2968"/>
      <c r="D23" s="2968"/>
      <c r="E23" s="2968"/>
      <c r="F23" s="2969"/>
      <c r="G23" s="139"/>
      <c r="I23" s="736" t="s">
        <v>861</v>
      </c>
      <c r="J23" s="235" t="s">
        <v>1196</v>
      </c>
      <c r="K23" s="8"/>
      <c r="L23" s="8"/>
      <c r="M23" s="8"/>
      <c r="N23" s="8"/>
      <c r="O23" s="8"/>
      <c r="P23" s="8"/>
      <c r="Q23" s="8"/>
      <c r="R23" s="8"/>
      <c r="S23" s="8"/>
      <c r="T23" s="8"/>
      <c r="U23" s="8"/>
      <c r="V23" s="2510"/>
      <c r="W23" s="2511"/>
      <c r="X23" s="136" t="s">
        <v>860</v>
      </c>
      <c r="Z23" s="232"/>
      <c r="AA23" s="144"/>
      <c r="AB23" s="208" t="s">
        <v>10</v>
      </c>
      <c r="AC23" s="208" t="s">
        <v>770</v>
      </c>
      <c r="AD23" s="208" t="s">
        <v>10</v>
      </c>
      <c r="AE23" s="132"/>
    </row>
    <row r="24" spans="2:31" s="1" customFormat="1" x14ac:dyDescent="0.15">
      <c r="B24" s="3178"/>
      <c r="C24" s="2968"/>
      <c r="D24" s="2968"/>
      <c r="E24" s="2968"/>
      <c r="F24" s="2969"/>
      <c r="G24" s="139"/>
      <c r="H24" s="1" t="s">
        <v>1197</v>
      </c>
      <c r="AA24" s="139"/>
      <c r="AD24" s="2"/>
      <c r="AE24" s="132"/>
    </row>
    <row r="25" spans="2:31" s="1" customFormat="1" x14ac:dyDescent="0.15">
      <c r="B25" s="3178"/>
      <c r="C25" s="2968"/>
      <c r="D25" s="2968"/>
      <c r="E25" s="2968"/>
      <c r="F25" s="2969"/>
      <c r="G25" s="139"/>
      <c r="H25" s="1" t="s">
        <v>2400</v>
      </c>
      <c r="U25" s="232"/>
      <c r="V25" s="232"/>
      <c r="AA25" s="139"/>
      <c r="AD25" s="2"/>
      <c r="AE25" s="132"/>
    </row>
    <row r="26" spans="2:31" s="1" customFormat="1" ht="29.25" customHeight="1" x14ac:dyDescent="0.15">
      <c r="B26" s="3178"/>
      <c r="C26" s="2968"/>
      <c r="D26" s="2968"/>
      <c r="E26" s="2968"/>
      <c r="F26" s="2969"/>
      <c r="G26" s="139"/>
      <c r="I26" s="716" t="s">
        <v>1002</v>
      </c>
      <c r="J26" s="3250" t="s">
        <v>1199</v>
      </c>
      <c r="K26" s="3250"/>
      <c r="L26" s="3250"/>
      <c r="M26" s="3250"/>
      <c r="N26" s="3250"/>
      <c r="O26" s="3250"/>
      <c r="P26" s="3250"/>
      <c r="Q26" s="3250"/>
      <c r="R26" s="3250"/>
      <c r="S26" s="3250"/>
      <c r="T26" s="3250"/>
      <c r="U26" s="3250"/>
      <c r="V26" s="2468"/>
      <c r="W26" s="2469"/>
      <c r="X26" s="11" t="s">
        <v>860</v>
      </c>
      <c r="Z26" s="232"/>
      <c r="AA26" s="144"/>
      <c r="AB26" s="208" t="s">
        <v>10</v>
      </c>
      <c r="AC26" s="208" t="s">
        <v>770</v>
      </c>
      <c r="AD26" s="208" t="s">
        <v>10</v>
      </c>
      <c r="AE26" s="132"/>
    </row>
    <row r="27" spans="2:31" s="1" customFormat="1" ht="6" customHeight="1" x14ac:dyDescent="0.15">
      <c r="B27" s="3179"/>
      <c r="C27" s="2975"/>
      <c r="D27" s="2975"/>
      <c r="E27" s="2975"/>
      <c r="F27" s="2976"/>
      <c r="G27" s="135"/>
      <c r="H27" s="8"/>
      <c r="I27" s="8"/>
      <c r="J27" s="8"/>
      <c r="K27" s="8"/>
      <c r="L27" s="8"/>
      <c r="M27" s="8"/>
      <c r="N27" s="8"/>
      <c r="O27" s="8"/>
      <c r="P27" s="8"/>
      <c r="Q27" s="8"/>
      <c r="R27" s="8"/>
      <c r="S27" s="8"/>
      <c r="T27" s="8"/>
      <c r="U27" s="233"/>
      <c r="V27" s="233"/>
      <c r="W27" s="8"/>
      <c r="X27" s="8"/>
      <c r="Y27" s="8"/>
      <c r="Z27" s="8"/>
      <c r="AA27" s="135"/>
      <c r="AB27" s="8"/>
      <c r="AC27" s="8"/>
      <c r="AD27" s="87"/>
      <c r="AE27" s="142"/>
    </row>
    <row r="28" spans="2:31" s="1" customFormat="1" ht="6" customHeight="1" x14ac:dyDescent="0.15">
      <c r="B28" s="668"/>
      <c r="C28" s="669"/>
      <c r="D28" s="669"/>
      <c r="E28" s="669"/>
      <c r="F28" s="672"/>
      <c r="G28" s="6"/>
      <c r="H28" s="7"/>
      <c r="I28" s="7"/>
      <c r="J28" s="7"/>
      <c r="K28" s="7"/>
      <c r="L28" s="7"/>
      <c r="M28" s="7"/>
      <c r="N28" s="7"/>
      <c r="O28" s="7"/>
      <c r="P28" s="7"/>
      <c r="Q28" s="7"/>
      <c r="R28" s="7"/>
      <c r="S28" s="7"/>
      <c r="T28" s="7"/>
      <c r="U28" s="241"/>
      <c r="V28" s="241"/>
      <c r="W28" s="7"/>
      <c r="X28" s="7"/>
      <c r="Y28" s="7"/>
      <c r="Z28" s="7"/>
      <c r="AA28" s="7"/>
      <c r="AB28" s="7"/>
      <c r="AC28" s="7"/>
      <c r="AD28" s="22"/>
      <c r="AE28" s="23"/>
    </row>
    <row r="29" spans="2:31" s="1" customFormat="1" x14ac:dyDescent="0.15">
      <c r="B29" s="3178" t="s">
        <v>1248</v>
      </c>
      <c r="C29" s="2968"/>
      <c r="D29" s="2968"/>
      <c r="E29" s="2968"/>
      <c r="F29" s="2969"/>
      <c r="G29" s="800" t="s">
        <v>2428</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32"/>
    </row>
    <row r="30" spans="2:31" s="1" customFormat="1" ht="54" customHeight="1" x14ac:dyDescent="0.15">
      <c r="B30" s="3178"/>
      <c r="C30" s="2968"/>
      <c r="D30" s="2968"/>
      <c r="E30" s="2968"/>
      <c r="F30" s="2969"/>
      <c r="G30" s="3251"/>
      <c r="H30" s="3252"/>
      <c r="I30" s="3252"/>
      <c r="J30" s="3252"/>
      <c r="K30" s="3252"/>
      <c r="L30" s="3252"/>
      <c r="M30" s="3252"/>
      <c r="N30" s="3252"/>
      <c r="O30" s="3252"/>
      <c r="P30" s="3252"/>
      <c r="Q30" s="3252"/>
      <c r="R30" s="3252"/>
      <c r="S30" s="3252"/>
      <c r="T30" s="3252"/>
      <c r="U30" s="3252"/>
      <c r="V30" s="3252"/>
      <c r="W30" s="3252"/>
      <c r="X30" s="3252"/>
      <c r="Y30" s="3252"/>
      <c r="Z30" s="3252"/>
      <c r="AA30" s="3252"/>
      <c r="AB30" s="3252"/>
      <c r="AC30" s="3252"/>
      <c r="AD30" s="3252"/>
      <c r="AE30" s="3253"/>
    </row>
    <row r="31" spans="2:31" s="1" customFormat="1" ht="6" customHeight="1" x14ac:dyDescent="0.15">
      <c r="B31" s="726"/>
      <c r="C31" s="727"/>
      <c r="D31" s="727"/>
      <c r="E31" s="727"/>
      <c r="F31" s="728"/>
      <c r="G31" s="135"/>
      <c r="H31" s="8"/>
      <c r="I31" s="8"/>
      <c r="J31" s="8"/>
      <c r="K31" s="8"/>
      <c r="L31" s="8"/>
      <c r="M31" s="8"/>
      <c r="N31" s="8"/>
      <c r="O31" s="8"/>
      <c r="P31" s="8"/>
      <c r="Q31" s="8"/>
      <c r="R31" s="8"/>
      <c r="S31" s="8"/>
      <c r="T31" s="8"/>
      <c r="U31" s="233"/>
      <c r="V31" s="233"/>
      <c r="W31" s="8"/>
      <c r="X31" s="8"/>
      <c r="Y31" s="8"/>
      <c r="Z31" s="8"/>
      <c r="AA31" s="8"/>
      <c r="AB31" s="8"/>
      <c r="AC31" s="8"/>
      <c r="AD31" s="87"/>
      <c r="AE31" s="142"/>
    </row>
    <row r="32" spans="2:31" s="1" customFormat="1" ht="9.75" customHeight="1" x14ac:dyDescent="0.15">
      <c r="B32" s="718"/>
      <c r="C32" s="718"/>
      <c r="D32" s="718"/>
      <c r="E32" s="718"/>
      <c r="F32" s="718"/>
      <c r="U32" s="232"/>
      <c r="V32" s="232"/>
    </row>
    <row r="33" spans="2:31" s="1" customFormat="1" x14ac:dyDescent="0.15">
      <c r="B33" s="1" t="s">
        <v>1200</v>
      </c>
      <c r="C33" s="718"/>
      <c r="D33" s="718"/>
      <c r="E33" s="718"/>
      <c r="F33" s="718"/>
      <c r="U33" s="232"/>
      <c r="V33" s="232"/>
    </row>
    <row r="34" spans="2:31" s="1" customFormat="1" ht="6.75" customHeight="1" x14ac:dyDescent="0.15">
      <c r="B34" s="718"/>
      <c r="C34" s="718"/>
      <c r="D34" s="718"/>
      <c r="E34" s="718"/>
      <c r="F34" s="718"/>
      <c r="U34" s="232"/>
      <c r="V34" s="232"/>
    </row>
    <row r="35" spans="2:31" s="1" customFormat="1" ht="4.5" customHeight="1" x14ac:dyDescent="0.15">
      <c r="B35" s="2661" t="s">
        <v>1193</v>
      </c>
      <c r="C35" s="2662"/>
      <c r="D35" s="2662"/>
      <c r="E35" s="2662"/>
      <c r="F35" s="268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3178"/>
      <c r="C36" s="2968"/>
      <c r="D36" s="2968"/>
      <c r="E36" s="2968"/>
      <c r="F36" s="2969"/>
      <c r="H36" s="1" t="s">
        <v>1194</v>
      </c>
      <c r="AA36" s="139"/>
      <c r="AB36" s="197" t="s">
        <v>769</v>
      </c>
      <c r="AC36" s="197" t="s">
        <v>770</v>
      </c>
      <c r="AD36" s="197" t="s">
        <v>771</v>
      </c>
      <c r="AE36" s="230"/>
    </row>
    <row r="37" spans="2:31" s="1" customFormat="1" ht="15.75" customHeight="1" x14ac:dyDescent="0.15">
      <c r="B37" s="3178"/>
      <c r="C37" s="2968"/>
      <c r="D37" s="2968"/>
      <c r="E37" s="2968"/>
      <c r="F37" s="2969"/>
      <c r="I37" s="777" t="s">
        <v>858</v>
      </c>
      <c r="J37" s="3249" t="s">
        <v>1195</v>
      </c>
      <c r="K37" s="3250"/>
      <c r="L37" s="3250"/>
      <c r="M37" s="3250"/>
      <c r="N37" s="3250"/>
      <c r="O37" s="3250"/>
      <c r="P37" s="3250"/>
      <c r="Q37" s="3250"/>
      <c r="R37" s="3250"/>
      <c r="S37" s="3250"/>
      <c r="T37" s="3250"/>
      <c r="U37" s="3250"/>
      <c r="V37" s="2468"/>
      <c r="W37" s="2469"/>
      <c r="X37" s="11" t="s">
        <v>860</v>
      </c>
      <c r="AA37" s="139"/>
      <c r="AB37" s="748"/>
      <c r="AC37" s="12"/>
      <c r="AD37" s="748"/>
      <c r="AE37" s="132"/>
    </row>
    <row r="38" spans="2:31" s="1" customFormat="1" ht="15.75" customHeight="1" x14ac:dyDescent="0.15">
      <c r="B38" s="3179"/>
      <c r="C38" s="2975"/>
      <c r="D38" s="2975"/>
      <c r="E38" s="2975"/>
      <c r="F38" s="2976"/>
      <c r="I38" s="716" t="s">
        <v>861</v>
      </c>
      <c r="J38" s="235" t="s">
        <v>1196</v>
      </c>
      <c r="K38" s="8"/>
      <c r="L38" s="8"/>
      <c r="M38" s="8"/>
      <c r="N38" s="8"/>
      <c r="O38" s="8"/>
      <c r="P38" s="8"/>
      <c r="Q38" s="8"/>
      <c r="R38" s="8"/>
      <c r="S38" s="8"/>
      <c r="T38" s="8"/>
      <c r="U38" s="8"/>
      <c r="V38" s="2510"/>
      <c r="W38" s="2511"/>
      <c r="X38" s="8" t="s">
        <v>860</v>
      </c>
      <c r="Y38" s="139"/>
      <c r="Z38" s="232"/>
      <c r="AA38" s="144"/>
      <c r="AB38" s="208" t="s">
        <v>10</v>
      </c>
      <c r="AC38" s="208" t="s">
        <v>770</v>
      </c>
      <c r="AD38" s="208" t="s">
        <v>10</v>
      </c>
      <c r="AE38" s="132"/>
    </row>
    <row r="39" spans="2:31" s="1" customFormat="1" ht="6" customHeight="1" x14ac:dyDescent="0.15">
      <c r="B39" s="3179"/>
      <c r="C39" s="2581"/>
      <c r="D39" s="2975"/>
      <c r="E39" s="2975"/>
      <c r="F39" s="2976"/>
      <c r="G39" s="8"/>
      <c r="H39" s="8"/>
      <c r="I39" s="8"/>
      <c r="J39" s="8"/>
      <c r="K39" s="8"/>
      <c r="L39" s="8"/>
      <c r="M39" s="8"/>
      <c r="N39" s="8"/>
      <c r="O39" s="8"/>
      <c r="P39" s="8"/>
      <c r="Q39" s="8"/>
      <c r="R39" s="8"/>
      <c r="S39" s="8"/>
      <c r="T39" s="8"/>
      <c r="U39" s="233"/>
      <c r="V39" s="234"/>
      <c r="W39" s="659"/>
      <c r="X39" s="8"/>
      <c r="Y39" s="8"/>
      <c r="Z39" s="8"/>
      <c r="AA39" s="135"/>
      <c r="AB39" s="8"/>
      <c r="AC39" s="8"/>
      <c r="AD39" s="87"/>
      <c r="AE39" s="142"/>
    </row>
    <row r="40" spans="2:31" s="1" customFormat="1" ht="9.75" customHeight="1" x14ac:dyDescent="0.15">
      <c r="B40" s="718"/>
      <c r="C40" s="718"/>
      <c r="D40" s="718"/>
      <c r="E40" s="718"/>
      <c r="F40" s="718"/>
      <c r="U40" s="232"/>
      <c r="V40" s="231"/>
      <c r="W40" s="12"/>
    </row>
    <row r="41" spans="2:31" s="1" customFormat="1" ht="13.5" customHeight="1" x14ac:dyDescent="0.15">
      <c r="B41" s="1" t="s">
        <v>1204</v>
      </c>
      <c r="C41" s="718"/>
      <c r="D41" s="718"/>
      <c r="E41" s="718"/>
      <c r="F41" s="718"/>
      <c r="U41" s="232"/>
      <c r="V41" s="231"/>
      <c r="W41" s="12"/>
    </row>
    <row r="42" spans="2:31" s="1" customFormat="1" x14ac:dyDescent="0.15">
      <c r="B42" s="236" t="s">
        <v>2401</v>
      </c>
      <c r="C42" s="718"/>
      <c r="D42" s="718"/>
      <c r="E42" s="718"/>
      <c r="F42" s="718"/>
      <c r="U42" s="232"/>
      <c r="V42" s="231"/>
      <c r="W42" s="12"/>
    </row>
    <row r="43" spans="2:31" s="1" customFormat="1" ht="4.5" customHeight="1" x14ac:dyDescent="0.15">
      <c r="B43" s="2661" t="s">
        <v>1193</v>
      </c>
      <c r="C43" s="2662"/>
      <c r="D43" s="2662"/>
      <c r="E43" s="2662"/>
      <c r="F43" s="2682"/>
      <c r="G43" s="6"/>
      <c r="H43" s="7"/>
      <c r="I43" s="7"/>
      <c r="J43" s="7"/>
      <c r="K43" s="7"/>
      <c r="L43" s="7"/>
      <c r="M43" s="7"/>
      <c r="N43" s="7"/>
      <c r="O43" s="7"/>
      <c r="P43" s="7"/>
      <c r="Q43" s="7"/>
      <c r="R43" s="7"/>
      <c r="S43" s="7"/>
      <c r="T43" s="7"/>
      <c r="U43" s="7"/>
      <c r="V43" s="658"/>
      <c r="W43" s="658"/>
      <c r="X43" s="7"/>
      <c r="Y43" s="7"/>
      <c r="Z43" s="7"/>
      <c r="AA43" s="6"/>
      <c r="AB43" s="7"/>
      <c r="AC43" s="7"/>
      <c r="AD43" s="22"/>
      <c r="AE43" s="23"/>
    </row>
    <row r="44" spans="2:31" s="1" customFormat="1" ht="13.5" customHeight="1" x14ac:dyDescent="0.15">
      <c r="B44" s="3178"/>
      <c r="C44" s="2968"/>
      <c r="D44" s="2968"/>
      <c r="E44" s="2968"/>
      <c r="F44" s="2969"/>
      <c r="G44" s="139"/>
      <c r="H44" s="1" t="s">
        <v>1242</v>
      </c>
      <c r="V44" s="12"/>
      <c r="W44" s="12"/>
      <c r="AA44" s="139"/>
      <c r="AB44" s="197" t="s">
        <v>769</v>
      </c>
      <c r="AC44" s="197" t="s">
        <v>770</v>
      </c>
      <c r="AD44" s="197" t="s">
        <v>771</v>
      </c>
      <c r="AE44" s="230"/>
    </row>
    <row r="45" spans="2:31" s="1" customFormat="1" ht="15.75" customHeight="1" x14ac:dyDescent="0.15">
      <c r="B45" s="3178"/>
      <c r="C45" s="2968"/>
      <c r="D45" s="2968"/>
      <c r="E45" s="2968"/>
      <c r="F45" s="2969"/>
      <c r="G45" s="139"/>
      <c r="I45" s="716" t="s">
        <v>858</v>
      </c>
      <c r="J45" s="3249" t="s">
        <v>1195</v>
      </c>
      <c r="K45" s="3250"/>
      <c r="L45" s="3250"/>
      <c r="M45" s="3250"/>
      <c r="N45" s="3250"/>
      <c r="O45" s="3250"/>
      <c r="P45" s="3250"/>
      <c r="Q45" s="3250"/>
      <c r="R45" s="3250"/>
      <c r="S45" s="3250"/>
      <c r="T45" s="3250"/>
      <c r="U45" s="3250"/>
      <c r="V45" s="2468"/>
      <c r="W45" s="2469"/>
      <c r="X45" s="11" t="s">
        <v>860</v>
      </c>
      <c r="AA45" s="139"/>
      <c r="AB45" s="748"/>
      <c r="AC45" s="12"/>
      <c r="AD45" s="748"/>
      <c r="AE45" s="132"/>
    </row>
    <row r="46" spans="2:31" s="1" customFormat="1" ht="15.75" customHeight="1" x14ac:dyDescent="0.15">
      <c r="B46" s="3178"/>
      <c r="C46" s="2968"/>
      <c r="D46" s="2968"/>
      <c r="E46" s="2968"/>
      <c r="F46" s="2969"/>
      <c r="G46" s="139"/>
      <c r="I46" s="736" t="s">
        <v>861</v>
      </c>
      <c r="J46" s="235" t="s">
        <v>1196</v>
      </c>
      <c r="K46" s="8"/>
      <c r="L46" s="8"/>
      <c r="M46" s="8"/>
      <c r="N46" s="8"/>
      <c r="O46" s="8"/>
      <c r="P46" s="8"/>
      <c r="Q46" s="8"/>
      <c r="R46" s="8"/>
      <c r="S46" s="8"/>
      <c r="T46" s="8"/>
      <c r="U46" s="8"/>
      <c r="V46" s="2510"/>
      <c r="W46" s="2511"/>
      <c r="X46" s="136" t="s">
        <v>860</v>
      </c>
      <c r="Z46" s="232"/>
      <c r="AA46" s="144"/>
      <c r="AB46" s="208" t="s">
        <v>10</v>
      </c>
      <c r="AC46" s="208" t="s">
        <v>770</v>
      </c>
      <c r="AD46" s="208" t="s">
        <v>10</v>
      </c>
      <c r="AE46" s="132"/>
    </row>
    <row r="47" spans="2:31" s="1" customFormat="1" ht="6" customHeight="1" x14ac:dyDescent="0.15">
      <c r="B47" s="3179"/>
      <c r="C47" s="2975"/>
      <c r="D47" s="2975"/>
      <c r="E47" s="2975"/>
      <c r="F47" s="2976"/>
      <c r="G47" s="135"/>
      <c r="H47" s="8"/>
      <c r="I47" s="8"/>
      <c r="J47" s="8"/>
      <c r="K47" s="8"/>
      <c r="L47" s="8"/>
      <c r="M47" s="8"/>
      <c r="N47" s="8"/>
      <c r="O47" s="8"/>
      <c r="P47" s="8"/>
      <c r="Q47" s="8"/>
      <c r="R47" s="8"/>
      <c r="S47" s="8"/>
      <c r="T47" s="8"/>
      <c r="U47" s="233"/>
      <c r="V47" s="234"/>
      <c r="W47" s="659"/>
      <c r="X47" s="8"/>
      <c r="Y47" s="8"/>
      <c r="Z47" s="8"/>
      <c r="AA47" s="135"/>
      <c r="AB47" s="8"/>
      <c r="AC47" s="8"/>
      <c r="AD47" s="87"/>
      <c r="AE47" s="142"/>
    </row>
    <row r="48" spans="2:31" s="1" customFormat="1" ht="4.5" customHeight="1" x14ac:dyDescent="0.15">
      <c r="B48" s="2661" t="s">
        <v>1249</v>
      </c>
      <c r="C48" s="2662"/>
      <c r="D48" s="2662"/>
      <c r="E48" s="2662"/>
      <c r="F48" s="2682"/>
      <c r="G48" s="6"/>
      <c r="H48" s="7"/>
      <c r="I48" s="7"/>
      <c r="J48" s="7"/>
      <c r="K48" s="7"/>
      <c r="L48" s="7"/>
      <c r="M48" s="7"/>
      <c r="N48" s="7"/>
      <c r="O48" s="7"/>
      <c r="P48" s="7"/>
      <c r="Q48" s="7"/>
      <c r="R48" s="7"/>
      <c r="S48" s="7"/>
      <c r="T48" s="7"/>
      <c r="U48" s="7"/>
      <c r="V48" s="658"/>
      <c r="W48" s="658"/>
      <c r="X48" s="7"/>
      <c r="Y48" s="7"/>
      <c r="Z48" s="7"/>
      <c r="AA48" s="6"/>
      <c r="AB48" s="7"/>
      <c r="AC48" s="7"/>
      <c r="AD48" s="22"/>
      <c r="AE48" s="23"/>
    </row>
    <row r="49" spans="2:31" s="1" customFormat="1" ht="13.5" customHeight="1" x14ac:dyDescent="0.15">
      <c r="B49" s="3178"/>
      <c r="C49" s="2968"/>
      <c r="D49" s="2968"/>
      <c r="E49" s="2968"/>
      <c r="F49" s="2969"/>
      <c r="G49" s="139"/>
      <c r="H49" s="1" t="s">
        <v>1250</v>
      </c>
      <c r="V49" s="12"/>
      <c r="W49" s="12"/>
      <c r="AA49" s="139"/>
      <c r="AB49" s="197" t="s">
        <v>769</v>
      </c>
      <c r="AC49" s="197" t="s">
        <v>770</v>
      </c>
      <c r="AD49" s="197" t="s">
        <v>771</v>
      </c>
      <c r="AE49" s="230"/>
    </row>
    <row r="50" spans="2:31" s="1" customFormat="1" x14ac:dyDescent="0.15">
      <c r="B50" s="3178"/>
      <c r="C50" s="2968"/>
      <c r="D50" s="2968"/>
      <c r="E50" s="2968"/>
      <c r="F50" s="2969"/>
      <c r="G50" s="139"/>
      <c r="I50" s="716" t="s">
        <v>858</v>
      </c>
      <c r="J50" s="3247" t="s">
        <v>1251</v>
      </c>
      <c r="K50" s="3248"/>
      <c r="L50" s="3248"/>
      <c r="M50" s="3248"/>
      <c r="N50" s="3248"/>
      <c r="O50" s="3248"/>
      <c r="P50" s="3248"/>
      <c r="Q50" s="3248"/>
      <c r="R50" s="3248"/>
      <c r="S50" s="3248"/>
      <c r="T50" s="3248"/>
      <c r="U50" s="3248"/>
      <c r="V50" s="2958"/>
      <c r="W50" s="2468"/>
      <c r="X50" s="11" t="s">
        <v>860</v>
      </c>
      <c r="AA50" s="139"/>
      <c r="AB50" s="748"/>
      <c r="AC50" s="12"/>
      <c r="AD50" s="748"/>
      <c r="AE50" s="132"/>
    </row>
    <row r="51" spans="2:31" s="1" customFormat="1" ht="14.25" customHeight="1" x14ac:dyDescent="0.15">
      <c r="B51" s="3178"/>
      <c r="C51" s="2968"/>
      <c r="D51" s="2968"/>
      <c r="E51" s="2968"/>
      <c r="F51" s="2969"/>
      <c r="G51" s="139"/>
      <c r="I51" s="736" t="s">
        <v>861</v>
      </c>
      <c r="J51" s="3249" t="s">
        <v>1210</v>
      </c>
      <c r="K51" s="3250"/>
      <c r="L51" s="3250"/>
      <c r="M51" s="3250"/>
      <c r="N51" s="3250"/>
      <c r="O51" s="3250"/>
      <c r="P51" s="3250"/>
      <c r="Q51" s="3250"/>
      <c r="R51" s="3250"/>
      <c r="S51" s="3250"/>
      <c r="T51" s="3250"/>
      <c r="U51" s="3250"/>
      <c r="V51" s="2958"/>
      <c r="W51" s="2468"/>
      <c r="X51" s="136" t="s">
        <v>860</v>
      </c>
      <c r="Z51" s="232"/>
      <c r="AA51" s="144"/>
      <c r="AB51" s="208" t="s">
        <v>10</v>
      </c>
      <c r="AC51" s="208" t="s">
        <v>770</v>
      </c>
      <c r="AD51" s="208" t="s">
        <v>10</v>
      </c>
      <c r="AE51" s="132"/>
    </row>
    <row r="52" spans="2:31" s="1" customFormat="1" ht="6" customHeight="1" x14ac:dyDescent="0.15">
      <c r="B52" s="3179"/>
      <c r="C52" s="2975"/>
      <c r="D52" s="2975"/>
      <c r="E52" s="2975"/>
      <c r="F52" s="2976"/>
      <c r="G52" s="135"/>
      <c r="H52" s="8"/>
      <c r="I52" s="8"/>
      <c r="J52" s="8"/>
      <c r="K52" s="8"/>
      <c r="L52" s="8"/>
      <c r="M52" s="8"/>
      <c r="N52" s="8"/>
      <c r="O52" s="8"/>
      <c r="P52" s="8"/>
      <c r="Q52" s="8"/>
      <c r="R52" s="8"/>
      <c r="S52" s="8"/>
      <c r="T52" s="8"/>
      <c r="U52" s="233"/>
      <c r="V52" s="234"/>
      <c r="W52" s="659"/>
      <c r="X52" s="8"/>
      <c r="Y52" s="8"/>
      <c r="Z52" s="8"/>
      <c r="AA52" s="135"/>
      <c r="AB52" s="8"/>
      <c r="AC52" s="8"/>
      <c r="AD52" s="87"/>
      <c r="AE52" s="142"/>
    </row>
    <row r="53" spans="2:31" s="1" customFormat="1" ht="4.5" customHeight="1" x14ac:dyDescent="0.15">
      <c r="B53" s="2661" t="s">
        <v>1211</v>
      </c>
      <c r="C53" s="2662"/>
      <c r="D53" s="2662"/>
      <c r="E53" s="2662"/>
      <c r="F53" s="2682"/>
      <c r="G53" s="6"/>
      <c r="H53" s="7"/>
      <c r="I53" s="7"/>
      <c r="J53" s="7"/>
      <c r="K53" s="7"/>
      <c r="L53" s="7"/>
      <c r="M53" s="7"/>
      <c r="N53" s="7"/>
      <c r="O53" s="7"/>
      <c r="P53" s="7"/>
      <c r="Q53" s="7"/>
      <c r="R53" s="7"/>
      <c r="S53" s="7"/>
      <c r="T53" s="7"/>
      <c r="U53" s="7"/>
      <c r="V53" s="658"/>
      <c r="W53" s="658"/>
      <c r="X53" s="7"/>
      <c r="Y53" s="7"/>
      <c r="Z53" s="7"/>
      <c r="AA53" s="6"/>
      <c r="AB53" s="7"/>
      <c r="AC53" s="7"/>
      <c r="AD53" s="22"/>
      <c r="AE53" s="23"/>
    </row>
    <row r="54" spans="2:31" s="1" customFormat="1" ht="13.5" customHeight="1" x14ac:dyDescent="0.15">
      <c r="B54" s="3178"/>
      <c r="C54" s="2968"/>
      <c r="D54" s="2968"/>
      <c r="E54" s="2968"/>
      <c r="F54" s="2969"/>
      <c r="G54" s="139"/>
      <c r="H54" s="1" t="s">
        <v>1206</v>
      </c>
      <c r="V54" s="12"/>
      <c r="W54" s="12"/>
      <c r="AA54" s="139"/>
      <c r="AB54" s="197" t="s">
        <v>769</v>
      </c>
      <c r="AC54" s="197" t="s">
        <v>770</v>
      </c>
      <c r="AD54" s="197" t="s">
        <v>771</v>
      </c>
      <c r="AE54" s="230"/>
    </row>
    <row r="55" spans="2:31" s="1" customFormat="1" ht="30" customHeight="1" x14ac:dyDescent="0.15">
      <c r="B55" s="3178"/>
      <c r="C55" s="2968"/>
      <c r="D55" s="2968"/>
      <c r="E55" s="2968"/>
      <c r="F55" s="2969"/>
      <c r="G55" s="139"/>
      <c r="I55" s="716" t="s">
        <v>858</v>
      </c>
      <c r="J55" s="3247" t="s">
        <v>1252</v>
      </c>
      <c r="K55" s="3248"/>
      <c r="L55" s="3248"/>
      <c r="M55" s="3248"/>
      <c r="N55" s="3248"/>
      <c r="O55" s="3248"/>
      <c r="P55" s="3248"/>
      <c r="Q55" s="3248"/>
      <c r="R55" s="3248"/>
      <c r="S55" s="3248"/>
      <c r="T55" s="3248"/>
      <c r="U55" s="3248"/>
      <c r="V55" s="2958"/>
      <c r="W55" s="2468"/>
      <c r="X55" s="11" t="s">
        <v>860</v>
      </c>
      <c r="AA55" s="139"/>
      <c r="AD55" s="2"/>
      <c r="AE55" s="132"/>
    </row>
    <row r="56" spans="2:31" s="1" customFormat="1" ht="33" customHeight="1" x14ac:dyDescent="0.15">
      <c r="B56" s="3178"/>
      <c r="C56" s="2968"/>
      <c r="D56" s="2968"/>
      <c r="E56" s="2968"/>
      <c r="F56" s="2969"/>
      <c r="G56" s="139"/>
      <c r="I56" s="736" t="s">
        <v>861</v>
      </c>
      <c r="J56" s="3249" t="s">
        <v>1212</v>
      </c>
      <c r="K56" s="3250"/>
      <c r="L56" s="3250"/>
      <c r="M56" s="3250"/>
      <c r="N56" s="3250"/>
      <c r="O56" s="3250"/>
      <c r="P56" s="3250"/>
      <c r="Q56" s="3250"/>
      <c r="R56" s="3250"/>
      <c r="S56" s="3250"/>
      <c r="T56" s="3250"/>
      <c r="U56" s="3250"/>
      <c r="V56" s="2958"/>
      <c r="W56" s="2468"/>
      <c r="X56" s="136" t="s">
        <v>860</v>
      </c>
      <c r="Z56" s="232"/>
      <c r="AA56" s="144"/>
      <c r="AB56" s="208" t="s">
        <v>10</v>
      </c>
      <c r="AC56" s="208" t="s">
        <v>770</v>
      </c>
      <c r="AD56" s="208" t="s">
        <v>10</v>
      </c>
      <c r="AE56" s="132"/>
    </row>
    <row r="57" spans="2:31" s="1" customFormat="1" ht="6" customHeight="1" x14ac:dyDescent="0.15">
      <c r="B57" s="3179"/>
      <c r="C57" s="2975"/>
      <c r="D57" s="2975"/>
      <c r="E57" s="2975"/>
      <c r="F57" s="2976"/>
      <c r="G57" s="135"/>
      <c r="H57" s="8"/>
      <c r="I57" s="8"/>
      <c r="J57" s="8"/>
      <c r="K57" s="8"/>
      <c r="L57" s="8"/>
      <c r="M57" s="8"/>
      <c r="N57" s="8"/>
      <c r="O57" s="8"/>
      <c r="P57" s="8"/>
      <c r="Q57" s="8"/>
      <c r="R57" s="8"/>
      <c r="S57" s="8"/>
      <c r="T57" s="8"/>
      <c r="U57" s="233"/>
      <c r="V57" s="233"/>
      <c r="W57" s="8"/>
      <c r="X57" s="8"/>
      <c r="Y57" s="8"/>
      <c r="Z57" s="8"/>
      <c r="AA57" s="135"/>
      <c r="AB57" s="8"/>
      <c r="AC57" s="8"/>
      <c r="AD57" s="87"/>
      <c r="AE57" s="142"/>
    </row>
    <row r="58" spans="2:31" s="1" customFormat="1" ht="6" customHeight="1" x14ac:dyDescent="0.15">
      <c r="B58" s="718"/>
      <c r="C58" s="718"/>
      <c r="D58" s="718"/>
      <c r="E58" s="718"/>
      <c r="F58" s="718"/>
      <c r="U58" s="232"/>
      <c r="V58" s="232"/>
    </row>
    <row r="59" spans="2:31" s="1" customFormat="1" ht="13.5" customHeight="1" x14ac:dyDescent="0.15">
      <c r="B59" s="3244" t="s">
        <v>1213</v>
      </c>
      <c r="C59" s="3245"/>
      <c r="D59" s="237" t="s">
        <v>1029</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15">
      <c r="B60" s="3244" t="s">
        <v>1253</v>
      </c>
      <c r="C60" s="3245"/>
      <c r="D60" s="3246" t="s">
        <v>2402</v>
      </c>
      <c r="E60" s="3246"/>
      <c r="F60" s="3246"/>
      <c r="G60" s="3246"/>
      <c r="H60" s="3246"/>
      <c r="I60" s="3246"/>
      <c r="J60" s="3246"/>
      <c r="K60" s="3246"/>
      <c r="L60" s="3246"/>
      <c r="M60" s="3246"/>
      <c r="N60" s="3246"/>
      <c r="O60" s="3246"/>
      <c r="P60" s="3246"/>
      <c r="Q60" s="3246"/>
      <c r="R60" s="3246"/>
      <c r="S60" s="3246"/>
      <c r="T60" s="3246"/>
      <c r="U60" s="3246"/>
      <c r="V60" s="3246"/>
      <c r="W60" s="3246"/>
      <c r="X60" s="3246"/>
      <c r="Y60" s="3246"/>
      <c r="Z60" s="3246"/>
      <c r="AA60" s="3246"/>
      <c r="AB60" s="3246"/>
      <c r="AC60" s="3246"/>
      <c r="AD60" s="3246"/>
      <c r="AE60" s="3246"/>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9"/>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1" tint="0.499984740745262"/>
  </sheetPr>
  <dimension ref="A1:AE123"/>
  <sheetViews>
    <sheetView workbookViewId="0"/>
  </sheetViews>
  <sheetFormatPr defaultColWidth="3.5" defaultRowHeight="13.5" x14ac:dyDescent="0.15"/>
  <cols>
    <col min="1" max="1" width="1.25" style="880" customWidth="1"/>
    <col min="2" max="2" width="3.125" style="1004" customWidth="1"/>
    <col min="3" max="30" width="3.125" style="880" customWidth="1"/>
    <col min="31" max="31" width="1.25" style="880" customWidth="1"/>
    <col min="32" max="16384" width="3.5" style="880"/>
  </cols>
  <sheetData>
    <row r="1" spans="2:30" s="827" customFormat="1" x14ac:dyDescent="0.15"/>
    <row r="2" spans="2:30" s="827" customFormat="1" x14ac:dyDescent="0.15">
      <c r="B2" s="827" t="s">
        <v>2144</v>
      </c>
    </row>
    <row r="3" spans="2:30" s="827" customFormat="1" x14ac:dyDescent="0.15">
      <c r="U3" s="829" t="s">
        <v>477</v>
      </c>
      <c r="V3" s="2838"/>
      <c r="W3" s="2838"/>
      <c r="X3" s="829" t="s">
        <v>478</v>
      </c>
      <c r="Y3" s="2838"/>
      <c r="Z3" s="2838"/>
      <c r="AA3" s="829" t="s">
        <v>479</v>
      </c>
      <c r="AB3" s="2838"/>
      <c r="AC3" s="2838"/>
      <c r="AD3" s="829" t="s">
        <v>647</v>
      </c>
    </row>
    <row r="4" spans="2:30" s="827" customFormat="1" x14ac:dyDescent="0.15">
      <c r="AD4" s="829"/>
    </row>
    <row r="5" spans="2:30" s="827" customFormat="1" x14ac:dyDescent="0.15">
      <c r="B5" s="2838" t="s">
        <v>1175</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row>
    <row r="6" spans="2:30" s="827" customFormat="1" x14ac:dyDescent="0.15">
      <c r="B6" s="2838" t="s">
        <v>1254</v>
      </c>
      <c r="C6" s="2838"/>
      <c r="D6" s="2838"/>
      <c r="E6" s="2838"/>
      <c r="F6" s="2838"/>
      <c r="G6" s="2838"/>
      <c r="H6" s="2838"/>
      <c r="I6" s="2838"/>
      <c r="J6" s="2838"/>
      <c r="K6" s="2838"/>
      <c r="L6" s="2838"/>
      <c r="M6" s="2838"/>
      <c r="N6" s="2838"/>
      <c r="O6" s="2838"/>
      <c r="P6" s="2838"/>
      <c r="Q6" s="2838"/>
      <c r="R6" s="2838"/>
      <c r="S6" s="2838"/>
      <c r="T6" s="2838"/>
      <c r="U6" s="2838"/>
      <c r="V6" s="2838"/>
      <c r="W6" s="2838"/>
      <c r="X6" s="2838"/>
      <c r="Y6" s="2838"/>
      <c r="Z6" s="2838"/>
      <c r="AA6" s="2838"/>
      <c r="AB6" s="2838"/>
      <c r="AC6" s="2838"/>
      <c r="AD6" s="2838"/>
    </row>
    <row r="7" spans="2:30" s="827" customFormat="1" x14ac:dyDescent="0.15"/>
    <row r="8" spans="2:30" s="827" customFormat="1" ht="23.25" customHeight="1" x14ac:dyDescent="0.15">
      <c r="B8" s="2730" t="s">
        <v>1177</v>
      </c>
      <c r="C8" s="2730"/>
      <c r="D8" s="2730"/>
      <c r="E8" s="2730"/>
      <c r="F8" s="2731"/>
      <c r="G8" s="3211"/>
      <c r="H8" s="3212"/>
      <c r="I8" s="3212"/>
      <c r="J8" s="3212"/>
      <c r="K8" s="3212"/>
      <c r="L8" s="3212"/>
      <c r="M8" s="3212"/>
      <c r="N8" s="3212"/>
      <c r="O8" s="3212"/>
      <c r="P8" s="3212"/>
      <c r="Q8" s="3212"/>
      <c r="R8" s="3212"/>
      <c r="S8" s="3212"/>
      <c r="T8" s="3212"/>
      <c r="U8" s="3212"/>
      <c r="V8" s="3212"/>
      <c r="W8" s="3212"/>
      <c r="X8" s="3212"/>
      <c r="Y8" s="3212"/>
      <c r="Z8" s="3212"/>
      <c r="AA8" s="3212"/>
      <c r="AB8" s="3212"/>
      <c r="AC8" s="3212"/>
      <c r="AD8" s="3213"/>
    </row>
    <row r="9" spans="2:30" ht="23.25" customHeight="1" x14ac:dyDescent="0.15">
      <c r="B9" s="2731" t="s">
        <v>1178</v>
      </c>
      <c r="C9" s="3080"/>
      <c r="D9" s="3080"/>
      <c r="E9" s="3080"/>
      <c r="F9" s="3080"/>
      <c r="G9" s="831" t="s">
        <v>10</v>
      </c>
      <c r="H9" s="832" t="s">
        <v>762</v>
      </c>
      <c r="I9" s="832"/>
      <c r="J9" s="832"/>
      <c r="K9" s="832"/>
      <c r="L9" s="833" t="s">
        <v>10</v>
      </c>
      <c r="M9" s="832" t="s">
        <v>763</v>
      </c>
      <c r="N9" s="832"/>
      <c r="O9" s="832"/>
      <c r="P9" s="832"/>
      <c r="Q9" s="833" t="s">
        <v>10</v>
      </c>
      <c r="R9" s="832" t="s">
        <v>764</v>
      </c>
      <c r="S9" s="1047"/>
      <c r="T9" s="1047"/>
      <c r="U9" s="1047"/>
      <c r="V9" s="1047"/>
      <c r="W9" s="1047"/>
      <c r="X9" s="1047"/>
      <c r="Y9" s="1047"/>
      <c r="Z9" s="1047"/>
      <c r="AA9" s="1047"/>
      <c r="AB9" s="1047"/>
      <c r="AC9" s="1047"/>
      <c r="AD9" s="1048"/>
    </row>
    <row r="10" spans="2:30" ht="23.25" customHeight="1" x14ac:dyDescent="0.15">
      <c r="B10" s="3191" t="s">
        <v>1179</v>
      </c>
      <c r="C10" s="3192"/>
      <c r="D10" s="3192"/>
      <c r="E10" s="3192"/>
      <c r="F10" s="3193"/>
      <c r="G10" s="831" t="s">
        <v>10</v>
      </c>
      <c r="H10" s="877" t="s">
        <v>1255</v>
      </c>
      <c r="I10" s="832"/>
      <c r="J10" s="832"/>
      <c r="K10" s="832"/>
      <c r="L10" s="832"/>
      <c r="M10" s="832"/>
      <c r="N10" s="832"/>
      <c r="O10" s="832"/>
      <c r="P10" s="832"/>
      <c r="Q10" s="832"/>
      <c r="R10" s="832"/>
      <c r="S10" s="877"/>
      <c r="T10" s="833" t="s">
        <v>10</v>
      </c>
      <c r="U10" s="877" t="s">
        <v>1256</v>
      </c>
      <c r="V10" s="1047"/>
      <c r="W10" s="1047"/>
      <c r="X10" s="1047"/>
      <c r="Y10" s="1047"/>
      <c r="Z10" s="1047"/>
      <c r="AA10" s="1047"/>
      <c r="AB10" s="1047"/>
      <c r="AC10" s="1047"/>
      <c r="AD10" s="1048"/>
    </row>
    <row r="11" spans="2:30" ht="23.25" customHeight="1" x14ac:dyDescent="0.15">
      <c r="B11" s="3191" t="s">
        <v>1183</v>
      </c>
      <c r="C11" s="3192"/>
      <c r="D11" s="3192"/>
      <c r="E11" s="3192"/>
      <c r="F11" s="3193"/>
      <c r="G11" s="1049" t="s">
        <v>10</v>
      </c>
      <c r="H11" s="837" t="s">
        <v>1184</v>
      </c>
      <c r="I11" s="860"/>
      <c r="J11" s="860"/>
      <c r="K11" s="860"/>
      <c r="L11" s="860"/>
      <c r="M11" s="860"/>
      <c r="N11" s="860"/>
      <c r="O11" s="860"/>
      <c r="P11" s="860"/>
      <c r="Q11" s="860"/>
      <c r="R11" s="860"/>
      <c r="S11" s="1050" t="s">
        <v>10</v>
      </c>
      <c r="T11" s="837" t="s">
        <v>1185</v>
      </c>
      <c r="U11" s="837"/>
      <c r="V11" s="1051"/>
      <c r="W11" s="1051"/>
      <c r="X11" s="1051"/>
      <c r="Y11" s="1051"/>
      <c r="Z11" s="1051"/>
      <c r="AA11" s="1051"/>
      <c r="AB11" s="1051"/>
      <c r="AC11" s="1051"/>
      <c r="AD11" s="1052"/>
    </row>
    <row r="12" spans="2:30" ht="23.25" customHeight="1" x14ac:dyDescent="0.15">
      <c r="B12" s="3194"/>
      <c r="C12" s="3195"/>
      <c r="D12" s="3195"/>
      <c r="E12" s="3195"/>
      <c r="F12" s="3196"/>
      <c r="G12" s="863" t="s">
        <v>10</v>
      </c>
      <c r="H12" s="854" t="s">
        <v>1186</v>
      </c>
      <c r="I12" s="866"/>
      <c r="J12" s="866"/>
      <c r="K12" s="866"/>
      <c r="L12" s="866"/>
      <c r="M12" s="866"/>
      <c r="N12" s="866"/>
      <c r="O12" s="866"/>
      <c r="P12" s="866"/>
      <c r="Q12" s="866"/>
      <c r="R12" s="866"/>
      <c r="S12" s="1053"/>
      <c r="T12" s="1067"/>
      <c r="U12" s="1067"/>
      <c r="V12" s="1067"/>
      <c r="W12" s="1067"/>
      <c r="X12" s="1067"/>
      <c r="Y12" s="1067"/>
      <c r="Z12" s="1067"/>
      <c r="AA12" s="1067"/>
      <c r="AB12" s="1067"/>
      <c r="AC12" s="1067"/>
      <c r="AD12" s="1079"/>
    </row>
    <row r="13" spans="2:30" s="827" customFormat="1" ht="9" customHeight="1" x14ac:dyDescent="0.15"/>
    <row r="14" spans="2:30" s="827" customFormat="1" x14ac:dyDescent="0.15">
      <c r="B14" s="2809" t="s">
        <v>1187</v>
      </c>
      <c r="C14" s="2810"/>
      <c r="D14" s="2810"/>
      <c r="E14" s="2810"/>
      <c r="F14" s="3197"/>
      <c r="G14" s="3263"/>
      <c r="H14" s="3264"/>
      <c r="I14" s="3264"/>
      <c r="J14" s="3264"/>
      <c r="K14" s="3264"/>
      <c r="L14" s="3264"/>
      <c r="M14" s="3264"/>
      <c r="N14" s="3264"/>
      <c r="O14" s="3264"/>
      <c r="P14" s="3264"/>
      <c r="Q14" s="3264"/>
      <c r="R14" s="3264"/>
      <c r="S14" s="3264"/>
      <c r="T14" s="3264"/>
      <c r="U14" s="3264"/>
      <c r="V14" s="3264"/>
      <c r="W14" s="3264"/>
      <c r="X14" s="3264"/>
      <c r="Y14" s="3265"/>
      <c r="Z14" s="919"/>
      <c r="AA14" s="1055" t="s">
        <v>769</v>
      </c>
      <c r="AB14" s="1055" t="s">
        <v>770</v>
      </c>
      <c r="AC14" s="1055" t="s">
        <v>771</v>
      </c>
      <c r="AD14" s="921"/>
    </row>
    <row r="15" spans="2:30" s="827" customFormat="1" ht="27" customHeight="1" x14ac:dyDescent="0.15">
      <c r="B15" s="2811"/>
      <c r="C15" s="2812"/>
      <c r="D15" s="2812"/>
      <c r="E15" s="2812"/>
      <c r="F15" s="3063"/>
      <c r="G15" s="2829" t="s">
        <v>1188</v>
      </c>
      <c r="H15" s="2830"/>
      <c r="I15" s="2830"/>
      <c r="J15" s="2830"/>
      <c r="K15" s="2830"/>
      <c r="L15" s="2830"/>
      <c r="M15" s="2830"/>
      <c r="N15" s="2830"/>
      <c r="O15" s="2830"/>
      <c r="P15" s="2830"/>
      <c r="Q15" s="2830"/>
      <c r="R15" s="2830"/>
      <c r="S15" s="2830"/>
      <c r="T15" s="2830"/>
      <c r="U15" s="2830"/>
      <c r="V15" s="2830"/>
      <c r="W15" s="2830"/>
      <c r="X15" s="2830"/>
      <c r="Y15" s="3266"/>
      <c r="Z15" s="842"/>
      <c r="AA15" s="843" t="s">
        <v>10</v>
      </c>
      <c r="AB15" s="843" t="s">
        <v>770</v>
      </c>
      <c r="AC15" s="843" t="s">
        <v>10</v>
      </c>
      <c r="AD15" s="844"/>
    </row>
    <row r="16" spans="2:30" s="827" customFormat="1" ht="27" customHeight="1" x14ac:dyDescent="0.15">
      <c r="B16" s="2813"/>
      <c r="C16" s="2814"/>
      <c r="D16" s="2814"/>
      <c r="E16" s="2814"/>
      <c r="F16" s="3198"/>
      <c r="G16" s="3267" t="s">
        <v>1189</v>
      </c>
      <c r="H16" s="3268"/>
      <c r="I16" s="3268"/>
      <c r="J16" s="3268"/>
      <c r="K16" s="3268"/>
      <c r="L16" s="3268"/>
      <c r="M16" s="3268"/>
      <c r="N16" s="3268"/>
      <c r="O16" s="3268"/>
      <c r="P16" s="3268"/>
      <c r="Q16" s="3268"/>
      <c r="R16" s="3268"/>
      <c r="S16" s="3268"/>
      <c r="T16" s="3268"/>
      <c r="U16" s="3268"/>
      <c r="V16" s="3268"/>
      <c r="W16" s="3268"/>
      <c r="X16" s="3268"/>
      <c r="Y16" s="3269"/>
      <c r="Z16" s="958"/>
      <c r="AA16" s="864" t="s">
        <v>10</v>
      </c>
      <c r="AB16" s="864" t="s">
        <v>770</v>
      </c>
      <c r="AC16" s="864" t="s">
        <v>10</v>
      </c>
      <c r="AD16" s="960"/>
    </row>
    <row r="17" spans="2:30" s="827" customFormat="1" ht="9" customHeight="1" x14ac:dyDescent="0.15"/>
    <row r="18" spans="2:30" s="827" customFormat="1" x14ac:dyDescent="0.15">
      <c r="B18" s="827" t="s">
        <v>1191</v>
      </c>
    </row>
    <row r="19" spans="2:30" s="827" customFormat="1" x14ac:dyDescent="0.15">
      <c r="B19" s="827" t="s">
        <v>1192</v>
      </c>
      <c r="AC19" s="846"/>
      <c r="AD19" s="846"/>
    </row>
    <row r="20" spans="2:30" s="827" customFormat="1" ht="4.5" customHeight="1" x14ac:dyDescent="0.15"/>
    <row r="21" spans="2:30" s="827" customFormat="1" ht="4.5" customHeight="1" x14ac:dyDescent="0.15">
      <c r="B21" s="2820" t="s">
        <v>1193</v>
      </c>
      <c r="C21" s="2815"/>
      <c r="D21" s="2815"/>
      <c r="E21" s="2815"/>
      <c r="F21" s="2816"/>
      <c r="G21" s="836"/>
      <c r="H21" s="837"/>
      <c r="I21" s="837"/>
      <c r="J21" s="837"/>
      <c r="K21" s="837"/>
      <c r="L21" s="837"/>
      <c r="M21" s="837"/>
      <c r="N21" s="837"/>
      <c r="O21" s="837"/>
      <c r="P21" s="837"/>
      <c r="Q21" s="837"/>
      <c r="R21" s="837"/>
      <c r="S21" s="837"/>
      <c r="T21" s="837"/>
      <c r="U21" s="837"/>
      <c r="V21" s="837"/>
      <c r="W21" s="837"/>
      <c r="X21" s="837"/>
      <c r="Y21" s="837"/>
      <c r="Z21" s="836"/>
      <c r="AA21" s="837"/>
      <c r="AB21" s="837"/>
      <c r="AC21" s="860"/>
      <c r="AD21" s="921"/>
    </row>
    <row r="22" spans="2:30" s="827" customFormat="1" ht="15.75" customHeight="1" x14ac:dyDescent="0.15">
      <c r="B22" s="3182"/>
      <c r="C22" s="3065"/>
      <c r="D22" s="3065"/>
      <c r="E22" s="3065"/>
      <c r="F22" s="3183"/>
      <c r="G22" s="839"/>
      <c r="H22" s="827" t="s">
        <v>1241</v>
      </c>
      <c r="Z22" s="839"/>
      <c r="AA22" s="840" t="s">
        <v>769</v>
      </c>
      <c r="AB22" s="840" t="s">
        <v>770</v>
      </c>
      <c r="AC22" s="840" t="s">
        <v>771</v>
      </c>
      <c r="AD22" s="1057"/>
    </row>
    <row r="23" spans="2:30" s="827" customFormat="1" ht="29.25" customHeight="1" x14ac:dyDescent="0.15">
      <c r="B23" s="3182"/>
      <c r="C23" s="3065"/>
      <c r="D23" s="3065"/>
      <c r="E23" s="3065"/>
      <c r="F23" s="3183"/>
      <c r="G23" s="839"/>
      <c r="I23" s="868" t="s">
        <v>858</v>
      </c>
      <c r="J23" s="3187" t="s">
        <v>1257</v>
      </c>
      <c r="K23" s="3188"/>
      <c r="L23" s="3188"/>
      <c r="M23" s="3188"/>
      <c r="N23" s="3188"/>
      <c r="O23" s="3188"/>
      <c r="P23" s="3188"/>
      <c r="Q23" s="3188"/>
      <c r="R23" s="3188"/>
      <c r="S23" s="3188"/>
      <c r="T23" s="3188"/>
      <c r="U23" s="3232"/>
      <c r="V23" s="3061"/>
      <c r="W23" s="2564"/>
      <c r="X23" s="850" t="s">
        <v>860</v>
      </c>
      <c r="Z23" s="839"/>
      <c r="AA23" s="1044"/>
      <c r="AB23" s="830"/>
      <c r="AC23" s="1044"/>
      <c r="AD23" s="844"/>
    </row>
    <row r="24" spans="2:30" s="827" customFormat="1" ht="15.75" customHeight="1" x14ac:dyDescent="0.15">
      <c r="B24" s="3182"/>
      <c r="C24" s="3065"/>
      <c r="D24" s="3065"/>
      <c r="E24" s="3065"/>
      <c r="F24" s="3183"/>
      <c r="G24" s="839"/>
      <c r="I24" s="1060" t="s">
        <v>861</v>
      </c>
      <c r="J24" s="1078" t="s">
        <v>1196</v>
      </c>
      <c r="K24" s="854"/>
      <c r="L24" s="854"/>
      <c r="M24" s="854"/>
      <c r="N24" s="854"/>
      <c r="O24" s="854"/>
      <c r="P24" s="854"/>
      <c r="Q24" s="854"/>
      <c r="R24" s="854"/>
      <c r="S24" s="854"/>
      <c r="T24" s="854"/>
      <c r="U24" s="872"/>
      <c r="V24" s="3061"/>
      <c r="W24" s="2564"/>
      <c r="X24" s="872" t="s">
        <v>860</v>
      </c>
      <c r="Y24" s="1062"/>
      <c r="Z24" s="842"/>
      <c r="AA24" s="843" t="s">
        <v>10</v>
      </c>
      <c r="AB24" s="843" t="s">
        <v>770</v>
      </c>
      <c r="AC24" s="843" t="s">
        <v>10</v>
      </c>
      <c r="AD24" s="844"/>
    </row>
    <row r="25" spans="2:30" s="827" customFormat="1" ht="24" customHeight="1" x14ac:dyDescent="0.15">
      <c r="B25" s="3182"/>
      <c r="C25" s="3065"/>
      <c r="D25" s="3065"/>
      <c r="E25" s="3065"/>
      <c r="F25" s="3183"/>
      <c r="G25" s="839"/>
      <c r="I25" s="3261" t="s">
        <v>1258</v>
      </c>
      <c r="J25" s="3261"/>
      <c r="K25" s="3261"/>
      <c r="L25" s="3261"/>
      <c r="M25" s="3261"/>
      <c r="N25" s="3261"/>
      <c r="O25" s="3261"/>
      <c r="P25" s="3261"/>
      <c r="Q25" s="3261"/>
      <c r="R25" s="3261"/>
      <c r="S25" s="3261"/>
      <c r="T25" s="3261"/>
      <c r="U25" s="3261"/>
      <c r="V25" s="3261"/>
      <c r="W25" s="3261"/>
      <c r="X25" s="3261"/>
      <c r="Y25" s="1062"/>
      <c r="Z25" s="851"/>
      <c r="AA25" s="830"/>
      <c r="AB25" s="830"/>
      <c r="AC25" s="830"/>
      <c r="AD25" s="852"/>
    </row>
    <row r="26" spans="2:30" s="827" customFormat="1" x14ac:dyDescent="0.15">
      <c r="B26" s="3182"/>
      <c r="C26" s="3065"/>
      <c r="D26" s="3065"/>
      <c r="E26" s="3065"/>
      <c r="F26" s="3183"/>
      <c r="G26" s="839"/>
      <c r="H26" s="827" t="s">
        <v>1197</v>
      </c>
      <c r="Z26" s="839"/>
      <c r="AC26" s="846"/>
      <c r="AD26" s="844"/>
    </row>
    <row r="27" spans="2:30" s="827" customFormat="1" ht="15.75" customHeight="1" x14ac:dyDescent="0.15">
      <c r="B27" s="3182"/>
      <c r="C27" s="3065"/>
      <c r="D27" s="3065"/>
      <c r="E27" s="3065"/>
      <c r="F27" s="3183"/>
      <c r="G27" s="839"/>
      <c r="H27" s="827" t="s">
        <v>1198</v>
      </c>
      <c r="T27" s="1062"/>
      <c r="V27" s="1062"/>
      <c r="Z27" s="839"/>
      <c r="AC27" s="846"/>
      <c r="AD27" s="844"/>
    </row>
    <row r="28" spans="2:30" s="827" customFormat="1" ht="29.25" customHeight="1" x14ac:dyDescent="0.15">
      <c r="B28" s="3182"/>
      <c r="C28" s="3065"/>
      <c r="D28" s="3065"/>
      <c r="E28" s="3065"/>
      <c r="F28" s="3183"/>
      <c r="G28" s="839"/>
      <c r="I28" s="868" t="s">
        <v>1002</v>
      </c>
      <c r="J28" s="3262" t="s">
        <v>1199</v>
      </c>
      <c r="K28" s="3262"/>
      <c r="L28" s="3262"/>
      <c r="M28" s="3262"/>
      <c r="N28" s="3262"/>
      <c r="O28" s="3262"/>
      <c r="P28" s="3262"/>
      <c r="Q28" s="3262"/>
      <c r="R28" s="3262"/>
      <c r="S28" s="3262"/>
      <c r="T28" s="3262"/>
      <c r="U28" s="3262"/>
      <c r="V28" s="3061"/>
      <c r="W28" s="2564"/>
      <c r="X28" s="850" t="s">
        <v>860</v>
      </c>
      <c r="Y28" s="1062"/>
      <c r="Z28" s="842"/>
      <c r="AA28" s="843" t="s">
        <v>10</v>
      </c>
      <c r="AB28" s="843" t="s">
        <v>770</v>
      </c>
      <c r="AC28" s="843" t="s">
        <v>10</v>
      </c>
      <c r="AD28" s="844"/>
    </row>
    <row r="29" spans="2:30" s="827" customFormat="1" ht="4.5" customHeight="1" x14ac:dyDescent="0.15">
      <c r="B29" s="3184"/>
      <c r="C29" s="3185"/>
      <c r="D29" s="3185"/>
      <c r="E29" s="3185"/>
      <c r="F29" s="3186"/>
      <c r="G29" s="853"/>
      <c r="H29" s="854"/>
      <c r="I29" s="854"/>
      <c r="J29" s="854"/>
      <c r="K29" s="854"/>
      <c r="L29" s="854"/>
      <c r="M29" s="854"/>
      <c r="N29" s="854"/>
      <c r="O29" s="854"/>
      <c r="P29" s="854"/>
      <c r="Q29" s="854"/>
      <c r="R29" s="854"/>
      <c r="S29" s="854"/>
      <c r="T29" s="1063"/>
      <c r="U29" s="1063"/>
      <c r="V29" s="854"/>
      <c r="W29" s="854"/>
      <c r="X29" s="854"/>
      <c r="Y29" s="854"/>
      <c r="Z29" s="853"/>
      <c r="AA29" s="854"/>
      <c r="AB29" s="854"/>
      <c r="AC29" s="866"/>
      <c r="AD29" s="960"/>
    </row>
    <row r="30" spans="2:30" s="827" customFormat="1" ht="7.5" customHeight="1" x14ac:dyDescent="0.15">
      <c r="B30" s="1065"/>
      <c r="C30" s="1065"/>
      <c r="D30" s="1065"/>
      <c r="E30" s="1065"/>
      <c r="F30" s="1065"/>
      <c r="T30" s="1062"/>
      <c r="U30" s="1062"/>
    </row>
    <row r="31" spans="2:30" s="827" customFormat="1" x14ac:dyDescent="0.15">
      <c r="B31" s="827" t="s">
        <v>1200</v>
      </c>
      <c r="C31" s="1065"/>
      <c r="D31" s="1065"/>
      <c r="E31" s="1065"/>
      <c r="F31" s="1065"/>
      <c r="T31" s="1062"/>
      <c r="U31" s="1062"/>
    </row>
    <row r="32" spans="2:30" s="827" customFormat="1" ht="4.5" customHeight="1" x14ac:dyDescent="0.15">
      <c r="B32" s="1065"/>
      <c r="C32" s="1065"/>
      <c r="D32" s="1065"/>
      <c r="E32" s="1065"/>
      <c r="F32" s="1065"/>
      <c r="T32" s="1062"/>
      <c r="U32" s="1062"/>
    </row>
    <row r="33" spans="1:31" s="827" customFormat="1" ht="4.5" customHeight="1" x14ac:dyDescent="0.15">
      <c r="B33" s="2820" t="s">
        <v>1193</v>
      </c>
      <c r="C33" s="2815"/>
      <c r="D33" s="2815"/>
      <c r="E33" s="2815"/>
      <c r="F33" s="2816"/>
      <c r="G33" s="836"/>
      <c r="H33" s="837"/>
      <c r="I33" s="837"/>
      <c r="J33" s="837"/>
      <c r="K33" s="837"/>
      <c r="L33" s="837"/>
      <c r="M33" s="837"/>
      <c r="N33" s="837"/>
      <c r="O33" s="837"/>
      <c r="P33" s="837"/>
      <c r="Q33" s="837"/>
      <c r="R33" s="837"/>
      <c r="S33" s="837"/>
      <c r="T33" s="837"/>
      <c r="U33" s="837"/>
      <c r="V33" s="837"/>
      <c r="W33" s="837"/>
      <c r="X33" s="837"/>
      <c r="Y33" s="837"/>
      <c r="Z33" s="836"/>
      <c r="AA33" s="837"/>
      <c r="AB33" s="837"/>
      <c r="AC33" s="860"/>
      <c r="AD33" s="921"/>
    </row>
    <row r="34" spans="1:31" s="827" customFormat="1" ht="16.5" customHeight="1" x14ac:dyDescent="0.15">
      <c r="B34" s="3182"/>
      <c r="C34" s="3065"/>
      <c r="D34" s="3065"/>
      <c r="E34" s="3065"/>
      <c r="F34" s="3183"/>
      <c r="G34" s="839"/>
      <c r="H34" s="827" t="s">
        <v>1242</v>
      </c>
      <c r="V34" s="830"/>
      <c r="W34" s="830"/>
      <c r="Z34" s="839"/>
      <c r="AA34" s="840" t="s">
        <v>769</v>
      </c>
      <c r="AB34" s="840" t="s">
        <v>770</v>
      </c>
      <c r="AC34" s="840" t="s">
        <v>771</v>
      </c>
      <c r="AD34" s="1057"/>
    </row>
    <row r="35" spans="1:31" s="827" customFormat="1" ht="29.25" customHeight="1" x14ac:dyDescent="0.15">
      <c r="B35" s="3182"/>
      <c r="C35" s="3065"/>
      <c r="D35" s="3065"/>
      <c r="E35" s="3065"/>
      <c r="F35" s="3183"/>
      <c r="G35" s="839"/>
      <c r="I35" s="868" t="s">
        <v>858</v>
      </c>
      <c r="J35" s="3189" t="s">
        <v>1257</v>
      </c>
      <c r="K35" s="3190"/>
      <c r="L35" s="3190"/>
      <c r="M35" s="3190"/>
      <c r="N35" s="3190"/>
      <c r="O35" s="3190"/>
      <c r="P35" s="3190"/>
      <c r="Q35" s="3190"/>
      <c r="R35" s="3190"/>
      <c r="S35" s="3190"/>
      <c r="T35" s="3190"/>
      <c r="U35" s="877"/>
      <c r="V35" s="2564"/>
      <c r="W35" s="2565"/>
      <c r="X35" s="850" t="s">
        <v>860</v>
      </c>
      <c r="Z35" s="839"/>
      <c r="AA35" s="1044"/>
      <c r="AB35" s="830"/>
      <c r="AC35" s="1044"/>
      <c r="AD35" s="844"/>
    </row>
    <row r="36" spans="1:31" s="827" customFormat="1" ht="15.75" customHeight="1" x14ac:dyDescent="0.15">
      <c r="B36" s="3182"/>
      <c r="C36" s="3065"/>
      <c r="D36" s="3065"/>
      <c r="E36" s="3065"/>
      <c r="F36" s="3183"/>
      <c r="G36" s="839"/>
      <c r="I36" s="1060" t="s">
        <v>861</v>
      </c>
      <c r="J36" s="1067" t="s">
        <v>1196</v>
      </c>
      <c r="K36" s="854"/>
      <c r="L36" s="854"/>
      <c r="M36" s="854"/>
      <c r="N36" s="854"/>
      <c r="O36" s="854"/>
      <c r="P36" s="854"/>
      <c r="Q36" s="854"/>
      <c r="R36" s="854"/>
      <c r="S36" s="854"/>
      <c r="T36" s="854"/>
      <c r="U36" s="854"/>
      <c r="V36" s="2786"/>
      <c r="W36" s="2787"/>
      <c r="X36" s="872" t="s">
        <v>860</v>
      </c>
      <c r="Y36" s="1062"/>
      <c r="Z36" s="842"/>
      <c r="AA36" s="843" t="s">
        <v>10</v>
      </c>
      <c r="AB36" s="843" t="s">
        <v>770</v>
      </c>
      <c r="AC36" s="843" t="s">
        <v>10</v>
      </c>
      <c r="AD36" s="844"/>
    </row>
    <row r="37" spans="1:31" s="827" customFormat="1" ht="24" customHeight="1" x14ac:dyDescent="0.15">
      <c r="B37" s="3182"/>
      <c r="C37" s="3065"/>
      <c r="D37" s="3065"/>
      <c r="E37" s="3065"/>
      <c r="F37" s="3183"/>
      <c r="G37" s="839"/>
      <c r="I37" s="3261" t="s">
        <v>1258</v>
      </c>
      <c r="J37" s="3261"/>
      <c r="K37" s="3261"/>
      <c r="L37" s="3261"/>
      <c r="M37" s="3261"/>
      <c r="N37" s="3261"/>
      <c r="O37" s="3261"/>
      <c r="P37" s="3261"/>
      <c r="Q37" s="3261"/>
      <c r="R37" s="3261"/>
      <c r="S37" s="3261"/>
      <c r="T37" s="3261"/>
      <c r="U37" s="3261"/>
      <c r="V37" s="3261"/>
      <c r="W37" s="3261"/>
      <c r="X37" s="3261"/>
      <c r="Y37" s="1062"/>
      <c r="Z37" s="851"/>
      <c r="AA37" s="830"/>
      <c r="AB37" s="830"/>
      <c r="AC37" s="830"/>
      <c r="AD37" s="852"/>
    </row>
    <row r="38" spans="1:31" s="827" customFormat="1" ht="4.5" customHeight="1" x14ac:dyDescent="0.15">
      <c r="A38" s="841"/>
      <c r="B38" s="3185"/>
      <c r="C38" s="3185"/>
      <c r="D38" s="3185"/>
      <c r="E38" s="3185"/>
      <c r="F38" s="3186"/>
      <c r="G38" s="853"/>
      <c r="H38" s="854"/>
      <c r="I38" s="854"/>
      <c r="J38" s="854"/>
      <c r="K38" s="854"/>
      <c r="L38" s="854"/>
      <c r="M38" s="854"/>
      <c r="N38" s="854"/>
      <c r="O38" s="854"/>
      <c r="P38" s="854"/>
      <c r="Q38" s="854"/>
      <c r="R38" s="854"/>
      <c r="S38" s="854"/>
      <c r="T38" s="1063"/>
      <c r="U38" s="1063"/>
      <c r="V38" s="854"/>
      <c r="W38" s="854"/>
      <c r="X38" s="854"/>
      <c r="Y38" s="854"/>
      <c r="Z38" s="853"/>
      <c r="AA38" s="854"/>
      <c r="AB38" s="854"/>
      <c r="AC38" s="866"/>
      <c r="AD38" s="960"/>
      <c r="AE38" s="839"/>
    </row>
    <row r="39" spans="1:31" s="827" customFormat="1" ht="7.5" customHeight="1" x14ac:dyDescent="0.15">
      <c r="B39" s="1065"/>
      <c r="C39" s="1080"/>
      <c r="D39" s="1065"/>
      <c r="E39" s="1065"/>
      <c r="F39" s="1065"/>
      <c r="T39" s="1062"/>
      <c r="U39" s="1062"/>
    </row>
    <row r="40" spans="1:31" s="827" customFormat="1" ht="13.5" customHeight="1" x14ac:dyDescent="0.15">
      <c r="B40" s="827" t="s">
        <v>1259</v>
      </c>
      <c r="C40" s="1065"/>
      <c r="D40" s="1065"/>
      <c r="E40" s="1065"/>
      <c r="F40" s="1065"/>
      <c r="T40" s="1062"/>
      <c r="U40" s="1062"/>
    </row>
    <row r="41" spans="1:31" s="827" customFormat="1" x14ac:dyDescent="0.15">
      <c r="B41" s="1081" t="s">
        <v>1205</v>
      </c>
      <c r="C41" s="845"/>
      <c r="D41" s="1065"/>
      <c r="E41" s="1065"/>
      <c r="F41" s="1065"/>
      <c r="T41" s="1062"/>
      <c r="U41" s="1062"/>
    </row>
    <row r="42" spans="1:31" s="827" customFormat="1" ht="4.5" customHeight="1" x14ac:dyDescent="0.15">
      <c r="B42" s="2820" t="s">
        <v>1193</v>
      </c>
      <c r="C42" s="2815"/>
      <c r="D42" s="2815"/>
      <c r="E42" s="2815"/>
      <c r="F42" s="2816"/>
      <c r="G42" s="836"/>
      <c r="H42" s="837"/>
      <c r="I42" s="837"/>
      <c r="J42" s="837"/>
      <c r="K42" s="837"/>
      <c r="L42" s="837"/>
      <c r="M42" s="837"/>
      <c r="N42" s="837"/>
      <c r="O42" s="837"/>
      <c r="P42" s="837"/>
      <c r="Q42" s="837"/>
      <c r="R42" s="837"/>
      <c r="S42" s="837"/>
      <c r="T42" s="837"/>
      <c r="U42" s="837"/>
      <c r="V42" s="837"/>
      <c r="W42" s="837"/>
      <c r="X42" s="837"/>
      <c r="Y42" s="837"/>
      <c r="Z42" s="836"/>
      <c r="AA42" s="837"/>
      <c r="AB42" s="837"/>
      <c r="AC42" s="860"/>
      <c r="AD42" s="921"/>
    </row>
    <row r="43" spans="1:31" s="827" customFormat="1" ht="15.75" customHeight="1" x14ac:dyDescent="0.15">
      <c r="B43" s="3182"/>
      <c r="C43" s="3065"/>
      <c r="D43" s="3065"/>
      <c r="E43" s="3065"/>
      <c r="F43" s="3183"/>
      <c r="G43" s="839"/>
      <c r="H43" s="827" t="s">
        <v>1201</v>
      </c>
      <c r="Z43" s="839"/>
      <c r="AA43" s="840" t="s">
        <v>769</v>
      </c>
      <c r="AB43" s="840" t="s">
        <v>770</v>
      </c>
      <c r="AC43" s="840" t="s">
        <v>771</v>
      </c>
      <c r="AD43" s="1057"/>
    </row>
    <row r="44" spans="1:31" s="827" customFormat="1" ht="29.25" customHeight="1" x14ac:dyDescent="0.15">
      <c r="B44" s="3182"/>
      <c r="C44" s="3065"/>
      <c r="D44" s="3065"/>
      <c r="E44" s="3065"/>
      <c r="F44" s="3183"/>
      <c r="G44" s="839"/>
      <c r="I44" s="868" t="s">
        <v>858</v>
      </c>
      <c r="J44" s="3189" t="s">
        <v>1257</v>
      </c>
      <c r="K44" s="3190"/>
      <c r="L44" s="3190"/>
      <c r="M44" s="3190"/>
      <c r="N44" s="3190"/>
      <c r="O44" s="3190"/>
      <c r="P44" s="3190"/>
      <c r="Q44" s="3190"/>
      <c r="R44" s="3190"/>
      <c r="S44" s="3190"/>
      <c r="T44" s="3190"/>
      <c r="U44" s="850"/>
      <c r="V44" s="3061"/>
      <c r="W44" s="2564"/>
      <c r="X44" s="850" t="s">
        <v>860</v>
      </c>
      <c r="Z44" s="839"/>
      <c r="AA44" s="1044"/>
      <c r="AB44" s="830"/>
      <c r="AC44" s="1044"/>
      <c r="AD44" s="844"/>
    </row>
    <row r="45" spans="1:31" s="827" customFormat="1" ht="15.75" customHeight="1" x14ac:dyDescent="0.15">
      <c r="B45" s="3182"/>
      <c r="C45" s="3065"/>
      <c r="D45" s="3065"/>
      <c r="E45" s="3065"/>
      <c r="F45" s="3183"/>
      <c r="G45" s="839"/>
      <c r="I45" s="1060" t="s">
        <v>861</v>
      </c>
      <c r="J45" s="1067" t="s">
        <v>1196</v>
      </c>
      <c r="K45" s="854"/>
      <c r="L45" s="854"/>
      <c r="M45" s="854"/>
      <c r="N45" s="854"/>
      <c r="O45" s="854"/>
      <c r="P45" s="854"/>
      <c r="Q45" s="854"/>
      <c r="R45" s="854"/>
      <c r="S45" s="854"/>
      <c r="T45" s="854"/>
      <c r="U45" s="872"/>
      <c r="V45" s="3061"/>
      <c r="W45" s="2564"/>
      <c r="X45" s="872" t="s">
        <v>860</v>
      </c>
      <c r="Y45" s="1062"/>
      <c r="Z45" s="842"/>
      <c r="AA45" s="843" t="s">
        <v>10</v>
      </c>
      <c r="AB45" s="843" t="s">
        <v>770</v>
      </c>
      <c r="AC45" s="843" t="s">
        <v>10</v>
      </c>
      <c r="AD45" s="844"/>
    </row>
    <row r="46" spans="1:31" s="827" customFormat="1" ht="24" customHeight="1" x14ac:dyDescent="0.15">
      <c r="B46" s="3182"/>
      <c r="C46" s="3065"/>
      <c r="D46" s="3065"/>
      <c r="E46" s="3065"/>
      <c r="F46" s="3183"/>
      <c r="G46" s="839"/>
      <c r="I46" s="3261" t="s">
        <v>1258</v>
      </c>
      <c r="J46" s="3261"/>
      <c r="K46" s="3261"/>
      <c r="L46" s="3261"/>
      <c r="M46" s="3261"/>
      <c r="N46" s="3261"/>
      <c r="O46" s="3261"/>
      <c r="P46" s="3261"/>
      <c r="Q46" s="3261"/>
      <c r="R46" s="3261"/>
      <c r="S46" s="3261"/>
      <c r="T46" s="3261"/>
      <c r="U46" s="3261"/>
      <c r="V46" s="3261"/>
      <c r="W46" s="3261"/>
      <c r="X46" s="3261"/>
      <c r="Y46" s="1062"/>
      <c r="Z46" s="851"/>
      <c r="AA46" s="830"/>
      <c r="AB46" s="830"/>
      <c r="AC46" s="830"/>
      <c r="AD46" s="852"/>
    </row>
    <row r="47" spans="1:31" s="827" customFormat="1" ht="4.5" customHeight="1" x14ac:dyDescent="0.15">
      <c r="B47" s="3184"/>
      <c r="C47" s="3185"/>
      <c r="D47" s="3185"/>
      <c r="E47" s="3185"/>
      <c r="F47" s="3186"/>
      <c r="G47" s="853"/>
      <c r="H47" s="854"/>
      <c r="I47" s="854"/>
      <c r="J47" s="854"/>
      <c r="K47" s="854"/>
      <c r="L47" s="854"/>
      <c r="M47" s="854"/>
      <c r="N47" s="854"/>
      <c r="O47" s="854"/>
      <c r="P47" s="854"/>
      <c r="Q47" s="854"/>
      <c r="R47" s="854"/>
      <c r="S47" s="854"/>
      <c r="T47" s="1063"/>
      <c r="U47" s="1063"/>
      <c r="V47" s="854"/>
      <c r="W47" s="854"/>
      <c r="X47" s="854"/>
      <c r="Y47" s="854"/>
      <c r="Z47" s="853"/>
      <c r="AA47" s="854"/>
      <c r="AB47" s="854"/>
      <c r="AC47" s="866"/>
      <c r="AD47" s="960"/>
    </row>
    <row r="48" spans="1:31" s="827" customFormat="1" ht="4.5" customHeight="1" x14ac:dyDescent="0.15">
      <c r="B48" s="2820" t="s">
        <v>1249</v>
      </c>
      <c r="C48" s="2815"/>
      <c r="D48" s="2815"/>
      <c r="E48" s="2815"/>
      <c r="F48" s="2816"/>
      <c r="G48" s="836"/>
      <c r="H48" s="837"/>
      <c r="I48" s="837"/>
      <c r="J48" s="837"/>
      <c r="K48" s="837"/>
      <c r="L48" s="837"/>
      <c r="M48" s="837"/>
      <c r="N48" s="837"/>
      <c r="O48" s="837"/>
      <c r="P48" s="837"/>
      <c r="Q48" s="837"/>
      <c r="R48" s="837"/>
      <c r="S48" s="837"/>
      <c r="T48" s="837"/>
      <c r="U48" s="837"/>
      <c r="V48" s="837"/>
      <c r="W48" s="837"/>
      <c r="X48" s="837"/>
      <c r="Y48" s="837"/>
      <c r="Z48" s="836"/>
      <c r="AA48" s="837"/>
      <c r="AB48" s="837"/>
      <c r="AC48" s="860"/>
      <c r="AD48" s="921"/>
    </row>
    <row r="49" spans="2:30" s="827" customFormat="1" ht="15.75" customHeight="1" x14ac:dyDescent="0.15">
      <c r="B49" s="3182"/>
      <c r="C49" s="3065"/>
      <c r="D49" s="3065"/>
      <c r="E49" s="3065"/>
      <c r="F49" s="3183"/>
      <c r="G49" s="839"/>
      <c r="H49" s="827" t="s">
        <v>1194</v>
      </c>
      <c r="Z49" s="839"/>
      <c r="AA49" s="840" t="s">
        <v>769</v>
      </c>
      <c r="AB49" s="840" t="s">
        <v>770</v>
      </c>
      <c r="AC49" s="840" t="s">
        <v>771</v>
      </c>
      <c r="AD49" s="1057"/>
    </row>
    <row r="50" spans="2:30" s="827" customFormat="1" ht="18" customHeight="1" x14ac:dyDescent="0.15">
      <c r="B50" s="3182"/>
      <c r="C50" s="3065"/>
      <c r="D50" s="3065"/>
      <c r="E50" s="3065"/>
      <c r="F50" s="3183"/>
      <c r="G50" s="839"/>
      <c r="I50" s="868" t="s">
        <v>858</v>
      </c>
      <c r="J50" s="3187" t="s">
        <v>1209</v>
      </c>
      <c r="K50" s="3188"/>
      <c r="L50" s="3188"/>
      <c r="M50" s="3188"/>
      <c r="N50" s="3188"/>
      <c r="O50" s="3188"/>
      <c r="P50" s="3188"/>
      <c r="Q50" s="3188"/>
      <c r="R50" s="3188"/>
      <c r="S50" s="3188"/>
      <c r="T50" s="3188"/>
      <c r="U50" s="850"/>
      <c r="V50" s="3061"/>
      <c r="W50" s="2564"/>
      <c r="X50" s="850" t="s">
        <v>860</v>
      </c>
      <c r="Z50" s="839"/>
      <c r="AA50" s="1044"/>
      <c r="AB50" s="830"/>
      <c r="AC50" s="1044"/>
      <c r="AD50" s="844"/>
    </row>
    <row r="51" spans="2:30" s="827" customFormat="1" ht="18" customHeight="1" x14ac:dyDescent="0.15">
      <c r="B51" s="3182"/>
      <c r="C51" s="3065"/>
      <c r="D51" s="3065"/>
      <c r="E51" s="3065"/>
      <c r="F51" s="3183"/>
      <c r="G51" s="839"/>
      <c r="I51" s="1060" t="s">
        <v>861</v>
      </c>
      <c r="J51" s="3238" t="s">
        <v>1210</v>
      </c>
      <c r="K51" s="3239"/>
      <c r="L51" s="3239"/>
      <c r="M51" s="3239"/>
      <c r="N51" s="3239"/>
      <c r="O51" s="3239"/>
      <c r="P51" s="3239"/>
      <c r="Q51" s="3239"/>
      <c r="R51" s="3239"/>
      <c r="S51" s="3239"/>
      <c r="T51" s="3239"/>
      <c r="U51" s="872"/>
      <c r="V51" s="3260"/>
      <c r="W51" s="2786"/>
      <c r="X51" s="872" t="s">
        <v>860</v>
      </c>
      <c r="Y51" s="1062"/>
      <c r="Z51" s="842"/>
      <c r="AA51" s="843" t="s">
        <v>10</v>
      </c>
      <c r="AB51" s="843" t="s">
        <v>770</v>
      </c>
      <c r="AC51" s="843" t="s">
        <v>10</v>
      </c>
      <c r="AD51" s="844"/>
    </row>
    <row r="52" spans="2:30" s="827" customFormat="1" ht="4.5" customHeight="1" x14ac:dyDescent="0.15">
      <c r="B52" s="3184"/>
      <c r="C52" s="3185"/>
      <c r="D52" s="3185"/>
      <c r="E52" s="3185"/>
      <c r="F52" s="3186"/>
      <c r="G52" s="853"/>
      <c r="H52" s="854"/>
      <c r="I52" s="854"/>
      <c r="J52" s="854"/>
      <c r="K52" s="854"/>
      <c r="L52" s="854"/>
      <c r="M52" s="854"/>
      <c r="N52" s="854"/>
      <c r="O52" s="854"/>
      <c r="P52" s="854"/>
      <c r="Q52" s="854"/>
      <c r="R52" s="854"/>
      <c r="S52" s="854"/>
      <c r="T52" s="1063"/>
      <c r="U52" s="1063"/>
      <c r="V52" s="856"/>
      <c r="W52" s="856"/>
      <c r="X52" s="854"/>
      <c r="Y52" s="854"/>
      <c r="Z52" s="853"/>
      <c r="AA52" s="854"/>
      <c r="AB52" s="854"/>
      <c r="AC52" s="866"/>
      <c r="AD52" s="960"/>
    </row>
    <row r="53" spans="2:30" s="827" customFormat="1" ht="4.5" customHeight="1" x14ac:dyDescent="0.15">
      <c r="B53" s="2820" t="s">
        <v>1211</v>
      </c>
      <c r="C53" s="2815"/>
      <c r="D53" s="2815"/>
      <c r="E53" s="2815"/>
      <c r="F53" s="2816"/>
      <c r="G53" s="836"/>
      <c r="H53" s="837"/>
      <c r="I53" s="837"/>
      <c r="J53" s="837"/>
      <c r="K53" s="837"/>
      <c r="L53" s="837"/>
      <c r="M53" s="837"/>
      <c r="N53" s="837"/>
      <c r="O53" s="837"/>
      <c r="P53" s="837"/>
      <c r="Q53" s="837"/>
      <c r="R53" s="837"/>
      <c r="S53" s="837"/>
      <c r="T53" s="837"/>
      <c r="U53" s="837"/>
      <c r="V53" s="861"/>
      <c r="W53" s="861"/>
      <c r="X53" s="837"/>
      <c r="Y53" s="837"/>
      <c r="Z53" s="836"/>
      <c r="AA53" s="837"/>
      <c r="AB53" s="837"/>
      <c r="AC53" s="860"/>
      <c r="AD53" s="921"/>
    </row>
    <row r="54" spans="2:30" s="827" customFormat="1" ht="15.75" customHeight="1" x14ac:dyDescent="0.15">
      <c r="B54" s="3182"/>
      <c r="C54" s="3065"/>
      <c r="D54" s="3065"/>
      <c r="E54" s="3065"/>
      <c r="F54" s="3183"/>
      <c r="G54" s="839"/>
      <c r="H54" s="827" t="s">
        <v>1206</v>
      </c>
      <c r="V54" s="830"/>
      <c r="W54" s="830"/>
      <c r="Z54" s="839"/>
      <c r="AA54" s="840" t="s">
        <v>769</v>
      </c>
      <c r="AB54" s="840" t="s">
        <v>770</v>
      </c>
      <c r="AC54" s="840" t="s">
        <v>771</v>
      </c>
      <c r="AD54" s="1057"/>
    </row>
    <row r="55" spans="2:30" s="827" customFormat="1" ht="18.75" customHeight="1" x14ac:dyDescent="0.15">
      <c r="B55" s="3182"/>
      <c r="C55" s="3065"/>
      <c r="D55" s="3065"/>
      <c r="E55" s="3065"/>
      <c r="F55" s="3183"/>
      <c r="G55" s="839"/>
      <c r="I55" s="868" t="s">
        <v>858</v>
      </c>
      <c r="J55" s="3187" t="s">
        <v>1260</v>
      </c>
      <c r="K55" s="3188"/>
      <c r="L55" s="3188"/>
      <c r="M55" s="3188"/>
      <c r="N55" s="3188"/>
      <c r="O55" s="3188"/>
      <c r="P55" s="3188"/>
      <c r="Q55" s="3188"/>
      <c r="R55" s="3188"/>
      <c r="S55" s="3188"/>
      <c r="T55" s="3188"/>
      <c r="U55" s="850"/>
      <c r="V55" s="3061"/>
      <c r="W55" s="2564"/>
      <c r="X55" s="850" t="s">
        <v>860</v>
      </c>
      <c r="Z55" s="839"/>
      <c r="AA55" s="1044"/>
      <c r="AB55" s="830"/>
      <c r="AC55" s="1044"/>
      <c r="AD55" s="844"/>
    </row>
    <row r="56" spans="2:30" s="827" customFormat="1" ht="29.25" customHeight="1" x14ac:dyDescent="0.15">
      <c r="B56" s="3182"/>
      <c r="C56" s="3065"/>
      <c r="D56" s="3065"/>
      <c r="E56" s="3065"/>
      <c r="F56" s="3183"/>
      <c r="G56" s="839"/>
      <c r="I56" s="1060" t="s">
        <v>861</v>
      </c>
      <c r="J56" s="3238" t="s">
        <v>1212</v>
      </c>
      <c r="K56" s="3239"/>
      <c r="L56" s="3239"/>
      <c r="M56" s="3239"/>
      <c r="N56" s="3239"/>
      <c r="O56" s="3239"/>
      <c r="P56" s="3239"/>
      <c r="Q56" s="3239"/>
      <c r="R56" s="3239"/>
      <c r="S56" s="3239"/>
      <c r="T56" s="3239"/>
      <c r="U56" s="872"/>
      <c r="V56" s="3260"/>
      <c r="W56" s="2786"/>
      <c r="X56" s="872" t="s">
        <v>860</v>
      </c>
      <c r="Y56" s="1062"/>
      <c r="Z56" s="842"/>
      <c r="AA56" s="843" t="s">
        <v>10</v>
      </c>
      <c r="AB56" s="843" t="s">
        <v>770</v>
      </c>
      <c r="AC56" s="843" t="s">
        <v>10</v>
      </c>
      <c r="AD56" s="844"/>
    </row>
    <row r="57" spans="2:30" s="827" customFormat="1" ht="4.5" customHeight="1" x14ac:dyDescent="0.15">
      <c r="B57" s="3184"/>
      <c r="C57" s="3185"/>
      <c r="D57" s="3185"/>
      <c r="E57" s="3185"/>
      <c r="F57" s="3186"/>
      <c r="G57" s="853"/>
      <c r="H57" s="854"/>
      <c r="I57" s="854"/>
      <c r="J57" s="854"/>
      <c r="K57" s="854"/>
      <c r="L57" s="854"/>
      <c r="M57" s="854"/>
      <c r="N57" s="854"/>
      <c r="O57" s="854"/>
      <c r="P57" s="854"/>
      <c r="Q57" s="854"/>
      <c r="R57" s="854"/>
      <c r="S57" s="854"/>
      <c r="T57" s="1063"/>
      <c r="U57" s="1063"/>
      <c r="V57" s="854"/>
      <c r="W57" s="854"/>
      <c r="X57" s="854"/>
      <c r="Y57" s="854"/>
      <c r="Z57" s="853"/>
      <c r="AA57" s="854"/>
      <c r="AB57" s="854"/>
      <c r="AC57" s="866"/>
      <c r="AD57" s="960"/>
    </row>
    <row r="58" spans="2:30" s="827" customFormat="1" ht="4.5" customHeight="1" x14ac:dyDescent="0.15">
      <c r="B58" s="1065"/>
      <c r="C58" s="1065"/>
      <c r="D58" s="1065"/>
      <c r="E58" s="1065"/>
      <c r="F58" s="1065"/>
      <c r="T58" s="1062"/>
      <c r="U58" s="1062"/>
    </row>
    <row r="59" spans="2:30" s="827" customFormat="1" ht="13.5" customHeight="1" x14ac:dyDescent="0.15">
      <c r="B59" s="3214" t="s">
        <v>1213</v>
      </c>
      <c r="C59" s="3180"/>
      <c r="D59" s="1068" t="s">
        <v>1029</v>
      </c>
      <c r="E59" s="1068"/>
      <c r="F59" s="1068"/>
      <c r="G59" s="1068"/>
      <c r="H59" s="1068"/>
      <c r="I59" s="1068"/>
      <c r="J59" s="1068"/>
      <c r="K59" s="1068"/>
      <c r="L59" s="1068"/>
      <c r="M59" s="1068"/>
      <c r="N59" s="1068"/>
      <c r="O59" s="1068"/>
      <c r="P59" s="1068"/>
      <c r="Q59" s="1068"/>
      <c r="R59" s="1068"/>
      <c r="S59" s="1068"/>
      <c r="T59" s="1068"/>
      <c r="U59" s="1068"/>
      <c r="V59" s="1068"/>
      <c r="W59" s="1068"/>
      <c r="X59" s="1068"/>
      <c r="Y59" s="1068"/>
      <c r="Z59" s="1068"/>
      <c r="AA59" s="1068"/>
      <c r="AB59" s="1068"/>
      <c r="AC59" s="1068"/>
      <c r="AD59" s="1068"/>
    </row>
    <row r="60" spans="2:30" s="827" customFormat="1" ht="34.5" customHeight="1" x14ac:dyDescent="0.15">
      <c r="B60" s="3214" t="s">
        <v>1253</v>
      </c>
      <c r="C60" s="3180"/>
      <c r="D60" s="3181" t="s">
        <v>1261</v>
      </c>
      <c r="E60" s="3181"/>
      <c r="F60" s="3181"/>
      <c r="G60" s="3181"/>
      <c r="H60" s="3181"/>
      <c r="I60" s="3181"/>
      <c r="J60" s="3181"/>
      <c r="K60" s="3181"/>
      <c r="L60" s="3181"/>
      <c r="M60" s="3181"/>
      <c r="N60" s="3181"/>
      <c r="O60" s="3181"/>
      <c r="P60" s="3181"/>
      <c r="Q60" s="3181"/>
      <c r="R60" s="3181"/>
      <c r="S60" s="3181"/>
      <c r="T60" s="3181"/>
      <c r="U60" s="3181"/>
      <c r="V60" s="3181"/>
      <c r="W60" s="3181"/>
      <c r="X60" s="3181"/>
      <c r="Y60" s="3181"/>
      <c r="Z60" s="3181"/>
      <c r="AA60" s="3181"/>
      <c r="AB60" s="3181"/>
      <c r="AC60" s="3181"/>
      <c r="AD60" s="3181"/>
    </row>
    <row r="61" spans="2:30" s="827" customFormat="1" ht="71.25" customHeight="1" x14ac:dyDescent="0.15">
      <c r="B61" s="845"/>
      <c r="C61" s="845"/>
      <c r="D61" s="845"/>
      <c r="E61" s="845"/>
      <c r="F61" s="845"/>
      <c r="G61" s="845"/>
      <c r="H61" s="845"/>
      <c r="I61" s="845"/>
      <c r="J61" s="845"/>
      <c r="K61" s="845"/>
      <c r="L61" s="845"/>
      <c r="M61" s="845"/>
      <c r="N61" s="845"/>
      <c r="O61" s="845"/>
      <c r="P61" s="845"/>
      <c r="Q61" s="845"/>
      <c r="R61" s="845"/>
      <c r="S61" s="845"/>
      <c r="T61" s="845"/>
      <c r="U61" s="845"/>
      <c r="V61" s="845"/>
      <c r="W61" s="845"/>
      <c r="X61" s="845"/>
      <c r="Y61" s="845"/>
      <c r="Z61" s="845"/>
      <c r="AA61" s="845"/>
      <c r="AB61" s="845"/>
      <c r="AC61" s="845"/>
      <c r="AD61" s="845"/>
    </row>
    <row r="62" spans="2:30" s="827" customFormat="1" x14ac:dyDescent="0.15">
      <c r="B62" s="904"/>
      <c r="C62" s="904"/>
      <c r="D62" s="904"/>
      <c r="E62" s="904"/>
      <c r="F62" s="904"/>
      <c r="G62" s="904"/>
      <c r="H62" s="904"/>
      <c r="I62" s="904"/>
      <c r="J62" s="904"/>
      <c r="K62" s="904"/>
      <c r="L62" s="904"/>
      <c r="M62" s="904"/>
      <c r="N62" s="904"/>
      <c r="O62" s="904"/>
      <c r="P62" s="904"/>
      <c r="Q62" s="904"/>
      <c r="R62" s="904"/>
      <c r="S62" s="904"/>
      <c r="T62" s="904"/>
      <c r="U62" s="904"/>
      <c r="V62" s="904"/>
      <c r="W62" s="904"/>
      <c r="X62" s="904"/>
      <c r="Y62" s="904"/>
      <c r="Z62" s="904"/>
      <c r="AA62" s="904"/>
      <c r="AB62" s="904"/>
      <c r="AC62" s="904"/>
      <c r="AD62" s="904"/>
    </row>
    <row r="63" spans="2:30" s="904" customFormat="1" x14ac:dyDescent="0.15"/>
    <row r="64" spans="2:30" x14ac:dyDescent="0.15">
      <c r="B64" s="904"/>
      <c r="C64" s="904"/>
      <c r="D64" s="904"/>
      <c r="E64" s="904"/>
      <c r="F64" s="904"/>
      <c r="G64" s="904"/>
      <c r="H64" s="904"/>
      <c r="I64" s="904"/>
      <c r="J64" s="904"/>
      <c r="K64" s="904"/>
      <c r="L64" s="904"/>
      <c r="M64" s="904"/>
      <c r="N64" s="904"/>
      <c r="O64" s="904"/>
      <c r="P64" s="904"/>
      <c r="Q64" s="904"/>
      <c r="R64" s="904"/>
      <c r="S64" s="904"/>
      <c r="T64" s="904"/>
      <c r="U64" s="904"/>
      <c r="V64" s="904"/>
      <c r="W64" s="904"/>
      <c r="X64" s="904"/>
      <c r="Y64" s="904"/>
      <c r="Z64" s="904"/>
      <c r="AA64" s="904"/>
      <c r="AB64" s="904"/>
      <c r="AC64" s="904"/>
      <c r="AD64" s="904"/>
    </row>
    <row r="65" spans="2:30" x14ac:dyDescent="0.15">
      <c r="B65" s="904"/>
      <c r="C65" s="904"/>
      <c r="D65" s="904"/>
      <c r="E65" s="904"/>
      <c r="F65" s="904"/>
      <c r="G65" s="904"/>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row>
    <row r="66" spans="2:30" s="904" customFormat="1" x14ac:dyDescent="0.15">
      <c r="B66" s="1004"/>
      <c r="C66" s="880"/>
      <c r="D66" s="880"/>
      <c r="E66" s="880"/>
      <c r="F66" s="880"/>
      <c r="G66" s="880"/>
      <c r="H66" s="880"/>
      <c r="I66" s="880"/>
      <c r="J66" s="880"/>
      <c r="K66" s="880"/>
      <c r="L66" s="880"/>
      <c r="M66" s="880"/>
      <c r="N66" s="880"/>
      <c r="O66" s="880"/>
      <c r="P66" s="880"/>
      <c r="Q66" s="880"/>
      <c r="R66" s="880"/>
      <c r="S66" s="880"/>
      <c r="T66" s="880"/>
      <c r="U66" s="880"/>
      <c r="V66" s="880"/>
      <c r="W66" s="880"/>
      <c r="X66" s="880"/>
      <c r="Y66" s="880"/>
      <c r="Z66" s="880"/>
      <c r="AA66" s="880"/>
      <c r="AB66" s="880"/>
      <c r="AC66" s="880"/>
      <c r="AD66" s="880"/>
    </row>
    <row r="67" spans="2:30" s="904" customFormat="1" ht="13.5" customHeight="1" x14ac:dyDescent="0.15">
      <c r="B67" s="1004"/>
      <c r="C67" s="880"/>
      <c r="D67" s="880"/>
      <c r="E67" s="880"/>
      <c r="F67" s="880"/>
      <c r="G67" s="880"/>
      <c r="H67" s="880"/>
      <c r="I67" s="880"/>
      <c r="J67" s="880"/>
      <c r="K67" s="880"/>
      <c r="L67" s="880"/>
      <c r="M67" s="880"/>
      <c r="N67" s="880"/>
      <c r="O67" s="880"/>
      <c r="P67" s="880"/>
      <c r="Q67" s="880"/>
      <c r="R67" s="880"/>
      <c r="S67" s="880"/>
      <c r="T67" s="880"/>
      <c r="U67" s="880"/>
      <c r="V67" s="880"/>
      <c r="W67" s="880"/>
      <c r="X67" s="880"/>
      <c r="Y67" s="880"/>
      <c r="Z67" s="880"/>
      <c r="AA67" s="880"/>
      <c r="AB67" s="880"/>
      <c r="AC67" s="880"/>
      <c r="AD67" s="880"/>
    </row>
    <row r="68" spans="2:30" s="904" customFormat="1" ht="13.5" customHeight="1" x14ac:dyDescent="0.15">
      <c r="B68" s="1004"/>
      <c r="C68" s="880"/>
      <c r="D68" s="880"/>
      <c r="E68" s="880"/>
      <c r="F68" s="880"/>
      <c r="G68" s="880"/>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row>
    <row r="69" spans="2:30" s="904" customFormat="1" x14ac:dyDescent="0.15">
      <c r="B69" s="1004"/>
      <c r="C69" s="880"/>
      <c r="D69" s="880"/>
      <c r="E69" s="880"/>
      <c r="F69" s="880"/>
      <c r="G69" s="880"/>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row>
    <row r="70" spans="2:30" s="904" customFormat="1" x14ac:dyDescent="0.15">
      <c r="B70" s="1004"/>
      <c r="C70" s="880"/>
      <c r="D70" s="880"/>
      <c r="E70" s="880"/>
      <c r="F70" s="880"/>
      <c r="G70" s="880"/>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row>
    <row r="71" spans="2:30" s="904" customFormat="1" x14ac:dyDescent="0.15">
      <c r="B71" s="1004"/>
      <c r="C71" s="880"/>
      <c r="D71" s="880"/>
      <c r="E71" s="880"/>
      <c r="F71" s="880"/>
      <c r="G71" s="880"/>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row>
    <row r="72" spans="2:30" ht="156" customHeight="1" x14ac:dyDescent="0.15"/>
    <row r="122" spans="3:7" x14ac:dyDescent="0.15">
      <c r="C122" s="914"/>
      <c r="D122" s="914"/>
      <c r="E122" s="914"/>
      <c r="F122" s="914"/>
      <c r="G122" s="914"/>
    </row>
    <row r="123" spans="3:7" x14ac:dyDescent="0.15">
      <c r="C123" s="915"/>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9"/>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owBreaks count="1" manualBreakCount="1">
    <brk id="6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E123"/>
  <sheetViews>
    <sheetView workbookViewId="0"/>
  </sheetViews>
  <sheetFormatPr defaultColWidth="3.5" defaultRowHeight="17.25" customHeight="1" x14ac:dyDescent="0.15"/>
  <cols>
    <col min="1" max="1" width="1.25" style="3" customWidth="1"/>
    <col min="2" max="2" width="3.125" style="137"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2145</v>
      </c>
    </row>
    <row r="3" spans="2:30" s="1" customFormat="1" ht="16.5" customHeight="1" x14ac:dyDescent="0.15">
      <c r="U3" s="45" t="s">
        <v>477</v>
      </c>
      <c r="V3" s="2707"/>
      <c r="W3" s="2707"/>
      <c r="X3" s="45" t="s">
        <v>478</v>
      </c>
      <c r="Y3" s="2707"/>
      <c r="Z3" s="2707"/>
      <c r="AA3" s="45" t="s">
        <v>479</v>
      </c>
      <c r="AB3" s="2707"/>
      <c r="AC3" s="2707"/>
      <c r="AD3" s="45" t="s">
        <v>647</v>
      </c>
    </row>
    <row r="4" spans="2:30" s="1" customFormat="1" ht="9.75" customHeight="1" x14ac:dyDescent="0.15">
      <c r="AD4" s="45"/>
    </row>
    <row r="5" spans="2:30" s="1" customFormat="1" ht="17.25" customHeight="1" x14ac:dyDescent="0.15">
      <c r="B5" s="2707" t="s">
        <v>1175</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row>
    <row r="6" spans="2:30" s="1" customFormat="1" ht="32.25" customHeight="1" x14ac:dyDescent="0.15">
      <c r="B6" s="2968" t="s">
        <v>1262</v>
      </c>
      <c r="C6" s="2968"/>
      <c r="D6" s="2968"/>
      <c r="E6" s="2968"/>
      <c r="F6" s="2968"/>
      <c r="G6" s="2968"/>
      <c r="H6" s="2968"/>
      <c r="I6" s="2968"/>
      <c r="J6" s="2968"/>
      <c r="K6" s="2968"/>
      <c r="L6" s="2968"/>
      <c r="M6" s="2968"/>
      <c r="N6" s="2968"/>
      <c r="O6" s="2968"/>
      <c r="P6" s="2968"/>
      <c r="Q6" s="2968"/>
      <c r="R6" s="2968"/>
      <c r="S6" s="2968"/>
      <c r="T6" s="2968"/>
      <c r="U6" s="2968"/>
      <c r="V6" s="2968"/>
      <c r="W6" s="2968"/>
      <c r="X6" s="2968"/>
      <c r="Y6" s="2968"/>
      <c r="Z6" s="2968"/>
      <c r="AA6" s="2968"/>
      <c r="AB6" s="2968"/>
      <c r="AC6" s="2968"/>
      <c r="AD6" s="2968"/>
    </row>
    <row r="7" spans="2:30" s="1" customFormat="1" ht="17.25" customHeight="1" x14ac:dyDescent="0.15"/>
    <row r="8" spans="2:30" s="1" customFormat="1" ht="17.25" customHeight="1" x14ac:dyDescent="0.15">
      <c r="B8" s="2853" t="s">
        <v>1177</v>
      </c>
      <c r="C8" s="2853"/>
      <c r="D8" s="2853"/>
      <c r="E8" s="2853"/>
      <c r="F8" s="2854"/>
      <c r="G8" s="3257"/>
      <c r="H8" s="3258"/>
      <c r="I8" s="3258"/>
      <c r="J8" s="3258"/>
      <c r="K8" s="3258"/>
      <c r="L8" s="3258"/>
      <c r="M8" s="3258"/>
      <c r="N8" s="3258"/>
      <c r="O8" s="3258"/>
      <c r="P8" s="3258"/>
      <c r="Q8" s="3258"/>
      <c r="R8" s="3258"/>
      <c r="S8" s="3258"/>
      <c r="T8" s="3258"/>
      <c r="U8" s="3258"/>
      <c r="V8" s="3258"/>
      <c r="W8" s="3258"/>
      <c r="X8" s="3258"/>
      <c r="Y8" s="3258"/>
      <c r="Z8" s="3258"/>
      <c r="AA8" s="3258"/>
      <c r="AB8" s="3258"/>
      <c r="AC8" s="3258"/>
      <c r="AD8" s="3259"/>
    </row>
    <row r="9" spans="2:30" ht="17.25" customHeight="1" x14ac:dyDescent="0.15">
      <c r="B9" s="2854" t="s">
        <v>1178</v>
      </c>
      <c r="C9" s="2959"/>
      <c r="D9" s="2959"/>
      <c r="E9" s="2959"/>
      <c r="F9" s="2959"/>
      <c r="G9" s="206" t="s">
        <v>10</v>
      </c>
      <c r="H9" s="735" t="s">
        <v>762</v>
      </c>
      <c r="I9" s="735"/>
      <c r="J9" s="735"/>
      <c r="K9" s="735"/>
      <c r="L9" s="207" t="s">
        <v>10</v>
      </c>
      <c r="M9" s="735" t="s">
        <v>763</v>
      </c>
      <c r="N9" s="735"/>
      <c r="O9" s="735"/>
      <c r="P9" s="735"/>
      <c r="Q9" s="207" t="s">
        <v>10</v>
      </c>
      <c r="R9" s="735" t="s">
        <v>764</v>
      </c>
      <c r="S9" s="733"/>
      <c r="T9" s="733"/>
      <c r="U9" s="733"/>
      <c r="V9" s="733"/>
      <c r="W9" s="733"/>
      <c r="X9" s="733"/>
      <c r="Y9" s="733"/>
      <c r="Z9" s="733"/>
      <c r="AA9" s="733"/>
      <c r="AB9" s="733"/>
      <c r="AC9" s="733"/>
      <c r="AD9" s="224"/>
    </row>
    <row r="10" spans="2:30" ht="17.25" customHeight="1" x14ac:dyDescent="0.15">
      <c r="B10" s="3153" t="s">
        <v>1179</v>
      </c>
      <c r="C10" s="3154"/>
      <c r="D10" s="3154"/>
      <c r="E10" s="3154"/>
      <c r="F10" s="3155"/>
      <c r="G10" s="208" t="s">
        <v>10</v>
      </c>
      <c r="H10" s="1" t="s">
        <v>1263</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3254"/>
      <c r="C11" s="3255"/>
      <c r="D11" s="3255"/>
      <c r="E11" s="3255"/>
      <c r="F11" s="3256"/>
      <c r="G11" s="208" t="s">
        <v>10</v>
      </c>
      <c r="H11" s="1" t="s">
        <v>1264</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3156"/>
      <c r="C12" s="2524"/>
      <c r="D12" s="2524"/>
      <c r="E12" s="2524"/>
      <c r="F12" s="3157"/>
      <c r="G12" s="208" t="s">
        <v>10</v>
      </c>
      <c r="H12" s="1" t="s">
        <v>1265</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3153" t="s">
        <v>1183</v>
      </c>
      <c r="C13" s="3154"/>
      <c r="D13" s="3154"/>
      <c r="E13" s="3154"/>
      <c r="F13" s="3155"/>
      <c r="G13" s="225" t="s">
        <v>10</v>
      </c>
      <c r="H13" s="7" t="s">
        <v>1184</v>
      </c>
      <c r="I13" s="22"/>
      <c r="J13" s="22"/>
      <c r="K13" s="22"/>
      <c r="L13" s="22"/>
      <c r="M13" s="22"/>
      <c r="N13" s="22"/>
      <c r="O13" s="22"/>
      <c r="P13" s="22"/>
      <c r="Q13" s="22"/>
      <c r="R13" s="22"/>
      <c r="S13" s="215" t="s">
        <v>10</v>
      </c>
      <c r="T13" s="7" t="s">
        <v>1185</v>
      </c>
      <c r="U13" s="226"/>
      <c r="V13" s="226"/>
      <c r="W13" s="226"/>
      <c r="X13" s="226"/>
      <c r="Y13" s="226"/>
      <c r="Z13" s="226"/>
      <c r="AA13" s="226"/>
      <c r="AB13" s="226"/>
      <c r="AC13" s="226"/>
      <c r="AD13" s="227"/>
    </row>
    <row r="14" spans="2:30" ht="17.25" customHeight="1" x14ac:dyDescent="0.15">
      <c r="B14" s="3156"/>
      <c r="C14" s="2524"/>
      <c r="D14" s="2524"/>
      <c r="E14" s="2524"/>
      <c r="F14" s="3157"/>
      <c r="G14" s="209" t="s">
        <v>10</v>
      </c>
      <c r="H14" s="8" t="s">
        <v>1186</v>
      </c>
      <c r="I14" s="87"/>
      <c r="J14" s="87"/>
      <c r="K14" s="87"/>
      <c r="L14" s="87"/>
      <c r="M14" s="87"/>
      <c r="N14" s="87"/>
      <c r="O14" s="87"/>
      <c r="P14" s="87"/>
      <c r="Q14" s="87"/>
      <c r="R14" s="87"/>
      <c r="S14" s="228"/>
      <c r="T14" s="228"/>
      <c r="U14" s="228"/>
      <c r="V14" s="228"/>
      <c r="W14" s="228"/>
      <c r="X14" s="228"/>
      <c r="Y14" s="228"/>
      <c r="Z14" s="228"/>
      <c r="AA14" s="228"/>
      <c r="AB14" s="228"/>
      <c r="AC14" s="228"/>
      <c r="AD14" s="229"/>
    </row>
    <row r="15" spans="2:30" s="1" customFormat="1" ht="17.25" customHeight="1" x14ac:dyDescent="0.15"/>
    <row r="16" spans="2:30" s="1" customFormat="1" ht="17.25" customHeight="1" x14ac:dyDescent="0.15">
      <c r="B16" s="1" t="s">
        <v>1240</v>
      </c>
    </row>
    <row r="17" spans="2:30" s="1" customFormat="1" ht="17.25" customHeight="1" x14ac:dyDescent="0.15">
      <c r="B17" s="1" t="s">
        <v>1192</v>
      </c>
      <c r="AC17" s="2"/>
      <c r="AD17" s="2"/>
    </row>
    <row r="18" spans="2:30" s="1" customFormat="1" ht="17.25" customHeight="1" x14ac:dyDescent="0.15"/>
    <row r="19" spans="2:30" s="1" customFormat="1" ht="17.25" customHeight="1" x14ac:dyDescent="0.15">
      <c r="B19" s="2661" t="s">
        <v>1193</v>
      </c>
      <c r="C19" s="2662"/>
      <c r="D19" s="2662"/>
      <c r="E19" s="2662"/>
      <c r="F19" s="268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3178"/>
      <c r="C20" s="2968"/>
      <c r="D20" s="2968"/>
      <c r="E20" s="2968"/>
      <c r="F20" s="2969"/>
      <c r="G20" s="139"/>
      <c r="H20" s="1" t="s">
        <v>1241</v>
      </c>
      <c r="Z20" s="139"/>
      <c r="AA20" s="197" t="s">
        <v>769</v>
      </c>
      <c r="AB20" s="197" t="s">
        <v>770</v>
      </c>
      <c r="AC20" s="197" t="s">
        <v>771</v>
      </c>
      <c r="AD20" s="230"/>
    </row>
    <row r="21" spans="2:30" s="1" customFormat="1" ht="17.25" customHeight="1" x14ac:dyDescent="0.15">
      <c r="B21" s="3178"/>
      <c r="C21" s="2968"/>
      <c r="D21" s="2968"/>
      <c r="E21" s="2968"/>
      <c r="F21" s="2969"/>
      <c r="G21" s="139"/>
      <c r="I21" s="716" t="s">
        <v>858</v>
      </c>
      <c r="J21" s="3249" t="s">
        <v>1195</v>
      </c>
      <c r="K21" s="3250"/>
      <c r="L21" s="3250"/>
      <c r="M21" s="3250"/>
      <c r="N21" s="3250"/>
      <c r="O21" s="3250"/>
      <c r="P21" s="3250"/>
      <c r="Q21" s="3250"/>
      <c r="R21" s="3250"/>
      <c r="S21" s="3250"/>
      <c r="T21" s="3250"/>
      <c r="U21" s="2468"/>
      <c r="V21" s="2469"/>
      <c r="W21" s="11" t="s">
        <v>860</v>
      </c>
      <c r="Z21" s="139"/>
      <c r="AA21" s="748"/>
      <c r="AB21" s="12"/>
      <c r="AC21" s="748"/>
      <c r="AD21" s="132"/>
    </row>
    <row r="22" spans="2:30" s="1" customFormat="1" ht="17.25" customHeight="1" x14ac:dyDescent="0.15">
      <c r="B22" s="3178"/>
      <c r="C22" s="2968"/>
      <c r="D22" s="2968"/>
      <c r="E22" s="2968"/>
      <c r="F22" s="2969"/>
      <c r="G22" s="139"/>
      <c r="I22" s="736" t="s">
        <v>861</v>
      </c>
      <c r="J22" s="235" t="s">
        <v>1196</v>
      </c>
      <c r="K22" s="8"/>
      <c r="L22" s="8"/>
      <c r="M22" s="8"/>
      <c r="N22" s="8"/>
      <c r="O22" s="8"/>
      <c r="P22" s="8"/>
      <c r="Q22" s="8"/>
      <c r="R22" s="8"/>
      <c r="S22" s="8"/>
      <c r="T22" s="8"/>
      <c r="U22" s="2510"/>
      <c r="V22" s="2511"/>
      <c r="W22" s="136" t="s">
        <v>860</v>
      </c>
      <c r="Y22" s="232"/>
      <c r="Z22" s="144"/>
      <c r="AA22" s="208" t="s">
        <v>10</v>
      </c>
      <c r="AB22" s="208" t="s">
        <v>770</v>
      </c>
      <c r="AC22" s="208" t="s">
        <v>10</v>
      </c>
      <c r="AD22" s="132"/>
    </row>
    <row r="23" spans="2:30" s="1" customFormat="1" ht="17.25" customHeight="1" x14ac:dyDescent="0.15">
      <c r="B23" s="3178"/>
      <c r="C23" s="2968"/>
      <c r="D23" s="2968"/>
      <c r="E23" s="2968"/>
      <c r="F23" s="2969"/>
      <c r="G23" s="139"/>
      <c r="H23" s="1" t="s">
        <v>1197</v>
      </c>
      <c r="U23" s="12"/>
      <c r="V23" s="12"/>
      <c r="Z23" s="139"/>
      <c r="AC23" s="2"/>
      <c r="AD23" s="132"/>
    </row>
    <row r="24" spans="2:30" s="1" customFormat="1" ht="17.25" customHeight="1" x14ac:dyDescent="0.15">
      <c r="B24" s="3178"/>
      <c r="C24" s="2968"/>
      <c r="D24" s="2968"/>
      <c r="E24" s="2968"/>
      <c r="F24" s="2969"/>
      <c r="G24" s="139"/>
      <c r="H24" s="1" t="s">
        <v>1198</v>
      </c>
      <c r="T24" s="232"/>
      <c r="U24" s="231"/>
      <c r="V24" s="12"/>
      <c r="Z24" s="139"/>
      <c r="AC24" s="2"/>
      <c r="AD24" s="132"/>
    </row>
    <row r="25" spans="2:30" s="1" customFormat="1" ht="25.5" customHeight="1" x14ac:dyDescent="0.15">
      <c r="B25" s="3178"/>
      <c r="C25" s="2968"/>
      <c r="D25" s="2968"/>
      <c r="E25" s="2968"/>
      <c r="F25" s="2969"/>
      <c r="G25" s="139"/>
      <c r="I25" s="716" t="s">
        <v>1002</v>
      </c>
      <c r="J25" s="3250" t="s">
        <v>1199</v>
      </c>
      <c r="K25" s="3250"/>
      <c r="L25" s="3250"/>
      <c r="M25" s="3250"/>
      <c r="N25" s="3250"/>
      <c r="O25" s="3250"/>
      <c r="P25" s="3250"/>
      <c r="Q25" s="3250"/>
      <c r="R25" s="3250"/>
      <c r="S25" s="3250"/>
      <c r="T25" s="3250"/>
      <c r="U25" s="2468"/>
      <c r="V25" s="2469"/>
      <c r="W25" s="11" t="s">
        <v>860</v>
      </c>
      <c r="Y25" s="232"/>
      <c r="Z25" s="144"/>
      <c r="AA25" s="208" t="s">
        <v>10</v>
      </c>
      <c r="AB25" s="208" t="s">
        <v>770</v>
      </c>
      <c r="AC25" s="208" t="s">
        <v>10</v>
      </c>
      <c r="AD25" s="132"/>
    </row>
    <row r="26" spans="2:30" s="1" customFormat="1" ht="17.25" customHeight="1" x14ac:dyDescent="0.15">
      <c r="B26" s="3179"/>
      <c r="C26" s="2975"/>
      <c r="D26" s="2975"/>
      <c r="E26" s="2975"/>
      <c r="F26" s="2976"/>
      <c r="G26" s="135"/>
      <c r="H26" s="8"/>
      <c r="I26" s="8"/>
      <c r="J26" s="8"/>
      <c r="K26" s="8"/>
      <c r="L26" s="8"/>
      <c r="M26" s="8"/>
      <c r="N26" s="8"/>
      <c r="O26" s="8"/>
      <c r="P26" s="8"/>
      <c r="Q26" s="8"/>
      <c r="R26" s="8"/>
      <c r="S26" s="8"/>
      <c r="T26" s="233"/>
      <c r="U26" s="233"/>
      <c r="V26" s="8"/>
      <c r="W26" s="8"/>
      <c r="X26" s="8"/>
      <c r="Y26" s="8"/>
      <c r="Z26" s="135"/>
      <c r="AA26" s="8"/>
      <c r="AB26" s="8"/>
      <c r="AC26" s="87"/>
      <c r="AD26" s="142"/>
    </row>
    <row r="27" spans="2:30" s="1" customFormat="1" ht="17.25" customHeight="1" x14ac:dyDescent="0.15">
      <c r="B27" s="668"/>
      <c r="C27" s="669"/>
      <c r="D27" s="669"/>
      <c r="E27" s="669"/>
      <c r="F27" s="672"/>
      <c r="G27" s="6"/>
      <c r="H27" s="7"/>
      <c r="I27" s="7"/>
      <c r="J27" s="7"/>
      <c r="K27" s="7"/>
      <c r="L27" s="7"/>
      <c r="M27" s="7"/>
      <c r="N27" s="7"/>
      <c r="O27" s="7"/>
      <c r="P27" s="7"/>
      <c r="Q27" s="7"/>
      <c r="R27" s="7"/>
      <c r="S27" s="7"/>
      <c r="T27" s="241"/>
      <c r="U27" s="241"/>
      <c r="V27" s="7"/>
      <c r="W27" s="7"/>
      <c r="X27" s="7"/>
      <c r="Y27" s="7"/>
      <c r="Z27" s="7"/>
      <c r="AA27" s="7"/>
      <c r="AB27" s="7"/>
      <c r="AC27" s="22"/>
      <c r="AD27" s="23"/>
    </row>
    <row r="28" spans="2:30" s="1" customFormat="1" ht="17.25" customHeight="1" x14ac:dyDescent="0.15">
      <c r="B28" s="3178" t="s">
        <v>1248</v>
      </c>
      <c r="C28" s="2968"/>
      <c r="D28" s="2968"/>
      <c r="E28" s="2968"/>
      <c r="F28" s="2969"/>
      <c r="G28" s="243" t="s">
        <v>1266</v>
      </c>
      <c r="T28" s="232"/>
      <c r="U28" s="232"/>
      <c r="AC28" s="2"/>
      <c r="AD28" s="132"/>
    </row>
    <row r="29" spans="2:30" s="1" customFormat="1" ht="24" customHeight="1" x14ac:dyDescent="0.15">
      <c r="B29" s="3178"/>
      <c r="C29" s="2968"/>
      <c r="D29" s="2968"/>
      <c r="E29" s="2968"/>
      <c r="F29" s="2969"/>
      <c r="G29" s="3251"/>
      <c r="H29" s="3252"/>
      <c r="I29" s="3252"/>
      <c r="J29" s="3252"/>
      <c r="K29" s="3252"/>
      <c r="L29" s="3252"/>
      <c r="M29" s="3252"/>
      <c r="N29" s="3252"/>
      <c r="O29" s="3252"/>
      <c r="P29" s="3252"/>
      <c r="Q29" s="3252"/>
      <c r="R29" s="3252"/>
      <c r="S29" s="3252"/>
      <c r="T29" s="3252"/>
      <c r="U29" s="3252"/>
      <c r="V29" s="3252"/>
      <c r="W29" s="3252"/>
      <c r="X29" s="3252"/>
      <c r="Y29" s="3252"/>
      <c r="Z29" s="3252"/>
      <c r="AA29" s="3252"/>
      <c r="AB29" s="3252"/>
      <c r="AC29" s="3252"/>
      <c r="AD29" s="3253"/>
    </row>
    <row r="30" spans="2:30" s="1" customFormat="1" ht="17.25" customHeight="1" x14ac:dyDescent="0.15">
      <c r="B30" s="726"/>
      <c r="C30" s="727"/>
      <c r="D30" s="727"/>
      <c r="E30" s="727"/>
      <c r="F30" s="728"/>
      <c r="G30" s="135"/>
      <c r="H30" s="8"/>
      <c r="I30" s="8"/>
      <c r="J30" s="8"/>
      <c r="K30" s="8"/>
      <c r="L30" s="8"/>
      <c r="M30" s="8"/>
      <c r="N30" s="8"/>
      <c r="O30" s="8"/>
      <c r="P30" s="8"/>
      <c r="Q30" s="8"/>
      <c r="R30" s="8"/>
      <c r="S30" s="8"/>
      <c r="T30" s="233"/>
      <c r="U30" s="233"/>
      <c r="V30" s="8"/>
      <c r="W30" s="8"/>
      <c r="X30" s="8"/>
      <c r="Y30" s="8"/>
      <c r="Z30" s="8"/>
      <c r="AA30" s="8"/>
      <c r="AB30" s="8"/>
      <c r="AC30" s="87"/>
      <c r="AD30" s="142"/>
    </row>
    <row r="31" spans="2:30" s="1" customFormat="1" ht="17.25" customHeight="1" x14ac:dyDescent="0.15">
      <c r="B31" s="718"/>
      <c r="C31" s="718"/>
      <c r="D31" s="718"/>
      <c r="E31" s="718"/>
      <c r="F31" s="718"/>
      <c r="T31" s="232"/>
      <c r="U31" s="232"/>
    </row>
    <row r="32" spans="2:30" s="1" customFormat="1" ht="17.25" customHeight="1" x14ac:dyDescent="0.15">
      <c r="B32" s="1" t="s">
        <v>1200</v>
      </c>
      <c r="C32" s="718"/>
      <c r="D32" s="718"/>
      <c r="E32" s="718"/>
      <c r="F32" s="718"/>
      <c r="T32" s="232"/>
      <c r="U32" s="232"/>
    </row>
    <row r="33" spans="1:31" s="1" customFormat="1" ht="17.25" customHeight="1" x14ac:dyDescent="0.15">
      <c r="B33" s="718"/>
      <c r="C33" s="718"/>
      <c r="D33" s="718"/>
      <c r="E33" s="718"/>
      <c r="F33" s="718"/>
      <c r="T33" s="232"/>
      <c r="U33" s="232"/>
    </row>
    <row r="34" spans="1:31" s="1" customFormat="1" ht="17.25" customHeight="1" x14ac:dyDescent="0.15">
      <c r="B34" s="2661" t="s">
        <v>1193</v>
      </c>
      <c r="C34" s="2662"/>
      <c r="D34" s="2662"/>
      <c r="E34" s="2662"/>
      <c r="F34" s="268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3178"/>
      <c r="C35" s="2968"/>
      <c r="D35" s="2968"/>
      <c r="E35" s="2968"/>
      <c r="F35" s="2969"/>
      <c r="G35" s="139"/>
      <c r="H35" s="1" t="s">
        <v>1194</v>
      </c>
      <c r="Z35" s="139"/>
      <c r="AA35" s="197" t="s">
        <v>769</v>
      </c>
      <c r="AB35" s="197" t="s">
        <v>770</v>
      </c>
      <c r="AC35" s="197" t="s">
        <v>771</v>
      </c>
      <c r="AD35" s="230"/>
    </row>
    <row r="36" spans="1:31" s="1" customFormat="1" ht="17.25" customHeight="1" x14ac:dyDescent="0.15">
      <c r="B36" s="3178"/>
      <c r="C36" s="2968"/>
      <c r="D36" s="2968"/>
      <c r="E36" s="2968"/>
      <c r="F36" s="2969"/>
      <c r="G36" s="139"/>
      <c r="I36" s="716" t="s">
        <v>858</v>
      </c>
      <c r="J36" s="3249" t="s">
        <v>1195</v>
      </c>
      <c r="K36" s="3250"/>
      <c r="L36" s="3250"/>
      <c r="M36" s="3250"/>
      <c r="N36" s="3250"/>
      <c r="O36" s="3250"/>
      <c r="P36" s="3250"/>
      <c r="Q36" s="3250"/>
      <c r="R36" s="3250"/>
      <c r="S36" s="3250"/>
      <c r="T36" s="3250"/>
      <c r="U36" s="2958"/>
      <c r="V36" s="2468"/>
      <c r="W36" s="11" t="s">
        <v>860</v>
      </c>
      <c r="Z36" s="139"/>
      <c r="AA36" s="748"/>
      <c r="AB36" s="12"/>
      <c r="AC36" s="748"/>
      <c r="AD36" s="132"/>
    </row>
    <row r="37" spans="1:31" s="1" customFormat="1" ht="17.25" customHeight="1" x14ac:dyDescent="0.15">
      <c r="B37" s="3178"/>
      <c r="C37" s="2968"/>
      <c r="D37" s="2968"/>
      <c r="E37" s="2968"/>
      <c r="F37" s="2969"/>
      <c r="G37" s="139"/>
      <c r="I37" s="736" t="s">
        <v>861</v>
      </c>
      <c r="J37" s="235" t="s">
        <v>1196</v>
      </c>
      <c r="K37" s="8"/>
      <c r="L37" s="8"/>
      <c r="M37" s="8"/>
      <c r="N37" s="8"/>
      <c r="O37" s="8"/>
      <c r="P37" s="8"/>
      <c r="Q37" s="8"/>
      <c r="R37" s="8"/>
      <c r="S37" s="8"/>
      <c r="T37" s="8"/>
      <c r="U37" s="2958"/>
      <c r="V37" s="2468"/>
      <c r="W37" s="136" t="s">
        <v>860</v>
      </c>
      <c r="Y37" s="232"/>
      <c r="Z37" s="144"/>
      <c r="AA37" s="208" t="s">
        <v>10</v>
      </c>
      <c r="AB37" s="208" t="s">
        <v>770</v>
      </c>
      <c r="AC37" s="208" t="s">
        <v>10</v>
      </c>
      <c r="AD37" s="132"/>
    </row>
    <row r="38" spans="1:31" s="1" customFormat="1" ht="17.25" customHeight="1" x14ac:dyDescent="0.15">
      <c r="A38" s="723"/>
      <c r="B38" s="3179"/>
      <c r="C38" s="2975"/>
      <c r="D38" s="2975"/>
      <c r="E38" s="2975"/>
      <c r="F38" s="2976"/>
      <c r="G38" s="135"/>
      <c r="H38" s="8"/>
      <c r="I38" s="8"/>
      <c r="J38" s="8"/>
      <c r="K38" s="8"/>
      <c r="L38" s="8"/>
      <c r="M38" s="8"/>
      <c r="N38" s="8"/>
      <c r="O38" s="8"/>
      <c r="P38" s="8"/>
      <c r="Q38" s="8"/>
      <c r="R38" s="8"/>
      <c r="S38" s="8"/>
      <c r="T38" s="233"/>
      <c r="U38" s="233"/>
      <c r="V38" s="8"/>
      <c r="W38" s="8"/>
      <c r="X38" s="8"/>
      <c r="Y38" s="8"/>
      <c r="Z38" s="135"/>
      <c r="AA38" s="8"/>
      <c r="AB38" s="8"/>
      <c r="AC38" s="87"/>
      <c r="AD38" s="142"/>
      <c r="AE38" s="139"/>
    </row>
    <row r="39" spans="1:31" s="1" customFormat="1" ht="17.25" customHeight="1" x14ac:dyDescent="0.15">
      <c r="B39" s="718"/>
      <c r="C39" s="669"/>
      <c r="D39" s="718"/>
      <c r="E39" s="718"/>
      <c r="F39" s="718"/>
      <c r="T39" s="232"/>
      <c r="U39" s="232"/>
    </row>
    <row r="40" spans="1:31" s="1" customFormat="1" ht="17.25" customHeight="1" x14ac:dyDescent="0.15">
      <c r="B40" s="1" t="s">
        <v>1204</v>
      </c>
      <c r="C40" s="718"/>
      <c r="D40" s="718"/>
      <c r="E40" s="718"/>
      <c r="F40" s="718"/>
      <c r="T40" s="232"/>
      <c r="U40" s="232"/>
    </row>
    <row r="41" spans="1:31" s="1" customFormat="1" ht="17.25" customHeight="1" x14ac:dyDescent="0.15">
      <c r="B41" s="236" t="s">
        <v>1267</v>
      </c>
      <c r="C41" s="718"/>
      <c r="D41" s="718"/>
      <c r="E41" s="718"/>
      <c r="F41" s="718"/>
      <c r="T41" s="232"/>
      <c r="U41" s="232"/>
    </row>
    <row r="42" spans="1:31" s="1" customFormat="1" ht="17.25" customHeight="1" x14ac:dyDescent="0.15">
      <c r="B42" s="2661" t="s">
        <v>1193</v>
      </c>
      <c r="C42" s="2662"/>
      <c r="D42" s="2662"/>
      <c r="E42" s="2662"/>
      <c r="F42" s="268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3178"/>
      <c r="C43" s="2968"/>
      <c r="D43" s="2968"/>
      <c r="E43" s="2968"/>
      <c r="F43" s="2969"/>
      <c r="G43" s="139"/>
      <c r="H43" s="1" t="s">
        <v>1242</v>
      </c>
      <c r="Z43" s="139"/>
      <c r="AA43" s="197" t="s">
        <v>769</v>
      </c>
      <c r="AB43" s="197" t="s">
        <v>770</v>
      </c>
      <c r="AC43" s="197" t="s">
        <v>771</v>
      </c>
      <c r="AD43" s="230"/>
    </row>
    <row r="44" spans="1:31" s="1" customFormat="1" ht="17.25" customHeight="1" x14ac:dyDescent="0.15">
      <c r="B44" s="3178"/>
      <c r="C44" s="2968"/>
      <c r="D44" s="2968"/>
      <c r="E44" s="2968"/>
      <c r="F44" s="2969"/>
      <c r="G44" s="139"/>
      <c r="I44" s="716" t="s">
        <v>858</v>
      </c>
      <c r="J44" s="3249" t="s">
        <v>1195</v>
      </c>
      <c r="K44" s="3250"/>
      <c r="L44" s="3250"/>
      <c r="M44" s="3250"/>
      <c r="N44" s="3250"/>
      <c r="O44" s="3250"/>
      <c r="P44" s="3250"/>
      <c r="Q44" s="3250"/>
      <c r="R44" s="3250"/>
      <c r="S44" s="3250"/>
      <c r="T44" s="3250"/>
      <c r="U44" s="2958"/>
      <c r="V44" s="2468"/>
      <c r="W44" s="11" t="s">
        <v>860</v>
      </c>
      <c r="Z44" s="139"/>
      <c r="AA44" s="748"/>
      <c r="AB44" s="12"/>
      <c r="AC44" s="748"/>
      <c r="AD44" s="132"/>
    </row>
    <row r="45" spans="1:31" s="1" customFormat="1" ht="17.25" customHeight="1" x14ac:dyDescent="0.15">
      <c r="B45" s="3178"/>
      <c r="C45" s="2968"/>
      <c r="D45" s="2968"/>
      <c r="E45" s="2968"/>
      <c r="F45" s="2969"/>
      <c r="G45" s="139"/>
      <c r="I45" s="736" t="s">
        <v>861</v>
      </c>
      <c r="J45" s="235" t="s">
        <v>1196</v>
      </c>
      <c r="K45" s="8"/>
      <c r="L45" s="8"/>
      <c r="M45" s="8"/>
      <c r="N45" s="8"/>
      <c r="O45" s="8"/>
      <c r="P45" s="8"/>
      <c r="Q45" s="8"/>
      <c r="R45" s="8"/>
      <c r="S45" s="8"/>
      <c r="T45" s="8"/>
      <c r="U45" s="2958"/>
      <c r="V45" s="2468"/>
      <c r="W45" s="136" t="s">
        <v>860</v>
      </c>
      <c r="Y45" s="232"/>
      <c r="Z45" s="144"/>
      <c r="AA45" s="208" t="s">
        <v>10</v>
      </c>
      <c r="AB45" s="208" t="s">
        <v>770</v>
      </c>
      <c r="AC45" s="208" t="s">
        <v>10</v>
      </c>
      <c r="AD45" s="132"/>
    </row>
    <row r="46" spans="1:31" s="1" customFormat="1" ht="17.25" customHeight="1" x14ac:dyDescent="0.15">
      <c r="B46" s="3179"/>
      <c r="C46" s="2975"/>
      <c r="D46" s="2975"/>
      <c r="E46" s="2975"/>
      <c r="F46" s="2976"/>
      <c r="G46" s="135"/>
      <c r="H46" s="8"/>
      <c r="I46" s="8"/>
      <c r="J46" s="8"/>
      <c r="K46" s="8"/>
      <c r="L46" s="8"/>
      <c r="M46" s="8"/>
      <c r="N46" s="8"/>
      <c r="O46" s="8"/>
      <c r="P46" s="8"/>
      <c r="Q46" s="8"/>
      <c r="R46" s="8"/>
      <c r="S46" s="8"/>
      <c r="T46" s="233"/>
      <c r="U46" s="233"/>
      <c r="V46" s="8"/>
      <c r="W46" s="8"/>
      <c r="X46" s="8"/>
      <c r="Y46" s="8"/>
      <c r="Z46" s="135"/>
      <c r="AA46" s="8"/>
      <c r="AB46" s="8"/>
      <c r="AC46" s="87"/>
      <c r="AD46" s="142"/>
    </row>
    <row r="47" spans="1:31" s="1" customFormat="1" ht="17.25" customHeight="1" x14ac:dyDescent="0.15">
      <c r="B47" s="2661" t="s">
        <v>1249</v>
      </c>
      <c r="C47" s="2662"/>
      <c r="D47" s="2662"/>
      <c r="E47" s="2662"/>
      <c r="F47" s="268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3178"/>
      <c r="C48" s="2968"/>
      <c r="D48" s="2968"/>
      <c r="E48" s="2968"/>
      <c r="F48" s="2969"/>
      <c r="G48" s="139"/>
      <c r="H48" s="1" t="s">
        <v>1250</v>
      </c>
      <c r="Z48" s="139"/>
      <c r="AA48" s="197" t="s">
        <v>769</v>
      </c>
      <c r="AB48" s="197" t="s">
        <v>770</v>
      </c>
      <c r="AC48" s="197" t="s">
        <v>771</v>
      </c>
      <c r="AD48" s="230"/>
    </row>
    <row r="49" spans="2:30" s="1" customFormat="1" ht="17.25" customHeight="1" x14ac:dyDescent="0.15">
      <c r="B49" s="3178"/>
      <c r="C49" s="2968"/>
      <c r="D49" s="2968"/>
      <c r="E49" s="2968"/>
      <c r="F49" s="2969"/>
      <c r="G49" s="139"/>
      <c r="I49" s="716" t="s">
        <v>858</v>
      </c>
      <c r="J49" s="3247" t="s">
        <v>1251</v>
      </c>
      <c r="K49" s="3248"/>
      <c r="L49" s="3248"/>
      <c r="M49" s="3248"/>
      <c r="N49" s="3248"/>
      <c r="O49" s="3248"/>
      <c r="P49" s="3248"/>
      <c r="Q49" s="3248"/>
      <c r="R49" s="3248"/>
      <c r="S49" s="3248"/>
      <c r="T49" s="3248"/>
      <c r="U49" s="2958"/>
      <c r="V49" s="2468"/>
      <c r="W49" s="11" t="s">
        <v>860</v>
      </c>
      <c r="Z49" s="139"/>
      <c r="AA49" s="748"/>
      <c r="AB49" s="12"/>
      <c r="AC49" s="748"/>
      <c r="AD49" s="132"/>
    </row>
    <row r="50" spans="2:30" s="1" customFormat="1" ht="17.25" customHeight="1" x14ac:dyDescent="0.15">
      <c r="B50" s="3178"/>
      <c r="C50" s="2968"/>
      <c r="D50" s="2968"/>
      <c r="E50" s="2968"/>
      <c r="F50" s="2969"/>
      <c r="G50" s="139"/>
      <c r="I50" s="736" t="s">
        <v>861</v>
      </c>
      <c r="J50" s="3249" t="s">
        <v>1210</v>
      </c>
      <c r="K50" s="3250"/>
      <c r="L50" s="3250"/>
      <c r="M50" s="3250"/>
      <c r="N50" s="3250"/>
      <c r="O50" s="3250"/>
      <c r="P50" s="3250"/>
      <c r="Q50" s="3250"/>
      <c r="R50" s="3250"/>
      <c r="S50" s="3250"/>
      <c r="T50" s="3250"/>
      <c r="U50" s="2958"/>
      <c r="V50" s="2468"/>
      <c r="W50" s="136" t="s">
        <v>860</v>
      </c>
      <c r="Y50" s="232"/>
      <c r="Z50" s="144"/>
      <c r="AA50" s="208" t="s">
        <v>10</v>
      </c>
      <c r="AB50" s="208" t="s">
        <v>770</v>
      </c>
      <c r="AC50" s="208" t="s">
        <v>10</v>
      </c>
      <c r="AD50" s="132"/>
    </row>
    <row r="51" spans="2:30" s="1" customFormat="1" ht="17.25" customHeight="1" x14ac:dyDescent="0.15">
      <c r="B51" s="3179"/>
      <c r="C51" s="2975"/>
      <c r="D51" s="2975"/>
      <c r="E51" s="2975"/>
      <c r="F51" s="2976"/>
      <c r="G51" s="135"/>
      <c r="H51" s="8"/>
      <c r="I51" s="8"/>
      <c r="J51" s="8"/>
      <c r="K51" s="8"/>
      <c r="L51" s="8"/>
      <c r="M51" s="8"/>
      <c r="N51" s="8"/>
      <c r="O51" s="8"/>
      <c r="P51" s="8"/>
      <c r="Q51" s="8"/>
      <c r="R51" s="8"/>
      <c r="S51" s="8"/>
      <c r="T51" s="233"/>
      <c r="U51" s="233"/>
      <c r="V51" s="8"/>
      <c r="W51" s="8"/>
      <c r="X51" s="8"/>
      <c r="Y51" s="8"/>
      <c r="Z51" s="135"/>
      <c r="AA51" s="8"/>
      <c r="AB51" s="8"/>
      <c r="AC51" s="87"/>
      <c r="AD51" s="142"/>
    </row>
    <row r="52" spans="2:30" s="1" customFormat="1" ht="17.25" customHeight="1" x14ac:dyDescent="0.15">
      <c r="B52" s="2661" t="s">
        <v>1211</v>
      </c>
      <c r="C52" s="2662"/>
      <c r="D52" s="2662"/>
      <c r="E52" s="2662"/>
      <c r="F52" s="268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3178"/>
      <c r="C53" s="2968"/>
      <c r="D53" s="2968"/>
      <c r="E53" s="2968"/>
      <c r="F53" s="2969"/>
      <c r="G53" s="139"/>
      <c r="H53" s="1" t="s">
        <v>1206</v>
      </c>
      <c r="Z53" s="139"/>
      <c r="AA53" s="197" t="s">
        <v>769</v>
      </c>
      <c r="AB53" s="197" t="s">
        <v>770</v>
      </c>
      <c r="AC53" s="197" t="s">
        <v>771</v>
      </c>
      <c r="AD53" s="230"/>
    </row>
    <row r="54" spans="2:30" s="1" customFormat="1" ht="25.5" customHeight="1" x14ac:dyDescent="0.15">
      <c r="B54" s="3178"/>
      <c r="C54" s="2968"/>
      <c r="D54" s="2968"/>
      <c r="E54" s="2968"/>
      <c r="F54" s="2969"/>
      <c r="G54" s="139"/>
      <c r="I54" s="716" t="s">
        <v>858</v>
      </c>
      <c r="J54" s="3247" t="s">
        <v>1244</v>
      </c>
      <c r="K54" s="3248"/>
      <c r="L54" s="3248"/>
      <c r="M54" s="3248"/>
      <c r="N54" s="3248"/>
      <c r="O54" s="3248"/>
      <c r="P54" s="3248"/>
      <c r="Q54" s="3248"/>
      <c r="R54" s="3248"/>
      <c r="S54" s="3248"/>
      <c r="T54" s="3248"/>
      <c r="U54" s="2958"/>
      <c r="V54" s="2468"/>
      <c r="W54" s="11" t="s">
        <v>860</v>
      </c>
      <c r="Z54" s="139"/>
      <c r="AA54" s="748"/>
      <c r="AB54" s="12"/>
      <c r="AC54" s="748"/>
      <c r="AD54" s="132"/>
    </row>
    <row r="55" spans="2:30" s="1" customFormat="1" ht="26.25" customHeight="1" x14ac:dyDescent="0.15">
      <c r="B55" s="3178"/>
      <c r="C55" s="2968"/>
      <c r="D55" s="2968"/>
      <c r="E55" s="2968"/>
      <c r="F55" s="2969"/>
      <c r="G55" s="139"/>
      <c r="I55" s="736" t="s">
        <v>861</v>
      </c>
      <c r="J55" s="3249" t="s">
        <v>2468</v>
      </c>
      <c r="K55" s="3250"/>
      <c r="L55" s="3250"/>
      <c r="M55" s="3250"/>
      <c r="N55" s="3250"/>
      <c r="O55" s="3250"/>
      <c r="P55" s="3250"/>
      <c r="Q55" s="3250"/>
      <c r="R55" s="3250"/>
      <c r="S55" s="3250"/>
      <c r="T55" s="3250"/>
      <c r="U55" s="2958"/>
      <c r="V55" s="2468"/>
      <c r="W55" s="136" t="s">
        <v>860</v>
      </c>
      <c r="Y55" s="232"/>
      <c r="Z55" s="144"/>
      <c r="AA55" s="208" t="s">
        <v>10</v>
      </c>
      <c r="AB55" s="208" t="s">
        <v>770</v>
      </c>
      <c r="AC55" s="208" t="s">
        <v>10</v>
      </c>
      <c r="AD55" s="132"/>
    </row>
    <row r="56" spans="2:30" s="1" customFormat="1" ht="17.25" customHeight="1" x14ac:dyDescent="0.15">
      <c r="B56" s="3179"/>
      <c r="C56" s="2975"/>
      <c r="D56" s="2975"/>
      <c r="E56" s="2975"/>
      <c r="F56" s="2976"/>
      <c r="G56" s="135"/>
      <c r="H56" s="8"/>
      <c r="I56" s="8"/>
      <c r="J56" s="8"/>
      <c r="K56" s="8"/>
      <c r="L56" s="8"/>
      <c r="M56" s="8"/>
      <c r="N56" s="8"/>
      <c r="O56" s="8"/>
      <c r="P56" s="8"/>
      <c r="Q56" s="8"/>
      <c r="R56" s="8"/>
      <c r="S56" s="8"/>
      <c r="T56" s="233"/>
      <c r="U56" s="233"/>
      <c r="V56" s="8"/>
      <c r="W56" s="8"/>
      <c r="X56" s="8"/>
      <c r="Y56" s="8"/>
      <c r="Z56" s="135"/>
      <c r="AA56" s="8"/>
      <c r="AB56" s="8"/>
      <c r="AC56" s="87"/>
      <c r="AD56" s="142"/>
    </row>
    <row r="57" spans="2:30" s="1" customFormat="1" ht="17.25" customHeight="1" x14ac:dyDescent="0.15">
      <c r="B57" s="718"/>
      <c r="C57" s="718"/>
      <c r="D57" s="718"/>
      <c r="E57" s="718"/>
      <c r="F57" s="718"/>
      <c r="T57" s="232"/>
      <c r="U57" s="232"/>
    </row>
    <row r="58" spans="2:30" s="1" customFormat="1" ht="17.25" customHeight="1" x14ac:dyDescent="0.15">
      <c r="B58" s="3244" t="s">
        <v>1246</v>
      </c>
      <c r="C58" s="3245"/>
      <c r="D58" s="237" t="s">
        <v>1029</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15">
      <c r="B59" s="3270"/>
      <c r="C59" s="3271"/>
      <c r="D59" s="3272"/>
      <c r="E59" s="3272"/>
      <c r="F59" s="3272"/>
      <c r="G59" s="3272"/>
      <c r="H59" s="3272"/>
      <c r="I59" s="3272"/>
      <c r="J59" s="3272"/>
      <c r="K59" s="3272"/>
      <c r="L59" s="3272"/>
      <c r="M59" s="3272"/>
      <c r="N59" s="3272"/>
      <c r="O59" s="3272"/>
      <c r="P59" s="3272"/>
      <c r="Q59" s="3272"/>
      <c r="R59" s="3272"/>
      <c r="S59" s="3272"/>
      <c r="T59" s="3272"/>
      <c r="U59" s="3272"/>
      <c r="V59" s="3272"/>
      <c r="W59" s="3272"/>
      <c r="X59" s="3272"/>
      <c r="Y59" s="3272"/>
      <c r="Z59" s="3272"/>
      <c r="AA59" s="3272"/>
      <c r="AB59" s="3272"/>
      <c r="AC59" s="3272"/>
      <c r="AD59" s="3272"/>
    </row>
    <row r="60" spans="2:30" s="1" customFormat="1" ht="17.25" customHeight="1" x14ac:dyDescent="0.15">
      <c r="B60" s="662"/>
      <c r="C60" s="662"/>
      <c r="D60" s="662"/>
      <c r="E60" s="662"/>
      <c r="F60" s="662"/>
      <c r="G60" s="662"/>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9"/>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51"/>
    <pageSetUpPr fitToPage="1"/>
  </sheetPr>
  <dimension ref="A1:O71"/>
  <sheetViews>
    <sheetView workbookViewId="0"/>
  </sheetViews>
  <sheetFormatPr defaultColWidth="9" defaultRowHeight="13.5" x14ac:dyDescent="0.15"/>
  <cols>
    <col min="1" max="14" width="7.625" style="1373" customWidth="1"/>
    <col min="15" max="15" width="1.625" style="1373" customWidth="1"/>
    <col min="16" max="16384" width="9" style="1373"/>
  </cols>
  <sheetData>
    <row r="1" spans="1:15" ht="7.5" customHeight="1" x14ac:dyDescent="0.15"/>
    <row r="2" spans="1:15" x14ac:dyDescent="0.15">
      <c r="A2" s="3327" t="s">
        <v>2736</v>
      </c>
      <c r="B2" s="3327"/>
      <c r="C2" s="3327"/>
      <c r="D2" s="3327"/>
      <c r="E2" s="3327"/>
      <c r="F2" s="3327"/>
      <c r="G2" s="3327"/>
      <c r="H2" s="3327"/>
      <c r="I2" s="3327"/>
      <c r="J2" s="3327"/>
      <c r="K2" s="3327"/>
      <c r="L2" s="3327"/>
      <c r="M2" s="3327"/>
      <c r="N2" s="3327"/>
      <c r="O2" s="1374"/>
    </row>
    <row r="3" spans="1:15" ht="7.5" customHeight="1" x14ac:dyDescent="0.15">
      <c r="O3" s="1375"/>
    </row>
    <row r="4" spans="1:15" ht="22.5" customHeight="1" x14ac:dyDescent="0.15">
      <c r="A4" s="3304" t="s">
        <v>652</v>
      </c>
      <c r="B4" s="3304"/>
      <c r="C4" s="3296"/>
      <c r="D4" s="3296"/>
      <c r="E4" s="3296"/>
      <c r="F4" s="3296"/>
      <c r="G4" s="3296"/>
      <c r="H4" s="1375"/>
      <c r="I4" s="3328" t="s">
        <v>649</v>
      </c>
      <c r="J4" s="3329"/>
      <c r="K4" s="3330"/>
      <c r="L4" s="3331"/>
      <c r="M4" s="3332"/>
      <c r="N4" s="3333"/>
      <c r="O4" s="1375"/>
    </row>
    <row r="5" spans="1:15" ht="7.5" customHeight="1" x14ac:dyDescent="0.15">
      <c r="A5" s="1375"/>
      <c r="B5" s="1375"/>
      <c r="C5" s="1375"/>
      <c r="D5" s="1375"/>
      <c r="E5" s="1375"/>
      <c r="F5" s="1375"/>
      <c r="G5" s="1375"/>
      <c r="H5" s="1375"/>
      <c r="I5" s="1375"/>
      <c r="J5" s="1375"/>
      <c r="K5" s="1375"/>
      <c r="L5" s="1375"/>
      <c r="M5" s="1375"/>
      <c r="N5" s="1375"/>
      <c r="O5" s="1375"/>
    </row>
    <row r="6" spans="1:15" ht="15.4" customHeight="1" x14ac:dyDescent="0.15">
      <c r="A6" s="3328" t="s">
        <v>2737</v>
      </c>
      <c r="B6" s="3329"/>
      <c r="C6" s="3329"/>
      <c r="D6" s="3329"/>
      <c r="E6" s="3329"/>
      <c r="F6" s="3329"/>
      <c r="G6" s="3329"/>
      <c r="H6" s="3329"/>
      <c r="I6" s="3329"/>
      <c r="J6" s="3330"/>
      <c r="K6" s="3328" t="s">
        <v>2738</v>
      </c>
      <c r="L6" s="3329"/>
      <c r="M6" s="3329"/>
      <c r="N6" s="3330"/>
      <c r="O6" s="1375"/>
    </row>
    <row r="7" spans="1:15" ht="15.4" customHeight="1" x14ac:dyDescent="0.15">
      <c r="A7" s="1376" t="s">
        <v>858</v>
      </c>
      <c r="B7" s="1377" t="s">
        <v>2739</v>
      </c>
      <c r="C7" s="1378"/>
      <c r="D7" s="1378"/>
      <c r="E7" s="1378"/>
      <c r="F7" s="1379"/>
      <c r="G7" s="1378"/>
      <c r="H7" s="1379"/>
      <c r="I7" s="1377"/>
      <c r="J7" s="1380"/>
      <c r="K7" s="3310" t="s">
        <v>2740</v>
      </c>
      <c r="L7" s="3311"/>
      <c r="M7" s="3311"/>
      <c r="N7" s="3312"/>
      <c r="O7" s="1375"/>
    </row>
    <row r="8" spans="1:15" ht="15.4" customHeight="1" x14ac:dyDescent="0.15">
      <c r="A8" s="1381" t="s">
        <v>861</v>
      </c>
      <c r="B8" s="1382" t="s">
        <v>2702</v>
      </c>
      <c r="C8" s="1383"/>
      <c r="D8" s="1383"/>
      <c r="E8" s="1383"/>
      <c r="F8" s="1384"/>
      <c r="G8" s="1383"/>
      <c r="H8" s="1384"/>
      <c r="I8" s="1382"/>
      <c r="J8" s="1385"/>
      <c r="K8" s="3313"/>
      <c r="L8" s="3314"/>
      <c r="M8" s="3314"/>
      <c r="N8" s="3315"/>
      <c r="O8" s="1375"/>
    </row>
    <row r="9" spans="1:15" ht="15.4" customHeight="1" x14ac:dyDescent="0.15">
      <c r="A9" s="1386" t="s">
        <v>1002</v>
      </c>
      <c r="B9" s="1387" t="s">
        <v>609</v>
      </c>
      <c r="C9" s="1388"/>
      <c r="D9" s="1388"/>
      <c r="E9" s="1388"/>
      <c r="F9" s="1388"/>
      <c r="G9" s="1388"/>
      <c r="H9" s="1388"/>
      <c r="I9" s="1388"/>
      <c r="J9" s="1389"/>
      <c r="K9" s="3316"/>
      <c r="L9" s="3317"/>
      <c r="M9" s="3317"/>
      <c r="N9" s="3318"/>
      <c r="O9" s="1375"/>
    </row>
    <row r="10" spans="1:15" ht="15.4" customHeight="1" x14ac:dyDescent="0.15">
      <c r="A10" s="1381" t="s">
        <v>1004</v>
      </c>
      <c r="B10" s="1382" t="s">
        <v>2741</v>
      </c>
      <c r="C10" s="1383"/>
      <c r="D10" s="1383"/>
      <c r="E10" s="1383"/>
      <c r="F10" s="1384"/>
      <c r="G10" s="1383"/>
      <c r="H10" s="1384"/>
      <c r="I10" s="1382"/>
      <c r="J10" s="1385"/>
      <c r="K10" s="3310" t="s">
        <v>2742</v>
      </c>
      <c r="L10" s="3311"/>
      <c r="M10" s="3311"/>
      <c r="N10" s="3312"/>
      <c r="O10" s="1375"/>
    </row>
    <row r="11" spans="1:15" ht="15.4" customHeight="1" x14ac:dyDescent="0.15">
      <c r="A11" s="1381" t="s">
        <v>1011</v>
      </c>
      <c r="B11" s="1382" t="s">
        <v>2743</v>
      </c>
      <c r="C11" s="1383"/>
      <c r="D11" s="1383"/>
      <c r="E11" s="1383"/>
      <c r="F11" s="1384"/>
      <c r="G11" s="1383"/>
      <c r="H11" s="1384"/>
      <c r="I11" s="1382"/>
      <c r="J11" s="1385"/>
      <c r="K11" s="3313"/>
      <c r="L11" s="3314"/>
      <c r="M11" s="3314"/>
      <c r="N11" s="3315"/>
      <c r="O11" s="1375"/>
    </row>
    <row r="12" spans="1:15" ht="15.4" customHeight="1" x14ac:dyDescent="0.15">
      <c r="A12" s="1381" t="s">
        <v>1013</v>
      </c>
      <c r="B12" s="1382" t="s">
        <v>2744</v>
      </c>
      <c r="C12" s="1383"/>
      <c r="D12" s="1383"/>
      <c r="E12" s="1383"/>
      <c r="F12" s="1384"/>
      <c r="G12" s="1383"/>
      <c r="H12" s="1384"/>
      <c r="I12" s="1382"/>
      <c r="J12" s="1385"/>
      <c r="K12" s="3313"/>
      <c r="L12" s="3314"/>
      <c r="M12" s="3314"/>
      <c r="N12" s="3315"/>
      <c r="O12" s="1375"/>
    </row>
    <row r="13" spans="1:15" ht="15.4" customHeight="1" x14ac:dyDescent="0.15">
      <c r="A13" s="1381" t="s">
        <v>2745</v>
      </c>
      <c r="B13" s="1382" t="s">
        <v>2746</v>
      </c>
      <c r="C13" s="1383"/>
      <c r="D13" s="1383"/>
      <c r="E13" s="1383"/>
      <c r="F13" s="1384"/>
      <c r="G13" s="1383"/>
      <c r="H13" s="1384"/>
      <c r="I13" s="1382"/>
      <c r="J13" s="1385"/>
      <c r="K13" s="3313"/>
      <c r="L13" s="3314"/>
      <c r="M13" s="3314"/>
      <c r="N13" s="3315"/>
      <c r="O13" s="1375"/>
    </row>
    <row r="14" spans="1:15" ht="15.4" customHeight="1" x14ac:dyDescent="0.15">
      <c r="A14" s="1386" t="s">
        <v>2747</v>
      </c>
      <c r="B14" s="1387" t="s">
        <v>2748</v>
      </c>
      <c r="C14" s="1388"/>
      <c r="D14" s="1388"/>
      <c r="E14" s="1388"/>
      <c r="F14" s="1390"/>
      <c r="G14" s="1388"/>
      <c r="H14" s="1390"/>
      <c r="I14" s="1387"/>
      <c r="J14" s="1389"/>
      <c r="K14" s="3316"/>
      <c r="L14" s="3317"/>
      <c r="M14" s="3317"/>
      <c r="N14" s="3318"/>
      <c r="O14" s="1375"/>
    </row>
    <row r="16" spans="1:15" ht="15.4" customHeight="1" thickBot="1" x14ac:dyDescent="0.2">
      <c r="A16" s="3293" t="s">
        <v>2749</v>
      </c>
      <c r="B16" s="3293"/>
      <c r="C16" s="3293"/>
      <c r="D16" s="3293"/>
      <c r="E16" s="3293"/>
      <c r="F16" s="3293"/>
      <c r="G16" s="3293"/>
      <c r="H16" s="3293"/>
      <c r="I16" s="3293"/>
      <c r="J16" s="3293"/>
      <c r="K16" s="3293"/>
      <c r="L16" s="3293"/>
      <c r="M16" s="3293"/>
      <c r="N16" s="3293"/>
    </row>
    <row r="17" spans="1:14" ht="22.5" customHeight="1" thickBot="1" x14ac:dyDescent="0.2">
      <c r="A17" s="3319" t="s">
        <v>2599</v>
      </c>
      <c r="B17" s="3320"/>
      <c r="C17" s="3321"/>
      <c r="D17" s="3322"/>
      <c r="E17" s="3323"/>
      <c r="F17" s="1391" t="s">
        <v>1574</v>
      </c>
      <c r="G17" s="3324"/>
      <c r="H17" s="3323"/>
      <c r="I17" s="1391" t="s">
        <v>1574</v>
      </c>
      <c r="J17" s="3324"/>
      <c r="K17" s="3323"/>
      <c r="L17" s="1392" t="s">
        <v>1574</v>
      </c>
      <c r="M17" s="3325" t="s">
        <v>2750</v>
      </c>
      <c r="N17" s="3326"/>
    </row>
    <row r="18" spans="1:14" ht="22.5" customHeight="1" thickTop="1" thickBot="1" x14ac:dyDescent="0.2">
      <c r="A18" s="3334" t="s">
        <v>2615</v>
      </c>
      <c r="B18" s="3335"/>
      <c r="C18" s="3336"/>
      <c r="D18" s="3334"/>
      <c r="E18" s="3335"/>
      <c r="F18" s="3335"/>
      <c r="G18" s="3335"/>
      <c r="H18" s="3335"/>
      <c r="I18" s="3335"/>
      <c r="J18" s="3335"/>
      <c r="K18" s="3335"/>
      <c r="L18" s="3336"/>
      <c r="M18" s="3286"/>
      <c r="N18" s="3288"/>
    </row>
    <row r="19" spans="1:14" ht="7.5" customHeight="1" x14ac:dyDescent="0.15"/>
    <row r="20" spans="1:14" ht="15.4" customHeight="1" x14ac:dyDescent="0.15">
      <c r="A20" s="3293" t="s">
        <v>2751</v>
      </c>
      <c r="B20" s="3293"/>
      <c r="C20" s="3293"/>
      <c r="D20" s="3293"/>
      <c r="E20" s="3293"/>
      <c r="F20" s="3293"/>
      <c r="G20" s="3293"/>
      <c r="H20" s="3293"/>
      <c r="I20" s="3293"/>
      <c r="J20" s="3293"/>
      <c r="K20" s="3293"/>
      <c r="L20" s="3293"/>
      <c r="M20" s="3293"/>
      <c r="N20" s="3293"/>
    </row>
    <row r="21" spans="1:14" ht="15.4" customHeight="1" thickBot="1" x14ac:dyDescent="0.2">
      <c r="A21" s="1393" t="s">
        <v>2599</v>
      </c>
      <c r="B21" s="3294" t="s">
        <v>2611</v>
      </c>
      <c r="C21" s="3294"/>
      <c r="D21" s="3294"/>
      <c r="E21" s="3294" t="s">
        <v>2612</v>
      </c>
      <c r="F21" s="3294"/>
      <c r="G21" s="3294"/>
      <c r="H21" s="3294"/>
      <c r="I21" s="3294" t="s">
        <v>2613</v>
      </c>
      <c r="J21" s="3294"/>
      <c r="K21" s="3294"/>
      <c r="L21" s="3294" t="s">
        <v>2614</v>
      </c>
      <c r="M21" s="3294"/>
      <c r="N21" s="3309"/>
    </row>
    <row r="22" spans="1:14" ht="14.25" customHeight="1" thickTop="1" x14ac:dyDescent="0.15">
      <c r="A22" s="1394"/>
      <c r="B22" s="3306" t="s">
        <v>2172</v>
      </c>
      <c r="C22" s="3306"/>
      <c r="D22" s="3306"/>
      <c r="E22" s="3307"/>
      <c r="F22" s="3307"/>
      <c r="G22" s="3307"/>
      <c r="H22" s="3307"/>
      <c r="I22" s="3307"/>
      <c r="J22" s="3307"/>
      <c r="K22" s="3307"/>
      <c r="L22" s="3307"/>
      <c r="M22" s="3307"/>
      <c r="N22" s="3308"/>
    </row>
    <row r="23" spans="1:14" ht="14.25" customHeight="1" x14ac:dyDescent="0.15">
      <c r="A23" s="1395"/>
      <c r="B23" s="3304" t="s">
        <v>2172</v>
      </c>
      <c r="C23" s="3304"/>
      <c r="D23" s="3304"/>
      <c r="E23" s="3296"/>
      <c r="F23" s="3296"/>
      <c r="G23" s="3296"/>
      <c r="H23" s="3296"/>
      <c r="I23" s="3296"/>
      <c r="J23" s="3296"/>
      <c r="K23" s="3296"/>
      <c r="L23" s="3296"/>
      <c r="M23" s="3296"/>
      <c r="N23" s="3297"/>
    </row>
    <row r="24" spans="1:14" ht="14.25" customHeight="1" x14ac:dyDescent="0.15">
      <c r="A24" s="1395"/>
      <c r="B24" s="3304" t="s">
        <v>2172</v>
      </c>
      <c r="C24" s="3304"/>
      <c r="D24" s="3304"/>
      <c r="E24" s="3296"/>
      <c r="F24" s="3296"/>
      <c r="G24" s="3296"/>
      <c r="H24" s="3296"/>
      <c r="I24" s="3296"/>
      <c r="J24" s="3296"/>
      <c r="K24" s="3296"/>
      <c r="L24" s="3296"/>
      <c r="M24" s="3296"/>
      <c r="N24" s="3297"/>
    </row>
    <row r="25" spans="1:14" ht="14.25" customHeight="1" x14ac:dyDescent="0.15">
      <c r="A25" s="3305"/>
      <c r="B25" s="3304" t="s">
        <v>2172</v>
      </c>
      <c r="C25" s="3304"/>
      <c r="D25" s="3304"/>
      <c r="E25" s="3296"/>
      <c r="F25" s="3296"/>
      <c r="G25" s="3296"/>
      <c r="H25" s="3296"/>
      <c r="I25" s="3296"/>
      <c r="J25" s="3296"/>
      <c r="K25" s="3296"/>
      <c r="L25" s="3296"/>
      <c r="M25" s="3296"/>
      <c r="N25" s="3297"/>
    </row>
    <row r="26" spans="1:14" ht="14.25" customHeight="1" x14ac:dyDescent="0.15">
      <c r="A26" s="3305"/>
      <c r="B26" s="3304" t="s">
        <v>2172</v>
      </c>
      <c r="C26" s="3304"/>
      <c r="D26" s="3304"/>
      <c r="E26" s="3296"/>
      <c r="F26" s="3296"/>
      <c r="G26" s="3296"/>
      <c r="H26" s="3296"/>
      <c r="I26" s="3296"/>
      <c r="J26" s="3296"/>
      <c r="K26" s="3296"/>
      <c r="L26" s="3296"/>
      <c r="M26" s="3296"/>
      <c r="N26" s="3297"/>
    </row>
    <row r="27" spans="1:14" ht="14.25" customHeight="1" x14ac:dyDescent="0.15">
      <c r="A27" s="3305"/>
      <c r="B27" s="3304" t="s">
        <v>2172</v>
      </c>
      <c r="C27" s="3304"/>
      <c r="D27" s="3304"/>
      <c r="E27" s="3296"/>
      <c r="F27" s="3296"/>
      <c r="G27" s="3296"/>
      <c r="H27" s="3296"/>
      <c r="I27" s="3296"/>
      <c r="J27" s="3296"/>
      <c r="K27" s="3296"/>
      <c r="L27" s="3296"/>
      <c r="M27" s="3296"/>
      <c r="N27" s="3297"/>
    </row>
    <row r="28" spans="1:14" ht="14.25" customHeight="1" x14ac:dyDescent="0.15">
      <c r="A28" s="1396" t="s">
        <v>1574</v>
      </c>
      <c r="B28" s="3304" t="s">
        <v>2172</v>
      </c>
      <c r="C28" s="3304"/>
      <c r="D28" s="3304"/>
      <c r="E28" s="3296"/>
      <c r="F28" s="3296"/>
      <c r="G28" s="3296"/>
      <c r="H28" s="3296"/>
      <c r="I28" s="3296"/>
      <c r="J28" s="3296"/>
      <c r="K28" s="3296"/>
      <c r="L28" s="3296"/>
      <c r="M28" s="3296"/>
      <c r="N28" s="3297"/>
    </row>
    <row r="29" spans="1:14" ht="14.25" customHeight="1" x14ac:dyDescent="0.15">
      <c r="A29" s="1395"/>
      <c r="B29" s="3294" t="s">
        <v>2172</v>
      </c>
      <c r="C29" s="3294"/>
      <c r="D29" s="3294"/>
      <c r="E29" s="3295"/>
      <c r="F29" s="3295"/>
      <c r="G29" s="3295"/>
      <c r="H29" s="3295"/>
      <c r="I29" s="3296"/>
      <c r="J29" s="3296"/>
      <c r="K29" s="3296"/>
      <c r="L29" s="3296"/>
      <c r="M29" s="3296"/>
      <c r="N29" s="3297"/>
    </row>
    <row r="30" spans="1:14" ht="15.4" customHeight="1" thickBot="1" x14ac:dyDescent="0.2">
      <c r="A30" s="1397"/>
      <c r="B30" s="3298"/>
      <c r="C30" s="3299"/>
      <c r="D30" s="3299"/>
      <c r="E30" s="3299"/>
      <c r="F30" s="3299"/>
      <c r="G30" s="3299"/>
      <c r="H30" s="3300"/>
      <c r="I30" s="3301" t="s">
        <v>2752</v>
      </c>
      <c r="J30" s="3301"/>
      <c r="K30" s="3302"/>
      <c r="L30" s="3301"/>
      <c r="M30" s="3301"/>
      <c r="N30" s="3303"/>
    </row>
    <row r="31" spans="1:14" ht="14.25" customHeight="1" thickTop="1" x14ac:dyDescent="0.15">
      <c r="A31" s="1394"/>
      <c r="B31" s="3306" t="s">
        <v>2172</v>
      </c>
      <c r="C31" s="3306"/>
      <c r="D31" s="3306"/>
      <c r="E31" s="3307"/>
      <c r="F31" s="3307"/>
      <c r="G31" s="3307"/>
      <c r="H31" s="3307"/>
      <c r="I31" s="3307"/>
      <c r="J31" s="3307"/>
      <c r="K31" s="3307"/>
      <c r="L31" s="3307"/>
      <c r="M31" s="3307"/>
      <c r="N31" s="3308"/>
    </row>
    <row r="32" spans="1:14" ht="14.25" customHeight="1" x14ac:dyDescent="0.15">
      <c r="A32" s="1395"/>
      <c r="B32" s="3304" t="s">
        <v>2172</v>
      </c>
      <c r="C32" s="3304"/>
      <c r="D32" s="3304"/>
      <c r="E32" s="3296"/>
      <c r="F32" s="3296"/>
      <c r="G32" s="3296"/>
      <c r="H32" s="3296"/>
      <c r="I32" s="3296"/>
      <c r="J32" s="3296"/>
      <c r="K32" s="3296"/>
      <c r="L32" s="3296"/>
      <c r="M32" s="3296"/>
      <c r="N32" s="3297"/>
    </row>
    <row r="33" spans="1:14" ht="14.25" customHeight="1" x14ac:dyDescent="0.15">
      <c r="A33" s="1395"/>
      <c r="B33" s="3304" t="s">
        <v>2172</v>
      </c>
      <c r="C33" s="3304"/>
      <c r="D33" s="3304"/>
      <c r="E33" s="3296"/>
      <c r="F33" s="3296"/>
      <c r="G33" s="3296"/>
      <c r="H33" s="3296"/>
      <c r="I33" s="3296"/>
      <c r="J33" s="3296"/>
      <c r="K33" s="3296"/>
      <c r="L33" s="3296"/>
      <c r="M33" s="3296"/>
      <c r="N33" s="3297"/>
    </row>
    <row r="34" spans="1:14" ht="14.25" customHeight="1" x14ac:dyDescent="0.15">
      <c r="A34" s="3305"/>
      <c r="B34" s="3304" t="s">
        <v>2172</v>
      </c>
      <c r="C34" s="3304"/>
      <c r="D34" s="3304"/>
      <c r="E34" s="3296"/>
      <c r="F34" s="3296"/>
      <c r="G34" s="3296"/>
      <c r="H34" s="3296"/>
      <c r="I34" s="3296"/>
      <c r="J34" s="3296"/>
      <c r="K34" s="3296"/>
      <c r="L34" s="3296"/>
      <c r="M34" s="3296"/>
      <c r="N34" s="3297"/>
    </row>
    <row r="35" spans="1:14" ht="14.25" customHeight="1" x14ac:dyDescent="0.15">
      <c r="A35" s="3305"/>
      <c r="B35" s="3304" t="s">
        <v>2172</v>
      </c>
      <c r="C35" s="3304"/>
      <c r="D35" s="3304"/>
      <c r="E35" s="3296"/>
      <c r="F35" s="3296"/>
      <c r="G35" s="3296"/>
      <c r="H35" s="3296"/>
      <c r="I35" s="3296"/>
      <c r="J35" s="3296"/>
      <c r="K35" s="3296"/>
      <c r="L35" s="3296"/>
      <c r="M35" s="3296"/>
      <c r="N35" s="3297"/>
    </row>
    <row r="36" spans="1:14" ht="14.25" customHeight="1" x14ac:dyDescent="0.15">
      <c r="A36" s="3305"/>
      <c r="B36" s="3304" t="s">
        <v>2172</v>
      </c>
      <c r="C36" s="3304"/>
      <c r="D36" s="3304"/>
      <c r="E36" s="3296"/>
      <c r="F36" s="3296"/>
      <c r="G36" s="3296"/>
      <c r="H36" s="3296"/>
      <c r="I36" s="3296"/>
      <c r="J36" s="3296"/>
      <c r="K36" s="3296"/>
      <c r="L36" s="3296"/>
      <c r="M36" s="3296"/>
      <c r="N36" s="3297"/>
    </row>
    <row r="37" spans="1:14" ht="14.25" customHeight="1" x14ac:dyDescent="0.15">
      <c r="A37" s="1396" t="s">
        <v>1574</v>
      </c>
      <c r="B37" s="3304" t="s">
        <v>2172</v>
      </c>
      <c r="C37" s="3304"/>
      <c r="D37" s="3304"/>
      <c r="E37" s="3296"/>
      <c r="F37" s="3296"/>
      <c r="G37" s="3296"/>
      <c r="H37" s="3296"/>
      <c r="I37" s="3296"/>
      <c r="J37" s="3296"/>
      <c r="K37" s="3296"/>
      <c r="L37" s="3296"/>
      <c r="M37" s="3296"/>
      <c r="N37" s="3297"/>
    </row>
    <row r="38" spans="1:14" ht="14.25" customHeight="1" x14ac:dyDescent="0.15">
      <c r="A38" s="1395"/>
      <c r="B38" s="3294" t="s">
        <v>2172</v>
      </c>
      <c r="C38" s="3294"/>
      <c r="D38" s="3294"/>
      <c r="E38" s="3295"/>
      <c r="F38" s="3295"/>
      <c r="G38" s="3295"/>
      <c r="H38" s="3295"/>
      <c r="I38" s="3296"/>
      <c r="J38" s="3296"/>
      <c r="K38" s="3296"/>
      <c r="L38" s="3296"/>
      <c r="M38" s="3296"/>
      <c r="N38" s="3297"/>
    </row>
    <row r="39" spans="1:14" ht="15.4" customHeight="1" thickBot="1" x14ac:dyDescent="0.2">
      <c r="A39" s="1397"/>
      <c r="B39" s="3298"/>
      <c r="C39" s="3299"/>
      <c r="D39" s="3299"/>
      <c r="E39" s="3299"/>
      <c r="F39" s="3299"/>
      <c r="G39" s="3299"/>
      <c r="H39" s="3300"/>
      <c r="I39" s="3301" t="s">
        <v>2752</v>
      </c>
      <c r="J39" s="3301"/>
      <c r="K39" s="3302"/>
      <c r="L39" s="3301"/>
      <c r="M39" s="3301"/>
      <c r="N39" s="3303"/>
    </row>
    <row r="40" spans="1:14" ht="14.25" customHeight="1" thickTop="1" x14ac:dyDescent="0.15">
      <c r="A40" s="1394"/>
      <c r="B40" s="3306" t="s">
        <v>2172</v>
      </c>
      <c r="C40" s="3306"/>
      <c r="D40" s="3306"/>
      <c r="E40" s="3307"/>
      <c r="F40" s="3307"/>
      <c r="G40" s="3307"/>
      <c r="H40" s="3307"/>
      <c r="I40" s="3307"/>
      <c r="J40" s="3307"/>
      <c r="K40" s="3307"/>
      <c r="L40" s="3307"/>
      <c r="M40" s="3307"/>
      <c r="N40" s="3308"/>
    </row>
    <row r="41" spans="1:14" ht="14.25" customHeight="1" x14ac:dyDescent="0.15">
      <c r="A41" s="1395"/>
      <c r="B41" s="3304" t="s">
        <v>2172</v>
      </c>
      <c r="C41" s="3304"/>
      <c r="D41" s="3304"/>
      <c r="E41" s="3296"/>
      <c r="F41" s="3296"/>
      <c r="G41" s="3296"/>
      <c r="H41" s="3296"/>
      <c r="I41" s="3296"/>
      <c r="J41" s="3296"/>
      <c r="K41" s="3296"/>
      <c r="L41" s="3296"/>
      <c r="M41" s="3296"/>
      <c r="N41" s="3297"/>
    </row>
    <row r="42" spans="1:14" ht="14.25" customHeight="1" x14ac:dyDescent="0.15">
      <c r="A42" s="1395"/>
      <c r="B42" s="3304" t="s">
        <v>2172</v>
      </c>
      <c r="C42" s="3304"/>
      <c r="D42" s="3304"/>
      <c r="E42" s="3296"/>
      <c r="F42" s="3296"/>
      <c r="G42" s="3296"/>
      <c r="H42" s="3296"/>
      <c r="I42" s="3296"/>
      <c r="J42" s="3296"/>
      <c r="K42" s="3296"/>
      <c r="L42" s="3296"/>
      <c r="M42" s="3296"/>
      <c r="N42" s="3297"/>
    </row>
    <row r="43" spans="1:14" ht="14.25" customHeight="1" x14ac:dyDescent="0.15">
      <c r="A43" s="3305"/>
      <c r="B43" s="3304" t="s">
        <v>2172</v>
      </c>
      <c r="C43" s="3304"/>
      <c r="D43" s="3304"/>
      <c r="E43" s="3296"/>
      <c r="F43" s="3296"/>
      <c r="G43" s="3296"/>
      <c r="H43" s="3296"/>
      <c r="I43" s="3296"/>
      <c r="J43" s="3296"/>
      <c r="K43" s="3296"/>
      <c r="L43" s="3296"/>
      <c r="M43" s="3296"/>
      <c r="N43" s="3297"/>
    </row>
    <row r="44" spans="1:14" ht="14.25" customHeight="1" x14ac:dyDescent="0.15">
      <c r="A44" s="3305"/>
      <c r="B44" s="3304" t="s">
        <v>2172</v>
      </c>
      <c r="C44" s="3304"/>
      <c r="D44" s="3304"/>
      <c r="E44" s="3296"/>
      <c r="F44" s="3296"/>
      <c r="G44" s="3296"/>
      <c r="H44" s="3296"/>
      <c r="I44" s="3296"/>
      <c r="J44" s="3296"/>
      <c r="K44" s="3296"/>
      <c r="L44" s="3296"/>
      <c r="M44" s="3296"/>
      <c r="N44" s="3297"/>
    </row>
    <row r="45" spans="1:14" ht="14.25" customHeight="1" x14ac:dyDescent="0.15">
      <c r="A45" s="3305"/>
      <c r="B45" s="3304" t="s">
        <v>2172</v>
      </c>
      <c r="C45" s="3304"/>
      <c r="D45" s="3304"/>
      <c r="E45" s="3296"/>
      <c r="F45" s="3296"/>
      <c r="G45" s="3296"/>
      <c r="H45" s="3296"/>
      <c r="I45" s="3296"/>
      <c r="J45" s="3296"/>
      <c r="K45" s="3296"/>
      <c r="L45" s="3296"/>
      <c r="M45" s="3296"/>
      <c r="N45" s="3297"/>
    </row>
    <row r="46" spans="1:14" ht="14.25" customHeight="1" x14ac:dyDescent="0.15">
      <c r="A46" s="1396" t="s">
        <v>1574</v>
      </c>
      <c r="B46" s="3304" t="s">
        <v>2172</v>
      </c>
      <c r="C46" s="3304"/>
      <c r="D46" s="3304"/>
      <c r="E46" s="3296"/>
      <c r="F46" s="3296"/>
      <c r="G46" s="3296"/>
      <c r="H46" s="3296"/>
      <c r="I46" s="3296"/>
      <c r="J46" s="3296"/>
      <c r="K46" s="3296"/>
      <c r="L46" s="3296"/>
      <c r="M46" s="3296"/>
      <c r="N46" s="3297"/>
    </row>
    <row r="47" spans="1:14" ht="14.25" customHeight="1" x14ac:dyDescent="0.15">
      <c r="A47" s="1395"/>
      <c r="B47" s="3294" t="s">
        <v>2172</v>
      </c>
      <c r="C47" s="3294"/>
      <c r="D47" s="3294"/>
      <c r="E47" s="3295"/>
      <c r="F47" s="3295"/>
      <c r="G47" s="3295"/>
      <c r="H47" s="3295"/>
      <c r="I47" s="3296"/>
      <c r="J47" s="3296"/>
      <c r="K47" s="3296"/>
      <c r="L47" s="3296"/>
      <c r="M47" s="3296"/>
      <c r="N47" s="3297"/>
    </row>
    <row r="48" spans="1:14" ht="15.4" customHeight="1" thickBot="1" x14ac:dyDescent="0.2">
      <c r="A48" s="1397"/>
      <c r="B48" s="3298"/>
      <c r="C48" s="3299"/>
      <c r="D48" s="3299"/>
      <c r="E48" s="3299"/>
      <c r="F48" s="3299"/>
      <c r="G48" s="3299"/>
      <c r="H48" s="3300"/>
      <c r="I48" s="3301" t="s">
        <v>2752</v>
      </c>
      <c r="J48" s="3301"/>
      <c r="K48" s="3302"/>
      <c r="L48" s="3301"/>
      <c r="M48" s="3301"/>
      <c r="N48" s="3303"/>
    </row>
    <row r="49" spans="1:14" ht="15.4" customHeight="1" thickTop="1" x14ac:dyDescent="0.15">
      <c r="I49" s="3274" t="s">
        <v>2753</v>
      </c>
      <c r="J49" s="3275"/>
      <c r="K49" s="3276"/>
      <c r="L49" s="3275"/>
      <c r="M49" s="3275"/>
      <c r="N49" s="3280"/>
    </row>
    <row r="50" spans="1:14" ht="15.4" customHeight="1" x14ac:dyDescent="0.15">
      <c r="I50" s="3277"/>
      <c r="J50" s="3278"/>
      <c r="K50" s="3279"/>
      <c r="L50" s="3278"/>
      <c r="M50" s="3278"/>
      <c r="N50" s="3281"/>
    </row>
    <row r="51" spans="1:14" s="1399" customFormat="1" ht="12" customHeight="1" x14ac:dyDescent="0.15">
      <c r="A51" s="1398" t="s">
        <v>1026</v>
      </c>
      <c r="B51" s="3282" t="s">
        <v>2754</v>
      </c>
      <c r="C51" s="3282"/>
      <c r="D51" s="3282"/>
      <c r="E51" s="3282"/>
      <c r="F51" s="3282"/>
      <c r="G51" s="3282"/>
      <c r="H51" s="3282"/>
      <c r="I51" s="3282"/>
      <c r="J51" s="3282"/>
      <c r="K51" s="3282"/>
      <c r="L51" s="3282"/>
      <c r="M51" s="3282"/>
      <c r="N51" s="3282"/>
    </row>
    <row r="52" spans="1:14" s="1399" customFormat="1" ht="12" customHeight="1" x14ac:dyDescent="0.15">
      <c r="A52" s="1398" t="s">
        <v>1026</v>
      </c>
      <c r="B52" s="3282" t="s">
        <v>2617</v>
      </c>
      <c r="C52" s="3282"/>
      <c r="D52" s="3282"/>
      <c r="E52" s="3282"/>
      <c r="F52" s="3282"/>
      <c r="G52" s="3282"/>
      <c r="H52" s="3282"/>
      <c r="I52" s="3282"/>
      <c r="J52" s="3282"/>
      <c r="K52" s="3282"/>
      <c r="L52" s="3282"/>
      <c r="M52" s="3282"/>
      <c r="N52" s="3282"/>
    </row>
    <row r="54" spans="1:14" ht="15.4" customHeight="1" thickBot="1" x14ac:dyDescent="0.2">
      <c r="A54" s="1373" t="s">
        <v>1534</v>
      </c>
    </row>
    <row r="55" spans="1:14" ht="15.4" customHeight="1" x14ac:dyDescent="0.15">
      <c r="A55" s="3283" t="s">
        <v>2755</v>
      </c>
      <c r="B55" s="3284"/>
      <c r="C55" s="3284"/>
      <c r="D55" s="3285"/>
    </row>
    <row r="56" spans="1:14" ht="15.4" customHeight="1" thickBot="1" x14ac:dyDescent="0.2">
      <c r="A56" s="3286"/>
      <c r="B56" s="3287"/>
      <c r="C56" s="3287"/>
      <c r="D56" s="3288"/>
    </row>
    <row r="57" spans="1:14" ht="15.4" customHeight="1" x14ac:dyDescent="0.15">
      <c r="A57" s="3289"/>
      <c r="B57" s="3290"/>
      <c r="C57" s="3290"/>
      <c r="D57" s="3291" t="s">
        <v>576</v>
      </c>
      <c r="E57" s="3283" t="s">
        <v>2756</v>
      </c>
      <c r="F57" s="3284"/>
      <c r="G57" s="3285"/>
      <c r="H57" s="3292" t="s">
        <v>2757</v>
      </c>
      <c r="I57" s="3293"/>
      <c r="J57" s="3293"/>
    </row>
    <row r="58" spans="1:14" ht="15.4" customHeight="1" thickBot="1" x14ac:dyDescent="0.2">
      <c r="A58" s="3286"/>
      <c r="B58" s="3287"/>
      <c r="C58" s="3287"/>
      <c r="D58" s="3288"/>
      <c r="E58" s="3286"/>
      <c r="F58" s="3287"/>
      <c r="G58" s="3288"/>
      <c r="H58" s="3292"/>
      <c r="I58" s="3293"/>
      <c r="J58" s="3293"/>
    </row>
    <row r="59" spans="1:14" s="1400" customFormat="1" ht="7.5" customHeight="1" x14ac:dyDescent="0.15"/>
    <row r="60" spans="1:14" s="1399" customFormat="1" ht="12" customHeight="1" x14ac:dyDescent="0.15">
      <c r="A60" s="1399" t="s">
        <v>2605</v>
      </c>
    </row>
    <row r="61" spans="1:14" s="1399" customFormat="1" ht="12" customHeight="1" x14ac:dyDescent="0.15">
      <c r="A61" s="1398">
        <v>1</v>
      </c>
      <c r="B61" s="1399" t="s">
        <v>2758</v>
      </c>
    </row>
    <row r="62" spans="1:14" s="1399" customFormat="1" ht="12" customHeight="1" x14ac:dyDescent="0.15">
      <c r="A62" s="1398">
        <v>2</v>
      </c>
      <c r="B62" s="3273" t="s">
        <v>2759</v>
      </c>
      <c r="C62" s="3273"/>
      <c r="D62" s="3273"/>
      <c r="E62" s="3273"/>
      <c r="F62" s="3273"/>
      <c r="G62" s="3273"/>
      <c r="H62" s="3273"/>
      <c r="I62" s="3273"/>
      <c r="J62" s="3273"/>
      <c r="K62" s="3273"/>
      <c r="L62" s="3273"/>
      <c r="M62" s="3273"/>
      <c r="N62" s="3273"/>
    </row>
    <row r="63" spans="1:14" s="1399" customFormat="1" ht="12" customHeight="1" x14ac:dyDescent="0.15">
      <c r="B63" s="3273"/>
      <c r="C63" s="3273"/>
      <c r="D63" s="3273"/>
      <c r="E63" s="3273"/>
      <c r="F63" s="3273"/>
      <c r="G63" s="3273"/>
      <c r="H63" s="3273"/>
      <c r="I63" s="3273"/>
      <c r="J63" s="3273"/>
      <c r="K63" s="3273"/>
      <c r="L63" s="3273"/>
      <c r="M63" s="3273"/>
      <c r="N63" s="3273"/>
    </row>
    <row r="64" spans="1:14" ht="15.4" customHeight="1" x14ac:dyDescent="0.15"/>
    <row r="65" ht="15.4" customHeight="1" x14ac:dyDescent="0.15"/>
    <row r="66" ht="15.4" customHeight="1" x14ac:dyDescent="0.15"/>
    <row r="67" ht="15.4" customHeight="1" x14ac:dyDescent="0.15"/>
    <row r="68" ht="15.4" customHeight="1" x14ac:dyDescent="0.15"/>
    <row r="69" ht="15.4" customHeight="1" x14ac:dyDescent="0.15"/>
    <row r="70" ht="15.4" customHeight="1" x14ac:dyDescent="0.15"/>
    <row r="71" ht="15.4" customHeight="1" x14ac:dyDescent="0.15"/>
  </sheetData>
  <mergeCells count="143">
    <mergeCell ref="A2:N2"/>
    <mergeCell ref="A4:B4"/>
    <mergeCell ref="C4:G4"/>
    <mergeCell ref="I4:K4"/>
    <mergeCell ref="L4:N4"/>
    <mergeCell ref="A6:J6"/>
    <mergeCell ref="K6:N6"/>
    <mergeCell ref="A18:C18"/>
    <mergeCell ref="D18:F18"/>
    <mergeCell ref="G18:I18"/>
    <mergeCell ref="J18:L18"/>
    <mergeCell ref="M18:N18"/>
    <mergeCell ref="A20:N20"/>
    <mergeCell ref="K7:N9"/>
    <mergeCell ref="K10:N14"/>
    <mergeCell ref="A16:N16"/>
    <mergeCell ref="A17:C17"/>
    <mergeCell ref="D17:E17"/>
    <mergeCell ref="G17:H17"/>
    <mergeCell ref="J17:K17"/>
    <mergeCell ref="M17:N17"/>
    <mergeCell ref="B23:D23"/>
    <mergeCell ref="E23:H23"/>
    <mergeCell ref="I23:K23"/>
    <mergeCell ref="L23:N23"/>
    <mergeCell ref="B24:D24"/>
    <mergeCell ref="E24:H24"/>
    <mergeCell ref="I24:K24"/>
    <mergeCell ref="L24:N24"/>
    <mergeCell ref="B21:D21"/>
    <mergeCell ref="E21:H21"/>
    <mergeCell ref="I21:K21"/>
    <mergeCell ref="L21:N21"/>
    <mergeCell ref="B22:D22"/>
    <mergeCell ref="E22:H22"/>
    <mergeCell ref="I22:K22"/>
    <mergeCell ref="L22:N22"/>
    <mergeCell ref="E27:H27"/>
    <mergeCell ref="I27:K27"/>
    <mergeCell ref="L27:N27"/>
    <mergeCell ref="B28:D28"/>
    <mergeCell ref="E28:H28"/>
    <mergeCell ref="I28:K28"/>
    <mergeCell ref="L28:N28"/>
    <mergeCell ref="A25:A27"/>
    <mergeCell ref="B25:D25"/>
    <mergeCell ref="E25:H25"/>
    <mergeCell ref="I25:K25"/>
    <mergeCell ref="L25:N25"/>
    <mergeCell ref="B26:D26"/>
    <mergeCell ref="E26:H26"/>
    <mergeCell ref="I26:K26"/>
    <mergeCell ref="L26:N26"/>
    <mergeCell ref="B27:D27"/>
    <mergeCell ref="B31:D31"/>
    <mergeCell ref="E31:H31"/>
    <mergeCell ref="I31:K31"/>
    <mergeCell ref="L31:N31"/>
    <mergeCell ref="B32:D32"/>
    <mergeCell ref="E32:H32"/>
    <mergeCell ref="I32:K32"/>
    <mergeCell ref="L32:N32"/>
    <mergeCell ref="B29:D29"/>
    <mergeCell ref="E29:H29"/>
    <mergeCell ref="I29:K29"/>
    <mergeCell ref="L29:N29"/>
    <mergeCell ref="B30:H30"/>
    <mergeCell ref="I30:K30"/>
    <mergeCell ref="L30:N30"/>
    <mergeCell ref="B33:D33"/>
    <mergeCell ref="E33:H33"/>
    <mergeCell ref="I33:K33"/>
    <mergeCell ref="L33:N33"/>
    <mergeCell ref="A34:A36"/>
    <mergeCell ref="B34:D34"/>
    <mergeCell ref="E34:H34"/>
    <mergeCell ref="I34:K34"/>
    <mergeCell ref="L34:N34"/>
    <mergeCell ref="B35:D35"/>
    <mergeCell ref="B37:D37"/>
    <mergeCell ref="E37:H37"/>
    <mergeCell ref="I37:K37"/>
    <mergeCell ref="L37:N37"/>
    <mergeCell ref="B38:D38"/>
    <mergeCell ref="E38:H38"/>
    <mergeCell ref="I38:K38"/>
    <mergeCell ref="L38:N38"/>
    <mergeCell ref="E35:H35"/>
    <mergeCell ref="I35:K35"/>
    <mergeCell ref="L35:N35"/>
    <mergeCell ref="B36:D36"/>
    <mergeCell ref="E36:H36"/>
    <mergeCell ref="I36:K36"/>
    <mergeCell ref="L36:N36"/>
    <mergeCell ref="B41:D41"/>
    <mergeCell ref="E41:H41"/>
    <mergeCell ref="I41:K41"/>
    <mergeCell ref="L41:N41"/>
    <mergeCell ref="B42:D42"/>
    <mergeCell ref="E42:H42"/>
    <mergeCell ref="I42:K42"/>
    <mergeCell ref="L42:N42"/>
    <mergeCell ref="B39:H39"/>
    <mergeCell ref="I39:K39"/>
    <mergeCell ref="L39:N39"/>
    <mergeCell ref="B40:D40"/>
    <mergeCell ref="E40:H40"/>
    <mergeCell ref="I40:K40"/>
    <mergeCell ref="L40:N40"/>
    <mergeCell ref="A43:A45"/>
    <mergeCell ref="B43:D43"/>
    <mergeCell ref="E43:H43"/>
    <mergeCell ref="I43:K43"/>
    <mergeCell ref="L43:N43"/>
    <mergeCell ref="B44:D44"/>
    <mergeCell ref="E44:H44"/>
    <mergeCell ref="I44:K44"/>
    <mergeCell ref="L44:N44"/>
    <mergeCell ref="B45:D45"/>
    <mergeCell ref="B47:D47"/>
    <mergeCell ref="E47:H47"/>
    <mergeCell ref="I47:K47"/>
    <mergeCell ref="L47:N47"/>
    <mergeCell ref="B48:H48"/>
    <mergeCell ref="I48:K48"/>
    <mergeCell ref="L48:N48"/>
    <mergeCell ref="E45:H45"/>
    <mergeCell ref="I45:K45"/>
    <mergeCell ref="L45:N45"/>
    <mergeCell ref="B46:D46"/>
    <mergeCell ref="E46:H46"/>
    <mergeCell ref="I46:K46"/>
    <mergeCell ref="L46:N46"/>
    <mergeCell ref="B62:N63"/>
    <mergeCell ref="I49:K50"/>
    <mergeCell ref="L49:N50"/>
    <mergeCell ref="B51:N51"/>
    <mergeCell ref="B52:N52"/>
    <mergeCell ref="A55:D56"/>
    <mergeCell ref="A57:C58"/>
    <mergeCell ref="D57:D58"/>
    <mergeCell ref="E57:G58"/>
    <mergeCell ref="H57:J58"/>
  </mergeCells>
  <phoneticPr fontId="9"/>
  <printOptions horizontalCentered="1"/>
  <pageMargins left="0.39370078740157483" right="0.39370078740157483" top="0.78740157480314965" bottom="0" header="0.51181102362204722" footer="0.51181102362204722"/>
  <pageSetup paperSize="9" scale="89" orientation="portrait"/>
  <headerFooter alignWithMargins="0">
    <oddHeader>&amp;R&amp;"ＭＳ ゴシック,標準"&amp;10＜参考様式19-1＞</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51"/>
  </sheetPr>
  <dimension ref="A1:R85"/>
  <sheetViews>
    <sheetView workbookViewId="0"/>
  </sheetViews>
  <sheetFormatPr defaultColWidth="9" defaultRowHeight="13.5" x14ac:dyDescent="0.15"/>
  <cols>
    <col min="1" max="13" width="7.625" style="1373" customWidth="1"/>
    <col min="14" max="14" width="1.625" style="1373" customWidth="1"/>
    <col min="15" max="16384" width="9" style="1373"/>
  </cols>
  <sheetData>
    <row r="1" spans="1:18" ht="7.5" customHeight="1" x14ac:dyDescent="0.15"/>
    <row r="2" spans="1:18" x14ac:dyDescent="0.15">
      <c r="A2" s="3327" t="s">
        <v>2760</v>
      </c>
      <c r="B2" s="3327"/>
      <c r="C2" s="3327"/>
      <c r="D2" s="3327"/>
      <c r="E2" s="3327"/>
      <c r="F2" s="3327"/>
      <c r="G2" s="3327"/>
      <c r="H2" s="3327"/>
      <c r="I2" s="3327"/>
      <c r="J2" s="3327"/>
      <c r="K2" s="3327"/>
      <c r="L2" s="3327"/>
      <c r="M2" s="3327"/>
      <c r="N2" s="1374"/>
    </row>
    <row r="3" spans="1:18" ht="7.5" customHeight="1" x14ac:dyDescent="0.15">
      <c r="N3" s="1375"/>
    </row>
    <row r="4" spans="1:18" ht="21.4" customHeight="1" x14ac:dyDescent="0.15">
      <c r="A4" s="3328" t="s">
        <v>652</v>
      </c>
      <c r="B4" s="3330"/>
      <c r="C4" s="3331"/>
      <c r="D4" s="3332"/>
      <c r="E4" s="3332"/>
      <c r="F4" s="3332"/>
      <c r="G4" s="1401"/>
      <c r="H4" s="3328" t="s">
        <v>2761</v>
      </c>
      <c r="I4" s="3330"/>
      <c r="J4" s="3331"/>
      <c r="K4" s="3332"/>
      <c r="L4" s="3332"/>
      <c r="M4" s="3333"/>
      <c r="N4" s="1375"/>
    </row>
    <row r="5" spans="1:18" ht="7.5" customHeight="1" x14ac:dyDescent="0.15">
      <c r="N5" s="1375"/>
    </row>
    <row r="6" spans="1:18" ht="16.5" customHeight="1" x14ac:dyDescent="0.15">
      <c r="A6" s="3351" t="s">
        <v>2762</v>
      </c>
      <c r="B6" s="3359"/>
      <c r="C6" s="1402" t="s">
        <v>858</v>
      </c>
      <c r="D6" s="1403" t="s">
        <v>2739</v>
      </c>
      <c r="E6" s="1403"/>
      <c r="F6" s="1403"/>
      <c r="G6" s="1403"/>
      <c r="H6" s="1404"/>
      <c r="I6" s="1405" t="s">
        <v>861</v>
      </c>
      <c r="J6" s="1403" t="s">
        <v>2743</v>
      </c>
      <c r="K6" s="1406"/>
      <c r="L6" s="1406"/>
      <c r="M6" s="1407"/>
      <c r="N6" s="1408"/>
      <c r="O6" s="1400"/>
      <c r="P6" s="1400"/>
      <c r="Q6" s="1400"/>
      <c r="R6" s="1375"/>
    </row>
    <row r="7" spans="1:18" ht="16.5" customHeight="1" x14ac:dyDescent="0.15">
      <c r="A7" s="3360"/>
      <c r="B7" s="3361"/>
      <c r="C7" s="1381" t="s">
        <v>1002</v>
      </c>
      <c r="D7" s="1400" t="s">
        <v>2763</v>
      </c>
      <c r="E7" s="1400"/>
      <c r="F7" s="1400"/>
      <c r="G7" s="1400"/>
      <c r="H7" s="1384"/>
      <c r="I7" s="1400"/>
      <c r="J7" s="1400"/>
      <c r="K7" s="1400"/>
      <c r="L7" s="1384"/>
      <c r="M7" s="1409"/>
      <c r="N7" s="1408"/>
      <c r="O7" s="1400"/>
      <c r="P7" s="1400"/>
      <c r="Q7" s="1400"/>
      <c r="R7" s="1375"/>
    </row>
    <row r="8" spans="1:18" ht="16.5" customHeight="1" x14ac:dyDescent="0.15">
      <c r="A8" s="3360"/>
      <c r="B8" s="3361"/>
      <c r="C8" s="1381" t="s">
        <v>1004</v>
      </c>
      <c r="D8" s="1400" t="s">
        <v>2764</v>
      </c>
      <c r="E8" s="1400"/>
      <c r="F8" s="1400"/>
      <c r="G8" s="1400"/>
      <c r="H8" s="1384"/>
      <c r="I8" s="1400"/>
      <c r="J8" s="1400"/>
      <c r="K8" s="1400"/>
      <c r="L8" s="1384"/>
      <c r="M8" s="1409"/>
      <c r="N8" s="1408"/>
      <c r="O8" s="1400"/>
      <c r="P8" s="1400"/>
      <c r="Q8" s="1400"/>
      <c r="R8" s="1375"/>
    </row>
    <row r="9" spans="1:18" ht="16.5" customHeight="1" x14ac:dyDescent="0.15">
      <c r="A9" s="3360"/>
      <c r="B9" s="3361"/>
      <c r="C9" s="1381" t="s">
        <v>1011</v>
      </c>
      <c r="D9" s="1400" t="s">
        <v>2746</v>
      </c>
      <c r="E9" s="1400"/>
      <c r="F9" s="1400"/>
      <c r="G9" s="1400"/>
      <c r="H9" s="1384"/>
      <c r="I9" s="1400"/>
      <c r="J9" s="1400"/>
      <c r="K9" s="1400"/>
      <c r="L9" s="1384"/>
      <c r="M9" s="1409"/>
      <c r="N9" s="1408"/>
      <c r="O9" s="1400"/>
      <c r="P9" s="1400"/>
      <c r="Q9" s="1400"/>
      <c r="R9" s="1375"/>
    </row>
    <row r="10" spans="1:18" ht="16.5" customHeight="1" x14ac:dyDescent="0.15">
      <c r="A10" s="3360"/>
      <c r="B10" s="3361"/>
      <c r="C10" s="1381" t="s">
        <v>1013</v>
      </c>
      <c r="D10" s="1400" t="s">
        <v>2748</v>
      </c>
      <c r="E10" s="1410"/>
      <c r="F10" s="1400"/>
      <c r="G10" s="1400"/>
      <c r="H10" s="1384"/>
      <c r="I10" s="1400"/>
      <c r="J10" s="1400"/>
      <c r="K10" s="1400"/>
      <c r="L10" s="1384"/>
      <c r="M10" s="1409"/>
      <c r="N10" s="1408"/>
      <c r="O10" s="1400"/>
      <c r="P10" s="1400"/>
      <c r="Q10" s="1400"/>
      <c r="R10" s="1375"/>
    </row>
    <row r="11" spans="1:18" ht="16.5" customHeight="1" x14ac:dyDescent="0.15">
      <c r="A11" s="3362"/>
      <c r="B11" s="3363"/>
      <c r="C11" s="1386" t="s">
        <v>2745</v>
      </c>
      <c r="D11" s="1387" t="s">
        <v>2702</v>
      </c>
      <c r="E11" s="1411"/>
      <c r="F11" s="1411"/>
      <c r="G11" s="1411"/>
      <c r="H11" s="1390"/>
      <c r="I11" s="1412" t="s">
        <v>2765</v>
      </c>
      <c r="J11" s="1411" t="s">
        <v>609</v>
      </c>
      <c r="K11" s="1413"/>
      <c r="L11" s="1413"/>
      <c r="M11" s="1414"/>
      <c r="N11" s="1408"/>
      <c r="O11" s="1400"/>
      <c r="P11" s="1400"/>
      <c r="Q11" s="1400"/>
      <c r="R11" s="1375"/>
    </row>
    <row r="12" spans="1:18" ht="8.25" customHeight="1" x14ac:dyDescent="0.15"/>
    <row r="13" spans="1:18" ht="15.4" customHeight="1" thickBot="1" x14ac:dyDescent="0.2">
      <c r="A13" s="3293" t="s">
        <v>2766</v>
      </c>
      <c r="B13" s="3293"/>
      <c r="C13" s="3293"/>
      <c r="D13" s="3293"/>
      <c r="E13" s="3293"/>
      <c r="F13" s="3293"/>
      <c r="G13" s="3293"/>
      <c r="H13" s="3293"/>
      <c r="I13" s="3293"/>
      <c r="J13" s="3293"/>
      <c r="K13" s="3293"/>
      <c r="L13" s="3293"/>
      <c r="M13" s="3293"/>
    </row>
    <row r="14" spans="1:18" ht="22.5" customHeight="1" thickBot="1" x14ac:dyDescent="0.2">
      <c r="A14" s="3319" t="s">
        <v>2599</v>
      </c>
      <c r="B14" s="3320"/>
      <c r="C14" s="3321"/>
      <c r="D14" s="1415"/>
      <c r="E14" s="1416" t="s">
        <v>646</v>
      </c>
      <c r="F14" s="1417"/>
      <c r="G14" s="1418" t="s">
        <v>646</v>
      </c>
      <c r="H14" s="1417"/>
      <c r="I14" s="1416" t="s">
        <v>646</v>
      </c>
      <c r="J14" s="3352" t="s">
        <v>2750</v>
      </c>
      <c r="K14" s="3353"/>
      <c r="L14" s="3353"/>
      <c r="M14" s="3354"/>
    </row>
    <row r="15" spans="1:18" ht="22.5" customHeight="1" thickTop="1" thickBot="1" x14ac:dyDescent="0.2">
      <c r="A15" s="3334" t="s">
        <v>2615</v>
      </c>
      <c r="B15" s="3335"/>
      <c r="C15" s="3336"/>
      <c r="D15" s="3355"/>
      <c r="E15" s="3356"/>
      <c r="F15" s="1419"/>
      <c r="G15" s="1420"/>
      <c r="H15" s="1419"/>
      <c r="I15" s="1421"/>
      <c r="J15" s="3357"/>
      <c r="K15" s="3356"/>
      <c r="L15" s="3356"/>
      <c r="M15" s="3358"/>
    </row>
    <row r="16" spans="1:18" ht="8.25" customHeight="1" x14ac:dyDescent="0.15"/>
    <row r="17" spans="1:13" ht="15.4" customHeight="1" x14ac:dyDescent="0.15">
      <c r="A17" s="3293" t="s">
        <v>2767</v>
      </c>
      <c r="B17" s="3293"/>
      <c r="C17" s="3293"/>
      <c r="D17" s="3293"/>
      <c r="E17" s="3293"/>
      <c r="F17" s="3293"/>
      <c r="G17" s="3293"/>
      <c r="H17" s="3293"/>
      <c r="I17" s="3293"/>
      <c r="J17" s="3293"/>
      <c r="K17" s="3293"/>
      <c r="L17" s="3293"/>
      <c r="M17" s="3293"/>
    </row>
    <row r="18" spans="1:13" ht="15.4" customHeight="1" thickBot="1" x14ac:dyDescent="0.2">
      <c r="A18" s="1393" t="s">
        <v>2599</v>
      </c>
      <c r="B18" s="3294" t="s">
        <v>2768</v>
      </c>
      <c r="C18" s="3294"/>
      <c r="D18" s="3294"/>
      <c r="E18" s="3294" t="s">
        <v>2713</v>
      </c>
      <c r="F18" s="3294"/>
      <c r="G18" s="3351"/>
      <c r="H18" s="3294" t="s">
        <v>2768</v>
      </c>
      <c r="I18" s="3294"/>
      <c r="J18" s="3294"/>
      <c r="K18" s="3294" t="s">
        <v>2713</v>
      </c>
      <c r="L18" s="3294"/>
      <c r="M18" s="3309"/>
    </row>
    <row r="19" spans="1:13" ht="14.25" customHeight="1" thickTop="1" x14ac:dyDescent="0.15">
      <c r="A19" s="1394"/>
      <c r="B19" s="3347" t="s">
        <v>2769</v>
      </c>
      <c r="C19" s="3348"/>
      <c r="D19" s="3349"/>
      <c r="E19" s="3307"/>
      <c r="F19" s="3307"/>
      <c r="G19" s="3350"/>
      <c r="H19" s="3347" t="s">
        <v>2769</v>
      </c>
      <c r="I19" s="3348"/>
      <c r="J19" s="3349"/>
      <c r="K19" s="3307"/>
      <c r="L19" s="3307"/>
      <c r="M19" s="3308"/>
    </row>
    <row r="20" spans="1:13" ht="14.25" customHeight="1" x14ac:dyDescent="0.15">
      <c r="A20" s="1395"/>
      <c r="B20" s="3338" t="s">
        <v>2769</v>
      </c>
      <c r="C20" s="3339"/>
      <c r="D20" s="3340"/>
      <c r="E20" s="3296"/>
      <c r="F20" s="3296"/>
      <c r="G20" s="3331"/>
      <c r="H20" s="3338" t="s">
        <v>2769</v>
      </c>
      <c r="I20" s="3339"/>
      <c r="J20" s="3340"/>
      <c r="K20" s="3296"/>
      <c r="L20" s="3296"/>
      <c r="M20" s="3297"/>
    </row>
    <row r="21" spans="1:13" ht="14.25" customHeight="1" x14ac:dyDescent="0.15">
      <c r="A21" s="1395"/>
      <c r="B21" s="3338" t="s">
        <v>2769</v>
      </c>
      <c r="C21" s="3339"/>
      <c r="D21" s="3340"/>
      <c r="E21" s="3296"/>
      <c r="F21" s="3296"/>
      <c r="G21" s="3331"/>
      <c r="H21" s="3338" t="s">
        <v>2769</v>
      </c>
      <c r="I21" s="3339"/>
      <c r="J21" s="3340"/>
      <c r="K21" s="3296"/>
      <c r="L21" s="3296"/>
      <c r="M21" s="3297"/>
    </row>
    <row r="22" spans="1:13" ht="14.25" customHeight="1" x14ac:dyDescent="0.15">
      <c r="A22" s="1395"/>
      <c r="B22" s="3338" t="s">
        <v>2769</v>
      </c>
      <c r="C22" s="3339"/>
      <c r="D22" s="3340"/>
      <c r="E22" s="3296"/>
      <c r="F22" s="3296"/>
      <c r="G22" s="3331"/>
      <c r="H22" s="3338" t="s">
        <v>2769</v>
      </c>
      <c r="I22" s="3339"/>
      <c r="J22" s="3340"/>
      <c r="K22" s="3296"/>
      <c r="L22" s="3296"/>
      <c r="M22" s="3297"/>
    </row>
    <row r="23" spans="1:13" ht="14.25" customHeight="1" x14ac:dyDescent="0.15">
      <c r="A23" s="3305"/>
      <c r="B23" s="3338" t="s">
        <v>2769</v>
      </c>
      <c r="C23" s="3339"/>
      <c r="D23" s="3340"/>
      <c r="E23" s="3296"/>
      <c r="F23" s="3296"/>
      <c r="G23" s="3331"/>
      <c r="H23" s="3338" t="s">
        <v>2769</v>
      </c>
      <c r="I23" s="3339"/>
      <c r="J23" s="3340"/>
      <c r="K23" s="3296"/>
      <c r="L23" s="3296"/>
      <c r="M23" s="3297"/>
    </row>
    <row r="24" spans="1:13" ht="14.25" customHeight="1" x14ac:dyDescent="0.15">
      <c r="A24" s="3305"/>
      <c r="B24" s="3338" t="s">
        <v>2769</v>
      </c>
      <c r="C24" s="3339"/>
      <c r="D24" s="3340"/>
      <c r="E24" s="3296"/>
      <c r="F24" s="3296"/>
      <c r="G24" s="3331"/>
      <c r="H24" s="3338" t="s">
        <v>2769</v>
      </c>
      <c r="I24" s="3339"/>
      <c r="J24" s="3340"/>
      <c r="K24" s="3296"/>
      <c r="L24" s="3296"/>
      <c r="M24" s="3297"/>
    </row>
    <row r="25" spans="1:13" ht="14.25" customHeight="1" x14ac:dyDescent="0.15">
      <c r="A25" s="3305"/>
      <c r="B25" s="3338" t="s">
        <v>2769</v>
      </c>
      <c r="C25" s="3339"/>
      <c r="D25" s="3340"/>
      <c r="E25" s="3296"/>
      <c r="F25" s="3296"/>
      <c r="G25" s="3331"/>
      <c r="H25" s="3338" t="s">
        <v>2769</v>
      </c>
      <c r="I25" s="3339"/>
      <c r="J25" s="3340"/>
      <c r="K25" s="3296"/>
      <c r="L25" s="3296"/>
      <c r="M25" s="3297"/>
    </row>
    <row r="26" spans="1:13" ht="14.25" customHeight="1" x14ac:dyDescent="0.15">
      <c r="A26" s="1396" t="s">
        <v>1574</v>
      </c>
      <c r="B26" s="3338" t="s">
        <v>2769</v>
      </c>
      <c r="C26" s="3339"/>
      <c r="D26" s="3340"/>
      <c r="E26" s="3296"/>
      <c r="F26" s="3296"/>
      <c r="G26" s="3331"/>
      <c r="H26" s="3338" t="s">
        <v>2769</v>
      </c>
      <c r="I26" s="3339"/>
      <c r="J26" s="3340"/>
      <c r="K26" s="3296"/>
      <c r="L26" s="3296"/>
      <c r="M26" s="3297"/>
    </row>
    <row r="27" spans="1:13" ht="14.25" customHeight="1" x14ac:dyDescent="0.15">
      <c r="A27" s="1395"/>
      <c r="B27" s="3338" t="s">
        <v>2769</v>
      </c>
      <c r="C27" s="3339"/>
      <c r="D27" s="3340"/>
      <c r="E27" s="3296"/>
      <c r="F27" s="3296"/>
      <c r="G27" s="3331"/>
      <c r="H27" s="3338" t="s">
        <v>2769</v>
      </c>
      <c r="I27" s="3339"/>
      <c r="J27" s="3340"/>
      <c r="K27" s="3296"/>
      <c r="L27" s="3296"/>
      <c r="M27" s="3297"/>
    </row>
    <row r="28" spans="1:13" ht="14.25" customHeight="1" x14ac:dyDescent="0.15">
      <c r="A28" s="1395"/>
      <c r="B28" s="3338" t="s">
        <v>2769</v>
      </c>
      <c r="C28" s="3339"/>
      <c r="D28" s="3340"/>
      <c r="E28" s="3296"/>
      <c r="F28" s="3296"/>
      <c r="G28" s="3331"/>
      <c r="H28" s="3338" t="s">
        <v>2769</v>
      </c>
      <c r="I28" s="3339"/>
      <c r="J28" s="3340"/>
      <c r="K28" s="3296"/>
      <c r="L28" s="3296"/>
      <c r="M28" s="3297"/>
    </row>
    <row r="29" spans="1:13" ht="15.4" customHeight="1" thickBot="1" x14ac:dyDescent="0.2">
      <c r="A29" s="1397"/>
      <c r="B29" s="3341"/>
      <c r="C29" s="3341"/>
      <c r="D29" s="3341"/>
      <c r="E29" s="3341"/>
      <c r="F29" s="3341"/>
      <c r="G29" s="3342"/>
      <c r="H29" s="3343" t="s">
        <v>2752</v>
      </c>
      <c r="I29" s="3344"/>
      <c r="J29" s="3345"/>
      <c r="K29" s="3346"/>
      <c r="L29" s="3301"/>
      <c r="M29" s="3303"/>
    </row>
    <row r="30" spans="1:13" ht="14.25" customHeight="1" thickTop="1" x14ac:dyDescent="0.15">
      <c r="A30" s="1394"/>
      <c r="B30" s="3347" t="s">
        <v>2769</v>
      </c>
      <c r="C30" s="3348"/>
      <c r="D30" s="3349"/>
      <c r="E30" s="3307"/>
      <c r="F30" s="3307"/>
      <c r="G30" s="3350"/>
      <c r="H30" s="3347" t="s">
        <v>2769</v>
      </c>
      <c r="I30" s="3348"/>
      <c r="J30" s="3349"/>
      <c r="K30" s="3307"/>
      <c r="L30" s="3307"/>
      <c r="M30" s="3308"/>
    </row>
    <row r="31" spans="1:13" ht="14.25" customHeight="1" x14ac:dyDescent="0.15">
      <c r="A31" s="1395"/>
      <c r="B31" s="3338" t="s">
        <v>2769</v>
      </c>
      <c r="C31" s="3339"/>
      <c r="D31" s="3340"/>
      <c r="E31" s="3296"/>
      <c r="F31" s="3296"/>
      <c r="G31" s="3331"/>
      <c r="H31" s="3338" t="s">
        <v>2769</v>
      </c>
      <c r="I31" s="3339"/>
      <c r="J31" s="3340"/>
      <c r="K31" s="3296"/>
      <c r="L31" s="3296"/>
      <c r="M31" s="3297"/>
    </row>
    <row r="32" spans="1:13" ht="14.25" customHeight="1" x14ac:dyDescent="0.15">
      <c r="A32" s="1395"/>
      <c r="B32" s="3338" t="s">
        <v>2769</v>
      </c>
      <c r="C32" s="3339"/>
      <c r="D32" s="3340"/>
      <c r="E32" s="3296"/>
      <c r="F32" s="3296"/>
      <c r="G32" s="3331"/>
      <c r="H32" s="3338" t="s">
        <v>2769</v>
      </c>
      <c r="I32" s="3339"/>
      <c r="J32" s="3340"/>
      <c r="K32" s="3296"/>
      <c r="L32" s="3296"/>
      <c r="M32" s="3297"/>
    </row>
    <row r="33" spans="1:13" ht="14.25" customHeight="1" x14ac:dyDescent="0.15">
      <c r="A33" s="1395"/>
      <c r="B33" s="3338" t="s">
        <v>2769</v>
      </c>
      <c r="C33" s="3339"/>
      <c r="D33" s="3340"/>
      <c r="E33" s="3296"/>
      <c r="F33" s="3296"/>
      <c r="G33" s="3331"/>
      <c r="H33" s="3338" t="s">
        <v>2769</v>
      </c>
      <c r="I33" s="3339"/>
      <c r="J33" s="3340"/>
      <c r="K33" s="3296"/>
      <c r="L33" s="3296"/>
      <c r="M33" s="3297"/>
    </row>
    <row r="34" spans="1:13" ht="14.25" customHeight="1" x14ac:dyDescent="0.15">
      <c r="A34" s="3305"/>
      <c r="B34" s="3338" t="s">
        <v>2769</v>
      </c>
      <c r="C34" s="3339"/>
      <c r="D34" s="3340"/>
      <c r="E34" s="3296"/>
      <c r="F34" s="3296"/>
      <c r="G34" s="3331"/>
      <c r="H34" s="3338" t="s">
        <v>2769</v>
      </c>
      <c r="I34" s="3339"/>
      <c r="J34" s="3340"/>
      <c r="K34" s="3296"/>
      <c r="L34" s="3296"/>
      <c r="M34" s="3297"/>
    </row>
    <row r="35" spans="1:13" ht="14.25" customHeight="1" x14ac:dyDescent="0.15">
      <c r="A35" s="3305"/>
      <c r="B35" s="3338" t="s">
        <v>2769</v>
      </c>
      <c r="C35" s="3339"/>
      <c r="D35" s="3340"/>
      <c r="E35" s="3296"/>
      <c r="F35" s="3296"/>
      <c r="G35" s="3331"/>
      <c r="H35" s="3338" t="s">
        <v>2769</v>
      </c>
      <c r="I35" s="3339"/>
      <c r="J35" s="3340"/>
      <c r="K35" s="3296"/>
      <c r="L35" s="3296"/>
      <c r="M35" s="3297"/>
    </row>
    <row r="36" spans="1:13" ht="14.25" customHeight="1" x14ac:dyDescent="0.15">
      <c r="A36" s="3305"/>
      <c r="B36" s="3338" t="s">
        <v>2769</v>
      </c>
      <c r="C36" s="3339"/>
      <c r="D36" s="3340"/>
      <c r="E36" s="3296"/>
      <c r="F36" s="3296"/>
      <c r="G36" s="3331"/>
      <c r="H36" s="3338" t="s">
        <v>2769</v>
      </c>
      <c r="I36" s="3339"/>
      <c r="J36" s="3340"/>
      <c r="K36" s="3296"/>
      <c r="L36" s="3296"/>
      <c r="M36" s="3297"/>
    </row>
    <row r="37" spans="1:13" ht="14.25" customHeight="1" x14ac:dyDescent="0.15">
      <c r="A37" s="1396" t="s">
        <v>1574</v>
      </c>
      <c r="B37" s="3338" t="s">
        <v>2769</v>
      </c>
      <c r="C37" s="3339"/>
      <c r="D37" s="3340"/>
      <c r="E37" s="3296"/>
      <c r="F37" s="3296"/>
      <c r="G37" s="3331"/>
      <c r="H37" s="3338" t="s">
        <v>2769</v>
      </c>
      <c r="I37" s="3339"/>
      <c r="J37" s="3340"/>
      <c r="K37" s="3296"/>
      <c r="L37" s="3296"/>
      <c r="M37" s="3297"/>
    </row>
    <row r="38" spans="1:13" ht="14.25" customHeight="1" x14ac:dyDescent="0.15">
      <c r="A38" s="1395"/>
      <c r="B38" s="3338" t="s">
        <v>2769</v>
      </c>
      <c r="C38" s="3339"/>
      <c r="D38" s="3340"/>
      <c r="E38" s="3296"/>
      <c r="F38" s="3296"/>
      <c r="G38" s="3331"/>
      <c r="H38" s="3338" t="s">
        <v>2769</v>
      </c>
      <c r="I38" s="3339"/>
      <c r="J38" s="3340"/>
      <c r="K38" s="3296"/>
      <c r="L38" s="3296"/>
      <c r="M38" s="3297"/>
    </row>
    <row r="39" spans="1:13" ht="14.25" customHeight="1" x14ac:dyDescent="0.15">
      <c r="A39" s="1395"/>
      <c r="B39" s="3338" t="s">
        <v>2769</v>
      </c>
      <c r="C39" s="3339"/>
      <c r="D39" s="3340"/>
      <c r="E39" s="3296"/>
      <c r="F39" s="3296"/>
      <c r="G39" s="3331"/>
      <c r="H39" s="3338" t="s">
        <v>2769</v>
      </c>
      <c r="I39" s="3339"/>
      <c r="J39" s="3340"/>
      <c r="K39" s="3296"/>
      <c r="L39" s="3296"/>
      <c r="M39" s="3297"/>
    </row>
    <row r="40" spans="1:13" ht="15.4" customHeight="1" thickBot="1" x14ac:dyDescent="0.2">
      <c r="A40" s="1397"/>
      <c r="B40" s="3341"/>
      <c r="C40" s="3341"/>
      <c r="D40" s="3341"/>
      <c r="E40" s="3341"/>
      <c r="F40" s="3341"/>
      <c r="G40" s="3342"/>
      <c r="H40" s="3343" t="s">
        <v>2752</v>
      </c>
      <c r="I40" s="3344"/>
      <c r="J40" s="3345"/>
      <c r="K40" s="3346"/>
      <c r="L40" s="3301"/>
      <c r="M40" s="3303"/>
    </row>
    <row r="41" spans="1:13" ht="14.25" customHeight="1" thickTop="1" x14ac:dyDescent="0.15">
      <c r="A41" s="1394"/>
      <c r="B41" s="3347" t="s">
        <v>2769</v>
      </c>
      <c r="C41" s="3348"/>
      <c r="D41" s="3349"/>
      <c r="E41" s="3307"/>
      <c r="F41" s="3307"/>
      <c r="G41" s="3350"/>
      <c r="H41" s="3347" t="s">
        <v>2769</v>
      </c>
      <c r="I41" s="3348"/>
      <c r="J41" s="3349"/>
      <c r="K41" s="3307"/>
      <c r="L41" s="3307"/>
      <c r="M41" s="3308"/>
    </row>
    <row r="42" spans="1:13" ht="14.25" customHeight="1" x14ac:dyDescent="0.15">
      <c r="A42" s="1395"/>
      <c r="B42" s="3338" t="s">
        <v>2769</v>
      </c>
      <c r="C42" s="3339"/>
      <c r="D42" s="3340"/>
      <c r="E42" s="3296"/>
      <c r="F42" s="3296"/>
      <c r="G42" s="3331"/>
      <c r="H42" s="3338" t="s">
        <v>2769</v>
      </c>
      <c r="I42" s="3339"/>
      <c r="J42" s="3340"/>
      <c r="K42" s="3296"/>
      <c r="L42" s="3296"/>
      <c r="M42" s="3297"/>
    </row>
    <row r="43" spans="1:13" ht="14.25" customHeight="1" x14ac:dyDescent="0.15">
      <c r="A43" s="1395"/>
      <c r="B43" s="3338" t="s">
        <v>2769</v>
      </c>
      <c r="C43" s="3339"/>
      <c r="D43" s="3340"/>
      <c r="E43" s="3296"/>
      <c r="F43" s="3296"/>
      <c r="G43" s="3331"/>
      <c r="H43" s="3338" t="s">
        <v>2769</v>
      </c>
      <c r="I43" s="3339"/>
      <c r="J43" s="3340"/>
      <c r="K43" s="3296"/>
      <c r="L43" s="3296"/>
      <c r="M43" s="3297"/>
    </row>
    <row r="44" spans="1:13" ht="14.25" customHeight="1" x14ac:dyDescent="0.15">
      <c r="A44" s="1395"/>
      <c r="B44" s="3338" t="s">
        <v>2769</v>
      </c>
      <c r="C44" s="3339"/>
      <c r="D44" s="3340"/>
      <c r="E44" s="3296"/>
      <c r="F44" s="3296"/>
      <c r="G44" s="3331"/>
      <c r="H44" s="3338" t="s">
        <v>2769</v>
      </c>
      <c r="I44" s="3339"/>
      <c r="J44" s="3340"/>
      <c r="K44" s="3296"/>
      <c r="L44" s="3296"/>
      <c r="M44" s="3297"/>
    </row>
    <row r="45" spans="1:13" ht="14.25" customHeight="1" x14ac:dyDescent="0.15">
      <c r="A45" s="3305"/>
      <c r="B45" s="3338" t="s">
        <v>2769</v>
      </c>
      <c r="C45" s="3339"/>
      <c r="D45" s="3340"/>
      <c r="E45" s="3296"/>
      <c r="F45" s="3296"/>
      <c r="G45" s="3331"/>
      <c r="H45" s="3338" t="s">
        <v>2769</v>
      </c>
      <c r="I45" s="3339"/>
      <c r="J45" s="3340"/>
      <c r="K45" s="3296"/>
      <c r="L45" s="3296"/>
      <c r="M45" s="3297"/>
    </row>
    <row r="46" spans="1:13" ht="14.25" customHeight="1" x14ac:dyDescent="0.15">
      <c r="A46" s="3305"/>
      <c r="B46" s="3338" t="s">
        <v>2769</v>
      </c>
      <c r="C46" s="3339"/>
      <c r="D46" s="3340"/>
      <c r="E46" s="3296"/>
      <c r="F46" s="3296"/>
      <c r="G46" s="3331"/>
      <c r="H46" s="3338" t="s">
        <v>2769</v>
      </c>
      <c r="I46" s="3339"/>
      <c r="J46" s="3340"/>
      <c r="K46" s="3296"/>
      <c r="L46" s="3296"/>
      <c r="M46" s="3297"/>
    </row>
    <row r="47" spans="1:13" ht="14.25" customHeight="1" x14ac:dyDescent="0.15">
      <c r="A47" s="3305"/>
      <c r="B47" s="3338" t="s">
        <v>2769</v>
      </c>
      <c r="C47" s="3339"/>
      <c r="D47" s="3340"/>
      <c r="E47" s="3296"/>
      <c r="F47" s="3296"/>
      <c r="G47" s="3331"/>
      <c r="H47" s="3338" t="s">
        <v>2769</v>
      </c>
      <c r="I47" s="3339"/>
      <c r="J47" s="3340"/>
      <c r="K47" s="3296"/>
      <c r="L47" s="3296"/>
      <c r="M47" s="3297"/>
    </row>
    <row r="48" spans="1:13" ht="14.25" customHeight="1" x14ac:dyDescent="0.15">
      <c r="A48" s="1396" t="s">
        <v>1574</v>
      </c>
      <c r="B48" s="3338" t="s">
        <v>2769</v>
      </c>
      <c r="C48" s="3339"/>
      <c r="D48" s="3340"/>
      <c r="E48" s="3296"/>
      <c r="F48" s="3296"/>
      <c r="G48" s="3331"/>
      <c r="H48" s="3338" t="s">
        <v>2769</v>
      </c>
      <c r="I48" s="3339"/>
      <c r="J48" s="3340"/>
      <c r="K48" s="3296"/>
      <c r="L48" s="3296"/>
      <c r="M48" s="3297"/>
    </row>
    <row r="49" spans="1:17" ht="14.25" customHeight="1" x14ac:dyDescent="0.15">
      <c r="A49" s="1395"/>
      <c r="B49" s="3338" t="s">
        <v>2769</v>
      </c>
      <c r="C49" s="3339"/>
      <c r="D49" s="3340"/>
      <c r="E49" s="3296"/>
      <c r="F49" s="3296"/>
      <c r="G49" s="3331"/>
      <c r="H49" s="3338" t="s">
        <v>2769</v>
      </c>
      <c r="I49" s="3339"/>
      <c r="J49" s="3340"/>
      <c r="K49" s="3296"/>
      <c r="L49" s="3296"/>
      <c r="M49" s="3297"/>
    </row>
    <row r="50" spans="1:17" ht="14.25" customHeight="1" x14ac:dyDescent="0.15">
      <c r="A50" s="1395"/>
      <c r="B50" s="3338" t="s">
        <v>2769</v>
      </c>
      <c r="C50" s="3339"/>
      <c r="D50" s="3340"/>
      <c r="E50" s="3296"/>
      <c r="F50" s="3296"/>
      <c r="G50" s="3331"/>
      <c r="H50" s="3338" t="s">
        <v>2769</v>
      </c>
      <c r="I50" s="3339"/>
      <c r="J50" s="3340"/>
      <c r="K50" s="3296"/>
      <c r="L50" s="3296"/>
      <c r="M50" s="3297"/>
    </row>
    <row r="51" spans="1:17" ht="15.4" customHeight="1" thickBot="1" x14ac:dyDescent="0.2">
      <c r="A51" s="1397"/>
      <c r="B51" s="3341"/>
      <c r="C51" s="3341"/>
      <c r="D51" s="3341"/>
      <c r="E51" s="3341"/>
      <c r="F51" s="3341"/>
      <c r="G51" s="3342"/>
      <c r="H51" s="3343" t="s">
        <v>2752</v>
      </c>
      <c r="I51" s="3344"/>
      <c r="J51" s="3345"/>
      <c r="K51" s="3346"/>
      <c r="L51" s="3301"/>
      <c r="M51" s="3303"/>
    </row>
    <row r="52" spans="1:17" ht="15.4" customHeight="1" thickTop="1" x14ac:dyDescent="0.15">
      <c r="H52" s="3274" t="s">
        <v>2753</v>
      </c>
      <c r="I52" s="3275"/>
      <c r="J52" s="3276"/>
      <c r="K52" s="3274"/>
      <c r="L52" s="3275"/>
      <c r="M52" s="3280"/>
    </row>
    <row r="53" spans="1:17" ht="15.4" customHeight="1" x14ac:dyDescent="0.15">
      <c r="H53" s="3277"/>
      <c r="I53" s="3278"/>
      <c r="J53" s="3279"/>
      <c r="K53" s="3277"/>
      <c r="L53" s="3278"/>
      <c r="M53" s="3281"/>
    </row>
    <row r="54" spans="1:17" s="1399" customFormat="1" ht="12" customHeight="1" x14ac:dyDescent="0.15">
      <c r="A54" s="1398" t="s">
        <v>1026</v>
      </c>
      <c r="B54" s="3282" t="s">
        <v>2770</v>
      </c>
      <c r="C54" s="3282"/>
      <c r="D54" s="3282"/>
      <c r="E54" s="3282"/>
      <c r="F54" s="3282"/>
      <c r="G54" s="3282"/>
      <c r="H54" s="3282"/>
      <c r="I54" s="3282"/>
      <c r="J54" s="3282"/>
      <c r="K54" s="3282"/>
      <c r="L54" s="3282"/>
      <c r="M54" s="3282"/>
    </row>
    <row r="55" spans="1:17" s="1399" customFormat="1" ht="12" customHeight="1" x14ac:dyDescent="0.15">
      <c r="A55" s="1398" t="s">
        <v>1026</v>
      </c>
      <c r="B55" s="3282" t="s">
        <v>2617</v>
      </c>
      <c r="C55" s="3282"/>
      <c r="D55" s="3282"/>
      <c r="E55" s="3282"/>
      <c r="F55" s="3282"/>
      <c r="G55" s="3282"/>
      <c r="H55" s="3282"/>
      <c r="I55" s="3282"/>
      <c r="J55" s="3282"/>
      <c r="K55" s="3282"/>
      <c r="L55" s="3282"/>
      <c r="M55" s="3282"/>
    </row>
    <row r="56" spans="1:17" s="1422" customFormat="1" ht="7.5" customHeight="1" x14ac:dyDescent="0.15"/>
    <row r="57" spans="1:17" ht="15.4" customHeight="1" thickBot="1" x14ac:dyDescent="0.2">
      <c r="A57" s="1373" t="s">
        <v>2771</v>
      </c>
    </row>
    <row r="58" spans="1:17" ht="15.4" customHeight="1" x14ac:dyDescent="0.15">
      <c r="A58" s="3283" t="s">
        <v>2755</v>
      </c>
      <c r="B58" s="3284"/>
      <c r="C58" s="3284"/>
      <c r="D58" s="3285"/>
    </row>
    <row r="59" spans="1:17" ht="15.4" customHeight="1" thickBot="1" x14ac:dyDescent="0.2">
      <c r="A59" s="3286"/>
      <c r="B59" s="3287"/>
      <c r="C59" s="3287"/>
      <c r="D59" s="3288"/>
    </row>
    <row r="60" spans="1:17" ht="15.4" customHeight="1" x14ac:dyDescent="0.15">
      <c r="A60" s="3289"/>
      <c r="B60" s="3290"/>
      <c r="C60" s="3290"/>
      <c r="D60" s="3291" t="s">
        <v>576</v>
      </c>
      <c r="E60" s="3283" t="s">
        <v>2756</v>
      </c>
      <c r="F60" s="3284"/>
      <c r="G60" s="3285"/>
      <c r="H60" s="3290" t="s">
        <v>2604</v>
      </c>
      <c r="I60" s="3337" t="s">
        <v>2772</v>
      </c>
      <c r="J60" s="3337"/>
      <c r="K60" s="3337"/>
      <c r="L60" s="3337"/>
      <c r="M60" s="3337"/>
      <c r="N60" s="1423"/>
      <c r="O60" s="1423"/>
      <c r="P60" s="1423"/>
      <c r="Q60" s="1423"/>
    </row>
    <row r="61" spans="1:17" ht="15.4" customHeight="1" thickBot="1" x14ac:dyDescent="0.2">
      <c r="A61" s="3286"/>
      <c r="B61" s="3287"/>
      <c r="C61" s="3287"/>
      <c r="D61" s="3288"/>
      <c r="E61" s="3286"/>
      <c r="F61" s="3287"/>
      <c r="G61" s="3288"/>
      <c r="H61" s="3290"/>
      <c r="I61" s="3337"/>
      <c r="J61" s="3337"/>
      <c r="K61" s="3337"/>
      <c r="L61" s="3337"/>
      <c r="M61" s="3337"/>
      <c r="N61" s="1423"/>
      <c r="O61" s="1423"/>
      <c r="P61" s="1423"/>
      <c r="Q61" s="1423"/>
    </row>
    <row r="62" spans="1:17" s="1424" customFormat="1" ht="7.5" customHeight="1" x14ac:dyDescent="0.15"/>
    <row r="63" spans="1:17" s="1399" customFormat="1" ht="12" customHeight="1" x14ac:dyDescent="0.15">
      <c r="A63" s="1399" t="s">
        <v>2605</v>
      </c>
    </row>
    <row r="64" spans="1:17" s="1399" customFormat="1" ht="12" customHeight="1" x14ac:dyDescent="0.15">
      <c r="A64" s="1398">
        <v>1</v>
      </c>
      <c r="B64" s="1399" t="s">
        <v>2758</v>
      </c>
    </row>
    <row r="65" spans="1:13" s="1399" customFormat="1" ht="12" customHeight="1" x14ac:dyDescent="0.15">
      <c r="A65" s="1398">
        <v>2</v>
      </c>
      <c r="B65" s="3273" t="s">
        <v>2759</v>
      </c>
      <c r="C65" s="3273"/>
      <c r="D65" s="3273"/>
      <c r="E65" s="3273"/>
      <c r="F65" s="3273"/>
      <c r="G65" s="3273"/>
      <c r="H65" s="3273"/>
      <c r="I65" s="3273"/>
      <c r="J65" s="3273"/>
      <c r="K65" s="3273"/>
      <c r="L65" s="3273"/>
      <c r="M65" s="3273"/>
    </row>
    <row r="66" spans="1:13" s="1399" customFormat="1" ht="12" customHeight="1" x14ac:dyDescent="0.15">
      <c r="B66" s="3273"/>
      <c r="C66" s="3273"/>
      <c r="D66" s="3273"/>
      <c r="E66" s="3273"/>
      <c r="F66" s="3273"/>
      <c r="G66" s="3273"/>
      <c r="H66" s="3273"/>
      <c r="I66" s="3273"/>
      <c r="J66" s="3273"/>
      <c r="K66" s="3273"/>
      <c r="L66" s="3273"/>
      <c r="M66" s="3273"/>
    </row>
    <row r="67" spans="1:13" s="1422" customFormat="1" ht="15.4" customHeight="1" x14ac:dyDescent="0.15"/>
    <row r="68" spans="1:13" s="1422" customFormat="1" ht="15.4" customHeight="1" x14ac:dyDescent="0.15"/>
    <row r="69" spans="1:13" s="1422" customFormat="1" ht="15.4" customHeight="1" x14ac:dyDescent="0.15"/>
    <row r="70" spans="1:13" ht="15.4" customHeight="1" x14ac:dyDescent="0.15"/>
    <row r="71" spans="1:13" ht="15.4" customHeight="1" x14ac:dyDescent="0.15"/>
    <row r="72" spans="1:13" ht="15.4" customHeight="1" x14ac:dyDescent="0.15"/>
    <row r="73" spans="1:13" ht="15.4" customHeight="1" x14ac:dyDescent="0.15"/>
    <row r="74" spans="1:13" ht="15.4" customHeight="1" x14ac:dyDescent="0.15"/>
    <row r="75" spans="1:13" ht="15.4" customHeight="1" x14ac:dyDescent="0.15"/>
    <row r="76" spans="1:13" ht="15.4" customHeight="1" x14ac:dyDescent="0.15"/>
    <row r="77" spans="1:13" ht="15.4" customHeight="1" x14ac:dyDescent="0.15"/>
    <row r="78" spans="1:13" ht="15.4" customHeight="1" x14ac:dyDescent="0.15"/>
    <row r="79" spans="1:13" ht="15.4" customHeight="1" x14ac:dyDescent="0.15"/>
    <row r="80" spans="1:13" ht="15.4" customHeight="1" x14ac:dyDescent="0.15"/>
    <row r="81" ht="15.4" customHeight="1" x14ac:dyDescent="0.15"/>
    <row r="82" ht="15.4" customHeight="1" x14ac:dyDescent="0.15"/>
    <row r="83" ht="15.4" customHeight="1" x14ac:dyDescent="0.15"/>
    <row r="84" ht="15.4" customHeight="1" x14ac:dyDescent="0.15"/>
    <row r="85" ht="15.4" customHeight="1" x14ac:dyDescent="0.15"/>
  </sheetData>
  <mergeCells count="160">
    <mergeCell ref="A13:M13"/>
    <mergeCell ref="A14:C14"/>
    <mergeCell ref="J14:M14"/>
    <mergeCell ref="A15:C15"/>
    <mergeCell ref="D15:E15"/>
    <mergeCell ref="J15:M15"/>
    <mergeCell ref="A2:M2"/>
    <mergeCell ref="A4:B4"/>
    <mergeCell ref="C4:F4"/>
    <mergeCell ref="H4:I4"/>
    <mergeCell ref="J4:M4"/>
    <mergeCell ref="A6:B11"/>
    <mergeCell ref="A17:M17"/>
    <mergeCell ref="B18:D18"/>
    <mergeCell ref="E18:G18"/>
    <mergeCell ref="H18:J18"/>
    <mergeCell ref="K18:M18"/>
    <mergeCell ref="B19:D19"/>
    <mergeCell ref="E19:G19"/>
    <mergeCell ref="H19:J19"/>
    <mergeCell ref="K19:M19"/>
    <mergeCell ref="A23:A25"/>
    <mergeCell ref="B23:D23"/>
    <mergeCell ref="E23:G23"/>
    <mergeCell ref="H23:J23"/>
    <mergeCell ref="K23:M23"/>
    <mergeCell ref="B24:D24"/>
    <mergeCell ref="B20:D20"/>
    <mergeCell ref="E20:G20"/>
    <mergeCell ref="H20:J20"/>
    <mergeCell ref="K20:M20"/>
    <mergeCell ref="B21:D21"/>
    <mergeCell ref="E21:G21"/>
    <mergeCell ref="H21:J21"/>
    <mergeCell ref="K21:M21"/>
    <mergeCell ref="E24:G24"/>
    <mergeCell ref="H24:J24"/>
    <mergeCell ref="K24:M24"/>
    <mergeCell ref="B25:D25"/>
    <mergeCell ref="E25:G25"/>
    <mergeCell ref="H25:J25"/>
    <mergeCell ref="K25:M25"/>
    <mergeCell ref="B22:D22"/>
    <mergeCell ref="E22:G22"/>
    <mergeCell ref="H22:J22"/>
    <mergeCell ref="K22:M22"/>
    <mergeCell ref="B28:D28"/>
    <mergeCell ref="E28:G28"/>
    <mergeCell ref="H28:J28"/>
    <mergeCell ref="K28:M28"/>
    <mergeCell ref="B29:G29"/>
    <mergeCell ref="H29:J29"/>
    <mergeCell ref="K29:M29"/>
    <mergeCell ref="B26:D26"/>
    <mergeCell ref="E26:G26"/>
    <mergeCell ref="H26:J26"/>
    <mergeCell ref="K26:M26"/>
    <mergeCell ref="B27:D27"/>
    <mergeCell ref="E27:G27"/>
    <mergeCell ref="H27:J27"/>
    <mergeCell ref="K27:M27"/>
    <mergeCell ref="B32:D32"/>
    <mergeCell ref="E32:G32"/>
    <mergeCell ref="H32:J32"/>
    <mergeCell ref="K32:M32"/>
    <mergeCell ref="B33:D33"/>
    <mergeCell ref="E33:G33"/>
    <mergeCell ref="H33:J33"/>
    <mergeCell ref="K33:M33"/>
    <mergeCell ref="B30:D30"/>
    <mergeCell ref="E30:G30"/>
    <mergeCell ref="H30:J30"/>
    <mergeCell ref="K30:M30"/>
    <mergeCell ref="B31:D31"/>
    <mergeCell ref="E31:G31"/>
    <mergeCell ref="H31:J31"/>
    <mergeCell ref="K31:M31"/>
    <mergeCell ref="E36:G36"/>
    <mergeCell ref="H36:J36"/>
    <mergeCell ref="K36:M36"/>
    <mergeCell ref="B37:D37"/>
    <mergeCell ref="E37:G37"/>
    <mergeCell ref="H37:J37"/>
    <mergeCell ref="K37:M37"/>
    <mergeCell ref="A34:A36"/>
    <mergeCell ref="B34:D34"/>
    <mergeCell ref="E34:G34"/>
    <mergeCell ref="H34:J34"/>
    <mergeCell ref="K34:M34"/>
    <mergeCell ref="B35:D35"/>
    <mergeCell ref="E35:G35"/>
    <mergeCell ref="H35:J35"/>
    <mergeCell ref="K35:M35"/>
    <mergeCell ref="B36:D36"/>
    <mergeCell ref="B40:G40"/>
    <mergeCell ref="H40:J40"/>
    <mergeCell ref="K40:M40"/>
    <mergeCell ref="B41:D41"/>
    <mergeCell ref="E41:G41"/>
    <mergeCell ref="H41:J41"/>
    <mergeCell ref="K41:M41"/>
    <mergeCell ref="B38:D38"/>
    <mergeCell ref="E38:G38"/>
    <mergeCell ref="H38:J38"/>
    <mergeCell ref="K38:M38"/>
    <mergeCell ref="B39:D39"/>
    <mergeCell ref="E39:G39"/>
    <mergeCell ref="H39:J39"/>
    <mergeCell ref="K39:M39"/>
    <mergeCell ref="A45:A47"/>
    <mergeCell ref="B45:D45"/>
    <mergeCell ref="E45:G45"/>
    <mergeCell ref="H45:J45"/>
    <mergeCell ref="K45:M45"/>
    <mergeCell ref="B46:D46"/>
    <mergeCell ref="B42:D42"/>
    <mergeCell ref="E42:G42"/>
    <mergeCell ref="H42:J42"/>
    <mergeCell ref="K42:M42"/>
    <mergeCell ref="B43:D43"/>
    <mergeCell ref="E43:G43"/>
    <mergeCell ref="H43:J43"/>
    <mergeCell ref="K43:M43"/>
    <mergeCell ref="E46:G46"/>
    <mergeCell ref="H46:J46"/>
    <mergeCell ref="K46:M46"/>
    <mergeCell ref="B47:D47"/>
    <mergeCell ref="E47:G47"/>
    <mergeCell ref="H47:J47"/>
    <mergeCell ref="K47:M47"/>
    <mergeCell ref="B44:D44"/>
    <mergeCell ref="E44:G44"/>
    <mergeCell ref="H44:J44"/>
    <mergeCell ref="K44:M44"/>
    <mergeCell ref="B50:D50"/>
    <mergeCell ref="E50:G50"/>
    <mergeCell ref="H50:J50"/>
    <mergeCell ref="K50:M50"/>
    <mergeCell ref="B51:G51"/>
    <mergeCell ref="H51:J51"/>
    <mergeCell ref="K51:M51"/>
    <mergeCell ref="B48:D48"/>
    <mergeCell ref="E48:G48"/>
    <mergeCell ref="H48:J48"/>
    <mergeCell ref="K48:M48"/>
    <mergeCell ref="B49:D49"/>
    <mergeCell ref="E49:G49"/>
    <mergeCell ref="H49:J49"/>
    <mergeCell ref="K49:M49"/>
    <mergeCell ref="B65:M66"/>
    <mergeCell ref="H52:J53"/>
    <mergeCell ref="K52:M53"/>
    <mergeCell ref="B54:M54"/>
    <mergeCell ref="B55:M55"/>
    <mergeCell ref="A58:D59"/>
    <mergeCell ref="A60:C61"/>
    <mergeCell ref="D60:D61"/>
    <mergeCell ref="E60:G61"/>
    <mergeCell ref="H60:H61"/>
    <mergeCell ref="I60:M61"/>
  </mergeCells>
  <phoneticPr fontId="9"/>
  <printOptions horizontalCentered="1"/>
  <pageMargins left="0.39370078740157483" right="0.39370078740157483" top="0.78740157480314965" bottom="0" header="0.51181102362204722" footer="0.51181102362204722"/>
  <pageSetup paperSize="9" scale="86" orientation="portrait"/>
  <headerFooter alignWithMargins="0">
    <oddHeader>&amp;R&amp;"ＭＳ ゴシック,標準"&amp;10＜参考様式19-2＞</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51"/>
  </sheetPr>
  <dimension ref="A1:T75"/>
  <sheetViews>
    <sheetView workbookViewId="0"/>
  </sheetViews>
  <sheetFormatPr defaultColWidth="9" defaultRowHeight="13.5" x14ac:dyDescent="0.15"/>
  <cols>
    <col min="1" max="14" width="7.625" style="1373" customWidth="1"/>
    <col min="15" max="15" width="9.375" style="1373" customWidth="1"/>
    <col min="16" max="16" width="1.625" style="1373" customWidth="1"/>
    <col min="17" max="16384" width="9" style="1373"/>
  </cols>
  <sheetData>
    <row r="1" spans="1:20" ht="7.5" customHeight="1" x14ac:dyDescent="0.15">
      <c r="P1" s="1425"/>
      <c r="Q1" s="1425"/>
      <c r="R1" s="1425"/>
      <c r="S1" s="1425"/>
      <c r="T1" s="1425"/>
    </row>
    <row r="2" spans="1:20" ht="17.25" x14ac:dyDescent="0.15">
      <c r="A2" s="3290" t="s">
        <v>2773</v>
      </c>
      <c r="B2" s="3290"/>
      <c r="C2" s="3290"/>
      <c r="D2" s="3290"/>
      <c r="E2" s="3290"/>
      <c r="F2" s="3290"/>
      <c r="G2" s="3290"/>
      <c r="H2" s="3290"/>
      <c r="I2" s="3290"/>
      <c r="J2" s="3290"/>
      <c r="K2" s="3290"/>
      <c r="L2" s="3290"/>
      <c r="M2" s="3290"/>
      <c r="N2" s="3290"/>
      <c r="O2" s="3290"/>
      <c r="P2" s="1426"/>
    </row>
    <row r="3" spans="1:20" ht="7.5" customHeight="1" x14ac:dyDescent="0.15">
      <c r="P3" s="1375"/>
    </row>
    <row r="4" spans="1:20" ht="19.5" customHeight="1" x14ac:dyDescent="0.15">
      <c r="A4" s="3304" t="s">
        <v>652</v>
      </c>
      <c r="B4" s="3304"/>
      <c r="C4" s="3296"/>
      <c r="D4" s="3296"/>
      <c r="E4" s="3296"/>
      <c r="F4" s="3296"/>
      <c r="G4" s="3296"/>
      <c r="H4" s="1375"/>
      <c r="I4" s="3328" t="s">
        <v>649</v>
      </c>
      <c r="J4" s="3329"/>
      <c r="K4" s="3330"/>
      <c r="L4" s="3331"/>
      <c r="M4" s="3332"/>
      <c r="N4" s="3332"/>
      <c r="O4" s="3333"/>
      <c r="P4" s="1375"/>
    </row>
    <row r="5" spans="1:20" ht="7.5" customHeight="1" x14ac:dyDescent="0.15">
      <c r="A5" s="1375"/>
      <c r="B5" s="1375"/>
      <c r="C5" s="1375"/>
      <c r="D5" s="1375"/>
      <c r="E5" s="1375"/>
      <c r="F5" s="1375"/>
      <c r="G5" s="1375"/>
      <c r="H5" s="1375"/>
      <c r="I5" s="1375"/>
      <c r="J5" s="1375"/>
      <c r="K5" s="1375"/>
      <c r="L5" s="1375"/>
      <c r="M5" s="1375"/>
      <c r="N5" s="1375"/>
      <c r="O5" s="1375"/>
      <c r="P5" s="1375"/>
    </row>
    <row r="6" spans="1:20" ht="15.4" customHeight="1" x14ac:dyDescent="0.15">
      <c r="A6" s="3328" t="s">
        <v>2737</v>
      </c>
      <c r="B6" s="3329"/>
      <c r="C6" s="3329"/>
      <c r="D6" s="3329"/>
      <c r="E6" s="3329"/>
      <c r="F6" s="3329"/>
      <c r="G6" s="3329"/>
      <c r="H6" s="3329"/>
      <c r="I6" s="3329"/>
      <c r="J6" s="3330"/>
      <c r="K6" s="3328" t="s">
        <v>2774</v>
      </c>
      <c r="L6" s="3329"/>
      <c r="M6" s="3329"/>
      <c r="N6" s="3329"/>
      <c r="O6" s="3330"/>
      <c r="P6" s="1375"/>
    </row>
    <row r="7" spans="1:20" ht="15.4" customHeight="1" x14ac:dyDescent="0.15">
      <c r="A7" s="1427" t="s">
        <v>858</v>
      </c>
      <c r="B7" s="1428" t="s">
        <v>2739</v>
      </c>
      <c r="C7" s="1429"/>
      <c r="D7" s="1429"/>
      <c r="E7" s="1429"/>
      <c r="F7" s="1430"/>
      <c r="G7" s="1429"/>
      <c r="H7" s="1430"/>
      <c r="I7" s="1428"/>
      <c r="J7" s="1429"/>
      <c r="K7" s="3368" t="s">
        <v>2775</v>
      </c>
      <c r="L7" s="3369"/>
      <c r="M7" s="3369"/>
      <c r="N7" s="3369"/>
      <c r="O7" s="3370"/>
      <c r="P7" s="1375"/>
    </row>
    <row r="8" spans="1:20" ht="15.4" customHeight="1" x14ac:dyDescent="0.15">
      <c r="A8" s="1427" t="s">
        <v>861</v>
      </c>
      <c r="B8" s="1428" t="s">
        <v>2743</v>
      </c>
      <c r="C8" s="1429"/>
      <c r="D8" s="1429"/>
      <c r="E8" s="1429"/>
      <c r="F8" s="1430"/>
      <c r="G8" s="1429"/>
      <c r="H8" s="1430"/>
      <c r="I8" s="1428"/>
      <c r="J8" s="1429"/>
      <c r="K8" s="3368" t="s">
        <v>2776</v>
      </c>
      <c r="L8" s="3369"/>
      <c r="M8" s="3369"/>
      <c r="N8" s="3369"/>
      <c r="O8" s="3370"/>
      <c r="P8" s="1375"/>
    </row>
    <row r="9" spans="1:20" ht="15.4" customHeight="1" x14ac:dyDescent="0.15">
      <c r="A9" s="1427" t="s">
        <v>1002</v>
      </c>
      <c r="B9" s="1428" t="s">
        <v>2741</v>
      </c>
      <c r="C9" s="1429"/>
      <c r="D9" s="1429"/>
      <c r="E9" s="1429"/>
      <c r="F9" s="1430"/>
      <c r="G9" s="1429"/>
      <c r="H9" s="1430"/>
      <c r="I9" s="1428"/>
      <c r="J9" s="1429"/>
      <c r="K9" s="3368" t="s">
        <v>2776</v>
      </c>
      <c r="L9" s="3369"/>
      <c r="M9" s="3369"/>
      <c r="N9" s="3369"/>
      <c r="O9" s="3370"/>
      <c r="P9" s="1375"/>
    </row>
    <row r="10" spans="1:20" ht="30" customHeight="1" x14ac:dyDescent="0.15">
      <c r="A10" s="1427" t="s">
        <v>1004</v>
      </c>
      <c r="B10" s="1428" t="s">
        <v>2744</v>
      </c>
      <c r="C10" s="1429"/>
      <c r="D10" s="1429"/>
      <c r="E10" s="1429"/>
      <c r="F10" s="1430"/>
      <c r="G10" s="1429"/>
      <c r="H10" s="1430"/>
      <c r="I10" s="1428"/>
      <c r="J10" s="1429"/>
      <c r="K10" s="3375" t="s">
        <v>2777</v>
      </c>
      <c r="L10" s="3376"/>
      <c r="M10" s="3376"/>
      <c r="N10" s="3376"/>
      <c r="O10" s="3377"/>
      <c r="P10" s="1375"/>
    </row>
    <row r="11" spans="1:20" ht="15.4" customHeight="1" x14ac:dyDescent="0.15">
      <c r="A11" s="1376" t="s">
        <v>1011</v>
      </c>
      <c r="B11" s="1377" t="s">
        <v>2746</v>
      </c>
      <c r="C11" s="1378"/>
      <c r="D11" s="1378"/>
      <c r="E11" s="1378"/>
      <c r="F11" s="1379"/>
      <c r="G11" s="1378"/>
      <c r="H11" s="1379"/>
      <c r="I11" s="1377"/>
      <c r="J11" s="1378"/>
      <c r="K11" s="3368" t="s">
        <v>2778</v>
      </c>
      <c r="L11" s="3369"/>
      <c r="M11" s="3369"/>
      <c r="N11" s="3369"/>
      <c r="O11" s="3370"/>
      <c r="P11" s="1375"/>
    </row>
    <row r="12" spans="1:20" ht="29.1" customHeight="1" x14ac:dyDescent="0.15">
      <c r="A12" s="1427" t="s">
        <v>1013</v>
      </c>
      <c r="B12" s="1428" t="s">
        <v>2748</v>
      </c>
      <c r="C12" s="1378"/>
      <c r="D12" s="1378"/>
      <c r="E12" s="1378"/>
      <c r="F12" s="1379"/>
      <c r="G12" s="1378"/>
      <c r="H12" s="1379"/>
      <c r="I12" s="1377"/>
      <c r="J12" s="1378"/>
      <c r="K12" s="3378" t="s">
        <v>2779</v>
      </c>
      <c r="L12" s="3379"/>
      <c r="M12" s="3379"/>
      <c r="N12" s="3379"/>
      <c r="O12" s="3380"/>
      <c r="P12" s="1375"/>
    </row>
    <row r="13" spans="1:20" ht="15.4" customHeight="1" x14ac:dyDescent="0.15">
      <c r="A13" s="1381" t="s">
        <v>2745</v>
      </c>
      <c r="B13" s="1382" t="s">
        <v>2702</v>
      </c>
      <c r="C13" s="1378"/>
      <c r="D13" s="1378"/>
      <c r="E13" s="1378"/>
      <c r="F13" s="1379"/>
      <c r="G13" s="1378"/>
      <c r="H13" s="1379"/>
      <c r="I13" s="1377"/>
      <c r="J13" s="1378"/>
      <c r="K13" s="3368" t="s">
        <v>2776</v>
      </c>
      <c r="L13" s="3369"/>
      <c r="M13" s="3369"/>
      <c r="N13" s="3369"/>
      <c r="O13" s="3370"/>
      <c r="P13" s="1375"/>
    </row>
    <row r="14" spans="1:20" ht="15.4" customHeight="1" x14ac:dyDescent="0.15">
      <c r="A14" s="1431" t="s">
        <v>2747</v>
      </c>
      <c r="B14" s="1432" t="s">
        <v>609</v>
      </c>
      <c r="C14" s="1433"/>
      <c r="D14" s="1433"/>
      <c r="E14" s="1433"/>
      <c r="F14" s="1433"/>
      <c r="G14" s="1433"/>
      <c r="H14" s="1433"/>
      <c r="I14" s="1433"/>
      <c r="J14" s="1433"/>
      <c r="K14" s="3371" t="s">
        <v>2776</v>
      </c>
      <c r="L14" s="3372"/>
      <c r="M14" s="3372"/>
      <c r="N14" s="3372"/>
      <c r="O14" s="3373"/>
      <c r="P14" s="1375"/>
    </row>
    <row r="15" spans="1:20" ht="7.5" customHeight="1" x14ac:dyDescent="0.15"/>
    <row r="16" spans="1:20" ht="15.4" customHeight="1" thickBot="1" x14ac:dyDescent="0.2">
      <c r="A16" s="3293" t="s">
        <v>2780</v>
      </c>
      <c r="B16" s="3293"/>
      <c r="C16" s="3293"/>
      <c r="D16" s="3293"/>
      <c r="E16" s="3293"/>
      <c r="F16" s="3293"/>
      <c r="G16" s="3293"/>
      <c r="H16" s="3293"/>
      <c r="I16" s="3293"/>
      <c r="J16" s="3293"/>
      <c r="K16" s="3293"/>
      <c r="L16" s="3293"/>
      <c r="M16" s="3293"/>
      <c r="N16" s="3293"/>
      <c r="O16" s="3293"/>
    </row>
    <row r="17" spans="1:15" ht="21.4" customHeight="1" thickBot="1" x14ac:dyDescent="0.2">
      <c r="A17" s="3319" t="s">
        <v>2599</v>
      </c>
      <c r="B17" s="3320"/>
      <c r="C17" s="3321"/>
      <c r="D17" s="3322"/>
      <c r="E17" s="3323"/>
      <c r="F17" s="1391" t="s">
        <v>1574</v>
      </c>
      <c r="G17" s="3324"/>
      <c r="H17" s="3323"/>
      <c r="I17" s="1391" t="s">
        <v>1574</v>
      </c>
      <c r="J17" s="3324"/>
      <c r="K17" s="3323"/>
      <c r="L17" s="1392" t="s">
        <v>1574</v>
      </c>
      <c r="M17" s="3374" t="s">
        <v>2750</v>
      </c>
      <c r="N17" s="3353"/>
      <c r="O17" s="3354"/>
    </row>
    <row r="18" spans="1:15" ht="21.4" customHeight="1" thickTop="1" thickBot="1" x14ac:dyDescent="0.2">
      <c r="A18" s="3334" t="s">
        <v>2615</v>
      </c>
      <c r="B18" s="3335"/>
      <c r="C18" s="3336"/>
      <c r="D18" s="3334"/>
      <c r="E18" s="3335"/>
      <c r="F18" s="3335"/>
      <c r="G18" s="3335"/>
      <c r="H18" s="3335"/>
      <c r="I18" s="3335"/>
      <c r="J18" s="3335"/>
      <c r="K18" s="3335"/>
      <c r="L18" s="3336"/>
      <c r="M18" s="3286"/>
      <c r="N18" s="3287"/>
      <c r="O18" s="3288"/>
    </row>
    <row r="19" spans="1:15" ht="7.5" customHeight="1" x14ac:dyDescent="0.15"/>
    <row r="20" spans="1:15" ht="15.4" customHeight="1" x14ac:dyDescent="0.15">
      <c r="A20" s="3367" t="s">
        <v>2781</v>
      </c>
      <c r="B20" s="3293"/>
      <c r="C20" s="3293"/>
      <c r="D20" s="3293"/>
      <c r="E20" s="3293"/>
      <c r="F20" s="3293"/>
      <c r="G20" s="3293"/>
      <c r="H20" s="3293"/>
      <c r="I20" s="3293"/>
      <c r="J20" s="3293"/>
      <c r="K20" s="3293"/>
      <c r="L20" s="3293"/>
      <c r="M20" s="3293"/>
      <c r="N20" s="3293"/>
      <c r="O20" s="3293"/>
    </row>
    <row r="21" spans="1:15" ht="15.4" customHeight="1" thickBot="1" x14ac:dyDescent="0.2">
      <c r="A21" s="1393" t="s">
        <v>2599</v>
      </c>
      <c r="B21" s="3294" t="s">
        <v>2768</v>
      </c>
      <c r="C21" s="3294"/>
      <c r="D21" s="3294"/>
      <c r="E21" s="3294" t="s">
        <v>2612</v>
      </c>
      <c r="F21" s="3294"/>
      <c r="G21" s="3294"/>
      <c r="H21" s="3294"/>
      <c r="I21" s="3351" t="s">
        <v>2782</v>
      </c>
      <c r="J21" s="3366"/>
      <c r="K21" s="3366"/>
      <c r="L21" s="3366"/>
      <c r="M21" s="3366"/>
      <c r="N21" s="3294" t="s">
        <v>2783</v>
      </c>
      <c r="O21" s="3309"/>
    </row>
    <row r="22" spans="1:15" ht="14.25" customHeight="1" thickTop="1" x14ac:dyDescent="0.15">
      <c r="A22" s="1394"/>
      <c r="B22" s="3307"/>
      <c r="C22" s="3307"/>
      <c r="D22" s="3307"/>
      <c r="E22" s="3307"/>
      <c r="F22" s="3307"/>
      <c r="G22" s="3307"/>
      <c r="H22" s="3307"/>
      <c r="I22" s="3274"/>
      <c r="J22" s="3275"/>
      <c r="K22" s="1434" t="s">
        <v>1730</v>
      </c>
      <c r="L22" s="3275"/>
      <c r="M22" s="3275"/>
      <c r="N22" s="3307"/>
      <c r="O22" s="3308"/>
    </row>
    <row r="23" spans="1:15" ht="14.25" customHeight="1" x14ac:dyDescent="0.15">
      <c r="A23" s="1395"/>
      <c r="B23" s="3296"/>
      <c r="C23" s="3296"/>
      <c r="D23" s="3296"/>
      <c r="E23" s="3296"/>
      <c r="F23" s="3296"/>
      <c r="G23" s="3296"/>
      <c r="H23" s="3296"/>
      <c r="I23" s="3331"/>
      <c r="J23" s="3332"/>
      <c r="K23" s="1435" t="s">
        <v>1730</v>
      </c>
      <c r="L23" s="3332"/>
      <c r="M23" s="3332"/>
      <c r="N23" s="3296"/>
      <c r="O23" s="3297"/>
    </row>
    <row r="24" spans="1:15" ht="14.25" customHeight="1" x14ac:dyDescent="0.15">
      <c r="A24" s="1395"/>
      <c r="B24" s="3296"/>
      <c r="C24" s="3296"/>
      <c r="D24" s="3296"/>
      <c r="E24" s="3296"/>
      <c r="F24" s="3296"/>
      <c r="G24" s="3296"/>
      <c r="H24" s="3296"/>
      <c r="I24" s="3331"/>
      <c r="J24" s="3332"/>
      <c r="K24" s="1435" t="s">
        <v>1730</v>
      </c>
      <c r="L24" s="3332"/>
      <c r="M24" s="3332"/>
      <c r="N24" s="3296"/>
      <c r="O24" s="3297"/>
    </row>
    <row r="25" spans="1:15" ht="14.25" customHeight="1" x14ac:dyDescent="0.15">
      <c r="A25" s="3305"/>
      <c r="B25" s="3296"/>
      <c r="C25" s="3296"/>
      <c r="D25" s="3296"/>
      <c r="E25" s="3296"/>
      <c r="F25" s="3296"/>
      <c r="G25" s="3296"/>
      <c r="H25" s="3296"/>
      <c r="I25" s="3331"/>
      <c r="J25" s="3332"/>
      <c r="K25" s="1435" t="s">
        <v>1730</v>
      </c>
      <c r="L25" s="3332"/>
      <c r="M25" s="3332"/>
      <c r="N25" s="3296"/>
      <c r="O25" s="3297"/>
    </row>
    <row r="26" spans="1:15" ht="14.25" customHeight="1" x14ac:dyDescent="0.15">
      <c r="A26" s="3305"/>
      <c r="B26" s="3296"/>
      <c r="C26" s="3296"/>
      <c r="D26" s="3296"/>
      <c r="E26" s="3296"/>
      <c r="F26" s="3296"/>
      <c r="G26" s="3296"/>
      <c r="H26" s="3296"/>
      <c r="I26" s="3331"/>
      <c r="J26" s="3332"/>
      <c r="K26" s="1435" t="s">
        <v>1730</v>
      </c>
      <c r="L26" s="3332"/>
      <c r="M26" s="3332"/>
      <c r="N26" s="3296"/>
      <c r="O26" s="3297"/>
    </row>
    <row r="27" spans="1:15" ht="14.25" customHeight="1" x14ac:dyDescent="0.15">
      <c r="A27" s="3305"/>
      <c r="B27" s="3296"/>
      <c r="C27" s="3296"/>
      <c r="D27" s="3296"/>
      <c r="E27" s="3296"/>
      <c r="F27" s="3296"/>
      <c r="G27" s="3296"/>
      <c r="H27" s="3296"/>
      <c r="I27" s="3331"/>
      <c r="J27" s="3332"/>
      <c r="K27" s="1435" t="s">
        <v>1730</v>
      </c>
      <c r="L27" s="3332"/>
      <c r="M27" s="3332"/>
      <c r="N27" s="3296"/>
      <c r="O27" s="3297"/>
    </row>
    <row r="28" spans="1:15" ht="14.25" customHeight="1" x14ac:dyDescent="0.15">
      <c r="A28" s="1396" t="s">
        <v>1574</v>
      </c>
      <c r="B28" s="3296"/>
      <c r="C28" s="3296"/>
      <c r="D28" s="3296"/>
      <c r="E28" s="3296"/>
      <c r="F28" s="3296"/>
      <c r="G28" s="3296"/>
      <c r="H28" s="3296"/>
      <c r="I28" s="3331"/>
      <c r="J28" s="3332"/>
      <c r="K28" s="1435" t="s">
        <v>1730</v>
      </c>
      <c r="L28" s="3332"/>
      <c r="M28" s="3332"/>
      <c r="N28" s="3296"/>
      <c r="O28" s="3297"/>
    </row>
    <row r="29" spans="1:15" ht="14.25" customHeight="1" x14ac:dyDescent="0.15">
      <c r="A29" s="1395"/>
      <c r="B29" s="3295"/>
      <c r="C29" s="3295"/>
      <c r="D29" s="3295"/>
      <c r="E29" s="3295"/>
      <c r="F29" s="3295"/>
      <c r="G29" s="3295"/>
      <c r="H29" s="3295"/>
      <c r="I29" s="3331"/>
      <c r="J29" s="3332"/>
      <c r="K29" s="1435" t="s">
        <v>1730</v>
      </c>
      <c r="L29" s="3332"/>
      <c r="M29" s="3332"/>
      <c r="N29" s="3296"/>
      <c r="O29" s="3297"/>
    </row>
    <row r="30" spans="1:15" ht="15.4" customHeight="1" thickBot="1" x14ac:dyDescent="0.2">
      <c r="A30" s="1397"/>
      <c r="B30" s="3342"/>
      <c r="C30" s="3364"/>
      <c r="D30" s="3364"/>
      <c r="E30" s="3364"/>
      <c r="F30" s="3364"/>
      <c r="G30" s="3364"/>
      <c r="H30" s="3365"/>
      <c r="I30" s="3346" t="s">
        <v>2616</v>
      </c>
      <c r="J30" s="3301"/>
      <c r="K30" s="3301"/>
      <c r="L30" s="3301"/>
      <c r="M30" s="3302"/>
      <c r="N30" s="3346"/>
      <c r="O30" s="3303"/>
    </row>
    <row r="31" spans="1:15" ht="14.25" customHeight="1" thickTop="1" x14ac:dyDescent="0.15">
      <c r="A31" s="1394"/>
      <c r="B31" s="3307"/>
      <c r="C31" s="3307"/>
      <c r="D31" s="3307"/>
      <c r="E31" s="3307"/>
      <c r="F31" s="3307"/>
      <c r="G31" s="3307"/>
      <c r="H31" s="3307"/>
      <c r="I31" s="3274"/>
      <c r="J31" s="3275"/>
      <c r="K31" s="1434" t="s">
        <v>1730</v>
      </c>
      <c r="L31" s="3275"/>
      <c r="M31" s="3275"/>
      <c r="N31" s="3307"/>
      <c r="O31" s="3308"/>
    </row>
    <row r="32" spans="1:15" ht="14.25" customHeight="1" x14ac:dyDescent="0.15">
      <c r="A32" s="1395"/>
      <c r="B32" s="3296"/>
      <c r="C32" s="3296"/>
      <c r="D32" s="3296"/>
      <c r="E32" s="3296"/>
      <c r="F32" s="3296"/>
      <c r="G32" s="3296"/>
      <c r="H32" s="3296"/>
      <c r="I32" s="3331"/>
      <c r="J32" s="3332"/>
      <c r="K32" s="1435" t="s">
        <v>1730</v>
      </c>
      <c r="L32" s="3332"/>
      <c r="M32" s="3332"/>
      <c r="N32" s="3296"/>
      <c r="O32" s="3297"/>
    </row>
    <row r="33" spans="1:15" ht="14.25" customHeight="1" x14ac:dyDescent="0.15">
      <c r="A33" s="1395"/>
      <c r="B33" s="3296"/>
      <c r="C33" s="3296"/>
      <c r="D33" s="3296"/>
      <c r="E33" s="3296"/>
      <c r="F33" s="3296"/>
      <c r="G33" s="3296"/>
      <c r="H33" s="3296"/>
      <c r="I33" s="3331"/>
      <c r="J33" s="3332"/>
      <c r="K33" s="1435" t="s">
        <v>1730</v>
      </c>
      <c r="L33" s="3332"/>
      <c r="M33" s="3332"/>
      <c r="N33" s="3296"/>
      <c r="O33" s="3297"/>
    </row>
    <row r="34" spans="1:15" ht="14.25" customHeight="1" x14ac:dyDescent="0.15">
      <c r="A34" s="3305"/>
      <c r="B34" s="3296"/>
      <c r="C34" s="3296"/>
      <c r="D34" s="3296"/>
      <c r="E34" s="3296"/>
      <c r="F34" s="3296"/>
      <c r="G34" s="3296"/>
      <c r="H34" s="3296"/>
      <c r="I34" s="3331"/>
      <c r="J34" s="3332"/>
      <c r="K34" s="1435" t="s">
        <v>1730</v>
      </c>
      <c r="L34" s="3332"/>
      <c r="M34" s="3332"/>
      <c r="N34" s="3296"/>
      <c r="O34" s="3297"/>
    </row>
    <row r="35" spans="1:15" ht="14.25" customHeight="1" x14ac:dyDescent="0.15">
      <c r="A35" s="3305"/>
      <c r="B35" s="3296"/>
      <c r="C35" s="3296"/>
      <c r="D35" s="3296"/>
      <c r="E35" s="3296"/>
      <c r="F35" s="3296"/>
      <c r="G35" s="3296"/>
      <c r="H35" s="3296"/>
      <c r="I35" s="3331"/>
      <c r="J35" s="3332"/>
      <c r="K35" s="1435" t="s">
        <v>1730</v>
      </c>
      <c r="L35" s="3332"/>
      <c r="M35" s="3332"/>
      <c r="N35" s="3296"/>
      <c r="O35" s="3297"/>
    </row>
    <row r="36" spans="1:15" ht="14.25" customHeight="1" x14ac:dyDescent="0.15">
      <c r="A36" s="3305"/>
      <c r="B36" s="3296"/>
      <c r="C36" s="3296"/>
      <c r="D36" s="3296"/>
      <c r="E36" s="3296"/>
      <c r="F36" s="3296"/>
      <c r="G36" s="3296"/>
      <c r="H36" s="3296"/>
      <c r="I36" s="3331"/>
      <c r="J36" s="3332"/>
      <c r="K36" s="1435" t="s">
        <v>1730</v>
      </c>
      <c r="L36" s="3332"/>
      <c r="M36" s="3332"/>
      <c r="N36" s="3296"/>
      <c r="O36" s="3297"/>
    </row>
    <row r="37" spans="1:15" ht="14.25" customHeight="1" x14ac:dyDescent="0.15">
      <c r="A37" s="1396" t="s">
        <v>1574</v>
      </c>
      <c r="B37" s="3296"/>
      <c r="C37" s="3296"/>
      <c r="D37" s="3296"/>
      <c r="E37" s="3296"/>
      <c r="F37" s="3296"/>
      <c r="G37" s="3296"/>
      <c r="H37" s="3296"/>
      <c r="I37" s="3331"/>
      <c r="J37" s="3332"/>
      <c r="K37" s="1435" t="s">
        <v>1730</v>
      </c>
      <c r="L37" s="3332"/>
      <c r="M37" s="3332"/>
      <c r="N37" s="3296"/>
      <c r="O37" s="3297"/>
    </row>
    <row r="38" spans="1:15" ht="14.25" customHeight="1" x14ac:dyDescent="0.15">
      <c r="A38" s="1395"/>
      <c r="B38" s="3295"/>
      <c r="C38" s="3295"/>
      <c r="D38" s="3295"/>
      <c r="E38" s="3295"/>
      <c r="F38" s="3295"/>
      <c r="G38" s="3295"/>
      <c r="H38" s="3295"/>
      <c r="I38" s="3331"/>
      <c r="J38" s="3332"/>
      <c r="K38" s="1435" t="s">
        <v>1730</v>
      </c>
      <c r="L38" s="3332"/>
      <c r="M38" s="3332"/>
      <c r="N38" s="3296"/>
      <c r="O38" s="3297"/>
    </row>
    <row r="39" spans="1:15" ht="15.4" customHeight="1" thickBot="1" x14ac:dyDescent="0.2">
      <c r="A39" s="1397"/>
      <c r="B39" s="3342"/>
      <c r="C39" s="3364"/>
      <c r="D39" s="3364"/>
      <c r="E39" s="3364"/>
      <c r="F39" s="3364"/>
      <c r="G39" s="3364"/>
      <c r="H39" s="3365"/>
      <c r="I39" s="3346" t="s">
        <v>2616</v>
      </c>
      <c r="J39" s="3301"/>
      <c r="K39" s="3301"/>
      <c r="L39" s="3301"/>
      <c r="M39" s="3302"/>
      <c r="N39" s="3346"/>
      <c r="O39" s="3303"/>
    </row>
    <row r="40" spans="1:15" ht="14.25" customHeight="1" thickTop="1" x14ac:dyDescent="0.15">
      <c r="A40" s="1394"/>
      <c r="B40" s="3307"/>
      <c r="C40" s="3307"/>
      <c r="D40" s="3307"/>
      <c r="E40" s="3307"/>
      <c r="F40" s="3307"/>
      <c r="G40" s="3307"/>
      <c r="H40" s="3307"/>
      <c r="I40" s="3274"/>
      <c r="J40" s="3275"/>
      <c r="K40" s="1434" t="s">
        <v>1730</v>
      </c>
      <c r="L40" s="3275"/>
      <c r="M40" s="3275"/>
      <c r="N40" s="3307"/>
      <c r="O40" s="3308"/>
    </row>
    <row r="41" spans="1:15" ht="14.25" customHeight="1" x14ac:dyDescent="0.15">
      <c r="A41" s="1395"/>
      <c r="B41" s="3296"/>
      <c r="C41" s="3296"/>
      <c r="D41" s="3296"/>
      <c r="E41" s="3296"/>
      <c r="F41" s="3296"/>
      <c r="G41" s="3296"/>
      <c r="H41" s="3296"/>
      <c r="I41" s="3331"/>
      <c r="J41" s="3332"/>
      <c r="K41" s="1435" t="s">
        <v>1730</v>
      </c>
      <c r="L41" s="3332"/>
      <c r="M41" s="3332"/>
      <c r="N41" s="3296"/>
      <c r="O41" s="3297"/>
    </row>
    <row r="42" spans="1:15" ht="14.25" customHeight="1" x14ac:dyDescent="0.15">
      <c r="A42" s="1395"/>
      <c r="B42" s="3296"/>
      <c r="C42" s="3296"/>
      <c r="D42" s="3296"/>
      <c r="E42" s="3296"/>
      <c r="F42" s="3296"/>
      <c r="G42" s="3296"/>
      <c r="H42" s="3296"/>
      <c r="I42" s="3331"/>
      <c r="J42" s="3332"/>
      <c r="K42" s="1435" t="s">
        <v>1730</v>
      </c>
      <c r="L42" s="3332"/>
      <c r="M42" s="3332"/>
      <c r="N42" s="3296"/>
      <c r="O42" s="3297"/>
    </row>
    <row r="43" spans="1:15" ht="14.25" customHeight="1" x14ac:dyDescent="0.15">
      <c r="A43" s="3305"/>
      <c r="B43" s="3296"/>
      <c r="C43" s="3296"/>
      <c r="D43" s="3296"/>
      <c r="E43" s="3296"/>
      <c r="F43" s="3296"/>
      <c r="G43" s="3296"/>
      <c r="H43" s="3296"/>
      <c r="I43" s="3331"/>
      <c r="J43" s="3332"/>
      <c r="K43" s="1435" t="s">
        <v>1730</v>
      </c>
      <c r="L43" s="3332"/>
      <c r="M43" s="3332"/>
      <c r="N43" s="3296"/>
      <c r="O43" s="3297"/>
    </row>
    <row r="44" spans="1:15" ht="14.25" customHeight="1" x14ac:dyDescent="0.15">
      <c r="A44" s="3305"/>
      <c r="B44" s="3296"/>
      <c r="C44" s="3296"/>
      <c r="D44" s="3296"/>
      <c r="E44" s="3296"/>
      <c r="F44" s="3296"/>
      <c r="G44" s="3296"/>
      <c r="H44" s="3296"/>
      <c r="I44" s="3331"/>
      <c r="J44" s="3332"/>
      <c r="K44" s="1435" t="s">
        <v>1730</v>
      </c>
      <c r="L44" s="3332"/>
      <c r="M44" s="3332"/>
      <c r="N44" s="3296"/>
      <c r="O44" s="3297"/>
    </row>
    <row r="45" spans="1:15" ht="14.25" customHeight="1" x14ac:dyDescent="0.15">
      <c r="A45" s="3305"/>
      <c r="B45" s="3296"/>
      <c r="C45" s="3296"/>
      <c r="D45" s="3296"/>
      <c r="E45" s="3296"/>
      <c r="F45" s="3296"/>
      <c r="G45" s="3296"/>
      <c r="H45" s="3296"/>
      <c r="I45" s="3331"/>
      <c r="J45" s="3332"/>
      <c r="K45" s="1435" t="s">
        <v>1730</v>
      </c>
      <c r="L45" s="3332"/>
      <c r="M45" s="3332"/>
      <c r="N45" s="3296"/>
      <c r="O45" s="3297"/>
    </row>
    <row r="46" spans="1:15" ht="14.25" customHeight="1" x14ac:dyDescent="0.15">
      <c r="A46" s="1396" t="s">
        <v>1574</v>
      </c>
      <c r="B46" s="3296"/>
      <c r="C46" s="3296"/>
      <c r="D46" s="3296"/>
      <c r="E46" s="3296"/>
      <c r="F46" s="3296"/>
      <c r="G46" s="3296"/>
      <c r="H46" s="3296"/>
      <c r="I46" s="3331"/>
      <c r="J46" s="3332"/>
      <c r="K46" s="1435" t="s">
        <v>1730</v>
      </c>
      <c r="L46" s="3332"/>
      <c r="M46" s="3332"/>
      <c r="N46" s="3296"/>
      <c r="O46" s="3297"/>
    </row>
    <row r="47" spans="1:15" ht="14.25" customHeight="1" x14ac:dyDescent="0.15">
      <c r="A47" s="1395"/>
      <c r="B47" s="3295"/>
      <c r="C47" s="3295"/>
      <c r="D47" s="3295"/>
      <c r="E47" s="3295"/>
      <c r="F47" s="3295"/>
      <c r="G47" s="3295"/>
      <c r="H47" s="3295"/>
      <c r="I47" s="3331"/>
      <c r="J47" s="3332"/>
      <c r="K47" s="1435" t="s">
        <v>1730</v>
      </c>
      <c r="L47" s="3332"/>
      <c r="M47" s="3332"/>
      <c r="N47" s="3296"/>
      <c r="O47" s="3297"/>
    </row>
    <row r="48" spans="1:15" ht="15.4" customHeight="1" thickBot="1" x14ac:dyDescent="0.2">
      <c r="A48" s="1397"/>
      <c r="B48" s="3342"/>
      <c r="C48" s="3364"/>
      <c r="D48" s="3364"/>
      <c r="E48" s="3364"/>
      <c r="F48" s="3364"/>
      <c r="G48" s="3364"/>
      <c r="H48" s="3365"/>
      <c r="I48" s="3346" t="s">
        <v>2616</v>
      </c>
      <c r="J48" s="3301"/>
      <c r="K48" s="3301"/>
      <c r="L48" s="3301"/>
      <c r="M48" s="3302"/>
      <c r="N48" s="3346"/>
      <c r="O48" s="3303"/>
    </row>
    <row r="49" spans="1:15" ht="11.25" customHeight="1" thickTop="1" x14ac:dyDescent="0.15">
      <c r="I49" s="3274" t="s">
        <v>2753</v>
      </c>
      <c r="J49" s="3275"/>
      <c r="K49" s="3275"/>
      <c r="L49" s="3275"/>
      <c r="M49" s="3276"/>
      <c r="N49" s="3274"/>
      <c r="O49" s="3280"/>
    </row>
    <row r="50" spans="1:15" ht="11.25" customHeight="1" x14ac:dyDescent="0.15">
      <c r="I50" s="3277"/>
      <c r="J50" s="3278"/>
      <c r="K50" s="3278"/>
      <c r="L50" s="3278"/>
      <c r="M50" s="3279"/>
      <c r="N50" s="3277"/>
      <c r="O50" s="3281"/>
    </row>
    <row r="51" spans="1:15" s="1399" customFormat="1" ht="12" customHeight="1" x14ac:dyDescent="0.15">
      <c r="A51" s="1398" t="s">
        <v>1026</v>
      </c>
      <c r="B51" s="3282" t="s">
        <v>2770</v>
      </c>
      <c r="C51" s="3282"/>
      <c r="D51" s="3282"/>
      <c r="E51" s="3282"/>
      <c r="F51" s="3282"/>
      <c r="G51" s="3282"/>
      <c r="H51" s="3282"/>
      <c r="I51" s="3282"/>
      <c r="J51" s="3282"/>
      <c r="K51" s="3282"/>
      <c r="L51" s="3282"/>
      <c r="M51" s="3282"/>
      <c r="N51" s="3282"/>
      <c r="O51" s="3282"/>
    </row>
    <row r="52" spans="1:15" s="1399" customFormat="1" ht="12" customHeight="1" x14ac:dyDescent="0.15">
      <c r="A52" s="1398" t="s">
        <v>1026</v>
      </c>
      <c r="B52" s="3282" t="s">
        <v>2617</v>
      </c>
      <c r="C52" s="3282"/>
      <c r="D52" s="3282"/>
      <c r="E52" s="3282"/>
      <c r="F52" s="3282"/>
      <c r="G52" s="3282"/>
      <c r="H52" s="3282"/>
      <c r="I52" s="3282"/>
      <c r="J52" s="3282"/>
      <c r="K52" s="3282"/>
      <c r="L52" s="3282"/>
      <c r="M52" s="3282"/>
      <c r="N52" s="3282"/>
      <c r="O52" s="3282"/>
    </row>
    <row r="53" spans="1:15" s="1422" customFormat="1" ht="7.5" customHeight="1" x14ac:dyDescent="0.15"/>
    <row r="54" spans="1:15" ht="15.4" customHeight="1" thickBot="1" x14ac:dyDescent="0.2">
      <c r="A54" s="1373" t="s">
        <v>2784</v>
      </c>
    </row>
    <row r="55" spans="1:15" ht="11.25" customHeight="1" x14ac:dyDescent="0.15">
      <c r="A55" s="3283" t="s">
        <v>2755</v>
      </c>
      <c r="B55" s="3284"/>
      <c r="C55" s="3284"/>
      <c r="D55" s="3285"/>
    </row>
    <row r="56" spans="1:15" ht="11.25" customHeight="1" thickBot="1" x14ac:dyDescent="0.2">
      <c r="A56" s="3286"/>
      <c r="B56" s="3287"/>
      <c r="C56" s="3287"/>
      <c r="D56" s="3288"/>
    </row>
    <row r="57" spans="1:15" ht="11.25" customHeight="1" x14ac:dyDescent="0.15">
      <c r="A57" s="3289"/>
      <c r="B57" s="3290"/>
      <c r="C57" s="3290"/>
      <c r="D57" s="3291" t="s">
        <v>576</v>
      </c>
      <c r="E57" s="3283" t="s">
        <v>2756</v>
      </c>
      <c r="F57" s="3284"/>
      <c r="G57" s="3285"/>
      <c r="H57" s="3289" t="s">
        <v>2604</v>
      </c>
      <c r="I57" s="3293" t="s">
        <v>2785</v>
      </c>
      <c r="J57" s="3293"/>
      <c r="K57" s="3293"/>
    </row>
    <row r="58" spans="1:15" ht="11.25" customHeight="1" thickBot="1" x14ac:dyDescent="0.2">
      <c r="A58" s="3286"/>
      <c r="B58" s="3287"/>
      <c r="C58" s="3287"/>
      <c r="D58" s="3288"/>
      <c r="E58" s="3286"/>
      <c r="F58" s="3287"/>
      <c r="G58" s="3288"/>
      <c r="H58" s="3289"/>
      <c r="I58" s="3293"/>
      <c r="J58" s="3293"/>
      <c r="K58" s="3293"/>
    </row>
    <row r="59" spans="1:15" s="1424" customFormat="1" ht="7.5" customHeight="1" x14ac:dyDescent="0.15"/>
    <row r="60" spans="1:15" s="1399" customFormat="1" ht="12" customHeight="1" x14ac:dyDescent="0.15">
      <c r="A60" s="1399" t="s">
        <v>2605</v>
      </c>
    </row>
    <row r="61" spans="1:15" s="1399" customFormat="1" ht="12" customHeight="1" x14ac:dyDescent="0.15">
      <c r="A61" s="1398">
        <v>1</v>
      </c>
      <c r="B61" s="1399" t="s">
        <v>2758</v>
      </c>
    </row>
    <row r="62" spans="1:15" s="1399" customFormat="1" ht="12" customHeight="1" x14ac:dyDescent="0.15">
      <c r="A62" s="1398">
        <v>2</v>
      </c>
      <c r="B62" s="3273" t="s">
        <v>2759</v>
      </c>
      <c r="C62" s="3273"/>
      <c r="D62" s="3273"/>
      <c r="E62" s="3273"/>
      <c r="F62" s="3273"/>
      <c r="G62" s="3273"/>
      <c r="H62" s="3273"/>
      <c r="I62" s="3273"/>
      <c r="J62" s="3273"/>
      <c r="K62" s="3273"/>
      <c r="L62" s="3273"/>
      <c r="M62" s="3273"/>
      <c r="N62" s="3273"/>
      <c r="O62" s="3273"/>
    </row>
    <row r="63" spans="1:15" s="1399" customFormat="1" ht="12" customHeight="1" x14ac:dyDescent="0.15">
      <c r="B63" s="3273"/>
      <c r="C63" s="3273"/>
      <c r="D63" s="3273"/>
      <c r="E63" s="3273"/>
      <c r="F63" s="3273"/>
      <c r="G63" s="3273"/>
      <c r="H63" s="3273"/>
      <c r="I63" s="3273"/>
      <c r="J63" s="3273"/>
      <c r="K63" s="3273"/>
      <c r="L63" s="3273"/>
      <c r="M63" s="3273"/>
      <c r="N63" s="3273"/>
      <c r="O63" s="3273"/>
    </row>
    <row r="64" spans="1:15" s="1399" customFormat="1" ht="12" customHeight="1" x14ac:dyDescent="0.15">
      <c r="A64" s="1398">
        <v>3</v>
      </c>
      <c r="B64" s="1399" t="s">
        <v>2786</v>
      </c>
    </row>
    <row r="65" spans="1:15" s="1399" customFormat="1" ht="12" customHeight="1" x14ac:dyDescent="0.15">
      <c r="B65" s="1399" t="s">
        <v>2787</v>
      </c>
    </row>
    <row r="66" spans="1:15" s="1399" customFormat="1" ht="12" customHeight="1" x14ac:dyDescent="0.15">
      <c r="A66" s="1398">
        <v>4</v>
      </c>
      <c r="B66" s="3273" t="s">
        <v>2788</v>
      </c>
      <c r="C66" s="3273"/>
      <c r="D66" s="3273"/>
      <c r="E66" s="3273"/>
      <c r="F66" s="3273"/>
      <c r="G66" s="3273"/>
      <c r="H66" s="3273"/>
      <c r="I66" s="3273"/>
      <c r="J66" s="3273"/>
      <c r="K66" s="3273"/>
      <c r="L66" s="3273"/>
      <c r="M66" s="3273"/>
      <c r="N66" s="3273"/>
      <c r="O66" s="3273"/>
    </row>
    <row r="67" spans="1:15" s="1399" customFormat="1" ht="12" customHeight="1" x14ac:dyDescent="0.15">
      <c r="B67" s="3273"/>
      <c r="C67" s="3273"/>
      <c r="D67" s="3273"/>
      <c r="E67" s="3273"/>
      <c r="F67" s="3273"/>
      <c r="G67" s="3273"/>
      <c r="H67" s="3273"/>
      <c r="I67" s="3273"/>
      <c r="J67" s="3273"/>
      <c r="K67" s="3273"/>
      <c r="L67" s="3273"/>
      <c r="M67" s="3273"/>
      <c r="N67" s="3273"/>
      <c r="O67" s="3273"/>
    </row>
    <row r="68" spans="1:15" s="1422" customFormat="1" ht="15.4" customHeight="1" x14ac:dyDescent="0.15"/>
    <row r="69" spans="1:15" s="1422" customFormat="1" ht="15.4" customHeight="1" x14ac:dyDescent="0.15"/>
    <row r="70" spans="1:15" s="1422" customFormat="1" ht="15.4" customHeight="1" x14ac:dyDescent="0.15"/>
    <row r="71" spans="1:15" s="1422" customFormat="1" ht="15.4" customHeight="1" x14ac:dyDescent="0.15"/>
    <row r="72" spans="1:15" s="1422" customFormat="1" ht="15.4" customHeight="1" x14ac:dyDescent="0.15"/>
    <row r="73" spans="1:15" ht="15.4" customHeight="1" x14ac:dyDescent="0.15"/>
    <row r="74" spans="1:15" ht="15.4" customHeight="1" x14ac:dyDescent="0.15"/>
    <row r="75" spans="1:15" ht="15.4" customHeight="1" x14ac:dyDescent="0.15"/>
  </sheetData>
  <mergeCells count="175">
    <mergeCell ref="K7:O7"/>
    <mergeCell ref="K8:O8"/>
    <mergeCell ref="K9:O9"/>
    <mergeCell ref="K10:O10"/>
    <mergeCell ref="K11:O11"/>
    <mergeCell ref="K12:O12"/>
    <mergeCell ref="A2:O2"/>
    <mergeCell ref="A4:B4"/>
    <mergeCell ref="C4:G4"/>
    <mergeCell ref="I4:K4"/>
    <mergeCell ref="L4:O4"/>
    <mergeCell ref="A6:J6"/>
    <mergeCell ref="K6:O6"/>
    <mergeCell ref="A18:C18"/>
    <mergeCell ref="D18:F18"/>
    <mergeCell ref="G18:I18"/>
    <mergeCell ref="J18:L18"/>
    <mergeCell ref="M18:O18"/>
    <mergeCell ref="A20:O20"/>
    <mergeCell ref="K13:O13"/>
    <mergeCell ref="K14:O14"/>
    <mergeCell ref="A16:O16"/>
    <mergeCell ref="A17:C17"/>
    <mergeCell ref="D17:E17"/>
    <mergeCell ref="G17:H17"/>
    <mergeCell ref="J17:K17"/>
    <mergeCell ref="M17:O17"/>
    <mergeCell ref="B21:D21"/>
    <mergeCell ref="E21:H21"/>
    <mergeCell ref="I21:M21"/>
    <mergeCell ref="N21:O21"/>
    <mergeCell ref="B22:D22"/>
    <mergeCell ref="E22:H22"/>
    <mergeCell ref="I22:J22"/>
    <mergeCell ref="L22:M22"/>
    <mergeCell ref="N22:O22"/>
    <mergeCell ref="B23:D23"/>
    <mergeCell ref="E23:H23"/>
    <mergeCell ref="I23:J23"/>
    <mergeCell ref="L23:M23"/>
    <mergeCell ref="N23:O23"/>
    <mergeCell ref="B24:D24"/>
    <mergeCell ref="E24:H24"/>
    <mergeCell ref="I24:J24"/>
    <mergeCell ref="L24:M24"/>
    <mergeCell ref="N24:O24"/>
    <mergeCell ref="N26:O26"/>
    <mergeCell ref="B27:D27"/>
    <mergeCell ref="E27:H27"/>
    <mergeCell ref="I27:J27"/>
    <mergeCell ref="L27:M27"/>
    <mergeCell ref="N27:O27"/>
    <mergeCell ref="A25:A27"/>
    <mergeCell ref="B25:D25"/>
    <mergeCell ref="E25:H25"/>
    <mergeCell ref="I25:J25"/>
    <mergeCell ref="L25:M25"/>
    <mergeCell ref="N25:O25"/>
    <mergeCell ref="B26:D26"/>
    <mergeCell ref="E26:H26"/>
    <mergeCell ref="I26:J26"/>
    <mergeCell ref="L26:M26"/>
    <mergeCell ref="B30:H30"/>
    <mergeCell ref="I30:M30"/>
    <mergeCell ref="N30:O30"/>
    <mergeCell ref="B31:D31"/>
    <mergeCell ref="E31:H31"/>
    <mergeCell ref="I31:J31"/>
    <mergeCell ref="L31:M31"/>
    <mergeCell ref="N31:O31"/>
    <mergeCell ref="B28:D28"/>
    <mergeCell ref="E28:H28"/>
    <mergeCell ref="I28:J28"/>
    <mergeCell ref="L28:M28"/>
    <mergeCell ref="N28:O28"/>
    <mergeCell ref="B29:D29"/>
    <mergeCell ref="E29:H29"/>
    <mergeCell ref="I29:J29"/>
    <mergeCell ref="L29:M29"/>
    <mergeCell ref="N29:O29"/>
    <mergeCell ref="B32:D32"/>
    <mergeCell ref="E32:H32"/>
    <mergeCell ref="I32:J32"/>
    <mergeCell ref="L32:M32"/>
    <mergeCell ref="N32:O32"/>
    <mergeCell ref="B33:D33"/>
    <mergeCell ref="E33:H33"/>
    <mergeCell ref="I33:J33"/>
    <mergeCell ref="L33:M33"/>
    <mergeCell ref="N33:O33"/>
    <mergeCell ref="N35:O35"/>
    <mergeCell ref="B36:D36"/>
    <mergeCell ref="E36:H36"/>
    <mergeCell ref="I36:J36"/>
    <mergeCell ref="L36:M36"/>
    <mergeCell ref="N36:O36"/>
    <mergeCell ref="A34:A36"/>
    <mergeCell ref="B34:D34"/>
    <mergeCell ref="E34:H34"/>
    <mergeCell ref="I34:J34"/>
    <mergeCell ref="L34:M34"/>
    <mergeCell ref="N34:O34"/>
    <mergeCell ref="B35:D35"/>
    <mergeCell ref="E35:H35"/>
    <mergeCell ref="I35:J35"/>
    <mergeCell ref="L35:M35"/>
    <mergeCell ref="B39:H39"/>
    <mergeCell ref="I39:M39"/>
    <mergeCell ref="N39:O39"/>
    <mergeCell ref="B40:D40"/>
    <mergeCell ref="E40:H40"/>
    <mergeCell ref="I40:J40"/>
    <mergeCell ref="L40:M40"/>
    <mergeCell ref="N40:O40"/>
    <mergeCell ref="B37:D37"/>
    <mergeCell ref="E37:H37"/>
    <mergeCell ref="I37:J37"/>
    <mergeCell ref="L37:M37"/>
    <mergeCell ref="N37:O37"/>
    <mergeCell ref="B38:D38"/>
    <mergeCell ref="E38:H38"/>
    <mergeCell ref="I38:J38"/>
    <mergeCell ref="L38:M38"/>
    <mergeCell ref="N38:O38"/>
    <mergeCell ref="B41:D41"/>
    <mergeCell ref="E41:H41"/>
    <mergeCell ref="I41:J41"/>
    <mergeCell ref="L41:M41"/>
    <mergeCell ref="N41:O41"/>
    <mergeCell ref="B42:D42"/>
    <mergeCell ref="E42:H42"/>
    <mergeCell ref="I42:J42"/>
    <mergeCell ref="L42:M42"/>
    <mergeCell ref="N42:O42"/>
    <mergeCell ref="N44:O44"/>
    <mergeCell ref="B45:D45"/>
    <mergeCell ref="E45:H45"/>
    <mergeCell ref="I45:J45"/>
    <mergeCell ref="L45:M45"/>
    <mergeCell ref="N45:O45"/>
    <mergeCell ref="A43:A45"/>
    <mergeCell ref="B43:D43"/>
    <mergeCell ref="E43:H43"/>
    <mergeCell ref="I43:J43"/>
    <mergeCell ref="L43:M43"/>
    <mergeCell ref="N43:O43"/>
    <mergeCell ref="B44:D44"/>
    <mergeCell ref="E44:H44"/>
    <mergeCell ref="I44:J44"/>
    <mergeCell ref="L44:M44"/>
    <mergeCell ref="B48:H48"/>
    <mergeCell ref="I48:M48"/>
    <mergeCell ref="N48:O48"/>
    <mergeCell ref="I49:M50"/>
    <mergeCell ref="N49:O50"/>
    <mergeCell ref="B51:O51"/>
    <mergeCell ref="B46:D46"/>
    <mergeCell ref="E46:H46"/>
    <mergeCell ref="I46:J46"/>
    <mergeCell ref="L46:M46"/>
    <mergeCell ref="N46:O46"/>
    <mergeCell ref="B47:D47"/>
    <mergeCell ref="E47:H47"/>
    <mergeCell ref="I47:J47"/>
    <mergeCell ref="L47:M47"/>
    <mergeCell ref="N47:O47"/>
    <mergeCell ref="B62:O63"/>
    <mergeCell ref="B66:O67"/>
    <mergeCell ref="B52:O52"/>
    <mergeCell ref="A55:D56"/>
    <mergeCell ref="A57:C58"/>
    <mergeCell ref="D57:D58"/>
    <mergeCell ref="E57:G58"/>
    <mergeCell ref="H57:H58"/>
    <mergeCell ref="I57:K58"/>
  </mergeCells>
  <phoneticPr fontId="9"/>
  <printOptions horizontalCentered="1"/>
  <pageMargins left="0.39370078740157483" right="0.39370078740157483" top="0.78740157480314965" bottom="0" header="0.51181102362204722" footer="0.51181102362204722"/>
  <pageSetup paperSize="9" scale="79" orientation="portrait"/>
  <headerFooter alignWithMargins="0">
    <oddHeader>&amp;R&amp;"ＭＳ ゴシック,標準"&amp;10＜参考様式19-3＞</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51"/>
  </sheetPr>
  <dimension ref="A1:O128"/>
  <sheetViews>
    <sheetView workbookViewId="0">
      <selection sqref="A1:N1"/>
    </sheetView>
  </sheetViews>
  <sheetFormatPr defaultColWidth="9" defaultRowHeight="13.5" x14ac:dyDescent="0.15"/>
  <cols>
    <col min="1" max="13" width="6.75" style="1373" customWidth="1"/>
    <col min="14" max="14" width="16.75" style="1373" customWidth="1"/>
    <col min="15" max="15" width="1.625" style="1373" customWidth="1"/>
    <col min="16" max="16" width="5.625" style="1373" customWidth="1"/>
    <col min="17" max="16384" width="9" style="1373"/>
  </cols>
  <sheetData>
    <row r="1" spans="1:15" ht="20.25" customHeight="1" x14ac:dyDescent="0.15">
      <c r="A1" s="3395" t="s">
        <v>2789</v>
      </c>
      <c r="B1" s="3395"/>
      <c r="C1" s="3395"/>
      <c r="D1" s="3395"/>
      <c r="E1" s="3395"/>
      <c r="F1" s="3395"/>
      <c r="G1" s="3395"/>
      <c r="H1" s="3395"/>
      <c r="I1" s="3395"/>
      <c r="J1" s="3395"/>
      <c r="K1" s="3395"/>
      <c r="L1" s="3395"/>
      <c r="M1" s="3395"/>
      <c r="N1" s="3395"/>
      <c r="O1" s="1374"/>
    </row>
    <row r="2" spans="1:15" ht="7.5" customHeight="1" x14ac:dyDescent="0.15">
      <c r="A2" s="1375"/>
      <c r="B2" s="1375"/>
      <c r="C2" s="1375"/>
      <c r="D2" s="1375"/>
      <c r="E2" s="1375"/>
      <c r="F2" s="1375"/>
      <c r="G2" s="1375"/>
      <c r="H2" s="1375"/>
      <c r="I2" s="1375"/>
      <c r="J2" s="1375"/>
      <c r="K2" s="1375"/>
      <c r="L2" s="1375"/>
      <c r="M2" s="1375"/>
      <c r="N2" s="1375"/>
      <c r="O2" s="1375"/>
    </row>
    <row r="3" spans="1:15" ht="22.5" customHeight="1" x14ac:dyDescent="0.15">
      <c r="A3" s="3304" t="s">
        <v>652</v>
      </c>
      <c r="B3" s="3304"/>
      <c r="C3" s="3296"/>
      <c r="D3" s="3296"/>
      <c r="E3" s="3296"/>
      <c r="F3" s="3296"/>
      <c r="G3" s="3296"/>
      <c r="H3" s="1375"/>
      <c r="I3" s="3328" t="s">
        <v>649</v>
      </c>
      <c r="J3" s="3329"/>
      <c r="K3" s="3330"/>
      <c r="L3" s="3331"/>
      <c r="M3" s="3332"/>
      <c r="N3" s="3333"/>
      <c r="O3" s="1375"/>
    </row>
    <row r="4" spans="1:15" ht="7.5" customHeight="1" x14ac:dyDescent="0.15">
      <c r="A4" s="1375"/>
      <c r="B4" s="1375"/>
      <c r="C4" s="1375"/>
      <c r="D4" s="1375"/>
      <c r="E4" s="1375"/>
      <c r="F4" s="1375"/>
      <c r="G4" s="1375"/>
      <c r="H4" s="1375"/>
      <c r="I4" s="1375"/>
      <c r="J4" s="1375"/>
      <c r="K4" s="1375"/>
      <c r="L4" s="1375"/>
      <c r="M4" s="1375"/>
      <c r="N4" s="1375"/>
      <c r="O4" s="1375"/>
    </row>
    <row r="5" spans="1:15" ht="15.4" customHeight="1" x14ac:dyDescent="0.15">
      <c r="A5" s="3328" t="s">
        <v>2737</v>
      </c>
      <c r="B5" s="3329"/>
      <c r="C5" s="3329"/>
      <c r="D5" s="3329"/>
      <c r="E5" s="3329"/>
      <c r="F5" s="3329"/>
      <c r="G5" s="3329"/>
      <c r="H5" s="3329"/>
      <c r="I5" s="3329"/>
      <c r="J5" s="3330"/>
      <c r="K5" s="3328" t="s">
        <v>2738</v>
      </c>
      <c r="L5" s="3329"/>
      <c r="M5" s="3329"/>
      <c r="N5" s="3330"/>
      <c r="O5" s="1375"/>
    </row>
    <row r="6" spans="1:15" ht="15.4" customHeight="1" x14ac:dyDescent="0.15">
      <c r="A6" s="1376" t="s">
        <v>858</v>
      </c>
      <c r="B6" s="1377" t="s">
        <v>2739</v>
      </c>
      <c r="C6" s="1378"/>
      <c r="D6" s="1378"/>
      <c r="E6" s="1378"/>
      <c r="F6" s="1379"/>
      <c r="G6" s="1378"/>
      <c r="H6" s="1379"/>
      <c r="I6" s="1377"/>
      <c r="J6" s="1380"/>
      <c r="K6" s="3310" t="s">
        <v>2740</v>
      </c>
      <c r="L6" s="3311"/>
      <c r="M6" s="3311"/>
      <c r="N6" s="3312"/>
      <c r="O6" s="1375"/>
    </row>
    <row r="7" spans="1:15" ht="15.4" customHeight="1" x14ac:dyDescent="0.15">
      <c r="A7" s="1381" t="s">
        <v>861</v>
      </c>
      <c r="B7" s="1382" t="s">
        <v>2702</v>
      </c>
      <c r="C7" s="1383"/>
      <c r="D7" s="1383"/>
      <c r="E7" s="1383"/>
      <c r="F7" s="1384"/>
      <c r="G7" s="1383"/>
      <c r="H7" s="1384"/>
      <c r="I7" s="1382"/>
      <c r="J7" s="1385"/>
      <c r="K7" s="3313"/>
      <c r="L7" s="3314"/>
      <c r="M7" s="3314"/>
      <c r="N7" s="3315"/>
      <c r="O7" s="1375"/>
    </row>
    <row r="8" spans="1:15" ht="15.4" customHeight="1" x14ac:dyDescent="0.15">
      <c r="A8" s="1386" t="s">
        <v>1002</v>
      </c>
      <c r="B8" s="1387" t="s">
        <v>609</v>
      </c>
      <c r="C8" s="1388"/>
      <c r="D8" s="1388"/>
      <c r="E8" s="1388"/>
      <c r="F8" s="1388"/>
      <c r="G8" s="1388"/>
      <c r="H8" s="1388"/>
      <c r="I8" s="1388"/>
      <c r="J8" s="1389"/>
      <c r="K8" s="3316"/>
      <c r="L8" s="3317"/>
      <c r="M8" s="3317"/>
      <c r="N8" s="3318"/>
      <c r="O8" s="1375"/>
    </row>
    <row r="9" spans="1:15" ht="15.4" customHeight="1" x14ac:dyDescent="0.15">
      <c r="A9" s="1381" t="s">
        <v>1004</v>
      </c>
      <c r="B9" s="1382" t="s">
        <v>2741</v>
      </c>
      <c r="C9" s="1383"/>
      <c r="D9" s="1383"/>
      <c r="E9" s="1383"/>
      <c r="F9" s="1384"/>
      <c r="G9" s="1383"/>
      <c r="H9" s="1384"/>
      <c r="I9" s="1382"/>
      <c r="J9" s="1385"/>
      <c r="K9" s="3310" t="s">
        <v>2742</v>
      </c>
      <c r="L9" s="3311"/>
      <c r="M9" s="3311"/>
      <c r="N9" s="3312"/>
      <c r="O9" s="1375"/>
    </row>
    <row r="10" spans="1:15" ht="15.4" customHeight="1" x14ac:dyDescent="0.15">
      <c r="A10" s="1381" t="s">
        <v>1011</v>
      </c>
      <c r="B10" s="1382" t="s">
        <v>2743</v>
      </c>
      <c r="C10" s="1383"/>
      <c r="D10" s="1383"/>
      <c r="E10" s="1383"/>
      <c r="F10" s="1384"/>
      <c r="G10" s="1383"/>
      <c r="H10" s="1384"/>
      <c r="I10" s="1382"/>
      <c r="J10" s="1385"/>
      <c r="K10" s="3313"/>
      <c r="L10" s="3314"/>
      <c r="M10" s="3314"/>
      <c r="N10" s="3315"/>
      <c r="O10" s="1375"/>
    </row>
    <row r="11" spans="1:15" ht="15.4" customHeight="1" x14ac:dyDescent="0.15">
      <c r="A11" s="1381" t="s">
        <v>1013</v>
      </c>
      <c r="B11" s="1382" t="s">
        <v>2744</v>
      </c>
      <c r="C11" s="1383"/>
      <c r="D11" s="1383"/>
      <c r="E11" s="1383"/>
      <c r="F11" s="1384"/>
      <c r="G11" s="1383"/>
      <c r="H11" s="1384"/>
      <c r="I11" s="1382"/>
      <c r="J11" s="1385"/>
      <c r="K11" s="3313"/>
      <c r="L11" s="3314"/>
      <c r="M11" s="3314"/>
      <c r="N11" s="3315"/>
      <c r="O11" s="1375"/>
    </row>
    <row r="12" spans="1:15" ht="15.4" customHeight="1" x14ac:dyDescent="0.15">
      <c r="A12" s="1381" t="s">
        <v>2745</v>
      </c>
      <c r="B12" s="1382" t="s">
        <v>2746</v>
      </c>
      <c r="C12" s="1383"/>
      <c r="D12" s="1383"/>
      <c r="E12" s="1383"/>
      <c r="F12" s="1384"/>
      <c r="G12" s="1383"/>
      <c r="H12" s="1384"/>
      <c r="I12" s="1382"/>
      <c r="J12" s="1385"/>
      <c r="K12" s="3313"/>
      <c r="L12" s="3314"/>
      <c r="M12" s="3314"/>
      <c r="N12" s="3315"/>
      <c r="O12" s="1375"/>
    </row>
    <row r="13" spans="1:15" ht="15.4" customHeight="1" x14ac:dyDescent="0.15">
      <c r="A13" s="1386" t="s">
        <v>2747</v>
      </c>
      <c r="B13" s="1387" t="s">
        <v>2748</v>
      </c>
      <c r="C13" s="1388"/>
      <c r="D13" s="1388"/>
      <c r="E13" s="1388"/>
      <c r="F13" s="1390"/>
      <c r="G13" s="1388"/>
      <c r="H13" s="1390"/>
      <c r="I13" s="1387"/>
      <c r="J13" s="1389"/>
      <c r="K13" s="3316"/>
      <c r="L13" s="3317"/>
      <c r="M13" s="3317"/>
      <c r="N13" s="3318"/>
      <c r="O13" s="1375"/>
    </row>
    <row r="15" spans="1:15" ht="15.4" customHeight="1" thickBot="1" x14ac:dyDescent="0.2">
      <c r="A15" s="3396" t="s">
        <v>2790</v>
      </c>
      <c r="B15" s="3396"/>
      <c r="C15" s="3396"/>
      <c r="D15" s="3396"/>
      <c r="E15" s="3396"/>
      <c r="F15" s="3396"/>
      <c r="G15" s="3396"/>
      <c r="H15" s="3396"/>
      <c r="I15" s="3396"/>
      <c r="J15" s="3396"/>
      <c r="K15" s="3396"/>
      <c r="L15" s="3396"/>
      <c r="M15" s="3396"/>
      <c r="N15" s="3293"/>
    </row>
    <row r="16" spans="1:15" ht="18" customHeight="1" x14ac:dyDescent="0.15">
      <c r="A16" s="3304" t="s">
        <v>2599</v>
      </c>
      <c r="B16" s="3304"/>
      <c r="C16" s="1436" t="s">
        <v>2791</v>
      </c>
      <c r="D16" s="1436" t="s">
        <v>2792</v>
      </c>
      <c r="E16" s="1436" t="s">
        <v>2793</v>
      </c>
      <c r="F16" s="1436" t="s">
        <v>2794</v>
      </c>
      <c r="G16" s="1436" t="s">
        <v>2795</v>
      </c>
      <c r="H16" s="1436" t="s">
        <v>2796</v>
      </c>
      <c r="I16" s="1436" t="s">
        <v>2797</v>
      </c>
      <c r="J16" s="1436" t="s">
        <v>2798</v>
      </c>
      <c r="K16" s="1436" t="s">
        <v>2799</v>
      </c>
      <c r="L16" s="1436" t="s">
        <v>2800</v>
      </c>
      <c r="M16" s="1437" t="s">
        <v>2801</v>
      </c>
      <c r="N16" s="1438" t="s">
        <v>2802</v>
      </c>
    </row>
    <row r="17" spans="1:14" ht="18" customHeight="1" thickBot="1" x14ac:dyDescent="0.2">
      <c r="A17" s="3304" t="s">
        <v>2615</v>
      </c>
      <c r="B17" s="3304"/>
      <c r="C17" s="1439"/>
      <c r="D17" s="1439"/>
      <c r="E17" s="1439"/>
      <c r="F17" s="1439"/>
      <c r="G17" s="1439"/>
      <c r="H17" s="1439"/>
      <c r="I17" s="1439"/>
      <c r="J17" s="1439"/>
      <c r="K17" s="1439"/>
      <c r="L17" s="1439"/>
      <c r="M17" s="1440"/>
      <c r="N17" s="1441"/>
    </row>
    <row r="18" spans="1:14" ht="7.5" customHeight="1" x14ac:dyDescent="0.15"/>
    <row r="19" spans="1:14" ht="15.4" customHeight="1" x14ac:dyDescent="0.15">
      <c r="A19" s="3293" t="s">
        <v>2803</v>
      </c>
      <c r="B19" s="3293"/>
      <c r="C19" s="3293"/>
      <c r="D19" s="3293"/>
      <c r="E19" s="3293"/>
      <c r="F19" s="3293"/>
      <c r="G19" s="3293"/>
      <c r="H19" s="3293"/>
      <c r="I19" s="3293"/>
      <c r="J19" s="3293"/>
      <c r="K19" s="3293"/>
      <c r="L19" s="3293"/>
      <c r="M19" s="3293"/>
      <c r="N19" s="3293"/>
    </row>
    <row r="20" spans="1:14" ht="15.4" customHeight="1" thickBot="1" x14ac:dyDescent="0.2">
      <c r="A20" s="1393" t="s">
        <v>2599</v>
      </c>
      <c r="B20" s="3294" t="s">
        <v>2611</v>
      </c>
      <c r="C20" s="3294"/>
      <c r="D20" s="3294"/>
      <c r="E20" s="3294" t="s">
        <v>2612</v>
      </c>
      <c r="F20" s="3294"/>
      <c r="G20" s="3294"/>
      <c r="H20" s="3294"/>
      <c r="I20" s="3294" t="s">
        <v>2613</v>
      </c>
      <c r="J20" s="3294"/>
      <c r="K20" s="3294"/>
      <c r="L20" s="3294" t="s">
        <v>2614</v>
      </c>
      <c r="M20" s="3294"/>
      <c r="N20" s="3309"/>
    </row>
    <row r="21" spans="1:14" ht="14.25" customHeight="1" thickTop="1" x14ac:dyDescent="0.15">
      <c r="A21" s="3393" t="s">
        <v>2791</v>
      </c>
      <c r="B21" s="3306" t="s">
        <v>2172</v>
      </c>
      <c r="C21" s="3306"/>
      <c r="D21" s="3306"/>
      <c r="E21" s="3307"/>
      <c r="F21" s="3307"/>
      <c r="G21" s="3307"/>
      <c r="H21" s="3307"/>
      <c r="I21" s="3307"/>
      <c r="J21" s="3307"/>
      <c r="K21" s="3307"/>
      <c r="L21" s="3307"/>
      <c r="M21" s="3307"/>
      <c r="N21" s="3308"/>
    </row>
    <row r="22" spans="1:14" ht="14.25" customHeight="1" x14ac:dyDescent="0.15">
      <c r="A22" s="3388"/>
      <c r="B22" s="3304" t="s">
        <v>2172</v>
      </c>
      <c r="C22" s="3304"/>
      <c r="D22" s="3304"/>
      <c r="E22" s="3296"/>
      <c r="F22" s="3296"/>
      <c r="G22" s="3296"/>
      <c r="H22" s="3296"/>
      <c r="I22" s="3296"/>
      <c r="J22" s="3296"/>
      <c r="K22" s="3296"/>
      <c r="L22" s="3296"/>
      <c r="M22" s="3296"/>
      <c r="N22" s="3297"/>
    </row>
    <row r="23" spans="1:14" ht="14.25" customHeight="1" x14ac:dyDescent="0.15">
      <c r="A23" s="3388"/>
      <c r="B23" s="3304" t="s">
        <v>2172</v>
      </c>
      <c r="C23" s="3304"/>
      <c r="D23" s="3304"/>
      <c r="E23" s="3296"/>
      <c r="F23" s="3296"/>
      <c r="G23" s="3296"/>
      <c r="H23" s="3296"/>
      <c r="I23" s="3296"/>
      <c r="J23" s="3296"/>
      <c r="K23" s="3296"/>
      <c r="L23" s="3296"/>
      <c r="M23" s="3296"/>
      <c r="N23" s="3297"/>
    </row>
    <row r="24" spans="1:14" ht="14.25" customHeight="1" x14ac:dyDescent="0.15">
      <c r="A24" s="3388"/>
      <c r="B24" s="3304" t="s">
        <v>2172</v>
      </c>
      <c r="C24" s="3304"/>
      <c r="D24" s="3304"/>
      <c r="E24" s="3296"/>
      <c r="F24" s="3296"/>
      <c r="G24" s="3296"/>
      <c r="H24" s="3296"/>
      <c r="I24" s="3296"/>
      <c r="J24" s="3296"/>
      <c r="K24" s="3296"/>
      <c r="L24" s="3296"/>
      <c r="M24" s="3296"/>
      <c r="N24" s="3297"/>
    </row>
    <row r="25" spans="1:14" ht="14.25" customHeight="1" x14ac:dyDescent="0.15">
      <c r="A25" s="3388"/>
      <c r="B25" s="3304" t="s">
        <v>2172</v>
      </c>
      <c r="C25" s="3304"/>
      <c r="D25" s="3304"/>
      <c r="E25" s="3296"/>
      <c r="F25" s="3296"/>
      <c r="G25" s="3296"/>
      <c r="H25" s="3296"/>
      <c r="I25" s="3296"/>
      <c r="J25" s="3296"/>
      <c r="K25" s="3296"/>
      <c r="L25" s="3296"/>
      <c r="M25" s="3296"/>
      <c r="N25" s="3297"/>
    </row>
    <row r="26" spans="1:14" ht="14.25" customHeight="1" x14ac:dyDescent="0.15">
      <c r="A26" s="3388"/>
      <c r="B26" s="3294" t="s">
        <v>2172</v>
      </c>
      <c r="C26" s="3294"/>
      <c r="D26" s="3294"/>
      <c r="E26" s="3295"/>
      <c r="F26" s="3295"/>
      <c r="G26" s="3295"/>
      <c r="H26" s="3295"/>
      <c r="I26" s="3296"/>
      <c r="J26" s="3296"/>
      <c r="K26" s="3296"/>
      <c r="L26" s="3296"/>
      <c r="M26" s="3296"/>
      <c r="N26" s="3297"/>
    </row>
    <row r="27" spans="1:14" ht="14.25" customHeight="1" thickBot="1" x14ac:dyDescent="0.2">
      <c r="A27" s="3389"/>
      <c r="B27" s="3298"/>
      <c r="C27" s="3299"/>
      <c r="D27" s="3299"/>
      <c r="E27" s="3299"/>
      <c r="F27" s="3299"/>
      <c r="G27" s="3299"/>
      <c r="H27" s="3300"/>
      <c r="I27" s="3301" t="s">
        <v>2804</v>
      </c>
      <c r="J27" s="3301"/>
      <c r="K27" s="3302"/>
      <c r="L27" s="3346"/>
      <c r="M27" s="3301"/>
      <c r="N27" s="3303"/>
    </row>
    <row r="28" spans="1:14" ht="14.25" customHeight="1" thickTop="1" x14ac:dyDescent="0.15">
      <c r="A28" s="3393" t="s">
        <v>2805</v>
      </c>
      <c r="B28" s="3306" t="s">
        <v>2172</v>
      </c>
      <c r="C28" s="3306"/>
      <c r="D28" s="3306"/>
      <c r="E28" s="3307"/>
      <c r="F28" s="3307"/>
      <c r="G28" s="3307"/>
      <c r="H28" s="3307"/>
      <c r="I28" s="3307"/>
      <c r="J28" s="3307"/>
      <c r="K28" s="3307"/>
      <c r="L28" s="3307"/>
      <c r="M28" s="3307"/>
      <c r="N28" s="3308"/>
    </row>
    <row r="29" spans="1:14" ht="14.25" customHeight="1" x14ac:dyDescent="0.15">
      <c r="A29" s="3388"/>
      <c r="B29" s="3304" t="s">
        <v>2172</v>
      </c>
      <c r="C29" s="3304"/>
      <c r="D29" s="3304"/>
      <c r="E29" s="3296"/>
      <c r="F29" s="3296"/>
      <c r="G29" s="3296"/>
      <c r="H29" s="3296"/>
      <c r="I29" s="3296"/>
      <c r="J29" s="3296"/>
      <c r="K29" s="3296"/>
      <c r="L29" s="3296"/>
      <c r="M29" s="3296"/>
      <c r="N29" s="3297"/>
    </row>
    <row r="30" spans="1:14" ht="14.25" customHeight="1" x14ac:dyDescent="0.15">
      <c r="A30" s="3388"/>
      <c r="B30" s="3304" t="s">
        <v>2172</v>
      </c>
      <c r="C30" s="3304"/>
      <c r="D30" s="3304"/>
      <c r="E30" s="3296"/>
      <c r="F30" s="3296"/>
      <c r="G30" s="3296"/>
      <c r="H30" s="3296"/>
      <c r="I30" s="3296"/>
      <c r="J30" s="3296"/>
      <c r="K30" s="3296"/>
      <c r="L30" s="3296"/>
      <c r="M30" s="3296"/>
      <c r="N30" s="3297"/>
    </row>
    <row r="31" spans="1:14" ht="14.25" customHeight="1" x14ac:dyDescent="0.15">
      <c r="A31" s="3388"/>
      <c r="B31" s="3304" t="s">
        <v>2172</v>
      </c>
      <c r="C31" s="3304"/>
      <c r="D31" s="3304"/>
      <c r="E31" s="3296"/>
      <c r="F31" s="3296"/>
      <c r="G31" s="3296"/>
      <c r="H31" s="3296"/>
      <c r="I31" s="3296"/>
      <c r="J31" s="3296"/>
      <c r="K31" s="3296"/>
      <c r="L31" s="3296"/>
      <c r="M31" s="3296"/>
      <c r="N31" s="3297"/>
    </row>
    <row r="32" spans="1:14" ht="14.25" customHeight="1" x14ac:dyDescent="0.15">
      <c r="A32" s="3388"/>
      <c r="B32" s="3304" t="s">
        <v>2172</v>
      </c>
      <c r="C32" s="3304"/>
      <c r="D32" s="3304"/>
      <c r="E32" s="3296"/>
      <c r="F32" s="3296"/>
      <c r="G32" s="3296"/>
      <c r="H32" s="3296"/>
      <c r="I32" s="3296"/>
      <c r="J32" s="3296"/>
      <c r="K32" s="3296"/>
      <c r="L32" s="3296"/>
      <c r="M32" s="3296"/>
      <c r="N32" s="3297"/>
    </row>
    <row r="33" spans="1:14" ht="14.25" customHeight="1" x14ac:dyDescent="0.15">
      <c r="A33" s="3388"/>
      <c r="B33" s="3294" t="s">
        <v>2172</v>
      </c>
      <c r="C33" s="3294"/>
      <c r="D33" s="3294"/>
      <c r="E33" s="3295"/>
      <c r="F33" s="3295"/>
      <c r="G33" s="3295"/>
      <c r="H33" s="3295"/>
      <c r="I33" s="3296"/>
      <c r="J33" s="3296"/>
      <c r="K33" s="3296"/>
      <c r="L33" s="3296"/>
      <c r="M33" s="3296"/>
      <c r="N33" s="3297"/>
    </row>
    <row r="34" spans="1:14" ht="14.25" customHeight="1" thickBot="1" x14ac:dyDescent="0.2">
      <c r="A34" s="3389"/>
      <c r="B34" s="3298"/>
      <c r="C34" s="3299"/>
      <c r="D34" s="3299"/>
      <c r="E34" s="3299"/>
      <c r="F34" s="3299"/>
      <c r="G34" s="3299"/>
      <c r="H34" s="3300"/>
      <c r="I34" s="3301" t="s">
        <v>2806</v>
      </c>
      <c r="J34" s="3301"/>
      <c r="K34" s="3302"/>
      <c r="L34" s="3346"/>
      <c r="M34" s="3301"/>
      <c r="N34" s="3303"/>
    </row>
    <row r="35" spans="1:14" ht="14.25" customHeight="1" thickTop="1" x14ac:dyDescent="0.15">
      <c r="A35" s="3393" t="s">
        <v>2807</v>
      </c>
      <c r="B35" s="3306" t="s">
        <v>2172</v>
      </c>
      <c r="C35" s="3306"/>
      <c r="D35" s="3306"/>
      <c r="E35" s="3307"/>
      <c r="F35" s="3307"/>
      <c r="G35" s="3307"/>
      <c r="H35" s="3307"/>
      <c r="I35" s="3307"/>
      <c r="J35" s="3307"/>
      <c r="K35" s="3307"/>
      <c r="L35" s="3307"/>
      <c r="M35" s="3307"/>
      <c r="N35" s="3308"/>
    </row>
    <row r="36" spans="1:14" ht="14.25" customHeight="1" x14ac:dyDescent="0.15">
      <c r="A36" s="3388"/>
      <c r="B36" s="3304" t="s">
        <v>2172</v>
      </c>
      <c r="C36" s="3304"/>
      <c r="D36" s="3304"/>
      <c r="E36" s="3296"/>
      <c r="F36" s="3296"/>
      <c r="G36" s="3296"/>
      <c r="H36" s="3296"/>
      <c r="I36" s="3296"/>
      <c r="J36" s="3296"/>
      <c r="K36" s="3296"/>
      <c r="L36" s="3296"/>
      <c r="M36" s="3296"/>
      <c r="N36" s="3297"/>
    </row>
    <row r="37" spans="1:14" ht="14.25" customHeight="1" x14ac:dyDescent="0.15">
      <c r="A37" s="3388"/>
      <c r="B37" s="3304" t="s">
        <v>2172</v>
      </c>
      <c r="C37" s="3304"/>
      <c r="D37" s="3304"/>
      <c r="E37" s="3296"/>
      <c r="F37" s="3296"/>
      <c r="G37" s="3296"/>
      <c r="H37" s="3296"/>
      <c r="I37" s="3296"/>
      <c r="J37" s="3296"/>
      <c r="K37" s="3296"/>
      <c r="L37" s="3296"/>
      <c r="M37" s="3296"/>
      <c r="N37" s="3297"/>
    </row>
    <row r="38" spans="1:14" ht="14.25" customHeight="1" x14ac:dyDescent="0.15">
      <c r="A38" s="3388"/>
      <c r="B38" s="3304" t="s">
        <v>2172</v>
      </c>
      <c r="C38" s="3304"/>
      <c r="D38" s="3304"/>
      <c r="E38" s="3296"/>
      <c r="F38" s="3296"/>
      <c r="G38" s="3296"/>
      <c r="H38" s="3296"/>
      <c r="I38" s="3296"/>
      <c r="J38" s="3296"/>
      <c r="K38" s="3296"/>
      <c r="L38" s="3296"/>
      <c r="M38" s="3296"/>
      <c r="N38" s="3297"/>
    </row>
    <row r="39" spans="1:14" ht="14.25" customHeight="1" x14ac:dyDescent="0.15">
      <c r="A39" s="3388"/>
      <c r="B39" s="3304" t="s">
        <v>2172</v>
      </c>
      <c r="C39" s="3304"/>
      <c r="D39" s="3304"/>
      <c r="E39" s="3296"/>
      <c r="F39" s="3296"/>
      <c r="G39" s="3296"/>
      <c r="H39" s="3296"/>
      <c r="I39" s="3296"/>
      <c r="J39" s="3296"/>
      <c r="K39" s="3296"/>
      <c r="L39" s="3296"/>
      <c r="M39" s="3296"/>
      <c r="N39" s="3297"/>
    </row>
    <row r="40" spans="1:14" ht="14.25" customHeight="1" x14ac:dyDescent="0.15">
      <c r="A40" s="3388"/>
      <c r="B40" s="3294" t="s">
        <v>2172</v>
      </c>
      <c r="C40" s="3294"/>
      <c r="D40" s="3294"/>
      <c r="E40" s="3295"/>
      <c r="F40" s="3295"/>
      <c r="G40" s="3295"/>
      <c r="H40" s="3295"/>
      <c r="I40" s="3296"/>
      <c r="J40" s="3296"/>
      <c r="K40" s="3296"/>
      <c r="L40" s="3296"/>
      <c r="M40" s="3296"/>
      <c r="N40" s="3297"/>
    </row>
    <row r="41" spans="1:14" ht="14.25" customHeight="1" thickBot="1" x14ac:dyDescent="0.2">
      <c r="A41" s="3389"/>
      <c r="B41" s="3298"/>
      <c r="C41" s="3299"/>
      <c r="D41" s="3299"/>
      <c r="E41" s="3299"/>
      <c r="F41" s="3299"/>
      <c r="G41" s="3299"/>
      <c r="H41" s="3300"/>
      <c r="I41" s="3301" t="s">
        <v>2808</v>
      </c>
      <c r="J41" s="3301"/>
      <c r="K41" s="3302"/>
      <c r="L41" s="3346"/>
      <c r="M41" s="3301"/>
      <c r="N41" s="3303"/>
    </row>
    <row r="42" spans="1:14" ht="14.25" customHeight="1" thickTop="1" x14ac:dyDescent="0.15">
      <c r="A42" s="3393" t="s">
        <v>2809</v>
      </c>
      <c r="B42" s="3306" t="s">
        <v>2172</v>
      </c>
      <c r="C42" s="3306"/>
      <c r="D42" s="3306"/>
      <c r="E42" s="3307"/>
      <c r="F42" s="3307"/>
      <c r="G42" s="3307"/>
      <c r="H42" s="3307"/>
      <c r="I42" s="3307"/>
      <c r="J42" s="3307"/>
      <c r="K42" s="3307"/>
      <c r="L42" s="3307"/>
      <c r="M42" s="3307"/>
      <c r="N42" s="3308"/>
    </row>
    <row r="43" spans="1:14" ht="14.25" customHeight="1" x14ac:dyDescent="0.15">
      <c r="A43" s="3388"/>
      <c r="B43" s="3304" t="s">
        <v>2172</v>
      </c>
      <c r="C43" s="3304"/>
      <c r="D43" s="3304"/>
      <c r="E43" s="3296"/>
      <c r="F43" s="3296"/>
      <c r="G43" s="3296"/>
      <c r="H43" s="3296"/>
      <c r="I43" s="3296"/>
      <c r="J43" s="3296"/>
      <c r="K43" s="3296"/>
      <c r="L43" s="3296"/>
      <c r="M43" s="3296"/>
      <c r="N43" s="3297"/>
    </row>
    <row r="44" spans="1:14" ht="14.25" customHeight="1" x14ac:dyDescent="0.15">
      <c r="A44" s="3388"/>
      <c r="B44" s="3304" t="s">
        <v>2172</v>
      </c>
      <c r="C44" s="3304"/>
      <c r="D44" s="3304"/>
      <c r="E44" s="3296"/>
      <c r="F44" s="3296"/>
      <c r="G44" s="3296"/>
      <c r="H44" s="3296"/>
      <c r="I44" s="3296"/>
      <c r="J44" s="3296"/>
      <c r="K44" s="3296"/>
      <c r="L44" s="3296"/>
      <c r="M44" s="3296"/>
      <c r="N44" s="3297"/>
    </row>
    <row r="45" spans="1:14" ht="14.25" customHeight="1" x14ac:dyDescent="0.15">
      <c r="A45" s="3388"/>
      <c r="B45" s="3304" t="s">
        <v>2172</v>
      </c>
      <c r="C45" s="3304"/>
      <c r="D45" s="3304"/>
      <c r="E45" s="3296"/>
      <c r="F45" s="3296"/>
      <c r="G45" s="3296"/>
      <c r="H45" s="3296"/>
      <c r="I45" s="3296"/>
      <c r="J45" s="3296"/>
      <c r="K45" s="3296"/>
      <c r="L45" s="3296"/>
      <c r="M45" s="3296"/>
      <c r="N45" s="3297"/>
    </row>
    <row r="46" spans="1:14" ht="14.25" customHeight="1" x14ac:dyDescent="0.15">
      <c r="A46" s="3388"/>
      <c r="B46" s="3304" t="s">
        <v>2172</v>
      </c>
      <c r="C46" s="3304"/>
      <c r="D46" s="3304"/>
      <c r="E46" s="3296"/>
      <c r="F46" s="3296"/>
      <c r="G46" s="3296"/>
      <c r="H46" s="3296"/>
      <c r="I46" s="3296"/>
      <c r="J46" s="3296"/>
      <c r="K46" s="3296"/>
      <c r="L46" s="3296"/>
      <c r="M46" s="3296"/>
      <c r="N46" s="3297"/>
    </row>
    <row r="47" spans="1:14" ht="14.25" customHeight="1" x14ac:dyDescent="0.15">
      <c r="A47" s="3388"/>
      <c r="B47" s="3294" t="s">
        <v>2172</v>
      </c>
      <c r="C47" s="3294"/>
      <c r="D47" s="3294"/>
      <c r="E47" s="3295"/>
      <c r="F47" s="3295"/>
      <c r="G47" s="3295"/>
      <c r="H47" s="3295"/>
      <c r="I47" s="3296"/>
      <c r="J47" s="3296"/>
      <c r="K47" s="3296"/>
      <c r="L47" s="3296"/>
      <c r="M47" s="3296"/>
      <c r="N47" s="3297"/>
    </row>
    <row r="48" spans="1:14" ht="14.25" customHeight="1" thickBot="1" x14ac:dyDescent="0.2">
      <c r="A48" s="3389"/>
      <c r="B48" s="3298"/>
      <c r="C48" s="3299"/>
      <c r="D48" s="3299"/>
      <c r="E48" s="3299"/>
      <c r="F48" s="3299"/>
      <c r="G48" s="3299"/>
      <c r="H48" s="3300"/>
      <c r="I48" s="3301" t="s">
        <v>2810</v>
      </c>
      <c r="J48" s="3301"/>
      <c r="K48" s="3302"/>
      <c r="L48" s="3346"/>
      <c r="M48" s="3301"/>
      <c r="N48" s="3303"/>
    </row>
    <row r="49" spans="1:14" ht="14.25" customHeight="1" thickTop="1" x14ac:dyDescent="0.15">
      <c r="A49" s="3393" t="s">
        <v>2811</v>
      </c>
      <c r="B49" s="3306" t="s">
        <v>2172</v>
      </c>
      <c r="C49" s="3306"/>
      <c r="D49" s="3306"/>
      <c r="E49" s="3307"/>
      <c r="F49" s="3307"/>
      <c r="G49" s="3307"/>
      <c r="H49" s="3307"/>
      <c r="I49" s="3307"/>
      <c r="J49" s="3307"/>
      <c r="K49" s="3307"/>
      <c r="L49" s="3307"/>
      <c r="M49" s="3307"/>
      <c r="N49" s="3308"/>
    </row>
    <row r="50" spans="1:14" ht="14.25" customHeight="1" x14ac:dyDescent="0.15">
      <c r="A50" s="3388"/>
      <c r="B50" s="3304" t="s">
        <v>2172</v>
      </c>
      <c r="C50" s="3304"/>
      <c r="D50" s="3304"/>
      <c r="E50" s="3296"/>
      <c r="F50" s="3296"/>
      <c r="G50" s="3296"/>
      <c r="H50" s="3296"/>
      <c r="I50" s="3296"/>
      <c r="J50" s="3296"/>
      <c r="K50" s="3296"/>
      <c r="L50" s="3296"/>
      <c r="M50" s="3296"/>
      <c r="N50" s="3297"/>
    </row>
    <row r="51" spans="1:14" ht="14.25" customHeight="1" x14ac:dyDescent="0.15">
      <c r="A51" s="3388"/>
      <c r="B51" s="3304" t="s">
        <v>2172</v>
      </c>
      <c r="C51" s="3304"/>
      <c r="D51" s="3304"/>
      <c r="E51" s="3296"/>
      <c r="F51" s="3296"/>
      <c r="G51" s="3296"/>
      <c r="H51" s="3296"/>
      <c r="I51" s="3296"/>
      <c r="J51" s="3296"/>
      <c r="K51" s="3296"/>
      <c r="L51" s="3296"/>
      <c r="M51" s="3296"/>
      <c r="N51" s="3297"/>
    </row>
    <row r="52" spans="1:14" ht="14.25" customHeight="1" x14ac:dyDescent="0.15">
      <c r="A52" s="3388"/>
      <c r="B52" s="3304" t="s">
        <v>2172</v>
      </c>
      <c r="C52" s="3304"/>
      <c r="D52" s="3304"/>
      <c r="E52" s="3296"/>
      <c r="F52" s="3296"/>
      <c r="G52" s="3296"/>
      <c r="H52" s="3296"/>
      <c r="I52" s="3296"/>
      <c r="J52" s="3296"/>
      <c r="K52" s="3296"/>
      <c r="L52" s="3296"/>
      <c r="M52" s="3296"/>
      <c r="N52" s="3297"/>
    </row>
    <row r="53" spans="1:14" ht="14.25" customHeight="1" x14ac:dyDescent="0.15">
      <c r="A53" s="3388"/>
      <c r="B53" s="3304" t="s">
        <v>2172</v>
      </c>
      <c r="C53" s="3304"/>
      <c r="D53" s="3304"/>
      <c r="E53" s="3296"/>
      <c r="F53" s="3296"/>
      <c r="G53" s="3296"/>
      <c r="H53" s="3296"/>
      <c r="I53" s="3296"/>
      <c r="J53" s="3296"/>
      <c r="K53" s="3296"/>
      <c r="L53" s="3296"/>
      <c r="M53" s="3296"/>
      <c r="N53" s="3297"/>
    </row>
    <row r="54" spans="1:14" ht="14.25" customHeight="1" x14ac:dyDescent="0.15">
      <c r="A54" s="3388"/>
      <c r="B54" s="3294" t="s">
        <v>2172</v>
      </c>
      <c r="C54" s="3294"/>
      <c r="D54" s="3294"/>
      <c r="E54" s="3295"/>
      <c r="F54" s="3295"/>
      <c r="G54" s="3295"/>
      <c r="H54" s="3295"/>
      <c r="I54" s="3296"/>
      <c r="J54" s="3296"/>
      <c r="K54" s="3296"/>
      <c r="L54" s="3296"/>
      <c r="M54" s="3296"/>
      <c r="N54" s="3297"/>
    </row>
    <row r="55" spans="1:14" ht="14.25" customHeight="1" thickBot="1" x14ac:dyDescent="0.2">
      <c r="A55" s="3389"/>
      <c r="B55" s="3298"/>
      <c r="C55" s="3299"/>
      <c r="D55" s="3299"/>
      <c r="E55" s="3299"/>
      <c r="F55" s="3299"/>
      <c r="G55" s="3299"/>
      <c r="H55" s="3300"/>
      <c r="I55" s="3301" t="s">
        <v>2812</v>
      </c>
      <c r="J55" s="3301"/>
      <c r="K55" s="3302"/>
      <c r="L55" s="3346"/>
      <c r="M55" s="3301"/>
      <c r="N55" s="3303"/>
    </row>
    <row r="56" spans="1:14" ht="14.25" customHeight="1" thickTop="1" x14ac:dyDescent="0.15">
      <c r="A56" s="3387" t="s">
        <v>2813</v>
      </c>
      <c r="B56" s="3390" t="s">
        <v>2172</v>
      </c>
      <c r="C56" s="3390"/>
      <c r="D56" s="3390"/>
      <c r="E56" s="3391"/>
      <c r="F56" s="3391"/>
      <c r="G56" s="3391"/>
      <c r="H56" s="3391"/>
      <c r="I56" s="3391"/>
      <c r="J56" s="3391"/>
      <c r="K56" s="3391"/>
      <c r="L56" s="3391"/>
      <c r="M56" s="3391"/>
      <c r="N56" s="3392"/>
    </row>
    <row r="57" spans="1:14" ht="14.25" customHeight="1" x14ac:dyDescent="0.15">
      <c r="A57" s="3388"/>
      <c r="B57" s="3304" t="s">
        <v>2172</v>
      </c>
      <c r="C57" s="3304"/>
      <c r="D57" s="3304"/>
      <c r="E57" s="3296"/>
      <c r="F57" s="3296"/>
      <c r="G57" s="3296"/>
      <c r="H57" s="3296"/>
      <c r="I57" s="3296"/>
      <c r="J57" s="3296"/>
      <c r="K57" s="3296"/>
      <c r="L57" s="3296"/>
      <c r="M57" s="3296"/>
      <c r="N57" s="3297"/>
    </row>
    <row r="58" spans="1:14" ht="14.25" customHeight="1" x14ac:dyDescent="0.15">
      <c r="A58" s="3388"/>
      <c r="B58" s="3304" t="s">
        <v>2172</v>
      </c>
      <c r="C58" s="3304"/>
      <c r="D58" s="3304"/>
      <c r="E58" s="3296"/>
      <c r="F58" s="3296"/>
      <c r="G58" s="3296"/>
      <c r="H58" s="3296"/>
      <c r="I58" s="3296"/>
      <c r="J58" s="3296"/>
      <c r="K58" s="3296"/>
      <c r="L58" s="3296"/>
      <c r="M58" s="3296"/>
      <c r="N58" s="3297"/>
    </row>
    <row r="59" spans="1:14" ht="14.25" customHeight="1" x14ac:dyDescent="0.15">
      <c r="A59" s="3388"/>
      <c r="B59" s="3304" t="s">
        <v>2172</v>
      </c>
      <c r="C59" s="3304"/>
      <c r="D59" s="3304"/>
      <c r="E59" s="3296"/>
      <c r="F59" s="3296"/>
      <c r="G59" s="3296"/>
      <c r="H59" s="3296"/>
      <c r="I59" s="3296"/>
      <c r="J59" s="3296"/>
      <c r="K59" s="3296"/>
      <c r="L59" s="3296"/>
      <c r="M59" s="3296"/>
      <c r="N59" s="3297"/>
    </row>
    <row r="60" spans="1:14" ht="14.25" customHeight="1" x14ac:dyDescent="0.15">
      <c r="A60" s="3388"/>
      <c r="B60" s="3304" t="s">
        <v>2172</v>
      </c>
      <c r="C60" s="3304"/>
      <c r="D60" s="3304"/>
      <c r="E60" s="3296"/>
      <c r="F60" s="3296"/>
      <c r="G60" s="3296"/>
      <c r="H60" s="3296"/>
      <c r="I60" s="3296"/>
      <c r="J60" s="3296"/>
      <c r="K60" s="3296"/>
      <c r="L60" s="3296"/>
      <c r="M60" s="3296"/>
      <c r="N60" s="3297"/>
    </row>
    <row r="61" spans="1:14" ht="14.25" customHeight="1" x14ac:dyDescent="0.15">
      <c r="A61" s="3388"/>
      <c r="B61" s="3294" t="s">
        <v>2172</v>
      </c>
      <c r="C61" s="3294"/>
      <c r="D61" s="3294"/>
      <c r="E61" s="3295"/>
      <c r="F61" s="3295"/>
      <c r="G61" s="3295"/>
      <c r="H61" s="3295"/>
      <c r="I61" s="3296"/>
      <c r="J61" s="3296"/>
      <c r="K61" s="3296"/>
      <c r="L61" s="3296"/>
      <c r="M61" s="3296"/>
      <c r="N61" s="3297"/>
    </row>
    <row r="62" spans="1:14" ht="14.25" customHeight="1" thickBot="1" x14ac:dyDescent="0.2">
      <c r="A62" s="3389"/>
      <c r="B62" s="3298"/>
      <c r="C62" s="3299"/>
      <c r="D62" s="3299"/>
      <c r="E62" s="3299"/>
      <c r="F62" s="3299"/>
      <c r="G62" s="3299"/>
      <c r="H62" s="3300"/>
      <c r="I62" s="3301" t="s">
        <v>2814</v>
      </c>
      <c r="J62" s="3301"/>
      <c r="K62" s="3302"/>
      <c r="L62" s="3346"/>
      <c r="M62" s="3301"/>
      <c r="N62" s="3303"/>
    </row>
    <row r="63" spans="1:14" ht="14.25" thickTop="1" x14ac:dyDescent="0.15"/>
    <row r="64" spans="1:14" ht="15.4" customHeight="1" thickBot="1" x14ac:dyDescent="0.2">
      <c r="A64" s="1393" t="s">
        <v>2599</v>
      </c>
      <c r="B64" s="3394" t="s">
        <v>2611</v>
      </c>
      <c r="C64" s="3394"/>
      <c r="D64" s="3394"/>
      <c r="E64" s="3294" t="s">
        <v>2612</v>
      </c>
      <c r="F64" s="3294"/>
      <c r="G64" s="3294"/>
      <c r="H64" s="3294"/>
      <c r="I64" s="3294" t="s">
        <v>2613</v>
      </c>
      <c r="J64" s="3294"/>
      <c r="K64" s="3294"/>
      <c r="L64" s="3294" t="s">
        <v>2614</v>
      </c>
      <c r="M64" s="3294"/>
      <c r="N64" s="3309"/>
    </row>
    <row r="65" spans="1:14" ht="14.25" customHeight="1" thickTop="1" x14ac:dyDescent="0.15">
      <c r="A65" s="3393" t="s">
        <v>2815</v>
      </c>
      <c r="B65" s="3390" t="s">
        <v>2172</v>
      </c>
      <c r="C65" s="3390"/>
      <c r="D65" s="3390"/>
      <c r="E65" s="3307"/>
      <c r="F65" s="3307"/>
      <c r="G65" s="3307"/>
      <c r="H65" s="3307"/>
      <c r="I65" s="3307"/>
      <c r="J65" s="3307"/>
      <c r="K65" s="3307"/>
      <c r="L65" s="3307"/>
      <c r="M65" s="3307"/>
      <c r="N65" s="3308"/>
    </row>
    <row r="66" spans="1:14" ht="14.25" customHeight="1" x14ac:dyDescent="0.15">
      <c r="A66" s="3388"/>
      <c r="B66" s="3304" t="s">
        <v>2172</v>
      </c>
      <c r="C66" s="3304"/>
      <c r="D66" s="3304"/>
      <c r="E66" s="3296"/>
      <c r="F66" s="3296"/>
      <c r="G66" s="3296"/>
      <c r="H66" s="3296"/>
      <c r="I66" s="3296"/>
      <c r="J66" s="3296"/>
      <c r="K66" s="3296"/>
      <c r="L66" s="3296"/>
      <c r="M66" s="3296"/>
      <c r="N66" s="3297"/>
    </row>
    <row r="67" spans="1:14" ht="14.25" customHeight="1" x14ac:dyDescent="0.15">
      <c r="A67" s="3388"/>
      <c r="B67" s="3304" t="s">
        <v>2172</v>
      </c>
      <c r="C67" s="3304"/>
      <c r="D67" s="3304"/>
      <c r="E67" s="3296"/>
      <c r="F67" s="3296"/>
      <c r="G67" s="3296"/>
      <c r="H67" s="3296"/>
      <c r="I67" s="3296"/>
      <c r="J67" s="3296"/>
      <c r="K67" s="3296"/>
      <c r="L67" s="3296"/>
      <c r="M67" s="3296"/>
      <c r="N67" s="3297"/>
    </row>
    <row r="68" spans="1:14" ht="14.25" customHeight="1" x14ac:dyDescent="0.15">
      <c r="A68" s="3388"/>
      <c r="B68" s="3304" t="s">
        <v>2172</v>
      </c>
      <c r="C68" s="3304"/>
      <c r="D68" s="3304"/>
      <c r="E68" s="3296"/>
      <c r="F68" s="3296"/>
      <c r="G68" s="3296"/>
      <c r="H68" s="3296"/>
      <c r="I68" s="3296"/>
      <c r="J68" s="3296"/>
      <c r="K68" s="3296"/>
      <c r="L68" s="3296"/>
      <c r="M68" s="3296"/>
      <c r="N68" s="3297"/>
    </row>
    <row r="69" spans="1:14" ht="14.25" customHeight="1" x14ac:dyDescent="0.15">
      <c r="A69" s="3388"/>
      <c r="B69" s="3304" t="s">
        <v>2172</v>
      </c>
      <c r="C69" s="3304"/>
      <c r="D69" s="3304"/>
      <c r="E69" s="3296"/>
      <c r="F69" s="3296"/>
      <c r="G69" s="3296"/>
      <c r="H69" s="3296"/>
      <c r="I69" s="3296"/>
      <c r="J69" s="3296"/>
      <c r="K69" s="3296"/>
      <c r="L69" s="3296"/>
      <c r="M69" s="3296"/>
      <c r="N69" s="3297"/>
    </row>
    <row r="70" spans="1:14" ht="14.25" customHeight="1" x14ac:dyDescent="0.15">
      <c r="A70" s="3388"/>
      <c r="B70" s="3294" t="s">
        <v>2172</v>
      </c>
      <c r="C70" s="3294"/>
      <c r="D70" s="3294"/>
      <c r="E70" s="3295"/>
      <c r="F70" s="3295"/>
      <c r="G70" s="3295"/>
      <c r="H70" s="3295"/>
      <c r="I70" s="3296"/>
      <c r="J70" s="3296"/>
      <c r="K70" s="3296"/>
      <c r="L70" s="3296"/>
      <c r="M70" s="3296"/>
      <c r="N70" s="3297"/>
    </row>
    <row r="71" spans="1:14" ht="14.25" customHeight="1" thickBot="1" x14ac:dyDescent="0.2">
      <c r="A71" s="3389"/>
      <c r="B71" s="3298"/>
      <c r="C71" s="3299"/>
      <c r="D71" s="3299"/>
      <c r="E71" s="3299"/>
      <c r="F71" s="3299"/>
      <c r="G71" s="3299"/>
      <c r="H71" s="3300"/>
      <c r="I71" s="3301" t="s">
        <v>2816</v>
      </c>
      <c r="J71" s="3301"/>
      <c r="K71" s="3302"/>
      <c r="L71" s="3346"/>
      <c r="M71" s="3301"/>
      <c r="N71" s="3303"/>
    </row>
    <row r="72" spans="1:14" ht="14.25" customHeight="1" thickTop="1" x14ac:dyDescent="0.15">
      <c r="A72" s="3393" t="s">
        <v>2817</v>
      </c>
      <c r="B72" s="3390" t="s">
        <v>2172</v>
      </c>
      <c r="C72" s="3390"/>
      <c r="D72" s="3390"/>
      <c r="E72" s="3307"/>
      <c r="F72" s="3307"/>
      <c r="G72" s="3307"/>
      <c r="H72" s="3307"/>
      <c r="I72" s="3307"/>
      <c r="J72" s="3307"/>
      <c r="K72" s="3307"/>
      <c r="L72" s="3307"/>
      <c r="M72" s="3307"/>
      <c r="N72" s="3308"/>
    </row>
    <row r="73" spans="1:14" ht="14.25" customHeight="1" x14ac:dyDescent="0.15">
      <c r="A73" s="3388"/>
      <c r="B73" s="3304" t="s">
        <v>2172</v>
      </c>
      <c r="C73" s="3304"/>
      <c r="D73" s="3304"/>
      <c r="E73" s="3296"/>
      <c r="F73" s="3296"/>
      <c r="G73" s="3296"/>
      <c r="H73" s="3296"/>
      <c r="I73" s="3296"/>
      <c r="J73" s="3296"/>
      <c r="K73" s="3296"/>
      <c r="L73" s="3296"/>
      <c r="M73" s="3296"/>
      <c r="N73" s="3297"/>
    </row>
    <row r="74" spans="1:14" ht="14.25" customHeight="1" x14ac:dyDescent="0.15">
      <c r="A74" s="3388"/>
      <c r="B74" s="3304" t="s">
        <v>2172</v>
      </c>
      <c r="C74" s="3304"/>
      <c r="D74" s="3304"/>
      <c r="E74" s="3296"/>
      <c r="F74" s="3296"/>
      <c r="G74" s="3296"/>
      <c r="H74" s="3296"/>
      <c r="I74" s="3296"/>
      <c r="J74" s="3296"/>
      <c r="K74" s="3296"/>
      <c r="L74" s="3296"/>
      <c r="M74" s="3296"/>
      <c r="N74" s="3297"/>
    </row>
    <row r="75" spans="1:14" ht="14.25" customHeight="1" x14ac:dyDescent="0.15">
      <c r="A75" s="3388"/>
      <c r="B75" s="3304" t="s">
        <v>2172</v>
      </c>
      <c r="C75" s="3304"/>
      <c r="D75" s="3304"/>
      <c r="E75" s="3296"/>
      <c r="F75" s="3296"/>
      <c r="G75" s="3296"/>
      <c r="H75" s="3296"/>
      <c r="I75" s="3296"/>
      <c r="J75" s="3296"/>
      <c r="K75" s="3296"/>
      <c r="L75" s="3296"/>
      <c r="M75" s="3296"/>
      <c r="N75" s="3297"/>
    </row>
    <row r="76" spans="1:14" ht="14.25" customHeight="1" x14ac:dyDescent="0.15">
      <c r="A76" s="3388"/>
      <c r="B76" s="3304" t="s">
        <v>2172</v>
      </c>
      <c r="C76" s="3304"/>
      <c r="D76" s="3304"/>
      <c r="E76" s="3296"/>
      <c r="F76" s="3296"/>
      <c r="G76" s="3296"/>
      <c r="H76" s="3296"/>
      <c r="I76" s="3296"/>
      <c r="J76" s="3296"/>
      <c r="K76" s="3296"/>
      <c r="L76" s="3296"/>
      <c r="M76" s="3296"/>
      <c r="N76" s="3297"/>
    </row>
    <row r="77" spans="1:14" ht="14.25" customHeight="1" x14ac:dyDescent="0.15">
      <c r="A77" s="3388"/>
      <c r="B77" s="3294" t="s">
        <v>2172</v>
      </c>
      <c r="C77" s="3294"/>
      <c r="D77" s="3294"/>
      <c r="E77" s="3295"/>
      <c r="F77" s="3295"/>
      <c r="G77" s="3295"/>
      <c r="H77" s="3295"/>
      <c r="I77" s="3296"/>
      <c r="J77" s="3296"/>
      <c r="K77" s="3296"/>
      <c r="L77" s="3296"/>
      <c r="M77" s="3296"/>
      <c r="N77" s="3297"/>
    </row>
    <row r="78" spans="1:14" ht="14.25" customHeight="1" thickBot="1" x14ac:dyDescent="0.2">
      <c r="A78" s="3389"/>
      <c r="B78" s="3298"/>
      <c r="C78" s="3299"/>
      <c r="D78" s="3299"/>
      <c r="E78" s="3299"/>
      <c r="F78" s="3299"/>
      <c r="G78" s="3299"/>
      <c r="H78" s="3300"/>
      <c r="I78" s="3301" t="s">
        <v>2818</v>
      </c>
      <c r="J78" s="3301"/>
      <c r="K78" s="3302"/>
      <c r="L78" s="3346"/>
      <c r="M78" s="3301"/>
      <c r="N78" s="3303"/>
    </row>
    <row r="79" spans="1:14" ht="14.25" customHeight="1" thickTop="1" x14ac:dyDescent="0.15">
      <c r="A79" s="3393" t="s">
        <v>2819</v>
      </c>
      <c r="B79" s="3390" t="s">
        <v>2172</v>
      </c>
      <c r="C79" s="3390"/>
      <c r="D79" s="3390"/>
      <c r="E79" s="3307"/>
      <c r="F79" s="3307"/>
      <c r="G79" s="3307"/>
      <c r="H79" s="3307"/>
      <c r="I79" s="3307"/>
      <c r="J79" s="3307"/>
      <c r="K79" s="3307"/>
      <c r="L79" s="3307"/>
      <c r="M79" s="3307"/>
      <c r="N79" s="3308"/>
    </row>
    <row r="80" spans="1:14" ht="14.25" customHeight="1" x14ac:dyDescent="0.15">
      <c r="A80" s="3388"/>
      <c r="B80" s="3304" t="s">
        <v>2172</v>
      </c>
      <c r="C80" s="3304"/>
      <c r="D80" s="3304"/>
      <c r="E80" s="3296"/>
      <c r="F80" s="3296"/>
      <c r="G80" s="3296"/>
      <c r="H80" s="3296"/>
      <c r="I80" s="3296"/>
      <c r="J80" s="3296"/>
      <c r="K80" s="3296"/>
      <c r="L80" s="3296"/>
      <c r="M80" s="3296"/>
      <c r="N80" s="3297"/>
    </row>
    <row r="81" spans="1:14" ht="14.25" customHeight="1" x14ac:dyDescent="0.15">
      <c r="A81" s="3388"/>
      <c r="B81" s="3304" t="s">
        <v>2172</v>
      </c>
      <c r="C81" s="3304"/>
      <c r="D81" s="3304"/>
      <c r="E81" s="3296"/>
      <c r="F81" s="3296"/>
      <c r="G81" s="3296"/>
      <c r="H81" s="3296"/>
      <c r="I81" s="3296"/>
      <c r="J81" s="3296"/>
      <c r="K81" s="3296"/>
      <c r="L81" s="3296"/>
      <c r="M81" s="3296"/>
      <c r="N81" s="3297"/>
    </row>
    <row r="82" spans="1:14" ht="14.25" customHeight="1" x14ac:dyDescent="0.15">
      <c r="A82" s="3388"/>
      <c r="B82" s="3304" t="s">
        <v>2172</v>
      </c>
      <c r="C82" s="3304"/>
      <c r="D82" s="3304"/>
      <c r="E82" s="3296"/>
      <c r="F82" s="3296"/>
      <c r="G82" s="3296"/>
      <c r="H82" s="3296"/>
      <c r="I82" s="3296"/>
      <c r="J82" s="3296"/>
      <c r="K82" s="3296"/>
      <c r="L82" s="3296"/>
      <c r="M82" s="3296"/>
      <c r="N82" s="3297"/>
    </row>
    <row r="83" spans="1:14" ht="14.25" customHeight="1" x14ac:dyDescent="0.15">
      <c r="A83" s="3388"/>
      <c r="B83" s="3304" t="s">
        <v>2172</v>
      </c>
      <c r="C83" s="3304"/>
      <c r="D83" s="3304"/>
      <c r="E83" s="3296"/>
      <c r="F83" s="3296"/>
      <c r="G83" s="3296"/>
      <c r="H83" s="3296"/>
      <c r="I83" s="3296"/>
      <c r="J83" s="3296"/>
      <c r="K83" s="3296"/>
      <c r="L83" s="3296"/>
      <c r="M83" s="3296"/>
      <c r="N83" s="3297"/>
    </row>
    <row r="84" spans="1:14" ht="14.25" customHeight="1" x14ac:dyDescent="0.15">
      <c r="A84" s="3388"/>
      <c r="B84" s="3294" t="s">
        <v>2172</v>
      </c>
      <c r="C84" s="3294"/>
      <c r="D84" s="3294"/>
      <c r="E84" s="3295"/>
      <c r="F84" s="3295"/>
      <c r="G84" s="3295"/>
      <c r="H84" s="3295"/>
      <c r="I84" s="3296"/>
      <c r="J84" s="3296"/>
      <c r="K84" s="3296"/>
      <c r="L84" s="3296"/>
      <c r="M84" s="3296"/>
      <c r="N84" s="3297"/>
    </row>
    <row r="85" spans="1:14" ht="14.25" customHeight="1" thickBot="1" x14ac:dyDescent="0.2">
      <c r="A85" s="3389"/>
      <c r="B85" s="3298"/>
      <c r="C85" s="3299"/>
      <c r="D85" s="3299"/>
      <c r="E85" s="3299"/>
      <c r="F85" s="3299"/>
      <c r="G85" s="3299"/>
      <c r="H85" s="3300"/>
      <c r="I85" s="3301" t="s">
        <v>2820</v>
      </c>
      <c r="J85" s="3301"/>
      <c r="K85" s="3302"/>
      <c r="L85" s="3346"/>
      <c r="M85" s="3301"/>
      <c r="N85" s="3303"/>
    </row>
    <row r="86" spans="1:14" ht="14.25" customHeight="1" thickTop="1" x14ac:dyDescent="0.15">
      <c r="A86" s="3393" t="s">
        <v>2821</v>
      </c>
      <c r="B86" s="3390" t="s">
        <v>2172</v>
      </c>
      <c r="C86" s="3390"/>
      <c r="D86" s="3390"/>
      <c r="E86" s="3307"/>
      <c r="F86" s="3307"/>
      <c r="G86" s="3307"/>
      <c r="H86" s="3307"/>
      <c r="I86" s="3307"/>
      <c r="J86" s="3307"/>
      <c r="K86" s="3307"/>
      <c r="L86" s="3307"/>
      <c r="M86" s="3307"/>
      <c r="N86" s="3308"/>
    </row>
    <row r="87" spans="1:14" ht="14.25" customHeight="1" x14ac:dyDescent="0.15">
      <c r="A87" s="3388"/>
      <c r="B87" s="3304" t="s">
        <v>2172</v>
      </c>
      <c r="C87" s="3304"/>
      <c r="D87" s="3304"/>
      <c r="E87" s="3296"/>
      <c r="F87" s="3296"/>
      <c r="G87" s="3296"/>
      <c r="H87" s="3296"/>
      <c r="I87" s="3296"/>
      <c r="J87" s="3296"/>
      <c r="K87" s="3296"/>
      <c r="L87" s="3296"/>
      <c r="M87" s="3296"/>
      <c r="N87" s="3297"/>
    </row>
    <row r="88" spans="1:14" ht="14.25" customHeight="1" x14ac:dyDescent="0.15">
      <c r="A88" s="3388"/>
      <c r="B88" s="3304" t="s">
        <v>2172</v>
      </c>
      <c r="C88" s="3304"/>
      <c r="D88" s="3304"/>
      <c r="E88" s="3296"/>
      <c r="F88" s="3296"/>
      <c r="G88" s="3296"/>
      <c r="H88" s="3296"/>
      <c r="I88" s="3296"/>
      <c r="J88" s="3296"/>
      <c r="K88" s="3296"/>
      <c r="L88" s="3296"/>
      <c r="M88" s="3296"/>
      <c r="N88" s="3297"/>
    </row>
    <row r="89" spans="1:14" ht="14.25" customHeight="1" x14ac:dyDescent="0.15">
      <c r="A89" s="3388"/>
      <c r="B89" s="3304" t="s">
        <v>2172</v>
      </c>
      <c r="C89" s="3304"/>
      <c r="D89" s="3304"/>
      <c r="E89" s="3296"/>
      <c r="F89" s="3296"/>
      <c r="G89" s="3296"/>
      <c r="H89" s="3296"/>
      <c r="I89" s="3296"/>
      <c r="J89" s="3296"/>
      <c r="K89" s="3296"/>
      <c r="L89" s="3296"/>
      <c r="M89" s="3296"/>
      <c r="N89" s="3297"/>
    </row>
    <row r="90" spans="1:14" ht="14.25" customHeight="1" x14ac:dyDescent="0.15">
      <c r="A90" s="3388"/>
      <c r="B90" s="3304" t="s">
        <v>2172</v>
      </c>
      <c r="C90" s="3304"/>
      <c r="D90" s="3304"/>
      <c r="E90" s="3296"/>
      <c r="F90" s="3296"/>
      <c r="G90" s="3296"/>
      <c r="H90" s="3296"/>
      <c r="I90" s="3296"/>
      <c r="J90" s="3296"/>
      <c r="K90" s="3296"/>
      <c r="L90" s="3296"/>
      <c r="M90" s="3296"/>
      <c r="N90" s="3297"/>
    </row>
    <row r="91" spans="1:14" ht="14.25" customHeight="1" x14ac:dyDescent="0.15">
      <c r="A91" s="3388"/>
      <c r="B91" s="3294" t="s">
        <v>2172</v>
      </c>
      <c r="C91" s="3294"/>
      <c r="D91" s="3294"/>
      <c r="E91" s="3295"/>
      <c r="F91" s="3295"/>
      <c r="G91" s="3295"/>
      <c r="H91" s="3295"/>
      <c r="I91" s="3296"/>
      <c r="J91" s="3296"/>
      <c r="K91" s="3296"/>
      <c r="L91" s="3296"/>
      <c r="M91" s="3296"/>
      <c r="N91" s="3297"/>
    </row>
    <row r="92" spans="1:14" ht="14.25" customHeight="1" thickBot="1" x14ac:dyDescent="0.2">
      <c r="A92" s="3389"/>
      <c r="B92" s="3298"/>
      <c r="C92" s="3299"/>
      <c r="D92" s="3299"/>
      <c r="E92" s="3299"/>
      <c r="F92" s="3299"/>
      <c r="G92" s="3299"/>
      <c r="H92" s="3300"/>
      <c r="I92" s="3301" t="s">
        <v>2822</v>
      </c>
      <c r="J92" s="3301"/>
      <c r="K92" s="3302"/>
      <c r="L92" s="3346"/>
      <c r="M92" s="3301"/>
      <c r="N92" s="3303"/>
    </row>
    <row r="93" spans="1:14" ht="14.25" customHeight="1" thickTop="1" x14ac:dyDescent="0.15">
      <c r="A93" s="3387" t="s">
        <v>2823</v>
      </c>
      <c r="B93" s="3390" t="s">
        <v>2172</v>
      </c>
      <c r="C93" s="3390"/>
      <c r="D93" s="3390"/>
      <c r="E93" s="3391"/>
      <c r="F93" s="3391"/>
      <c r="G93" s="3391"/>
      <c r="H93" s="3391"/>
      <c r="I93" s="3391"/>
      <c r="J93" s="3391"/>
      <c r="K93" s="3391"/>
      <c r="L93" s="3391"/>
      <c r="M93" s="3391"/>
      <c r="N93" s="3392"/>
    </row>
    <row r="94" spans="1:14" ht="14.25" customHeight="1" x14ac:dyDescent="0.15">
      <c r="A94" s="3388"/>
      <c r="B94" s="3304" t="s">
        <v>2172</v>
      </c>
      <c r="C94" s="3304"/>
      <c r="D94" s="3304"/>
      <c r="E94" s="3296"/>
      <c r="F94" s="3296"/>
      <c r="G94" s="3296"/>
      <c r="H94" s="3296"/>
      <c r="I94" s="3296"/>
      <c r="J94" s="3296"/>
      <c r="K94" s="3296"/>
      <c r="L94" s="3296"/>
      <c r="M94" s="3296"/>
      <c r="N94" s="3297"/>
    </row>
    <row r="95" spans="1:14" ht="14.25" customHeight="1" x14ac:dyDescent="0.15">
      <c r="A95" s="3388"/>
      <c r="B95" s="3304" t="s">
        <v>2172</v>
      </c>
      <c r="C95" s="3304"/>
      <c r="D95" s="3304"/>
      <c r="E95" s="3296"/>
      <c r="F95" s="3296"/>
      <c r="G95" s="3296"/>
      <c r="H95" s="3296"/>
      <c r="I95" s="3296"/>
      <c r="J95" s="3296"/>
      <c r="K95" s="3296"/>
      <c r="L95" s="3296"/>
      <c r="M95" s="3296"/>
      <c r="N95" s="3297"/>
    </row>
    <row r="96" spans="1:14" ht="14.25" customHeight="1" x14ac:dyDescent="0.15">
      <c r="A96" s="3388"/>
      <c r="B96" s="3304" t="s">
        <v>2172</v>
      </c>
      <c r="C96" s="3304"/>
      <c r="D96" s="3304"/>
      <c r="E96" s="3296"/>
      <c r="F96" s="3296"/>
      <c r="G96" s="3296"/>
      <c r="H96" s="3296"/>
      <c r="I96" s="3296"/>
      <c r="J96" s="3296"/>
      <c r="K96" s="3296"/>
      <c r="L96" s="3296"/>
      <c r="M96" s="3296"/>
      <c r="N96" s="3297"/>
    </row>
    <row r="97" spans="1:14" ht="14.25" customHeight="1" x14ac:dyDescent="0.15">
      <c r="A97" s="3388"/>
      <c r="B97" s="3304" t="s">
        <v>2172</v>
      </c>
      <c r="C97" s="3304"/>
      <c r="D97" s="3304"/>
      <c r="E97" s="3296"/>
      <c r="F97" s="3296"/>
      <c r="G97" s="3296"/>
      <c r="H97" s="3296"/>
      <c r="I97" s="3296"/>
      <c r="J97" s="3296"/>
      <c r="K97" s="3296"/>
      <c r="L97" s="3296"/>
      <c r="M97" s="3296"/>
      <c r="N97" s="3297"/>
    </row>
    <row r="98" spans="1:14" ht="14.25" customHeight="1" x14ac:dyDescent="0.15">
      <c r="A98" s="3388"/>
      <c r="B98" s="3294" t="s">
        <v>2172</v>
      </c>
      <c r="C98" s="3294"/>
      <c r="D98" s="3294"/>
      <c r="E98" s="3295"/>
      <c r="F98" s="3295"/>
      <c r="G98" s="3295"/>
      <c r="H98" s="3295"/>
      <c r="I98" s="3296"/>
      <c r="J98" s="3296"/>
      <c r="K98" s="3296"/>
      <c r="L98" s="3296"/>
      <c r="M98" s="3296"/>
      <c r="N98" s="3297"/>
    </row>
    <row r="99" spans="1:14" ht="14.25" customHeight="1" thickBot="1" x14ac:dyDescent="0.2">
      <c r="A99" s="3389"/>
      <c r="B99" s="3298"/>
      <c r="C99" s="3299"/>
      <c r="D99" s="3299"/>
      <c r="E99" s="3299"/>
      <c r="F99" s="3299"/>
      <c r="G99" s="3299"/>
      <c r="H99" s="3300"/>
      <c r="I99" s="3301" t="s">
        <v>2824</v>
      </c>
      <c r="J99" s="3301"/>
      <c r="K99" s="3302"/>
      <c r="L99" s="3346"/>
      <c r="M99" s="3301"/>
      <c r="N99" s="3303"/>
    </row>
    <row r="100" spans="1:14" ht="15.4" customHeight="1" thickTop="1" x14ac:dyDescent="0.15">
      <c r="I100" s="3381" t="s">
        <v>2825</v>
      </c>
      <c r="J100" s="3382"/>
      <c r="K100" s="3383"/>
      <c r="L100" s="3274"/>
      <c r="M100" s="3275"/>
      <c r="N100" s="3280"/>
    </row>
    <row r="101" spans="1:14" ht="15.4" customHeight="1" x14ac:dyDescent="0.15">
      <c r="I101" s="3384"/>
      <c r="J101" s="3385"/>
      <c r="K101" s="3386"/>
      <c r="L101" s="3277"/>
      <c r="M101" s="3278"/>
      <c r="N101" s="3281"/>
    </row>
    <row r="102" spans="1:14" s="1399" customFormat="1" ht="13.5" customHeight="1" x14ac:dyDescent="0.15">
      <c r="A102" s="1398" t="s">
        <v>1026</v>
      </c>
      <c r="B102" s="3282" t="s">
        <v>2826</v>
      </c>
      <c r="C102" s="3282"/>
      <c r="D102" s="3282"/>
      <c r="E102" s="3282"/>
      <c r="F102" s="3282"/>
      <c r="G102" s="3282"/>
      <c r="H102" s="3282"/>
      <c r="I102" s="3282"/>
      <c r="J102" s="3282"/>
      <c r="K102" s="3282"/>
      <c r="L102" s="3282"/>
      <c r="M102" s="3282"/>
      <c r="N102" s="3282"/>
    </row>
    <row r="103" spans="1:14" s="1399" customFormat="1" ht="13.5" customHeight="1" x14ac:dyDescent="0.15">
      <c r="A103" s="1398" t="s">
        <v>1026</v>
      </c>
      <c r="B103" s="3282" t="s">
        <v>2770</v>
      </c>
      <c r="C103" s="3282"/>
      <c r="D103" s="3282"/>
      <c r="E103" s="3282"/>
      <c r="F103" s="3282"/>
      <c r="G103" s="3282"/>
      <c r="H103" s="3282"/>
      <c r="I103" s="3282"/>
      <c r="J103" s="3282"/>
      <c r="K103" s="3282"/>
      <c r="L103" s="3282"/>
      <c r="M103" s="3282"/>
      <c r="N103" s="3282"/>
    </row>
    <row r="104" spans="1:14" s="1424" customFormat="1" ht="13.5" customHeight="1" x14ac:dyDescent="0.15"/>
    <row r="105" spans="1:14" ht="15.4" customHeight="1" thickBot="1" x14ac:dyDescent="0.2">
      <c r="A105" s="1373" t="s">
        <v>1534</v>
      </c>
    </row>
    <row r="106" spans="1:14" ht="15.4" customHeight="1" x14ac:dyDescent="0.15">
      <c r="A106" s="3283" t="s">
        <v>2755</v>
      </c>
      <c r="B106" s="3284"/>
      <c r="C106" s="3284"/>
      <c r="D106" s="3285"/>
    </row>
    <row r="107" spans="1:14" ht="15.4" customHeight="1" thickBot="1" x14ac:dyDescent="0.2">
      <c r="A107" s="3286"/>
      <c r="B107" s="3287"/>
      <c r="C107" s="3287"/>
      <c r="D107" s="3288"/>
    </row>
    <row r="108" spans="1:14" ht="15.4" customHeight="1" x14ac:dyDescent="0.15">
      <c r="A108" s="3289"/>
      <c r="B108" s="3290"/>
      <c r="C108" s="3290"/>
      <c r="D108" s="3291" t="s">
        <v>576</v>
      </c>
      <c r="E108" s="3283" t="s">
        <v>2756</v>
      </c>
      <c r="F108" s="3284"/>
      <c r="G108" s="3285"/>
      <c r="H108" s="3292" t="s">
        <v>2757</v>
      </c>
      <c r="I108" s="3293"/>
      <c r="J108" s="3293"/>
    </row>
    <row r="109" spans="1:14" ht="15.4" customHeight="1" thickBot="1" x14ac:dyDescent="0.2">
      <c r="A109" s="3286"/>
      <c r="B109" s="3287"/>
      <c r="C109" s="3287"/>
      <c r="D109" s="3288"/>
      <c r="E109" s="3286"/>
      <c r="F109" s="3287"/>
      <c r="G109" s="3288"/>
      <c r="H109" s="3292"/>
      <c r="I109" s="3293"/>
      <c r="J109" s="3293"/>
    </row>
    <row r="110" spans="1:14" s="1424" customFormat="1" ht="13.5" customHeight="1" x14ac:dyDescent="0.15"/>
    <row r="111" spans="1:14" s="1399" customFormat="1" ht="13.5" customHeight="1" x14ac:dyDescent="0.15">
      <c r="A111" s="1399" t="s">
        <v>2605</v>
      </c>
    </row>
    <row r="112" spans="1:14" s="1399" customFormat="1" ht="13.5" customHeight="1" x14ac:dyDescent="0.15">
      <c r="A112" s="1398">
        <v>1</v>
      </c>
      <c r="B112" s="1399" t="s">
        <v>2827</v>
      </c>
    </row>
    <row r="113" spans="1:2" s="1399" customFormat="1" ht="13.5" customHeight="1" x14ac:dyDescent="0.15">
      <c r="A113" s="1398">
        <v>2</v>
      </c>
      <c r="B113" s="1399" t="s">
        <v>2828</v>
      </c>
    </row>
    <row r="114" spans="1:2" s="1422" customFormat="1" ht="15.4" customHeight="1" x14ac:dyDescent="0.15"/>
    <row r="115" spans="1:2" s="1422" customFormat="1" ht="15.4" customHeight="1" x14ac:dyDescent="0.15"/>
    <row r="116" spans="1:2" s="1422" customFormat="1" ht="15.4" customHeight="1" x14ac:dyDescent="0.15"/>
    <row r="117" spans="1:2" s="1422" customFormat="1" ht="15.4" customHeight="1" x14ac:dyDescent="0.15"/>
    <row r="118" spans="1:2" ht="15.4" customHeight="1" x14ac:dyDescent="0.15"/>
    <row r="119" spans="1:2" ht="15.4" customHeight="1" x14ac:dyDescent="0.15"/>
    <row r="120" spans="1:2" ht="15.4" customHeight="1" x14ac:dyDescent="0.15"/>
    <row r="121" spans="1:2" ht="15.4" customHeight="1" x14ac:dyDescent="0.15"/>
    <row r="122" spans="1:2" ht="15.4" customHeight="1" x14ac:dyDescent="0.15"/>
    <row r="123" spans="1:2" ht="15.4" customHeight="1" x14ac:dyDescent="0.15"/>
    <row r="124" spans="1:2" ht="15.4" customHeight="1" x14ac:dyDescent="0.15"/>
    <row r="125" spans="1:2" ht="15.4" customHeight="1" x14ac:dyDescent="0.15"/>
    <row r="126" spans="1:2" ht="15.4" customHeight="1" x14ac:dyDescent="0.15"/>
    <row r="127" spans="1:2" ht="15.4" customHeight="1" x14ac:dyDescent="0.15"/>
    <row r="128" spans="1:2" ht="15.4" customHeight="1" x14ac:dyDescent="0.15"/>
  </sheetData>
  <mergeCells count="338">
    <mergeCell ref="A1:N1"/>
    <mergeCell ref="A3:B3"/>
    <mergeCell ref="C3:G3"/>
    <mergeCell ref="I3:K3"/>
    <mergeCell ref="L3:N3"/>
    <mergeCell ref="A5:J5"/>
    <mergeCell ref="K5:N5"/>
    <mergeCell ref="A21:A27"/>
    <mergeCell ref="B21:D21"/>
    <mergeCell ref="E21:H21"/>
    <mergeCell ref="I21:K21"/>
    <mergeCell ref="L21:N21"/>
    <mergeCell ref="B22:D22"/>
    <mergeCell ref="K6:N8"/>
    <mergeCell ref="K9:N13"/>
    <mergeCell ref="A15:N15"/>
    <mergeCell ref="A16:B16"/>
    <mergeCell ref="A17:B17"/>
    <mergeCell ref="A19:N19"/>
    <mergeCell ref="E22:H22"/>
    <mergeCell ref="I22:K22"/>
    <mergeCell ref="L22:N22"/>
    <mergeCell ref="B23:D23"/>
    <mergeCell ref="E23:H23"/>
    <mergeCell ref="I23:K23"/>
    <mergeCell ref="L23:N23"/>
    <mergeCell ref="B20:D20"/>
    <mergeCell ref="E20:H20"/>
    <mergeCell ref="I20:K20"/>
    <mergeCell ref="L20:N20"/>
    <mergeCell ref="B26:D26"/>
    <mergeCell ref="E26:H26"/>
    <mergeCell ref="I26:K26"/>
    <mergeCell ref="L26:N26"/>
    <mergeCell ref="B27:H27"/>
    <mergeCell ref="I27:K27"/>
    <mergeCell ref="L27:N27"/>
    <mergeCell ref="B24:D24"/>
    <mergeCell ref="E24:H24"/>
    <mergeCell ref="I24:K24"/>
    <mergeCell ref="L24:N24"/>
    <mergeCell ref="B25:D25"/>
    <mergeCell ref="E25:H25"/>
    <mergeCell ref="I25:K25"/>
    <mergeCell ref="L25:N25"/>
    <mergeCell ref="E30:H30"/>
    <mergeCell ref="I30:K30"/>
    <mergeCell ref="L30:N30"/>
    <mergeCell ref="B31:D31"/>
    <mergeCell ref="E31:H31"/>
    <mergeCell ref="I31:K31"/>
    <mergeCell ref="L31:N31"/>
    <mergeCell ref="A28:A34"/>
    <mergeCell ref="B28:D28"/>
    <mergeCell ref="E28:H28"/>
    <mergeCell ref="I28:K28"/>
    <mergeCell ref="L28:N28"/>
    <mergeCell ref="B29:D29"/>
    <mergeCell ref="E29:H29"/>
    <mergeCell ref="I29:K29"/>
    <mergeCell ref="L29:N29"/>
    <mergeCell ref="B30:D30"/>
    <mergeCell ref="A35:A41"/>
    <mergeCell ref="B35:D35"/>
    <mergeCell ref="E35:H35"/>
    <mergeCell ref="I35:K35"/>
    <mergeCell ref="L35:N35"/>
    <mergeCell ref="B36:D36"/>
    <mergeCell ref="E36:H36"/>
    <mergeCell ref="B32:D32"/>
    <mergeCell ref="E32:H32"/>
    <mergeCell ref="I32:K32"/>
    <mergeCell ref="L32:N32"/>
    <mergeCell ref="B33:D33"/>
    <mergeCell ref="E33:H33"/>
    <mergeCell ref="I33:K33"/>
    <mergeCell ref="L33:N33"/>
    <mergeCell ref="I36:K36"/>
    <mergeCell ref="L36:N36"/>
    <mergeCell ref="B37:D37"/>
    <mergeCell ref="E37:H37"/>
    <mergeCell ref="I37:K37"/>
    <mergeCell ref="L37:N37"/>
    <mergeCell ref="B34:H34"/>
    <mergeCell ref="I34:K34"/>
    <mergeCell ref="L34:N34"/>
    <mergeCell ref="B40:D40"/>
    <mergeCell ref="E40:H40"/>
    <mergeCell ref="I40:K40"/>
    <mergeCell ref="L40:N40"/>
    <mergeCell ref="B41:H41"/>
    <mergeCell ref="I41:K41"/>
    <mergeCell ref="L41:N41"/>
    <mergeCell ref="B38:D38"/>
    <mergeCell ref="E38:H38"/>
    <mergeCell ref="I38:K38"/>
    <mergeCell ref="L38:N38"/>
    <mergeCell ref="B39:D39"/>
    <mergeCell ref="E39:H39"/>
    <mergeCell ref="I39:K39"/>
    <mergeCell ref="L39:N39"/>
    <mergeCell ref="E44:H44"/>
    <mergeCell ref="I44:K44"/>
    <mergeCell ref="L44:N44"/>
    <mergeCell ref="B45:D45"/>
    <mergeCell ref="E45:H45"/>
    <mergeCell ref="I45:K45"/>
    <mergeCell ref="L45:N45"/>
    <mergeCell ref="A42:A48"/>
    <mergeCell ref="B42:D42"/>
    <mergeCell ref="E42:H42"/>
    <mergeCell ref="I42:K42"/>
    <mergeCell ref="L42:N42"/>
    <mergeCell ref="B43:D43"/>
    <mergeCell ref="E43:H43"/>
    <mergeCell ref="I43:K43"/>
    <mergeCell ref="L43:N43"/>
    <mergeCell ref="B44:D44"/>
    <mergeCell ref="A49:A55"/>
    <mergeCell ref="B49:D49"/>
    <mergeCell ref="E49:H49"/>
    <mergeCell ref="I49:K49"/>
    <mergeCell ref="L49:N49"/>
    <mergeCell ref="B50:D50"/>
    <mergeCell ref="E50:H50"/>
    <mergeCell ref="B46:D46"/>
    <mergeCell ref="E46:H46"/>
    <mergeCell ref="I46:K46"/>
    <mergeCell ref="L46:N46"/>
    <mergeCell ref="B47:D47"/>
    <mergeCell ref="E47:H47"/>
    <mergeCell ref="I47:K47"/>
    <mergeCell ref="L47:N47"/>
    <mergeCell ref="I50:K50"/>
    <mergeCell ref="L50:N50"/>
    <mergeCell ref="B51:D51"/>
    <mergeCell ref="E51:H51"/>
    <mergeCell ref="I51:K51"/>
    <mergeCell ref="L51:N51"/>
    <mergeCell ref="B48:H48"/>
    <mergeCell ref="I48:K48"/>
    <mergeCell ref="L48:N48"/>
    <mergeCell ref="B54:D54"/>
    <mergeCell ref="E54:H54"/>
    <mergeCell ref="I54:K54"/>
    <mergeCell ref="L54:N54"/>
    <mergeCell ref="B55:H55"/>
    <mergeCell ref="I55:K55"/>
    <mergeCell ref="L55:N55"/>
    <mergeCell ref="B52:D52"/>
    <mergeCell ref="E52:H52"/>
    <mergeCell ref="I52:K52"/>
    <mergeCell ref="L52:N52"/>
    <mergeCell ref="B53:D53"/>
    <mergeCell ref="E53:H53"/>
    <mergeCell ref="I53:K53"/>
    <mergeCell ref="L53:N53"/>
    <mergeCell ref="E58:H58"/>
    <mergeCell ref="I58:K58"/>
    <mergeCell ref="L58:N58"/>
    <mergeCell ref="B59:D59"/>
    <mergeCell ref="E59:H59"/>
    <mergeCell ref="I59:K59"/>
    <mergeCell ref="L59:N59"/>
    <mergeCell ref="A56:A62"/>
    <mergeCell ref="B56:D56"/>
    <mergeCell ref="E56:H56"/>
    <mergeCell ref="I56:K56"/>
    <mergeCell ref="L56:N56"/>
    <mergeCell ref="B57:D57"/>
    <mergeCell ref="E57:H57"/>
    <mergeCell ref="I57:K57"/>
    <mergeCell ref="L57:N57"/>
    <mergeCell ref="B58:D58"/>
    <mergeCell ref="B62:H62"/>
    <mergeCell ref="I62:K62"/>
    <mergeCell ref="L62:N62"/>
    <mergeCell ref="B64:D64"/>
    <mergeCell ref="E64:H64"/>
    <mergeCell ref="I64:K64"/>
    <mergeCell ref="L64:N64"/>
    <mergeCell ref="B60:D60"/>
    <mergeCell ref="E60:H60"/>
    <mergeCell ref="I60:K60"/>
    <mergeCell ref="L60:N60"/>
    <mergeCell ref="B61:D61"/>
    <mergeCell ref="E61:H61"/>
    <mergeCell ref="I61:K61"/>
    <mergeCell ref="L61:N61"/>
    <mergeCell ref="E67:H67"/>
    <mergeCell ref="I67:K67"/>
    <mergeCell ref="L67:N67"/>
    <mergeCell ref="B68:D68"/>
    <mergeCell ref="E68:H68"/>
    <mergeCell ref="I68:K68"/>
    <mergeCell ref="L68:N68"/>
    <mergeCell ref="A65:A71"/>
    <mergeCell ref="B65:D65"/>
    <mergeCell ref="E65:H65"/>
    <mergeCell ref="I65:K65"/>
    <mergeCell ref="L65:N65"/>
    <mergeCell ref="B66:D66"/>
    <mergeCell ref="E66:H66"/>
    <mergeCell ref="I66:K66"/>
    <mergeCell ref="L66:N66"/>
    <mergeCell ref="B67:D67"/>
    <mergeCell ref="A72:A78"/>
    <mergeCell ref="B72:D72"/>
    <mergeCell ref="E72:H72"/>
    <mergeCell ref="I72:K72"/>
    <mergeCell ref="L72:N72"/>
    <mergeCell ref="B73:D73"/>
    <mergeCell ref="E73:H73"/>
    <mergeCell ref="B69:D69"/>
    <mergeCell ref="E69:H69"/>
    <mergeCell ref="I69:K69"/>
    <mergeCell ref="L69:N69"/>
    <mergeCell ref="B70:D70"/>
    <mergeCell ref="E70:H70"/>
    <mergeCell ref="I70:K70"/>
    <mergeCell ref="L70:N70"/>
    <mergeCell ref="I73:K73"/>
    <mergeCell ref="L73:N73"/>
    <mergeCell ref="B74:D74"/>
    <mergeCell ref="E74:H74"/>
    <mergeCell ref="I74:K74"/>
    <mergeCell ref="L74:N74"/>
    <mergeCell ref="B71:H71"/>
    <mergeCell ref="I71:K71"/>
    <mergeCell ref="L71:N71"/>
    <mergeCell ref="B77:D77"/>
    <mergeCell ref="E77:H77"/>
    <mergeCell ref="I77:K77"/>
    <mergeCell ref="L77:N77"/>
    <mergeCell ref="B78:H78"/>
    <mergeCell ref="I78:K78"/>
    <mergeCell ref="L78:N78"/>
    <mergeCell ref="B75:D75"/>
    <mergeCell ref="E75:H75"/>
    <mergeCell ref="I75:K75"/>
    <mergeCell ref="L75:N75"/>
    <mergeCell ref="B76:D76"/>
    <mergeCell ref="E76:H76"/>
    <mergeCell ref="I76:K76"/>
    <mergeCell ref="L76:N76"/>
    <mergeCell ref="E81:H81"/>
    <mergeCell ref="I81:K81"/>
    <mergeCell ref="L81:N81"/>
    <mergeCell ref="B82:D82"/>
    <mergeCell ref="E82:H82"/>
    <mergeCell ref="I82:K82"/>
    <mergeCell ref="L82:N82"/>
    <mergeCell ref="A79:A85"/>
    <mergeCell ref="B79:D79"/>
    <mergeCell ref="E79:H79"/>
    <mergeCell ref="I79:K79"/>
    <mergeCell ref="L79:N79"/>
    <mergeCell ref="B80:D80"/>
    <mergeCell ref="E80:H80"/>
    <mergeCell ref="I80:K80"/>
    <mergeCell ref="L80:N80"/>
    <mergeCell ref="B81:D81"/>
    <mergeCell ref="A86:A92"/>
    <mergeCell ref="B86:D86"/>
    <mergeCell ref="E86:H86"/>
    <mergeCell ref="I86:K86"/>
    <mergeCell ref="L86:N86"/>
    <mergeCell ref="B87:D87"/>
    <mergeCell ref="E87:H87"/>
    <mergeCell ref="B83:D83"/>
    <mergeCell ref="E83:H83"/>
    <mergeCell ref="I83:K83"/>
    <mergeCell ref="L83:N83"/>
    <mergeCell ref="B84:D84"/>
    <mergeCell ref="E84:H84"/>
    <mergeCell ref="I84:K84"/>
    <mergeCell ref="L84:N84"/>
    <mergeCell ref="I87:K87"/>
    <mergeCell ref="L87:N87"/>
    <mergeCell ref="B88:D88"/>
    <mergeCell ref="E88:H88"/>
    <mergeCell ref="I88:K88"/>
    <mergeCell ref="L88:N88"/>
    <mergeCell ref="B85:H85"/>
    <mergeCell ref="I85:K85"/>
    <mergeCell ref="L85:N85"/>
    <mergeCell ref="B91:D91"/>
    <mergeCell ref="E91:H91"/>
    <mergeCell ref="I91:K91"/>
    <mergeCell ref="L91:N91"/>
    <mergeCell ref="B92:H92"/>
    <mergeCell ref="I92:K92"/>
    <mergeCell ref="L92:N92"/>
    <mergeCell ref="B89:D89"/>
    <mergeCell ref="E89:H89"/>
    <mergeCell ref="I89:K89"/>
    <mergeCell ref="L89:N89"/>
    <mergeCell ref="B90:D90"/>
    <mergeCell ref="E90:H90"/>
    <mergeCell ref="I90:K90"/>
    <mergeCell ref="L90:N90"/>
    <mergeCell ref="L97:N97"/>
    <mergeCell ref="B98:D98"/>
    <mergeCell ref="E98:H98"/>
    <mergeCell ref="I98:K98"/>
    <mergeCell ref="L98:N98"/>
    <mergeCell ref="E95:H95"/>
    <mergeCell ref="I95:K95"/>
    <mergeCell ref="L95:N95"/>
    <mergeCell ref="B96:D96"/>
    <mergeCell ref="E96:H96"/>
    <mergeCell ref="I96:K96"/>
    <mergeCell ref="L96:N96"/>
    <mergeCell ref="B95:D95"/>
    <mergeCell ref="B103:N103"/>
    <mergeCell ref="A106:D107"/>
    <mergeCell ref="A108:C109"/>
    <mergeCell ref="D108:D109"/>
    <mergeCell ref="E108:G109"/>
    <mergeCell ref="H108:J109"/>
    <mergeCell ref="B99:H99"/>
    <mergeCell ref="I99:K99"/>
    <mergeCell ref="L99:N99"/>
    <mergeCell ref="I100:K101"/>
    <mergeCell ref="L100:N101"/>
    <mergeCell ref="B102:N102"/>
    <mergeCell ref="A93:A99"/>
    <mergeCell ref="B93:D93"/>
    <mergeCell ref="E93:H93"/>
    <mergeCell ref="I93:K93"/>
    <mergeCell ref="L93:N93"/>
    <mergeCell ref="B94:D94"/>
    <mergeCell ref="E94:H94"/>
    <mergeCell ref="I94:K94"/>
    <mergeCell ref="L94:N94"/>
    <mergeCell ref="B97:D97"/>
    <mergeCell ref="E97:H97"/>
    <mergeCell ref="I97:K97"/>
  </mergeCells>
  <phoneticPr fontId="9"/>
  <printOptions horizontalCentered="1"/>
  <pageMargins left="0.39370078740157483" right="0.39370078740157483" top="0.78740157480314965" bottom="0" header="0.51181102362204722" footer="0.51181102362204722"/>
  <pageSetup paperSize="9" scale="89" orientation="portrait"/>
  <headerFooter alignWithMargins="0">
    <oddHeader>&amp;R&amp;"ＭＳ ゴシック,標準"&amp;10＜参考様式19-4＞</oddHeader>
  </headerFooter>
  <rowBreaks count="1" manualBreakCount="1">
    <brk id="62"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51"/>
  </sheetPr>
  <dimension ref="A1:R161"/>
  <sheetViews>
    <sheetView workbookViewId="0"/>
  </sheetViews>
  <sheetFormatPr defaultColWidth="9" defaultRowHeight="13.5" x14ac:dyDescent="0.15"/>
  <cols>
    <col min="1" max="17" width="5.625" style="1373" customWidth="1"/>
    <col min="18" max="18" width="1.625" style="1373" customWidth="1"/>
    <col min="19" max="16384" width="9" style="1373"/>
  </cols>
  <sheetData>
    <row r="1" spans="1:18" ht="7.5" customHeight="1" x14ac:dyDescent="0.15">
      <c r="Q1" s="1384"/>
    </row>
    <row r="2" spans="1:18" ht="17.25" x14ac:dyDescent="0.15">
      <c r="A2" s="3395" t="s">
        <v>2829</v>
      </c>
      <c r="B2" s="3395"/>
      <c r="C2" s="3395"/>
      <c r="D2" s="3395"/>
      <c r="E2" s="3395"/>
      <c r="F2" s="3395"/>
      <c r="G2" s="3395"/>
      <c r="H2" s="3395"/>
      <c r="I2" s="3395"/>
      <c r="J2" s="3395"/>
      <c r="K2" s="3395"/>
      <c r="L2" s="3395"/>
      <c r="M2" s="3395"/>
      <c r="N2" s="3395"/>
      <c r="O2" s="3395"/>
      <c r="P2" s="3395"/>
      <c r="Q2" s="3395"/>
      <c r="R2" s="1426"/>
    </row>
    <row r="3" spans="1:18" ht="7.5" customHeight="1" x14ac:dyDescent="0.15">
      <c r="A3" s="1375"/>
      <c r="B3" s="1375"/>
      <c r="C3" s="1375"/>
      <c r="D3" s="1375"/>
      <c r="E3" s="1375"/>
      <c r="F3" s="1375"/>
      <c r="G3" s="1375"/>
      <c r="H3" s="1375"/>
      <c r="I3" s="1375"/>
      <c r="J3" s="1375"/>
      <c r="K3" s="1375"/>
      <c r="L3" s="1375"/>
      <c r="M3" s="1375"/>
      <c r="N3" s="1375"/>
      <c r="O3" s="1375"/>
      <c r="P3" s="1375"/>
      <c r="Q3" s="1375"/>
      <c r="R3" s="1375"/>
    </row>
    <row r="4" spans="1:18" ht="22.5" customHeight="1" x14ac:dyDescent="0.15">
      <c r="A4" s="3328" t="s">
        <v>652</v>
      </c>
      <c r="B4" s="3330"/>
      <c r="C4" s="3331"/>
      <c r="D4" s="3332"/>
      <c r="E4" s="3332"/>
      <c r="F4" s="3332"/>
      <c r="G4" s="3333"/>
      <c r="I4" s="3328" t="s">
        <v>649</v>
      </c>
      <c r="J4" s="3329"/>
      <c r="K4" s="3330"/>
      <c r="L4" s="3331"/>
      <c r="M4" s="3332"/>
      <c r="N4" s="3332"/>
      <c r="O4" s="3332"/>
      <c r="P4" s="3332"/>
      <c r="Q4" s="3333"/>
      <c r="R4" s="1375"/>
    </row>
    <row r="5" spans="1:18" ht="7.5" customHeight="1" x14ac:dyDescent="0.15">
      <c r="R5" s="1375"/>
    </row>
    <row r="6" spans="1:18" ht="16.5" customHeight="1" x14ac:dyDescent="0.15">
      <c r="A6" s="3351" t="s">
        <v>2762</v>
      </c>
      <c r="B6" s="3359"/>
      <c r="C6" s="1402" t="s">
        <v>858</v>
      </c>
      <c r="D6" s="1403" t="s">
        <v>2739</v>
      </c>
      <c r="E6" s="1403"/>
      <c r="F6" s="1403"/>
      <c r="G6" s="1403"/>
      <c r="H6" s="1404"/>
      <c r="I6" s="1403"/>
      <c r="J6" s="1403"/>
      <c r="K6" s="1405" t="s">
        <v>861</v>
      </c>
      <c r="L6" s="1403" t="s">
        <v>2743</v>
      </c>
      <c r="M6" s="1403"/>
      <c r="N6" s="1403"/>
      <c r="O6" s="1403"/>
      <c r="P6" s="1403"/>
      <c r="Q6" s="1407"/>
      <c r="R6" s="1375"/>
    </row>
    <row r="7" spans="1:18" ht="16.5" customHeight="1" x14ac:dyDescent="0.15">
      <c r="A7" s="3360"/>
      <c r="B7" s="3361"/>
      <c r="C7" s="1381" t="s">
        <v>1002</v>
      </c>
      <c r="D7" s="1400" t="s">
        <v>2763</v>
      </c>
      <c r="E7" s="1400"/>
      <c r="F7" s="1400"/>
      <c r="G7" s="1400"/>
      <c r="H7" s="1384"/>
      <c r="I7" s="1400"/>
      <c r="J7" s="1400"/>
      <c r="K7" s="1400"/>
      <c r="L7" s="1384"/>
      <c r="M7" s="1400"/>
      <c r="N7" s="1400"/>
      <c r="O7" s="1400"/>
      <c r="P7" s="1400"/>
      <c r="Q7" s="1409"/>
      <c r="R7" s="1375"/>
    </row>
    <row r="8" spans="1:18" ht="16.5" customHeight="1" x14ac:dyDescent="0.15">
      <c r="A8" s="3360"/>
      <c r="B8" s="3361"/>
      <c r="C8" s="1381" t="s">
        <v>1004</v>
      </c>
      <c r="D8" s="1400" t="s">
        <v>2764</v>
      </c>
      <c r="E8" s="1400"/>
      <c r="F8" s="1400"/>
      <c r="G8" s="1400"/>
      <c r="H8" s="1384"/>
      <c r="I8" s="1400"/>
      <c r="J8" s="1400"/>
      <c r="K8" s="1400"/>
      <c r="L8" s="1384"/>
      <c r="M8" s="1400"/>
      <c r="N8" s="1400"/>
      <c r="O8" s="1400"/>
      <c r="P8" s="1400"/>
      <c r="Q8" s="1409"/>
      <c r="R8" s="1375"/>
    </row>
    <row r="9" spans="1:18" ht="16.5" customHeight="1" x14ac:dyDescent="0.15">
      <c r="A9" s="3360"/>
      <c r="B9" s="3361"/>
      <c r="C9" s="1381" t="s">
        <v>1011</v>
      </c>
      <c r="D9" s="1400" t="s">
        <v>2746</v>
      </c>
      <c r="E9" s="1400"/>
      <c r="F9" s="1400"/>
      <c r="G9" s="1400"/>
      <c r="H9" s="1384"/>
      <c r="I9" s="1400"/>
      <c r="J9" s="1400"/>
      <c r="K9" s="1400"/>
      <c r="L9" s="1384"/>
      <c r="M9" s="1400"/>
      <c r="N9" s="1400"/>
      <c r="O9" s="1400"/>
      <c r="P9" s="1400"/>
      <c r="Q9" s="1409"/>
      <c r="R9" s="1375"/>
    </row>
    <row r="10" spans="1:18" ht="16.5" customHeight="1" x14ac:dyDescent="0.15">
      <c r="A10" s="3360"/>
      <c r="B10" s="3361"/>
      <c r="C10" s="1381" t="s">
        <v>1013</v>
      </c>
      <c r="D10" s="1400" t="s">
        <v>2748</v>
      </c>
      <c r="E10" s="1410"/>
      <c r="F10" s="1400"/>
      <c r="G10" s="1400"/>
      <c r="H10" s="1384"/>
      <c r="I10" s="1400"/>
      <c r="J10" s="1400"/>
      <c r="K10" s="1400"/>
      <c r="L10" s="1384"/>
      <c r="M10" s="1400"/>
      <c r="N10" s="1400"/>
      <c r="O10" s="1400"/>
      <c r="P10" s="1400"/>
      <c r="Q10" s="1409"/>
      <c r="R10" s="1375"/>
    </row>
    <row r="11" spans="1:18" ht="16.5" customHeight="1" x14ac:dyDescent="0.15">
      <c r="A11" s="3362"/>
      <c r="B11" s="3363"/>
      <c r="C11" s="1386" t="s">
        <v>2745</v>
      </c>
      <c r="D11" s="1387" t="s">
        <v>2702</v>
      </c>
      <c r="E11" s="1411"/>
      <c r="F11" s="1411"/>
      <c r="G11" s="1411"/>
      <c r="H11" s="1390"/>
      <c r="I11" s="1411"/>
      <c r="J11" s="1411"/>
      <c r="K11" s="1412" t="s">
        <v>2747</v>
      </c>
      <c r="L11" s="1411" t="s">
        <v>609</v>
      </c>
      <c r="M11" s="1411"/>
      <c r="N11" s="1411"/>
      <c r="O11" s="1411"/>
      <c r="P11" s="1411"/>
      <c r="Q11" s="1414"/>
      <c r="R11" s="1375"/>
    </row>
    <row r="12" spans="1:18" ht="7.5" customHeight="1" x14ac:dyDescent="0.15"/>
    <row r="13" spans="1:18" ht="15.4" customHeight="1" thickBot="1" x14ac:dyDescent="0.2">
      <c r="A13" s="3396" t="s">
        <v>2830</v>
      </c>
      <c r="B13" s="3396"/>
      <c r="C13" s="3396"/>
      <c r="D13" s="3396"/>
      <c r="E13" s="3396"/>
      <c r="F13" s="3396"/>
      <c r="G13" s="3396"/>
      <c r="H13" s="3396"/>
      <c r="I13" s="3396"/>
      <c r="J13" s="3396"/>
      <c r="K13" s="3396"/>
      <c r="L13" s="3396"/>
      <c r="M13" s="3396"/>
      <c r="N13" s="3396"/>
      <c r="O13" s="3293"/>
      <c r="P13" s="3293"/>
      <c r="Q13" s="3293"/>
    </row>
    <row r="14" spans="1:18" ht="18" customHeight="1" x14ac:dyDescent="0.15">
      <c r="A14" s="3304" t="s">
        <v>2599</v>
      </c>
      <c r="B14" s="3304"/>
      <c r="C14" s="1436" t="s">
        <v>2791</v>
      </c>
      <c r="D14" s="1436" t="s">
        <v>2792</v>
      </c>
      <c r="E14" s="1436" t="s">
        <v>2793</v>
      </c>
      <c r="F14" s="1436" t="s">
        <v>2794</v>
      </c>
      <c r="G14" s="1436" t="s">
        <v>2795</v>
      </c>
      <c r="H14" s="1436" t="s">
        <v>2796</v>
      </c>
      <c r="I14" s="1436" t="s">
        <v>2797</v>
      </c>
      <c r="J14" s="1436" t="s">
        <v>2798</v>
      </c>
      <c r="K14" s="1436" t="s">
        <v>2799</v>
      </c>
      <c r="L14" s="1436" t="s">
        <v>2800</v>
      </c>
      <c r="M14" s="1437" t="s">
        <v>2801</v>
      </c>
      <c r="N14" s="3422" t="s">
        <v>2802</v>
      </c>
      <c r="O14" s="3423"/>
      <c r="P14" s="3423"/>
      <c r="Q14" s="3424"/>
    </row>
    <row r="15" spans="1:18" ht="18" customHeight="1" thickBot="1" x14ac:dyDescent="0.2">
      <c r="A15" s="3304" t="s">
        <v>2615</v>
      </c>
      <c r="B15" s="3304"/>
      <c r="C15" s="1439"/>
      <c r="D15" s="1439"/>
      <c r="E15" s="1439"/>
      <c r="F15" s="1439"/>
      <c r="G15" s="1439"/>
      <c r="H15" s="1439"/>
      <c r="I15" s="1439"/>
      <c r="J15" s="1439"/>
      <c r="K15" s="1439"/>
      <c r="L15" s="1439"/>
      <c r="M15" s="1440"/>
      <c r="N15" s="3425"/>
      <c r="O15" s="3426"/>
      <c r="P15" s="3426"/>
      <c r="Q15" s="3427"/>
    </row>
    <row r="16" spans="1:18" ht="7.5" customHeight="1" x14ac:dyDescent="0.15"/>
    <row r="17" spans="1:17" ht="15.4" customHeight="1" x14ac:dyDescent="0.15">
      <c r="A17" s="3396" t="s">
        <v>2831</v>
      </c>
      <c r="B17" s="3396"/>
      <c r="C17" s="3396"/>
      <c r="D17" s="3396"/>
      <c r="E17" s="3396"/>
      <c r="F17" s="3396"/>
      <c r="G17" s="3396"/>
      <c r="H17" s="3396"/>
      <c r="I17" s="3396"/>
      <c r="J17" s="3396"/>
      <c r="K17" s="3396"/>
      <c r="L17" s="3396"/>
      <c r="M17" s="3396"/>
      <c r="N17" s="3396"/>
      <c r="O17" s="3396"/>
      <c r="P17" s="3396"/>
      <c r="Q17" s="3396"/>
    </row>
    <row r="18" spans="1:17" ht="15.4" customHeight="1" thickBot="1" x14ac:dyDescent="0.2">
      <c r="A18" s="1442" t="s">
        <v>2599</v>
      </c>
      <c r="B18" s="3415" t="s">
        <v>2768</v>
      </c>
      <c r="C18" s="3415"/>
      <c r="D18" s="3415"/>
      <c r="E18" s="3412" t="s">
        <v>2713</v>
      </c>
      <c r="F18" s="3413"/>
      <c r="G18" s="3413"/>
      <c r="H18" s="3413"/>
      <c r="I18" s="3414"/>
      <c r="J18" s="3415" t="s">
        <v>2768</v>
      </c>
      <c r="K18" s="3415"/>
      <c r="L18" s="3415"/>
      <c r="M18" s="3412" t="s">
        <v>2713</v>
      </c>
      <c r="N18" s="3413"/>
      <c r="O18" s="3413"/>
      <c r="P18" s="3413"/>
      <c r="Q18" s="3414"/>
    </row>
    <row r="19" spans="1:17" ht="14.25" customHeight="1" thickTop="1" x14ac:dyDescent="0.15">
      <c r="A19" s="3393" t="s">
        <v>2791</v>
      </c>
      <c r="B19" s="3347" t="s">
        <v>2769</v>
      </c>
      <c r="C19" s="3348"/>
      <c r="D19" s="3349"/>
      <c r="E19" s="3405"/>
      <c r="F19" s="3406"/>
      <c r="G19" s="3406"/>
      <c r="H19" s="3406"/>
      <c r="I19" s="3407"/>
      <c r="J19" s="3347" t="s">
        <v>2769</v>
      </c>
      <c r="K19" s="3348"/>
      <c r="L19" s="3349"/>
      <c r="M19" s="3405"/>
      <c r="N19" s="3406"/>
      <c r="O19" s="3406"/>
      <c r="P19" s="3406"/>
      <c r="Q19" s="3407"/>
    </row>
    <row r="20" spans="1:17" ht="14.25" customHeight="1" x14ac:dyDescent="0.15">
      <c r="A20" s="3388"/>
      <c r="B20" s="3338" t="s">
        <v>2769</v>
      </c>
      <c r="C20" s="3339"/>
      <c r="D20" s="3340"/>
      <c r="E20" s="3399"/>
      <c r="F20" s="3400"/>
      <c r="G20" s="3400"/>
      <c r="H20" s="3400"/>
      <c r="I20" s="3401"/>
      <c r="J20" s="3338" t="s">
        <v>2769</v>
      </c>
      <c r="K20" s="3339"/>
      <c r="L20" s="3340"/>
      <c r="M20" s="3399"/>
      <c r="N20" s="3400"/>
      <c r="O20" s="3400"/>
      <c r="P20" s="3400"/>
      <c r="Q20" s="3401"/>
    </row>
    <row r="21" spans="1:17" ht="14.25" customHeight="1" x14ac:dyDescent="0.15">
      <c r="A21" s="3388"/>
      <c r="B21" s="3338" t="s">
        <v>2769</v>
      </c>
      <c r="C21" s="3339"/>
      <c r="D21" s="3340"/>
      <c r="E21" s="3399"/>
      <c r="F21" s="3400"/>
      <c r="G21" s="3400"/>
      <c r="H21" s="3400"/>
      <c r="I21" s="3401"/>
      <c r="J21" s="3338" t="s">
        <v>2769</v>
      </c>
      <c r="K21" s="3339"/>
      <c r="L21" s="3340"/>
      <c r="M21" s="3399"/>
      <c r="N21" s="3400"/>
      <c r="O21" s="3400"/>
      <c r="P21" s="3400"/>
      <c r="Q21" s="3401"/>
    </row>
    <row r="22" spans="1:17" ht="14.25" customHeight="1" x14ac:dyDescent="0.15">
      <c r="A22" s="3388"/>
      <c r="B22" s="3338" t="s">
        <v>2769</v>
      </c>
      <c r="C22" s="3339"/>
      <c r="D22" s="3340"/>
      <c r="E22" s="3399"/>
      <c r="F22" s="3400"/>
      <c r="G22" s="3400"/>
      <c r="H22" s="3400"/>
      <c r="I22" s="3401"/>
      <c r="J22" s="3338" t="s">
        <v>2769</v>
      </c>
      <c r="K22" s="3339"/>
      <c r="L22" s="3340"/>
      <c r="M22" s="3399"/>
      <c r="N22" s="3400"/>
      <c r="O22" s="3400"/>
      <c r="P22" s="3400"/>
      <c r="Q22" s="3401"/>
    </row>
    <row r="23" spans="1:17" ht="14.25" customHeight="1" x14ac:dyDescent="0.15">
      <c r="A23" s="3388"/>
      <c r="B23" s="3338" t="s">
        <v>2769</v>
      </c>
      <c r="C23" s="3339"/>
      <c r="D23" s="3340"/>
      <c r="E23" s="3399"/>
      <c r="F23" s="3400"/>
      <c r="G23" s="3400"/>
      <c r="H23" s="3400"/>
      <c r="I23" s="3401"/>
      <c r="J23" s="3338" t="s">
        <v>2769</v>
      </c>
      <c r="K23" s="3339"/>
      <c r="L23" s="3340"/>
      <c r="M23" s="3399"/>
      <c r="N23" s="3400"/>
      <c r="O23" s="3400"/>
      <c r="P23" s="3400"/>
      <c r="Q23" s="3401"/>
    </row>
    <row r="24" spans="1:17" ht="14.25" customHeight="1" x14ac:dyDescent="0.15">
      <c r="A24" s="3388"/>
      <c r="B24" s="3338" t="s">
        <v>2769</v>
      </c>
      <c r="C24" s="3339"/>
      <c r="D24" s="3340"/>
      <c r="E24" s="3399"/>
      <c r="F24" s="3400"/>
      <c r="G24" s="3400"/>
      <c r="H24" s="3400"/>
      <c r="I24" s="3401"/>
      <c r="J24" s="3338" t="s">
        <v>2769</v>
      </c>
      <c r="K24" s="3339"/>
      <c r="L24" s="3340"/>
      <c r="M24" s="3399"/>
      <c r="N24" s="3400"/>
      <c r="O24" s="3400"/>
      <c r="P24" s="3400"/>
      <c r="Q24" s="3401"/>
    </row>
    <row r="25" spans="1:17" ht="14.25" customHeight="1" x14ac:dyDescent="0.15">
      <c r="A25" s="3388"/>
      <c r="B25" s="3338" t="s">
        <v>2769</v>
      </c>
      <c r="C25" s="3339"/>
      <c r="D25" s="3340"/>
      <c r="E25" s="3399"/>
      <c r="F25" s="3400"/>
      <c r="G25" s="3400"/>
      <c r="H25" s="3400"/>
      <c r="I25" s="3401"/>
      <c r="J25" s="3338" t="s">
        <v>2769</v>
      </c>
      <c r="K25" s="3339"/>
      <c r="L25" s="3340"/>
      <c r="M25" s="3399"/>
      <c r="N25" s="3400"/>
      <c r="O25" s="3400"/>
      <c r="P25" s="3400"/>
      <c r="Q25" s="3401"/>
    </row>
    <row r="26" spans="1:17" ht="14.25" customHeight="1" thickBot="1" x14ac:dyDescent="0.2">
      <c r="A26" s="3404"/>
      <c r="B26" s="3341"/>
      <c r="C26" s="3341"/>
      <c r="D26" s="3341"/>
      <c r="E26" s="3408"/>
      <c r="F26" s="3408"/>
      <c r="G26" s="3408"/>
      <c r="H26" s="3411"/>
      <c r="I26" s="3411"/>
      <c r="J26" s="3409" t="s">
        <v>2832</v>
      </c>
      <c r="K26" s="3409"/>
      <c r="L26" s="3409"/>
      <c r="M26" s="3409"/>
      <c r="N26" s="3409"/>
      <c r="O26" s="3409"/>
      <c r="P26" s="3302"/>
      <c r="Q26" s="3410"/>
    </row>
    <row r="27" spans="1:17" ht="14.25" customHeight="1" thickTop="1" x14ac:dyDescent="0.15">
      <c r="A27" s="3393" t="s">
        <v>2805</v>
      </c>
      <c r="B27" s="3347" t="s">
        <v>2769</v>
      </c>
      <c r="C27" s="3348"/>
      <c r="D27" s="3349"/>
      <c r="E27" s="3405"/>
      <c r="F27" s="3406"/>
      <c r="G27" s="3406"/>
      <c r="H27" s="3406"/>
      <c r="I27" s="3407"/>
      <c r="J27" s="3347" t="s">
        <v>2769</v>
      </c>
      <c r="K27" s="3348"/>
      <c r="L27" s="3349"/>
      <c r="M27" s="3405"/>
      <c r="N27" s="3406"/>
      <c r="O27" s="3406"/>
      <c r="P27" s="3406"/>
      <c r="Q27" s="3407"/>
    </row>
    <row r="28" spans="1:17" ht="14.25" customHeight="1" x14ac:dyDescent="0.15">
      <c r="A28" s="3388"/>
      <c r="B28" s="3338" t="s">
        <v>2769</v>
      </c>
      <c r="C28" s="3339"/>
      <c r="D28" s="3340"/>
      <c r="E28" s="3399"/>
      <c r="F28" s="3400"/>
      <c r="G28" s="3400"/>
      <c r="H28" s="3400"/>
      <c r="I28" s="3401"/>
      <c r="J28" s="3338" t="s">
        <v>2769</v>
      </c>
      <c r="K28" s="3339"/>
      <c r="L28" s="3340"/>
      <c r="M28" s="3399"/>
      <c r="N28" s="3400"/>
      <c r="O28" s="3400"/>
      <c r="P28" s="3400"/>
      <c r="Q28" s="3401"/>
    </row>
    <row r="29" spans="1:17" ht="14.25" customHeight="1" x14ac:dyDescent="0.15">
      <c r="A29" s="3388"/>
      <c r="B29" s="3338" t="s">
        <v>2769</v>
      </c>
      <c r="C29" s="3339"/>
      <c r="D29" s="3340"/>
      <c r="E29" s="3399"/>
      <c r="F29" s="3400"/>
      <c r="G29" s="3400"/>
      <c r="H29" s="3400"/>
      <c r="I29" s="3401"/>
      <c r="J29" s="3338" t="s">
        <v>2769</v>
      </c>
      <c r="K29" s="3339"/>
      <c r="L29" s="3340"/>
      <c r="M29" s="3399"/>
      <c r="N29" s="3400"/>
      <c r="O29" s="3400"/>
      <c r="P29" s="3400"/>
      <c r="Q29" s="3401"/>
    </row>
    <row r="30" spans="1:17" ht="14.25" customHeight="1" x14ac:dyDescent="0.15">
      <c r="A30" s="3388"/>
      <c r="B30" s="3338" t="s">
        <v>2769</v>
      </c>
      <c r="C30" s="3339"/>
      <c r="D30" s="3340"/>
      <c r="E30" s="3399"/>
      <c r="F30" s="3400"/>
      <c r="G30" s="3400"/>
      <c r="H30" s="3400"/>
      <c r="I30" s="3401"/>
      <c r="J30" s="3338" t="s">
        <v>2769</v>
      </c>
      <c r="K30" s="3339"/>
      <c r="L30" s="3340"/>
      <c r="M30" s="3399"/>
      <c r="N30" s="3400"/>
      <c r="O30" s="3400"/>
      <c r="P30" s="3400"/>
      <c r="Q30" s="3401"/>
    </row>
    <row r="31" spans="1:17" ht="14.25" customHeight="1" x14ac:dyDescent="0.15">
      <c r="A31" s="3388"/>
      <c r="B31" s="3338" t="s">
        <v>2769</v>
      </c>
      <c r="C31" s="3339"/>
      <c r="D31" s="3340"/>
      <c r="E31" s="3399"/>
      <c r="F31" s="3400"/>
      <c r="G31" s="3400"/>
      <c r="H31" s="3400"/>
      <c r="I31" s="3401"/>
      <c r="J31" s="3338" t="s">
        <v>2769</v>
      </c>
      <c r="K31" s="3339"/>
      <c r="L31" s="3340"/>
      <c r="M31" s="3399"/>
      <c r="N31" s="3400"/>
      <c r="O31" s="3400"/>
      <c r="P31" s="3400"/>
      <c r="Q31" s="3401"/>
    </row>
    <row r="32" spans="1:17" ht="14.25" customHeight="1" x14ac:dyDescent="0.15">
      <c r="A32" s="3388"/>
      <c r="B32" s="3338" t="s">
        <v>2769</v>
      </c>
      <c r="C32" s="3339"/>
      <c r="D32" s="3340"/>
      <c r="E32" s="3399"/>
      <c r="F32" s="3400"/>
      <c r="G32" s="3400"/>
      <c r="H32" s="3400"/>
      <c r="I32" s="3401"/>
      <c r="J32" s="3338" t="s">
        <v>2769</v>
      </c>
      <c r="K32" s="3339"/>
      <c r="L32" s="3340"/>
      <c r="M32" s="3399"/>
      <c r="N32" s="3400"/>
      <c r="O32" s="3400"/>
      <c r="P32" s="3400"/>
      <c r="Q32" s="3401"/>
    </row>
    <row r="33" spans="1:17" ht="14.25" customHeight="1" x14ac:dyDescent="0.15">
      <c r="A33" s="3388"/>
      <c r="B33" s="3338" t="s">
        <v>2769</v>
      </c>
      <c r="C33" s="3339"/>
      <c r="D33" s="3340"/>
      <c r="E33" s="3399"/>
      <c r="F33" s="3400"/>
      <c r="G33" s="3400"/>
      <c r="H33" s="3400"/>
      <c r="I33" s="3401"/>
      <c r="J33" s="3338" t="s">
        <v>2769</v>
      </c>
      <c r="K33" s="3339"/>
      <c r="L33" s="3340"/>
      <c r="M33" s="3399"/>
      <c r="N33" s="3400"/>
      <c r="O33" s="3400"/>
      <c r="P33" s="3400"/>
      <c r="Q33" s="3401"/>
    </row>
    <row r="34" spans="1:17" ht="14.25" customHeight="1" thickBot="1" x14ac:dyDescent="0.2">
      <c r="A34" s="3404"/>
      <c r="B34" s="3341"/>
      <c r="C34" s="3341"/>
      <c r="D34" s="3341"/>
      <c r="E34" s="3341"/>
      <c r="F34" s="3341"/>
      <c r="G34" s="3341"/>
      <c r="H34" s="3411"/>
      <c r="I34" s="3411"/>
      <c r="J34" s="3409" t="s">
        <v>2833</v>
      </c>
      <c r="K34" s="3409"/>
      <c r="L34" s="3409"/>
      <c r="M34" s="3409"/>
      <c r="N34" s="3409"/>
      <c r="O34" s="3409"/>
      <c r="P34" s="3302"/>
      <c r="Q34" s="3410"/>
    </row>
    <row r="35" spans="1:17" ht="14.25" customHeight="1" thickTop="1" x14ac:dyDescent="0.15">
      <c r="A35" s="3393" t="s">
        <v>2807</v>
      </c>
      <c r="B35" s="3347" t="s">
        <v>2769</v>
      </c>
      <c r="C35" s="3348"/>
      <c r="D35" s="3349"/>
      <c r="E35" s="3405"/>
      <c r="F35" s="3406"/>
      <c r="G35" s="3406"/>
      <c r="H35" s="3406"/>
      <c r="I35" s="3407"/>
      <c r="J35" s="3347" t="s">
        <v>2769</v>
      </c>
      <c r="K35" s="3348"/>
      <c r="L35" s="3349"/>
      <c r="M35" s="3405"/>
      <c r="N35" s="3406"/>
      <c r="O35" s="3406"/>
      <c r="P35" s="3406"/>
      <c r="Q35" s="3407"/>
    </row>
    <row r="36" spans="1:17" ht="14.25" customHeight="1" x14ac:dyDescent="0.15">
      <c r="A36" s="3388"/>
      <c r="B36" s="3338" t="s">
        <v>2769</v>
      </c>
      <c r="C36" s="3339"/>
      <c r="D36" s="3340"/>
      <c r="E36" s="3399"/>
      <c r="F36" s="3400"/>
      <c r="G36" s="3400"/>
      <c r="H36" s="3400"/>
      <c r="I36" s="3401"/>
      <c r="J36" s="3338" t="s">
        <v>2769</v>
      </c>
      <c r="K36" s="3339"/>
      <c r="L36" s="3340"/>
      <c r="M36" s="3399"/>
      <c r="N36" s="3400"/>
      <c r="O36" s="3400"/>
      <c r="P36" s="3400"/>
      <c r="Q36" s="3401"/>
    </row>
    <row r="37" spans="1:17" ht="14.25" customHeight="1" x14ac:dyDescent="0.15">
      <c r="A37" s="3388"/>
      <c r="B37" s="3338" t="s">
        <v>2769</v>
      </c>
      <c r="C37" s="3339"/>
      <c r="D37" s="3340"/>
      <c r="E37" s="3399"/>
      <c r="F37" s="3400"/>
      <c r="G37" s="3400"/>
      <c r="H37" s="3400"/>
      <c r="I37" s="3401"/>
      <c r="J37" s="3338" t="s">
        <v>2769</v>
      </c>
      <c r="K37" s="3339"/>
      <c r="L37" s="3340"/>
      <c r="M37" s="3399"/>
      <c r="N37" s="3400"/>
      <c r="O37" s="3400"/>
      <c r="P37" s="3400"/>
      <c r="Q37" s="3401"/>
    </row>
    <row r="38" spans="1:17" ht="14.25" customHeight="1" x14ac:dyDescent="0.15">
      <c r="A38" s="3388"/>
      <c r="B38" s="3338" t="s">
        <v>2769</v>
      </c>
      <c r="C38" s="3339"/>
      <c r="D38" s="3340"/>
      <c r="E38" s="3399"/>
      <c r="F38" s="3400"/>
      <c r="G38" s="3400"/>
      <c r="H38" s="3400"/>
      <c r="I38" s="3401"/>
      <c r="J38" s="3338" t="s">
        <v>2769</v>
      </c>
      <c r="K38" s="3339"/>
      <c r="L38" s="3340"/>
      <c r="M38" s="3399"/>
      <c r="N38" s="3400"/>
      <c r="O38" s="3400"/>
      <c r="P38" s="3400"/>
      <c r="Q38" s="3401"/>
    </row>
    <row r="39" spans="1:17" ht="14.25" customHeight="1" x14ac:dyDescent="0.15">
      <c r="A39" s="3388"/>
      <c r="B39" s="3338" t="s">
        <v>2769</v>
      </c>
      <c r="C39" s="3339"/>
      <c r="D39" s="3340"/>
      <c r="E39" s="3399"/>
      <c r="F39" s="3400"/>
      <c r="G39" s="3400"/>
      <c r="H39" s="3400"/>
      <c r="I39" s="3401"/>
      <c r="J39" s="3338" t="s">
        <v>2769</v>
      </c>
      <c r="K39" s="3339"/>
      <c r="L39" s="3340"/>
      <c r="M39" s="3399"/>
      <c r="N39" s="3400"/>
      <c r="O39" s="3400"/>
      <c r="P39" s="3400"/>
      <c r="Q39" s="3401"/>
    </row>
    <row r="40" spans="1:17" ht="14.25" customHeight="1" x14ac:dyDescent="0.15">
      <c r="A40" s="3388"/>
      <c r="B40" s="3338" t="s">
        <v>2769</v>
      </c>
      <c r="C40" s="3339"/>
      <c r="D40" s="3340"/>
      <c r="E40" s="3399"/>
      <c r="F40" s="3400"/>
      <c r="G40" s="3400"/>
      <c r="H40" s="3400"/>
      <c r="I40" s="3401"/>
      <c r="J40" s="3338" t="s">
        <v>2769</v>
      </c>
      <c r="K40" s="3339"/>
      <c r="L40" s="3340"/>
      <c r="M40" s="3399"/>
      <c r="N40" s="3400"/>
      <c r="O40" s="3400"/>
      <c r="P40" s="3400"/>
      <c r="Q40" s="3401"/>
    </row>
    <row r="41" spans="1:17" ht="14.25" customHeight="1" x14ac:dyDescent="0.15">
      <c r="A41" s="3388"/>
      <c r="B41" s="3338" t="s">
        <v>2769</v>
      </c>
      <c r="C41" s="3339"/>
      <c r="D41" s="3340"/>
      <c r="E41" s="3399"/>
      <c r="F41" s="3400"/>
      <c r="G41" s="3400"/>
      <c r="H41" s="3400"/>
      <c r="I41" s="3401"/>
      <c r="J41" s="3338" t="s">
        <v>2769</v>
      </c>
      <c r="K41" s="3339"/>
      <c r="L41" s="3340"/>
      <c r="M41" s="3399"/>
      <c r="N41" s="3400"/>
      <c r="O41" s="3400"/>
      <c r="P41" s="3400"/>
      <c r="Q41" s="3401"/>
    </row>
    <row r="42" spans="1:17" ht="14.25" customHeight="1" thickBot="1" x14ac:dyDescent="0.2">
      <c r="A42" s="3404"/>
      <c r="B42" s="3341"/>
      <c r="C42" s="3341"/>
      <c r="D42" s="3341"/>
      <c r="E42" s="3341"/>
      <c r="F42" s="3341"/>
      <c r="G42" s="3341"/>
      <c r="H42" s="3411"/>
      <c r="I42" s="3411"/>
      <c r="J42" s="3409" t="s">
        <v>2834</v>
      </c>
      <c r="K42" s="3409"/>
      <c r="L42" s="3409"/>
      <c r="M42" s="3409"/>
      <c r="N42" s="3409"/>
      <c r="O42" s="3409"/>
      <c r="P42" s="3302"/>
      <c r="Q42" s="3410"/>
    </row>
    <row r="43" spans="1:17" ht="14.25" customHeight="1" thickTop="1" x14ac:dyDescent="0.15">
      <c r="A43" s="3393" t="s">
        <v>2809</v>
      </c>
      <c r="B43" s="3347" t="s">
        <v>2769</v>
      </c>
      <c r="C43" s="3348"/>
      <c r="D43" s="3349"/>
      <c r="E43" s="3405"/>
      <c r="F43" s="3406"/>
      <c r="G43" s="3406"/>
      <c r="H43" s="3406"/>
      <c r="I43" s="3407"/>
      <c r="J43" s="3347" t="s">
        <v>2769</v>
      </c>
      <c r="K43" s="3348"/>
      <c r="L43" s="3349"/>
      <c r="M43" s="3405"/>
      <c r="N43" s="3406"/>
      <c r="O43" s="3406"/>
      <c r="P43" s="3406"/>
      <c r="Q43" s="3407"/>
    </row>
    <row r="44" spans="1:17" ht="14.25" customHeight="1" x14ac:dyDescent="0.15">
      <c r="A44" s="3388"/>
      <c r="B44" s="3338" t="s">
        <v>2769</v>
      </c>
      <c r="C44" s="3339"/>
      <c r="D44" s="3340"/>
      <c r="E44" s="3399"/>
      <c r="F44" s="3400"/>
      <c r="G44" s="3400"/>
      <c r="H44" s="3400"/>
      <c r="I44" s="3401"/>
      <c r="J44" s="3338" t="s">
        <v>2769</v>
      </c>
      <c r="K44" s="3339"/>
      <c r="L44" s="3340"/>
      <c r="M44" s="3399"/>
      <c r="N44" s="3400"/>
      <c r="O44" s="3400"/>
      <c r="P44" s="3400"/>
      <c r="Q44" s="3401"/>
    </row>
    <row r="45" spans="1:17" ht="14.25" customHeight="1" x14ac:dyDescent="0.15">
      <c r="A45" s="3388"/>
      <c r="B45" s="3338" t="s">
        <v>2769</v>
      </c>
      <c r="C45" s="3339"/>
      <c r="D45" s="3340"/>
      <c r="E45" s="3399"/>
      <c r="F45" s="3400"/>
      <c r="G45" s="3400"/>
      <c r="H45" s="3400"/>
      <c r="I45" s="3401"/>
      <c r="J45" s="3338" t="s">
        <v>2769</v>
      </c>
      <c r="K45" s="3339"/>
      <c r="L45" s="3340"/>
      <c r="M45" s="3399"/>
      <c r="N45" s="3400"/>
      <c r="O45" s="3400"/>
      <c r="P45" s="3400"/>
      <c r="Q45" s="3401"/>
    </row>
    <row r="46" spans="1:17" ht="14.25" customHeight="1" x14ac:dyDescent="0.15">
      <c r="A46" s="3388"/>
      <c r="B46" s="3338" t="s">
        <v>2769</v>
      </c>
      <c r="C46" s="3339"/>
      <c r="D46" s="3340"/>
      <c r="E46" s="3399"/>
      <c r="F46" s="3400"/>
      <c r="G46" s="3400"/>
      <c r="H46" s="3400"/>
      <c r="I46" s="3401"/>
      <c r="J46" s="3338" t="s">
        <v>2769</v>
      </c>
      <c r="K46" s="3339"/>
      <c r="L46" s="3340"/>
      <c r="M46" s="3399"/>
      <c r="N46" s="3400"/>
      <c r="O46" s="3400"/>
      <c r="P46" s="3400"/>
      <c r="Q46" s="3401"/>
    </row>
    <row r="47" spans="1:17" ht="14.25" customHeight="1" x14ac:dyDescent="0.15">
      <c r="A47" s="3388"/>
      <c r="B47" s="3338" t="s">
        <v>2769</v>
      </c>
      <c r="C47" s="3339"/>
      <c r="D47" s="3340"/>
      <c r="E47" s="3399"/>
      <c r="F47" s="3400"/>
      <c r="G47" s="3400"/>
      <c r="H47" s="3400"/>
      <c r="I47" s="3401"/>
      <c r="J47" s="3338" t="s">
        <v>2769</v>
      </c>
      <c r="K47" s="3339"/>
      <c r="L47" s="3340"/>
      <c r="M47" s="3399"/>
      <c r="N47" s="3400"/>
      <c r="O47" s="3400"/>
      <c r="P47" s="3400"/>
      <c r="Q47" s="3401"/>
    </row>
    <row r="48" spans="1:17" ht="14.25" customHeight="1" x14ac:dyDescent="0.15">
      <c r="A48" s="3388"/>
      <c r="B48" s="3338" t="s">
        <v>2769</v>
      </c>
      <c r="C48" s="3339"/>
      <c r="D48" s="3340"/>
      <c r="E48" s="3399"/>
      <c r="F48" s="3400"/>
      <c r="G48" s="3400"/>
      <c r="H48" s="3400"/>
      <c r="I48" s="3401"/>
      <c r="J48" s="3338" t="s">
        <v>2769</v>
      </c>
      <c r="K48" s="3339"/>
      <c r="L48" s="3340"/>
      <c r="M48" s="3399"/>
      <c r="N48" s="3400"/>
      <c r="O48" s="3400"/>
      <c r="P48" s="3400"/>
      <c r="Q48" s="3401"/>
    </row>
    <row r="49" spans="1:17" ht="14.25" customHeight="1" x14ac:dyDescent="0.15">
      <c r="A49" s="3388"/>
      <c r="B49" s="3338" t="s">
        <v>2769</v>
      </c>
      <c r="C49" s="3339"/>
      <c r="D49" s="3340"/>
      <c r="E49" s="3399"/>
      <c r="F49" s="3400"/>
      <c r="G49" s="3400"/>
      <c r="H49" s="3400"/>
      <c r="I49" s="3401"/>
      <c r="J49" s="3338" t="s">
        <v>2769</v>
      </c>
      <c r="K49" s="3339"/>
      <c r="L49" s="3340"/>
      <c r="M49" s="3399"/>
      <c r="N49" s="3400"/>
      <c r="O49" s="3400"/>
      <c r="P49" s="3400"/>
      <c r="Q49" s="3401"/>
    </row>
    <row r="50" spans="1:17" ht="14.25" customHeight="1" thickBot="1" x14ac:dyDescent="0.2">
      <c r="A50" s="3404"/>
      <c r="B50" s="3341"/>
      <c r="C50" s="3341"/>
      <c r="D50" s="3341"/>
      <c r="E50" s="3341"/>
      <c r="F50" s="3341"/>
      <c r="G50" s="3341"/>
      <c r="H50" s="3411"/>
      <c r="I50" s="3411"/>
      <c r="J50" s="3409" t="s">
        <v>2835</v>
      </c>
      <c r="K50" s="3409"/>
      <c r="L50" s="3409"/>
      <c r="M50" s="3409"/>
      <c r="N50" s="3409"/>
      <c r="O50" s="3409"/>
      <c r="P50" s="3302"/>
      <c r="Q50" s="3410"/>
    </row>
    <row r="51" spans="1:17" ht="14.25" customHeight="1" thickTop="1" x14ac:dyDescent="0.15">
      <c r="A51" s="3393" t="s">
        <v>2811</v>
      </c>
      <c r="B51" s="3347" t="s">
        <v>2769</v>
      </c>
      <c r="C51" s="3348"/>
      <c r="D51" s="3349"/>
      <c r="E51" s="3405"/>
      <c r="F51" s="3406"/>
      <c r="G51" s="3406"/>
      <c r="H51" s="3406"/>
      <c r="I51" s="3407"/>
      <c r="J51" s="3347" t="s">
        <v>2769</v>
      </c>
      <c r="K51" s="3348"/>
      <c r="L51" s="3349"/>
      <c r="M51" s="3405"/>
      <c r="N51" s="3406"/>
      <c r="O51" s="3406"/>
      <c r="P51" s="3406"/>
      <c r="Q51" s="3407"/>
    </row>
    <row r="52" spans="1:17" ht="14.25" customHeight="1" x14ac:dyDescent="0.15">
      <c r="A52" s="3388"/>
      <c r="B52" s="3338" t="s">
        <v>2769</v>
      </c>
      <c r="C52" s="3339"/>
      <c r="D52" s="3340"/>
      <c r="E52" s="3399"/>
      <c r="F52" s="3400"/>
      <c r="G52" s="3400"/>
      <c r="H52" s="3400"/>
      <c r="I52" s="3401"/>
      <c r="J52" s="3338" t="s">
        <v>2769</v>
      </c>
      <c r="K52" s="3339"/>
      <c r="L52" s="3340"/>
      <c r="M52" s="3399"/>
      <c r="N52" s="3400"/>
      <c r="O52" s="3400"/>
      <c r="P52" s="3400"/>
      <c r="Q52" s="3401"/>
    </row>
    <row r="53" spans="1:17" ht="14.25" customHeight="1" x14ac:dyDescent="0.15">
      <c r="A53" s="3388"/>
      <c r="B53" s="3338" t="s">
        <v>2769</v>
      </c>
      <c r="C53" s="3339"/>
      <c r="D53" s="3340"/>
      <c r="E53" s="3399"/>
      <c r="F53" s="3400"/>
      <c r="G53" s="3400"/>
      <c r="H53" s="3400"/>
      <c r="I53" s="3401"/>
      <c r="J53" s="3338" t="s">
        <v>2769</v>
      </c>
      <c r="K53" s="3339"/>
      <c r="L53" s="3340"/>
      <c r="M53" s="3399"/>
      <c r="N53" s="3400"/>
      <c r="O53" s="3400"/>
      <c r="P53" s="3400"/>
      <c r="Q53" s="3401"/>
    </row>
    <row r="54" spans="1:17" ht="14.25" customHeight="1" x14ac:dyDescent="0.15">
      <c r="A54" s="3388"/>
      <c r="B54" s="3338" t="s">
        <v>2769</v>
      </c>
      <c r="C54" s="3339"/>
      <c r="D54" s="3340"/>
      <c r="E54" s="3399"/>
      <c r="F54" s="3400"/>
      <c r="G54" s="3400"/>
      <c r="H54" s="3400"/>
      <c r="I54" s="3401"/>
      <c r="J54" s="3338" t="s">
        <v>2769</v>
      </c>
      <c r="K54" s="3339"/>
      <c r="L54" s="3340"/>
      <c r="M54" s="3399"/>
      <c r="N54" s="3400"/>
      <c r="O54" s="3400"/>
      <c r="P54" s="3400"/>
      <c r="Q54" s="3401"/>
    </row>
    <row r="55" spans="1:17" ht="14.25" customHeight="1" x14ac:dyDescent="0.15">
      <c r="A55" s="3388"/>
      <c r="B55" s="3338" t="s">
        <v>2769</v>
      </c>
      <c r="C55" s="3339"/>
      <c r="D55" s="3340"/>
      <c r="E55" s="3399"/>
      <c r="F55" s="3400"/>
      <c r="G55" s="3400"/>
      <c r="H55" s="3400"/>
      <c r="I55" s="3401"/>
      <c r="J55" s="3338" t="s">
        <v>2769</v>
      </c>
      <c r="K55" s="3339"/>
      <c r="L55" s="3340"/>
      <c r="M55" s="3399"/>
      <c r="N55" s="3400"/>
      <c r="O55" s="3400"/>
      <c r="P55" s="3400"/>
      <c r="Q55" s="3401"/>
    </row>
    <row r="56" spans="1:17" ht="14.25" customHeight="1" x14ac:dyDescent="0.15">
      <c r="A56" s="3388"/>
      <c r="B56" s="3338" t="s">
        <v>2769</v>
      </c>
      <c r="C56" s="3339"/>
      <c r="D56" s="3340"/>
      <c r="E56" s="3399"/>
      <c r="F56" s="3400"/>
      <c r="G56" s="3400"/>
      <c r="H56" s="3400"/>
      <c r="I56" s="3401"/>
      <c r="J56" s="3338" t="s">
        <v>2769</v>
      </c>
      <c r="K56" s="3339"/>
      <c r="L56" s="3340"/>
      <c r="M56" s="3399"/>
      <c r="N56" s="3400"/>
      <c r="O56" s="3400"/>
      <c r="P56" s="3400"/>
      <c r="Q56" s="3401"/>
    </row>
    <row r="57" spans="1:17" ht="14.25" customHeight="1" x14ac:dyDescent="0.15">
      <c r="A57" s="3388"/>
      <c r="B57" s="3338" t="s">
        <v>2769</v>
      </c>
      <c r="C57" s="3339"/>
      <c r="D57" s="3340"/>
      <c r="E57" s="3399"/>
      <c r="F57" s="3400"/>
      <c r="G57" s="3400"/>
      <c r="H57" s="3400"/>
      <c r="I57" s="3401"/>
      <c r="J57" s="3338" t="s">
        <v>2769</v>
      </c>
      <c r="K57" s="3339"/>
      <c r="L57" s="3340"/>
      <c r="M57" s="3399"/>
      <c r="N57" s="3400"/>
      <c r="O57" s="3400"/>
      <c r="P57" s="3400"/>
      <c r="Q57" s="3401"/>
    </row>
    <row r="58" spans="1:17" ht="14.25" customHeight="1" thickBot="1" x14ac:dyDescent="0.2">
      <c r="A58" s="3404"/>
      <c r="B58" s="3341"/>
      <c r="C58" s="3341"/>
      <c r="D58" s="3341"/>
      <c r="E58" s="3341"/>
      <c r="F58" s="3341"/>
      <c r="G58" s="3341"/>
      <c r="H58" s="3411"/>
      <c r="I58" s="3411"/>
      <c r="J58" s="3409" t="s">
        <v>2836</v>
      </c>
      <c r="K58" s="3409"/>
      <c r="L58" s="3409"/>
      <c r="M58" s="3409"/>
      <c r="N58" s="3409"/>
      <c r="O58" s="3409"/>
      <c r="P58" s="3302"/>
      <c r="Q58" s="3410"/>
    </row>
    <row r="59" spans="1:17" ht="14.25" customHeight="1" thickTop="1" x14ac:dyDescent="0.15">
      <c r="A59" s="3393" t="s">
        <v>2813</v>
      </c>
      <c r="B59" s="3347" t="s">
        <v>2769</v>
      </c>
      <c r="C59" s="3348"/>
      <c r="D59" s="3349"/>
      <c r="E59" s="3405"/>
      <c r="F59" s="3406"/>
      <c r="G59" s="3406"/>
      <c r="H59" s="3406"/>
      <c r="I59" s="3407"/>
      <c r="J59" s="3347" t="s">
        <v>2769</v>
      </c>
      <c r="K59" s="3348"/>
      <c r="L59" s="3349"/>
      <c r="M59" s="3405"/>
      <c r="N59" s="3406"/>
      <c r="O59" s="3406"/>
      <c r="P59" s="3406"/>
      <c r="Q59" s="3407"/>
    </row>
    <row r="60" spans="1:17" ht="14.25" customHeight="1" x14ac:dyDescent="0.15">
      <c r="A60" s="3388"/>
      <c r="B60" s="3338" t="s">
        <v>2769</v>
      </c>
      <c r="C60" s="3339"/>
      <c r="D60" s="3340"/>
      <c r="E60" s="3399"/>
      <c r="F60" s="3400"/>
      <c r="G60" s="3400"/>
      <c r="H60" s="3400"/>
      <c r="I60" s="3401"/>
      <c r="J60" s="3338" t="s">
        <v>2769</v>
      </c>
      <c r="K60" s="3339"/>
      <c r="L60" s="3340"/>
      <c r="M60" s="3399"/>
      <c r="N60" s="3400"/>
      <c r="O60" s="3400"/>
      <c r="P60" s="3400"/>
      <c r="Q60" s="3401"/>
    </row>
    <row r="61" spans="1:17" ht="14.25" customHeight="1" x14ac:dyDescent="0.15">
      <c r="A61" s="3388"/>
      <c r="B61" s="3338" t="s">
        <v>2769</v>
      </c>
      <c r="C61" s="3339"/>
      <c r="D61" s="3340"/>
      <c r="E61" s="3399"/>
      <c r="F61" s="3400"/>
      <c r="G61" s="3400"/>
      <c r="H61" s="3400"/>
      <c r="I61" s="3401"/>
      <c r="J61" s="3338" t="s">
        <v>2769</v>
      </c>
      <c r="K61" s="3339"/>
      <c r="L61" s="3340"/>
      <c r="M61" s="3399"/>
      <c r="N61" s="3400"/>
      <c r="O61" s="3400"/>
      <c r="P61" s="3400"/>
      <c r="Q61" s="3401"/>
    </row>
    <row r="62" spans="1:17" ht="14.25" customHeight="1" x14ac:dyDescent="0.15">
      <c r="A62" s="3388"/>
      <c r="B62" s="3338" t="s">
        <v>2769</v>
      </c>
      <c r="C62" s="3339"/>
      <c r="D62" s="3340"/>
      <c r="E62" s="3399"/>
      <c r="F62" s="3400"/>
      <c r="G62" s="3400"/>
      <c r="H62" s="3400"/>
      <c r="I62" s="3401"/>
      <c r="J62" s="3338" t="s">
        <v>2769</v>
      </c>
      <c r="K62" s="3339"/>
      <c r="L62" s="3340"/>
      <c r="M62" s="3399"/>
      <c r="N62" s="3400"/>
      <c r="O62" s="3400"/>
      <c r="P62" s="3400"/>
      <c r="Q62" s="3401"/>
    </row>
    <row r="63" spans="1:17" ht="14.25" customHeight="1" x14ac:dyDescent="0.15">
      <c r="A63" s="3388"/>
      <c r="B63" s="3338" t="s">
        <v>2769</v>
      </c>
      <c r="C63" s="3339"/>
      <c r="D63" s="3340"/>
      <c r="E63" s="3399"/>
      <c r="F63" s="3400"/>
      <c r="G63" s="3400"/>
      <c r="H63" s="3400"/>
      <c r="I63" s="3401"/>
      <c r="J63" s="3338" t="s">
        <v>2769</v>
      </c>
      <c r="K63" s="3339"/>
      <c r="L63" s="3340"/>
      <c r="M63" s="3399"/>
      <c r="N63" s="3400"/>
      <c r="O63" s="3400"/>
      <c r="P63" s="3400"/>
      <c r="Q63" s="3401"/>
    </row>
    <row r="64" spans="1:17" ht="14.25" customHeight="1" x14ac:dyDescent="0.15">
      <c r="A64" s="3388"/>
      <c r="B64" s="3338" t="s">
        <v>2769</v>
      </c>
      <c r="C64" s="3339"/>
      <c r="D64" s="3340"/>
      <c r="E64" s="3399"/>
      <c r="F64" s="3400"/>
      <c r="G64" s="3400"/>
      <c r="H64" s="3400"/>
      <c r="I64" s="3401"/>
      <c r="J64" s="3338" t="s">
        <v>2769</v>
      </c>
      <c r="K64" s="3339"/>
      <c r="L64" s="3340"/>
      <c r="M64" s="3399"/>
      <c r="N64" s="3400"/>
      <c r="O64" s="3400"/>
      <c r="P64" s="3400"/>
      <c r="Q64" s="3401"/>
    </row>
    <row r="65" spans="1:17" ht="14.25" customHeight="1" x14ac:dyDescent="0.15">
      <c r="A65" s="3388"/>
      <c r="B65" s="3416" t="s">
        <v>2769</v>
      </c>
      <c r="C65" s="3417"/>
      <c r="D65" s="3418"/>
      <c r="E65" s="3419"/>
      <c r="F65" s="3420"/>
      <c r="G65" s="3420"/>
      <c r="H65" s="3420"/>
      <c r="I65" s="3421"/>
      <c r="J65" s="3416" t="s">
        <v>2769</v>
      </c>
      <c r="K65" s="3417"/>
      <c r="L65" s="3418"/>
      <c r="M65" s="3419"/>
      <c r="N65" s="3420"/>
      <c r="O65" s="3420"/>
      <c r="P65" s="3400"/>
      <c r="Q65" s="3401"/>
    </row>
    <row r="66" spans="1:17" ht="14.25" customHeight="1" thickBot="1" x14ac:dyDescent="0.2">
      <c r="A66" s="3389"/>
      <c r="B66" s="3301"/>
      <c r="C66" s="3301"/>
      <c r="D66" s="3301"/>
      <c r="E66" s="3301"/>
      <c r="F66" s="3301"/>
      <c r="G66" s="3301"/>
      <c r="H66" s="3301"/>
      <c r="I66" s="3301"/>
      <c r="J66" s="3301" t="s">
        <v>2837</v>
      </c>
      <c r="K66" s="3301"/>
      <c r="L66" s="3301"/>
      <c r="M66" s="3301"/>
      <c r="N66" s="3301"/>
      <c r="O66" s="3301"/>
      <c r="P66" s="3302"/>
      <c r="Q66" s="3410"/>
    </row>
    <row r="67" spans="1:17" ht="15.4" customHeight="1" thickTop="1" x14ac:dyDescent="0.15">
      <c r="E67" s="1413"/>
      <c r="F67" s="1413"/>
      <c r="G67" s="1413"/>
      <c r="H67" s="1413"/>
      <c r="I67" s="1413"/>
      <c r="J67" s="1413"/>
      <c r="K67" s="1413"/>
      <c r="L67" s="1413"/>
      <c r="M67" s="1413"/>
      <c r="N67" s="1413"/>
      <c r="O67" s="1413"/>
      <c r="P67" s="1413"/>
      <c r="Q67" s="1413"/>
    </row>
    <row r="68" spans="1:17" ht="15.4" customHeight="1" thickBot="1" x14ac:dyDescent="0.2">
      <c r="A68" s="1393" t="s">
        <v>2599</v>
      </c>
      <c r="B68" s="3394" t="s">
        <v>2768</v>
      </c>
      <c r="C68" s="3394"/>
      <c r="D68" s="3394"/>
      <c r="E68" s="3412" t="s">
        <v>2713</v>
      </c>
      <c r="F68" s="3413"/>
      <c r="G68" s="3413"/>
      <c r="H68" s="3413"/>
      <c r="I68" s="3414"/>
      <c r="J68" s="3415" t="s">
        <v>2768</v>
      </c>
      <c r="K68" s="3415"/>
      <c r="L68" s="3415"/>
      <c r="M68" s="3412" t="s">
        <v>2713</v>
      </c>
      <c r="N68" s="3413"/>
      <c r="O68" s="3413"/>
      <c r="P68" s="3413"/>
      <c r="Q68" s="3414"/>
    </row>
    <row r="69" spans="1:17" ht="14.25" customHeight="1" thickTop="1" x14ac:dyDescent="0.15">
      <c r="A69" s="3393" t="s">
        <v>2815</v>
      </c>
      <c r="B69" s="3347" t="s">
        <v>2769</v>
      </c>
      <c r="C69" s="3348"/>
      <c r="D69" s="3349"/>
      <c r="E69" s="3405"/>
      <c r="F69" s="3406"/>
      <c r="G69" s="3406"/>
      <c r="H69" s="3406"/>
      <c r="I69" s="3407"/>
      <c r="J69" s="3347" t="s">
        <v>2769</v>
      </c>
      <c r="K69" s="3348"/>
      <c r="L69" s="3349"/>
      <c r="M69" s="3405"/>
      <c r="N69" s="3406"/>
      <c r="O69" s="3406"/>
      <c r="P69" s="3406"/>
      <c r="Q69" s="3407"/>
    </row>
    <row r="70" spans="1:17" ht="14.25" customHeight="1" x14ac:dyDescent="0.15">
      <c r="A70" s="3388"/>
      <c r="B70" s="3338" t="s">
        <v>2769</v>
      </c>
      <c r="C70" s="3339"/>
      <c r="D70" s="3340"/>
      <c r="E70" s="3399"/>
      <c r="F70" s="3400"/>
      <c r="G70" s="3400"/>
      <c r="H70" s="3400"/>
      <c r="I70" s="3401"/>
      <c r="J70" s="3338" t="s">
        <v>2769</v>
      </c>
      <c r="K70" s="3339"/>
      <c r="L70" s="3340"/>
      <c r="M70" s="3399"/>
      <c r="N70" s="3400"/>
      <c r="O70" s="3400"/>
      <c r="P70" s="3400"/>
      <c r="Q70" s="3401"/>
    </row>
    <row r="71" spans="1:17" ht="14.25" customHeight="1" x14ac:dyDescent="0.15">
      <c r="A71" s="3388"/>
      <c r="B71" s="3338" t="s">
        <v>2769</v>
      </c>
      <c r="C71" s="3339"/>
      <c r="D71" s="3340"/>
      <c r="E71" s="3399"/>
      <c r="F71" s="3400"/>
      <c r="G71" s="3400"/>
      <c r="H71" s="3400"/>
      <c r="I71" s="3401"/>
      <c r="J71" s="3338" t="s">
        <v>2769</v>
      </c>
      <c r="K71" s="3339"/>
      <c r="L71" s="3340"/>
      <c r="M71" s="3399"/>
      <c r="N71" s="3400"/>
      <c r="O71" s="3400"/>
      <c r="P71" s="3400"/>
      <c r="Q71" s="3401"/>
    </row>
    <row r="72" spans="1:17" ht="14.25" customHeight="1" x14ac:dyDescent="0.15">
      <c r="A72" s="3388"/>
      <c r="B72" s="3338" t="s">
        <v>2769</v>
      </c>
      <c r="C72" s="3339"/>
      <c r="D72" s="3340"/>
      <c r="E72" s="3399"/>
      <c r="F72" s="3400"/>
      <c r="G72" s="3400"/>
      <c r="H72" s="3400"/>
      <c r="I72" s="3401"/>
      <c r="J72" s="3338" t="s">
        <v>2769</v>
      </c>
      <c r="K72" s="3339"/>
      <c r="L72" s="3340"/>
      <c r="M72" s="3399"/>
      <c r="N72" s="3400"/>
      <c r="O72" s="3400"/>
      <c r="P72" s="3400"/>
      <c r="Q72" s="3401"/>
    </row>
    <row r="73" spans="1:17" ht="14.25" customHeight="1" x14ac:dyDescent="0.15">
      <c r="A73" s="3388"/>
      <c r="B73" s="3338" t="s">
        <v>2769</v>
      </c>
      <c r="C73" s="3339"/>
      <c r="D73" s="3340"/>
      <c r="E73" s="3399"/>
      <c r="F73" s="3400"/>
      <c r="G73" s="3400"/>
      <c r="H73" s="3400"/>
      <c r="I73" s="3401"/>
      <c r="J73" s="3338" t="s">
        <v>2769</v>
      </c>
      <c r="K73" s="3339"/>
      <c r="L73" s="3340"/>
      <c r="M73" s="3399"/>
      <c r="N73" s="3400"/>
      <c r="O73" s="3400"/>
      <c r="P73" s="3400"/>
      <c r="Q73" s="3401"/>
    </row>
    <row r="74" spans="1:17" ht="14.25" customHeight="1" x14ac:dyDescent="0.15">
      <c r="A74" s="3388"/>
      <c r="B74" s="3338" t="s">
        <v>2769</v>
      </c>
      <c r="C74" s="3339"/>
      <c r="D74" s="3340"/>
      <c r="E74" s="3399"/>
      <c r="F74" s="3400"/>
      <c r="G74" s="3400"/>
      <c r="H74" s="3400"/>
      <c r="I74" s="3401"/>
      <c r="J74" s="3338" t="s">
        <v>2769</v>
      </c>
      <c r="K74" s="3339"/>
      <c r="L74" s="3340"/>
      <c r="M74" s="3399"/>
      <c r="N74" s="3400"/>
      <c r="O74" s="3400"/>
      <c r="P74" s="3400"/>
      <c r="Q74" s="3401"/>
    </row>
    <row r="75" spans="1:17" ht="14.25" customHeight="1" x14ac:dyDescent="0.15">
      <c r="A75" s="3388"/>
      <c r="B75" s="3338" t="s">
        <v>2769</v>
      </c>
      <c r="C75" s="3339"/>
      <c r="D75" s="3340"/>
      <c r="E75" s="3399"/>
      <c r="F75" s="3400"/>
      <c r="G75" s="3400"/>
      <c r="H75" s="3400"/>
      <c r="I75" s="3401"/>
      <c r="J75" s="3338" t="s">
        <v>2769</v>
      </c>
      <c r="K75" s="3339"/>
      <c r="L75" s="3340"/>
      <c r="M75" s="3399"/>
      <c r="N75" s="3400"/>
      <c r="O75" s="3400"/>
      <c r="P75" s="3400"/>
      <c r="Q75" s="3401"/>
    </row>
    <row r="76" spans="1:17" ht="14.25" customHeight="1" thickBot="1" x14ac:dyDescent="0.2">
      <c r="A76" s="3404"/>
      <c r="B76" s="3341"/>
      <c r="C76" s="3341"/>
      <c r="D76" s="3341"/>
      <c r="E76" s="3341"/>
      <c r="F76" s="3341"/>
      <c r="G76" s="3341"/>
      <c r="H76" s="3411"/>
      <c r="I76" s="3411"/>
      <c r="J76" s="3409" t="s">
        <v>2838</v>
      </c>
      <c r="K76" s="3409"/>
      <c r="L76" s="3409"/>
      <c r="M76" s="3409"/>
      <c r="N76" s="3409"/>
      <c r="O76" s="3409"/>
      <c r="P76" s="3302"/>
      <c r="Q76" s="3410"/>
    </row>
    <row r="77" spans="1:17" ht="14.25" customHeight="1" thickTop="1" x14ac:dyDescent="0.15">
      <c r="A77" s="3393" t="s">
        <v>2817</v>
      </c>
      <c r="B77" s="3347" t="s">
        <v>2769</v>
      </c>
      <c r="C77" s="3348"/>
      <c r="D77" s="3349"/>
      <c r="E77" s="3405"/>
      <c r="F77" s="3406"/>
      <c r="G77" s="3406"/>
      <c r="H77" s="3406"/>
      <c r="I77" s="3407"/>
      <c r="J77" s="3347" t="s">
        <v>2769</v>
      </c>
      <c r="K77" s="3348"/>
      <c r="L77" s="3349"/>
      <c r="M77" s="3405"/>
      <c r="N77" s="3406"/>
      <c r="O77" s="3406"/>
      <c r="P77" s="3406"/>
      <c r="Q77" s="3407"/>
    </row>
    <row r="78" spans="1:17" ht="14.25" customHeight="1" x14ac:dyDescent="0.15">
      <c r="A78" s="3388"/>
      <c r="B78" s="3338" t="s">
        <v>2769</v>
      </c>
      <c r="C78" s="3339"/>
      <c r="D78" s="3340"/>
      <c r="E78" s="3399"/>
      <c r="F78" s="3400"/>
      <c r="G78" s="3400"/>
      <c r="H78" s="3400"/>
      <c r="I78" s="3401"/>
      <c r="J78" s="3338" t="s">
        <v>2769</v>
      </c>
      <c r="K78" s="3339"/>
      <c r="L78" s="3340"/>
      <c r="M78" s="3399"/>
      <c r="N78" s="3400"/>
      <c r="O78" s="3400"/>
      <c r="P78" s="3400"/>
      <c r="Q78" s="3401"/>
    </row>
    <row r="79" spans="1:17" ht="14.25" customHeight="1" x14ac:dyDescent="0.15">
      <c r="A79" s="3388"/>
      <c r="B79" s="3338" t="s">
        <v>2769</v>
      </c>
      <c r="C79" s="3339"/>
      <c r="D79" s="3340"/>
      <c r="E79" s="3399"/>
      <c r="F79" s="3400"/>
      <c r="G79" s="3400"/>
      <c r="H79" s="3400"/>
      <c r="I79" s="3401"/>
      <c r="J79" s="3338" t="s">
        <v>2769</v>
      </c>
      <c r="K79" s="3339"/>
      <c r="L79" s="3340"/>
      <c r="M79" s="3399"/>
      <c r="N79" s="3400"/>
      <c r="O79" s="3400"/>
      <c r="P79" s="3400"/>
      <c r="Q79" s="3401"/>
    </row>
    <row r="80" spans="1:17" ht="14.25" customHeight="1" x14ac:dyDescent="0.15">
      <c r="A80" s="3388"/>
      <c r="B80" s="3338" t="s">
        <v>2769</v>
      </c>
      <c r="C80" s="3339"/>
      <c r="D80" s="3340"/>
      <c r="E80" s="3399"/>
      <c r="F80" s="3400"/>
      <c r="G80" s="3400"/>
      <c r="H80" s="3400"/>
      <c r="I80" s="3401"/>
      <c r="J80" s="3338" t="s">
        <v>2769</v>
      </c>
      <c r="K80" s="3339"/>
      <c r="L80" s="3340"/>
      <c r="M80" s="3399"/>
      <c r="N80" s="3400"/>
      <c r="O80" s="3400"/>
      <c r="P80" s="3400"/>
      <c r="Q80" s="3401"/>
    </row>
    <row r="81" spans="1:17" ht="14.25" customHeight="1" x14ac:dyDescent="0.15">
      <c r="A81" s="3388"/>
      <c r="B81" s="3338" t="s">
        <v>2769</v>
      </c>
      <c r="C81" s="3339"/>
      <c r="D81" s="3340"/>
      <c r="E81" s="3399"/>
      <c r="F81" s="3400"/>
      <c r="G81" s="3400"/>
      <c r="H81" s="3400"/>
      <c r="I81" s="3401"/>
      <c r="J81" s="3338" t="s">
        <v>2769</v>
      </c>
      <c r="K81" s="3339"/>
      <c r="L81" s="3340"/>
      <c r="M81" s="3399"/>
      <c r="N81" s="3400"/>
      <c r="O81" s="3400"/>
      <c r="P81" s="3400"/>
      <c r="Q81" s="3401"/>
    </row>
    <row r="82" spans="1:17" ht="14.25" customHeight="1" x14ac:dyDescent="0.15">
      <c r="A82" s="3388"/>
      <c r="B82" s="3338" t="s">
        <v>2769</v>
      </c>
      <c r="C82" s="3339"/>
      <c r="D82" s="3340"/>
      <c r="E82" s="3399"/>
      <c r="F82" s="3400"/>
      <c r="G82" s="3400"/>
      <c r="H82" s="3400"/>
      <c r="I82" s="3401"/>
      <c r="J82" s="3338" t="s">
        <v>2769</v>
      </c>
      <c r="K82" s="3339"/>
      <c r="L82" s="3340"/>
      <c r="M82" s="3399"/>
      <c r="N82" s="3400"/>
      <c r="O82" s="3400"/>
      <c r="P82" s="3400"/>
      <c r="Q82" s="3401"/>
    </row>
    <row r="83" spans="1:17" ht="14.25" customHeight="1" x14ac:dyDescent="0.15">
      <c r="A83" s="3388"/>
      <c r="B83" s="3338" t="s">
        <v>2769</v>
      </c>
      <c r="C83" s="3339"/>
      <c r="D83" s="3340"/>
      <c r="E83" s="3399"/>
      <c r="F83" s="3400"/>
      <c r="G83" s="3400"/>
      <c r="H83" s="3400"/>
      <c r="I83" s="3401"/>
      <c r="J83" s="3338" t="s">
        <v>2769</v>
      </c>
      <c r="K83" s="3339"/>
      <c r="L83" s="3340"/>
      <c r="M83" s="3399"/>
      <c r="N83" s="3400"/>
      <c r="O83" s="3400"/>
      <c r="P83" s="3400"/>
      <c r="Q83" s="3401"/>
    </row>
    <row r="84" spans="1:17" ht="14.25" customHeight="1" thickBot="1" x14ac:dyDescent="0.2">
      <c r="A84" s="3404"/>
      <c r="B84" s="3341"/>
      <c r="C84" s="3341"/>
      <c r="D84" s="3341"/>
      <c r="E84" s="3341"/>
      <c r="F84" s="3341"/>
      <c r="G84" s="3341"/>
      <c r="H84" s="3411"/>
      <c r="I84" s="3411"/>
      <c r="J84" s="3409" t="s">
        <v>2839</v>
      </c>
      <c r="K84" s="3409"/>
      <c r="L84" s="3409"/>
      <c r="M84" s="3409"/>
      <c r="N84" s="3409"/>
      <c r="O84" s="3409"/>
      <c r="P84" s="3302"/>
      <c r="Q84" s="3410"/>
    </row>
    <row r="85" spans="1:17" ht="14.25" customHeight="1" thickTop="1" x14ac:dyDescent="0.15">
      <c r="A85" s="3393" t="s">
        <v>2819</v>
      </c>
      <c r="B85" s="3347" t="s">
        <v>2769</v>
      </c>
      <c r="C85" s="3348"/>
      <c r="D85" s="3349"/>
      <c r="E85" s="3405"/>
      <c r="F85" s="3406"/>
      <c r="G85" s="3406"/>
      <c r="H85" s="3406"/>
      <c r="I85" s="3407"/>
      <c r="J85" s="3347" t="s">
        <v>2769</v>
      </c>
      <c r="K85" s="3348"/>
      <c r="L85" s="3349"/>
      <c r="M85" s="3405"/>
      <c r="N85" s="3406"/>
      <c r="O85" s="3406"/>
      <c r="P85" s="3406"/>
      <c r="Q85" s="3407"/>
    </row>
    <row r="86" spans="1:17" ht="14.25" customHeight="1" x14ac:dyDescent="0.15">
      <c r="A86" s="3388"/>
      <c r="B86" s="3338" t="s">
        <v>2769</v>
      </c>
      <c r="C86" s="3339"/>
      <c r="D86" s="3340"/>
      <c r="E86" s="3399"/>
      <c r="F86" s="3400"/>
      <c r="G86" s="3400"/>
      <c r="H86" s="3400"/>
      <c r="I86" s="3401"/>
      <c r="J86" s="3338" t="s">
        <v>2769</v>
      </c>
      <c r="K86" s="3339"/>
      <c r="L86" s="3340"/>
      <c r="M86" s="3399"/>
      <c r="N86" s="3400"/>
      <c r="O86" s="3400"/>
      <c r="P86" s="3400"/>
      <c r="Q86" s="3401"/>
    </row>
    <row r="87" spans="1:17" ht="14.25" customHeight="1" x14ac:dyDescent="0.15">
      <c r="A87" s="3388"/>
      <c r="B87" s="3338" t="s">
        <v>2769</v>
      </c>
      <c r="C87" s="3339"/>
      <c r="D87" s="3340"/>
      <c r="E87" s="3399"/>
      <c r="F87" s="3400"/>
      <c r="G87" s="3400"/>
      <c r="H87" s="3400"/>
      <c r="I87" s="3401"/>
      <c r="J87" s="3338" t="s">
        <v>2769</v>
      </c>
      <c r="K87" s="3339"/>
      <c r="L87" s="3340"/>
      <c r="M87" s="3399"/>
      <c r="N87" s="3400"/>
      <c r="O87" s="3400"/>
      <c r="P87" s="3400"/>
      <c r="Q87" s="3401"/>
    </row>
    <row r="88" spans="1:17" ht="14.25" customHeight="1" x14ac:dyDescent="0.15">
      <c r="A88" s="3388"/>
      <c r="B88" s="3338" t="s">
        <v>2769</v>
      </c>
      <c r="C88" s="3339"/>
      <c r="D88" s="3340"/>
      <c r="E88" s="3399"/>
      <c r="F88" s="3400"/>
      <c r="G88" s="3400"/>
      <c r="H88" s="3400"/>
      <c r="I88" s="3401"/>
      <c r="J88" s="3338" t="s">
        <v>2769</v>
      </c>
      <c r="K88" s="3339"/>
      <c r="L88" s="3340"/>
      <c r="M88" s="3399"/>
      <c r="N88" s="3400"/>
      <c r="O88" s="3400"/>
      <c r="P88" s="3400"/>
      <c r="Q88" s="3401"/>
    </row>
    <row r="89" spans="1:17" ht="14.25" customHeight="1" x14ac:dyDescent="0.15">
      <c r="A89" s="3388"/>
      <c r="B89" s="3338" t="s">
        <v>2769</v>
      </c>
      <c r="C89" s="3339"/>
      <c r="D89" s="3340"/>
      <c r="E89" s="3399"/>
      <c r="F89" s="3400"/>
      <c r="G89" s="3400"/>
      <c r="H89" s="3400"/>
      <c r="I89" s="3401"/>
      <c r="J89" s="3338" t="s">
        <v>2769</v>
      </c>
      <c r="K89" s="3339"/>
      <c r="L89" s="3340"/>
      <c r="M89" s="3399"/>
      <c r="N89" s="3400"/>
      <c r="O89" s="3400"/>
      <c r="P89" s="3400"/>
      <c r="Q89" s="3401"/>
    </row>
    <row r="90" spans="1:17" ht="14.25" customHeight="1" x14ac:dyDescent="0.15">
      <c r="A90" s="3388"/>
      <c r="B90" s="3338" t="s">
        <v>2769</v>
      </c>
      <c r="C90" s="3339"/>
      <c r="D90" s="3340"/>
      <c r="E90" s="3399"/>
      <c r="F90" s="3400"/>
      <c r="G90" s="3400"/>
      <c r="H90" s="3400"/>
      <c r="I90" s="3401"/>
      <c r="J90" s="3338" t="s">
        <v>2769</v>
      </c>
      <c r="K90" s="3339"/>
      <c r="L90" s="3340"/>
      <c r="M90" s="3399"/>
      <c r="N90" s="3400"/>
      <c r="O90" s="3400"/>
      <c r="P90" s="3400"/>
      <c r="Q90" s="3401"/>
    </row>
    <row r="91" spans="1:17" ht="14.25" customHeight="1" x14ac:dyDescent="0.15">
      <c r="A91" s="3388"/>
      <c r="B91" s="3338" t="s">
        <v>2769</v>
      </c>
      <c r="C91" s="3339"/>
      <c r="D91" s="3340"/>
      <c r="E91" s="3399"/>
      <c r="F91" s="3400"/>
      <c r="G91" s="3400"/>
      <c r="H91" s="3400"/>
      <c r="I91" s="3401"/>
      <c r="J91" s="3338" t="s">
        <v>2769</v>
      </c>
      <c r="K91" s="3339"/>
      <c r="L91" s="3340"/>
      <c r="M91" s="3399"/>
      <c r="N91" s="3400"/>
      <c r="O91" s="3400"/>
      <c r="P91" s="3400"/>
      <c r="Q91" s="3401"/>
    </row>
    <row r="92" spans="1:17" ht="14.25" customHeight="1" thickBot="1" x14ac:dyDescent="0.2">
      <c r="A92" s="3404"/>
      <c r="B92" s="3341"/>
      <c r="C92" s="3341"/>
      <c r="D92" s="3341"/>
      <c r="E92" s="3341"/>
      <c r="F92" s="3341"/>
      <c r="G92" s="3341"/>
      <c r="H92" s="3411"/>
      <c r="I92" s="3411"/>
      <c r="J92" s="3409" t="s">
        <v>2840</v>
      </c>
      <c r="K92" s="3409"/>
      <c r="L92" s="3409"/>
      <c r="M92" s="3409"/>
      <c r="N92" s="3409"/>
      <c r="O92" s="3409"/>
      <c r="P92" s="3302"/>
      <c r="Q92" s="3410"/>
    </row>
    <row r="93" spans="1:17" ht="14.25" customHeight="1" thickTop="1" x14ac:dyDescent="0.15">
      <c r="A93" s="3393" t="s">
        <v>2821</v>
      </c>
      <c r="B93" s="3347" t="s">
        <v>2769</v>
      </c>
      <c r="C93" s="3348"/>
      <c r="D93" s="3349"/>
      <c r="E93" s="3405"/>
      <c r="F93" s="3406"/>
      <c r="G93" s="3406"/>
      <c r="H93" s="3406"/>
      <c r="I93" s="3407"/>
      <c r="J93" s="3347" t="s">
        <v>2769</v>
      </c>
      <c r="K93" s="3348"/>
      <c r="L93" s="3349"/>
      <c r="M93" s="3405"/>
      <c r="N93" s="3406"/>
      <c r="O93" s="3406"/>
      <c r="P93" s="3406"/>
      <c r="Q93" s="3407"/>
    </row>
    <row r="94" spans="1:17" ht="14.25" customHeight="1" x14ac:dyDescent="0.15">
      <c r="A94" s="3388"/>
      <c r="B94" s="3338" t="s">
        <v>2769</v>
      </c>
      <c r="C94" s="3339"/>
      <c r="D94" s="3340"/>
      <c r="E94" s="3399"/>
      <c r="F94" s="3400"/>
      <c r="G94" s="3400"/>
      <c r="H94" s="3400"/>
      <c r="I94" s="3401"/>
      <c r="J94" s="3338" t="s">
        <v>2769</v>
      </c>
      <c r="K94" s="3339"/>
      <c r="L94" s="3340"/>
      <c r="M94" s="3399"/>
      <c r="N94" s="3400"/>
      <c r="O94" s="3400"/>
      <c r="P94" s="3400"/>
      <c r="Q94" s="3401"/>
    </row>
    <row r="95" spans="1:17" ht="14.25" customHeight="1" x14ac:dyDescent="0.15">
      <c r="A95" s="3388"/>
      <c r="B95" s="3338" t="s">
        <v>2769</v>
      </c>
      <c r="C95" s="3339"/>
      <c r="D95" s="3340"/>
      <c r="E95" s="3399"/>
      <c r="F95" s="3400"/>
      <c r="G95" s="3400"/>
      <c r="H95" s="3400"/>
      <c r="I95" s="3401"/>
      <c r="J95" s="3338" t="s">
        <v>2769</v>
      </c>
      <c r="K95" s="3339"/>
      <c r="L95" s="3340"/>
      <c r="M95" s="3399"/>
      <c r="N95" s="3400"/>
      <c r="O95" s="3400"/>
      <c r="P95" s="3400"/>
      <c r="Q95" s="3401"/>
    </row>
    <row r="96" spans="1:17" ht="14.25" customHeight="1" x14ac:dyDescent="0.15">
      <c r="A96" s="3388"/>
      <c r="B96" s="3338" t="s">
        <v>2769</v>
      </c>
      <c r="C96" s="3339"/>
      <c r="D96" s="3340"/>
      <c r="E96" s="3399"/>
      <c r="F96" s="3400"/>
      <c r="G96" s="3400"/>
      <c r="H96" s="3400"/>
      <c r="I96" s="3401"/>
      <c r="J96" s="3338" t="s">
        <v>2769</v>
      </c>
      <c r="K96" s="3339"/>
      <c r="L96" s="3340"/>
      <c r="M96" s="3399"/>
      <c r="N96" s="3400"/>
      <c r="O96" s="3400"/>
      <c r="P96" s="3400"/>
      <c r="Q96" s="3401"/>
    </row>
    <row r="97" spans="1:17" ht="14.25" customHeight="1" x14ac:dyDescent="0.15">
      <c r="A97" s="3388"/>
      <c r="B97" s="3338" t="s">
        <v>2769</v>
      </c>
      <c r="C97" s="3339"/>
      <c r="D97" s="3340"/>
      <c r="E97" s="3399"/>
      <c r="F97" s="3400"/>
      <c r="G97" s="3400"/>
      <c r="H97" s="3400"/>
      <c r="I97" s="3401"/>
      <c r="J97" s="3338" t="s">
        <v>2769</v>
      </c>
      <c r="K97" s="3339"/>
      <c r="L97" s="3340"/>
      <c r="M97" s="3399"/>
      <c r="N97" s="3400"/>
      <c r="O97" s="3400"/>
      <c r="P97" s="3400"/>
      <c r="Q97" s="3401"/>
    </row>
    <row r="98" spans="1:17" ht="14.25" customHeight="1" x14ac:dyDescent="0.15">
      <c r="A98" s="3388"/>
      <c r="B98" s="3338" t="s">
        <v>2769</v>
      </c>
      <c r="C98" s="3339"/>
      <c r="D98" s="3340"/>
      <c r="E98" s="3399"/>
      <c r="F98" s="3400"/>
      <c r="G98" s="3400"/>
      <c r="H98" s="3400"/>
      <c r="I98" s="3401"/>
      <c r="J98" s="3338" t="s">
        <v>2769</v>
      </c>
      <c r="K98" s="3339"/>
      <c r="L98" s="3340"/>
      <c r="M98" s="3399"/>
      <c r="N98" s="3400"/>
      <c r="O98" s="3400"/>
      <c r="P98" s="3400"/>
      <c r="Q98" s="3401"/>
    </row>
    <row r="99" spans="1:17" ht="14.25" customHeight="1" x14ac:dyDescent="0.15">
      <c r="A99" s="3388"/>
      <c r="B99" s="3338" t="s">
        <v>2769</v>
      </c>
      <c r="C99" s="3339"/>
      <c r="D99" s="3340"/>
      <c r="E99" s="3399"/>
      <c r="F99" s="3400"/>
      <c r="G99" s="3400"/>
      <c r="H99" s="3400"/>
      <c r="I99" s="3401"/>
      <c r="J99" s="3338" t="s">
        <v>2769</v>
      </c>
      <c r="K99" s="3339"/>
      <c r="L99" s="3340"/>
      <c r="M99" s="3399"/>
      <c r="N99" s="3400"/>
      <c r="O99" s="3400"/>
      <c r="P99" s="3400"/>
      <c r="Q99" s="3401"/>
    </row>
    <row r="100" spans="1:17" ht="14.25" customHeight="1" thickBot="1" x14ac:dyDescent="0.2">
      <c r="A100" s="3404"/>
      <c r="B100" s="3341"/>
      <c r="C100" s="3341"/>
      <c r="D100" s="3341"/>
      <c r="E100" s="3341"/>
      <c r="F100" s="3341"/>
      <c r="G100" s="3341"/>
      <c r="H100" s="3411"/>
      <c r="I100" s="3411"/>
      <c r="J100" s="3409" t="s">
        <v>2841</v>
      </c>
      <c r="K100" s="3409"/>
      <c r="L100" s="3409"/>
      <c r="M100" s="3409"/>
      <c r="N100" s="3409"/>
      <c r="O100" s="3409"/>
      <c r="P100" s="3302"/>
      <c r="Q100" s="3410"/>
    </row>
    <row r="101" spans="1:17" ht="14.25" customHeight="1" thickTop="1" x14ac:dyDescent="0.15">
      <c r="A101" s="3393" t="s">
        <v>2823</v>
      </c>
      <c r="B101" s="3347" t="s">
        <v>2769</v>
      </c>
      <c r="C101" s="3348"/>
      <c r="D101" s="3349"/>
      <c r="E101" s="3405"/>
      <c r="F101" s="3406"/>
      <c r="G101" s="3406"/>
      <c r="H101" s="3406"/>
      <c r="I101" s="3407"/>
      <c r="J101" s="3347" t="s">
        <v>2769</v>
      </c>
      <c r="K101" s="3348"/>
      <c r="L101" s="3349"/>
      <c r="M101" s="3405"/>
      <c r="N101" s="3406"/>
      <c r="O101" s="3406"/>
      <c r="P101" s="3406"/>
      <c r="Q101" s="3407"/>
    </row>
    <row r="102" spans="1:17" ht="14.25" customHeight="1" x14ac:dyDescent="0.15">
      <c r="A102" s="3388"/>
      <c r="B102" s="3338" t="s">
        <v>2769</v>
      </c>
      <c r="C102" s="3339"/>
      <c r="D102" s="3340"/>
      <c r="E102" s="3399"/>
      <c r="F102" s="3400"/>
      <c r="G102" s="3400"/>
      <c r="H102" s="3400"/>
      <c r="I102" s="3401"/>
      <c r="J102" s="3338" t="s">
        <v>2769</v>
      </c>
      <c r="K102" s="3339"/>
      <c r="L102" s="3340"/>
      <c r="M102" s="3399"/>
      <c r="N102" s="3400"/>
      <c r="O102" s="3400"/>
      <c r="P102" s="3400"/>
      <c r="Q102" s="3401"/>
    </row>
    <row r="103" spans="1:17" ht="14.25" customHeight="1" x14ac:dyDescent="0.15">
      <c r="A103" s="3388"/>
      <c r="B103" s="3338" t="s">
        <v>2769</v>
      </c>
      <c r="C103" s="3339"/>
      <c r="D103" s="3340"/>
      <c r="E103" s="3399"/>
      <c r="F103" s="3400"/>
      <c r="G103" s="3400"/>
      <c r="H103" s="3400"/>
      <c r="I103" s="3401"/>
      <c r="J103" s="3338" t="s">
        <v>2769</v>
      </c>
      <c r="K103" s="3339"/>
      <c r="L103" s="3340"/>
      <c r="M103" s="3399"/>
      <c r="N103" s="3400"/>
      <c r="O103" s="3400"/>
      <c r="P103" s="3400"/>
      <c r="Q103" s="3401"/>
    </row>
    <row r="104" spans="1:17" ht="14.25" customHeight="1" x14ac:dyDescent="0.15">
      <c r="A104" s="3388"/>
      <c r="B104" s="3338" t="s">
        <v>2769</v>
      </c>
      <c r="C104" s="3339"/>
      <c r="D104" s="3340"/>
      <c r="E104" s="3399"/>
      <c r="F104" s="3400"/>
      <c r="G104" s="3400"/>
      <c r="H104" s="3400"/>
      <c r="I104" s="3401"/>
      <c r="J104" s="3338" t="s">
        <v>2769</v>
      </c>
      <c r="K104" s="3339"/>
      <c r="L104" s="3340"/>
      <c r="M104" s="3399"/>
      <c r="N104" s="3400"/>
      <c r="O104" s="3400"/>
      <c r="P104" s="3400"/>
      <c r="Q104" s="3401"/>
    </row>
    <row r="105" spans="1:17" ht="14.25" customHeight="1" x14ac:dyDescent="0.15">
      <c r="A105" s="3388"/>
      <c r="B105" s="3338" t="s">
        <v>2769</v>
      </c>
      <c r="C105" s="3339"/>
      <c r="D105" s="3340"/>
      <c r="E105" s="3399"/>
      <c r="F105" s="3400"/>
      <c r="G105" s="3400"/>
      <c r="H105" s="3400"/>
      <c r="I105" s="3401"/>
      <c r="J105" s="3338" t="s">
        <v>2769</v>
      </c>
      <c r="K105" s="3339"/>
      <c r="L105" s="3340"/>
      <c r="M105" s="3399"/>
      <c r="N105" s="3400"/>
      <c r="O105" s="3400"/>
      <c r="P105" s="3400"/>
      <c r="Q105" s="3401"/>
    </row>
    <row r="106" spans="1:17" ht="14.25" customHeight="1" x14ac:dyDescent="0.15">
      <c r="A106" s="3388"/>
      <c r="B106" s="3338" t="s">
        <v>2769</v>
      </c>
      <c r="C106" s="3339"/>
      <c r="D106" s="3340"/>
      <c r="E106" s="3399"/>
      <c r="F106" s="3400"/>
      <c r="G106" s="3400"/>
      <c r="H106" s="3400"/>
      <c r="I106" s="3401"/>
      <c r="J106" s="3338" t="s">
        <v>2769</v>
      </c>
      <c r="K106" s="3339"/>
      <c r="L106" s="3340"/>
      <c r="M106" s="3399"/>
      <c r="N106" s="3400"/>
      <c r="O106" s="3400"/>
      <c r="P106" s="3400"/>
      <c r="Q106" s="3401"/>
    </row>
    <row r="107" spans="1:17" ht="14.25" customHeight="1" x14ac:dyDescent="0.15">
      <c r="A107" s="3388"/>
      <c r="B107" s="3338" t="s">
        <v>2769</v>
      </c>
      <c r="C107" s="3339"/>
      <c r="D107" s="3340"/>
      <c r="E107" s="3399"/>
      <c r="F107" s="3400"/>
      <c r="G107" s="3400"/>
      <c r="H107" s="3400"/>
      <c r="I107" s="3401"/>
      <c r="J107" s="3338" t="s">
        <v>2769</v>
      </c>
      <c r="K107" s="3339"/>
      <c r="L107" s="3340"/>
      <c r="M107" s="3399"/>
      <c r="N107" s="3400"/>
      <c r="O107" s="3400"/>
      <c r="P107" s="3400"/>
      <c r="Q107" s="3401"/>
    </row>
    <row r="108" spans="1:17" ht="14.25" customHeight="1" thickBot="1" x14ac:dyDescent="0.2">
      <c r="A108" s="3404"/>
      <c r="B108" s="3341"/>
      <c r="C108" s="3341"/>
      <c r="D108" s="3341"/>
      <c r="E108" s="3341"/>
      <c r="F108" s="3341"/>
      <c r="G108" s="3341"/>
      <c r="H108" s="3408"/>
      <c r="I108" s="3408"/>
      <c r="J108" s="3409" t="s">
        <v>2842</v>
      </c>
      <c r="K108" s="3409"/>
      <c r="L108" s="3409"/>
      <c r="M108" s="3409"/>
      <c r="N108" s="3409"/>
      <c r="O108" s="3409"/>
      <c r="P108" s="3302"/>
      <c r="Q108" s="3410"/>
    </row>
    <row r="109" spans="1:17" ht="15.4" customHeight="1" thickTop="1" x14ac:dyDescent="0.15">
      <c r="F109" s="3289" t="s">
        <v>2843</v>
      </c>
      <c r="G109" s="3290"/>
      <c r="H109" s="3290"/>
      <c r="I109" s="3290"/>
      <c r="J109" s="3290"/>
      <c r="K109" s="3290"/>
      <c r="L109" s="3290"/>
      <c r="M109" s="3290"/>
      <c r="N109" s="3290"/>
      <c r="O109" s="3402"/>
      <c r="P109" s="3290"/>
      <c r="Q109" s="3291"/>
    </row>
    <row r="110" spans="1:17" ht="15.4" customHeight="1" thickBot="1" x14ac:dyDescent="0.2">
      <c r="F110" s="3286"/>
      <c r="G110" s="3287"/>
      <c r="H110" s="3287"/>
      <c r="I110" s="3287"/>
      <c r="J110" s="3287"/>
      <c r="K110" s="3287"/>
      <c r="L110" s="3287"/>
      <c r="M110" s="3287"/>
      <c r="N110" s="3287"/>
      <c r="O110" s="3403"/>
      <c r="P110" s="3287"/>
      <c r="Q110" s="3288"/>
    </row>
    <row r="111" spans="1:17" s="1399" customFormat="1" ht="13.5" customHeight="1" x14ac:dyDescent="0.15">
      <c r="A111" s="1398" t="s">
        <v>1026</v>
      </c>
      <c r="B111" s="3282" t="s">
        <v>2826</v>
      </c>
      <c r="C111" s="3282"/>
      <c r="D111" s="3282"/>
      <c r="E111" s="3282"/>
      <c r="F111" s="3282"/>
      <c r="G111" s="3282"/>
      <c r="H111" s="3282"/>
      <c r="I111" s="3282"/>
      <c r="J111" s="3282"/>
      <c r="K111" s="3282"/>
      <c r="L111" s="3282"/>
      <c r="M111" s="3282"/>
      <c r="N111" s="3282"/>
      <c r="O111" s="3282"/>
      <c r="P111" s="3282"/>
      <c r="Q111" s="3282"/>
    </row>
    <row r="112" spans="1:17" s="1399" customFormat="1" ht="13.5" customHeight="1" x14ac:dyDescent="0.15">
      <c r="A112" s="1398" t="s">
        <v>1026</v>
      </c>
      <c r="B112" s="3282" t="s">
        <v>2770</v>
      </c>
      <c r="C112" s="3282"/>
      <c r="D112" s="3282"/>
      <c r="E112" s="3282"/>
      <c r="F112" s="3282"/>
      <c r="G112" s="3282"/>
      <c r="H112" s="3282"/>
      <c r="I112" s="3282"/>
      <c r="J112" s="3282"/>
      <c r="K112" s="3282"/>
      <c r="L112" s="3282"/>
      <c r="M112" s="3282"/>
      <c r="N112" s="3282"/>
      <c r="O112" s="3282"/>
      <c r="P112" s="3282"/>
      <c r="Q112" s="3282"/>
    </row>
    <row r="113" spans="1:17" s="1424" customFormat="1" ht="13.5" customHeight="1" x14ac:dyDescent="0.15"/>
    <row r="114" spans="1:17" ht="15.4" customHeight="1" thickBot="1" x14ac:dyDescent="0.2">
      <c r="A114" s="1373" t="s">
        <v>2771</v>
      </c>
    </row>
    <row r="115" spans="1:17" ht="15.4" customHeight="1" x14ac:dyDescent="0.15">
      <c r="A115" s="3283" t="s">
        <v>2755</v>
      </c>
      <c r="B115" s="3284"/>
      <c r="C115" s="3284"/>
      <c r="D115" s="3285"/>
    </row>
    <row r="116" spans="1:17" ht="15.4" customHeight="1" thickBot="1" x14ac:dyDescent="0.2">
      <c r="A116" s="3286"/>
      <c r="B116" s="3287"/>
      <c r="C116" s="3287"/>
      <c r="D116" s="3288"/>
    </row>
    <row r="117" spans="1:17" ht="15.4" customHeight="1" x14ac:dyDescent="0.15">
      <c r="A117" s="3289"/>
      <c r="B117" s="3290"/>
      <c r="C117" s="3290"/>
      <c r="D117" s="3291" t="s">
        <v>576</v>
      </c>
      <c r="E117" s="3283" t="s">
        <v>2756</v>
      </c>
      <c r="F117" s="3284"/>
      <c r="G117" s="3285"/>
      <c r="H117" s="3289" t="s">
        <v>2604</v>
      </c>
      <c r="I117" s="3397" t="s">
        <v>2772</v>
      </c>
      <c r="J117" s="3398"/>
      <c r="K117" s="3398"/>
      <c r="L117" s="3398"/>
      <c r="M117" s="3398"/>
      <c r="N117" s="3398"/>
      <c r="O117" s="3398"/>
      <c r="P117" s="3398"/>
      <c r="Q117" s="3398"/>
    </row>
    <row r="118" spans="1:17" ht="15.4" customHeight="1" thickBot="1" x14ac:dyDescent="0.2">
      <c r="A118" s="3286"/>
      <c r="B118" s="3287"/>
      <c r="C118" s="3287"/>
      <c r="D118" s="3288"/>
      <c r="E118" s="3286"/>
      <c r="F118" s="3287"/>
      <c r="G118" s="3288"/>
      <c r="H118" s="3289"/>
      <c r="I118" s="3398"/>
      <c r="J118" s="3398"/>
      <c r="K118" s="3398"/>
      <c r="L118" s="3398"/>
      <c r="M118" s="3398"/>
      <c r="N118" s="3398"/>
      <c r="O118" s="3398"/>
      <c r="P118" s="3398"/>
      <c r="Q118" s="3398"/>
    </row>
    <row r="119" spans="1:17" s="1424" customFormat="1" ht="13.5" customHeight="1" x14ac:dyDescent="0.15"/>
    <row r="120" spans="1:17" s="1399" customFormat="1" ht="13.5" customHeight="1" x14ac:dyDescent="0.15">
      <c r="A120" s="1399" t="s">
        <v>2605</v>
      </c>
    </row>
    <row r="121" spans="1:17" s="1399" customFormat="1" ht="13.5" customHeight="1" x14ac:dyDescent="0.15">
      <c r="A121" s="1398">
        <v>1</v>
      </c>
      <c r="B121" s="1399" t="s">
        <v>2827</v>
      </c>
    </row>
    <row r="122" spans="1:17" s="1399" customFormat="1" ht="13.5" customHeight="1" x14ac:dyDescent="0.15">
      <c r="A122" s="1398">
        <v>2</v>
      </c>
      <c r="B122" s="1399" t="s">
        <v>2828</v>
      </c>
    </row>
    <row r="123" spans="1:17" s="1424" customFormat="1" ht="13.5" customHeight="1" x14ac:dyDescent="0.15"/>
    <row r="124" spans="1:17" s="1422" customFormat="1" ht="15.4" customHeight="1" x14ac:dyDescent="0.15"/>
    <row r="125" spans="1:17" s="1422" customFormat="1" ht="15.4" customHeight="1" x14ac:dyDescent="0.15"/>
    <row r="126" spans="1:17" s="1422" customFormat="1" ht="15.4" customHeight="1" x14ac:dyDescent="0.15"/>
    <row r="127" spans="1:17" s="1422" customFormat="1" ht="15.4" customHeight="1" x14ac:dyDescent="0.15"/>
    <row r="128" spans="1:17" ht="15.4" customHeight="1" x14ac:dyDescent="0.15"/>
    <row r="129" ht="15.4" customHeight="1" x14ac:dyDescent="0.15"/>
    <row r="130" ht="15.4" customHeight="1" x14ac:dyDescent="0.15"/>
    <row r="131" ht="15.4" customHeight="1" x14ac:dyDescent="0.15"/>
    <row r="132" ht="15.4" customHeight="1" x14ac:dyDescent="0.15"/>
    <row r="133" ht="15.4" customHeight="1" x14ac:dyDescent="0.15"/>
    <row r="134" ht="15.4" customHeight="1" x14ac:dyDescent="0.15"/>
    <row r="135" ht="15.4" customHeight="1" x14ac:dyDescent="0.15"/>
    <row r="136" ht="15.4" customHeight="1" x14ac:dyDescent="0.15"/>
    <row r="137" ht="15.4" customHeight="1" x14ac:dyDescent="0.15"/>
    <row r="138" ht="15.4" customHeight="1" x14ac:dyDescent="0.15"/>
    <row r="139" ht="15.4" customHeight="1" x14ac:dyDescent="0.15"/>
    <row r="140" ht="15.4" customHeight="1" x14ac:dyDescent="0.15"/>
    <row r="141" ht="15.4" customHeight="1" x14ac:dyDescent="0.15"/>
    <row r="142" ht="15.4" customHeight="1" x14ac:dyDescent="0.15"/>
    <row r="143" ht="15.4" customHeight="1" x14ac:dyDescent="0.15"/>
    <row r="144" ht="15.4" customHeight="1" x14ac:dyDescent="0.15"/>
    <row r="145" ht="15.4" customHeight="1" x14ac:dyDescent="0.15"/>
    <row r="146" ht="15.4" customHeight="1" x14ac:dyDescent="0.15"/>
    <row r="147" ht="15.4" customHeight="1" x14ac:dyDescent="0.15"/>
    <row r="148" ht="15.4" customHeight="1" x14ac:dyDescent="0.15"/>
    <row r="149" ht="15.4" customHeight="1" x14ac:dyDescent="0.15"/>
    <row r="150" ht="15.4" customHeight="1" x14ac:dyDescent="0.15"/>
    <row r="151" ht="15.4" customHeight="1" x14ac:dyDescent="0.15"/>
    <row r="152" ht="15.4" customHeight="1" x14ac:dyDescent="0.15"/>
    <row r="153" ht="15.4" customHeight="1" x14ac:dyDescent="0.15"/>
    <row r="154" ht="15.4" customHeight="1" x14ac:dyDescent="0.15"/>
    <row r="155" ht="15.4" customHeight="1" x14ac:dyDescent="0.15"/>
    <row r="156" ht="15.4" customHeight="1" x14ac:dyDescent="0.15"/>
    <row r="157" ht="15.4" customHeight="1" x14ac:dyDescent="0.15"/>
    <row r="158" ht="15.4" customHeight="1" x14ac:dyDescent="0.15"/>
    <row r="159" ht="15.4" customHeight="1" x14ac:dyDescent="0.15"/>
    <row r="160" ht="15.4" customHeight="1" x14ac:dyDescent="0.15"/>
    <row r="161" ht="15.4" customHeight="1" x14ac:dyDescent="0.15"/>
  </sheetData>
  <mergeCells count="382">
    <mergeCell ref="A2:Q2"/>
    <mergeCell ref="A4:B4"/>
    <mergeCell ref="C4:G4"/>
    <mergeCell ref="I4:K4"/>
    <mergeCell ref="L4:Q4"/>
    <mergeCell ref="A6:B11"/>
    <mergeCell ref="A19:A26"/>
    <mergeCell ref="B19:D19"/>
    <mergeCell ref="E19:I19"/>
    <mergeCell ref="J19:L19"/>
    <mergeCell ref="M19:Q19"/>
    <mergeCell ref="B20:D20"/>
    <mergeCell ref="A13:Q13"/>
    <mergeCell ref="A14:B14"/>
    <mergeCell ref="N14:Q14"/>
    <mergeCell ref="A15:B15"/>
    <mergeCell ref="N15:Q15"/>
    <mergeCell ref="A17:Q17"/>
    <mergeCell ref="E20:I20"/>
    <mergeCell ref="J20:L20"/>
    <mergeCell ref="M20:Q20"/>
    <mergeCell ref="B21:D21"/>
    <mergeCell ref="E21:I21"/>
    <mergeCell ref="J21:L21"/>
    <mergeCell ref="M21:Q21"/>
    <mergeCell ref="B18:D18"/>
    <mergeCell ref="E18:I18"/>
    <mergeCell ref="J18:L18"/>
    <mergeCell ref="M18:Q18"/>
    <mergeCell ref="B24:D24"/>
    <mergeCell ref="E24:I24"/>
    <mergeCell ref="J24:L24"/>
    <mergeCell ref="M24:Q24"/>
    <mergeCell ref="B25:D25"/>
    <mergeCell ref="E25:I25"/>
    <mergeCell ref="J25:L25"/>
    <mergeCell ref="M25:Q25"/>
    <mergeCell ref="B22:D22"/>
    <mergeCell ref="E22:I22"/>
    <mergeCell ref="J22:L22"/>
    <mergeCell ref="M22:Q22"/>
    <mergeCell ref="B23:D23"/>
    <mergeCell ref="E23:I23"/>
    <mergeCell ref="J23:L23"/>
    <mergeCell ref="M23:Q23"/>
    <mergeCell ref="J28:L28"/>
    <mergeCell ref="M28:Q28"/>
    <mergeCell ref="B29:D29"/>
    <mergeCell ref="E29:I29"/>
    <mergeCell ref="J29:L29"/>
    <mergeCell ref="M29:Q29"/>
    <mergeCell ref="B26:I26"/>
    <mergeCell ref="J26:O26"/>
    <mergeCell ref="P26:Q26"/>
    <mergeCell ref="B27:D27"/>
    <mergeCell ref="E27:I27"/>
    <mergeCell ref="J27:L27"/>
    <mergeCell ref="M27:Q27"/>
    <mergeCell ref="B28:D28"/>
    <mergeCell ref="E28:I28"/>
    <mergeCell ref="B32:D32"/>
    <mergeCell ref="E32:I32"/>
    <mergeCell ref="J32:L32"/>
    <mergeCell ref="M32:Q32"/>
    <mergeCell ref="B33:D33"/>
    <mergeCell ref="E33:I33"/>
    <mergeCell ref="J33:L33"/>
    <mergeCell ref="M33:Q33"/>
    <mergeCell ref="B30:D30"/>
    <mergeCell ref="E30:I30"/>
    <mergeCell ref="J30:L30"/>
    <mergeCell ref="M30:Q30"/>
    <mergeCell ref="B31:D31"/>
    <mergeCell ref="E31:I31"/>
    <mergeCell ref="J31:L31"/>
    <mergeCell ref="M31:Q31"/>
    <mergeCell ref="B34:I34"/>
    <mergeCell ref="J34:O34"/>
    <mergeCell ref="P34:Q34"/>
    <mergeCell ref="A35:A42"/>
    <mergeCell ref="B35:D35"/>
    <mergeCell ref="E35:I35"/>
    <mergeCell ref="J35:L35"/>
    <mergeCell ref="M35:Q35"/>
    <mergeCell ref="B36:D36"/>
    <mergeCell ref="E36:I36"/>
    <mergeCell ref="A27:A34"/>
    <mergeCell ref="B38:D38"/>
    <mergeCell ref="E38:I38"/>
    <mergeCell ref="J38:L38"/>
    <mergeCell ref="M38:Q38"/>
    <mergeCell ref="B39:D39"/>
    <mergeCell ref="E39:I39"/>
    <mergeCell ref="J39:L39"/>
    <mergeCell ref="M39:Q39"/>
    <mergeCell ref="J36:L36"/>
    <mergeCell ref="M36:Q36"/>
    <mergeCell ref="B37:D37"/>
    <mergeCell ref="E37:I37"/>
    <mergeCell ref="J37:L37"/>
    <mergeCell ref="M37:Q37"/>
    <mergeCell ref="A43:A50"/>
    <mergeCell ref="B43:D43"/>
    <mergeCell ref="E43:I43"/>
    <mergeCell ref="J43:L43"/>
    <mergeCell ref="M43:Q43"/>
    <mergeCell ref="B44:D44"/>
    <mergeCell ref="E44:I44"/>
    <mergeCell ref="B40:D40"/>
    <mergeCell ref="E40:I40"/>
    <mergeCell ref="J40:L40"/>
    <mergeCell ref="M40:Q40"/>
    <mergeCell ref="B41:D41"/>
    <mergeCell ref="E41:I41"/>
    <mergeCell ref="J41:L41"/>
    <mergeCell ref="M41:Q41"/>
    <mergeCell ref="J44:L44"/>
    <mergeCell ref="M44:Q44"/>
    <mergeCell ref="B45:D45"/>
    <mergeCell ref="E45:I45"/>
    <mergeCell ref="J45:L45"/>
    <mergeCell ref="M45:Q45"/>
    <mergeCell ref="B42:I42"/>
    <mergeCell ref="J42:O42"/>
    <mergeCell ref="P42:Q42"/>
    <mergeCell ref="B48:D48"/>
    <mergeCell ref="E48:I48"/>
    <mergeCell ref="J48:L48"/>
    <mergeCell ref="M48:Q48"/>
    <mergeCell ref="B49:D49"/>
    <mergeCell ref="E49:I49"/>
    <mergeCell ref="J49:L49"/>
    <mergeCell ref="M49:Q49"/>
    <mergeCell ref="B46:D46"/>
    <mergeCell ref="E46:I46"/>
    <mergeCell ref="J46:L46"/>
    <mergeCell ref="M46:Q46"/>
    <mergeCell ref="B47:D47"/>
    <mergeCell ref="E47:I47"/>
    <mergeCell ref="J47:L47"/>
    <mergeCell ref="M47:Q47"/>
    <mergeCell ref="J52:L52"/>
    <mergeCell ref="M52:Q52"/>
    <mergeCell ref="B53:D53"/>
    <mergeCell ref="E53:I53"/>
    <mergeCell ref="J53:L53"/>
    <mergeCell ref="M53:Q53"/>
    <mergeCell ref="B50:I50"/>
    <mergeCell ref="J50:O50"/>
    <mergeCell ref="P50:Q50"/>
    <mergeCell ref="B51:D51"/>
    <mergeCell ref="E51:I51"/>
    <mergeCell ref="J51:L51"/>
    <mergeCell ref="M51:Q51"/>
    <mergeCell ref="B52:D52"/>
    <mergeCell ref="E52:I52"/>
    <mergeCell ref="B56:D56"/>
    <mergeCell ref="E56:I56"/>
    <mergeCell ref="J56:L56"/>
    <mergeCell ref="M56:Q56"/>
    <mergeCell ref="B57:D57"/>
    <mergeCell ref="E57:I57"/>
    <mergeCell ref="J57:L57"/>
    <mergeCell ref="M57:Q57"/>
    <mergeCell ref="B54:D54"/>
    <mergeCell ref="E54:I54"/>
    <mergeCell ref="J54:L54"/>
    <mergeCell ref="M54:Q54"/>
    <mergeCell ref="B55:D55"/>
    <mergeCell ref="E55:I55"/>
    <mergeCell ref="J55:L55"/>
    <mergeCell ref="M55:Q55"/>
    <mergeCell ref="B58:I58"/>
    <mergeCell ref="J58:O58"/>
    <mergeCell ref="P58:Q58"/>
    <mergeCell ref="A59:A66"/>
    <mergeCell ref="B59:D59"/>
    <mergeCell ref="E59:I59"/>
    <mergeCell ref="J59:L59"/>
    <mergeCell ref="M59:Q59"/>
    <mergeCell ref="B60:D60"/>
    <mergeCell ref="E60:I60"/>
    <mergeCell ref="A51:A58"/>
    <mergeCell ref="B62:D62"/>
    <mergeCell ref="E62:I62"/>
    <mergeCell ref="J62:L62"/>
    <mergeCell ref="M62:Q62"/>
    <mergeCell ref="B63:D63"/>
    <mergeCell ref="E63:I63"/>
    <mergeCell ref="J63:L63"/>
    <mergeCell ref="M63:Q63"/>
    <mergeCell ref="J60:L60"/>
    <mergeCell ref="M60:Q60"/>
    <mergeCell ref="B61:D61"/>
    <mergeCell ref="E61:I61"/>
    <mergeCell ref="J61:L61"/>
    <mergeCell ref="M61:Q61"/>
    <mergeCell ref="B66:I66"/>
    <mergeCell ref="J66:O66"/>
    <mergeCell ref="P66:Q66"/>
    <mergeCell ref="B68:D68"/>
    <mergeCell ref="E68:I68"/>
    <mergeCell ref="J68:L68"/>
    <mergeCell ref="M68:Q68"/>
    <mergeCell ref="B64:D64"/>
    <mergeCell ref="E64:I64"/>
    <mergeCell ref="J64:L64"/>
    <mergeCell ref="M64:Q64"/>
    <mergeCell ref="B65:D65"/>
    <mergeCell ref="E65:I65"/>
    <mergeCell ref="J65:L65"/>
    <mergeCell ref="M65:Q65"/>
    <mergeCell ref="E71:I71"/>
    <mergeCell ref="J71:L71"/>
    <mergeCell ref="M71:Q71"/>
    <mergeCell ref="B72:D72"/>
    <mergeCell ref="E72:I72"/>
    <mergeCell ref="J72:L72"/>
    <mergeCell ref="M72:Q72"/>
    <mergeCell ref="A69:A76"/>
    <mergeCell ref="B69:D69"/>
    <mergeCell ref="E69:I69"/>
    <mergeCell ref="J69:L69"/>
    <mergeCell ref="M69:Q69"/>
    <mergeCell ref="B70:D70"/>
    <mergeCell ref="E70:I70"/>
    <mergeCell ref="J70:L70"/>
    <mergeCell ref="M70:Q70"/>
    <mergeCell ref="B71:D71"/>
    <mergeCell ref="B75:D75"/>
    <mergeCell ref="E75:I75"/>
    <mergeCell ref="J75:L75"/>
    <mergeCell ref="M75:Q75"/>
    <mergeCell ref="B76:I76"/>
    <mergeCell ref="J76:O76"/>
    <mergeCell ref="P76:Q76"/>
    <mergeCell ref="B73:D73"/>
    <mergeCell ref="E73:I73"/>
    <mergeCell ref="J73:L73"/>
    <mergeCell ref="M73:Q73"/>
    <mergeCell ref="B74:D74"/>
    <mergeCell ref="E74:I74"/>
    <mergeCell ref="J74:L74"/>
    <mergeCell ref="M74:Q74"/>
    <mergeCell ref="E79:I79"/>
    <mergeCell ref="J79:L79"/>
    <mergeCell ref="M79:Q79"/>
    <mergeCell ref="B80:D80"/>
    <mergeCell ref="E80:I80"/>
    <mergeCell ref="J80:L80"/>
    <mergeCell ref="M80:Q80"/>
    <mergeCell ref="A77:A84"/>
    <mergeCell ref="B77:D77"/>
    <mergeCell ref="E77:I77"/>
    <mergeCell ref="J77:L77"/>
    <mergeCell ref="M77:Q77"/>
    <mergeCell ref="B78:D78"/>
    <mergeCell ref="E78:I78"/>
    <mergeCell ref="J78:L78"/>
    <mergeCell ref="M78:Q78"/>
    <mergeCell ref="B79:D79"/>
    <mergeCell ref="B83:D83"/>
    <mergeCell ref="E83:I83"/>
    <mergeCell ref="J83:L83"/>
    <mergeCell ref="M83:Q83"/>
    <mergeCell ref="B84:I84"/>
    <mergeCell ref="J84:O84"/>
    <mergeCell ref="P84:Q84"/>
    <mergeCell ref="B81:D81"/>
    <mergeCell ref="E81:I81"/>
    <mergeCell ref="J81:L81"/>
    <mergeCell ref="M81:Q81"/>
    <mergeCell ref="B82:D82"/>
    <mergeCell ref="E82:I82"/>
    <mergeCell ref="J82:L82"/>
    <mergeCell ref="M82:Q82"/>
    <mergeCell ref="E87:I87"/>
    <mergeCell ref="J87:L87"/>
    <mergeCell ref="M87:Q87"/>
    <mergeCell ref="B88:D88"/>
    <mergeCell ref="E88:I88"/>
    <mergeCell ref="J88:L88"/>
    <mergeCell ref="M88:Q88"/>
    <mergeCell ref="A85:A92"/>
    <mergeCell ref="B85:D85"/>
    <mergeCell ref="E85:I85"/>
    <mergeCell ref="J85:L85"/>
    <mergeCell ref="M85:Q85"/>
    <mergeCell ref="B86:D86"/>
    <mergeCell ref="E86:I86"/>
    <mergeCell ref="J86:L86"/>
    <mergeCell ref="M86:Q86"/>
    <mergeCell ref="B87:D87"/>
    <mergeCell ref="B91:D91"/>
    <mergeCell ref="E91:I91"/>
    <mergeCell ref="J91:L91"/>
    <mergeCell ref="M91:Q91"/>
    <mergeCell ref="B92:I92"/>
    <mergeCell ref="J92:O92"/>
    <mergeCell ref="P92:Q92"/>
    <mergeCell ref="B89:D89"/>
    <mergeCell ref="E89:I89"/>
    <mergeCell ref="J89:L89"/>
    <mergeCell ref="M89:Q89"/>
    <mergeCell ref="B90:D90"/>
    <mergeCell ref="E90:I90"/>
    <mergeCell ref="J90:L90"/>
    <mergeCell ref="M90:Q90"/>
    <mergeCell ref="E95:I95"/>
    <mergeCell ref="J95:L95"/>
    <mergeCell ref="M95:Q95"/>
    <mergeCell ref="B96:D96"/>
    <mergeCell ref="E96:I96"/>
    <mergeCell ref="J96:L96"/>
    <mergeCell ref="M96:Q96"/>
    <mergeCell ref="A93:A100"/>
    <mergeCell ref="B93:D93"/>
    <mergeCell ref="E93:I93"/>
    <mergeCell ref="J93:L93"/>
    <mergeCell ref="M93:Q93"/>
    <mergeCell ref="B94:D94"/>
    <mergeCell ref="E94:I94"/>
    <mergeCell ref="J94:L94"/>
    <mergeCell ref="M94:Q94"/>
    <mergeCell ref="B95:D95"/>
    <mergeCell ref="B99:D99"/>
    <mergeCell ref="E99:I99"/>
    <mergeCell ref="J99:L99"/>
    <mergeCell ref="M99:Q99"/>
    <mergeCell ref="B100:I100"/>
    <mergeCell ref="J100:O100"/>
    <mergeCell ref="P100:Q100"/>
    <mergeCell ref="B97:D97"/>
    <mergeCell ref="E97:I97"/>
    <mergeCell ref="J97:L97"/>
    <mergeCell ref="M97:Q97"/>
    <mergeCell ref="B98:D98"/>
    <mergeCell ref="E98:I98"/>
    <mergeCell ref="J98:L98"/>
    <mergeCell ref="M98:Q98"/>
    <mergeCell ref="E103:I103"/>
    <mergeCell ref="J103:L103"/>
    <mergeCell ref="M103:Q103"/>
    <mergeCell ref="B104:D104"/>
    <mergeCell ref="E104:I104"/>
    <mergeCell ref="J104:L104"/>
    <mergeCell ref="M104:Q104"/>
    <mergeCell ref="A101:A108"/>
    <mergeCell ref="B101:D101"/>
    <mergeCell ref="E101:I101"/>
    <mergeCell ref="J101:L101"/>
    <mergeCell ref="M101:Q101"/>
    <mergeCell ref="B102:D102"/>
    <mergeCell ref="E102:I102"/>
    <mergeCell ref="J102:L102"/>
    <mergeCell ref="M102:Q102"/>
    <mergeCell ref="B103:D103"/>
    <mergeCell ref="B107:D107"/>
    <mergeCell ref="E107:I107"/>
    <mergeCell ref="J107:L107"/>
    <mergeCell ref="M107:Q107"/>
    <mergeCell ref="B108:I108"/>
    <mergeCell ref="J108:O108"/>
    <mergeCell ref="P108:Q108"/>
    <mergeCell ref="B111:Q111"/>
    <mergeCell ref="B112:Q112"/>
    <mergeCell ref="A115:D116"/>
    <mergeCell ref="A117:C118"/>
    <mergeCell ref="D117:D118"/>
    <mergeCell ref="E117:G118"/>
    <mergeCell ref="H117:H118"/>
    <mergeCell ref="I117:Q118"/>
    <mergeCell ref="B105:D105"/>
    <mergeCell ref="E105:I105"/>
    <mergeCell ref="J105:L105"/>
    <mergeCell ref="M105:Q105"/>
    <mergeCell ref="B106:D106"/>
    <mergeCell ref="E106:I106"/>
    <mergeCell ref="J106:L106"/>
    <mergeCell ref="M106:Q106"/>
    <mergeCell ref="F109:O110"/>
    <mergeCell ref="P109:Q110"/>
  </mergeCells>
  <phoneticPr fontId="9"/>
  <printOptions horizontalCentered="1" verticalCentered="1"/>
  <pageMargins left="0.39370078740157483" right="0.39370078740157483" top="0.78740157480314965" bottom="0" header="0.51181102362204722" footer="0.51181102362204722"/>
  <pageSetup paperSize="9" scale="85" orientation="portrait"/>
  <headerFooter alignWithMargins="0">
    <oddHeader>&amp;R&amp;"ＭＳ ゴシック,標準"&amp;10＜参考様式19-5＞</oddHeader>
  </headerFooter>
  <rowBreaks count="1" manualBreakCount="1">
    <brk id="66"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0C0"/>
  </sheetPr>
  <dimension ref="A1:H91"/>
  <sheetViews>
    <sheetView view="pageBreakPreview" topLeftCell="A76" zoomScale="85" zoomScaleNormal="130" zoomScaleSheetLayoutView="85" workbookViewId="0">
      <selection activeCell="J14" sqref="J14"/>
    </sheetView>
  </sheetViews>
  <sheetFormatPr defaultColWidth="9" defaultRowHeight="11.25" x14ac:dyDescent="0.15"/>
  <cols>
    <col min="1" max="1" width="1.625" style="1188" customWidth="1"/>
    <col min="2" max="2" width="15.625" style="1188" customWidth="1"/>
    <col min="3" max="4" width="4.375" style="1188" customWidth="1"/>
    <col min="5" max="5" width="2.5" style="1189" customWidth="1"/>
    <col min="6" max="6" width="2.5" style="1190" customWidth="1"/>
    <col min="7" max="7" width="38.125" style="1188" customWidth="1"/>
    <col min="8" max="8" width="23.125" style="1191" customWidth="1"/>
    <col min="9" max="16384" width="9" style="1188"/>
  </cols>
  <sheetData>
    <row r="1" spans="1:8" ht="30" customHeight="1" x14ac:dyDescent="0.15">
      <c r="A1" s="2276" t="s">
        <v>2514</v>
      </c>
      <c r="B1" s="2277"/>
      <c r="C1" s="2277"/>
      <c r="D1" s="2277"/>
      <c r="E1" s="2277"/>
      <c r="F1" s="2277"/>
      <c r="G1" s="2277"/>
      <c r="H1" s="2277"/>
    </row>
    <row r="2" spans="1:8" ht="12" customHeight="1" x14ac:dyDescent="0.15">
      <c r="A2" s="1487" t="s">
        <v>3236</v>
      </c>
      <c r="B2" s="1712"/>
    </row>
    <row r="3" spans="1:8" ht="12" customHeight="1" x14ac:dyDescent="0.15">
      <c r="G3" s="1335" t="s">
        <v>2644</v>
      </c>
      <c r="H3" s="1336"/>
    </row>
    <row r="4" spans="1:8" ht="12" customHeight="1" x14ac:dyDescent="0.15">
      <c r="G4" s="1335" t="s">
        <v>2645</v>
      </c>
      <c r="H4" s="1336"/>
    </row>
    <row r="5" spans="1:8" ht="12" customHeight="1" x14ac:dyDescent="0.15"/>
    <row r="6" spans="1:8" s="1487" customFormat="1" ht="12" customHeight="1" x14ac:dyDescent="0.15">
      <c r="A6" s="1491" t="s">
        <v>2861</v>
      </c>
      <c r="B6" s="1489"/>
      <c r="E6" s="1488"/>
      <c r="F6" s="1489"/>
      <c r="H6" s="1490"/>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3233</v>
      </c>
      <c r="B10" s="1802"/>
      <c r="E10" s="1562"/>
      <c r="F10" s="1563"/>
      <c r="H10" s="1523"/>
    </row>
    <row r="11" spans="1:8" s="1561" customFormat="1" ht="12" customHeight="1" x14ac:dyDescent="0.15">
      <c r="A11" s="1560"/>
      <c r="B11" s="1802" t="s">
        <v>3226</v>
      </c>
      <c r="E11" s="1562"/>
      <c r="F11" s="1563"/>
      <c r="H11" s="1523"/>
    </row>
    <row r="12" spans="1:8" s="1192" customFormat="1" ht="60" customHeight="1" x14ac:dyDescent="0.15">
      <c r="A12" s="2080" t="s">
        <v>2515</v>
      </c>
      <c r="B12" s="2081"/>
      <c r="C12" s="1211" t="s">
        <v>2634</v>
      </c>
      <c r="D12" s="1211" t="s">
        <v>2516</v>
      </c>
      <c r="E12" s="2080" t="s">
        <v>2517</v>
      </c>
      <c r="F12" s="2082"/>
      <c r="G12" s="2081"/>
      <c r="H12" s="1212" t="s">
        <v>2518</v>
      </c>
    </row>
    <row r="13" spans="1:8" s="1192" customFormat="1" ht="24" customHeight="1" x14ac:dyDescent="0.15">
      <c r="A13" s="2083" t="s">
        <v>2519</v>
      </c>
      <c r="B13" s="2084"/>
      <c r="C13" s="1213" t="s">
        <v>241</v>
      </c>
      <c r="D13" s="1214" t="s">
        <v>241</v>
      </c>
      <c r="E13" s="1215" t="s">
        <v>770</v>
      </c>
      <c r="F13" s="2087" t="s">
        <v>3227</v>
      </c>
      <c r="G13" s="2088"/>
      <c r="H13" s="1218"/>
    </row>
    <row r="14" spans="1:8" s="1192" customFormat="1" ht="22.5" customHeight="1" x14ac:dyDescent="0.15">
      <c r="A14" s="2085"/>
      <c r="B14" s="2086"/>
      <c r="C14" s="1216" t="s">
        <v>241</v>
      </c>
      <c r="D14" s="1217" t="s">
        <v>241</v>
      </c>
      <c r="E14" s="1196" t="s">
        <v>770</v>
      </c>
      <c r="F14" s="2089" t="s">
        <v>3228</v>
      </c>
      <c r="G14" s="2090"/>
      <c r="H14" s="1218" t="s">
        <v>2520</v>
      </c>
    </row>
    <row r="15" spans="1:8" s="1192" customFormat="1" ht="18" customHeight="1" x14ac:dyDescent="0.15">
      <c r="A15" s="2085"/>
      <c r="B15" s="2086"/>
      <c r="C15" s="1194" t="s">
        <v>241</v>
      </c>
      <c r="D15" s="1195" t="s">
        <v>241</v>
      </c>
      <c r="E15" s="1196" t="s">
        <v>770</v>
      </c>
      <c r="F15" s="2243" t="s">
        <v>3253</v>
      </c>
      <c r="G15" s="2244"/>
      <c r="H15" s="1780" t="s">
        <v>3247</v>
      </c>
    </row>
    <row r="16" spans="1:8" s="1192" customFormat="1" ht="12" customHeight="1" x14ac:dyDescent="0.15">
      <c r="A16" s="2085"/>
      <c r="B16" s="2086"/>
      <c r="C16" s="2278"/>
      <c r="D16" s="2281" t="s">
        <v>241</v>
      </c>
      <c r="E16" s="1781" t="s">
        <v>770</v>
      </c>
      <c r="F16" s="1782" t="s">
        <v>2521</v>
      </c>
      <c r="G16" s="1783"/>
      <c r="H16" s="2284" t="s">
        <v>3191</v>
      </c>
    </row>
    <row r="17" spans="1:8" s="1192" customFormat="1" ht="12" customHeight="1" x14ac:dyDescent="0.15">
      <c r="A17" s="2085"/>
      <c r="B17" s="2086"/>
      <c r="C17" s="2279"/>
      <c r="D17" s="2282"/>
      <c r="E17" s="1781"/>
      <c r="F17" s="1784" t="s">
        <v>1026</v>
      </c>
      <c r="G17" s="1785" t="s">
        <v>2523</v>
      </c>
      <c r="H17" s="2285"/>
    </row>
    <row r="18" spans="1:8" s="1192" customFormat="1" ht="12" customHeight="1" x14ac:dyDescent="0.15">
      <c r="A18" s="2085"/>
      <c r="B18" s="2086"/>
      <c r="C18" s="2279"/>
      <c r="D18" s="2282"/>
      <c r="E18" s="1781"/>
      <c r="F18" s="1782"/>
      <c r="G18" s="1783"/>
      <c r="H18" s="2285"/>
    </row>
    <row r="19" spans="1:8" s="1192" customFormat="1" ht="12" customHeight="1" x14ac:dyDescent="0.15">
      <c r="A19" s="2085"/>
      <c r="B19" s="2086"/>
      <c r="C19" s="2280"/>
      <c r="D19" s="2283"/>
      <c r="E19" s="1781"/>
      <c r="F19" s="1782"/>
      <c r="G19" s="1783"/>
      <c r="H19" s="2286"/>
    </row>
    <row r="20" spans="1:8" s="1198" customFormat="1" ht="30" customHeight="1" x14ac:dyDescent="0.15">
      <c r="A20" s="1193"/>
      <c r="B20" s="1224" t="s">
        <v>6</v>
      </c>
      <c r="C20" s="1194" t="s">
        <v>241</v>
      </c>
      <c r="D20" s="1195" t="s">
        <v>241</v>
      </c>
      <c r="E20" s="1196"/>
      <c r="F20" s="2109"/>
      <c r="G20" s="2110"/>
      <c r="H20" s="1225" t="s">
        <v>2524</v>
      </c>
    </row>
    <row r="21" spans="1:8" s="1192" customFormat="1" ht="30" customHeight="1" x14ac:dyDescent="0.15">
      <c r="A21" s="1193"/>
      <c r="B21" s="1224" t="s">
        <v>2525</v>
      </c>
      <c r="C21" s="1194" t="s">
        <v>241</v>
      </c>
      <c r="D21" s="1195" t="s">
        <v>241</v>
      </c>
      <c r="E21" s="1196" t="s">
        <v>770</v>
      </c>
      <c r="F21" s="2109" t="s">
        <v>2526</v>
      </c>
      <c r="G21" s="2110"/>
      <c r="H21" s="1218"/>
    </row>
    <row r="22" spans="1:8" ht="18" customHeight="1" x14ac:dyDescent="0.15">
      <c r="A22" s="1226"/>
      <c r="B22" s="1227" t="s">
        <v>2527</v>
      </c>
      <c r="C22" s="1228"/>
      <c r="D22" s="1228"/>
      <c r="E22" s="2273"/>
      <c r="F22" s="2274"/>
      <c r="G22" s="2275"/>
      <c r="H22" s="1229"/>
    </row>
    <row r="23" spans="1:8" ht="18" customHeight="1" x14ac:dyDescent="0.15">
      <c r="A23" s="1226"/>
      <c r="B23" s="2287" t="s">
        <v>2528</v>
      </c>
      <c r="C23" s="1230"/>
      <c r="D23" s="1231"/>
      <c r="E23" s="2289" t="s">
        <v>2529</v>
      </c>
      <c r="F23" s="2290"/>
      <c r="G23" s="2291"/>
      <c r="H23" s="1232"/>
    </row>
    <row r="24" spans="1:8" ht="31.5" customHeight="1" x14ac:dyDescent="0.15">
      <c r="A24" s="1226"/>
      <c r="B24" s="2287"/>
      <c r="C24" s="1233"/>
      <c r="D24" s="1234" t="s">
        <v>241</v>
      </c>
      <c r="E24" s="1235" t="s">
        <v>770</v>
      </c>
      <c r="F24" s="2198" t="s">
        <v>2562</v>
      </c>
      <c r="G24" s="2199"/>
      <c r="H24" s="1236"/>
    </row>
    <row r="25" spans="1:8" ht="18" customHeight="1" x14ac:dyDescent="0.15">
      <c r="A25" s="1226"/>
      <c r="B25" s="2287"/>
      <c r="C25" s="1237" t="s">
        <v>241</v>
      </c>
      <c r="D25" s="1238" t="s">
        <v>241</v>
      </c>
      <c r="E25" s="1239" t="s">
        <v>770</v>
      </c>
      <c r="F25" s="2152" t="s">
        <v>2530</v>
      </c>
      <c r="G25" s="2153"/>
      <c r="H25" s="1229"/>
    </row>
    <row r="26" spans="1:8" ht="18" customHeight="1" x14ac:dyDescent="0.15">
      <c r="A26" s="1226"/>
      <c r="B26" s="2287"/>
      <c r="C26" s="1230"/>
      <c r="D26" s="1231"/>
      <c r="E26" s="2292" t="s">
        <v>2531</v>
      </c>
      <c r="F26" s="2293"/>
      <c r="G26" s="2294"/>
      <c r="H26" s="1240"/>
    </row>
    <row r="27" spans="1:8" ht="33" customHeight="1" x14ac:dyDescent="0.15">
      <c r="A27" s="1226"/>
      <c r="B27" s="2287"/>
      <c r="C27" s="2201"/>
      <c r="D27" s="1234" t="s">
        <v>241</v>
      </c>
      <c r="E27" s="1235" t="s">
        <v>770</v>
      </c>
      <c r="F27" s="2198" t="s">
        <v>2562</v>
      </c>
      <c r="G27" s="2199"/>
      <c r="H27" s="1236"/>
    </row>
    <row r="28" spans="1:8" ht="18" customHeight="1" x14ac:dyDescent="0.15">
      <c r="A28" s="1226"/>
      <c r="B28" s="2287"/>
      <c r="C28" s="2202"/>
      <c r="D28" s="1238" t="s">
        <v>241</v>
      </c>
      <c r="E28" s="1239" t="s">
        <v>770</v>
      </c>
      <c r="F28" s="2152" t="s">
        <v>2530</v>
      </c>
      <c r="G28" s="2153"/>
      <c r="H28" s="1229"/>
    </row>
    <row r="29" spans="1:8" ht="18" customHeight="1" x14ac:dyDescent="0.15">
      <c r="A29" s="1226"/>
      <c r="B29" s="2287"/>
      <c r="C29" s="1230"/>
      <c r="D29" s="1231"/>
      <c r="E29" s="2289" t="s">
        <v>2532</v>
      </c>
      <c r="F29" s="2290"/>
      <c r="G29" s="2291"/>
      <c r="H29" s="1232"/>
    </row>
    <row r="30" spans="1:8" ht="29.25" customHeight="1" x14ac:dyDescent="0.15">
      <c r="A30" s="1226"/>
      <c r="B30" s="2287"/>
      <c r="C30" s="2201"/>
      <c r="D30" s="1234" t="s">
        <v>241</v>
      </c>
      <c r="E30" s="1235" t="s">
        <v>770</v>
      </c>
      <c r="F30" s="2198" t="s">
        <v>2562</v>
      </c>
      <c r="G30" s="2199"/>
      <c r="H30" s="1236"/>
    </row>
    <row r="31" spans="1:8" ht="18" customHeight="1" x14ac:dyDescent="0.15">
      <c r="A31" s="1226"/>
      <c r="B31" s="2288"/>
      <c r="C31" s="2202"/>
      <c r="D31" s="1241" t="s">
        <v>241</v>
      </c>
      <c r="E31" s="1235" t="s">
        <v>770</v>
      </c>
      <c r="F31" s="2198" t="s">
        <v>2533</v>
      </c>
      <c r="G31" s="2199"/>
      <c r="H31" s="1236" t="s">
        <v>2534</v>
      </c>
    </row>
    <row r="32" spans="1:8" ht="18" customHeight="1" x14ac:dyDescent="0.15">
      <c r="A32" s="1242"/>
      <c r="B32" s="2271" t="s">
        <v>373</v>
      </c>
      <c r="C32" s="2200"/>
      <c r="D32" s="1238" t="s">
        <v>241</v>
      </c>
      <c r="E32" s="1243" t="s">
        <v>770</v>
      </c>
      <c r="F32" s="2221" t="s">
        <v>2535</v>
      </c>
      <c r="G32" s="2222"/>
      <c r="H32" s="1229" t="s">
        <v>2536</v>
      </c>
    </row>
    <row r="33" spans="1:8" ht="27.75" customHeight="1" x14ac:dyDescent="0.15">
      <c r="A33" s="1242"/>
      <c r="B33" s="2271"/>
      <c r="C33" s="2201"/>
      <c r="D33" s="1238" t="s">
        <v>241</v>
      </c>
      <c r="E33" s="1243" t="s">
        <v>770</v>
      </c>
      <c r="F33" s="2198" t="s">
        <v>2562</v>
      </c>
      <c r="G33" s="2199"/>
      <c r="H33" s="1229" t="s">
        <v>3189</v>
      </c>
    </row>
    <row r="34" spans="1:8" ht="18" customHeight="1" x14ac:dyDescent="0.15">
      <c r="A34" s="1242"/>
      <c r="B34" s="2271"/>
      <c r="C34" s="2201"/>
      <c r="D34" s="1238" t="s">
        <v>241</v>
      </c>
      <c r="E34" s="1239" t="s">
        <v>770</v>
      </c>
      <c r="F34" s="2221" t="s">
        <v>2537</v>
      </c>
      <c r="G34" s="2222"/>
      <c r="H34" s="1244" t="s">
        <v>2536</v>
      </c>
    </row>
    <row r="35" spans="1:8" ht="18" customHeight="1" x14ac:dyDescent="0.15">
      <c r="A35" s="1242"/>
      <c r="B35" s="2272"/>
      <c r="C35" s="2202"/>
      <c r="D35" s="1238" t="s">
        <v>241</v>
      </c>
      <c r="E35" s="1235" t="s">
        <v>770</v>
      </c>
      <c r="F35" s="2261" t="s">
        <v>2538</v>
      </c>
      <c r="G35" s="2262"/>
      <c r="H35" s="1245" t="s">
        <v>2539</v>
      </c>
    </row>
    <row r="36" spans="1:8" ht="18" customHeight="1" x14ac:dyDescent="0.15">
      <c r="A36" s="1242"/>
      <c r="B36" s="2217" t="s">
        <v>2540</v>
      </c>
      <c r="C36" s="2267"/>
      <c r="D36" s="1246" t="s">
        <v>241</v>
      </c>
      <c r="E36" s="1247" t="s">
        <v>770</v>
      </c>
      <c r="F36" s="2261" t="s">
        <v>2541</v>
      </c>
      <c r="G36" s="2262"/>
      <c r="H36" s="1245" t="s">
        <v>2536</v>
      </c>
    </row>
    <row r="37" spans="1:8" ht="48" customHeight="1" x14ac:dyDescent="0.15">
      <c r="A37" s="1242"/>
      <c r="B37" s="2219"/>
      <c r="C37" s="2269"/>
      <c r="D37" s="1248" t="s">
        <v>241</v>
      </c>
      <c r="E37" s="1243" t="s">
        <v>770</v>
      </c>
      <c r="F37" s="2261" t="s">
        <v>2542</v>
      </c>
      <c r="G37" s="2262"/>
      <c r="H37" s="1245" t="s">
        <v>3256</v>
      </c>
    </row>
    <row r="38" spans="1:8" ht="18" customHeight="1" x14ac:dyDescent="0.15">
      <c r="A38" s="1242"/>
      <c r="B38" s="2126" t="s">
        <v>2572</v>
      </c>
      <c r="C38" s="2128"/>
      <c r="D38" s="1199" t="s">
        <v>241</v>
      </c>
      <c r="E38" s="1204" t="s">
        <v>770</v>
      </c>
      <c r="F38" s="2130" t="s">
        <v>2541</v>
      </c>
      <c r="G38" s="2131"/>
      <c r="H38" s="1265" t="s">
        <v>2536</v>
      </c>
    </row>
    <row r="39" spans="1:8" ht="55.5" customHeight="1" x14ac:dyDescent="0.15">
      <c r="A39" s="1242"/>
      <c r="B39" s="2127"/>
      <c r="C39" s="2129"/>
      <c r="D39" s="1266" t="s">
        <v>241</v>
      </c>
      <c r="E39" s="1267" t="s">
        <v>770</v>
      </c>
      <c r="F39" s="2130" t="s">
        <v>2573</v>
      </c>
      <c r="G39" s="2131"/>
      <c r="H39" s="1265" t="s">
        <v>2574</v>
      </c>
    </row>
    <row r="40" spans="1:8" ht="18" customHeight="1" x14ac:dyDescent="0.15">
      <c r="A40" s="1242"/>
      <c r="B40" s="2175" t="s">
        <v>2590</v>
      </c>
      <c r="C40" s="2128"/>
      <c r="D40" s="1199" t="s">
        <v>241</v>
      </c>
      <c r="E40" s="1204" t="s">
        <v>770</v>
      </c>
      <c r="F40" s="2130" t="s">
        <v>2541</v>
      </c>
      <c r="G40" s="2131"/>
      <c r="H40" s="1265" t="s">
        <v>2536</v>
      </c>
    </row>
    <row r="41" spans="1:8" ht="45" customHeight="1" x14ac:dyDescent="0.15">
      <c r="A41" s="1242"/>
      <c r="B41" s="2176"/>
      <c r="C41" s="2133"/>
      <c r="D41" s="1266" t="s">
        <v>241</v>
      </c>
      <c r="E41" s="1267" t="s">
        <v>770</v>
      </c>
      <c r="F41" s="2130" t="s">
        <v>2582</v>
      </c>
      <c r="G41" s="2131"/>
      <c r="H41" s="1265" t="s">
        <v>3219</v>
      </c>
    </row>
    <row r="42" spans="1:8" ht="31.5" x14ac:dyDescent="0.15">
      <c r="A42" s="1242"/>
      <c r="B42" s="2270"/>
      <c r="C42" s="2129"/>
      <c r="D42" s="1266" t="s">
        <v>241</v>
      </c>
      <c r="E42" s="1267" t="s">
        <v>770</v>
      </c>
      <c r="F42" s="2130" t="s">
        <v>2888</v>
      </c>
      <c r="G42" s="2131"/>
      <c r="H42" s="1265" t="s">
        <v>3238</v>
      </c>
    </row>
    <row r="43" spans="1:8" ht="29.1" customHeight="1" x14ac:dyDescent="0.15">
      <c r="A43" s="1242"/>
      <c r="B43" s="2217" t="s">
        <v>2563</v>
      </c>
      <c r="C43" s="2267"/>
      <c r="D43" s="1246" t="s">
        <v>241</v>
      </c>
      <c r="E43" s="1235" t="s">
        <v>770</v>
      </c>
      <c r="F43" s="2221" t="s">
        <v>2593</v>
      </c>
      <c r="G43" s="2222"/>
      <c r="H43" s="1245"/>
    </row>
    <row r="44" spans="1:8" ht="29.1" customHeight="1" x14ac:dyDescent="0.15">
      <c r="A44" s="1242"/>
      <c r="B44" s="2218"/>
      <c r="C44" s="2268"/>
      <c r="D44" s="1246" t="s">
        <v>241</v>
      </c>
      <c r="E44" s="1235" t="s">
        <v>770</v>
      </c>
      <c r="F44" s="2221" t="s">
        <v>3264</v>
      </c>
      <c r="G44" s="2222"/>
      <c r="H44" s="1245"/>
    </row>
    <row r="45" spans="1:8" ht="29.1" customHeight="1" x14ac:dyDescent="0.15">
      <c r="A45" s="1242"/>
      <c r="B45" s="2218"/>
      <c r="C45" s="2268"/>
      <c r="D45" s="1330" t="s">
        <v>241</v>
      </c>
      <c r="E45" s="1331" t="s">
        <v>770</v>
      </c>
      <c r="F45" s="2230" t="s">
        <v>2562</v>
      </c>
      <c r="G45" s="2231"/>
      <c r="H45" s="1245"/>
    </row>
    <row r="46" spans="1:8" ht="29.1" customHeight="1" x14ac:dyDescent="0.15">
      <c r="A46" s="1242"/>
      <c r="B46" s="2218"/>
      <c r="C46" s="2268"/>
      <c r="D46" s="1330" t="s">
        <v>241</v>
      </c>
      <c r="E46" s="1331" t="s">
        <v>770</v>
      </c>
      <c r="F46" s="2136" t="s">
        <v>3221</v>
      </c>
      <c r="G46" s="2137"/>
      <c r="H46" s="1505" t="s">
        <v>3265</v>
      </c>
    </row>
    <row r="47" spans="1:8" ht="29.1" customHeight="1" x14ac:dyDescent="0.15">
      <c r="A47" s="1242"/>
      <c r="B47" s="2219"/>
      <c r="C47" s="2269"/>
      <c r="D47" s="1199" t="s">
        <v>241</v>
      </c>
      <c r="E47" s="1331" t="s">
        <v>770</v>
      </c>
      <c r="F47" s="2188" t="s">
        <v>3266</v>
      </c>
      <c r="G47" s="2189"/>
      <c r="H47" s="1265" t="s">
        <v>2626</v>
      </c>
    </row>
    <row r="48" spans="1:8" ht="39.200000000000003" customHeight="1" x14ac:dyDescent="0.15">
      <c r="A48" s="1242"/>
      <c r="B48" s="2217" t="s">
        <v>2543</v>
      </c>
      <c r="C48" s="2203"/>
      <c r="D48" s="1246" t="s">
        <v>241</v>
      </c>
      <c r="E48" s="1235" t="s">
        <v>770</v>
      </c>
      <c r="F48" s="2265" t="s">
        <v>2625</v>
      </c>
      <c r="G48" s="2266"/>
      <c r="H48" s="1245"/>
    </row>
    <row r="49" spans="1:8" ht="39.200000000000003" customHeight="1" x14ac:dyDescent="0.15">
      <c r="A49" s="1242"/>
      <c r="B49" s="2218"/>
      <c r="C49" s="2204"/>
      <c r="D49" s="1199" t="s">
        <v>241</v>
      </c>
      <c r="E49" s="1331" t="s">
        <v>770</v>
      </c>
      <c r="F49" s="2138" t="s">
        <v>2627</v>
      </c>
      <c r="G49" s="2139"/>
      <c r="H49" s="1265" t="s">
        <v>2630</v>
      </c>
    </row>
    <row r="50" spans="1:8" ht="39.200000000000003" customHeight="1" x14ac:dyDescent="0.15">
      <c r="A50" s="1242"/>
      <c r="B50" s="2218"/>
      <c r="C50" s="2204"/>
      <c r="D50" s="1199" t="s">
        <v>241</v>
      </c>
      <c r="E50" s="1331" t="s">
        <v>770</v>
      </c>
      <c r="F50" s="2138" t="s">
        <v>2628</v>
      </c>
      <c r="G50" s="2139"/>
      <c r="H50" s="1265" t="s">
        <v>2631</v>
      </c>
    </row>
    <row r="51" spans="1:8" ht="63" customHeight="1" x14ac:dyDescent="0.15">
      <c r="A51" s="1242"/>
      <c r="B51" s="2218"/>
      <c r="C51" s="2205"/>
      <c r="D51" s="1199" t="s">
        <v>241</v>
      </c>
      <c r="E51" s="1331" t="s">
        <v>770</v>
      </c>
      <c r="F51" s="2138" t="s">
        <v>2629</v>
      </c>
      <c r="G51" s="2139"/>
      <c r="H51" s="1265" t="s">
        <v>2632</v>
      </c>
    </row>
    <row r="52" spans="1:8" ht="30.6" customHeight="1" x14ac:dyDescent="0.15">
      <c r="A52" s="1242"/>
      <c r="B52" s="2217" t="s">
        <v>2544</v>
      </c>
      <c r="C52" s="1237" t="s">
        <v>241</v>
      </c>
      <c r="D52" s="1246" t="s">
        <v>241</v>
      </c>
      <c r="E52" s="1235" t="s">
        <v>770</v>
      </c>
      <c r="F52" s="2232" t="s">
        <v>2564</v>
      </c>
      <c r="G52" s="2233"/>
      <c r="H52" s="1249"/>
    </row>
    <row r="53" spans="1:8" ht="40.700000000000003" customHeight="1" x14ac:dyDescent="0.15">
      <c r="A53" s="1242"/>
      <c r="B53" s="2218"/>
      <c r="C53" s="1237" t="s">
        <v>241</v>
      </c>
      <c r="D53" s="1246" t="s">
        <v>241</v>
      </c>
      <c r="E53" s="1235" t="s">
        <v>770</v>
      </c>
      <c r="F53" s="2152" t="s">
        <v>2545</v>
      </c>
      <c r="G53" s="2153"/>
      <c r="H53" s="1249"/>
    </row>
    <row r="54" spans="1:8" ht="30.6" customHeight="1" x14ac:dyDescent="0.15">
      <c r="A54" s="1242"/>
      <c r="B54" s="2218"/>
      <c r="C54" s="1237" t="s">
        <v>241</v>
      </c>
      <c r="D54" s="1246" t="s">
        <v>241</v>
      </c>
      <c r="E54" s="1239" t="s">
        <v>770</v>
      </c>
      <c r="F54" s="2152" t="s">
        <v>3257</v>
      </c>
      <c r="G54" s="2153"/>
      <c r="H54" s="1250"/>
    </row>
    <row r="55" spans="1:8" ht="31.5" customHeight="1" x14ac:dyDescent="0.15">
      <c r="A55" s="1242"/>
      <c r="B55" s="2252" t="s">
        <v>2565</v>
      </c>
      <c r="C55" s="1233"/>
      <c r="D55" s="1234" t="s">
        <v>241</v>
      </c>
      <c r="E55" s="1235" t="s">
        <v>770</v>
      </c>
      <c r="F55" s="2198" t="s">
        <v>2562</v>
      </c>
      <c r="G55" s="2199"/>
      <c r="H55" s="1245" t="s">
        <v>2546</v>
      </c>
    </row>
    <row r="56" spans="1:8" ht="43.7" customHeight="1" x14ac:dyDescent="0.15">
      <c r="A56" s="1242"/>
      <c r="B56" s="2253"/>
      <c r="C56" s="1237" t="s">
        <v>241</v>
      </c>
      <c r="D56" s="1238" t="s">
        <v>241</v>
      </c>
      <c r="E56" s="1239" t="s">
        <v>770</v>
      </c>
      <c r="F56" s="2152" t="s">
        <v>2538</v>
      </c>
      <c r="G56" s="2153"/>
      <c r="H56" s="1249" t="s">
        <v>3258</v>
      </c>
    </row>
    <row r="57" spans="1:8" ht="74.25" customHeight="1" x14ac:dyDescent="0.15">
      <c r="A57" s="1242"/>
      <c r="B57" s="2253"/>
      <c r="C57" s="1228"/>
      <c r="D57" s="1238" t="s">
        <v>241</v>
      </c>
      <c r="E57" s="1235" t="s">
        <v>770</v>
      </c>
      <c r="F57" s="2152" t="s">
        <v>2951</v>
      </c>
      <c r="G57" s="2153"/>
      <c r="H57" s="1250" t="s">
        <v>2547</v>
      </c>
    </row>
    <row r="58" spans="1:8" s="1202" customFormat="1" ht="36" customHeight="1" x14ac:dyDescent="0.15">
      <c r="A58" s="1809"/>
      <c r="B58" s="1788" t="s">
        <v>2635</v>
      </c>
      <c r="C58" s="1253" t="s">
        <v>241</v>
      </c>
      <c r="D58" s="1253" t="s">
        <v>241</v>
      </c>
      <c r="E58" s="1810"/>
      <c r="F58" s="2154"/>
      <c r="G58" s="2155"/>
      <c r="H58" s="1255" t="s">
        <v>2548</v>
      </c>
    </row>
    <row r="59" spans="1:8" ht="18" customHeight="1" x14ac:dyDescent="0.15">
      <c r="A59" s="1242"/>
      <c r="B59" s="2184" t="s">
        <v>2566</v>
      </c>
      <c r="C59" s="1251" t="s">
        <v>241</v>
      </c>
      <c r="D59" s="1234" t="s">
        <v>241</v>
      </c>
      <c r="E59" s="1235" t="s">
        <v>770</v>
      </c>
      <c r="F59" s="2198" t="s">
        <v>2591</v>
      </c>
      <c r="G59" s="2199"/>
      <c r="H59" s="1250"/>
    </row>
    <row r="60" spans="1:8" ht="30.75" customHeight="1" x14ac:dyDescent="0.15">
      <c r="A60" s="1242"/>
      <c r="B60" s="2184"/>
      <c r="C60" s="1228"/>
      <c r="D60" s="1238" t="s">
        <v>241</v>
      </c>
      <c r="E60" s="1239" t="s">
        <v>770</v>
      </c>
      <c r="F60" s="2198" t="s">
        <v>2562</v>
      </c>
      <c r="G60" s="2199"/>
      <c r="H60" s="1245" t="s">
        <v>2546</v>
      </c>
    </row>
    <row r="61" spans="1:8" ht="18" customHeight="1" x14ac:dyDescent="0.15">
      <c r="A61" s="1242"/>
      <c r="B61" s="2184"/>
      <c r="C61" s="1237" t="s">
        <v>241</v>
      </c>
      <c r="D61" s="1238" t="s">
        <v>241</v>
      </c>
      <c r="E61" s="1239" t="s">
        <v>770</v>
      </c>
      <c r="F61" s="2152" t="s">
        <v>2538</v>
      </c>
      <c r="G61" s="2153"/>
      <c r="H61" s="1249" t="s">
        <v>2592</v>
      </c>
    </row>
    <row r="62" spans="1:8" ht="36" customHeight="1" x14ac:dyDescent="0.15">
      <c r="A62" s="1242"/>
      <c r="B62" s="2184"/>
      <c r="C62" s="1253" t="s">
        <v>241</v>
      </c>
      <c r="D62" s="1246" t="s">
        <v>241</v>
      </c>
      <c r="E62" s="1243" t="s">
        <v>770</v>
      </c>
      <c r="F62" s="2261" t="s">
        <v>2940</v>
      </c>
      <c r="G62" s="2262"/>
      <c r="H62" s="1249"/>
    </row>
    <row r="63" spans="1:8" ht="18" customHeight="1" x14ac:dyDescent="0.15">
      <c r="A63" s="1242"/>
      <c r="B63" s="2184"/>
      <c r="C63" s="1253" t="s">
        <v>241</v>
      </c>
      <c r="D63" s="1246" t="s">
        <v>241</v>
      </c>
      <c r="E63" s="1243" t="s">
        <v>770</v>
      </c>
      <c r="F63" s="2152" t="s">
        <v>2549</v>
      </c>
      <c r="G63" s="2153"/>
      <c r="H63" s="1249"/>
    </row>
    <row r="64" spans="1:8" ht="24" customHeight="1" x14ac:dyDescent="0.15">
      <c r="A64" s="1242"/>
      <c r="B64" s="2185"/>
      <c r="C64" s="1251" t="s">
        <v>241</v>
      </c>
      <c r="D64" s="1238" t="s">
        <v>241</v>
      </c>
      <c r="E64" s="1239" t="s">
        <v>770</v>
      </c>
      <c r="F64" s="2261" t="s">
        <v>3259</v>
      </c>
      <c r="G64" s="2262"/>
      <c r="H64" s="1249"/>
    </row>
    <row r="65" spans="1:8" ht="32.25" customHeight="1" x14ac:dyDescent="0.15">
      <c r="A65" s="1242"/>
      <c r="B65" s="1256" t="s">
        <v>2550</v>
      </c>
      <c r="C65" s="1253" t="s">
        <v>241</v>
      </c>
      <c r="D65" s="1246" t="s">
        <v>241</v>
      </c>
      <c r="E65" s="1243" t="s">
        <v>770</v>
      </c>
      <c r="F65" s="2258" t="s">
        <v>2567</v>
      </c>
      <c r="G65" s="2263"/>
      <c r="H65" s="1249"/>
    </row>
    <row r="66" spans="1:8" s="1205" customFormat="1" ht="33.200000000000003" customHeight="1" x14ac:dyDescent="0.15">
      <c r="A66" s="1203"/>
      <c r="B66" s="1257" t="s">
        <v>2551</v>
      </c>
      <c r="C66" s="1253" t="s">
        <v>241</v>
      </c>
      <c r="D66" s="1246" t="s">
        <v>241</v>
      </c>
      <c r="E66" s="1247"/>
      <c r="F66" s="2221"/>
      <c r="G66" s="2264"/>
      <c r="H66" s="1255" t="s">
        <v>2552</v>
      </c>
    </row>
    <row r="67" spans="1:8" ht="24" customHeight="1" x14ac:dyDescent="0.15">
      <c r="A67" s="1242"/>
      <c r="B67" s="2183" t="s">
        <v>2568</v>
      </c>
      <c r="C67" s="1237" t="s">
        <v>241</v>
      </c>
      <c r="D67" s="1238" t="s">
        <v>241</v>
      </c>
      <c r="E67" s="1239" t="s">
        <v>770</v>
      </c>
      <c r="F67" s="2152" t="s">
        <v>2633</v>
      </c>
      <c r="G67" s="2153"/>
      <c r="H67" s="1249"/>
    </row>
    <row r="68" spans="1:8" ht="18" customHeight="1" x14ac:dyDescent="0.15">
      <c r="A68" s="1242"/>
      <c r="B68" s="2185"/>
      <c r="C68" s="1253" t="s">
        <v>241</v>
      </c>
      <c r="D68" s="1246" t="s">
        <v>241</v>
      </c>
      <c r="E68" s="1243" t="s">
        <v>770</v>
      </c>
      <c r="F68" s="2152" t="s">
        <v>2553</v>
      </c>
      <c r="G68" s="2153"/>
      <c r="H68" s="1249"/>
    </row>
    <row r="69" spans="1:8" s="1206" customFormat="1" ht="18" customHeight="1" x14ac:dyDescent="0.15">
      <c r="A69" s="1203"/>
      <c r="B69" s="2255" t="s">
        <v>2569</v>
      </c>
      <c r="C69" s="1258" t="s">
        <v>241</v>
      </c>
      <c r="D69" s="1246" t="s">
        <v>241</v>
      </c>
      <c r="E69" s="1243" t="s">
        <v>770</v>
      </c>
      <c r="F69" s="2258" t="s">
        <v>2570</v>
      </c>
      <c r="G69" s="2259"/>
      <c r="H69" s="1259"/>
    </row>
    <row r="70" spans="1:8" s="1206" customFormat="1" ht="30.75" customHeight="1" x14ac:dyDescent="0.15">
      <c r="A70" s="1203"/>
      <c r="B70" s="2256"/>
      <c r="C70" s="1260"/>
      <c r="D70" s="1246" t="s">
        <v>241</v>
      </c>
      <c r="E70" s="1243" t="s">
        <v>770</v>
      </c>
      <c r="F70" s="2198" t="s">
        <v>2562</v>
      </c>
      <c r="G70" s="2199"/>
      <c r="H70" s="1245" t="s">
        <v>2546</v>
      </c>
    </row>
    <row r="71" spans="1:8" s="1206" customFormat="1" ht="24" customHeight="1" x14ac:dyDescent="0.15">
      <c r="A71" s="1203"/>
      <c r="B71" s="2257"/>
      <c r="C71" s="1258" t="s">
        <v>241</v>
      </c>
      <c r="D71" s="1246" t="s">
        <v>241</v>
      </c>
      <c r="E71" s="1243" t="s">
        <v>770</v>
      </c>
      <c r="F71" s="2221" t="s">
        <v>3260</v>
      </c>
      <c r="G71" s="2260"/>
      <c r="H71" s="1244"/>
    </row>
    <row r="72" spans="1:8" s="1206" customFormat="1" ht="18" customHeight="1" x14ac:dyDescent="0.15">
      <c r="A72" s="1203" t="s">
        <v>775</v>
      </c>
      <c r="B72" s="2256" t="s">
        <v>37</v>
      </c>
      <c r="C72" s="1261" t="s">
        <v>241</v>
      </c>
      <c r="D72" s="1262" t="s">
        <v>241</v>
      </c>
      <c r="E72" s="1247" t="s">
        <v>770</v>
      </c>
      <c r="F72" s="2130" t="s">
        <v>2587</v>
      </c>
      <c r="G72" s="2131"/>
      <c r="H72" s="1245"/>
    </row>
    <row r="73" spans="1:8" s="1206" customFormat="1" ht="18" customHeight="1" x14ac:dyDescent="0.15">
      <c r="A73" s="1203"/>
      <c r="B73" s="2256"/>
      <c r="C73" s="1253" t="s">
        <v>241</v>
      </c>
      <c r="D73" s="1246" t="s">
        <v>241</v>
      </c>
      <c r="E73" s="1247" t="s">
        <v>770</v>
      </c>
      <c r="F73" s="2221" t="s">
        <v>2554</v>
      </c>
      <c r="G73" s="2222"/>
      <c r="H73" s="1245"/>
    </row>
    <row r="74" spans="1:8" s="1206" customFormat="1" ht="18" customHeight="1" x14ac:dyDescent="0.15">
      <c r="A74" s="1203"/>
      <c r="B74" s="2256"/>
      <c r="C74" s="1253" t="s">
        <v>241</v>
      </c>
      <c r="D74" s="1246" t="s">
        <v>241</v>
      </c>
      <c r="E74" s="1247" t="s">
        <v>770</v>
      </c>
      <c r="F74" s="2221" t="s">
        <v>2555</v>
      </c>
      <c r="G74" s="2222"/>
      <c r="H74" s="1245" t="s">
        <v>2556</v>
      </c>
    </row>
    <row r="75" spans="1:8" s="1206" customFormat="1" ht="18" customHeight="1" x14ac:dyDescent="0.15">
      <c r="A75" s="1203"/>
      <c r="B75" s="2256"/>
      <c r="C75" s="1253" t="s">
        <v>241</v>
      </c>
      <c r="D75" s="1246" t="s">
        <v>241</v>
      </c>
      <c r="E75" s="1247" t="s">
        <v>770</v>
      </c>
      <c r="F75" s="2261" t="s">
        <v>2557</v>
      </c>
      <c r="G75" s="2262"/>
      <c r="H75" s="1245"/>
    </row>
    <row r="76" spans="1:8" s="1206" customFormat="1" ht="42" customHeight="1" x14ac:dyDescent="0.15">
      <c r="A76" s="1203"/>
      <c r="B76" s="2256"/>
      <c r="C76" s="1201" t="s">
        <v>241</v>
      </c>
      <c r="D76" s="1199" t="s">
        <v>241</v>
      </c>
      <c r="E76" s="1204" t="s">
        <v>770</v>
      </c>
      <c r="F76" s="2130" t="s">
        <v>2588</v>
      </c>
      <c r="G76" s="2131"/>
      <c r="H76" s="1265" t="s">
        <v>2636</v>
      </c>
    </row>
    <row r="77" spans="1:8" s="1206" customFormat="1" ht="27" customHeight="1" x14ac:dyDescent="0.15">
      <c r="A77" s="1203"/>
      <c r="B77" s="2256"/>
      <c r="C77" s="1201" t="s">
        <v>241</v>
      </c>
      <c r="D77" s="1199" t="s">
        <v>241</v>
      </c>
      <c r="E77" s="1204" t="s">
        <v>770</v>
      </c>
      <c r="F77" s="2130" t="s">
        <v>2589</v>
      </c>
      <c r="G77" s="2131"/>
      <c r="H77" s="1265" t="s">
        <v>2556</v>
      </c>
    </row>
    <row r="78" spans="1:8" ht="18.75" customHeight="1" x14ac:dyDescent="0.15">
      <c r="A78" s="1242"/>
      <c r="B78" s="2192" t="s">
        <v>2637</v>
      </c>
      <c r="C78" s="1201" t="s">
        <v>241</v>
      </c>
      <c r="D78" s="1199" t="s">
        <v>241</v>
      </c>
      <c r="E78" s="1267" t="s">
        <v>770</v>
      </c>
      <c r="F78" s="2213" t="s">
        <v>2638</v>
      </c>
      <c r="G78" s="2214"/>
      <c r="H78" s="1269"/>
    </row>
    <row r="79" spans="1:8" ht="18.75" customHeight="1" x14ac:dyDescent="0.15">
      <c r="A79" s="1242"/>
      <c r="B79" s="2193"/>
      <c r="C79" s="1201" t="s">
        <v>241</v>
      </c>
      <c r="D79" s="1199" t="s">
        <v>241</v>
      </c>
      <c r="E79" s="1267" t="s">
        <v>770</v>
      </c>
      <c r="F79" s="2188" t="s">
        <v>2641</v>
      </c>
      <c r="G79" s="2189"/>
      <c r="H79" s="1269" t="s">
        <v>2639</v>
      </c>
    </row>
    <row r="80" spans="1:8" ht="18.75" customHeight="1" x14ac:dyDescent="0.15">
      <c r="A80" s="1242"/>
      <c r="B80" s="2193"/>
      <c r="C80" s="1201" t="s">
        <v>241</v>
      </c>
      <c r="D80" s="1199" t="s">
        <v>241</v>
      </c>
      <c r="E80" s="1267" t="s">
        <v>770</v>
      </c>
      <c r="F80" s="2188" t="s">
        <v>2640</v>
      </c>
      <c r="G80" s="2189"/>
      <c r="H80" s="1269" t="s">
        <v>2556</v>
      </c>
    </row>
    <row r="81" spans="1:8" ht="36" customHeight="1" x14ac:dyDescent="0.15">
      <c r="A81" s="1242"/>
      <c r="B81" s="2194"/>
      <c r="C81" s="1338"/>
      <c r="D81" s="1339"/>
      <c r="E81" s="1267" t="s">
        <v>2647</v>
      </c>
      <c r="F81" s="2188" t="s">
        <v>2648</v>
      </c>
      <c r="G81" s="2189"/>
      <c r="H81" s="1269" t="s">
        <v>2649</v>
      </c>
    </row>
    <row r="82" spans="1:8" ht="32.25" customHeight="1" x14ac:dyDescent="0.15">
      <c r="A82" s="1242"/>
      <c r="B82" s="2192" t="s">
        <v>2576</v>
      </c>
      <c r="C82" s="2203"/>
      <c r="D82" s="1199" t="s">
        <v>241</v>
      </c>
      <c r="E82" s="1267" t="s">
        <v>770</v>
      </c>
      <c r="F82" s="2188" t="s">
        <v>2646</v>
      </c>
      <c r="G82" s="2189"/>
      <c r="H82" s="1269"/>
    </row>
    <row r="83" spans="1:8" ht="32.25" customHeight="1" x14ac:dyDescent="0.15">
      <c r="A83" s="1242"/>
      <c r="B83" s="2193"/>
      <c r="C83" s="2204"/>
      <c r="D83" s="1199" t="s">
        <v>241</v>
      </c>
      <c r="E83" s="1267" t="s">
        <v>770</v>
      </c>
      <c r="F83" s="2138" t="s">
        <v>2627</v>
      </c>
      <c r="G83" s="2139"/>
      <c r="H83" s="1265" t="s">
        <v>2630</v>
      </c>
    </row>
    <row r="84" spans="1:8" ht="32.25" customHeight="1" x14ac:dyDescent="0.15">
      <c r="A84" s="1242"/>
      <c r="B84" s="2193"/>
      <c r="C84" s="2204"/>
      <c r="D84" s="1199" t="s">
        <v>241</v>
      </c>
      <c r="E84" s="1267" t="s">
        <v>770</v>
      </c>
      <c r="F84" s="2138" t="s">
        <v>2650</v>
      </c>
      <c r="G84" s="2139"/>
      <c r="H84" s="1265" t="s">
        <v>2651</v>
      </c>
    </row>
    <row r="85" spans="1:8" ht="43.5" customHeight="1" x14ac:dyDescent="0.15">
      <c r="A85" s="1242"/>
      <c r="B85" s="2194"/>
      <c r="C85" s="2205"/>
      <c r="D85" s="1199" t="s">
        <v>241</v>
      </c>
      <c r="E85" s="1267" t="s">
        <v>770</v>
      </c>
      <c r="F85" s="2138" t="s">
        <v>2653</v>
      </c>
      <c r="G85" s="2139"/>
      <c r="H85" s="1265" t="s">
        <v>2652</v>
      </c>
    </row>
    <row r="86" spans="1:8" s="1206" customFormat="1" ht="36" customHeight="1" x14ac:dyDescent="0.15">
      <c r="A86" s="1203"/>
      <c r="B86" s="2252" t="s">
        <v>84</v>
      </c>
      <c r="C86" s="2116"/>
      <c r="D86" s="1246" t="s">
        <v>241</v>
      </c>
      <c r="E86" s="1243" t="s">
        <v>770</v>
      </c>
      <c r="F86" s="2221" t="s">
        <v>2694</v>
      </c>
      <c r="G86" s="2222"/>
      <c r="H86" s="1244"/>
    </row>
    <row r="87" spans="1:8" s="1206" customFormat="1" ht="33.950000000000003" customHeight="1" x14ac:dyDescent="0.15">
      <c r="A87" s="1203"/>
      <c r="B87" s="2253"/>
      <c r="C87" s="2254"/>
      <c r="D87" s="1246" t="s">
        <v>241</v>
      </c>
      <c r="E87" s="1243" t="s">
        <v>770</v>
      </c>
      <c r="F87" s="2198" t="s">
        <v>2562</v>
      </c>
      <c r="G87" s="2199"/>
      <c r="H87" s="1264" t="s">
        <v>3261</v>
      </c>
    </row>
    <row r="88" spans="1:8" s="1206" customFormat="1" ht="36" customHeight="1" x14ac:dyDescent="0.15">
      <c r="A88" s="1203"/>
      <c r="B88" s="2253"/>
      <c r="C88" s="2117"/>
      <c r="D88" s="1274" t="s">
        <v>241</v>
      </c>
      <c r="E88" s="1275" t="s">
        <v>770</v>
      </c>
      <c r="F88" s="2136" t="s">
        <v>3221</v>
      </c>
      <c r="G88" s="2137"/>
      <c r="H88" s="1505" t="s">
        <v>3223</v>
      </c>
    </row>
    <row r="89" spans="1:8" ht="32.25" customHeight="1" x14ac:dyDescent="0.15">
      <c r="A89" s="1276"/>
      <c r="B89" s="1268" t="s">
        <v>2577</v>
      </c>
      <c r="C89" s="1201" t="s">
        <v>241</v>
      </c>
      <c r="D89" s="1199" t="s">
        <v>241</v>
      </c>
      <c r="E89" s="1267" t="s">
        <v>770</v>
      </c>
      <c r="F89" s="2130" t="s">
        <v>3240</v>
      </c>
      <c r="G89" s="2131"/>
      <c r="H89" s="1273" t="s">
        <v>2580</v>
      </c>
    </row>
    <row r="90" spans="1:8" ht="32.25" customHeight="1" x14ac:dyDescent="0.15">
      <c r="A90" s="1276"/>
      <c r="B90" s="1268" t="s">
        <v>2578</v>
      </c>
      <c r="C90" s="1201" t="s">
        <v>241</v>
      </c>
      <c r="D90" s="1199" t="s">
        <v>241</v>
      </c>
      <c r="E90" s="1267" t="s">
        <v>770</v>
      </c>
      <c r="F90" s="2188" t="s">
        <v>3240</v>
      </c>
      <c r="G90" s="2189"/>
      <c r="H90" s="1197" t="s">
        <v>2580</v>
      </c>
    </row>
    <row r="91" spans="1:8" ht="32.25" customHeight="1" x14ac:dyDescent="0.15">
      <c r="A91" s="1790"/>
      <c r="B91" s="1791" t="s">
        <v>2579</v>
      </c>
      <c r="C91" s="1792" t="s">
        <v>241</v>
      </c>
      <c r="D91" s="1793" t="s">
        <v>241</v>
      </c>
      <c r="E91" s="1794" t="s">
        <v>770</v>
      </c>
      <c r="F91" s="2250" t="s">
        <v>3240</v>
      </c>
      <c r="G91" s="2251"/>
      <c r="H91" s="1795" t="s">
        <v>2580</v>
      </c>
    </row>
  </sheetData>
  <mergeCells count="108">
    <mergeCell ref="C86:C88"/>
    <mergeCell ref="C82:C85"/>
    <mergeCell ref="F91:G91"/>
    <mergeCell ref="F42:G42"/>
    <mergeCell ref="F78:G78"/>
    <mergeCell ref="F79:G79"/>
    <mergeCell ref="F82:G82"/>
    <mergeCell ref="F89:G89"/>
    <mergeCell ref="F90:G90"/>
    <mergeCell ref="F74:G74"/>
    <mergeCell ref="F75:G75"/>
    <mergeCell ref="F77:G77"/>
    <mergeCell ref="F65:G65"/>
    <mergeCell ref="F66:G66"/>
    <mergeCell ref="F58:G58"/>
    <mergeCell ref="F48:G48"/>
    <mergeCell ref="F73:G73"/>
    <mergeCell ref="F76:G76"/>
    <mergeCell ref="F64:G64"/>
    <mergeCell ref="F84:G84"/>
    <mergeCell ref="F85:G85"/>
    <mergeCell ref="C43:C47"/>
    <mergeCell ref="F43:G43"/>
    <mergeCell ref="F47:G47"/>
    <mergeCell ref="B86:B88"/>
    <mergeCell ref="F86:G86"/>
    <mergeCell ref="F87:G87"/>
    <mergeCell ref="F88:G88"/>
    <mergeCell ref="B38:B39"/>
    <mergeCell ref="C38:C39"/>
    <mergeCell ref="F38:G38"/>
    <mergeCell ref="F39:G39"/>
    <mergeCell ref="B40:B42"/>
    <mergeCell ref="C40:C42"/>
    <mergeCell ref="B69:B71"/>
    <mergeCell ref="F69:G69"/>
    <mergeCell ref="F70:G70"/>
    <mergeCell ref="F71:G71"/>
    <mergeCell ref="B72:B77"/>
    <mergeCell ref="F72:G72"/>
    <mergeCell ref="F68:G68"/>
    <mergeCell ref="B59:B64"/>
    <mergeCell ref="F59:G59"/>
    <mergeCell ref="F60:G60"/>
    <mergeCell ref="F61:G61"/>
    <mergeCell ref="F62:G62"/>
    <mergeCell ref="F63:G63"/>
    <mergeCell ref="B43:B47"/>
    <mergeCell ref="F40:G40"/>
    <mergeCell ref="F41:G41"/>
    <mergeCell ref="F44:G44"/>
    <mergeCell ref="F45:G45"/>
    <mergeCell ref="F35:G35"/>
    <mergeCell ref="B36:B37"/>
    <mergeCell ref="C36:C37"/>
    <mergeCell ref="F36:G36"/>
    <mergeCell ref="F37:G37"/>
    <mergeCell ref="B32:B35"/>
    <mergeCell ref="C32:C35"/>
    <mergeCell ref="F32:G32"/>
    <mergeCell ref="F33:G33"/>
    <mergeCell ref="F34:G34"/>
    <mergeCell ref="F20:G20"/>
    <mergeCell ref="F21:G21"/>
    <mergeCell ref="E22:G22"/>
    <mergeCell ref="B23:B31"/>
    <mergeCell ref="E23:G23"/>
    <mergeCell ref="F24:G24"/>
    <mergeCell ref="F25:G25"/>
    <mergeCell ref="E26:G26"/>
    <mergeCell ref="C27:C28"/>
    <mergeCell ref="F27:G27"/>
    <mergeCell ref="F28:G28"/>
    <mergeCell ref="E29:G29"/>
    <mergeCell ref="C30:C31"/>
    <mergeCell ref="F30:G30"/>
    <mergeCell ref="F31:G31"/>
    <mergeCell ref="A1:H1"/>
    <mergeCell ref="A12:B12"/>
    <mergeCell ref="E12:G12"/>
    <mergeCell ref="A13:B19"/>
    <mergeCell ref="F13:G13"/>
    <mergeCell ref="F14:G14"/>
    <mergeCell ref="F15:G15"/>
    <mergeCell ref="C16:C19"/>
    <mergeCell ref="D16:D19"/>
    <mergeCell ref="H16:H19"/>
    <mergeCell ref="F46:G46"/>
    <mergeCell ref="B82:B85"/>
    <mergeCell ref="F80:G80"/>
    <mergeCell ref="F83:G83"/>
    <mergeCell ref="B78:B81"/>
    <mergeCell ref="F81:G81"/>
    <mergeCell ref="F49:G49"/>
    <mergeCell ref="F50:G50"/>
    <mergeCell ref="F51:G51"/>
    <mergeCell ref="C48:C51"/>
    <mergeCell ref="B48:B51"/>
    <mergeCell ref="B52:B54"/>
    <mergeCell ref="F52:G52"/>
    <mergeCell ref="F53:G53"/>
    <mergeCell ref="F54:G54"/>
    <mergeCell ref="B55:B57"/>
    <mergeCell ref="F55:G55"/>
    <mergeCell ref="F56:G56"/>
    <mergeCell ref="F57:G57"/>
    <mergeCell ref="B67:B68"/>
    <mergeCell ref="F67:G67"/>
  </mergeCells>
  <phoneticPr fontId="9"/>
  <printOptions horizontalCentered="1"/>
  <pageMargins left="0.59055118110236227" right="0.39370078740157483" top="0.78740157480314965" bottom="0.39370078740157483" header="0.51181102362204722" footer="0.19685039370078741"/>
  <pageSetup paperSize="9" scale="95" fitToHeight="3" orientation="portrait" r:id="rId1"/>
  <headerFooter alignWithMargins="0">
    <oddHeader>&amp;R&amp;"ＭＳ ゴシック,標準"&amp;10（福岡市様式）&lt;加算様式２&gt;</oddHeader>
  </headerFooter>
  <rowBreaks count="3" manualBreakCount="3">
    <brk id="39" max="7" man="1"/>
    <brk id="58" max="7" man="1"/>
    <brk id="85"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51"/>
  </sheetPr>
  <dimension ref="A1:P128"/>
  <sheetViews>
    <sheetView workbookViewId="0"/>
  </sheetViews>
  <sheetFormatPr defaultColWidth="9" defaultRowHeight="13.5" x14ac:dyDescent="0.15"/>
  <cols>
    <col min="1" max="13" width="6.625" style="1373" customWidth="1"/>
    <col min="14" max="15" width="8" style="1373" customWidth="1"/>
    <col min="16" max="16" width="1.625" style="1373" customWidth="1"/>
    <col min="17" max="16384" width="9" style="1373"/>
  </cols>
  <sheetData>
    <row r="1" spans="1:16" ht="15.4" customHeight="1" x14ac:dyDescent="0.15"/>
    <row r="2" spans="1:16" ht="17.25" x14ac:dyDescent="0.15">
      <c r="A2" s="3395" t="s">
        <v>2844</v>
      </c>
      <c r="B2" s="3395"/>
      <c r="C2" s="3395"/>
      <c r="D2" s="3395"/>
      <c r="E2" s="3395"/>
      <c r="F2" s="3395"/>
      <c r="G2" s="3395"/>
      <c r="H2" s="3395"/>
      <c r="I2" s="3395"/>
      <c r="J2" s="3395"/>
      <c r="K2" s="3395"/>
      <c r="L2" s="3395"/>
      <c r="M2" s="3395"/>
      <c r="N2" s="3395"/>
      <c r="O2" s="3395"/>
      <c r="P2" s="1426"/>
    </row>
    <row r="3" spans="1:16" ht="7.5" customHeight="1" x14ac:dyDescent="0.15">
      <c r="A3" s="1375"/>
      <c r="B3" s="1375"/>
      <c r="C3" s="1375"/>
      <c r="D3" s="1375"/>
      <c r="E3" s="1375"/>
      <c r="F3" s="1375"/>
      <c r="G3" s="1375"/>
      <c r="H3" s="1375"/>
      <c r="I3" s="1375"/>
      <c r="J3" s="1375"/>
      <c r="K3" s="1375"/>
      <c r="L3" s="1375"/>
      <c r="M3" s="1375"/>
      <c r="N3" s="1375"/>
      <c r="O3" s="1375"/>
      <c r="P3" s="1375"/>
    </row>
    <row r="4" spans="1:16" ht="22.5" customHeight="1" x14ac:dyDescent="0.15">
      <c r="A4" s="3304" t="s">
        <v>652</v>
      </c>
      <c r="B4" s="3304"/>
      <c r="C4" s="3296"/>
      <c r="D4" s="3296"/>
      <c r="E4" s="3296"/>
      <c r="F4" s="3296"/>
      <c r="G4" s="3296"/>
      <c r="H4" s="1375"/>
      <c r="I4" s="3328" t="s">
        <v>649</v>
      </c>
      <c r="J4" s="3329"/>
      <c r="K4" s="3330"/>
      <c r="L4" s="3331"/>
      <c r="M4" s="3332"/>
      <c r="N4" s="3332"/>
      <c r="O4" s="3333"/>
      <c r="P4" s="1375"/>
    </row>
    <row r="5" spans="1:16" ht="7.5" customHeight="1" x14ac:dyDescent="0.15">
      <c r="A5" s="1375"/>
      <c r="B5" s="1375"/>
      <c r="C5" s="1375"/>
      <c r="D5" s="1375"/>
      <c r="E5" s="1375"/>
      <c r="F5" s="1375"/>
      <c r="G5" s="1375"/>
      <c r="H5" s="1375"/>
      <c r="I5" s="1375"/>
      <c r="J5" s="1375"/>
      <c r="K5" s="1375"/>
      <c r="L5" s="1375"/>
      <c r="M5" s="1375"/>
      <c r="N5" s="1375"/>
      <c r="O5" s="1443"/>
      <c r="P5" s="1375"/>
    </row>
    <row r="6" spans="1:16" ht="15.4" customHeight="1" x14ac:dyDescent="0.15">
      <c r="A6" s="3328" t="s">
        <v>2737</v>
      </c>
      <c r="B6" s="3329"/>
      <c r="C6" s="3329"/>
      <c r="D6" s="3329"/>
      <c r="E6" s="3329"/>
      <c r="F6" s="3329"/>
      <c r="G6" s="3329"/>
      <c r="H6" s="3329"/>
      <c r="I6" s="3329"/>
      <c r="J6" s="3330"/>
      <c r="K6" s="3328" t="s">
        <v>2774</v>
      </c>
      <c r="L6" s="3329"/>
      <c r="M6" s="3329"/>
      <c r="N6" s="3329"/>
      <c r="O6" s="3330"/>
      <c r="P6" s="1375"/>
    </row>
    <row r="7" spans="1:16" ht="15.4" customHeight="1" x14ac:dyDescent="0.15">
      <c r="A7" s="1427" t="s">
        <v>858</v>
      </c>
      <c r="B7" s="1428" t="s">
        <v>2739</v>
      </c>
      <c r="C7" s="1429"/>
      <c r="D7" s="1429"/>
      <c r="E7" s="1429"/>
      <c r="F7" s="1430"/>
      <c r="G7" s="1429"/>
      <c r="H7" s="1430"/>
      <c r="I7" s="1428"/>
      <c r="J7" s="1429"/>
      <c r="K7" s="3368" t="s">
        <v>2775</v>
      </c>
      <c r="L7" s="3369"/>
      <c r="M7" s="3369"/>
      <c r="N7" s="3369"/>
      <c r="O7" s="3370"/>
      <c r="P7" s="1375"/>
    </row>
    <row r="8" spans="1:16" ht="15.4" customHeight="1" x14ac:dyDescent="0.15">
      <c r="A8" s="1427" t="s">
        <v>861</v>
      </c>
      <c r="B8" s="1428" t="s">
        <v>2743</v>
      </c>
      <c r="C8" s="1429"/>
      <c r="D8" s="1429"/>
      <c r="E8" s="1429"/>
      <c r="F8" s="1430"/>
      <c r="G8" s="1429"/>
      <c r="H8" s="1430"/>
      <c r="I8" s="1428"/>
      <c r="J8" s="1429"/>
      <c r="K8" s="3368" t="s">
        <v>2776</v>
      </c>
      <c r="L8" s="3369"/>
      <c r="M8" s="3369"/>
      <c r="N8" s="3369"/>
      <c r="O8" s="3370"/>
      <c r="P8" s="1375"/>
    </row>
    <row r="9" spans="1:16" ht="15.4" customHeight="1" x14ac:dyDescent="0.15">
      <c r="A9" s="1427" t="s">
        <v>1002</v>
      </c>
      <c r="B9" s="1428" t="s">
        <v>2741</v>
      </c>
      <c r="C9" s="1429"/>
      <c r="D9" s="1429"/>
      <c r="E9" s="1429"/>
      <c r="F9" s="1430"/>
      <c r="G9" s="1429"/>
      <c r="H9" s="1430"/>
      <c r="I9" s="1428"/>
      <c r="J9" s="1429"/>
      <c r="K9" s="3368" t="s">
        <v>2776</v>
      </c>
      <c r="L9" s="3369"/>
      <c r="M9" s="3369"/>
      <c r="N9" s="3369"/>
      <c r="O9" s="3370"/>
      <c r="P9" s="1375"/>
    </row>
    <row r="10" spans="1:16" ht="30" customHeight="1" x14ac:dyDescent="0.15">
      <c r="A10" s="1427" t="s">
        <v>1004</v>
      </c>
      <c r="B10" s="1428" t="s">
        <v>2744</v>
      </c>
      <c r="C10" s="1429"/>
      <c r="D10" s="1429"/>
      <c r="E10" s="1429"/>
      <c r="F10" s="1430"/>
      <c r="G10" s="1429"/>
      <c r="H10" s="1430"/>
      <c r="I10" s="1428"/>
      <c r="J10" s="1429"/>
      <c r="K10" s="3375" t="s">
        <v>2777</v>
      </c>
      <c r="L10" s="3376"/>
      <c r="M10" s="3376"/>
      <c r="N10" s="3376"/>
      <c r="O10" s="3377"/>
      <c r="P10" s="1375"/>
    </row>
    <row r="11" spans="1:16" ht="15.4" customHeight="1" x14ac:dyDescent="0.15">
      <c r="A11" s="1376" t="s">
        <v>1011</v>
      </c>
      <c r="B11" s="1377" t="s">
        <v>2746</v>
      </c>
      <c r="C11" s="1378"/>
      <c r="D11" s="1378"/>
      <c r="E11" s="1378"/>
      <c r="F11" s="1379"/>
      <c r="G11" s="1378"/>
      <c r="H11" s="1379"/>
      <c r="I11" s="1377"/>
      <c r="J11" s="1378"/>
      <c r="K11" s="3368" t="s">
        <v>2845</v>
      </c>
      <c r="L11" s="3369"/>
      <c r="M11" s="3369"/>
      <c r="N11" s="3369"/>
      <c r="O11" s="3370"/>
      <c r="P11" s="1375"/>
    </row>
    <row r="12" spans="1:16" ht="30" customHeight="1" x14ac:dyDescent="0.15">
      <c r="A12" s="1427" t="s">
        <v>1013</v>
      </c>
      <c r="B12" s="1428" t="s">
        <v>2748</v>
      </c>
      <c r="C12" s="1444"/>
      <c r="D12" s="1444"/>
      <c r="E12" s="1444"/>
      <c r="F12" s="1444"/>
      <c r="G12" s="1444"/>
      <c r="H12" s="1444"/>
      <c r="I12" s="1444"/>
      <c r="J12" s="1444"/>
      <c r="K12" s="3432" t="s">
        <v>2846</v>
      </c>
      <c r="L12" s="3433"/>
      <c r="M12" s="3433"/>
      <c r="N12" s="3433"/>
      <c r="O12" s="3434"/>
      <c r="P12" s="1375"/>
    </row>
    <row r="13" spans="1:16" ht="15.4" customHeight="1" x14ac:dyDescent="0.15">
      <c r="A13" s="1381" t="s">
        <v>2745</v>
      </c>
      <c r="B13" s="1382" t="s">
        <v>2702</v>
      </c>
      <c r="C13" s="1383"/>
      <c r="D13" s="1383"/>
      <c r="E13" s="1383"/>
      <c r="F13" s="1384"/>
      <c r="G13" s="1383"/>
      <c r="H13" s="1384"/>
      <c r="I13" s="1382"/>
      <c r="J13" s="1383"/>
      <c r="K13" s="3435" t="s">
        <v>2776</v>
      </c>
      <c r="L13" s="3436"/>
      <c r="M13" s="3436"/>
      <c r="N13" s="3436"/>
      <c r="O13" s="3437"/>
      <c r="P13" s="1375"/>
    </row>
    <row r="14" spans="1:16" ht="15.4" customHeight="1" x14ac:dyDescent="0.15">
      <c r="A14" s="1431" t="s">
        <v>2747</v>
      </c>
      <c r="B14" s="1432" t="s">
        <v>609</v>
      </c>
      <c r="C14" s="1433"/>
      <c r="D14" s="1433"/>
      <c r="E14" s="1433"/>
      <c r="F14" s="1433"/>
      <c r="G14" s="1433"/>
      <c r="H14" s="1433"/>
      <c r="I14" s="1433"/>
      <c r="J14" s="1433"/>
      <c r="K14" s="3371" t="s">
        <v>2776</v>
      </c>
      <c r="L14" s="3372"/>
      <c r="M14" s="3372"/>
      <c r="N14" s="3372"/>
      <c r="O14" s="3373"/>
      <c r="P14" s="1375"/>
    </row>
    <row r="15" spans="1:16" ht="7.5" customHeight="1" x14ac:dyDescent="0.15"/>
    <row r="16" spans="1:16" ht="15.4" customHeight="1" thickBot="1" x14ac:dyDescent="0.2">
      <c r="A16" s="3431" t="s">
        <v>2847</v>
      </c>
      <c r="B16" s="3396"/>
      <c r="C16" s="3396"/>
      <c r="D16" s="3396"/>
      <c r="E16" s="3396"/>
      <c r="F16" s="3396"/>
      <c r="G16" s="3396"/>
      <c r="H16" s="3396"/>
      <c r="I16" s="3396"/>
      <c r="J16" s="3396"/>
      <c r="K16" s="3396"/>
      <c r="L16" s="3396"/>
      <c r="M16" s="3396"/>
      <c r="N16" s="3396"/>
      <c r="O16" s="3293"/>
    </row>
    <row r="17" spans="1:15" ht="18" customHeight="1" x14ac:dyDescent="0.15">
      <c r="A17" s="3304" t="s">
        <v>2599</v>
      </c>
      <c r="B17" s="3304"/>
      <c r="C17" s="1436" t="s">
        <v>2791</v>
      </c>
      <c r="D17" s="1436" t="s">
        <v>2792</v>
      </c>
      <c r="E17" s="1436" t="s">
        <v>2793</v>
      </c>
      <c r="F17" s="1436" t="s">
        <v>2794</v>
      </c>
      <c r="G17" s="1436" t="s">
        <v>2795</v>
      </c>
      <c r="H17" s="1436" t="s">
        <v>2796</v>
      </c>
      <c r="I17" s="1436" t="s">
        <v>2797</v>
      </c>
      <c r="J17" s="1436" t="s">
        <v>2798</v>
      </c>
      <c r="K17" s="1436" t="s">
        <v>2799</v>
      </c>
      <c r="L17" s="1436" t="s">
        <v>2800</v>
      </c>
      <c r="M17" s="1437" t="s">
        <v>2801</v>
      </c>
      <c r="N17" s="3422" t="s">
        <v>2802</v>
      </c>
      <c r="O17" s="3424"/>
    </row>
    <row r="18" spans="1:15" ht="18" customHeight="1" thickBot="1" x14ac:dyDescent="0.2">
      <c r="A18" s="3304" t="s">
        <v>2615</v>
      </c>
      <c r="B18" s="3304"/>
      <c r="C18" s="1439"/>
      <c r="D18" s="1439"/>
      <c r="E18" s="1439"/>
      <c r="F18" s="1439"/>
      <c r="G18" s="1439"/>
      <c r="H18" s="1439"/>
      <c r="I18" s="1439"/>
      <c r="J18" s="1439"/>
      <c r="K18" s="1439"/>
      <c r="L18" s="1439"/>
      <c r="M18" s="1440"/>
      <c r="N18" s="3425"/>
      <c r="O18" s="3427"/>
    </row>
    <row r="19" spans="1:15" ht="7.5" customHeight="1" x14ac:dyDescent="0.15"/>
    <row r="20" spans="1:15" ht="15.4" customHeight="1" x14ac:dyDescent="0.15">
      <c r="A20" s="3367" t="s">
        <v>2848</v>
      </c>
      <c r="B20" s="3293"/>
      <c r="C20" s="3293"/>
      <c r="D20" s="3293"/>
      <c r="E20" s="3293"/>
      <c r="F20" s="3293"/>
      <c r="G20" s="3293"/>
      <c r="H20" s="3293"/>
      <c r="I20" s="3293"/>
      <c r="J20" s="3293"/>
      <c r="K20" s="3293"/>
      <c r="L20" s="3293"/>
      <c r="M20" s="3293"/>
      <c r="N20" s="3293"/>
      <c r="O20" s="3293"/>
    </row>
    <row r="21" spans="1:15" ht="15.4" customHeight="1" thickBot="1" x14ac:dyDescent="0.2">
      <c r="A21" s="1393" t="s">
        <v>2599</v>
      </c>
      <c r="B21" s="3294" t="s">
        <v>2768</v>
      </c>
      <c r="C21" s="3294"/>
      <c r="D21" s="3294"/>
      <c r="E21" s="3294" t="s">
        <v>2612</v>
      </c>
      <c r="F21" s="3294"/>
      <c r="G21" s="3294"/>
      <c r="H21" s="3294"/>
      <c r="I21" s="3351" t="s">
        <v>2782</v>
      </c>
      <c r="J21" s="3366"/>
      <c r="K21" s="3366"/>
      <c r="L21" s="3366"/>
      <c r="M21" s="3366"/>
      <c r="N21" s="3294" t="s">
        <v>2783</v>
      </c>
      <c r="O21" s="3309"/>
    </row>
    <row r="22" spans="1:15" ht="14.25" customHeight="1" thickTop="1" x14ac:dyDescent="0.15">
      <c r="A22" s="3393" t="s">
        <v>2791</v>
      </c>
      <c r="B22" s="3307"/>
      <c r="C22" s="3307"/>
      <c r="D22" s="3307"/>
      <c r="E22" s="3307"/>
      <c r="F22" s="3307"/>
      <c r="G22" s="3307"/>
      <c r="H22" s="3307"/>
      <c r="I22" s="3274"/>
      <c r="J22" s="3275"/>
      <c r="K22" s="1434" t="s">
        <v>1730</v>
      </c>
      <c r="L22" s="3275"/>
      <c r="M22" s="3275"/>
      <c r="N22" s="3307"/>
      <c r="O22" s="3308"/>
    </row>
    <row r="23" spans="1:15" ht="14.25" customHeight="1" x14ac:dyDescent="0.15">
      <c r="A23" s="3388"/>
      <c r="B23" s="3296"/>
      <c r="C23" s="3296"/>
      <c r="D23" s="3296"/>
      <c r="E23" s="3296"/>
      <c r="F23" s="3296"/>
      <c r="G23" s="3296"/>
      <c r="H23" s="3296"/>
      <c r="I23" s="3331"/>
      <c r="J23" s="3332"/>
      <c r="K23" s="1435" t="s">
        <v>1730</v>
      </c>
      <c r="L23" s="3332"/>
      <c r="M23" s="3332"/>
      <c r="N23" s="3296"/>
      <c r="O23" s="3297"/>
    </row>
    <row r="24" spans="1:15" ht="14.25" customHeight="1" x14ac:dyDescent="0.15">
      <c r="A24" s="3388"/>
      <c r="B24" s="3296"/>
      <c r="C24" s="3296"/>
      <c r="D24" s="3296"/>
      <c r="E24" s="3296"/>
      <c r="F24" s="3296"/>
      <c r="G24" s="3296"/>
      <c r="H24" s="3296"/>
      <c r="I24" s="3331"/>
      <c r="J24" s="3332"/>
      <c r="K24" s="1435" t="s">
        <v>1730</v>
      </c>
      <c r="L24" s="3332"/>
      <c r="M24" s="3332"/>
      <c r="N24" s="3296"/>
      <c r="O24" s="3297"/>
    </row>
    <row r="25" spans="1:15" ht="14.25" customHeight="1" x14ac:dyDescent="0.15">
      <c r="A25" s="3388"/>
      <c r="B25" s="3296"/>
      <c r="C25" s="3296"/>
      <c r="D25" s="3296"/>
      <c r="E25" s="3296"/>
      <c r="F25" s="3296"/>
      <c r="G25" s="3296"/>
      <c r="H25" s="3296"/>
      <c r="I25" s="3331"/>
      <c r="J25" s="3332"/>
      <c r="K25" s="1435" t="s">
        <v>1730</v>
      </c>
      <c r="L25" s="3332"/>
      <c r="M25" s="3332"/>
      <c r="N25" s="3296"/>
      <c r="O25" s="3297"/>
    </row>
    <row r="26" spans="1:15" ht="14.25" customHeight="1" x14ac:dyDescent="0.15">
      <c r="A26" s="3388"/>
      <c r="B26" s="3296"/>
      <c r="C26" s="3296"/>
      <c r="D26" s="3296"/>
      <c r="E26" s="3296"/>
      <c r="F26" s="3296"/>
      <c r="G26" s="3296"/>
      <c r="H26" s="3296"/>
      <c r="I26" s="3331"/>
      <c r="J26" s="3332"/>
      <c r="K26" s="1435" t="s">
        <v>1730</v>
      </c>
      <c r="L26" s="3332"/>
      <c r="M26" s="3332"/>
      <c r="N26" s="3296"/>
      <c r="O26" s="3297"/>
    </row>
    <row r="27" spans="1:15" ht="14.25" customHeight="1" x14ac:dyDescent="0.15">
      <c r="A27" s="3388"/>
      <c r="B27" s="3295"/>
      <c r="C27" s="3295"/>
      <c r="D27" s="3295"/>
      <c r="E27" s="3295"/>
      <c r="F27" s="3295"/>
      <c r="G27" s="3295"/>
      <c r="H27" s="3295"/>
      <c r="I27" s="3331"/>
      <c r="J27" s="3332"/>
      <c r="K27" s="1435" t="s">
        <v>1730</v>
      </c>
      <c r="L27" s="3332"/>
      <c r="M27" s="3332"/>
      <c r="N27" s="3296"/>
      <c r="O27" s="3297"/>
    </row>
    <row r="28" spans="1:15" ht="14.25" customHeight="1" thickBot="1" x14ac:dyDescent="0.2">
      <c r="A28" s="3389"/>
      <c r="B28" s="3342"/>
      <c r="C28" s="3364"/>
      <c r="D28" s="3364"/>
      <c r="E28" s="3364"/>
      <c r="F28" s="3364"/>
      <c r="G28" s="3364"/>
      <c r="H28" s="3365"/>
      <c r="I28" s="3346" t="s">
        <v>2832</v>
      </c>
      <c r="J28" s="3301"/>
      <c r="K28" s="3301"/>
      <c r="L28" s="3301"/>
      <c r="M28" s="3301"/>
      <c r="N28" s="3346"/>
      <c r="O28" s="3303"/>
    </row>
    <row r="29" spans="1:15" ht="14.25" customHeight="1" thickTop="1" x14ac:dyDescent="0.15">
      <c r="A29" s="3393" t="s">
        <v>2805</v>
      </c>
      <c r="B29" s="3307"/>
      <c r="C29" s="3307"/>
      <c r="D29" s="3307"/>
      <c r="E29" s="3307"/>
      <c r="F29" s="3307"/>
      <c r="G29" s="3307"/>
      <c r="H29" s="3307"/>
      <c r="I29" s="3274"/>
      <c r="J29" s="3275"/>
      <c r="K29" s="1434" t="s">
        <v>1730</v>
      </c>
      <c r="L29" s="3275"/>
      <c r="M29" s="3275"/>
      <c r="N29" s="3307"/>
      <c r="O29" s="3308"/>
    </row>
    <row r="30" spans="1:15" ht="14.25" customHeight="1" x14ac:dyDescent="0.15">
      <c r="A30" s="3388"/>
      <c r="B30" s="3296"/>
      <c r="C30" s="3296"/>
      <c r="D30" s="3296"/>
      <c r="E30" s="3296"/>
      <c r="F30" s="3296"/>
      <c r="G30" s="3296"/>
      <c r="H30" s="3296"/>
      <c r="I30" s="3331"/>
      <c r="J30" s="3332"/>
      <c r="K30" s="1435" t="s">
        <v>1730</v>
      </c>
      <c r="L30" s="3332"/>
      <c r="M30" s="3332"/>
      <c r="N30" s="3296"/>
      <c r="O30" s="3297"/>
    </row>
    <row r="31" spans="1:15" ht="14.25" customHeight="1" x14ac:dyDescent="0.15">
      <c r="A31" s="3388"/>
      <c r="B31" s="3296"/>
      <c r="C31" s="3296"/>
      <c r="D31" s="3296"/>
      <c r="E31" s="3296"/>
      <c r="F31" s="3296"/>
      <c r="G31" s="3296"/>
      <c r="H31" s="3296"/>
      <c r="I31" s="3331"/>
      <c r="J31" s="3332"/>
      <c r="K31" s="1435" t="s">
        <v>1730</v>
      </c>
      <c r="L31" s="3332"/>
      <c r="M31" s="3332"/>
      <c r="N31" s="3296"/>
      <c r="O31" s="3297"/>
    </row>
    <row r="32" spans="1:15" ht="14.25" customHeight="1" x14ac:dyDescent="0.15">
      <c r="A32" s="3388"/>
      <c r="B32" s="3296"/>
      <c r="C32" s="3296"/>
      <c r="D32" s="3296"/>
      <c r="E32" s="3296"/>
      <c r="F32" s="3296"/>
      <c r="G32" s="3296"/>
      <c r="H32" s="3296"/>
      <c r="I32" s="3331"/>
      <c r="J32" s="3332"/>
      <c r="K32" s="1435" t="s">
        <v>1730</v>
      </c>
      <c r="L32" s="3332"/>
      <c r="M32" s="3332"/>
      <c r="N32" s="3296"/>
      <c r="O32" s="3297"/>
    </row>
    <row r="33" spans="1:15" ht="14.25" customHeight="1" x14ac:dyDescent="0.15">
      <c r="A33" s="3388"/>
      <c r="B33" s="3296"/>
      <c r="C33" s="3296"/>
      <c r="D33" s="3296"/>
      <c r="E33" s="3296"/>
      <c r="F33" s="3296"/>
      <c r="G33" s="3296"/>
      <c r="H33" s="3296"/>
      <c r="I33" s="3331"/>
      <c r="J33" s="3332"/>
      <c r="K33" s="1435" t="s">
        <v>1730</v>
      </c>
      <c r="L33" s="3332"/>
      <c r="M33" s="3332"/>
      <c r="N33" s="3296"/>
      <c r="O33" s="3297"/>
    </row>
    <row r="34" spans="1:15" ht="14.25" customHeight="1" x14ac:dyDescent="0.15">
      <c r="A34" s="3388"/>
      <c r="B34" s="3295"/>
      <c r="C34" s="3295"/>
      <c r="D34" s="3295"/>
      <c r="E34" s="3295"/>
      <c r="F34" s="3295"/>
      <c r="G34" s="3295"/>
      <c r="H34" s="3295"/>
      <c r="I34" s="3331"/>
      <c r="J34" s="3332"/>
      <c r="K34" s="1435" t="s">
        <v>1730</v>
      </c>
      <c r="L34" s="3332"/>
      <c r="M34" s="3332"/>
      <c r="N34" s="3296"/>
      <c r="O34" s="3297"/>
    </row>
    <row r="35" spans="1:15" ht="14.25" customHeight="1" thickBot="1" x14ac:dyDescent="0.2">
      <c r="A35" s="3389"/>
      <c r="B35" s="3342"/>
      <c r="C35" s="3364"/>
      <c r="D35" s="3364"/>
      <c r="E35" s="3364"/>
      <c r="F35" s="3364"/>
      <c r="G35" s="3364"/>
      <c r="H35" s="3365"/>
      <c r="I35" s="3346" t="s">
        <v>2833</v>
      </c>
      <c r="J35" s="3301"/>
      <c r="K35" s="3301"/>
      <c r="L35" s="3301"/>
      <c r="M35" s="3301"/>
      <c r="N35" s="3346"/>
      <c r="O35" s="3303"/>
    </row>
    <row r="36" spans="1:15" ht="14.25" customHeight="1" thickTop="1" x14ac:dyDescent="0.15">
      <c r="A36" s="3393" t="s">
        <v>2807</v>
      </c>
      <c r="B36" s="3307"/>
      <c r="C36" s="3307"/>
      <c r="D36" s="3307"/>
      <c r="E36" s="3307"/>
      <c r="F36" s="3307"/>
      <c r="G36" s="3307"/>
      <c r="H36" s="3307"/>
      <c r="I36" s="3274"/>
      <c r="J36" s="3275"/>
      <c r="K36" s="1434" t="s">
        <v>1730</v>
      </c>
      <c r="L36" s="3275"/>
      <c r="M36" s="3275"/>
      <c r="N36" s="3307"/>
      <c r="O36" s="3308"/>
    </row>
    <row r="37" spans="1:15" ht="14.25" customHeight="1" x14ac:dyDescent="0.15">
      <c r="A37" s="3388"/>
      <c r="B37" s="3296"/>
      <c r="C37" s="3296"/>
      <c r="D37" s="3296"/>
      <c r="E37" s="3296"/>
      <c r="F37" s="3296"/>
      <c r="G37" s="3296"/>
      <c r="H37" s="3296"/>
      <c r="I37" s="3331"/>
      <c r="J37" s="3332"/>
      <c r="K37" s="1435" t="s">
        <v>1730</v>
      </c>
      <c r="L37" s="3332"/>
      <c r="M37" s="3332"/>
      <c r="N37" s="3296"/>
      <c r="O37" s="3297"/>
    </row>
    <row r="38" spans="1:15" ht="14.25" customHeight="1" x14ac:dyDescent="0.15">
      <c r="A38" s="3388"/>
      <c r="B38" s="3296"/>
      <c r="C38" s="3296"/>
      <c r="D38" s="3296"/>
      <c r="E38" s="3296"/>
      <c r="F38" s="3296"/>
      <c r="G38" s="3296"/>
      <c r="H38" s="3296"/>
      <c r="I38" s="3331"/>
      <c r="J38" s="3332"/>
      <c r="K38" s="1435" t="s">
        <v>1730</v>
      </c>
      <c r="L38" s="3332"/>
      <c r="M38" s="3332"/>
      <c r="N38" s="3296"/>
      <c r="O38" s="3297"/>
    </row>
    <row r="39" spans="1:15" ht="14.25" customHeight="1" x14ac:dyDescent="0.15">
      <c r="A39" s="3388"/>
      <c r="B39" s="3296"/>
      <c r="C39" s="3296"/>
      <c r="D39" s="3296"/>
      <c r="E39" s="3296"/>
      <c r="F39" s="3296"/>
      <c r="G39" s="3296"/>
      <c r="H39" s="3296"/>
      <c r="I39" s="3331"/>
      <c r="J39" s="3332"/>
      <c r="K39" s="1435" t="s">
        <v>1730</v>
      </c>
      <c r="L39" s="3332"/>
      <c r="M39" s="3332"/>
      <c r="N39" s="3296"/>
      <c r="O39" s="3297"/>
    </row>
    <row r="40" spans="1:15" ht="14.25" customHeight="1" x14ac:dyDescent="0.15">
      <c r="A40" s="3388"/>
      <c r="B40" s="3296"/>
      <c r="C40" s="3296"/>
      <c r="D40" s="3296"/>
      <c r="E40" s="3296"/>
      <c r="F40" s="3296"/>
      <c r="G40" s="3296"/>
      <c r="H40" s="3296"/>
      <c r="I40" s="3331"/>
      <c r="J40" s="3332"/>
      <c r="K40" s="1435" t="s">
        <v>1730</v>
      </c>
      <c r="L40" s="3332"/>
      <c r="M40" s="3332"/>
      <c r="N40" s="3296"/>
      <c r="O40" s="3297"/>
    </row>
    <row r="41" spans="1:15" ht="14.25" customHeight="1" x14ac:dyDescent="0.15">
      <c r="A41" s="3388"/>
      <c r="B41" s="3295"/>
      <c r="C41" s="3295"/>
      <c r="D41" s="3295"/>
      <c r="E41" s="3295"/>
      <c r="F41" s="3295"/>
      <c r="G41" s="3295"/>
      <c r="H41" s="3295"/>
      <c r="I41" s="3331"/>
      <c r="J41" s="3332"/>
      <c r="K41" s="1435" t="s">
        <v>1730</v>
      </c>
      <c r="L41" s="3332"/>
      <c r="M41" s="3332"/>
      <c r="N41" s="3296"/>
      <c r="O41" s="3297"/>
    </row>
    <row r="42" spans="1:15" ht="14.25" customHeight="1" thickBot="1" x14ac:dyDescent="0.2">
      <c r="A42" s="3389"/>
      <c r="B42" s="3342"/>
      <c r="C42" s="3364"/>
      <c r="D42" s="3364"/>
      <c r="E42" s="3364"/>
      <c r="F42" s="3364"/>
      <c r="G42" s="3364"/>
      <c r="H42" s="3365"/>
      <c r="I42" s="3346" t="s">
        <v>2834</v>
      </c>
      <c r="J42" s="3301"/>
      <c r="K42" s="3301"/>
      <c r="L42" s="3301"/>
      <c r="M42" s="3301"/>
      <c r="N42" s="3346"/>
      <c r="O42" s="3303"/>
    </row>
    <row r="43" spans="1:15" ht="14.25" customHeight="1" thickTop="1" x14ac:dyDescent="0.15">
      <c r="A43" s="3393" t="s">
        <v>2809</v>
      </c>
      <c r="B43" s="3307"/>
      <c r="C43" s="3307"/>
      <c r="D43" s="3307"/>
      <c r="E43" s="3307"/>
      <c r="F43" s="3307"/>
      <c r="G43" s="3307"/>
      <c r="H43" s="3307"/>
      <c r="I43" s="3274"/>
      <c r="J43" s="3275"/>
      <c r="K43" s="1434" t="s">
        <v>1730</v>
      </c>
      <c r="L43" s="3275"/>
      <c r="M43" s="3275"/>
      <c r="N43" s="3307"/>
      <c r="O43" s="3308"/>
    </row>
    <row r="44" spans="1:15" ht="14.25" customHeight="1" x14ac:dyDescent="0.15">
      <c r="A44" s="3388"/>
      <c r="B44" s="3296"/>
      <c r="C44" s="3296"/>
      <c r="D44" s="3296"/>
      <c r="E44" s="3296"/>
      <c r="F44" s="3296"/>
      <c r="G44" s="3296"/>
      <c r="H44" s="3296"/>
      <c r="I44" s="3331"/>
      <c r="J44" s="3332"/>
      <c r="K44" s="1435" t="s">
        <v>1730</v>
      </c>
      <c r="L44" s="3332"/>
      <c r="M44" s="3332"/>
      <c r="N44" s="3296"/>
      <c r="O44" s="3297"/>
    </row>
    <row r="45" spans="1:15" ht="14.25" customHeight="1" x14ac:dyDescent="0.15">
      <c r="A45" s="3388"/>
      <c r="B45" s="3296"/>
      <c r="C45" s="3296"/>
      <c r="D45" s="3296"/>
      <c r="E45" s="3296"/>
      <c r="F45" s="3296"/>
      <c r="G45" s="3296"/>
      <c r="H45" s="3296"/>
      <c r="I45" s="3331"/>
      <c r="J45" s="3332"/>
      <c r="K45" s="1435" t="s">
        <v>1730</v>
      </c>
      <c r="L45" s="3332"/>
      <c r="M45" s="3332"/>
      <c r="N45" s="3296"/>
      <c r="O45" s="3297"/>
    </row>
    <row r="46" spans="1:15" ht="14.25" customHeight="1" x14ac:dyDescent="0.15">
      <c r="A46" s="3388"/>
      <c r="B46" s="3296"/>
      <c r="C46" s="3296"/>
      <c r="D46" s="3296"/>
      <c r="E46" s="3296"/>
      <c r="F46" s="3296"/>
      <c r="G46" s="3296"/>
      <c r="H46" s="3296"/>
      <c r="I46" s="3331"/>
      <c r="J46" s="3332"/>
      <c r="K46" s="1435" t="s">
        <v>1730</v>
      </c>
      <c r="L46" s="3332"/>
      <c r="M46" s="3332"/>
      <c r="N46" s="3296"/>
      <c r="O46" s="3297"/>
    </row>
    <row r="47" spans="1:15" ht="14.25" customHeight="1" x14ac:dyDescent="0.15">
      <c r="A47" s="3388"/>
      <c r="B47" s="3296"/>
      <c r="C47" s="3296"/>
      <c r="D47" s="3296"/>
      <c r="E47" s="3296"/>
      <c r="F47" s="3296"/>
      <c r="G47" s="3296"/>
      <c r="H47" s="3296"/>
      <c r="I47" s="3331"/>
      <c r="J47" s="3332"/>
      <c r="K47" s="1435" t="s">
        <v>1730</v>
      </c>
      <c r="L47" s="3332"/>
      <c r="M47" s="3332"/>
      <c r="N47" s="3296"/>
      <c r="O47" s="3297"/>
    </row>
    <row r="48" spans="1:15" ht="14.25" customHeight="1" x14ac:dyDescent="0.15">
      <c r="A48" s="3388"/>
      <c r="B48" s="3295"/>
      <c r="C48" s="3295"/>
      <c r="D48" s="3295"/>
      <c r="E48" s="3295"/>
      <c r="F48" s="3295"/>
      <c r="G48" s="3295"/>
      <c r="H48" s="3295"/>
      <c r="I48" s="3331"/>
      <c r="J48" s="3332"/>
      <c r="K48" s="1435" t="s">
        <v>1730</v>
      </c>
      <c r="L48" s="3332"/>
      <c r="M48" s="3332"/>
      <c r="N48" s="3296"/>
      <c r="O48" s="3297"/>
    </row>
    <row r="49" spans="1:15" ht="14.25" customHeight="1" thickBot="1" x14ac:dyDescent="0.2">
      <c r="A49" s="3389"/>
      <c r="B49" s="3342"/>
      <c r="C49" s="3364"/>
      <c r="D49" s="3364"/>
      <c r="E49" s="3364"/>
      <c r="F49" s="3364"/>
      <c r="G49" s="3364"/>
      <c r="H49" s="3365"/>
      <c r="I49" s="3346" t="s">
        <v>2835</v>
      </c>
      <c r="J49" s="3301"/>
      <c r="K49" s="3301"/>
      <c r="L49" s="3301"/>
      <c r="M49" s="3301"/>
      <c r="N49" s="3346"/>
      <c r="O49" s="3303"/>
    </row>
    <row r="50" spans="1:15" ht="14.25" customHeight="1" thickTop="1" x14ac:dyDescent="0.15">
      <c r="A50" s="3393" t="s">
        <v>2811</v>
      </c>
      <c r="B50" s="3307"/>
      <c r="C50" s="3307"/>
      <c r="D50" s="3307"/>
      <c r="E50" s="3307"/>
      <c r="F50" s="3307"/>
      <c r="G50" s="3307"/>
      <c r="H50" s="3307"/>
      <c r="I50" s="3274"/>
      <c r="J50" s="3275"/>
      <c r="K50" s="1434" t="s">
        <v>1730</v>
      </c>
      <c r="L50" s="3275"/>
      <c r="M50" s="3275"/>
      <c r="N50" s="3307"/>
      <c r="O50" s="3308"/>
    </row>
    <row r="51" spans="1:15" ht="14.25" customHeight="1" x14ac:dyDescent="0.15">
      <c r="A51" s="3388"/>
      <c r="B51" s="3296"/>
      <c r="C51" s="3296"/>
      <c r="D51" s="3296"/>
      <c r="E51" s="3296"/>
      <c r="F51" s="3296"/>
      <c r="G51" s="3296"/>
      <c r="H51" s="3296"/>
      <c r="I51" s="3331"/>
      <c r="J51" s="3332"/>
      <c r="K51" s="1435" t="s">
        <v>1730</v>
      </c>
      <c r="L51" s="3332"/>
      <c r="M51" s="3332"/>
      <c r="N51" s="3296"/>
      <c r="O51" s="3297"/>
    </row>
    <row r="52" spans="1:15" ht="14.25" customHeight="1" x14ac:dyDescent="0.15">
      <c r="A52" s="3388"/>
      <c r="B52" s="3296"/>
      <c r="C52" s="3296"/>
      <c r="D52" s="3296"/>
      <c r="E52" s="3296"/>
      <c r="F52" s="3296"/>
      <c r="G52" s="3296"/>
      <c r="H52" s="3296"/>
      <c r="I52" s="3331"/>
      <c r="J52" s="3332"/>
      <c r="K52" s="1435" t="s">
        <v>1730</v>
      </c>
      <c r="L52" s="3332"/>
      <c r="M52" s="3332"/>
      <c r="N52" s="3296"/>
      <c r="O52" s="3297"/>
    </row>
    <row r="53" spans="1:15" ht="14.25" customHeight="1" x14ac:dyDescent="0.15">
      <c r="A53" s="3388"/>
      <c r="B53" s="3296"/>
      <c r="C53" s="3296"/>
      <c r="D53" s="3296"/>
      <c r="E53" s="3296"/>
      <c r="F53" s="3296"/>
      <c r="G53" s="3296"/>
      <c r="H53" s="3296"/>
      <c r="I53" s="3331"/>
      <c r="J53" s="3332"/>
      <c r="K53" s="1435" t="s">
        <v>1730</v>
      </c>
      <c r="L53" s="3332"/>
      <c r="M53" s="3332"/>
      <c r="N53" s="3296"/>
      <c r="O53" s="3297"/>
    </row>
    <row r="54" spans="1:15" ht="14.25" customHeight="1" x14ac:dyDescent="0.15">
      <c r="A54" s="3388"/>
      <c r="B54" s="3296"/>
      <c r="C54" s="3296"/>
      <c r="D54" s="3296"/>
      <c r="E54" s="3296"/>
      <c r="F54" s="3296"/>
      <c r="G54" s="3296"/>
      <c r="H54" s="3296"/>
      <c r="I54" s="3331"/>
      <c r="J54" s="3332"/>
      <c r="K54" s="1435" t="s">
        <v>1730</v>
      </c>
      <c r="L54" s="3332"/>
      <c r="M54" s="3332"/>
      <c r="N54" s="3296"/>
      <c r="O54" s="3297"/>
    </row>
    <row r="55" spans="1:15" ht="14.25" customHeight="1" x14ac:dyDescent="0.15">
      <c r="A55" s="3388"/>
      <c r="B55" s="3295"/>
      <c r="C55" s="3295"/>
      <c r="D55" s="3295"/>
      <c r="E55" s="3295"/>
      <c r="F55" s="3295"/>
      <c r="G55" s="3295"/>
      <c r="H55" s="3295"/>
      <c r="I55" s="3331"/>
      <c r="J55" s="3332"/>
      <c r="K55" s="1435" t="s">
        <v>1730</v>
      </c>
      <c r="L55" s="3332"/>
      <c r="M55" s="3332"/>
      <c r="N55" s="3296"/>
      <c r="O55" s="3297"/>
    </row>
    <row r="56" spans="1:15" ht="14.25" customHeight="1" thickBot="1" x14ac:dyDescent="0.2">
      <c r="A56" s="3389"/>
      <c r="B56" s="3342"/>
      <c r="C56" s="3364"/>
      <c r="D56" s="3364"/>
      <c r="E56" s="3364"/>
      <c r="F56" s="3364"/>
      <c r="G56" s="3364"/>
      <c r="H56" s="3365"/>
      <c r="I56" s="3346" t="s">
        <v>2836</v>
      </c>
      <c r="J56" s="3301"/>
      <c r="K56" s="3301"/>
      <c r="L56" s="3301"/>
      <c r="M56" s="3301"/>
      <c r="N56" s="3346"/>
      <c r="O56" s="3303"/>
    </row>
    <row r="57" spans="1:15" ht="14.25" customHeight="1" thickTop="1" x14ac:dyDescent="0.15">
      <c r="A57" s="3393" t="s">
        <v>2813</v>
      </c>
      <c r="B57" s="3307"/>
      <c r="C57" s="3307"/>
      <c r="D57" s="3307"/>
      <c r="E57" s="3307"/>
      <c r="F57" s="3307"/>
      <c r="G57" s="3307"/>
      <c r="H57" s="3307"/>
      <c r="I57" s="3274"/>
      <c r="J57" s="3275"/>
      <c r="K57" s="1434" t="s">
        <v>1730</v>
      </c>
      <c r="L57" s="3275"/>
      <c r="M57" s="3275"/>
      <c r="N57" s="3307"/>
      <c r="O57" s="3308"/>
    </row>
    <row r="58" spans="1:15" ht="14.25" customHeight="1" x14ac:dyDescent="0.15">
      <c r="A58" s="3388"/>
      <c r="B58" s="3296"/>
      <c r="C58" s="3296"/>
      <c r="D58" s="3296"/>
      <c r="E58" s="3296"/>
      <c r="F58" s="3296"/>
      <c r="G58" s="3296"/>
      <c r="H58" s="3296"/>
      <c r="I58" s="3331"/>
      <c r="J58" s="3332"/>
      <c r="K58" s="1435" t="s">
        <v>1730</v>
      </c>
      <c r="L58" s="3332"/>
      <c r="M58" s="3332"/>
      <c r="N58" s="3296"/>
      <c r="O58" s="3297"/>
    </row>
    <row r="59" spans="1:15" ht="14.25" customHeight="1" x14ac:dyDescent="0.15">
      <c r="A59" s="3388"/>
      <c r="B59" s="3296"/>
      <c r="C59" s="3296"/>
      <c r="D59" s="3296"/>
      <c r="E59" s="3296"/>
      <c r="F59" s="3296"/>
      <c r="G59" s="3296"/>
      <c r="H59" s="3296"/>
      <c r="I59" s="3331"/>
      <c r="J59" s="3332"/>
      <c r="K59" s="1435" t="s">
        <v>1730</v>
      </c>
      <c r="L59" s="3332"/>
      <c r="M59" s="3332"/>
      <c r="N59" s="3296"/>
      <c r="O59" s="3297"/>
    </row>
    <row r="60" spans="1:15" ht="14.25" customHeight="1" x14ac:dyDescent="0.15">
      <c r="A60" s="3388"/>
      <c r="B60" s="3296"/>
      <c r="C60" s="3296"/>
      <c r="D60" s="3296"/>
      <c r="E60" s="3296"/>
      <c r="F60" s="3296"/>
      <c r="G60" s="3296"/>
      <c r="H60" s="3296"/>
      <c r="I60" s="3331"/>
      <c r="J60" s="3332"/>
      <c r="K60" s="1435" t="s">
        <v>1730</v>
      </c>
      <c r="L60" s="3332"/>
      <c r="M60" s="3332"/>
      <c r="N60" s="3296"/>
      <c r="O60" s="3297"/>
    </row>
    <row r="61" spans="1:15" ht="14.25" customHeight="1" x14ac:dyDescent="0.15">
      <c r="A61" s="3388"/>
      <c r="B61" s="3296"/>
      <c r="C61" s="3296"/>
      <c r="D61" s="3296"/>
      <c r="E61" s="3296"/>
      <c r="F61" s="3296"/>
      <c r="G61" s="3296"/>
      <c r="H61" s="3296"/>
      <c r="I61" s="3331"/>
      <c r="J61" s="3332"/>
      <c r="K61" s="1435" t="s">
        <v>1730</v>
      </c>
      <c r="L61" s="3332"/>
      <c r="M61" s="3332"/>
      <c r="N61" s="3296"/>
      <c r="O61" s="3297"/>
    </row>
    <row r="62" spans="1:15" ht="14.25" customHeight="1" x14ac:dyDescent="0.15">
      <c r="A62" s="3388"/>
      <c r="B62" s="3295"/>
      <c r="C62" s="3295"/>
      <c r="D62" s="3295"/>
      <c r="E62" s="3295"/>
      <c r="F62" s="3295"/>
      <c r="G62" s="3295"/>
      <c r="H62" s="3295"/>
      <c r="I62" s="3331"/>
      <c r="J62" s="3332"/>
      <c r="K62" s="1435" t="s">
        <v>1730</v>
      </c>
      <c r="L62" s="3332"/>
      <c r="M62" s="3332"/>
      <c r="N62" s="3296"/>
      <c r="O62" s="3297"/>
    </row>
    <row r="63" spans="1:15" ht="14.25" customHeight="1" thickBot="1" x14ac:dyDescent="0.2">
      <c r="A63" s="3389"/>
      <c r="B63" s="3342"/>
      <c r="C63" s="3364"/>
      <c r="D63" s="3364"/>
      <c r="E63" s="3364"/>
      <c r="F63" s="3364"/>
      <c r="G63" s="3364"/>
      <c r="H63" s="3365"/>
      <c r="I63" s="3346" t="s">
        <v>2837</v>
      </c>
      <c r="J63" s="3301"/>
      <c r="K63" s="3301"/>
      <c r="L63" s="3301"/>
      <c r="M63" s="3301"/>
      <c r="N63" s="3346"/>
      <c r="O63" s="3303"/>
    </row>
    <row r="64" spans="1:15" ht="15.4" customHeight="1" thickTop="1" thickBot="1" x14ac:dyDescent="0.2">
      <c r="A64" s="1393" t="s">
        <v>2599</v>
      </c>
      <c r="B64" s="3294" t="s">
        <v>2768</v>
      </c>
      <c r="C64" s="3294"/>
      <c r="D64" s="3294"/>
      <c r="E64" s="3294" t="s">
        <v>2612</v>
      </c>
      <c r="F64" s="3294"/>
      <c r="G64" s="3294"/>
      <c r="H64" s="3294"/>
      <c r="I64" s="3351" t="s">
        <v>2782</v>
      </c>
      <c r="J64" s="3366"/>
      <c r="K64" s="3366"/>
      <c r="L64" s="3366"/>
      <c r="M64" s="3366"/>
      <c r="N64" s="3294" t="s">
        <v>2783</v>
      </c>
      <c r="O64" s="3309"/>
    </row>
    <row r="65" spans="1:15" ht="14.25" customHeight="1" thickTop="1" x14ac:dyDescent="0.15">
      <c r="A65" s="3393" t="s">
        <v>2815</v>
      </c>
      <c r="B65" s="3307"/>
      <c r="C65" s="3307"/>
      <c r="D65" s="3307"/>
      <c r="E65" s="3307"/>
      <c r="F65" s="3307"/>
      <c r="G65" s="3307"/>
      <c r="H65" s="3307"/>
      <c r="I65" s="3274"/>
      <c r="J65" s="3275"/>
      <c r="K65" s="1434" t="s">
        <v>1730</v>
      </c>
      <c r="L65" s="3275"/>
      <c r="M65" s="3275"/>
      <c r="N65" s="3307"/>
      <c r="O65" s="3308"/>
    </row>
    <row r="66" spans="1:15" ht="14.25" customHeight="1" x14ac:dyDescent="0.15">
      <c r="A66" s="3388"/>
      <c r="B66" s="3296"/>
      <c r="C66" s="3296"/>
      <c r="D66" s="3296"/>
      <c r="E66" s="3296"/>
      <c r="F66" s="3296"/>
      <c r="G66" s="3296"/>
      <c r="H66" s="3296"/>
      <c r="I66" s="3331"/>
      <c r="J66" s="3332"/>
      <c r="K66" s="1435" t="s">
        <v>1730</v>
      </c>
      <c r="L66" s="3332"/>
      <c r="M66" s="3332"/>
      <c r="N66" s="3296"/>
      <c r="O66" s="3297"/>
    </row>
    <row r="67" spans="1:15" ht="14.25" customHeight="1" x14ac:dyDescent="0.15">
      <c r="A67" s="3388"/>
      <c r="B67" s="3296"/>
      <c r="C67" s="3296"/>
      <c r="D67" s="3296"/>
      <c r="E67" s="3296"/>
      <c r="F67" s="3296"/>
      <c r="G67" s="3296"/>
      <c r="H67" s="3296"/>
      <c r="I67" s="3331"/>
      <c r="J67" s="3332"/>
      <c r="K67" s="1435" t="s">
        <v>1730</v>
      </c>
      <c r="L67" s="3332"/>
      <c r="M67" s="3332"/>
      <c r="N67" s="3296"/>
      <c r="O67" s="3297"/>
    </row>
    <row r="68" spans="1:15" ht="14.25" customHeight="1" x14ac:dyDescent="0.15">
      <c r="A68" s="3388"/>
      <c r="B68" s="3296"/>
      <c r="C68" s="3296"/>
      <c r="D68" s="3296"/>
      <c r="E68" s="3296"/>
      <c r="F68" s="3296"/>
      <c r="G68" s="3296"/>
      <c r="H68" s="3296"/>
      <c r="I68" s="3331"/>
      <c r="J68" s="3332"/>
      <c r="K68" s="1435" t="s">
        <v>1730</v>
      </c>
      <c r="L68" s="3332"/>
      <c r="M68" s="3332"/>
      <c r="N68" s="3296"/>
      <c r="O68" s="3297"/>
    </row>
    <row r="69" spans="1:15" ht="14.25" customHeight="1" x14ac:dyDescent="0.15">
      <c r="A69" s="3388"/>
      <c r="B69" s="3296"/>
      <c r="C69" s="3296"/>
      <c r="D69" s="3296"/>
      <c r="E69" s="3296"/>
      <c r="F69" s="3296"/>
      <c r="G69" s="3296"/>
      <c r="H69" s="3296"/>
      <c r="I69" s="3331"/>
      <c r="J69" s="3332"/>
      <c r="K69" s="1435" t="s">
        <v>1730</v>
      </c>
      <c r="L69" s="3332"/>
      <c r="M69" s="3332"/>
      <c r="N69" s="3296"/>
      <c r="O69" s="3297"/>
    </row>
    <row r="70" spans="1:15" ht="14.25" customHeight="1" x14ac:dyDescent="0.15">
      <c r="A70" s="3388"/>
      <c r="B70" s="3295"/>
      <c r="C70" s="3295"/>
      <c r="D70" s="3295"/>
      <c r="E70" s="3295"/>
      <c r="F70" s="3295"/>
      <c r="G70" s="3295"/>
      <c r="H70" s="3295"/>
      <c r="I70" s="3331"/>
      <c r="J70" s="3332"/>
      <c r="K70" s="1435" t="s">
        <v>1730</v>
      </c>
      <c r="L70" s="3332"/>
      <c r="M70" s="3332"/>
      <c r="N70" s="3296"/>
      <c r="O70" s="3297"/>
    </row>
    <row r="71" spans="1:15" ht="14.25" customHeight="1" thickBot="1" x14ac:dyDescent="0.2">
      <c r="A71" s="3389"/>
      <c r="B71" s="3342"/>
      <c r="C71" s="3364"/>
      <c r="D71" s="3364"/>
      <c r="E71" s="3364"/>
      <c r="F71" s="3364"/>
      <c r="G71" s="3364"/>
      <c r="H71" s="3365"/>
      <c r="I71" s="3346" t="s">
        <v>2838</v>
      </c>
      <c r="J71" s="3301"/>
      <c r="K71" s="3301"/>
      <c r="L71" s="3301"/>
      <c r="M71" s="3301"/>
      <c r="N71" s="3346"/>
      <c r="O71" s="3303"/>
    </row>
    <row r="72" spans="1:15" ht="14.25" customHeight="1" thickTop="1" x14ac:dyDescent="0.15">
      <c r="A72" s="3393" t="s">
        <v>2817</v>
      </c>
      <c r="B72" s="3307"/>
      <c r="C72" s="3307"/>
      <c r="D72" s="3307"/>
      <c r="E72" s="3307"/>
      <c r="F72" s="3307"/>
      <c r="G72" s="3307"/>
      <c r="H72" s="3307"/>
      <c r="I72" s="3274"/>
      <c r="J72" s="3275"/>
      <c r="K72" s="1434" t="s">
        <v>1730</v>
      </c>
      <c r="L72" s="3275"/>
      <c r="M72" s="3275"/>
      <c r="N72" s="3307"/>
      <c r="O72" s="3308"/>
    </row>
    <row r="73" spans="1:15" ht="14.25" customHeight="1" x14ac:dyDescent="0.15">
      <c r="A73" s="3388"/>
      <c r="B73" s="3296"/>
      <c r="C73" s="3296"/>
      <c r="D73" s="3296"/>
      <c r="E73" s="3296"/>
      <c r="F73" s="3296"/>
      <c r="G73" s="3296"/>
      <c r="H73" s="3296"/>
      <c r="I73" s="3331"/>
      <c r="J73" s="3332"/>
      <c r="K73" s="1435" t="s">
        <v>1730</v>
      </c>
      <c r="L73" s="3332"/>
      <c r="M73" s="3332"/>
      <c r="N73" s="3296"/>
      <c r="O73" s="3297"/>
    </row>
    <row r="74" spans="1:15" ht="14.25" customHeight="1" x14ac:dyDescent="0.15">
      <c r="A74" s="3388"/>
      <c r="B74" s="3296"/>
      <c r="C74" s="3296"/>
      <c r="D74" s="3296"/>
      <c r="E74" s="3296"/>
      <c r="F74" s="3296"/>
      <c r="G74" s="3296"/>
      <c r="H74" s="3296"/>
      <c r="I74" s="3331"/>
      <c r="J74" s="3332"/>
      <c r="K74" s="1435" t="s">
        <v>1730</v>
      </c>
      <c r="L74" s="3332"/>
      <c r="M74" s="3332"/>
      <c r="N74" s="3296"/>
      <c r="O74" s="3297"/>
    </row>
    <row r="75" spans="1:15" ht="14.25" customHeight="1" x14ac:dyDescent="0.15">
      <c r="A75" s="3388"/>
      <c r="B75" s="3296"/>
      <c r="C75" s="3296"/>
      <c r="D75" s="3296"/>
      <c r="E75" s="3296"/>
      <c r="F75" s="3296"/>
      <c r="G75" s="3296"/>
      <c r="H75" s="3296"/>
      <c r="I75" s="3331"/>
      <c r="J75" s="3332"/>
      <c r="K75" s="1435" t="s">
        <v>1730</v>
      </c>
      <c r="L75" s="3332"/>
      <c r="M75" s="3332"/>
      <c r="N75" s="3296"/>
      <c r="O75" s="3297"/>
    </row>
    <row r="76" spans="1:15" ht="14.25" customHeight="1" x14ac:dyDescent="0.15">
      <c r="A76" s="3388"/>
      <c r="B76" s="3296"/>
      <c r="C76" s="3296"/>
      <c r="D76" s="3296"/>
      <c r="E76" s="3296"/>
      <c r="F76" s="3296"/>
      <c r="G76" s="3296"/>
      <c r="H76" s="3296"/>
      <c r="I76" s="3331"/>
      <c r="J76" s="3332"/>
      <c r="K76" s="1435" t="s">
        <v>1730</v>
      </c>
      <c r="L76" s="3332"/>
      <c r="M76" s="3332"/>
      <c r="N76" s="3296"/>
      <c r="O76" s="3297"/>
    </row>
    <row r="77" spans="1:15" ht="14.25" customHeight="1" x14ac:dyDescent="0.15">
      <c r="A77" s="3388"/>
      <c r="B77" s="3295"/>
      <c r="C77" s="3295"/>
      <c r="D77" s="3295"/>
      <c r="E77" s="3295"/>
      <c r="F77" s="3295"/>
      <c r="G77" s="3295"/>
      <c r="H77" s="3295"/>
      <c r="I77" s="3331"/>
      <c r="J77" s="3332"/>
      <c r="K77" s="1435" t="s">
        <v>1730</v>
      </c>
      <c r="L77" s="3332"/>
      <c r="M77" s="3332"/>
      <c r="N77" s="3296"/>
      <c r="O77" s="3297"/>
    </row>
    <row r="78" spans="1:15" ht="14.25" customHeight="1" thickBot="1" x14ac:dyDescent="0.2">
      <c r="A78" s="3389"/>
      <c r="B78" s="3342"/>
      <c r="C78" s="3364"/>
      <c r="D78" s="3364"/>
      <c r="E78" s="3364"/>
      <c r="F78" s="3364"/>
      <c r="G78" s="3364"/>
      <c r="H78" s="3365"/>
      <c r="I78" s="3346" t="s">
        <v>2839</v>
      </c>
      <c r="J78" s="3301"/>
      <c r="K78" s="3301"/>
      <c r="L78" s="3301"/>
      <c r="M78" s="3301"/>
      <c r="N78" s="3346"/>
      <c r="O78" s="3303"/>
    </row>
    <row r="79" spans="1:15" ht="14.25" customHeight="1" thickTop="1" x14ac:dyDescent="0.15">
      <c r="A79" s="3393" t="s">
        <v>2819</v>
      </c>
      <c r="B79" s="3307"/>
      <c r="C79" s="3307"/>
      <c r="D79" s="3307"/>
      <c r="E79" s="3307"/>
      <c r="F79" s="3307"/>
      <c r="G79" s="3307"/>
      <c r="H79" s="3307"/>
      <c r="I79" s="3274"/>
      <c r="J79" s="3275"/>
      <c r="K79" s="1434" t="s">
        <v>1730</v>
      </c>
      <c r="L79" s="3275"/>
      <c r="M79" s="3275"/>
      <c r="N79" s="3307"/>
      <c r="O79" s="3308"/>
    </row>
    <row r="80" spans="1:15" ht="14.25" customHeight="1" x14ac:dyDescent="0.15">
      <c r="A80" s="3388"/>
      <c r="B80" s="3296"/>
      <c r="C80" s="3296"/>
      <c r="D80" s="3296"/>
      <c r="E80" s="3296"/>
      <c r="F80" s="3296"/>
      <c r="G80" s="3296"/>
      <c r="H80" s="3296"/>
      <c r="I80" s="3331"/>
      <c r="J80" s="3332"/>
      <c r="K80" s="1435" t="s">
        <v>1730</v>
      </c>
      <c r="L80" s="3332"/>
      <c r="M80" s="3332"/>
      <c r="N80" s="3296"/>
      <c r="O80" s="3297"/>
    </row>
    <row r="81" spans="1:15" ht="14.25" customHeight="1" x14ac:dyDescent="0.15">
      <c r="A81" s="3388"/>
      <c r="B81" s="3296"/>
      <c r="C81" s="3296"/>
      <c r="D81" s="3296"/>
      <c r="E81" s="3296"/>
      <c r="F81" s="3296"/>
      <c r="G81" s="3296"/>
      <c r="H81" s="3296"/>
      <c r="I81" s="3331"/>
      <c r="J81" s="3332"/>
      <c r="K81" s="1435" t="s">
        <v>1730</v>
      </c>
      <c r="L81" s="3332"/>
      <c r="M81" s="3332"/>
      <c r="N81" s="3296"/>
      <c r="O81" s="3297"/>
    </row>
    <row r="82" spans="1:15" ht="14.25" customHeight="1" x14ac:dyDescent="0.15">
      <c r="A82" s="3388"/>
      <c r="B82" s="3296"/>
      <c r="C82" s="3296"/>
      <c r="D82" s="3296"/>
      <c r="E82" s="3296"/>
      <c r="F82" s="3296"/>
      <c r="G82" s="3296"/>
      <c r="H82" s="3296"/>
      <c r="I82" s="3331"/>
      <c r="J82" s="3332"/>
      <c r="K82" s="1435" t="s">
        <v>1730</v>
      </c>
      <c r="L82" s="3332"/>
      <c r="M82" s="3332"/>
      <c r="N82" s="3296"/>
      <c r="O82" s="3297"/>
    </row>
    <row r="83" spans="1:15" ht="14.25" customHeight="1" x14ac:dyDescent="0.15">
      <c r="A83" s="3388"/>
      <c r="B83" s="3296"/>
      <c r="C83" s="3296"/>
      <c r="D83" s="3296"/>
      <c r="E83" s="3296"/>
      <c r="F83" s="3296"/>
      <c r="G83" s="3296"/>
      <c r="H83" s="3296"/>
      <c r="I83" s="3331"/>
      <c r="J83" s="3332"/>
      <c r="K83" s="1435" t="s">
        <v>1730</v>
      </c>
      <c r="L83" s="3332"/>
      <c r="M83" s="3332"/>
      <c r="N83" s="3296"/>
      <c r="O83" s="3297"/>
    </row>
    <row r="84" spans="1:15" ht="14.25" customHeight="1" x14ac:dyDescent="0.15">
      <c r="A84" s="3388"/>
      <c r="B84" s="3295"/>
      <c r="C84" s="3295"/>
      <c r="D84" s="3295"/>
      <c r="E84" s="3295"/>
      <c r="F84" s="3295"/>
      <c r="G84" s="3295"/>
      <c r="H84" s="3295"/>
      <c r="I84" s="3331"/>
      <c r="J84" s="3332"/>
      <c r="K84" s="1435" t="s">
        <v>1730</v>
      </c>
      <c r="L84" s="3332"/>
      <c r="M84" s="3332"/>
      <c r="N84" s="3296"/>
      <c r="O84" s="3297"/>
    </row>
    <row r="85" spans="1:15" ht="14.25" customHeight="1" thickBot="1" x14ac:dyDescent="0.2">
      <c r="A85" s="3389"/>
      <c r="B85" s="3342"/>
      <c r="C85" s="3364"/>
      <c r="D85" s="3364"/>
      <c r="E85" s="3364"/>
      <c r="F85" s="3364"/>
      <c r="G85" s="3364"/>
      <c r="H85" s="3365"/>
      <c r="I85" s="3346" t="s">
        <v>2840</v>
      </c>
      <c r="J85" s="3301"/>
      <c r="K85" s="3301"/>
      <c r="L85" s="3301"/>
      <c r="M85" s="3301"/>
      <c r="N85" s="3346"/>
      <c r="O85" s="3303"/>
    </row>
    <row r="86" spans="1:15" ht="14.25" customHeight="1" thickTop="1" x14ac:dyDescent="0.15">
      <c r="A86" s="3393" t="s">
        <v>2821</v>
      </c>
      <c r="B86" s="3307"/>
      <c r="C86" s="3307"/>
      <c r="D86" s="3307"/>
      <c r="E86" s="3307"/>
      <c r="F86" s="3307"/>
      <c r="G86" s="3307"/>
      <c r="H86" s="3307"/>
      <c r="I86" s="3274"/>
      <c r="J86" s="3275"/>
      <c r="K86" s="1434" t="s">
        <v>1730</v>
      </c>
      <c r="L86" s="3275"/>
      <c r="M86" s="3275"/>
      <c r="N86" s="3307"/>
      <c r="O86" s="3308"/>
    </row>
    <row r="87" spans="1:15" ht="14.25" customHeight="1" x14ac:dyDescent="0.15">
      <c r="A87" s="3388"/>
      <c r="B87" s="3296"/>
      <c r="C87" s="3296"/>
      <c r="D87" s="3296"/>
      <c r="E87" s="3296"/>
      <c r="F87" s="3296"/>
      <c r="G87" s="3296"/>
      <c r="H87" s="3296"/>
      <c r="I87" s="3331"/>
      <c r="J87" s="3332"/>
      <c r="K87" s="1435" t="s">
        <v>1730</v>
      </c>
      <c r="L87" s="3332"/>
      <c r="M87" s="3332"/>
      <c r="N87" s="3296"/>
      <c r="O87" s="3297"/>
    </row>
    <row r="88" spans="1:15" ht="14.25" customHeight="1" x14ac:dyDescent="0.15">
      <c r="A88" s="3388"/>
      <c r="B88" s="3296"/>
      <c r="C88" s="3296"/>
      <c r="D88" s="3296"/>
      <c r="E88" s="3296"/>
      <c r="F88" s="3296"/>
      <c r="G88" s="3296"/>
      <c r="H88" s="3296"/>
      <c r="I88" s="3331"/>
      <c r="J88" s="3332"/>
      <c r="K88" s="1435" t="s">
        <v>1730</v>
      </c>
      <c r="L88" s="3332"/>
      <c r="M88" s="3332"/>
      <c r="N88" s="3296"/>
      <c r="O88" s="3297"/>
    </row>
    <row r="89" spans="1:15" ht="14.25" customHeight="1" x14ac:dyDescent="0.15">
      <c r="A89" s="3388"/>
      <c r="B89" s="3296"/>
      <c r="C89" s="3296"/>
      <c r="D89" s="3296"/>
      <c r="E89" s="3296"/>
      <c r="F89" s="3296"/>
      <c r="G89" s="3296"/>
      <c r="H89" s="3296"/>
      <c r="I89" s="3331"/>
      <c r="J89" s="3332"/>
      <c r="K89" s="1435" t="s">
        <v>1730</v>
      </c>
      <c r="L89" s="3332"/>
      <c r="M89" s="3332"/>
      <c r="N89" s="3296"/>
      <c r="O89" s="3297"/>
    </row>
    <row r="90" spans="1:15" ht="14.25" customHeight="1" x14ac:dyDescent="0.15">
      <c r="A90" s="3388"/>
      <c r="B90" s="3296"/>
      <c r="C90" s="3296"/>
      <c r="D90" s="3296"/>
      <c r="E90" s="3296"/>
      <c r="F90" s="3296"/>
      <c r="G90" s="3296"/>
      <c r="H90" s="3296"/>
      <c r="I90" s="3331"/>
      <c r="J90" s="3332"/>
      <c r="K90" s="1435" t="s">
        <v>1730</v>
      </c>
      <c r="L90" s="3332"/>
      <c r="M90" s="3332"/>
      <c r="N90" s="3296"/>
      <c r="O90" s="3297"/>
    </row>
    <row r="91" spans="1:15" ht="14.25" customHeight="1" x14ac:dyDescent="0.15">
      <c r="A91" s="3388"/>
      <c r="B91" s="3295"/>
      <c r="C91" s="3295"/>
      <c r="D91" s="3295"/>
      <c r="E91" s="3295"/>
      <c r="F91" s="3295"/>
      <c r="G91" s="3295"/>
      <c r="H91" s="3295"/>
      <c r="I91" s="3331"/>
      <c r="J91" s="3332"/>
      <c r="K91" s="1435" t="s">
        <v>1730</v>
      </c>
      <c r="L91" s="3332"/>
      <c r="M91" s="3332"/>
      <c r="N91" s="3296"/>
      <c r="O91" s="3297"/>
    </row>
    <row r="92" spans="1:15" ht="14.25" customHeight="1" thickBot="1" x14ac:dyDescent="0.2">
      <c r="A92" s="3389"/>
      <c r="B92" s="3342"/>
      <c r="C92" s="3364"/>
      <c r="D92" s="3364"/>
      <c r="E92" s="3364"/>
      <c r="F92" s="3364"/>
      <c r="G92" s="3364"/>
      <c r="H92" s="3365"/>
      <c r="I92" s="3346" t="s">
        <v>2841</v>
      </c>
      <c r="J92" s="3301"/>
      <c r="K92" s="3301"/>
      <c r="L92" s="3301"/>
      <c r="M92" s="3301"/>
      <c r="N92" s="3346"/>
      <c r="O92" s="3303"/>
    </row>
    <row r="93" spans="1:15" ht="14.25" customHeight="1" thickTop="1" x14ac:dyDescent="0.15">
      <c r="A93" s="3393" t="s">
        <v>2823</v>
      </c>
      <c r="B93" s="3307"/>
      <c r="C93" s="3307"/>
      <c r="D93" s="3307"/>
      <c r="E93" s="3307"/>
      <c r="F93" s="3307"/>
      <c r="G93" s="3307"/>
      <c r="H93" s="3307"/>
      <c r="I93" s="3274"/>
      <c r="J93" s="3275"/>
      <c r="K93" s="1434" t="s">
        <v>1730</v>
      </c>
      <c r="L93" s="3275"/>
      <c r="M93" s="3275"/>
      <c r="N93" s="3307"/>
      <c r="O93" s="3308"/>
    </row>
    <row r="94" spans="1:15" ht="14.25" customHeight="1" x14ac:dyDescent="0.15">
      <c r="A94" s="3388"/>
      <c r="B94" s="3296"/>
      <c r="C94" s="3296"/>
      <c r="D94" s="3296"/>
      <c r="E94" s="3296"/>
      <c r="F94" s="3296"/>
      <c r="G94" s="3296"/>
      <c r="H94" s="3296"/>
      <c r="I94" s="3331"/>
      <c r="J94" s="3332"/>
      <c r="K94" s="1435" t="s">
        <v>1730</v>
      </c>
      <c r="L94" s="3332"/>
      <c r="M94" s="3332"/>
      <c r="N94" s="3296"/>
      <c r="O94" s="3297"/>
    </row>
    <row r="95" spans="1:15" ht="14.25" customHeight="1" x14ac:dyDescent="0.15">
      <c r="A95" s="3388"/>
      <c r="B95" s="3296"/>
      <c r="C95" s="3296"/>
      <c r="D95" s="3296"/>
      <c r="E95" s="3296"/>
      <c r="F95" s="3296"/>
      <c r="G95" s="3296"/>
      <c r="H95" s="3296"/>
      <c r="I95" s="3331"/>
      <c r="J95" s="3332"/>
      <c r="K95" s="1435" t="s">
        <v>1730</v>
      </c>
      <c r="L95" s="3332"/>
      <c r="M95" s="3332"/>
      <c r="N95" s="3296"/>
      <c r="O95" s="3297"/>
    </row>
    <row r="96" spans="1:15" ht="14.25" customHeight="1" x14ac:dyDescent="0.15">
      <c r="A96" s="3388"/>
      <c r="B96" s="3296"/>
      <c r="C96" s="3296"/>
      <c r="D96" s="3296"/>
      <c r="E96" s="3296"/>
      <c r="F96" s="3296"/>
      <c r="G96" s="3296"/>
      <c r="H96" s="3296"/>
      <c r="I96" s="3331"/>
      <c r="J96" s="3332"/>
      <c r="K96" s="1435" t="s">
        <v>1730</v>
      </c>
      <c r="L96" s="3332"/>
      <c r="M96" s="3332"/>
      <c r="N96" s="3296"/>
      <c r="O96" s="3297"/>
    </row>
    <row r="97" spans="1:15" ht="14.25" customHeight="1" x14ac:dyDescent="0.15">
      <c r="A97" s="3388"/>
      <c r="B97" s="3296"/>
      <c r="C97" s="3296"/>
      <c r="D97" s="3296"/>
      <c r="E97" s="3296"/>
      <c r="F97" s="3296"/>
      <c r="G97" s="3296"/>
      <c r="H97" s="3296"/>
      <c r="I97" s="3331"/>
      <c r="J97" s="3332"/>
      <c r="K97" s="1435" t="s">
        <v>1730</v>
      </c>
      <c r="L97" s="3332"/>
      <c r="M97" s="3332"/>
      <c r="N97" s="3296"/>
      <c r="O97" s="3297"/>
    </row>
    <row r="98" spans="1:15" ht="14.25" customHeight="1" x14ac:dyDescent="0.15">
      <c r="A98" s="3388"/>
      <c r="B98" s="3295"/>
      <c r="C98" s="3295"/>
      <c r="D98" s="3295"/>
      <c r="E98" s="3295"/>
      <c r="F98" s="3295"/>
      <c r="G98" s="3295"/>
      <c r="H98" s="3295"/>
      <c r="I98" s="3331"/>
      <c r="J98" s="3332"/>
      <c r="K98" s="1435" t="s">
        <v>1730</v>
      </c>
      <c r="L98" s="3332"/>
      <c r="M98" s="3332"/>
      <c r="N98" s="3296"/>
      <c r="O98" s="3297"/>
    </row>
    <row r="99" spans="1:15" ht="14.25" customHeight="1" thickBot="1" x14ac:dyDescent="0.2">
      <c r="A99" s="3389"/>
      <c r="B99" s="3342"/>
      <c r="C99" s="3364"/>
      <c r="D99" s="3364"/>
      <c r="E99" s="3364"/>
      <c r="F99" s="3364"/>
      <c r="G99" s="3364"/>
      <c r="H99" s="3365"/>
      <c r="I99" s="3346" t="s">
        <v>2842</v>
      </c>
      <c r="J99" s="3301"/>
      <c r="K99" s="3301"/>
      <c r="L99" s="3301"/>
      <c r="M99" s="3301"/>
      <c r="N99" s="3346"/>
      <c r="O99" s="3303"/>
    </row>
    <row r="100" spans="1:15" ht="15.4" customHeight="1" thickTop="1" x14ac:dyDescent="0.15">
      <c r="F100" s="3428" t="s">
        <v>2843</v>
      </c>
      <c r="G100" s="3275"/>
      <c r="H100" s="3275"/>
      <c r="I100" s="3275"/>
      <c r="J100" s="3275"/>
      <c r="K100" s="3275"/>
      <c r="L100" s="3275"/>
      <c r="M100" s="3275"/>
      <c r="N100" s="3274"/>
      <c r="O100" s="3280"/>
    </row>
    <row r="101" spans="1:15" ht="15.4" customHeight="1" thickBot="1" x14ac:dyDescent="0.2">
      <c r="F101" s="3286"/>
      <c r="G101" s="3287"/>
      <c r="H101" s="3287"/>
      <c r="I101" s="3287"/>
      <c r="J101" s="3287"/>
      <c r="K101" s="3287"/>
      <c r="L101" s="3287"/>
      <c r="M101" s="3287"/>
      <c r="N101" s="3429"/>
      <c r="O101" s="3430"/>
    </row>
    <row r="102" spans="1:15" s="1399" customFormat="1" ht="13.5" customHeight="1" x14ac:dyDescent="0.15">
      <c r="A102" s="1398" t="s">
        <v>1026</v>
      </c>
      <c r="B102" s="3282" t="s">
        <v>2826</v>
      </c>
      <c r="C102" s="3282"/>
      <c r="D102" s="3282"/>
      <c r="E102" s="3282"/>
      <c r="F102" s="3282"/>
      <c r="G102" s="3282"/>
      <c r="H102" s="3282"/>
      <c r="I102" s="3282"/>
      <c r="J102" s="3282"/>
      <c r="K102" s="3282"/>
      <c r="L102" s="3282"/>
      <c r="M102" s="3282"/>
      <c r="N102" s="3282"/>
      <c r="O102" s="3282"/>
    </row>
    <row r="103" spans="1:15" s="1399" customFormat="1" ht="13.5" customHeight="1" x14ac:dyDescent="0.15">
      <c r="A103" s="1398" t="s">
        <v>1026</v>
      </c>
      <c r="B103" s="3282" t="s">
        <v>2770</v>
      </c>
      <c r="C103" s="3282"/>
      <c r="D103" s="3282"/>
      <c r="E103" s="3282"/>
      <c r="F103" s="3282"/>
      <c r="G103" s="3282"/>
      <c r="H103" s="3282"/>
      <c r="I103" s="3282"/>
      <c r="J103" s="3282"/>
      <c r="K103" s="3282"/>
      <c r="L103" s="3282"/>
      <c r="M103" s="3282"/>
      <c r="N103" s="3282"/>
      <c r="O103" s="3282"/>
    </row>
    <row r="104" spans="1:15" s="1422" customFormat="1" ht="13.5" customHeight="1" x14ac:dyDescent="0.15"/>
    <row r="105" spans="1:15" ht="15.4" customHeight="1" thickBot="1" x14ac:dyDescent="0.2">
      <c r="A105" s="1374" t="s">
        <v>2849</v>
      </c>
    </row>
    <row r="106" spans="1:15" ht="15.4" customHeight="1" x14ac:dyDescent="0.15">
      <c r="A106" s="3283" t="s">
        <v>2755</v>
      </c>
      <c r="B106" s="3284"/>
      <c r="C106" s="3284"/>
      <c r="D106" s="3285"/>
    </row>
    <row r="107" spans="1:15" ht="15.4" customHeight="1" thickBot="1" x14ac:dyDescent="0.2">
      <c r="A107" s="3286"/>
      <c r="B107" s="3287"/>
      <c r="C107" s="3287"/>
      <c r="D107" s="3288"/>
    </row>
    <row r="108" spans="1:15" ht="15.4" customHeight="1" x14ac:dyDescent="0.15">
      <c r="A108" s="3289"/>
      <c r="B108" s="3290"/>
      <c r="C108" s="3290"/>
      <c r="D108" s="3291" t="s">
        <v>576</v>
      </c>
      <c r="E108" s="3283" t="s">
        <v>2756</v>
      </c>
      <c r="F108" s="3284"/>
      <c r="G108" s="3285"/>
      <c r="H108" s="3289" t="s">
        <v>2604</v>
      </c>
      <c r="I108" s="3293" t="s">
        <v>2785</v>
      </c>
      <c r="J108" s="3293"/>
      <c r="K108" s="3293"/>
      <c r="L108" s="3293"/>
      <c r="M108" s="3293"/>
      <c r="N108" s="3293"/>
      <c r="O108" s="3293"/>
    </row>
    <row r="109" spans="1:15" ht="15.4" customHeight="1" thickBot="1" x14ac:dyDescent="0.2">
      <c r="A109" s="3286"/>
      <c r="B109" s="3287"/>
      <c r="C109" s="3287"/>
      <c r="D109" s="3288"/>
      <c r="E109" s="3286"/>
      <c r="F109" s="3287"/>
      <c r="G109" s="3288"/>
      <c r="H109" s="3289"/>
      <c r="I109" s="3293"/>
      <c r="J109" s="3293"/>
      <c r="K109" s="3293"/>
      <c r="L109" s="3293"/>
      <c r="M109" s="3293"/>
      <c r="N109" s="3293"/>
      <c r="O109" s="3293"/>
    </row>
    <row r="110" spans="1:15" s="1422" customFormat="1" ht="13.5" customHeight="1" x14ac:dyDescent="0.15"/>
    <row r="111" spans="1:15" s="1424" customFormat="1" ht="13.5" customHeight="1" x14ac:dyDescent="0.15">
      <c r="A111" s="1424" t="s">
        <v>2605</v>
      </c>
    </row>
    <row r="112" spans="1:15" s="1399" customFormat="1" ht="13.5" customHeight="1" x14ac:dyDescent="0.15">
      <c r="A112" s="1398">
        <v>1</v>
      </c>
      <c r="B112" s="1399" t="s">
        <v>2827</v>
      </c>
    </row>
    <row r="113" spans="1:15" s="1399" customFormat="1" ht="13.5" customHeight="1" x14ac:dyDescent="0.15">
      <c r="A113" s="1398">
        <v>2</v>
      </c>
      <c r="B113" s="1399" t="s">
        <v>2828</v>
      </c>
    </row>
    <row r="114" spans="1:15" s="1399" customFormat="1" ht="13.5" customHeight="1" x14ac:dyDescent="0.15">
      <c r="A114" s="1398">
        <v>3</v>
      </c>
      <c r="B114" s="1399" t="s">
        <v>2786</v>
      </c>
    </row>
    <row r="115" spans="1:15" s="1399" customFormat="1" ht="13.5" customHeight="1" x14ac:dyDescent="0.15">
      <c r="B115" s="1399" t="s">
        <v>2787</v>
      </c>
    </row>
    <row r="116" spans="1:15" s="1399" customFormat="1" ht="13.5" customHeight="1" x14ac:dyDescent="0.15">
      <c r="A116" s="1398">
        <v>4</v>
      </c>
      <c r="B116" s="3273" t="s">
        <v>2788</v>
      </c>
      <c r="C116" s="3273"/>
      <c r="D116" s="3273"/>
      <c r="E116" s="3273"/>
      <c r="F116" s="3273"/>
      <c r="G116" s="3273"/>
      <c r="H116" s="3273"/>
      <c r="I116" s="3273"/>
      <c r="J116" s="3273"/>
      <c r="K116" s="3273"/>
      <c r="L116" s="3273"/>
      <c r="M116" s="3273"/>
      <c r="N116" s="3273"/>
      <c r="O116" s="3273"/>
    </row>
    <row r="117" spans="1:15" s="1399" customFormat="1" ht="13.5" customHeight="1" x14ac:dyDescent="0.15">
      <c r="B117" s="3273"/>
      <c r="C117" s="3273"/>
      <c r="D117" s="3273"/>
      <c r="E117" s="3273"/>
      <c r="F117" s="3273"/>
      <c r="G117" s="3273"/>
      <c r="H117" s="3273"/>
      <c r="I117" s="3273"/>
      <c r="J117" s="3273"/>
      <c r="K117" s="3273"/>
      <c r="L117" s="3273"/>
      <c r="M117" s="3273"/>
      <c r="N117" s="3273"/>
      <c r="O117" s="3273"/>
    </row>
    <row r="118" spans="1:15" s="1424" customFormat="1" ht="13.5" customHeight="1" x14ac:dyDescent="0.15">
      <c r="A118" s="1445"/>
    </row>
    <row r="119" spans="1:15" s="1424" customFormat="1" ht="13.5" customHeight="1" x14ac:dyDescent="0.15"/>
    <row r="120" spans="1:15" s="1424" customFormat="1" ht="13.5" customHeight="1" x14ac:dyDescent="0.15"/>
    <row r="121" spans="1:15" s="1422" customFormat="1" x14ac:dyDescent="0.15"/>
    <row r="122" spans="1:15" s="1422" customFormat="1" x14ac:dyDescent="0.15"/>
    <row r="123" spans="1:15" s="1422" customFormat="1" x14ac:dyDescent="0.15"/>
    <row r="124" spans="1:15" s="1422" customFormat="1" x14ac:dyDescent="0.15"/>
    <row r="125" spans="1:15" s="1422" customFormat="1" x14ac:dyDescent="0.15"/>
    <row r="126" spans="1:15" s="1422" customFormat="1" x14ac:dyDescent="0.15"/>
    <row r="127" spans="1:15" s="1422" customFormat="1" x14ac:dyDescent="0.15"/>
    <row r="128" spans="1:15" s="1422" customFormat="1" x14ac:dyDescent="0.15"/>
  </sheetData>
  <mergeCells count="414">
    <mergeCell ref="A2:O2"/>
    <mergeCell ref="A4:B4"/>
    <mergeCell ref="C4:G4"/>
    <mergeCell ref="I4:K4"/>
    <mergeCell ref="L4:O4"/>
    <mergeCell ref="A6:J6"/>
    <mergeCell ref="K6:O6"/>
    <mergeCell ref="K13:O13"/>
    <mergeCell ref="K14:O14"/>
    <mergeCell ref="A16:O16"/>
    <mergeCell ref="A17:B17"/>
    <mergeCell ref="N17:O17"/>
    <mergeCell ref="A18:B18"/>
    <mergeCell ref="N18:O18"/>
    <mergeCell ref="K7:O7"/>
    <mergeCell ref="K8:O8"/>
    <mergeCell ref="K9:O9"/>
    <mergeCell ref="K10:O10"/>
    <mergeCell ref="K11:O11"/>
    <mergeCell ref="K12:O12"/>
    <mergeCell ref="N22:O22"/>
    <mergeCell ref="B23:D23"/>
    <mergeCell ref="E23:H23"/>
    <mergeCell ref="I23:J23"/>
    <mergeCell ref="L23:M23"/>
    <mergeCell ref="N23:O23"/>
    <mergeCell ref="A20:O20"/>
    <mergeCell ref="B21:D21"/>
    <mergeCell ref="E21:H21"/>
    <mergeCell ref="I21:M21"/>
    <mergeCell ref="N21:O21"/>
    <mergeCell ref="A22:A28"/>
    <mergeCell ref="B22:D22"/>
    <mergeCell ref="E22:H22"/>
    <mergeCell ref="I22:J22"/>
    <mergeCell ref="L22:M22"/>
    <mergeCell ref="B24:D24"/>
    <mergeCell ref="E24:H24"/>
    <mergeCell ref="I24:J24"/>
    <mergeCell ref="L24:M24"/>
    <mergeCell ref="N24:O24"/>
    <mergeCell ref="B25:D25"/>
    <mergeCell ref="E25:H25"/>
    <mergeCell ref="I25:J25"/>
    <mergeCell ref="L25:M25"/>
    <mergeCell ref="N25:O25"/>
    <mergeCell ref="B26:D26"/>
    <mergeCell ref="E26:H26"/>
    <mergeCell ref="I26:J26"/>
    <mergeCell ref="L26:M26"/>
    <mergeCell ref="N26:O26"/>
    <mergeCell ref="B27:D27"/>
    <mergeCell ref="E27:H27"/>
    <mergeCell ref="I27:J27"/>
    <mergeCell ref="L27:M27"/>
    <mergeCell ref="N27:O27"/>
    <mergeCell ref="B28:H28"/>
    <mergeCell ref="I28:M28"/>
    <mergeCell ref="N28:O28"/>
    <mergeCell ref="A29:A35"/>
    <mergeCell ref="B29:D29"/>
    <mergeCell ref="E29:H29"/>
    <mergeCell ref="I29:J29"/>
    <mergeCell ref="L29:M29"/>
    <mergeCell ref="N29:O29"/>
    <mergeCell ref="B30:D30"/>
    <mergeCell ref="E30:H30"/>
    <mergeCell ref="I30:J30"/>
    <mergeCell ref="L30:M30"/>
    <mergeCell ref="N30:O30"/>
    <mergeCell ref="B31:D31"/>
    <mergeCell ref="E31:H31"/>
    <mergeCell ref="I31:J31"/>
    <mergeCell ref="L31:M31"/>
    <mergeCell ref="N31:O31"/>
    <mergeCell ref="B34:D34"/>
    <mergeCell ref="E34:H34"/>
    <mergeCell ref="I34:J34"/>
    <mergeCell ref="L34:M34"/>
    <mergeCell ref="N34:O34"/>
    <mergeCell ref="B35:H35"/>
    <mergeCell ref="I35:M35"/>
    <mergeCell ref="N35:O35"/>
    <mergeCell ref="B32:D32"/>
    <mergeCell ref="E32:H32"/>
    <mergeCell ref="I32:J32"/>
    <mergeCell ref="L32:M32"/>
    <mergeCell ref="N32:O32"/>
    <mergeCell ref="B33:D33"/>
    <mergeCell ref="E33:H33"/>
    <mergeCell ref="I33:J33"/>
    <mergeCell ref="L33:M33"/>
    <mergeCell ref="N33:O33"/>
    <mergeCell ref="N37:O37"/>
    <mergeCell ref="B38:D38"/>
    <mergeCell ref="E38:H38"/>
    <mergeCell ref="I38:J38"/>
    <mergeCell ref="L38:M38"/>
    <mergeCell ref="N38:O38"/>
    <mergeCell ref="A36:A42"/>
    <mergeCell ref="B36:D36"/>
    <mergeCell ref="E36:H36"/>
    <mergeCell ref="I36:J36"/>
    <mergeCell ref="L36:M36"/>
    <mergeCell ref="N36:O36"/>
    <mergeCell ref="B37:D37"/>
    <mergeCell ref="E37:H37"/>
    <mergeCell ref="I37:J37"/>
    <mergeCell ref="L37:M37"/>
    <mergeCell ref="B41:D41"/>
    <mergeCell ref="E41:H41"/>
    <mergeCell ref="I41:J41"/>
    <mergeCell ref="L41:M41"/>
    <mergeCell ref="N41:O41"/>
    <mergeCell ref="B42:H42"/>
    <mergeCell ref="I42:M42"/>
    <mergeCell ref="N42:O42"/>
    <mergeCell ref="B39:D39"/>
    <mergeCell ref="E39:H39"/>
    <mergeCell ref="I39:J39"/>
    <mergeCell ref="L39:M39"/>
    <mergeCell ref="N39:O39"/>
    <mergeCell ref="B40:D40"/>
    <mergeCell ref="E40:H40"/>
    <mergeCell ref="I40:J40"/>
    <mergeCell ref="L40:M40"/>
    <mergeCell ref="N40:O40"/>
    <mergeCell ref="N44:O44"/>
    <mergeCell ref="B45:D45"/>
    <mergeCell ref="E45:H45"/>
    <mergeCell ref="I45:J45"/>
    <mergeCell ref="L45:M45"/>
    <mergeCell ref="N45:O45"/>
    <mergeCell ref="A43:A49"/>
    <mergeCell ref="B43:D43"/>
    <mergeCell ref="E43:H43"/>
    <mergeCell ref="I43:J43"/>
    <mergeCell ref="L43:M43"/>
    <mergeCell ref="N43:O43"/>
    <mergeCell ref="B44:D44"/>
    <mergeCell ref="E44:H44"/>
    <mergeCell ref="I44:J44"/>
    <mergeCell ref="L44:M44"/>
    <mergeCell ref="B48:D48"/>
    <mergeCell ref="E48:H48"/>
    <mergeCell ref="I48:J48"/>
    <mergeCell ref="L48:M48"/>
    <mergeCell ref="N48:O48"/>
    <mergeCell ref="B49:H49"/>
    <mergeCell ref="I49:M49"/>
    <mergeCell ref="N49:O49"/>
    <mergeCell ref="B46:D46"/>
    <mergeCell ref="E46:H46"/>
    <mergeCell ref="I46:J46"/>
    <mergeCell ref="L46:M46"/>
    <mergeCell ref="N46:O46"/>
    <mergeCell ref="B47:D47"/>
    <mergeCell ref="E47:H47"/>
    <mergeCell ref="I47:J47"/>
    <mergeCell ref="L47:M47"/>
    <mergeCell ref="N47:O47"/>
    <mergeCell ref="N51:O51"/>
    <mergeCell ref="B52:D52"/>
    <mergeCell ref="E52:H52"/>
    <mergeCell ref="I52:J52"/>
    <mergeCell ref="L52:M52"/>
    <mergeCell ref="N52:O52"/>
    <mergeCell ref="A50:A56"/>
    <mergeCell ref="B50:D50"/>
    <mergeCell ref="E50:H50"/>
    <mergeCell ref="I50:J50"/>
    <mergeCell ref="L50:M50"/>
    <mergeCell ref="N50:O50"/>
    <mergeCell ref="B51:D51"/>
    <mergeCell ref="E51:H51"/>
    <mergeCell ref="I51:J51"/>
    <mergeCell ref="L51:M51"/>
    <mergeCell ref="B55:D55"/>
    <mergeCell ref="E55:H55"/>
    <mergeCell ref="I55:J55"/>
    <mergeCell ref="L55:M55"/>
    <mergeCell ref="N55:O55"/>
    <mergeCell ref="B56:H56"/>
    <mergeCell ref="I56:M56"/>
    <mergeCell ref="N56:O56"/>
    <mergeCell ref="B53:D53"/>
    <mergeCell ref="E53:H53"/>
    <mergeCell ref="I53:J53"/>
    <mergeCell ref="L53:M53"/>
    <mergeCell ref="N53:O53"/>
    <mergeCell ref="B54:D54"/>
    <mergeCell ref="E54:H54"/>
    <mergeCell ref="I54:J54"/>
    <mergeCell ref="L54:M54"/>
    <mergeCell ref="N54:O54"/>
    <mergeCell ref="N58:O58"/>
    <mergeCell ref="B59:D59"/>
    <mergeCell ref="E59:H59"/>
    <mergeCell ref="I59:J59"/>
    <mergeCell ref="L59:M59"/>
    <mergeCell ref="N59:O59"/>
    <mergeCell ref="A57:A63"/>
    <mergeCell ref="B57:D57"/>
    <mergeCell ref="E57:H57"/>
    <mergeCell ref="I57:J57"/>
    <mergeCell ref="L57:M57"/>
    <mergeCell ref="N57:O57"/>
    <mergeCell ref="B58:D58"/>
    <mergeCell ref="E58:H58"/>
    <mergeCell ref="I58:J58"/>
    <mergeCell ref="L58:M58"/>
    <mergeCell ref="B62:D62"/>
    <mergeCell ref="E62:H62"/>
    <mergeCell ref="I62:J62"/>
    <mergeCell ref="L62:M62"/>
    <mergeCell ref="N62:O62"/>
    <mergeCell ref="B63:H63"/>
    <mergeCell ref="I63:M63"/>
    <mergeCell ref="N63:O63"/>
    <mergeCell ref="B60:D60"/>
    <mergeCell ref="E60:H60"/>
    <mergeCell ref="I60:J60"/>
    <mergeCell ref="L60:M60"/>
    <mergeCell ref="N60:O60"/>
    <mergeCell ref="B61:D61"/>
    <mergeCell ref="E61:H61"/>
    <mergeCell ref="I61:J61"/>
    <mergeCell ref="L61:M61"/>
    <mergeCell ref="N61:O61"/>
    <mergeCell ref="B64:D64"/>
    <mergeCell ref="E64:H64"/>
    <mergeCell ref="I64:M64"/>
    <mergeCell ref="N64:O64"/>
    <mergeCell ref="A65:A71"/>
    <mergeCell ref="B65:D65"/>
    <mergeCell ref="E65:H65"/>
    <mergeCell ref="I65:J65"/>
    <mergeCell ref="L65:M65"/>
    <mergeCell ref="N65:O65"/>
    <mergeCell ref="B66:D66"/>
    <mergeCell ref="E66:H66"/>
    <mergeCell ref="I66:J66"/>
    <mergeCell ref="L66:M66"/>
    <mergeCell ref="N66:O66"/>
    <mergeCell ref="B67:D67"/>
    <mergeCell ref="E67:H67"/>
    <mergeCell ref="I67:J67"/>
    <mergeCell ref="L67:M67"/>
    <mergeCell ref="N67:O67"/>
    <mergeCell ref="B70:D70"/>
    <mergeCell ref="E70:H70"/>
    <mergeCell ref="I70:J70"/>
    <mergeCell ref="L70:M70"/>
    <mergeCell ref="N70:O70"/>
    <mergeCell ref="B71:H71"/>
    <mergeCell ref="I71:M71"/>
    <mergeCell ref="N71:O71"/>
    <mergeCell ref="B68:D68"/>
    <mergeCell ref="E68:H68"/>
    <mergeCell ref="I68:J68"/>
    <mergeCell ref="L68:M68"/>
    <mergeCell ref="N68:O68"/>
    <mergeCell ref="B69:D69"/>
    <mergeCell ref="E69:H69"/>
    <mergeCell ref="I69:J69"/>
    <mergeCell ref="L69:M69"/>
    <mergeCell ref="N69:O69"/>
    <mergeCell ref="N73:O73"/>
    <mergeCell ref="B74:D74"/>
    <mergeCell ref="E74:H74"/>
    <mergeCell ref="I74:J74"/>
    <mergeCell ref="L74:M74"/>
    <mergeCell ref="N74:O74"/>
    <mergeCell ref="A72:A78"/>
    <mergeCell ref="B72:D72"/>
    <mergeCell ref="E72:H72"/>
    <mergeCell ref="I72:J72"/>
    <mergeCell ref="L72:M72"/>
    <mergeCell ref="N72:O72"/>
    <mergeCell ref="B73:D73"/>
    <mergeCell ref="E73:H73"/>
    <mergeCell ref="I73:J73"/>
    <mergeCell ref="L73:M73"/>
    <mergeCell ref="B77:D77"/>
    <mergeCell ref="E77:H77"/>
    <mergeCell ref="I77:J77"/>
    <mergeCell ref="L77:M77"/>
    <mergeCell ref="N77:O77"/>
    <mergeCell ref="B78:H78"/>
    <mergeCell ref="I78:M78"/>
    <mergeCell ref="N78:O78"/>
    <mergeCell ref="B75:D75"/>
    <mergeCell ref="E75:H75"/>
    <mergeCell ref="I75:J75"/>
    <mergeCell ref="L75:M75"/>
    <mergeCell ref="N75:O75"/>
    <mergeCell ref="B76:D76"/>
    <mergeCell ref="E76:H76"/>
    <mergeCell ref="I76:J76"/>
    <mergeCell ref="L76:M76"/>
    <mergeCell ref="N76:O76"/>
    <mergeCell ref="N80:O80"/>
    <mergeCell ref="B81:D81"/>
    <mergeCell ref="E81:H81"/>
    <mergeCell ref="I81:J81"/>
    <mergeCell ref="L81:M81"/>
    <mergeCell ref="N81:O81"/>
    <mergeCell ref="A79:A85"/>
    <mergeCell ref="B79:D79"/>
    <mergeCell ref="E79:H79"/>
    <mergeCell ref="I79:J79"/>
    <mergeCell ref="L79:M79"/>
    <mergeCell ref="N79:O79"/>
    <mergeCell ref="B80:D80"/>
    <mergeCell ref="E80:H80"/>
    <mergeCell ref="I80:J80"/>
    <mergeCell ref="L80:M80"/>
    <mergeCell ref="B84:D84"/>
    <mergeCell ref="E84:H84"/>
    <mergeCell ref="I84:J84"/>
    <mergeCell ref="L84:M84"/>
    <mergeCell ref="N84:O84"/>
    <mergeCell ref="B85:H85"/>
    <mergeCell ref="I85:M85"/>
    <mergeCell ref="N85:O85"/>
    <mergeCell ref="B82:D82"/>
    <mergeCell ref="E82:H82"/>
    <mergeCell ref="I82:J82"/>
    <mergeCell ref="L82:M82"/>
    <mergeCell ref="N82:O82"/>
    <mergeCell ref="B83:D83"/>
    <mergeCell ref="E83:H83"/>
    <mergeCell ref="I83:J83"/>
    <mergeCell ref="L83:M83"/>
    <mergeCell ref="N83:O83"/>
    <mergeCell ref="N87:O87"/>
    <mergeCell ref="B88:D88"/>
    <mergeCell ref="E88:H88"/>
    <mergeCell ref="I88:J88"/>
    <mergeCell ref="L88:M88"/>
    <mergeCell ref="N88:O88"/>
    <mergeCell ref="A86:A92"/>
    <mergeCell ref="B86:D86"/>
    <mergeCell ref="E86:H86"/>
    <mergeCell ref="I86:J86"/>
    <mergeCell ref="L86:M86"/>
    <mergeCell ref="N86:O86"/>
    <mergeCell ref="B87:D87"/>
    <mergeCell ref="E87:H87"/>
    <mergeCell ref="I87:J87"/>
    <mergeCell ref="L87:M87"/>
    <mergeCell ref="B91:D91"/>
    <mergeCell ref="E91:H91"/>
    <mergeCell ref="I91:J91"/>
    <mergeCell ref="L91:M91"/>
    <mergeCell ref="N91:O91"/>
    <mergeCell ref="B92:H92"/>
    <mergeCell ref="I92:M92"/>
    <mergeCell ref="N92:O92"/>
    <mergeCell ref="B89:D89"/>
    <mergeCell ref="E89:H89"/>
    <mergeCell ref="I89:J89"/>
    <mergeCell ref="L89:M89"/>
    <mergeCell ref="N89:O89"/>
    <mergeCell ref="B90:D90"/>
    <mergeCell ref="E90:H90"/>
    <mergeCell ref="I90:J90"/>
    <mergeCell ref="L90:M90"/>
    <mergeCell ref="N90:O90"/>
    <mergeCell ref="N94:O94"/>
    <mergeCell ref="B95:D95"/>
    <mergeCell ref="E95:H95"/>
    <mergeCell ref="I95:J95"/>
    <mergeCell ref="L95:M95"/>
    <mergeCell ref="N95:O95"/>
    <mergeCell ref="A93:A99"/>
    <mergeCell ref="B93:D93"/>
    <mergeCell ref="E93:H93"/>
    <mergeCell ref="I93:J93"/>
    <mergeCell ref="L93:M93"/>
    <mergeCell ref="N93:O93"/>
    <mergeCell ref="B94:D94"/>
    <mergeCell ref="E94:H94"/>
    <mergeCell ref="I94:J94"/>
    <mergeCell ref="L94:M94"/>
    <mergeCell ref="B98:D98"/>
    <mergeCell ref="E98:H98"/>
    <mergeCell ref="I98:J98"/>
    <mergeCell ref="L98:M98"/>
    <mergeCell ref="N98:O98"/>
    <mergeCell ref="B99:H99"/>
    <mergeCell ref="I99:M99"/>
    <mergeCell ref="N99:O99"/>
    <mergeCell ref="B96:D96"/>
    <mergeCell ref="E96:H96"/>
    <mergeCell ref="I96:J96"/>
    <mergeCell ref="L96:M96"/>
    <mergeCell ref="N96:O96"/>
    <mergeCell ref="B97:D97"/>
    <mergeCell ref="E97:H97"/>
    <mergeCell ref="I97:J97"/>
    <mergeCell ref="L97:M97"/>
    <mergeCell ref="N97:O97"/>
    <mergeCell ref="B116:O117"/>
    <mergeCell ref="F100:M101"/>
    <mergeCell ref="N100:O101"/>
    <mergeCell ref="B102:O102"/>
    <mergeCell ref="B103:O103"/>
    <mergeCell ref="A106:D107"/>
    <mergeCell ref="A108:C109"/>
    <mergeCell ref="D108:D109"/>
    <mergeCell ref="E108:G109"/>
    <mergeCell ref="H108:H109"/>
    <mergeCell ref="I108:O109"/>
  </mergeCells>
  <phoneticPr fontId="9"/>
  <printOptions horizontalCentered="1"/>
  <pageMargins left="0.39370078740157483" right="0.39370078740157483" top="0.78740157480314965" bottom="0" header="0.51181102362204722" footer="0.51181102362204722"/>
  <pageSetup paperSize="9" scale="79" orientation="portrait"/>
  <headerFooter alignWithMargins="0">
    <oddHeader>&amp;R&amp;"ＭＳ ゴシック,標準"&amp;10＜参考様式19-6＞</oddHeader>
  </headerFooter>
  <rowBreaks count="1" manualBreakCount="1">
    <brk id="63"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1" tint="0.499984740745262"/>
  </sheetPr>
  <dimension ref="B1:AD123"/>
  <sheetViews>
    <sheetView workbookViewId="0"/>
  </sheetViews>
  <sheetFormatPr defaultColWidth="3.5" defaultRowHeight="13.5" x14ac:dyDescent="0.15"/>
  <cols>
    <col min="1" max="1" width="1.25" style="880" customWidth="1"/>
    <col min="2" max="2" width="3.125" style="1004" customWidth="1"/>
    <col min="3" max="30" width="3.125" style="880" customWidth="1"/>
    <col min="31" max="31" width="1.25" style="880" customWidth="1"/>
    <col min="32" max="16384" width="3.5" style="880"/>
  </cols>
  <sheetData>
    <row r="1" spans="2:30" s="827" customFormat="1" x14ac:dyDescent="0.15"/>
    <row r="2" spans="2:30" s="827" customFormat="1" x14ac:dyDescent="0.15">
      <c r="B2" s="827" t="s">
        <v>2154</v>
      </c>
    </row>
    <row r="3" spans="2:30" s="827" customFormat="1" x14ac:dyDescent="0.15">
      <c r="U3" s="829" t="s">
        <v>477</v>
      </c>
      <c r="V3" s="2838"/>
      <c r="W3" s="2838"/>
      <c r="X3" s="830" t="s">
        <v>478</v>
      </c>
      <c r="Y3" s="2838"/>
      <c r="Z3" s="2838"/>
      <c r="AA3" s="830" t="s">
        <v>479</v>
      </c>
      <c r="AB3" s="2838"/>
      <c r="AC3" s="2838"/>
      <c r="AD3" s="830" t="s">
        <v>647</v>
      </c>
    </row>
    <row r="4" spans="2:30" s="827" customFormat="1" x14ac:dyDescent="0.15">
      <c r="AD4" s="829"/>
    </row>
    <row r="5" spans="2:30" s="827" customFormat="1" ht="27.75" customHeight="1" x14ac:dyDescent="0.15">
      <c r="B5" s="3065" t="s">
        <v>1967</v>
      </c>
      <c r="C5" s="3065"/>
      <c r="D5" s="3065"/>
      <c r="E5" s="3065"/>
      <c r="F5" s="3065"/>
      <c r="G5" s="3065"/>
      <c r="H5" s="3065"/>
      <c r="I5" s="3065"/>
      <c r="J5" s="3065"/>
      <c r="K5" s="3065"/>
      <c r="L5" s="3065"/>
      <c r="M5" s="3065"/>
      <c r="N5" s="3065"/>
      <c r="O5" s="3065"/>
      <c r="P5" s="3065"/>
      <c r="Q5" s="3065"/>
      <c r="R5" s="3065"/>
      <c r="S5" s="3065"/>
      <c r="T5" s="3065"/>
      <c r="U5" s="3065"/>
      <c r="V5" s="3065"/>
      <c r="W5" s="3065"/>
      <c r="X5" s="3065"/>
      <c r="Y5" s="3065"/>
      <c r="Z5" s="3065"/>
      <c r="AA5" s="3065"/>
      <c r="AB5" s="3065"/>
      <c r="AC5" s="3065"/>
      <c r="AD5" s="3065"/>
    </row>
    <row r="6" spans="2:30" s="827" customFormat="1" x14ac:dyDescent="0.15"/>
    <row r="7" spans="2:30" s="827" customFormat="1" ht="23.25" customHeight="1" x14ac:dyDescent="0.15">
      <c r="B7" s="2730" t="s">
        <v>1177</v>
      </c>
      <c r="C7" s="2730"/>
      <c r="D7" s="2730"/>
      <c r="E7" s="2730"/>
      <c r="F7" s="2731"/>
      <c r="G7" s="2731"/>
      <c r="H7" s="3080"/>
      <c r="I7" s="3080"/>
      <c r="J7" s="3080"/>
      <c r="K7" s="3080"/>
      <c r="L7" s="3080"/>
      <c r="M7" s="3080"/>
      <c r="N7" s="3080"/>
      <c r="O7" s="3080"/>
      <c r="P7" s="3080"/>
      <c r="Q7" s="3080"/>
      <c r="R7" s="3080"/>
      <c r="S7" s="3080"/>
      <c r="T7" s="3080"/>
      <c r="U7" s="3080"/>
      <c r="V7" s="3080"/>
      <c r="W7" s="3080"/>
      <c r="X7" s="3080"/>
      <c r="Y7" s="3080"/>
      <c r="Z7" s="3080"/>
      <c r="AA7" s="3080"/>
      <c r="AB7" s="3080"/>
      <c r="AC7" s="3080"/>
      <c r="AD7" s="3081"/>
    </row>
    <row r="8" spans="2:30" ht="23.25" customHeight="1" x14ac:dyDescent="0.15">
      <c r="B8" s="2731" t="s">
        <v>1178</v>
      </c>
      <c r="C8" s="3080"/>
      <c r="D8" s="3080"/>
      <c r="E8" s="3080"/>
      <c r="F8" s="3081"/>
      <c r="G8" s="831" t="s">
        <v>10</v>
      </c>
      <c r="H8" s="832" t="s">
        <v>762</v>
      </c>
      <c r="I8" s="832"/>
      <c r="J8" s="832"/>
      <c r="K8" s="832"/>
      <c r="L8" s="843" t="s">
        <v>10</v>
      </c>
      <c r="M8" s="832" t="s">
        <v>763</v>
      </c>
      <c r="N8" s="832"/>
      <c r="O8" s="832"/>
      <c r="P8" s="832"/>
      <c r="Q8" s="843" t="s">
        <v>10</v>
      </c>
      <c r="R8" s="832" t="s">
        <v>764</v>
      </c>
      <c r="S8" s="1047"/>
      <c r="T8" s="1047"/>
      <c r="U8" s="1047"/>
      <c r="V8" s="1047"/>
      <c r="W8" s="1047"/>
      <c r="X8" s="1047"/>
      <c r="Y8" s="1047"/>
      <c r="Z8" s="1047"/>
      <c r="AA8" s="1047"/>
      <c r="AB8" s="1047"/>
      <c r="AC8" s="1047"/>
      <c r="AD8" s="1048"/>
    </row>
    <row r="9" spans="2:30" ht="23.25" customHeight="1" x14ac:dyDescent="0.15">
      <c r="B9" s="3191" t="s">
        <v>1968</v>
      </c>
      <c r="C9" s="3192"/>
      <c r="D9" s="3192"/>
      <c r="E9" s="3192"/>
      <c r="F9" s="3193"/>
      <c r="G9" s="843" t="s">
        <v>10</v>
      </c>
      <c r="H9" s="860" t="s">
        <v>1969</v>
      </c>
      <c r="I9" s="860"/>
      <c r="J9" s="860"/>
      <c r="K9" s="860"/>
      <c r="L9" s="860"/>
      <c r="M9" s="860"/>
      <c r="N9" s="860"/>
      <c r="O9" s="860"/>
      <c r="P9" s="860"/>
      <c r="Q9" s="860"/>
      <c r="R9" s="860"/>
      <c r="S9" s="1051"/>
      <c r="T9" s="1051"/>
      <c r="U9" s="1051"/>
      <c r="V9" s="1051"/>
      <c r="W9" s="1051"/>
      <c r="X9" s="1051"/>
      <c r="Y9" s="1051"/>
      <c r="Z9" s="1051"/>
      <c r="AA9" s="1051"/>
      <c r="AB9" s="1051"/>
      <c r="AC9" s="1051"/>
      <c r="AD9" s="1052"/>
    </row>
    <row r="10" spans="2:30" ht="23.25" customHeight="1" x14ac:dyDescent="0.15">
      <c r="B10" s="3079"/>
      <c r="C10" s="3066"/>
      <c r="D10" s="3066"/>
      <c r="E10" s="3066"/>
      <c r="F10" s="3078"/>
      <c r="G10" s="843" t="s">
        <v>10</v>
      </c>
      <c r="H10" s="846" t="s">
        <v>1970</v>
      </c>
      <c r="I10" s="846"/>
      <c r="J10" s="846"/>
      <c r="K10" s="846"/>
      <c r="L10" s="846"/>
      <c r="M10" s="846"/>
      <c r="N10" s="846"/>
      <c r="O10" s="846"/>
      <c r="P10" s="846"/>
      <c r="Q10" s="846"/>
      <c r="R10" s="846"/>
      <c r="S10" s="1072"/>
      <c r="T10" s="1072"/>
      <c r="U10" s="1072"/>
      <c r="V10" s="1072"/>
      <c r="W10" s="1072"/>
      <c r="X10" s="1072"/>
      <c r="Y10" s="1072"/>
      <c r="Z10" s="1072"/>
      <c r="AA10" s="1072"/>
      <c r="AB10" s="1072"/>
      <c r="AC10" s="1072"/>
      <c r="AD10" s="1073"/>
    </row>
    <row r="11" spans="2:30" ht="23.25" customHeight="1" x14ac:dyDescent="0.15">
      <c r="B11" s="3194"/>
      <c r="C11" s="3195"/>
      <c r="D11" s="3195"/>
      <c r="E11" s="3195"/>
      <c r="F11" s="3196"/>
      <c r="G11" s="863" t="s">
        <v>10</v>
      </c>
      <c r="H11" s="866" t="s">
        <v>1971</v>
      </c>
      <c r="I11" s="1053"/>
      <c r="J11" s="1053"/>
      <c r="K11" s="1053"/>
      <c r="L11" s="1053"/>
      <c r="M11" s="1053"/>
      <c r="N11" s="1053"/>
      <c r="O11" s="1053"/>
      <c r="P11" s="1053"/>
      <c r="Q11" s="1053"/>
      <c r="R11" s="1053"/>
      <c r="S11" s="1053"/>
      <c r="T11" s="1053"/>
      <c r="U11" s="1053"/>
      <c r="V11" s="1053"/>
      <c r="W11" s="1053"/>
      <c r="X11" s="1053"/>
      <c r="Y11" s="1053"/>
      <c r="Z11" s="1053"/>
      <c r="AA11" s="1053"/>
      <c r="AB11" s="1053"/>
      <c r="AC11" s="1053"/>
      <c r="AD11" s="1054"/>
    </row>
    <row r="12" spans="2:30" s="827" customFormat="1" x14ac:dyDescent="0.15"/>
    <row r="13" spans="2:30" s="827" customFormat="1" x14ac:dyDescent="0.15">
      <c r="B13" s="827" t="s">
        <v>1240</v>
      </c>
    </row>
    <row r="14" spans="2:30" s="827" customFormat="1" x14ac:dyDescent="0.15">
      <c r="B14" s="827" t="s">
        <v>1192</v>
      </c>
      <c r="AC14" s="846"/>
      <c r="AD14" s="846"/>
    </row>
    <row r="15" spans="2:30" s="827" customFormat="1" ht="6" customHeight="1" x14ac:dyDescent="0.15"/>
    <row r="16" spans="2:30" s="827" customFormat="1" ht="4.5" customHeight="1" x14ac:dyDescent="0.15">
      <c r="B16" s="2820" t="s">
        <v>1193</v>
      </c>
      <c r="C16" s="2815"/>
      <c r="D16" s="2815"/>
      <c r="E16" s="2815"/>
      <c r="F16" s="2816"/>
      <c r="G16" s="836"/>
      <c r="H16" s="837"/>
      <c r="I16" s="837"/>
      <c r="J16" s="837"/>
      <c r="K16" s="837"/>
      <c r="L16" s="837"/>
      <c r="M16" s="837"/>
      <c r="N16" s="837"/>
      <c r="O16" s="837"/>
      <c r="P16" s="837"/>
      <c r="Q16" s="837"/>
      <c r="R16" s="837"/>
      <c r="S16" s="837"/>
      <c r="T16" s="837"/>
      <c r="U16" s="837"/>
      <c r="V16" s="837"/>
      <c r="W16" s="837"/>
      <c r="X16" s="837"/>
      <c r="Y16" s="837"/>
      <c r="Z16" s="836"/>
      <c r="AA16" s="837"/>
      <c r="AB16" s="837"/>
      <c r="AC16" s="3241"/>
      <c r="AD16" s="3242"/>
    </row>
    <row r="17" spans="2:30" s="827" customFormat="1" ht="15.75" customHeight="1" x14ac:dyDescent="0.15">
      <c r="B17" s="3182"/>
      <c r="C17" s="3065"/>
      <c r="D17" s="3065"/>
      <c r="E17" s="3065"/>
      <c r="F17" s="3183"/>
      <c r="G17" s="839"/>
      <c r="H17" s="827" t="s">
        <v>1241</v>
      </c>
      <c r="Z17" s="1059"/>
      <c r="AA17" s="840" t="s">
        <v>769</v>
      </c>
      <c r="AB17" s="840" t="s">
        <v>770</v>
      </c>
      <c r="AC17" s="840" t="s">
        <v>771</v>
      </c>
      <c r="AD17" s="844"/>
    </row>
    <row r="18" spans="2:30" s="827" customFormat="1" ht="18.75" customHeight="1" x14ac:dyDescent="0.15">
      <c r="B18" s="3182"/>
      <c r="C18" s="3065"/>
      <c r="D18" s="3065"/>
      <c r="E18" s="3065"/>
      <c r="F18" s="3183"/>
      <c r="G18" s="839"/>
      <c r="I18" s="868" t="s">
        <v>858</v>
      </c>
      <c r="J18" s="3189" t="s">
        <v>1195</v>
      </c>
      <c r="K18" s="3190"/>
      <c r="L18" s="3190"/>
      <c r="M18" s="3190"/>
      <c r="N18" s="3190"/>
      <c r="O18" s="3190"/>
      <c r="P18" s="3190"/>
      <c r="Q18" s="3190"/>
      <c r="R18" s="3190"/>
      <c r="S18" s="3190"/>
      <c r="T18" s="3190"/>
      <c r="U18" s="877"/>
      <c r="V18" s="2564"/>
      <c r="W18" s="2565"/>
      <c r="X18" s="850" t="s">
        <v>860</v>
      </c>
      <c r="Z18" s="842"/>
      <c r="AA18" s="840"/>
      <c r="AB18" s="840"/>
      <c r="AC18" s="840"/>
      <c r="AD18" s="844"/>
    </row>
    <row r="19" spans="2:30" s="827" customFormat="1" ht="18.75" customHeight="1" x14ac:dyDescent="0.15">
      <c r="B19" s="3182"/>
      <c r="C19" s="3065"/>
      <c r="D19" s="3065"/>
      <c r="E19" s="3065"/>
      <c r="F19" s="3183"/>
      <c r="G19" s="839"/>
      <c r="I19" s="868" t="s">
        <v>861</v>
      </c>
      <c r="J19" s="1066" t="s">
        <v>1196</v>
      </c>
      <c r="K19" s="877"/>
      <c r="L19" s="877"/>
      <c r="M19" s="877"/>
      <c r="N19" s="877"/>
      <c r="O19" s="877"/>
      <c r="P19" s="877"/>
      <c r="Q19" s="877"/>
      <c r="R19" s="877"/>
      <c r="S19" s="877"/>
      <c r="T19" s="877"/>
      <c r="U19" s="850"/>
      <c r="V19" s="2786"/>
      <c r="W19" s="2787"/>
      <c r="X19" s="872" t="s">
        <v>860</v>
      </c>
      <c r="Y19" s="1062"/>
      <c r="Z19" s="842"/>
      <c r="AA19" s="843" t="s">
        <v>10</v>
      </c>
      <c r="AB19" s="843" t="s">
        <v>770</v>
      </c>
      <c r="AC19" s="843" t="s">
        <v>10</v>
      </c>
      <c r="AD19" s="844"/>
    </row>
    <row r="20" spans="2:30" s="827" customFormat="1" x14ac:dyDescent="0.15">
      <c r="B20" s="3182"/>
      <c r="C20" s="3065"/>
      <c r="D20" s="3065"/>
      <c r="E20" s="3065"/>
      <c r="F20" s="3183"/>
      <c r="G20" s="839"/>
      <c r="H20" s="827" t="s">
        <v>1197</v>
      </c>
      <c r="Z20" s="839"/>
      <c r="AA20" s="846"/>
      <c r="AB20" s="830"/>
      <c r="AC20" s="846"/>
      <c r="AD20" s="844"/>
    </row>
    <row r="21" spans="2:30" s="827" customFormat="1" ht="15.75" customHeight="1" x14ac:dyDescent="0.15">
      <c r="B21" s="3182"/>
      <c r="C21" s="3065"/>
      <c r="D21" s="3065"/>
      <c r="E21" s="3065"/>
      <c r="F21" s="3183"/>
      <c r="G21" s="839"/>
      <c r="H21" s="827" t="s">
        <v>1198</v>
      </c>
      <c r="T21" s="1062"/>
      <c r="V21" s="1062"/>
      <c r="Z21" s="842"/>
      <c r="AA21" s="846"/>
      <c r="AB21" s="846"/>
      <c r="AC21" s="846"/>
      <c r="AD21" s="844"/>
    </row>
    <row r="22" spans="2:30" s="827" customFormat="1" ht="30" customHeight="1" x14ac:dyDescent="0.15">
      <c r="B22" s="3182"/>
      <c r="C22" s="3065"/>
      <c r="D22" s="3065"/>
      <c r="E22" s="3065"/>
      <c r="F22" s="3183"/>
      <c r="G22" s="839"/>
      <c r="I22" s="868" t="s">
        <v>1002</v>
      </c>
      <c r="J22" s="3189" t="s">
        <v>1199</v>
      </c>
      <c r="K22" s="3190"/>
      <c r="L22" s="3190"/>
      <c r="M22" s="3190"/>
      <c r="N22" s="3190"/>
      <c r="O22" s="3190"/>
      <c r="P22" s="3190"/>
      <c r="Q22" s="3190"/>
      <c r="R22" s="3190"/>
      <c r="S22" s="3190"/>
      <c r="T22" s="3190"/>
      <c r="U22" s="3243"/>
      <c r="V22" s="2564"/>
      <c r="W22" s="2565"/>
      <c r="X22" s="850" t="s">
        <v>860</v>
      </c>
      <c r="Y22" s="1062"/>
      <c r="Z22" s="842"/>
      <c r="AA22" s="843" t="s">
        <v>10</v>
      </c>
      <c r="AB22" s="843" t="s">
        <v>770</v>
      </c>
      <c r="AC22" s="843" t="s">
        <v>10</v>
      </c>
      <c r="AD22" s="844"/>
    </row>
    <row r="23" spans="2:30" s="827" customFormat="1" ht="6" customHeight="1" x14ac:dyDescent="0.15">
      <c r="B23" s="3184"/>
      <c r="C23" s="3185"/>
      <c r="D23" s="3185"/>
      <c r="E23" s="3185"/>
      <c r="F23" s="3186"/>
      <c r="G23" s="853"/>
      <c r="H23" s="854"/>
      <c r="I23" s="854"/>
      <c r="J23" s="854"/>
      <c r="K23" s="854"/>
      <c r="L23" s="854"/>
      <c r="M23" s="854"/>
      <c r="N23" s="854"/>
      <c r="O23" s="854"/>
      <c r="P23" s="854"/>
      <c r="Q23" s="854"/>
      <c r="R23" s="854"/>
      <c r="S23" s="854"/>
      <c r="T23" s="1063"/>
      <c r="U23" s="1063"/>
      <c r="V23" s="854"/>
      <c r="W23" s="854"/>
      <c r="X23" s="854"/>
      <c r="Y23" s="854"/>
      <c r="Z23" s="853"/>
      <c r="AA23" s="854"/>
      <c r="AB23" s="854"/>
      <c r="AC23" s="866"/>
      <c r="AD23" s="960"/>
    </row>
    <row r="24" spans="2:30" s="827" customFormat="1" ht="9.75" customHeight="1" x14ac:dyDescent="0.15">
      <c r="B24" s="1065"/>
      <c r="C24" s="1065"/>
      <c r="D24" s="1065"/>
      <c r="E24" s="1065"/>
      <c r="F24" s="1065"/>
      <c r="T24" s="1062"/>
      <c r="U24" s="1062"/>
    </row>
    <row r="25" spans="2:30" s="827" customFormat="1" x14ac:dyDescent="0.15">
      <c r="B25" s="827" t="s">
        <v>1200</v>
      </c>
      <c r="C25" s="1065"/>
      <c r="D25" s="1065"/>
      <c r="E25" s="1065"/>
      <c r="F25" s="1065"/>
      <c r="T25" s="1062"/>
      <c r="U25" s="1062"/>
    </row>
    <row r="26" spans="2:30" s="827" customFormat="1" ht="6.75" customHeight="1" x14ac:dyDescent="0.15">
      <c r="B26" s="1065"/>
      <c r="C26" s="1065"/>
      <c r="D26" s="1065"/>
      <c r="E26" s="1065"/>
      <c r="F26" s="1065"/>
      <c r="T26" s="1062"/>
      <c r="U26" s="1062"/>
    </row>
    <row r="27" spans="2:30" s="827" customFormat="1" ht="4.5" customHeight="1" x14ac:dyDescent="0.15">
      <c r="B27" s="2820" t="s">
        <v>1193</v>
      </c>
      <c r="C27" s="2815"/>
      <c r="D27" s="2815"/>
      <c r="E27" s="2815"/>
      <c r="F27" s="2816"/>
      <c r="G27" s="836"/>
      <c r="H27" s="837"/>
      <c r="I27" s="837"/>
      <c r="J27" s="837"/>
      <c r="K27" s="837"/>
      <c r="L27" s="837"/>
      <c r="M27" s="837"/>
      <c r="N27" s="837"/>
      <c r="O27" s="837"/>
      <c r="P27" s="837"/>
      <c r="Q27" s="837"/>
      <c r="R27" s="837"/>
      <c r="S27" s="837"/>
      <c r="T27" s="837"/>
      <c r="U27" s="837"/>
      <c r="V27" s="837"/>
      <c r="W27" s="837"/>
      <c r="X27" s="837"/>
      <c r="Y27" s="837"/>
      <c r="Z27" s="836"/>
      <c r="AA27" s="837"/>
      <c r="AB27" s="837"/>
      <c r="AC27" s="860"/>
      <c r="AD27" s="921"/>
    </row>
    <row r="28" spans="2:30" s="827" customFormat="1" ht="15.75" customHeight="1" x14ac:dyDescent="0.15">
      <c r="B28" s="3182"/>
      <c r="C28" s="3065"/>
      <c r="D28" s="3065"/>
      <c r="E28" s="3065"/>
      <c r="F28" s="3183"/>
      <c r="G28" s="839"/>
      <c r="H28" s="827" t="s">
        <v>1242</v>
      </c>
      <c r="Z28" s="839"/>
      <c r="AA28" s="840" t="s">
        <v>769</v>
      </c>
      <c r="AB28" s="840" t="s">
        <v>770</v>
      </c>
      <c r="AC28" s="840" t="s">
        <v>771</v>
      </c>
      <c r="AD28" s="1057"/>
    </row>
    <row r="29" spans="2:30" s="827" customFormat="1" ht="18.75" customHeight="1" x14ac:dyDescent="0.15">
      <c r="B29" s="3182"/>
      <c r="C29" s="3065"/>
      <c r="D29" s="3065"/>
      <c r="E29" s="3065"/>
      <c r="F29" s="3183"/>
      <c r="G29" s="839"/>
      <c r="I29" s="868" t="s">
        <v>858</v>
      </c>
      <c r="J29" s="3189" t="s">
        <v>1195</v>
      </c>
      <c r="K29" s="3190"/>
      <c r="L29" s="3190"/>
      <c r="M29" s="3190"/>
      <c r="N29" s="3190"/>
      <c r="O29" s="3190"/>
      <c r="P29" s="3190"/>
      <c r="Q29" s="3190"/>
      <c r="R29" s="3190"/>
      <c r="S29" s="3190"/>
      <c r="T29" s="3190"/>
      <c r="U29" s="850"/>
      <c r="V29" s="2564"/>
      <c r="W29" s="2565"/>
      <c r="X29" s="850" t="s">
        <v>860</v>
      </c>
      <c r="Z29" s="839"/>
      <c r="AA29" s="840"/>
      <c r="AB29" s="840"/>
      <c r="AC29" s="840"/>
      <c r="AD29" s="844"/>
    </row>
    <row r="30" spans="2:30" s="827" customFormat="1" ht="18.75" customHeight="1" x14ac:dyDescent="0.15">
      <c r="B30" s="3182"/>
      <c r="C30" s="3065"/>
      <c r="D30" s="3065"/>
      <c r="E30" s="3065"/>
      <c r="F30" s="3183"/>
      <c r="G30" s="839"/>
      <c r="I30" s="1060" t="s">
        <v>861</v>
      </c>
      <c r="J30" s="1078" t="s">
        <v>1196</v>
      </c>
      <c r="K30" s="854"/>
      <c r="L30" s="854"/>
      <c r="M30" s="854"/>
      <c r="N30" s="854"/>
      <c r="O30" s="854"/>
      <c r="P30" s="854"/>
      <c r="Q30" s="854"/>
      <c r="R30" s="854"/>
      <c r="S30" s="854"/>
      <c r="T30" s="854"/>
      <c r="U30" s="872"/>
      <c r="V30" s="2786"/>
      <c r="W30" s="2787"/>
      <c r="X30" s="872" t="s">
        <v>860</v>
      </c>
      <c r="Y30" s="1062"/>
      <c r="Z30" s="842"/>
      <c r="AA30" s="843" t="s">
        <v>10</v>
      </c>
      <c r="AB30" s="843" t="s">
        <v>770</v>
      </c>
      <c r="AC30" s="843" t="s">
        <v>10</v>
      </c>
      <c r="AD30" s="844"/>
    </row>
    <row r="31" spans="2:30" s="827" customFormat="1" ht="6" customHeight="1" x14ac:dyDescent="0.15">
      <c r="B31" s="3184"/>
      <c r="C31" s="3185"/>
      <c r="D31" s="3185"/>
      <c r="E31" s="3185"/>
      <c r="F31" s="3186"/>
      <c r="G31" s="853"/>
      <c r="H31" s="854"/>
      <c r="I31" s="854"/>
      <c r="J31" s="854"/>
      <c r="K31" s="854"/>
      <c r="L31" s="854"/>
      <c r="M31" s="854"/>
      <c r="N31" s="854"/>
      <c r="O31" s="854"/>
      <c r="P31" s="854"/>
      <c r="Q31" s="854"/>
      <c r="R31" s="854"/>
      <c r="S31" s="854"/>
      <c r="T31" s="1063"/>
      <c r="U31" s="1063"/>
      <c r="V31" s="854"/>
      <c r="W31" s="854"/>
      <c r="X31" s="854"/>
      <c r="Y31" s="854"/>
      <c r="Z31" s="853"/>
      <c r="AA31" s="854"/>
      <c r="AB31" s="854"/>
      <c r="AC31" s="866"/>
      <c r="AD31" s="960"/>
    </row>
    <row r="32" spans="2:30" s="827" customFormat="1" ht="9.75" customHeight="1" x14ac:dyDescent="0.15">
      <c r="B32" s="1065"/>
      <c r="C32" s="1065"/>
      <c r="D32" s="1065"/>
      <c r="E32" s="1065"/>
      <c r="F32" s="1065"/>
      <c r="T32" s="1062"/>
      <c r="U32" s="1062"/>
    </row>
    <row r="33" spans="2:30" s="827" customFormat="1" ht="13.5" customHeight="1" x14ac:dyDescent="0.15">
      <c r="B33" s="827" t="s">
        <v>1243</v>
      </c>
      <c r="C33" s="1065"/>
      <c r="D33" s="1065"/>
      <c r="E33" s="1065"/>
      <c r="F33" s="1065"/>
      <c r="T33" s="1062"/>
      <c r="U33" s="1062"/>
    </row>
    <row r="34" spans="2:30" s="827" customFormat="1" ht="6.75" customHeight="1" x14ac:dyDescent="0.15">
      <c r="B34" s="1065"/>
      <c r="C34" s="1065"/>
      <c r="D34" s="1065"/>
      <c r="E34" s="1065"/>
      <c r="F34" s="1065"/>
      <c r="T34" s="1062"/>
      <c r="U34" s="1062"/>
    </row>
    <row r="35" spans="2:30" s="827" customFormat="1" ht="4.5" customHeight="1" x14ac:dyDescent="0.15">
      <c r="B35" s="2820" t="s">
        <v>1193</v>
      </c>
      <c r="C35" s="2815"/>
      <c r="D35" s="2815"/>
      <c r="E35" s="2815"/>
      <c r="F35" s="2816"/>
      <c r="G35" s="836"/>
      <c r="H35" s="837"/>
      <c r="I35" s="837"/>
      <c r="J35" s="837"/>
      <c r="K35" s="837"/>
      <c r="L35" s="837"/>
      <c r="M35" s="837"/>
      <c r="N35" s="837"/>
      <c r="O35" s="837"/>
      <c r="P35" s="837"/>
      <c r="Q35" s="837"/>
      <c r="R35" s="837"/>
      <c r="S35" s="837"/>
      <c r="T35" s="837"/>
      <c r="U35" s="837"/>
      <c r="V35" s="837"/>
      <c r="W35" s="837"/>
      <c r="X35" s="837"/>
      <c r="Y35" s="837"/>
      <c r="Z35" s="836"/>
      <c r="AA35" s="837"/>
      <c r="AB35" s="837"/>
      <c r="AC35" s="860"/>
      <c r="AD35" s="921"/>
    </row>
    <row r="36" spans="2:30" s="827" customFormat="1" ht="15.75" customHeight="1" x14ac:dyDescent="0.15">
      <c r="B36" s="3182"/>
      <c r="C36" s="3065"/>
      <c r="D36" s="3065"/>
      <c r="E36" s="3065"/>
      <c r="F36" s="3183"/>
      <c r="G36" s="839"/>
      <c r="H36" s="827" t="s">
        <v>1201</v>
      </c>
      <c r="Z36" s="839"/>
      <c r="AA36" s="840" t="s">
        <v>769</v>
      </c>
      <c r="AB36" s="840" t="s">
        <v>770</v>
      </c>
      <c r="AC36" s="840" t="s">
        <v>771</v>
      </c>
      <c r="AD36" s="1057"/>
    </row>
    <row r="37" spans="2:30" s="827" customFormat="1" ht="18.75" customHeight="1" x14ac:dyDescent="0.15">
      <c r="B37" s="3182"/>
      <c r="C37" s="3065"/>
      <c r="D37" s="3065"/>
      <c r="E37" s="3065"/>
      <c r="F37" s="3183"/>
      <c r="G37" s="839"/>
      <c r="I37" s="868" t="s">
        <v>858</v>
      </c>
      <c r="J37" s="3189" t="s">
        <v>1195</v>
      </c>
      <c r="K37" s="3190"/>
      <c r="L37" s="3190"/>
      <c r="M37" s="3190"/>
      <c r="N37" s="3190"/>
      <c r="O37" s="3190"/>
      <c r="P37" s="3190"/>
      <c r="Q37" s="3190"/>
      <c r="R37" s="3190"/>
      <c r="S37" s="3190"/>
      <c r="T37" s="3190"/>
      <c r="U37" s="850"/>
      <c r="V37" s="3061"/>
      <c r="W37" s="2564"/>
      <c r="X37" s="850" t="s">
        <v>860</v>
      </c>
      <c r="Z37" s="839"/>
      <c r="AA37" s="840"/>
      <c r="AB37" s="840"/>
      <c r="AC37" s="840"/>
      <c r="AD37" s="844"/>
    </row>
    <row r="38" spans="2:30" s="827" customFormat="1" ht="18.75" customHeight="1" x14ac:dyDescent="0.15">
      <c r="B38" s="3184"/>
      <c r="C38" s="3185"/>
      <c r="D38" s="3185"/>
      <c r="E38" s="3185"/>
      <c r="F38" s="3186"/>
      <c r="G38" s="839"/>
      <c r="I38" s="868" t="s">
        <v>861</v>
      </c>
      <c r="J38" s="1058" t="s">
        <v>1196</v>
      </c>
      <c r="K38" s="877"/>
      <c r="L38" s="877"/>
      <c r="M38" s="877"/>
      <c r="N38" s="877"/>
      <c r="O38" s="877"/>
      <c r="P38" s="877"/>
      <c r="Q38" s="877"/>
      <c r="R38" s="877"/>
      <c r="S38" s="877"/>
      <c r="T38" s="877"/>
      <c r="U38" s="850"/>
      <c r="V38" s="3061"/>
      <c r="W38" s="2564"/>
      <c r="X38" s="850" t="s">
        <v>860</v>
      </c>
      <c r="Y38" s="1062"/>
      <c r="Z38" s="842"/>
      <c r="AA38" s="843" t="s">
        <v>10</v>
      </c>
      <c r="AB38" s="843" t="s">
        <v>770</v>
      </c>
      <c r="AC38" s="843" t="s">
        <v>10</v>
      </c>
      <c r="AD38" s="844"/>
    </row>
    <row r="39" spans="2:30" s="827" customFormat="1" ht="6" customHeight="1" x14ac:dyDescent="0.15">
      <c r="B39" s="3184"/>
      <c r="C39" s="2709"/>
      <c r="D39" s="3185"/>
      <c r="E39" s="3185"/>
      <c r="F39" s="3186"/>
      <c r="G39" s="853"/>
      <c r="H39" s="854"/>
      <c r="I39" s="854"/>
      <c r="J39" s="854"/>
      <c r="K39" s="854"/>
      <c r="L39" s="854"/>
      <c r="M39" s="854"/>
      <c r="N39" s="854"/>
      <c r="O39" s="854"/>
      <c r="P39" s="854"/>
      <c r="Q39" s="854"/>
      <c r="R39" s="854"/>
      <c r="S39" s="854"/>
      <c r="T39" s="1063"/>
      <c r="U39" s="1063"/>
      <c r="V39" s="854"/>
      <c r="W39" s="854"/>
      <c r="X39" s="854"/>
      <c r="Y39" s="854"/>
      <c r="Z39" s="853"/>
      <c r="AA39" s="854"/>
      <c r="AB39" s="854"/>
      <c r="AC39" s="866"/>
      <c r="AD39" s="960"/>
    </row>
    <row r="40" spans="2:30" s="827" customFormat="1" ht="4.5" customHeight="1" x14ac:dyDescent="0.15">
      <c r="B40" s="2820" t="s">
        <v>1211</v>
      </c>
      <c r="C40" s="2815"/>
      <c r="D40" s="2815"/>
      <c r="E40" s="2815"/>
      <c r="F40" s="2816"/>
      <c r="G40" s="836"/>
      <c r="H40" s="837"/>
      <c r="I40" s="837"/>
      <c r="J40" s="837"/>
      <c r="K40" s="837"/>
      <c r="L40" s="837"/>
      <c r="M40" s="837"/>
      <c r="N40" s="837"/>
      <c r="O40" s="837"/>
      <c r="P40" s="837"/>
      <c r="Q40" s="837"/>
      <c r="R40" s="837"/>
      <c r="S40" s="837"/>
      <c r="T40" s="837"/>
      <c r="U40" s="837"/>
      <c r="V40" s="837"/>
      <c r="W40" s="837"/>
      <c r="X40" s="837"/>
      <c r="Y40" s="837"/>
      <c r="Z40" s="836"/>
      <c r="AA40" s="837"/>
      <c r="AB40" s="837"/>
      <c r="AC40" s="860"/>
      <c r="AD40" s="921"/>
    </row>
    <row r="41" spans="2:30" s="827" customFormat="1" ht="15.75" customHeight="1" x14ac:dyDescent="0.15">
      <c r="B41" s="3182"/>
      <c r="C41" s="3065"/>
      <c r="D41" s="3065"/>
      <c r="E41" s="3065"/>
      <c r="F41" s="3183"/>
      <c r="G41" s="839"/>
      <c r="H41" s="827" t="s">
        <v>1206</v>
      </c>
      <c r="Z41" s="839"/>
      <c r="AA41" s="840" t="s">
        <v>769</v>
      </c>
      <c r="AB41" s="840" t="s">
        <v>770</v>
      </c>
      <c r="AC41" s="840" t="s">
        <v>771</v>
      </c>
      <c r="AD41" s="1057"/>
    </row>
    <row r="42" spans="2:30" s="827" customFormat="1" ht="30" customHeight="1" x14ac:dyDescent="0.15">
      <c r="B42" s="3182"/>
      <c r="C42" s="3065"/>
      <c r="D42" s="3065"/>
      <c r="E42" s="3065"/>
      <c r="F42" s="3183"/>
      <c r="G42" s="839"/>
      <c r="I42" s="868" t="s">
        <v>858</v>
      </c>
      <c r="J42" s="3187" t="s">
        <v>1244</v>
      </c>
      <c r="K42" s="3188"/>
      <c r="L42" s="3188"/>
      <c r="M42" s="3188"/>
      <c r="N42" s="3188"/>
      <c r="O42" s="3188"/>
      <c r="P42" s="3188"/>
      <c r="Q42" s="3188"/>
      <c r="R42" s="3188"/>
      <c r="S42" s="3188"/>
      <c r="T42" s="3188"/>
      <c r="U42" s="3232"/>
      <c r="V42" s="3061"/>
      <c r="W42" s="2564"/>
      <c r="X42" s="850" t="s">
        <v>860</v>
      </c>
      <c r="Z42" s="839"/>
      <c r="AC42" s="846"/>
      <c r="AD42" s="844"/>
    </row>
    <row r="43" spans="2:30" s="827" customFormat="1" ht="33" customHeight="1" x14ac:dyDescent="0.15">
      <c r="B43" s="3182"/>
      <c r="C43" s="3065"/>
      <c r="D43" s="3065"/>
      <c r="E43" s="3065"/>
      <c r="F43" s="3183"/>
      <c r="G43" s="839"/>
      <c r="I43" s="868" t="s">
        <v>861</v>
      </c>
      <c r="J43" s="3187" t="s">
        <v>1245</v>
      </c>
      <c r="K43" s="3188"/>
      <c r="L43" s="3188"/>
      <c r="M43" s="3188"/>
      <c r="N43" s="3188"/>
      <c r="O43" s="3188"/>
      <c r="P43" s="3188"/>
      <c r="Q43" s="3188"/>
      <c r="R43" s="3188"/>
      <c r="S43" s="3188"/>
      <c r="T43" s="3188"/>
      <c r="U43" s="3232"/>
      <c r="V43" s="3061"/>
      <c r="W43" s="2564"/>
      <c r="X43" s="872" t="s">
        <v>860</v>
      </c>
      <c r="Y43" s="1062"/>
      <c r="Z43" s="842"/>
      <c r="AA43" s="843" t="s">
        <v>10</v>
      </c>
      <c r="AB43" s="843" t="s">
        <v>770</v>
      </c>
      <c r="AC43" s="843" t="s">
        <v>10</v>
      </c>
      <c r="AD43" s="844"/>
    </row>
    <row r="44" spans="2:30" s="827" customFormat="1" ht="6" customHeight="1" x14ac:dyDescent="0.15">
      <c r="B44" s="3184"/>
      <c r="C44" s="3185"/>
      <c r="D44" s="3185"/>
      <c r="E44" s="3185"/>
      <c r="F44" s="3186"/>
      <c r="G44" s="853"/>
      <c r="H44" s="854"/>
      <c r="I44" s="854"/>
      <c r="J44" s="854"/>
      <c r="K44" s="854"/>
      <c r="L44" s="854"/>
      <c r="M44" s="854"/>
      <c r="N44" s="854"/>
      <c r="O44" s="854"/>
      <c r="P44" s="854"/>
      <c r="Q44" s="854"/>
      <c r="R44" s="854"/>
      <c r="S44" s="854"/>
      <c r="T44" s="1063"/>
      <c r="U44" s="1063"/>
      <c r="V44" s="854"/>
      <c r="W44" s="854"/>
      <c r="X44" s="854"/>
      <c r="Y44" s="854"/>
      <c r="Z44" s="853"/>
      <c r="AA44" s="854"/>
      <c r="AB44" s="854"/>
      <c r="AC44" s="866"/>
      <c r="AD44" s="960"/>
    </row>
    <row r="45" spans="2:30" s="827" customFormat="1" ht="6" customHeight="1" x14ac:dyDescent="0.15">
      <c r="B45" s="1065"/>
      <c r="C45" s="1065"/>
      <c r="D45" s="1065"/>
      <c r="E45" s="1065"/>
      <c r="F45" s="1065"/>
      <c r="T45" s="1062"/>
      <c r="U45" s="1062"/>
    </row>
    <row r="46" spans="2:30" s="827" customFormat="1" x14ac:dyDescent="0.15">
      <c r="B46" s="3214" t="s">
        <v>1246</v>
      </c>
      <c r="C46" s="3180"/>
      <c r="D46" s="3181" t="s">
        <v>1972</v>
      </c>
      <c r="E46" s="3181"/>
      <c r="F46" s="3181"/>
      <c r="G46" s="3181"/>
      <c r="H46" s="3181"/>
      <c r="I46" s="3181"/>
      <c r="J46" s="3181"/>
      <c r="K46" s="3181"/>
      <c r="L46" s="3181"/>
      <c r="M46" s="3181"/>
      <c r="N46" s="3181"/>
      <c r="O46" s="3181"/>
      <c r="P46" s="3181"/>
      <c r="Q46" s="3181"/>
      <c r="R46" s="3181"/>
      <c r="S46" s="3181"/>
      <c r="T46" s="3181"/>
      <c r="U46" s="3181"/>
      <c r="V46" s="3181"/>
      <c r="W46" s="3181"/>
      <c r="X46" s="3181"/>
      <c r="Y46" s="3181"/>
      <c r="Z46" s="3181"/>
      <c r="AA46" s="3181"/>
      <c r="AB46" s="3181"/>
      <c r="AC46" s="3181"/>
      <c r="AD46" s="3181"/>
    </row>
    <row r="47" spans="2:30" s="827" customFormat="1" ht="29.25" customHeight="1" x14ac:dyDescent="0.15">
      <c r="B47" s="3214"/>
      <c r="C47" s="3180"/>
      <c r="D47" s="3181"/>
      <c r="E47" s="3181"/>
      <c r="F47" s="3181"/>
      <c r="G47" s="3181"/>
      <c r="H47" s="3181"/>
      <c r="I47" s="3181"/>
      <c r="J47" s="3181"/>
      <c r="K47" s="3181"/>
      <c r="L47" s="3181"/>
      <c r="M47" s="3181"/>
      <c r="N47" s="3181"/>
      <c r="O47" s="3181"/>
      <c r="P47" s="3181"/>
      <c r="Q47" s="3181"/>
      <c r="R47" s="3181"/>
      <c r="S47" s="3181"/>
      <c r="T47" s="3181"/>
      <c r="U47" s="3181"/>
      <c r="V47" s="3181"/>
      <c r="W47" s="3181"/>
      <c r="X47" s="3181"/>
      <c r="Y47" s="3181"/>
      <c r="Z47" s="3181"/>
      <c r="AA47" s="3181"/>
      <c r="AB47" s="3181"/>
      <c r="AC47" s="3181"/>
      <c r="AD47" s="3181"/>
    </row>
    <row r="122" spans="3:7" x14ac:dyDescent="0.15">
      <c r="C122" s="914"/>
      <c r="D122" s="914"/>
      <c r="E122" s="914"/>
      <c r="F122" s="914"/>
      <c r="G122" s="914"/>
    </row>
    <row r="123" spans="3:7" x14ac:dyDescent="0.15">
      <c r="C123" s="915"/>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9"/>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1" tint="0.499984740745262"/>
  </sheetPr>
  <dimension ref="B1:AF123"/>
  <sheetViews>
    <sheetView workbookViewId="0"/>
  </sheetViews>
  <sheetFormatPr defaultColWidth="3.5" defaultRowHeight="13.5" x14ac:dyDescent="0.15"/>
  <cols>
    <col min="1" max="1" width="1.25" style="880" customWidth="1"/>
    <col min="2" max="2" width="2" style="1004" customWidth="1"/>
    <col min="3" max="27" width="3.5" style="880"/>
    <col min="28" max="28" width="2" style="880" customWidth="1"/>
    <col min="29" max="29" width="1.25" style="880" customWidth="1"/>
    <col min="30" max="16384" width="3.5" style="880"/>
  </cols>
  <sheetData>
    <row r="1" spans="2:28" s="827" customFormat="1" x14ac:dyDescent="0.15"/>
    <row r="2" spans="2:28" s="827" customFormat="1" x14ac:dyDescent="0.15">
      <c r="B2" s="827" t="s">
        <v>900</v>
      </c>
    </row>
    <row r="3" spans="2:28" s="827" customFormat="1" x14ac:dyDescent="0.15">
      <c r="U3" s="829" t="s">
        <v>477</v>
      </c>
      <c r="V3" s="830"/>
      <c r="W3" s="830" t="s">
        <v>478</v>
      </c>
      <c r="X3" s="830"/>
      <c r="Y3" s="830" t="s">
        <v>479</v>
      </c>
      <c r="Z3" s="830"/>
      <c r="AA3" s="830" t="s">
        <v>647</v>
      </c>
      <c r="AB3" s="829"/>
    </row>
    <row r="4" spans="2:28" s="827" customFormat="1" x14ac:dyDescent="0.15"/>
    <row r="5" spans="2:28" s="827" customFormat="1" ht="47.25" customHeight="1" x14ac:dyDescent="0.15">
      <c r="B5" s="3065" t="s">
        <v>1504</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row>
    <row r="6" spans="2:28" s="827" customFormat="1" x14ac:dyDescent="0.15"/>
    <row r="7" spans="2:28" s="827" customFormat="1" ht="39.75" customHeight="1" x14ac:dyDescent="0.15">
      <c r="B7" s="3439" t="s">
        <v>1177</v>
      </c>
      <c r="C7" s="3439"/>
      <c r="D7" s="3439"/>
      <c r="E7" s="3439"/>
      <c r="F7" s="3439"/>
      <c r="G7" s="3439"/>
      <c r="H7" s="2564"/>
      <c r="I7" s="2565"/>
      <c r="J7" s="2565"/>
      <c r="K7" s="2565"/>
      <c r="L7" s="2565"/>
      <c r="M7" s="2565"/>
      <c r="N7" s="2565"/>
      <c r="O7" s="2565"/>
      <c r="P7" s="2565"/>
      <c r="Q7" s="2565"/>
      <c r="R7" s="2565"/>
      <c r="S7" s="2565"/>
      <c r="T7" s="2565"/>
      <c r="U7" s="2565"/>
      <c r="V7" s="2565"/>
      <c r="W7" s="2565"/>
      <c r="X7" s="2565"/>
      <c r="Y7" s="2565"/>
      <c r="Z7" s="2565"/>
      <c r="AA7" s="2565"/>
      <c r="AB7" s="2566"/>
    </row>
    <row r="8" spans="2:28" ht="39.75" customHeight="1" x14ac:dyDescent="0.15">
      <c r="B8" s="3440" t="s">
        <v>1178</v>
      </c>
      <c r="C8" s="3441"/>
      <c r="D8" s="3441"/>
      <c r="E8" s="3441"/>
      <c r="F8" s="3441"/>
      <c r="G8" s="3442"/>
      <c r="H8" s="831" t="s">
        <v>10</v>
      </c>
      <c r="I8" s="832" t="s">
        <v>762</v>
      </c>
      <c r="J8" s="832"/>
      <c r="K8" s="832"/>
      <c r="L8" s="832"/>
      <c r="M8" s="843" t="s">
        <v>10</v>
      </c>
      <c r="N8" s="832" t="s">
        <v>763</v>
      </c>
      <c r="O8" s="832"/>
      <c r="P8" s="832"/>
      <c r="Q8" s="832"/>
      <c r="R8" s="843" t="s">
        <v>10</v>
      </c>
      <c r="S8" s="832" t="s">
        <v>764</v>
      </c>
      <c r="T8" s="832"/>
      <c r="U8" s="832"/>
      <c r="V8" s="832"/>
      <c r="W8" s="832"/>
      <c r="X8" s="832"/>
      <c r="Y8" s="832"/>
      <c r="Z8" s="832"/>
      <c r="AA8" s="832"/>
      <c r="AB8" s="870"/>
    </row>
    <row r="9" spans="2:28" ht="27" customHeight="1" x14ac:dyDescent="0.15">
      <c r="B9" s="3443" t="s">
        <v>1505</v>
      </c>
      <c r="C9" s="3444"/>
      <c r="D9" s="3444"/>
      <c r="E9" s="3444"/>
      <c r="F9" s="3444"/>
      <c r="G9" s="3445"/>
      <c r="H9" s="843" t="s">
        <v>10</v>
      </c>
      <c r="I9" s="860" t="s">
        <v>1506</v>
      </c>
      <c r="J9" s="860"/>
      <c r="K9" s="860"/>
      <c r="L9" s="860"/>
      <c r="M9" s="860"/>
      <c r="N9" s="860"/>
      <c r="O9" s="860"/>
      <c r="P9" s="860"/>
      <c r="Q9" s="860"/>
      <c r="R9" s="860"/>
      <c r="S9" s="860"/>
      <c r="T9" s="860"/>
      <c r="U9" s="860"/>
      <c r="V9" s="860"/>
      <c r="W9" s="860"/>
      <c r="X9" s="860"/>
      <c r="Y9" s="860"/>
      <c r="Z9" s="860"/>
      <c r="AA9" s="860"/>
      <c r="AB9" s="921"/>
    </row>
    <row r="10" spans="2:28" ht="27" customHeight="1" x14ac:dyDescent="0.15">
      <c r="B10" s="3236"/>
      <c r="C10" s="3237"/>
      <c r="D10" s="3237"/>
      <c r="E10" s="3237"/>
      <c r="F10" s="3237"/>
      <c r="G10" s="3446"/>
      <c r="H10" s="863" t="s">
        <v>10</v>
      </c>
      <c r="I10" s="866" t="s">
        <v>1507</v>
      </c>
      <c r="J10" s="866"/>
      <c r="K10" s="866"/>
      <c r="L10" s="866"/>
      <c r="M10" s="866"/>
      <c r="N10" s="866"/>
      <c r="O10" s="866"/>
      <c r="P10" s="866"/>
      <c r="Q10" s="866"/>
      <c r="R10" s="866"/>
      <c r="S10" s="866"/>
      <c r="T10" s="866"/>
      <c r="U10" s="866"/>
      <c r="V10" s="866"/>
      <c r="W10" s="866"/>
      <c r="X10" s="866"/>
      <c r="Y10" s="866"/>
      <c r="Z10" s="866"/>
      <c r="AA10" s="866"/>
      <c r="AB10" s="960"/>
    </row>
    <row r="11" spans="2:28" s="827" customFormat="1" x14ac:dyDescent="0.15"/>
    <row r="12" spans="2:28" s="827" customFormat="1" ht="7.5" customHeight="1" x14ac:dyDescent="0.15">
      <c r="B12" s="836"/>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8"/>
    </row>
    <row r="13" spans="2:28" s="827" customFormat="1" x14ac:dyDescent="0.15">
      <c r="B13" s="839"/>
      <c r="L13" s="830"/>
      <c r="Q13" s="830"/>
      <c r="W13" s="830"/>
      <c r="X13" s="830"/>
      <c r="AB13" s="841"/>
    </row>
    <row r="14" spans="2:28" s="827" customFormat="1" x14ac:dyDescent="0.15">
      <c r="B14" s="839"/>
      <c r="C14" s="827" t="s">
        <v>1508</v>
      </c>
      <c r="AB14" s="841"/>
    </row>
    <row r="15" spans="2:28" s="827" customFormat="1" ht="4.5" customHeight="1" x14ac:dyDescent="0.15">
      <c r="B15" s="839"/>
      <c r="AB15" s="841"/>
    </row>
    <row r="16" spans="2:28" s="827" customFormat="1" ht="24" customHeight="1" x14ac:dyDescent="0.15">
      <c r="B16" s="839"/>
      <c r="C16" s="2564" t="s">
        <v>1151</v>
      </c>
      <c r="D16" s="2565"/>
      <c r="E16" s="2565"/>
      <c r="F16" s="2565"/>
      <c r="G16" s="2565"/>
      <c r="H16" s="2565"/>
      <c r="I16" s="2565"/>
      <c r="J16" s="2565"/>
      <c r="K16" s="2565"/>
      <c r="L16" s="2565"/>
      <c r="M16" s="2565"/>
      <c r="N16" s="2565"/>
      <c r="O16" s="2566"/>
      <c r="P16" s="2564" t="s">
        <v>652</v>
      </c>
      <c r="Q16" s="2565"/>
      <c r="R16" s="2565"/>
      <c r="S16" s="2565"/>
      <c r="T16" s="2565"/>
      <c r="U16" s="2565"/>
      <c r="V16" s="2565"/>
      <c r="W16" s="2565"/>
      <c r="X16" s="2565"/>
      <c r="Y16" s="2565"/>
      <c r="Z16" s="2565"/>
      <c r="AA16" s="2566"/>
      <c r="AB16" s="852"/>
    </row>
    <row r="17" spans="2:28" s="827" customFormat="1" ht="21" customHeight="1" x14ac:dyDescent="0.15">
      <c r="B17" s="839"/>
      <c r="C17" s="3234"/>
      <c r="D17" s="3235"/>
      <c r="E17" s="3235"/>
      <c r="F17" s="3235"/>
      <c r="G17" s="3235"/>
      <c r="H17" s="3235"/>
      <c r="I17" s="3235"/>
      <c r="J17" s="3235"/>
      <c r="K17" s="3235"/>
      <c r="L17" s="3235"/>
      <c r="M17" s="3235"/>
      <c r="N17" s="3235"/>
      <c r="O17" s="3438"/>
      <c r="P17" s="2564"/>
      <c r="Q17" s="2565"/>
      <c r="R17" s="2565"/>
      <c r="S17" s="2565"/>
      <c r="T17" s="2565"/>
      <c r="U17" s="2565"/>
      <c r="V17" s="2565"/>
      <c r="W17" s="2565"/>
      <c r="X17" s="2565"/>
      <c r="Y17" s="2565"/>
      <c r="Z17" s="2565"/>
      <c r="AA17" s="2566"/>
      <c r="AB17" s="841"/>
    </row>
    <row r="18" spans="2:28" s="827" customFormat="1" ht="21" customHeight="1" x14ac:dyDescent="0.15">
      <c r="B18" s="839"/>
      <c r="C18" s="3234"/>
      <c r="D18" s="3235"/>
      <c r="E18" s="3235"/>
      <c r="F18" s="3235"/>
      <c r="G18" s="3235"/>
      <c r="H18" s="3235"/>
      <c r="I18" s="3235"/>
      <c r="J18" s="3235"/>
      <c r="K18" s="3235"/>
      <c r="L18" s="3235"/>
      <c r="M18" s="3235"/>
      <c r="N18" s="3235"/>
      <c r="O18" s="3438"/>
      <c r="P18" s="2564"/>
      <c r="Q18" s="2565"/>
      <c r="R18" s="2565"/>
      <c r="S18" s="2565"/>
      <c r="T18" s="2565"/>
      <c r="U18" s="2565"/>
      <c r="V18" s="2565"/>
      <c r="W18" s="2565"/>
      <c r="X18" s="2565"/>
      <c r="Y18" s="2565"/>
      <c r="Z18" s="2565"/>
      <c r="AA18" s="2566"/>
      <c r="AB18" s="841"/>
    </row>
    <row r="19" spans="2:28" s="827" customFormat="1" ht="21" customHeight="1" x14ac:dyDescent="0.15">
      <c r="B19" s="839"/>
      <c r="C19" s="3234"/>
      <c r="D19" s="3235"/>
      <c r="E19" s="3235"/>
      <c r="F19" s="3235"/>
      <c r="G19" s="3235"/>
      <c r="H19" s="3235"/>
      <c r="I19" s="3235"/>
      <c r="J19" s="3235"/>
      <c r="K19" s="3235"/>
      <c r="L19" s="3235"/>
      <c r="M19" s="3235"/>
      <c r="N19" s="3235"/>
      <c r="O19" s="3438"/>
      <c r="P19" s="2564"/>
      <c r="Q19" s="2565"/>
      <c r="R19" s="2565"/>
      <c r="S19" s="2565"/>
      <c r="T19" s="2565"/>
      <c r="U19" s="2565"/>
      <c r="V19" s="2565"/>
      <c r="W19" s="2565"/>
      <c r="X19" s="2565"/>
      <c r="Y19" s="2565"/>
      <c r="Z19" s="2565"/>
      <c r="AA19" s="2566"/>
      <c r="AB19" s="841"/>
    </row>
    <row r="20" spans="2:28" s="827" customFormat="1" ht="21" customHeight="1" x14ac:dyDescent="0.15">
      <c r="B20" s="839"/>
      <c r="C20" s="3234"/>
      <c r="D20" s="3235"/>
      <c r="E20" s="3235"/>
      <c r="F20" s="3235"/>
      <c r="G20" s="3235"/>
      <c r="H20" s="3235"/>
      <c r="I20" s="3235"/>
      <c r="J20" s="3235"/>
      <c r="K20" s="3235"/>
      <c r="L20" s="3235"/>
      <c r="M20" s="3235"/>
      <c r="N20" s="3235"/>
      <c r="O20" s="3438"/>
      <c r="P20" s="2564"/>
      <c r="Q20" s="2565"/>
      <c r="R20" s="2565"/>
      <c r="S20" s="2565"/>
      <c r="T20" s="2565"/>
      <c r="U20" s="2565"/>
      <c r="V20" s="2565"/>
      <c r="W20" s="2565"/>
      <c r="X20" s="2565"/>
      <c r="Y20" s="2565"/>
      <c r="Z20" s="2565"/>
      <c r="AA20" s="2566"/>
      <c r="AB20" s="841"/>
    </row>
    <row r="21" spans="2:28" s="827" customFormat="1" ht="21" customHeight="1" x14ac:dyDescent="0.15">
      <c r="B21" s="839"/>
      <c r="C21" s="3234"/>
      <c r="D21" s="3235"/>
      <c r="E21" s="3235"/>
      <c r="F21" s="3235"/>
      <c r="G21" s="3235"/>
      <c r="H21" s="3235"/>
      <c r="I21" s="3235"/>
      <c r="J21" s="3235"/>
      <c r="K21" s="3235"/>
      <c r="L21" s="3235"/>
      <c r="M21" s="3235"/>
      <c r="N21" s="3235"/>
      <c r="O21" s="3438"/>
      <c r="P21" s="2564"/>
      <c r="Q21" s="2565"/>
      <c r="R21" s="2565"/>
      <c r="S21" s="2565"/>
      <c r="T21" s="2565"/>
      <c r="U21" s="2565"/>
      <c r="V21" s="2565"/>
      <c r="W21" s="2565"/>
      <c r="X21" s="2565"/>
      <c r="Y21" s="2565"/>
      <c r="Z21" s="2565"/>
      <c r="AA21" s="2566"/>
      <c r="AB21" s="841"/>
    </row>
    <row r="22" spans="2:28" s="827" customFormat="1" ht="21" customHeight="1" x14ac:dyDescent="0.15">
      <c r="B22" s="839"/>
      <c r="C22" s="3234"/>
      <c r="D22" s="3235"/>
      <c r="E22" s="3235"/>
      <c r="F22" s="3235"/>
      <c r="G22" s="3235"/>
      <c r="H22" s="3235"/>
      <c r="I22" s="3235"/>
      <c r="J22" s="3235"/>
      <c r="K22" s="3235"/>
      <c r="L22" s="3235"/>
      <c r="M22" s="3235"/>
      <c r="N22" s="3235"/>
      <c r="O22" s="3438"/>
      <c r="P22" s="2564"/>
      <c r="Q22" s="2565"/>
      <c r="R22" s="2565"/>
      <c r="S22" s="2565"/>
      <c r="T22" s="2565"/>
      <c r="U22" s="2565"/>
      <c r="V22" s="2565"/>
      <c r="W22" s="2565"/>
      <c r="X22" s="2565"/>
      <c r="Y22" s="2565"/>
      <c r="Z22" s="2565"/>
      <c r="AA22" s="2566"/>
      <c r="AB22" s="841"/>
    </row>
    <row r="23" spans="2:28" s="827" customFormat="1" ht="21" customHeight="1" x14ac:dyDescent="0.15">
      <c r="B23" s="839"/>
      <c r="C23" s="3234"/>
      <c r="D23" s="3235"/>
      <c r="E23" s="3235"/>
      <c r="F23" s="3235"/>
      <c r="G23" s="3235"/>
      <c r="H23" s="3235"/>
      <c r="I23" s="3235"/>
      <c r="J23" s="3235"/>
      <c r="K23" s="3235"/>
      <c r="L23" s="3235"/>
      <c r="M23" s="3235"/>
      <c r="N23" s="3235"/>
      <c r="O23" s="3438"/>
      <c r="P23" s="2564"/>
      <c r="Q23" s="2565"/>
      <c r="R23" s="2565"/>
      <c r="S23" s="2565"/>
      <c r="T23" s="2565"/>
      <c r="U23" s="2565"/>
      <c r="V23" s="2565"/>
      <c r="W23" s="2565"/>
      <c r="X23" s="2565"/>
      <c r="Y23" s="2565"/>
      <c r="Z23" s="2565"/>
      <c r="AA23" s="2566"/>
      <c r="AB23" s="841"/>
    </row>
    <row r="24" spans="2:28" s="904" customFormat="1" x14ac:dyDescent="0.15">
      <c r="B24" s="884"/>
      <c r="C24" s="885"/>
      <c r="D24" s="885"/>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6"/>
    </row>
    <row r="25" spans="2:28" x14ac:dyDescent="0.15">
      <c r="B25" s="904"/>
      <c r="C25" s="904"/>
      <c r="D25" s="904"/>
      <c r="E25" s="904"/>
      <c r="F25" s="904"/>
      <c r="G25" s="904"/>
      <c r="H25" s="904"/>
      <c r="I25" s="904"/>
      <c r="J25" s="904"/>
      <c r="K25" s="904"/>
      <c r="L25" s="904"/>
      <c r="M25" s="904"/>
      <c r="N25" s="904"/>
      <c r="O25" s="904"/>
      <c r="P25" s="904"/>
      <c r="Q25" s="904"/>
      <c r="R25" s="904"/>
      <c r="S25" s="904"/>
      <c r="T25" s="904"/>
      <c r="U25" s="904"/>
      <c r="V25" s="904"/>
      <c r="W25" s="904"/>
      <c r="X25" s="904"/>
      <c r="Y25" s="904"/>
      <c r="Z25" s="904"/>
      <c r="AA25" s="904"/>
      <c r="AB25" s="904"/>
    </row>
    <row r="26" spans="2:28" x14ac:dyDescent="0.15">
      <c r="B26" s="904"/>
      <c r="C26" s="904"/>
      <c r="D26" s="904"/>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row>
    <row r="27" spans="2:28" s="904" customFormat="1" x14ac:dyDescent="0.15">
      <c r="B27" s="1004"/>
      <c r="C27" s="880"/>
      <c r="D27" s="880"/>
      <c r="E27" s="880"/>
      <c r="F27" s="880"/>
      <c r="G27" s="880"/>
      <c r="H27" s="880"/>
      <c r="I27" s="880"/>
      <c r="J27" s="880"/>
      <c r="K27" s="880"/>
      <c r="L27" s="880"/>
      <c r="M27" s="880"/>
      <c r="N27" s="880"/>
      <c r="O27" s="880"/>
      <c r="P27" s="880"/>
      <c r="Q27" s="880"/>
      <c r="R27" s="880"/>
      <c r="S27" s="880"/>
      <c r="T27" s="880"/>
      <c r="U27" s="880"/>
      <c r="V27" s="880"/>
      <c r="W27" s="880"/>
      <c r="X27" s="880"/>
      <c r="Y27" s="880"/>
      <c r="Z27" s="880"/>
      <c r="AA27" s="880"/>
      <c r="AB27" s="880"/>
    </row>
    <row r="28" spans="2:28" s="904" customFormat="1" x14ac:dyDescent="0.15">
      <c r="B28" s="1004"/>
      <c r="C28" s="880"/>
      <c r="D28" s="880"/>
      <c r="E28" s="880"/>
      <c r="F28" s="880"/>
      <c r="G28" s="880"/>
      <c r="H28" s="880"/>
      <c r="I28" s="880"/>
      <c r="J28" s="880"/>
      <c r="K28" s="880"/>
      <c r="L28" s="880"/>
      <c r="M28" s="880"/>
      <c r="N28" s="880"/>
      <c r="O28" s="880"/>
      <c r="P28" s="880"/>
      <c r="Q28" s="880"/>
      <c r="R28" s="880"/>
      <c r="S28" s="880"/>
      <c r="T28" s="880"/>
      <c r="U28" s="880"/>
      <c r="V28" s="880"/>
      <c r="W28" s="880"/>
      <c r="X28" s="880"/>
      <c r="Y28" s="880"/>
      <c r="Z28" s="880"/>
      <c r="AA28" s="880"/>
      <c r="AB28" s="880"/>
    </row>
    <row r="29" spans="2:28" s="904" customFormat="1" x14ac:dyDescent="0.15">
      <c r="B29" s="1004"/>
      <c r="C29" s="880"/>
      <c r="D29" s="880"/>
      <c r="E29" s="880"/>
      <c r="F29" s="880"/>
      <c r="G29" s="880"/>
      <c r="H29" s="880"/>
      <c r="I29" s="880"/>
      <c r="J29" s="880"/>
      <c r="K29" s="880"/>
      <c r="L29" s="880"/>
      <c r="M29" s="880"/>
      <c r="N29" s="880"/>
      <c r="O29" s="880"/>
      <c r="P29" s="880"/>
      <c r="Q29" s="880"/>
      <c r="R29" s="880"/>
      <c r="S29" s="880"/>
      <c r="T29" s="880"/>
      <c r="U29" s="880"/>
      <c r="V29" s="880"/>
      <c r="W29" s="880"/>
      <c r="X29" s="880"/>
      <c r="Y29" s="880"/>
      <c r="Z29" s="880"/>
      <c r="AA29" s="880"/>
      <c r="AB29" s="880"/>
    </row>
    <row r="30" spans="2:28" s="904" customFormat="1" x14ac:dyDescent="0.15">
      <c r="B30" s="1004"/>
      <c r="C30" s="880"/>
      <c r="D30" s="880"/>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0"/>
    </row>
    <row r="31" spans="2:28" s="904" customFormat="1" x14ac:dyDescent="0.15">
      <c r="B31" s="1004"/>
      <c r="C31" s="880"/>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0"/>
    </row>
    <row r="32" spans="2:28" s="904" customFormat="1" x14ac:dyDescent="0.15">
      <c r="B32" s="1004"/>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row>
    <row r="38" spans="3:32" x14ac:dyDescent="0.15">
      <c r="C38" s="914"/>
      <c r="D38" s="914"/>
      <c r="E38" s="914"/>
      <c r="F38" s="914"/>
      <c r="G38" s="914"/>
      <c r="H38" s="914"/>
      <c r="I38" s="914"/>
      <c r="J38" s="914"/>
      <c r="K38" s="914"/>
      <c r="L38" s="914"/>
      <c r="M38" s="914"/>
      <c r="N38" s="914"/>
      <c r="O38" s="914"/>
      <c r="P38" s="914"/>
      <c r="Q38" s="914"/>
      <c r="R38" s="914"/>
      <c r="S38" s="914"/>
      <c r="T38" s="914"/>
      <c r="U38" s="914"/>
      <c r="V38" s="914"/>
      <c r="W38" s="914"/>
      <c r="X38" s="914"/>
      <c r="Y38" s="914"/>
      <c r="Z38" s="914"/>
      <c r="AA38" s="914"/>
      <c r="AB38" s="914"/>
      <c r="AC38" s="914"/>
      <c r="AD38" s="914"/>
      <c r="AE38" s="914"/>
      <c r="AF38" s="914"/>
    </row>
    <row r="39" spans="3:32" x14ac:dyDescent="0.15">
      <c r="C39" s="915"/>
    </row>
    <row r="122" spans="3:7" x14ac:dyDescent="0.15">
      <c r="C122" s="914"/>
      <c r="D122" s="914"/>
      <c r="E122" s="914"/>
      <c r="F122" s="914"/>
      <c r="G122" s="914"/>
    </row>
    <row r="123" spans="3:7" x14ac:dyDescent="0.15">
      <c r="C123" s="915"/>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9"/>
  <dataValidations count="1">
    <dataValidation type="list" allowBlank="1" showInputMessage="1" showErrorMessage="1" sqref="H8:H10 M8 R8">
      <formula1>"□,■"</formula1>
    </dataValidation>
  </dataValidations>
  <pageMargins left="0.7" right="0.7" top="0.75" bottom="0.75" header="0.3" footer="0.3"/>
  <pageSetup paperSize="9" scale="96"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1" tint="0.499984740745262"/>
  </sheetPr>
  <dimension ref="A2:AF123"/>
  <sheetViews>
    <sheetView workbookViewId="0"/>
  </sheetViews>
  <sheetFormatPr defaultColWidth="4" defaultRowHeight="13.5" x14ac:dyDescent="0.15"/>
  <cols>
    <col min="1" max="1" width="1.5" style="827" customWidth="1"/>
    <col min="2" max="2" width="2.375" style="827" customWidth="1"/>
    <col min="3" max="3" width="1.125" style="827" customWidth="1"/>
    <col min="4" max="19" width="4" style="827"/>
    <col min="20" max="20" width="7.125" style="827" customWidth="1"/>
    <col min="21" max="21" width="3.875" style="827" customWidth="1"/>
    <col min="22" max="22" width="4" style="827"/>
    <col min="23" max="23" width="2.25" style="827" customWidth="1"/>
    <col min="24" max="24" width="4.625" style="827" customWidth="1"/>
    <col min="25" max="25" width="2.375" style="827" customWidth="1"/>
    <col min="26" max="26" width="1.5" style="827" customWidth="1"/>
    <col min="27" max="16384" width="4" style="827"/>
  </cols>
  <sheetData>
    <row r="2" spans="2:25" x14ac:dyDescent="0.15">
      <c r="B2" s="827" t="s">
        <v>915</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5" x14ac:dyDescent="0.15">
      <c r="B4" s="3449" t="s">
        <v>2236</v>
      </c>
      <c r="C4" s="3449"/>
      <c r="D4" s="3449"/>
      <c r="E4" s="3449"/>
      <c r="F4" s="3449"/>
      <c r="G4" s="3449"/>
      <c r="H4" s="3449"/>
      <c r="I4" s="3449"/>
      <c r="J4" s="3449"/>
      <c r="K4" s="3449"/>
      <c r="L4" s="3449"/>
      <c r="M4" s="3449"/>
      <c r="N4" s="3449"/>
      <c r="O4" s="3449"/>
      <c r="P4" s="3449"/>
      <c r="Q4" s="3449"/>
      <c r="R4" s="3449"/>
      <c r="S4" s="3449"/>
      <c r="T4" s="3449"/>
      <c r="U4" s="3449"/>
      <c r="V4" s="3449"/>
      <c r="W4" s="3449"/>
      <c r="X4" s="3449"/>
      <c r="Y4" s="3449"/>
    </row>
    <row r="6" spans="2:25" ht="23.25" customHeight="1" x14ac:dyDescent="0.15">
      <c r="B6" s="3061" t="s">
        <v>790</v>
      </c>
      <c r="C6" s="3061"/>
      <c r="D6" s="3061"/>
      <c r="E6" s="3061"/>
      <c r="F6" s="3061"/>
      <c r="G6" s="2731"/>
      <c r="H6" s="3080"/>
      <c r="I6" s="3080"/>
      <c r="J6" s="3080"/>
      <c r="K6" s="3080"/>
      <c r="L6" s="3080"/>
      <c r="M6" s="3080"/>
      <c r="N6" s="3080"/>
      <c r="O6" s="3080"/>
      <c r="P6" s="3080"/>
      <c r="Q6" s="3080"/>
      <c r="R6" s="3080"/>
      <c r="S6" s="3080"/>
      <c r="T6" s="3080"/>
      <c r="U6" s="3080"/>
      <c r="V6" s="3080"/>
      <c r="W6" s="3080"/>
      <c r="X6" s="3080"/>
      <c r="Y6" s="3081"/>
    </row>
    <row r="7" spans="2:25" ht="23.25" customHeight="1" x14ac:dyDescent="0.15">
      <c r="B7" s="3061" t="s">
        <v>791</v>
      </c>
      <c r="C7" s="3061"/>
      <c r="D7" s="3061"/>
      <c r="E7" s="3061"/>
      <c r="F7" s="3061"/>
      <c r="G7" s="876" t="s">
        <v>10</v>
      </c>
      <c r="H7" s="832" t="s">
        <v>762</v>
      </c>
      <c r="I7" s="832"/>
      <c r="J7" s="832"/>
      <c r="K7" s="832"/>
      <c r="L7" s="830" t="s">
        <v>10</v>
      </c>
      <c r="M7" s="832" t="s">
        <v>763</v>
      </c>
      <c r="N7" s="832"/>
      <c r="O7" s="832"/>
      <c r="P7" s="832"/>
      <c r="Q7" s="830" t="s">
        <v>10</v>
      </c>
      <c r="R7" s="832" t="s">
        <v>764</v>
      </c>
      <c r="S7" s="832"/>
      <c r="T7" s="832"/>
      <c r="U7" s="832"/>
      <c r="V7" s="832"/>
      <c r="W7" s="877"/>
      <c r="X7" s="877"/>
      <c r="Y7" s="850"/>
    </row>
    <row r="8" spans="2:25" ht="20.100000000000001" customHeight="1" x14ac:dyDescent="0.15">
      <c r="B8" s="2783" t="s">
        <v>792</v>
      </c>
      <c r="C8" s="2784"/>
      <c r="D8" s="2784"/>
      <c r="E8" s="2784"/>
      <c r="F8" s="2785"/>
      <c r="G8" s="830" t="s">
        <v>10</v>
      </c>
      <c r="H8" s="837" t="s">
        <v>793</v>
      </c>
      <c r="I8" s="1083"/>
      <c r="J8" s="1083"/>
      <c r="K8" s="1083"/>
      <c r="L8" s="1083"/>
      <c r="M8" s="1083"/>
      <c r="N8" s="1083"/>
      <c r="O8" s="1083"/>
      <c r="P8" s="1083"/>
      <c r="Q8" s="1083"/>
      <c r="R8" s="1083"/>
      <c r="S8" s="1083"/>
      <c r="T8" s="1083"/>
      <c r="U8" s="1083"/>
      <c r="V8" s="1083"/>
      <c r="W8" s="1083"/>
      <c r="X8" s="1083"/>
      <c r="Y8" s="1084"/>
    </row>
    <row r="9" spans="2:25" ht="20.100000000000001" customHeight="1" x14ac:dyDescent="0.15">
      <c r="B9" s="3067"/>
      <c r="C9" s="2838"/>
      <c r="D9" s="2838"/>
      <c r="E9" s="2838"/>
      <c r="F9" s="3068"/>
      <c r="G9" s="830" t="s">
        <v>10</v>
      </c>
      <c r="H9" s="827" t="s">
        <v>794</v>
      </c>
      <c r="I9" s="847"/>
      <c r="J9" s="847"/>
      <c r="K9" s="847"/>
      <c r="L9" s="847"/>
      <c r="M9" s="847"/>
      <c r="N9" s="847"/>
      <c r="O9" s="847"/>
      <c r="P9" s="847"/>
      <c r="Q9" s="847"/>
      <c r="R9" s="847"/>
      <c r="S9" s="847"/>
      <c r="T9" s="847"/>
      <c r="U9" s="847"/>
      <c r="V9" s="847"/>
      <c r="W9" s="847"/>
      <c r="X9" s="847"/>
      <c r="Y9" s="848"/>
    </row>
    <row r="10" spans="2:25" ht="20.100000000000001" customHeight="1" x14ac:dyDescent="0.15">
      <c r="B10" s="3067"/>
      <c r="C10" s="2838"/>
      <c r="D10" s="2838"/>
      <c r="E10" s="2838"/>
      <c r="F10" s="3068"/>
      <c r="G10" s="830" t="s">
        <v>10</v>
      </c>
      <c r="H10" s="827" t="s">
        <v>795</v>
      </c>
      <c r="I10" s="847"/>
      <c r="J10" s="847"/>
      <c r="K10" s="847"/>
      <c r="L10" s="847"/>
      <c r="M10" s="847"/>
      <c r="N10" s="847"/>
      <c r="O10" s="847"/>
      <c r="P10" s="847"/>
      <c r="Q10" s="847"/>
      <c r="R10" s="847"/>
      <c r="S10" s="847"/>
      <c r="T10" s="847"/>
      <c r="U10" s="847"/>
      <c r="V10" s="847"/>
      <c r="W10" s="847"/>
      <c r="X10" s="847"/>
      <c r="Y10" s="848"/>
    </row>
    <row r="11" spans="2:25" ht="20.100000000000001" customHeight="1" x14ac:dyDescent="0.15">
      <c r="B11" s="2786"/>
      <c r="C11" s="2787"/>
      <c r="D11" s="2787"/>
      <c r="E11" s="2787"/>
      <c r="F11" s="2788"/>
      <c r="G11" s="855" t="s">
        <v>10</v>
      </c>
      <c r="H11" s="854" t="s">
        <v>796</v>
      </c>
      <c r="I11" s="1085"/>
      <c r="J11" s="1085"/>
      <c r="K11" s="1085"/>
      <c r="L11" s="1085"/>
      <c r="M11" s="1085"/>
      <c r="N11" s="1085"/>
      <c r="O11" s="1085"/>
      <c r="P11" s="1085"/>
      <c r="Q11" s="1085"/>
      <c r="R11" s="1085"/>
      <c r="S11" s="1085"/>
      <c r="T11" s="1085"/>
      <c r="U11" s="1085"/>
      <c r="V11" s="1085"/>
      <c r="W11" s="1085"/>
      <c r="X11" s="1085"/>
      <c r="Y11" s="1086"/>
    </row>
    <row r="12" spans="2:25" ht="20.100000000000001" customHeight="1" x14ac:dyDescent="0.15">
      <c r="B12" s="2783" t="s">
        <v>797</v>
      </c>
      <c r="C12" s="2784"/>
      <c r="D12" s="2784"/>
      <c r="E12" s="2784"/>
      <c r="F12" s="2785"/>
      <c r="G12" s="830" t="s">
        <v>10</v>
      </c>
      <c r="H12" s="837" t="s">
        <v>798</v>
      </c>
      <c r="I12" s="1083"/>
      <c r="J12" s="1083"/>
      <c r="K12" s="1083"/>
      <c r="L12" s="1083"/>
      <c r="M12" s="1083"/>
      <c r="N12" s="1083"/>
      <c r="O12" s="1083"/>
      <c r="P12" s="1083"/>
      <c r="Q12" s="1083"/>
      <c r="R12" s="1083"/>
      <c r="S12" s="1083"/>
      <c r="T12" s="1083"/>
      <c r="U12" s="1083"/>
      <c r="V12" s="1083"/>
      <c r="W12" s="1083"/>
      <c r="X12" s="1083"/>
      <c r="Y12" s="1084"/>
    </row>
    <row r="13" spans="2:25" ht="20.100000000000001" customHeight="1" x14ac:dyDescent="0.15">
      <c r="B13" s="3067"/>
      <c r="C13" s="2838"/>
      <c r="D13" s="2838"/>
      <c r="E13" s="2838"/>
      <c r="F13" s="3068"/>
      <c r="G13" s="830" t="s">
        <v>10</v>
      </c>
      <c r="H13" s="827" t="s">
        <v>799</v>
      </c>
      <c r="I13" s="847"/>
      <c r="J13" s="847"/>
      <c r="K13" s="847"/>
      <c r="L13" s="847"/>
      <c r="M13" s="847"/>
      <c r="N13" s="847"/>
      <c r="O13" s="847"/>
      <c r="P13" s="847"/>
      <c r="Q13" s="847"/>
      <c r="R13" s="847"/>
      <c r="S13" s="847"/>
      <c r="T13" s="847"/>
      <c r="U13" s="847"/>
      <c r="V13" s="847"/>
      <c r="W13" s="847"/>
      <c r="X13" s="847"/>
      <c r="Y13" s="848"/>
    </row>
    <row r="14" spans="2:25" ht="20.100000000000001" customHeight="1" x14ac:dyDescent="0.15">
      <c r="B14" s="3067"/>
      <c r="C14" s="2838"/>
      <c r="D14" s="2838"/>
      <c r="E14" s="2838"/>
      <c r="F14" s="3068"/>
      <c r="G14" s="830" t="s">
        <v>10</v>
      </c>
      <c r="H14" s="827" t="s">
        <v>800</v>
      </c>
      <c r="I14" s="847"/>
      <c r="J14" s="847"/>
      <c r="K14" s="847"/>
      <c r="L14" s="847"/>
      <c r="M14" s="847"/>
      <c r="N14" s="847"/>
      <c r="O14" s="847"/>
      <c r="P14" s="847"/>
      <c r="Q14" s="847"/>
      <c r="R14" s="847"/>
      <c r="S14" s="847"/>
      <c r="T14" s="847"/>
      <c r="U14" s="847"/>
      <c r="V14" s="847"/>
      <c r="W14" s="847"/>
      <c r="X14" s="847"/>
      <c r="Y14" s="848"/>
    </row>
    <row r="15" spans="2:25" ht="20.100000000000001" customHeight="1" x14ac:dyDescent="0.15">
      <c r="B15" s="2786"/>
      <c r="C15" s="2787"/>
      <c r="D15" s="2787"/>
      <c r="E15" s="2787"/>
      <c r="F15" s="2788"/>
      <c r="G15" s="855" t="s">
        <v>10</v>
      </c>
      <c r="H15" s="854" t="s">
        <v>801</v>
      </c>
      <c r="I15" s="1085"/>
      <c r="J15" s="1085"/>
      <c r="K15" s="1085"/>
      <c r="L15" s="1085"/>
      <c r="M15" s="1085"/>
      <c r="N15" s="1085"/>
      <c r="O15" s="1085"/>
      <c r="P15" s="1085"/>
      <c r="Q15" s="1085"/>
      <c r="R15" s="1085"/>
      <c r="S15" s="1085"/>
      <c r="T15" s="1085"/>
      <c r="U15" s="1085"/>
      <c r="V15" s="1085"/>
      <c r="W15" s="1085"/>
      <c r="X15" s="1085"/>
      <c r="Y15" s="1086"/>
    </row>
    <row r="17" spans="2:25" x14ac:dyDescent="0.15">
      <c r="B17" s="836"/>
      <c r="C17" s="837"/>
      <c r="D17" s="837"/>
      <c r="E17" s="837"/>
      <c r="F17" s="837"/>
      <c r="G17" s="837"/>
      <c r="H17" s="837"/>
      <c r="I17" s="837"/>
      <c r="J17" s="837"/>
      <c r="K17" s="837"/>
      <c r="L17" s="837"/>
      <c r="M17" s="837"/>
      <c r="N17" s="837"/>
      <c r="O17" s="837"/>
      <c r="P17" s="837"/>
      <c r="Q17" s="837"/>
      <c r="R17" s="837"/>
      <c r="S17" s="837"/>
      <c r="T17" s="837"/>
      <c r="U17" s="837"/>
      <c r="V17" s="837"/>
      <c r="W17" s="837"/>
      <c r="X17" s="837"/>
      <c r="Y17" s="838"/>
    </row>
    <row r="18" spans="2:25" x14ac:dyDescent="0.15">
      <c r="B18" s="839" t="s">
        <v>802</v>
      </c>
      <c r="Y18" s="841"/>
    </row>
    <row r="19" spans="2:25" x14ac:dyDescent="0.15">
      <c r="B19" s="839"/>
      <c r="Y19" s="841"/>
    </row>
    <row r="20" spans="2:25" x14ac:dyDescent="0.15">
      <c r="B20" s="839"/>
      <c r="C20" s="827" t="s">
        <v>803</v>
      </c>
      <c r="K20" s="2838"/>
      <c r="L20" s="2838"/>
      <c r="M20" s="827" t="s">
        <v>804</v>
      </c>
      <c r="Y20" s="841"/>
    </row>
    <row r="21" spans="2:25" ht="6.75" customHeight="1" x14ac:dyDescent="0.15">
      <c r="B21" s="839"/>
      <c r="Y21" s="841"/>
    </row>
    <row r="22" spans="2:25" ht="21" customHeight="1" x14ac:dyDescent="0.15">
      <c r="B22" s="839"/>
      <c r="D22" s="2564" t="s">
        <v>805</v>
      </c>
      <c r="E22" s="2565"/>
      <c r="F22" s="2565"/>
      <c r="G22" s="2565"/>
      <c r="H22" s="2566"/>
      <c r="I22" s="2731"/>
      <c r="J22" s="3080"/>
      <c r="K22" s="3080"/>
      <c r="L22" s="3080"/>
      <c r="M22" s="835" t="s">
        <v>806</v>
      </c>
      <c r="N22" s="1038" t="s">
        <v>807</v>
      </c>
      <c r="O22" s="877"/>
      <c r="P22" s="2565"/>
      <c r="Q22" s="2565"/>
      <c r="R22" s="835" t="s">
        <v>806</v>
      </c>
      <c r="S22" s="1038" t="s">
        <v>808</v>
      </c>
      <c r="T22" s="877"/>
      <c r="U22" s="877"/>
      <c r="V22" s="2565"/>
      <c r="W22" s="2565"/>
      <c r="X22" s="835" t="s">
        <v>806</v>
      </c>
      <c r="Y22" s="841"/>
    </row>
    <row r="23" spans="2:25" ht="21" customHeight="1" x14ac:dyDescent="0.15">
      <c r="B23" s="839"/>
      <c r="D23" s="2564" t="s">
        <v>809</v>
      </c>
      <c r="E23" s="2565"/>
      <c r="F23" s="2565"/>
      <c r="G23" s="2565"/>
      <c r="H23" s="2566"/>
      <c r="I23" s="2564"/>
      <c r="J23" s="2565"/>
      <c r="K23" s="2565"/>
      <c r="L23" s="2565"/>
      <c r="M23" s="835" t="s">
        <v>806</v>
      </c>
      <c r="N23" s="1038" t="s">
        <v>807</v>
      </c>
      <c r="O23" s="877"/>
      <c r="P23" s="2565"/>
      <c r="Q23" s="2565"/>
      <c r="R23" s="835" t="s">
        <v>806</v>
      </c>
      <c r="S23" s="1038" t="s">
        <v>808</v>
      </c>
      <c r="T23" s="877"/>
      <c r="U23" s="877"/>
      <c r="V23" s="2565"/>
      <c r="W23" s="2565"/>
      <c r="X23" s="835" t="s">
        <v>806</v>
      </c>
      <c r="Y23" s="841"/>
    </row>
    <row r="24" spans="2:25" ht="15.75" customHeight="1" x14ac:dyDescent="0.15">
      <c r="B24" s="839"/>
      <c r="D24" s="2809" t="s">
        <v>810</v>
      </c>
      <c r="E24" s="3192"/>
      <c r="F24" s="3192"/>
      <c r="G24" s="3192"/>
      <c r="H24" s="3192"/>
      <c r="I24" s="3192"/>
      <c r="J24" s="3192"/>
      <c r="K24" s="3192"/>
      <c r="L24" s="3192"/>
      <c r="M24" s="3192"/>
      <c r="N24" s="3192"/>
      <c r="O24" s="3192"/>
      <c r="P24" s="3192"/>
      <c r="Q24" s="3192"/>
      <c r="R24" s="3192"/>
      <c r="S24" s="3192"/>
      <c r="T24" s="3192"/>
      <c r="U24" s="3193"/>
      <c r="V24" s="1087" t="s">
        <v>769</v>
      </c>
      <c r="W24" s="1055" t="s">
        <v>770</v>
      </c>
      <c r="X24" s="1088" t="s">
        <v>771</v>
      </c>
      <c r="Y24" s="841"/>
    </row>
    <row r="25" spans="2:25" ht="30.75" customHeight="1" x14ac:dyDescent="0.15">
      <c r="B25" s="839"/>
      <c r="D25" s="3194"/>
      <c r="E25" s="3195"/>
      <c r="F25" s="3195"/>
      <c r="G25" s="3195"/>
      <c r="H25" s="3195"/>
      <c r="I25" s="3195"/>
      <c r="J25" s="3195"/>
      <c r="K25" s="3195"/>
      <c r="L25" s="3195"/>
      <c r="M25" s="3195"/>
      <c r="N25" s="3195"/>
      <c r="O25" s="3195"/>
      <c r="P25" s="3195"/>
      <c r="Q25" s="3195"/>
      <c r="R25" s="3195"/>
      <c r="S25" s="3195"/>
      <c r="T25" s="3195"/>
      <c r="U25" s="3196"/>
      <c r="V25" s="876" t="s">
        <v>10</v>
      </c>
      <c r="W25" s="834" t="s">
        <v>811</v>
      </c>
      <c r="X25" s="835" t="s">
        <v>10</v>
      </c>
      <c r="Y25" s="841"/>
    </row>
    <row r="26" spans="2:25" ht="17.25" customHeight="1" x14ac:dyDescent="0.15">
      <c r="B26" s="839"/>
      <c r="D26" s="2807" t="s">
        <v>812</v>
      </c>
      <c r="E26" s="2808"/>
      <c r="F26" s="2808"/>
      <c r="G26" s="2808"/>
      <c r="H26" s="2808"/>
      <c r="I26" s="2808"/>
      <c r="J26" s="2808"/>
      <c r="K26" s="2808"/>
      <c r="L26" s="2808"/>
      <c r="M26" s="2808"/>
      <c r="N26" s="2808"/>
      <c r="O26" s="2808"/>
      <c r="P26" s="2808"/>
      <c r="Q26" s="2808"/>
      <c r="R26" s="2808"/>
      <c r="S26" s="2808"/>
      <c r="T26" s="2808"/>
      <c r="U26" s="2808"/>
      <c r="V26" s="2808"/>
      <c r="W26" s="2808"/>
      <c r="X26" s="3082"/>
      <c r="Y26" s="841"/>
    </row>
    <row r="27" spans="2:25" ht="21" customHeight="1" x14ac:dyDescent="0.15">
      <c r="B27" s="839"/>
      <c r="D27" s="2564" t="s">
        <v>813</v>
      </c>
      <c r="E27" s="2565"/>
      <c r="F27" s="2565"/>
      <c r="G27" s="2565"/>
      <c r="H27" s="2566"/>
      <c r="I27" s="2564"/>
      <c r="J27" s="2565"/>
      <c r="K27" s="2565"/>
      <c r="L27" s="2565"/>
      <c r="M27" s="835" t="s">
        <v>806</v>
      </c>
      <c r="N27" s="1038" t="s">
        <v>807</v>
      </c>
      <c r="O27" s="877"/>
      <c r="P27" s="2565"/>
      <c r="Q27" s="2565"/>
      <c r="R27" s="835" t="s">
        <v>806</v>
      </c>
      <c r="S27" s="1038" t="s">
        <v>808</v>
      </c>
      <c r="T27" s="877"/>
      <c r="U27" s="877"/>
      <c r="V27" s="2565"/>
      <c r="W27" s="2565"/>
      <c r="X27" s="835" t="s">
        <v>806</v>
      </c>
      <c r="Y27" s="841"/>
    </row>
    <row r="28" spans="2:25" ht="21" customHeight="1" x14ac:dyDescent="0.15">
      <c r="B28" s="839"/>
      <c r="D28" s="2564" t="s">
        <v>814</v>
      </c>
      <c r="E28" s="2565"/>
      <c r="F28" s="2565"/>
      <c r="G28" s="2565"/>
      <c r="H28" s="2566"/>
      <c r="I28" s="2564"/>
      <c r="J28" s="2565"/>
      <c r="K28" s="2565"/>
      <c r="L28" s="2565"/>
      <c r="M28" s="835" t="s">
        <v>806</v>
      </c>
      <c r="N28" s="1038" t="s">
        <v>807</v>
      </c>
      <c r="O28" s="877"/>
      <c r="P28" s="2565"/>
      <c r="Q28" s="2565"/>
      <c r="R28" s="835" t="s">
        <v>806</v>
      </c>
      <c r="S28" s="1038" t="s">
        <v>808</v>
      </c>
      <c r="T28" s="877"/>
      <c r="U28" s="877"/>
      <c r="V28" s="2565"/>
      <c r="W28" s="2565"/>
      <c r="X28" s="835" t="s">
        <v>806</v>
      </c>
      <c r="Y28" s="841"/>
    </row>
    <row r="29" spans="2:25" ht="21" customHeight="1" x14ac:dyDescent="0.15">
      <c r="B29" s="839"/>
      <c r="D29" s="2564" t="s">
        <v>815</v>
      </c>
      <c r="E29" s="2565"/>
      <c r="F29" s="2565"/>
      <c r="G29" s="2565"/>
      <c r="H29" s="2566"/>
      <c r="I29" s="2564"/>
      <c r="J29" s="2565"/>
      <c r="K29" s="2565"/>
      <c r="L29" s="2565"/>
      <c r="M29" s="835" t="s">
        <v>806</v>
      </c>
      <c r="N29" s="1038" t="s">
        <v>807</v>
      </c>
      <c r="O29" s="877"/>
      <c r="P29" s="2565"/>
      <c r="Q29" s="2565"/>
      <c r="R29" s="835" t="s">
        <v>806</v>
      </c>
      <c r="S29" s="1038" t="s">
        <v>808</v>
      </c>
      <c r="T29" s="877"/>
      <c r="U29" s="877"/>
      <c r="V29" s="2565"/>
      <c r="W29" s="2565"/>
      <c r="X29" s="835" t="s">
        <v>806</v>
      </c>
      <c r="Y29" s="841"/>
    </row>
    <row r="30" spans="2:25" ht="21" customHeight="1" x14ac:dyDescent="0.15">
      <c r="B30" s="839"/>
      <c r="D30" s="2564" t="s">
        <v>816</v>
      </c>
      <c r="E30" s="2565"/>
      <c r="F30" s="2565"/>
      <c r="G30" s="2565"/>
      <c r="H30" s="2566"/>
      <c r="I30" s="2564"/>
      <c r="J30" s="2565"/>
      <c r="K30" s="2565"/>
      <c r="L30" s="2565"/>
      <c r="M30" s="835" t="s">
        <v>806</v>
      </c>
      <c r="N30" s="1038" t="s">
        <v>807</v>
      </c>
      <c r="O30" s="877"/>
      <c r="P30" s="2565"/>
      <c r="Q30" s="2565"/>
      <c r="R30" s="835" t="s">
        <v>806</v>
      </c>
      <c r="S30" s="1038" t="s">
        <v>808</v>
      </c>
      <c r="T30" s="877"/>
      <c r="U30" s="877"/>
      <c r="V30" s="2565"/>
      <c r="W30" s="2565"/>
      <c r="X30" s="835" t="s">
        <v>806</v>
      </c>
      <c r="Y30" s="841"/>
    </row>
    <row r="31" spans="2:25" ht="21" customHeight="1" x14ac:dyDescent="0.15">
      <c r="B31" s="839"/>
      <c r="D31" s="2564" t="s">
        <v>817</v>
      </c>
      <c r="E31" s="2565"/>
      <c r="F31" s="2565"/>
      <c r="G31" s="2565"/>
      <c r="H31" s="2566"/>
      <c r="I31" s="2564"/>
      <c r="J31" s="2565"/>
      <c r="K31" s="2565"/>
      <c r="L31" s="2565"/>
      <c r="M31" s="835" t="s">
        <v>806</v>
      </c>
      <c r="N31" s="1038" t="s">
        <v>807</v>
      </c>
      <c r="O31" s="877"/>
      <c r="P31" s="2565"/>
      <c r="Q31" s="2565"/>
      <c r="R31" s="835" t="s">
        <v>806</v>
      </c>
      <c r="S31" s="1038" t="s">
        <v>808</v>
      </c>
      <c r="T31" s="877"/>
      <c r="U31" s="877"/>
      <c r="V31" s="2565"/>
      <c r="W31" s="2565"/>
      <c r="X31" s="835" t="s">
        <v>806</v>
      </c>
      <c r="Y31" s="841"/>
    </row>
    <row r="32" spans="2:25" ht="13.5" customHeight="1" x14ac:dyDescent="0.15">
      <c r="B32" s="839"/>
      <c r="D32" s="830"/>
      <c r="E32" s="830"/>
      <c r="F32" s="830"/>
      <c r="G32" s="830"/>
      <c r="H32" s="830"/>
      <c r="I32" s="830"/>
      <c r="J32" s="830"/>
      <c r="K32" s="830"/>
      <c r="L32" s="830"/>
      <c r="M32" s="830"/>
      <c r="P32" s="830"/>
      <c r="Q32" s="830"/>
      <c r="R32" s="830"/>
      <c r="V32" s="830"/>
      <c r="W32" s="830"/>
      <c r="X32" s="830"/>
      <c r="Y32" s="841"/>
    </row>
    <row r="33" spans="2:32" x14ac:dyDescent="0.15">
      <c r="B33" s="839"/>
      <c r="C33" s="827" t="s">
        <v>818</v>
      </c>
      <c r="Y33" s="841"/>
      <c r="Z33" s="1082"/>
      <c r="AA33" s="1082"/>
      <c r="AB33" s="1082"/>
    </row>
    <row r="34" spans="2:32" ht="7.5" customHeight="1" x14ac:dyDescent="0.15">
      <c r="B34" s="839"/>
      <c r="Y34" s="841"/>
      <c r="Z34" s="1082"/>
      <c r="AA34" s="1082"/>
      <c r="AB34" s="1082"/>
    </row>
    <row r="35" spans="2:32" ht="35.25" customHeight="1" x14ac:dyDescent="0.15">
      <c r="B35" s="839"/>
      <c r="D35" s="3447"/>
      <c r="E35" s="2740"/>
      <c r="F35" s="2740"/>
      <c r="G35" s="2740"/>
      <c r="H35" s="2740"/>
      <c r="I35" s="2740"/>
      <c r="J35" s="2740"/>
      <c r="K35" s="2740"/>
      <c r="L35" s="2740"/>
      <c r="M35" s="2740"/>
      <c r="N35" s="2740"/>
      <c r="O35" s="2740"/>
      <c r="P35" s="2740"/>
      <c r="Q35" s="2740"/>
      <c r="R35" s="2740"/>
      <c r="S35" s="2740"/>
      <c r="T35" s="2740"/>
      <c r="U35" s="2740"/>
      <c r="V35" s="2740"/>
      <c r="W35" s="2740"/>
      <c r="X35" s="3448"/>
      <c r="Y35" s="841"/>
      <c r="Z35" s="1082"/>
      <c r="AA35" s="1082"/>
      <c r="AB35" s="1082"/>
    </row>
    <row r="36" spans="2:32" ht="12" customHeight="1" x14ac:dyDescent="0.15">
      <c r="B36" s="839"/>
      <c r="Y36" s="841"/>
      <c r="Z36" s="1082"/>
      <c r="AA36" s="1082"/>
      <c r="AB36" s="1082"/>
    </row>
    <row r="37" spans="2:32" x14ac:dyDescent="0.15">
      <c r="B37" s="839"/>
      <c r="C37" s="827" t="s">
        <v>819</v>
      </c>
      <c r="Y37" s="841"/>
      <c r="Z37" s="1082"/>
      <c r="AA37" s="1082"/>
      <c r="AB37" s="1082"/>
    </row>
    <row r="38" spans="2:32" ht="6.75" customHeight="1" x14ac:dyDescent="0.15">
      <c r="B38" s="839"/>
      <c r="D38" s="854"/>
      <c r="E38" s="854"/>
      <c r="F38" s="854"/>
      <c r="G38" s="854"/>
      <c r="H38" s="854"/>
      <c r="I38" s="854"/>
      <c r="J38" s="854"/>
      <c r="K38" s="854"/>
      <c r="L38" s="854"/>
      <c r="M38" s="854"/>
      <c r="N38" s="854"/>
      <c r="O38" s="854"/>
      <c r="P38" s="854"/>
      <c r="Q38" s="854"/>
      <c r="R38" s="854"/>
      <c r="S38" s="854"/>
      <c r="T38" s="854"/>
      <c r="U38" s="854"/>
      <c r="V38" s="854"/>
      <c r="W38" s="854"/>
      <c r="X38" s="854"/>
      <c r="Y38" s="841"/>
      <c r="Z38" s="1082"/>
      <c r="AA38" s="1089"/>
      <c r="AB38" s="1089"/>
      <c r="AC38" s="854"/>
      <c r="AD38" s="854"/>
      <c r="AE38" s="854"/>
      <c r="AF38" s="854"/>
    </row>
    <row r="39" spans="2:32" ht="23.25" customHeight="1" x14ac:dyDescent="0.15">
      <c r="B39" s="839"/>
      <c r="D39" s="1060">
        <v>1</v>
      </c>
      <c r="E39" s="2786"/>
      <c r="F39" s="2787"/>
      <c r="G39" s="866" t="s">
        <v>820</v>
      </c>
      <c r="H39" s="2787"/>
      <c r="I39" s="2787"/>
      <c r="J39" s="866" t="s">
        <v>493</v>
      </c>
      <c r="K39" s="2787"/>
      <c r="L39" s="2787"/>
      <c r="M39" s="2788"/>
      <c r="N39" s="1060">
        <v>4</v>
      </c>
      <c r="O39" s="2786"/>
      <c r="P39" s="2787"/>
      <c r="Q39" s="866" t="s">
        <v>820</v>
      </c>
      <c r="R39" s="2787"/>
      <c r="S39" s="2787"/>
      <c r="T39" s="866" t="s">
        <v>493</v>
      </c>
      <c r="U39" s="866"/>
      <c r="V39" s="2787"/>
      <c r="W39" s="2787"/>
      <c r="X39" s="2787"/>
      <c r="Y39" s="869"/>
      <c r="Z39" s="1090"/>
      <c r="AA39" s="1082"/>
      <c r="AB39" s="1082"/>
    </row>
    <row r="40" spans="2:32" ht="23.25" customHeight="1" x14ac:dyDescent="0.15">
      <c r="B40" s="839"/>
      <c r="D40" s="868">
        <v>2</v>
      </c>
      <c r="E40" s="2564"/>
      <c r="F40" s="2565"/>
      <c r="G40" s="832" t="s">
        <v>820</v>
      </c>
      <c r="H40" s="2565"/>
      <c r="I40" s="2565"/>
      <c r="J40" s="832" t="s">
        <v>493</v>
      </c>
      <c r="K40" s="2565"/>
      <c r="L40" s="2565"/>
      <c r="M40" s="2566"/>
      <c r="N40" s="868">
        <v>5</v>
      </c>
      <c r="O40" s="2564"/>
      <c r="P40" s="2565"/>
      <c r="Q40" s="832" t="s">
        <v>820</v>
      </c>
      <c r="R40" s="2565"/>
      <c r="S40" s="2565"/>
      <c r="T40" s="832" t="s">
        <v>493</v>
      </c>
      <c r="U40" s="832"/>
      <c r="V40" s="2565"/>
      <c r="W40" s="2565"/>
      <c r="X40" s="2566"/>
      <c r="Y40" s="841"/>
      <c r="Z40" s="1082"/>
      <c r="AA40" s="1082"/>
      <c r="AB40" s="1082"/>
    </row>
    <row r="41" spans="2:32" ht="23.25" customHeight="1" x14ac:dyDescent="0.15">
      <c r="B41" s="839"/>
      <c r="D41" s="868">
        <v>3</v>
      </c>
      <c r="E41" s="2564"/>
      <c r="F41" s="2565"/>
      <c r="G41" s="832" t="s">
        <v>820</v>
      </c>
      <c r="H41" s="2565"/>
      <c r="I41" s="2565"/>
      <c r="J41" s="832" t="s">
        <v>493</v>
      </c>
      <c r="K41" s="2565"/>
      <c r="L41" s="2565"/>
      <c r="M41" s="2566"/>
      <c r="N41" s="868">
        <v>6</v>
      </c>
      <c r="O41" s="2564"/>
      <c r="P41" s="2565"/>
      <c r="Q41" s="832" t="s">
        <v>820</v>
      </c>
      <c r="R41" s="2565"/>
      <c r="S41" s="2565"/>
      <c r="T41" s="832" t="s">
        <v>493</v>
      </c>
      <c r="U41" s="832"/>
      <c r="V41" s="2565"/>
      <c r="W41" s="2565"/>
      <c r="X41" s="2566"/>
      <c r="Y41" s="841"/>
      <c r="Z41" s="1082"/>
      <c r="AA41" s="1082"/>
      <c r="AB41" s="1082"/>
    </row>
    <row r="42" spans="2:32" x14ac:dyDescent="0.15">
      <c r="B42" s="853"/>
      <c r="C42" s="854"/>
      <c r="D42" s="854"/>
      <c r="E42" s="854"/>
      <c r="F42" s="854"/>
      <c r="G42" s="854"/>
      <c r="H42" s="854"/>
      <c r="I42" s="854"/>
      <c r="J42" s="854"/>
      <c r="K42" s="854"/>
      <c r="L42" s="854"/>
      <c r="M42" s="854"/>
      <c r="N42" s="854"/>
      <c r="O42" s="854"/>
      <c r="P42" s="854"/>
      <c r="Q42" s="854"/>
      <c r="R42" s="854"/>
      <c r="S42" s="854"/>
      <c r="T42" s="854"/>
      <c r="U42" s="854"/>
      <c r="V42" s="854"/>
      <c r="W42" s="854"/>
      <c r="X42" s="854"/>
      <c r="Y42" s="872"/>
      <c r="Z42" s="1082"/>
      <c r="AA42" s="1082"/>
      <c r="AB42" s="1082"/>
    </row>
    <row r="44" spans="2:32" x14ac:dyDescent="0.15">
      <c r="B44" s="836"/>
      <c r="C44" s="837"/>
      <c r="D44" s="837"/>
      <c r="E44" s="837"/>
      <c r="F44" s="837"/>
      <c r="G44" s="837"/>
      <c r="H44" s="837"/>
      <c r="I44" s="837"/>
      <c r="J44" s="837"/>
      <c r="K44" s="837"/>
      <c r="L44" s="837"/>
      <c r="M44" s="837"/>
      <c r="N44" s="837"/>
      <c r="O44" s="837"/>
      <c r="P44" s="837"/>
      <c r="Q44" s="837"/>
      <c r="R44" s="837"/>
      <c r="S44" s="837"/>
      <c r="T44" s="838"/>
      <c r="U44" s="837"/>
      <c r="V44" s="837"/>
      <c r="W44" s="837"/>
      <c r="X44" s="837"/>
      <c r="Y44" s="838"/>
      <c r="Z44" s="1082"/>
      <c r="AA44" s="1082"/>
      <c r="AB44" s="1082"/>
    </row>
    <row r="45" spans="2:32" x14ac:dyDescent="0.15">
      <c r="B45" s="839" t="s">
        <v>821</v>
      </c>
      <c r="T45" s="841"/>
      <c r="V45" s="840" t="s">
        <v>769</v>
      </c>
      <c r="W45" s="840" t="s">
        <v>770</v>
      </c>
      <c r="X45" s="840" t="s">
        <v>771</v>
      </c>
      <c r="Y45" s="841"/>
      <c r="Z45" s="1082"/>
      <c r="AA45" s="1082"/>
      <c r="AB45" s="1082"/>
    </row>
    <row r="46" spans="2:32" x14ac:dyDescent="0.15">
      <c r="B46" s="839"/>
      <c r="D46" s="827" t="s">
        <v>822</v>
      </c>
      <c r="T46" s="841"/>
      <c r="V46" s="840"/>
      <c r="W46" s="840"/>
      <c r="X46" s="840"/>
      <c r="Y46" s="841"/>
      <c r="Z46" s="1082"/>
      <c r="AA46" s="1082"/>
      <c r="AB46" s="1082"/>
    </row>
    <row r="47" spans="2:32" ht="14.25" customHeight="1" x14ac:dyDescent="0.15">
      <c r="B47" s="839"/>
      <c r="T47" s="841"/>
      <c r="Y47" s="841"/>
      <c r="Z47" s="1082"/>
      <c r="AA47" s="1082"/>
      <c r="AB47" s="1082"/>
    </row>
    <row r="48" spans="2:32" ht="17.25" customHeight="1" x14ac:dyDescent="0.15">
      <c r="B48" s="839"/>
      <c r="C48" s="827" t="s">
        <v>823</v>
      </c>
      <c r="T48" s="841"/>
      <c r="V48" s="830" t="s">
        <v>10</v>
      </c>
      <c r="W48" s="830" t="s">
        <v>770</v>
      </c>
      <c r="X48" s="830" t="s">
        <v>10</v>
      </c>
      <c r="Y48" s="844"/>
      <c r="AB48" s="827" t="s">
        <v>824</v>
      </c>
    </row>
    <row r="49" spans="2:25" x14ac:dyDescent="0.15">
      <c r="B49" s="839"/>
      <c r="D49" s="827" t="s">
        <v>825</v>
      </c>
      <c r="T49" s="841"/>
      <c r="V49" s="830"/>
      <c r="W49" s="830"/>
      <c r="X49" s="830"/>
      <c r="Y49" s="852"/>
    </row>
    <row r="50" spans="2:25" x14ac:dyDescent="0.15">
      <c r="B50" s="839"/>
      <c r="T50" s="841"/>
      <c r="V50" s="830"/>
      <c r="W50" s="830"/>
      <c r="X50" s="830"/>
      <c r="Y50" s="852"/>
    </row>
    <row r="51" spans="2:25" ht="17.25" customHeight="1" x14ac:dyDescent="0.15">
      <c r="B51" s="839"/>
      <c r="C51" s="827" t="s">
        <v>826</v>
      </c>
      <c r="T51" s="841"/>
      <c r="V51" s="830" t="s">
        <v>10</v>
      </c>
      <c r="W51" s="830" t="s">
        <v>770</v>
      </c>
      <c r="X51" s="830" t="s">
        <v>10</v>
      </c>
      <c r="Y51" s="844"/>
    </row>
    <row r="52" spans="2:25" ht="17.25" customHeight="1" x14ac:dyDescent="0.15">
      <c r="B52" s="839"/>
      <c r="D52" s="827" t="s">
        <v>827</v>
      </c>
      <c r="T52" s="841"/>
      <c r="V52" s="830"/>
      <c r="W52" s="830"/>
      <c r="X52" s="830"/>
      <c r="Y52" s="844"/>
    </row>
    <row r="53" spans="2:25" x14ac:dyDescent="0.15">
      <c r="B53" s="839"/>
      <c r="T53" s="841"/>
      <c r="V53" s="830"/>
      <c r="W53" s="830"/>
      <c r="X53" s="830"/>
      <c r="Y53" s="852"/>
    </row>
    <row r="54" spans="2:25" ht="17.25" customHeight="1" x14ac:dyDescent="0.15">
      <c r="B54" s="839"/>
      <c r="C54" s="827" t="s">
        <v>828</v>
      </c>
      <c r="T54" s="841"/>
      <c r="V54" s="830" t="s">
        <v>10</v>
      </c>
      <c r="W54" s="830" t="s">
        <v>770</v>
      </c>
      <c r="X54" s="830" t="s">
        <v>10</v>
      </c>
      <c r="Y54" s="844"/>
    </row>
    <row r="55" spans="2:25" ht="17.25" customHeight="1" x14ac:dyDescent="0.15">
      <c r="B55" s="839"/>
      <c r="D55" s="827" t="s">
        <v>829</v>
      </c>
      <c r="T55" s="841"/>
      <c r="V55" s="830"/>
      <c r="W55" s="830"/>
      <c r="X55" s="830"/>
      <c r="Y55" s="844"/>
    </row>
    <row r="56" spans="2:25" ht="13.5" customHeight="1" x14ac:dyDescent="0.15">
      <c r="B56" s="839"/>
      <c r="T56" s="841"/>
      <c r="V56" s="846"/>
      <c r="W56" s="846"/>
      <c r="X56" s="846"/>
      <c r="Y56" s="844"/>
    </row>
    <row r="57" spans="2:25" ht="17.25" customHeight="1" x14ac:dyDescent="0.15">
      <c r="B57" s="839"/>
      <c r="C57" s="827" t="s">
        <v>830</v>
      </c>
      <c r="T57" s="841"/>
      <c r="V57" s="830" t="s">
        <v>10</v>
      </c>
      <c r="W57" s="830" t="s">
        <v>770</v>
      </c>
      <c r="X57" s="830" t="s">
        <v>10</v>
      </c>
      <c r="Y57" s="844"/>
    </row>
    <row r="58" spans="2:25" ht="17.25" customHeight="1" x14ac:dyDescent="0.15">
      <c r="B58" s="839"/>
      <c r="D58" s="827" t="s">
        <v>831</v>
      </c>
      <c r="T58" s="841"/>
      <c r="V58" s="830"/>
      <c r="W58" s="830"/>
      <c r="X58" s="830"/>
      <c r="Y58" s="844"/>
    </row>
    <row r="59" spans="2:25" ht="17.25" customHeight="1" x14ac:dyDescent="0.15">
      <c r="B59" s="839"/>
      <c r="D59" s="827" t="s">
        <v>832</v>
      </c>
      <c r="T59" s="841"/>
      <c r="V59" s="830"/>
      <c r="W59" s="830"/>
      <c r="X59" s="830"/>
      <c r="Y59" s="844"/>
    </row>
    <row r="60" spans="2:25" x14ac:dyDescent="0.15">
      <c r="B60" s="839"/>
      <c r="T60" s="841"/>
      <c r="V60" s="830"/>
      <c r="W60" s="830"/>
      <c r="X60" s="830"/>
      <c r="Y60" s="852"/>
    </row>
    <row r="61" spans="2:25" ht="17.25" customHeight="1" x14ac:dyDescent="0.15">
      <c r="B61" s="839"/>
      <c r="C61" s="827" t="s">
        <v>833</v>
      </c>
      <c r="T61" s="841"/>
      <c r="V61" s="830" t="s">
        <v>10</v>
      </c>
      <c r="W61" s="830" t="s">
        <v>770</v>
      </c>
      <c r="X61" s="830" t="s">
        <v>10</v>
      </c>
      <c r="Y61" s="844"/>
    </row>
    <row r="62" spans="2:25" ht="7.5" customHeight="1" x14ac:dyDescent="0.15">
      <c r="B62" s="853"/>
      <c r="C62" s="854"/>
      <c r="D62" s="854"/>
      <c r="E62" s="854"/>
      <c r="F62" s="854"/>
      <c r="G62" s="854"/>
      <c r="H62" s="854"/>
      <c r="I62" s="854"/>
      <c r="J62" s="854"/>
      <c r="K62" s="854"/>
      <c r="L62" s="854"/>
      <c r="M62" s="854"/>
      <c r="N62" s="854"/>
      <c r="O62" s="854"/>
      <c r="P62" s="854"/>
      <c r="Q62" s="854"/>
      <c r="R62" s="854"/>
      <c r="S62" s="854"/>
      <c r="T62" s="872"/>
      <c r="U62" s="854"/>
      <c r="V62" s="854"/>
      <c r="W62" s="854"/>
      <c r="X62" s="854"/>
      <c r="Y62" s="872"/>
    </row>
    <row r="64" spans="2:25" x14ac:dyDescent="0.15">
      <c r="B64" s="836"/>
      <c r="C64" s="837"/>
      <c r="D64" s="837"/>
      <c r="E64" s="837"/>
      <c r="F64" s="837"/>
      <c r="G64" s="837"/>
      <c r="H64" s="837"/>
      <c r="I64" s="837"/>
      <c r="J64" s="837"/>
      <c r="K64" s="837"/>
      <c r="L64" s="837"/>
      <c r="M64" s="837"/>
      <c r="N64" s="837"/>
      <c r="O64" s="837"/>
      <c r="P64" s="837"/>
      <c r="Q64" s="837"/>
      <c r="R64" s="837"/>
      <c r="S64" s="837"/>
      <c r="T64" s="837"/>
      <c r="U64" s="836"/>
      <c r="V64" s="837"/>
      <c r="W64" s="837"/>
      <c r="X64" s="837"/>
      <c r="Y64" s="838"/>
    </row>
    <row r="65" spans="1:28" x14ac:dyDescent="0.15">
      <c r="B65" s="839" t="s">
        <v>834</v>
      </c>
      <c r="U65" s="839"/>
      <c r="V65" s="840" t="s">
        <v>769</v>
      </c>
      <c r="W65" s="840" t="s">
        <v>770</v>
      </c>
      <c r="X65" s="840" t="s">
        <v>771</v>
      </c>
      <c r="Y65" s="841"/>
    </row>
    <row r="66" spans="1:28" x14ac:dyDescent="0.15">
      <c r="B66" s="839"/>
      <c r="D66" s="827" t="s">
        <v>835</v>
      </c>
      <c r="U66" s="839"/>
      <c r="Y66" s="841"/>
    </row>
    <row r="67" spans="1:28" ht="17.25" customHeight="1" x14ac:dyDescent="0.15">
      <c r="B67" s="839"/>
      <c r="C67" s="827" t="s">
        <v>836</v>
      </c>
      <c r="U67" s="839"/>
      <c r="V67" s="830" t="s">
        <v>10</v>
      </c>
      <c r="W67" s="830" t="s">
        <v>770</v>
      </c>
      <c r="X67" s="830" t="s">
        <v>10</v>
      </c>
      <c r="Y67" s="844"/>
    </row>
    <row r="68" spans="1:28" ht="13.5" customHeight="1" x14ac:dyDescent="0.15">
      <c r="B68" s="839"/>
      <c r="U68" s="839"/>
      <c r="V68" s="830"/>
      <c r="W68" s="830"/>
      <c r="X68" s="830"/>
      <c r="Y68" s="852"/>
    </row>
    <row r="69" spans="1:28" ht="17.25" customHeight="1" x14ac:dyDescent="0.15">
      <c r="B69" s="839"/>
      <c r="C69" s="827" t="s">
        <v>837</v>
      </c>
      <c r="U69" s="839"/>
      <c r="V69" s="830" t="s">
        <v>10</v>
      </c>
      <c r="W69" s="830" t="s">
        <v>770</v>
      </c>
      <c r="X69" s="830" t="s">
        <v>10</v>
      </c>
      <c r="Y69" s="844"/>
    </row>
    <row r="70" spans="1:28" ht="13.5" customHeight="1" x14ac:dyDescent="0.15">
      <c r="B70" s="839"/>
      <c r="U70" s="839"/>
      <c r="V70" s="830"/>
      <c r="W70" s="830"/>
      <c r="X70" s="830"/>
      <c r="Y70" s="852"/>
    </row>
    <row r="71" spans="1:28" ht="17.25" customHeight="1" x14ac:dyDescent="0.15">
      <c r="A71" s="846"/>
      <c r="B71" s="839"/>
      <c r="C71" s="827" t="s">
        <v>838</v>
      </c>
      <c r="U71" s="839"/>
      <c r="V71" s="830" t="s">
        <v>10</v>
      </c>
      <c r="W71" s="830" t="s">
        <v>770</v>
      </c>
      <c r="X71" s="830" t="s">
        <v>10</v>
      </c>
      <c r="Y71" s="844"/>
    </row>
    <row r="72" spans="1:28" ht="13.5" customHeight="1" x14ac:dyDescent="0.15">
      <c r="B72" s="839"/>
      <c r="U72" s="839"/>
      <c r="V72" s="846"/>
      <c r="W72" s="846"/>
      <c r="X72" s="846"/>
      <c r="Y72" s="844"/>
    </row>
    <row r="73" spans="1:28" x14ac:dyDescent="0.15">
      <c r="B73" s="839"/>
      <c r="C73" s="827" t="s">
        <v>839</v>
      </c>
      <c r="U73" s="839"/>
      <c r="V73" s="830" t="s">
        <v>10</v>
      </c>
      <c r="W73" s="830" t="s">
        <v>770</v>
      </c>
      <c r="X73" s="830" t="s">
        <v>10</v>
      </c>
      <c r="Y73" s="844"/>
      <c r="Z73" s="1082"/>
      <c r="AA73" s="1082"/>
      <c r="AB73" s="1082"/>
    </row>
    <row r="74" spans="1:28" ht="13.5" customHeight="1" x14ac:dyDescent="0.15">
      <c r="B74" s="839"/>
      <c r="U74" s="839"/>
      <c r="Y74" s="841"/>
      <c r="Z74" s="1082"/>
      <c r="AA74" s="1082"/>
      <c r="AB74" s="1082"/>
    </row>
    <row r="75" spans="1:28" x14ac:dyDescent="0.15">
      <c r="B75" s="839"/>
      <c r="C75" s="827" t="s">
        <v>840</v>
      </c>
      <c r="U75" s="839"/>
      <c r="V75" s="830" t="s">
        <v>10</v>
      </c>
      <c r="W75" s="830" t="s">
        <v>770</v>
      </c>
      <c r="X75" s="830" t="s">
        <v>10</v>
      </c>
      <c r="Y75" s="844"/>
      <c r="Z75" s="1082"/>
      <c r="AA75" s="1082"/>
      <c r="AB75" s="1082"/>
    </row>
    <row r="76" spans="1:28" x14ac:dyDescent="0.15">
      <c r="B76" s="839"/>
      <c r="U76" s="839"/>
      <c r="Y76" s="841"/>
      <c r="Z76" s="1082"/>
      <c r="AA76" s="1082"/>
      <c r="AB76" s="1082"/>
    </row>
    <row r="77" spans="1:28" ht="16.5" customHeight="1" x14ac:dyDescent="0.15">
      <c r="B77" s="839"/>
      <c r="C77" s="827" t="s">
        <v>841</v>
      </c>
      <c r="U77" s="839"/>
      <c r="V77" s="830" t="s">
        <v>10</v>
      </c>
      <c r="W77" s="830" t="s">
        <v>770</v>
      </c>
      <c r="X77" s="830" t="s">
        <v>10</v>
      </c>
      <c r="Y77" s="844"/>
      <c r="Z77" s="1082"/>
      <c r="AA77" s="1082"/>
      <c r="AB77" s="1082"/>
    </row>
    <row r="78" spans="1:28" ht="5.25" customHeight="1" x14ac:dyDescent="0.15">
      <c r="B78" s="853"/>
      <c r="C78" s="854"/>
      <c r="D78" s="854"/>
      <c r="E78" s="854"/>
      <c r="F78" s="854"/>
      <c r="G78" s="854"/>
      <c r="H78" s="854"/>
      <c r="I78" s="854"/>
      <c r="J78" s="854"/>
      <c r="K78" s="854"/>
      <c r="L78" s="854"/>
      <c r="M78" s="854"/>
      <c r="N78" s="854"/>
      <c r="O78" s="854"/>
      <c r="P78" s="854"/>
      <c r="Q78" s="854"/>
      <c r="R78" s="854"/>
      <c r="S78" s="854"/>
      <c r="T78" s="854"/>
      <c r="U78" s="853"/>
      <c r="V78" s="854"/>
      <c r="W78" s="854"/>
      <c r="X78" s="854"/>
      <c r="Y78" s="872"/>
      <c r="Z78" s="1082"/>
      <c r="AA78" s="1082"/>
      <c r="AB78" s="1082"/>
    </row>
    <row r="80" spans="1:28" x14ac:dyDescent="0.15">
      <c r="B80" s="827" t="s">
        <v>842</v>
      </c>
    </row>
    <row r="81" spans="2:28" x14ac:dyDescent="0.15">
      <c r="B81" s="827" t="s">
        <v>843</v>
      </c>
      <c r="K81" s="1082"/>
      <c r="L81" s="1082"/>
      <c r="M81" s="1082"/>
      <c r="N81" s="1082"/>
      <c r="O81" s="1082"/>
      <c r="P81" s="1082"/>
      <c r="Q81" s="1082"/>
      <c r="R81" s="1082"/>
      <c r="S81" s="1082"/>
      <c r="T81" s="1082"/>
      <c r="U81" s="1082"/>
      <c r="V81" s="1082"/>
      <c r="W81" s="1082"/>
      <c r="X81" s="1082"/>
      <c r="Y81" s="1082"/>
      <c r="Z81" s="1082"/>
      <c r="AA81" s="1082"/>
      <c r="AB81" s="1082"/>
    </row>
    <row r="82" spans="2:28" ht="13.5" customHeight="1" x14ac:dyDescent="0.15">
      <c r="B82" s="827" t="s">
        <v>844</v>
      </c>
      <c r="K82" s="1082"/>
      <c r="L82" s="1082"/>
      <c r="M82" s="1082"/>
      <c r="N82" s="1082"/>
      <c r="O82" s="1082"/>
      <c r="P82" s="1082"/>
      <c r="Q82" s="1082"/>
      <c r="R82" s="1082"/>
      <c r="S82" s="1082"/>
      <c r="T82" s="1082"/>
      <c r="U82" s="1082"/>
      <c r="V82" s="1082"/>
      <c r="W82" s="1082"/>
      <c r="X82" s="1082"/>
      <c r="Y82" s="1082"/>
      <c r="Z82" s="1082"/>
      <c r="AA82" s="1082"/>
      <c r="AB82" s="1082"/>
    </row>
    <row r="84" spans="2:28" x14ac:dyDescent="0.15">
      <c r="B84" s="827" t="s">
        <v>915</v>
      </c>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row>
    <row r="86" spans="2:28" x14ac:dyDescent="0.15">
      <c r="B86" s="2838" t="s">
        <v>845</v>
      </c>
      <c r="C86" s="2838"/>
      <c r="D86" s="2838"/>
      <c r="E86" s="2838"/>
      <c r="F86" s="2838"/>
      <c r="G86" s="2838"/>
      <c r="H86" s="2838"/>
      <c r="I86" s="2838"/>
      <c r="J86" s="2838"/>
      <c r="K86" s="2838"/>
      <c r="L86" s="2838"/>
      <c r="M86" s="2838"/>
      <c r="N86" s="2838"/>
      <c r="O86" s="2838"/>
      <c r="P86" s="2838"/>
      <c r="Q86" s="2838"/>
      <c r="R86" s="2838"/>
      <c r="S86" s="2838"/>
      <c r="T86" s="2838"/>
      <c r="U86" s="2838"/>
      <c r="V86" s="2838"/>
      <c r="W86" s="2838"/>
      <c r="X86" s="2838"/>
      <c r="Y86" s="2838"/>
    </row>
    <row r="88" spans="2:28" ht="23.25" customHeight="1" x14ac:dyDescent="0.15">
      <c r="B88" s="3061" t="s">
        <v>790</v>
      </c>
      <c r="C88" s="3061"/>
      <c r="D88" s="3061"/>
      <c r="E88" s="3061"/>
      <c r="F88" s="3061"/>
      <c r="G88" s="2731"/>
      <c r="H88" s="3080"/>
      <c r="I88" s="3080"/>
      <c r="J88" s="3080"/>
      <c r="K88" s="3080"/>
      <c r="L88" s="3080"/>
      <c r="M88" s="3080"/>
      <c r="N88" s="3080"/>
      <c r="O88" s="3080"/>
      <c r="P88" s="3080"/>
      <c r="Q88" s="3080"/>
      <c r="R88" s="3080"/>
      <c r="S88" s="3080"/>
      <c r="T88" s="3080"/>
      <c r="U88" s="3080"/>
      <c r="V88" s="3080"/>
      <c r="W88" s="3080"/>
      <c r="X88" s="3080"/>
      <c r="Y88" s="3081"/>
    </row>
    <row r="89" spans="2:28" ht="23.25" customHeight="1" x14ac:dyDescent="0.15">
      <c r="B89" s="3061" t="s">
        <v>791</v>
      </c>
      <c r="C89" s="3061"/>
      <c r="D89" s="3061"/>
      <c r="E89" s="3061"/>
      <c r="F89" s="3061"/>
      <c r="G89" s="876" t="s">
        <v>10</v>
      </c>
      <c r="H89" s="832" t="s">
        <v>762</v>
      </c>
      <c r="I89" s="832"/>
      <c r="J89" s="832"/>
      <c r="K89" s="832"/>
      <c r="L89" s="830" t="s">
        <v>10</v>
      </c>
      <c r="M89" s="832" t="s">
        <v>763</v>
      </c>
      <c r="N89" s="832"/>
      <c r="O89" s="832"/>
      <c r="P89" s="832"/>
      <c r="Q89" s="830" t="s">
        <v>10</v>
      </c>
      <c r="R89" s="832" t="s">
        <v>764</v>
      </c>
      <c r="S89" s="832"/>
      <c r="T89" s="832"/>
      <c r="U89" s="832"/>
      <c r="V89" s="832"/>
      <c r="W89" s="877"/>
      <c r="X89" s="877"/>
      <c r="Y89" s="850"/>
    </row>
    <row r="90" spans="2:28" ht="20.100000000000001" customHeight="1" x14ac:dyDescent="0.15">
      <c r="B90" s="2783" t="s">
        <v>792</v>
      </c>
      <c r="C90" s="2784"/>
      <c r="D90" s="2784"/>
      <c r="E90" s="2784"/>
      <c r="F90" s="2785"/>
      <c r="G90" s="861" t="s">
        <v>10</v>
      </c>
      <c r="H90" s="837" t="s">
        <v>793</v>
      </c>
      <c r="I90" s="1083"/>
      <c r="J90" s="1083"/>
      <c r="K90" s="1083"/>
      <c r="L90" s="1083"/>
      <c r="M90" s="1083"/>
      <c r="N90" s="1083"/>
      <c r="O90" s="1083"/>
      <c r="P90" s="1083"/>
      <c r="Q90" s="1083"/>
      <c r="R90" s="1083"/>
      <c r="S90" s="1083"/>
      <c r="T90" s="1083"/>
      <c r="U90" s="1083"/>
      <c r="V90" s="1083"/>
      <c r="W90" s="1083"/>
      <c r="X90" s="1083"/>
      <c r="Y90" s="1084"/>
    </row>
    <row r="91" spans="2:28" ht="20.100000000000001" customHeight="1" x14ac:dyDescent="0.15">
      <c r="B91" s="3067"/>
      <c r="C91" s="2838"/>
      <c r="D91" s="2838"/>
      <c r="E91" s="2838"/>
      <c r="F91" s="3068"/>
      <c r="G91" s="830" t="s">
        <v>10</v>
      </c>
      <c r="H91" s="827" t="s">
        <v>794</v>
      </c>
      <c r="I91" s="847"/>
      <c r="J91" s="847"/>
      <c r="K91" s="847"/>
      <c r="L91" s="847"/>
      <c r="M91" s="847"/>
      <c r="N91" s="847"/>
      <c r="O91" s="847"/>
      <c r="P91" s="847"/>
      <c r="Q91" s="847"/>
      <c r="R91" s="847"/>
      <c r="S91" s="847"/>
      <c r="T91" s="847"/>
      <c r="U91" s="847"/>
      <c r="V91" s="847"/>
      <c r="W91" s="847"/>
      <c r="X91" s="847"/>
      <c r="Y91" s="848"/>
    </row>
    <row r="92" spans="2:28" ht="20.100000000000001" customHeight="1" x14ac:dyDescent="0.15">
      <c r="B92" s="2786"/>
      <c r="C92" s="2787"/>
      <c r="D92" s="2787"/>
      <c r="E92" s="2787"/>
      <c r="F92" s="2788"/>
      <c r="G92" s="856" t="s">
        <v>10</v>
      </c>
      <c r="H92" s="854" t="s">
        <v>795</v>
      </c>
      <c r="I92" s="1085"/>
      <c r="J92" s="1085"/>
      <c r="K92" s="1085"/>
      <c r="L92" s="1085"/>
      <c r="M92" s="1085"/>
      <c r="N92" s="1085"/>
      <c r="O92" s="1085"/>
      <c r="P92" s="1085"/>
      <c r="Q92" s="1085"/>
      <c r="R92" s="1085"/>
      <c r="S92" s="1085"/>
      <c r="T92" s="1085"/>
      <c r="U92" s="1085"/>
      <c r="V92" s="1085"/>
      <c r="W92" s="1085"/>
      <c r="X92" s="1085"/>
      <c r="Y92" s="1086"/>
    </row>
    <row r="94" spans="2:28" x14ac:dyDescent="0.15">
      <c r="B94" s="836"/>
      <c r="C94" s="837"/>
      <c r="D94" s="837"/>
      <c r="E94" s="837"/>
      <c r="F94" s="837"/>
      <c r="G94" s="837"/>
      <c r="H94" s="837"/>
      <c r="I94" s="837"/>
      <c r="J94" s="837"/>
      <c r="K94" s="837"/>
      <c r="L94" s="837"/>
      <c r="M94" s="837"/>
      <c r="N94" s="837"/>
      <c r="O94" s="837"/>
      <c r="P94" s="837"/>
      <c r="Q94" s="837"/>
      <c r="R94" s="837"/>
      <c r="S94" s="837"/>
      <c r="T94" s="838"/>
      <c r="U94" s="837"/>
      <c r="V94" s="837"/>
      <c r="W94" s="837"/>
      <c r="X94" s="837"/>
      <c r="Y94" s="838"/>
      <c r="Z94" s="1082"/>
      <c r="AA94" s="1082"/>
      <c r="AB94" s="1082"/>
    </row>
    <row r="95" spans="2:28" x14ac:dyDescent="0.15">
      <c r="B95" s="839" t="s">
        <v>2237</v>
      </c>
      <c r="T95" s="841"/>
      <c r="V95" s="840" t="s">
        <v>769</v>
      </c>
      <c r="W95" s="840" t="s">
        <v>770</v>
      </c>
      <c r="X95" s="840" t="s">
        <v>771</v>
      </c>
      <c r="Y95" s="841"/>
      <c r="Z95" s="1082"/>
      <c r="AA95" s="1082"/>
      <c r="AB95" s="1082"/>
    </row>
    <row r="96" spans="2:28" x14ac:dyDescent="0.15">
      <c r="B96" s="839"/>
      <c r="T96" s="841"/>
      <c r="Y96" s="841"/>
      <c r="Z96" s="1082"/>
      <c r="AA96" s="1082"/>
      <c r="AB96" s="1082"/>
    </row>
    <row r="97" spans="2:28" ht="17.25" customHeight="1" x14ac:dyDescent="0.15">
      <c r="B97" s="839"/>
      <c r="C97" s="827" t="s">
        <v>846</v>
      </c>
      <c r="T97" s="841"/>
      <c r="V97" s="830" t="s">
        <v>10</v>
      </c>
      <c r="W97" s="830" t="s">
        <v>770</v>
      </c>
      <c r="X97" s="830" t="s">
        <v>10</v>
      </c>
      <c r="Y97" s="844"/>
    </row>
    <row r="98" spans="2:28" x14ac:dyDescent="0.15">
      <c r="B98" s="839"/>
      <c r="T98" s="841"/>
      <c r="V98" s="830"/>
      <c r="W98" s="830"/>
      <c r="X98" s="830"/>
      <c r="Y98" s="852"/>
    </row>
    <row r="99" spans="2:28" ht="17.25" customHeight="1" x14ac:dyDescent="0.15">
      <c r="B99" s="839"/>
      <c r="C99" s="827" t="s">
        <v>847</v>
      </c>
      <c r="T99" s="841"/>
      <c r="V99" s="830" t="s">
        <v>10</v>
      </c>
      <c r="W99" s="830" t="s">
        <v>770</v>
      </c>
      <c r="X99" s="830" t="s">
        <v>10</v>
      </c>
      <c r="Y99" s="844"/>
    </row>
    <row r="100" spans="2:28" x14ac:dyDescent="0.15">
      <c r="B100" s="839"/>
      <c r="T100" s="841"/>
      <c r="V100" s="830"/>
      <c r="W100" s="830"/>
      <c r="X100" s="830"/>
      <c r="Y100" s="852"/>
    </row>
    <row r="101" spans="2:28" ht="17.25" customHeight="1" x14ac:dyDescent="0.15">
      <c r="B101" s="839"/>
      <c r="C101" s="827" t="s">
        <v>848</v>
      </c>
      <c r="T101" s="841"/>
      <c r="V101" s="830" t="s">
        <v>10</v>
      </c>
      <c r="W101" s="830" t="s">
        <v>770</v>
      </c>
      <c r="X101" s="830" t="s">
        <v>10</v>
      </c>
      <c r="Y101" s="844"/>
    </row>
    <row r="102" spans="2:28" ht="7.5" customHeight="1" x14ac:dyDescent="0.15">
      <c r="B102" s="839"/>
      <c r="T102" s="841"/>
      <c r="V102" s="846"/>
      <c r="W102" s="846"/>
      <c r="X102" s="846"/>
      <c r="Y102" s="844"/>
    </row>
    <row r="103" spans="2:28" x14ac:dyDescent="0.15">
      <c r="B103" s="839"/>
      <c r="C103" s="827" t="s">
        <v>849</v>
      </c>
      <c r="T103" s="841"/>
      <c r="V103" s="846"/>
      <c r="W103" s="846"/>
      <c r="X103" s="846"/>
      <c r="Y103" s="844"/>
    </row>
    <row r="104" spans="2:28" x14ac:dyDescent="0.15">
      <c r="B104" s="853"/>
      <c r="C104" s="854"/>
      <c r="D104" s="854"/>
      <c r="E104" s="854"/>
      <c r="F104" s="854"/>
      <c r="G104" s="854"/>
      <c r="H104" s="854"/>
      <c r="I104" s="854"/>
      <c r="J104" s="854"/>
      <c r="K104" s="854"/>
      <c r="L104" s="854"/>
      <c r="M104" s="854"/>
      <c r="N104" s="854"/>
      <c r="O104" s="854"/>
      <c r="P104" s="854"/>
      <c r="Q104" s="854"/>
      <c r="R104" s="854"/>
      <c r="S104" s="854"/>
      <c r="T104" s="872"/>
      <c r="U104" s="854"/>
      <c r="V104" s="854"/>
      <c r="W104" s="854"/>
      <c r="X104" s="854"/>
      <c r="Y104" s="872"/>
    </row>
    <row r="106" spans="2:28" x14ac:dyDescent="0.15">
      <c r="B106" s="836"/>
      <c r="C106" s="837"/>
      <c r="D106" s="837"/>
      <c r="E106" s="837"/>
      <c r="F106" s="837"/>
      <c r="G106" s="837"/>
      <c r="H106" s="837"/>
      <c r="I106" s="837"/>
      <c r="J106" s="837"/>
      <c r="K106" s="837"/>
      <c r="L106" s="837"/>
      <c r="M106" s="837"/>
      <c r="N106" s="837"/>
      <c r="O106" s="837"/>
      <c r="P106" s="837"/>
      <c r="Q106" s="837"/>
      <c r="R106" s="837"/>
      <c r="S106" s="837"/>
      <c r="T106" s="838"/>
      <c r="U106" s="837"/>
      <c r="V106" s="837"/>
      <c r="W106" s="837"/>
      <c r="X106" s="837"/>
      <c r="Y106" s="838"/>
      <c r="Z106" s="1082"/>
      <c r="AA106" s="1082"/>
      <c r="AB106" s="1082"/>
    </row>
    <row r="107" spans="2:28" x14ac:dyDescent="0.15">
      <c r="B107" s="839" t="s">
        <v>2238</v>
      </c>
      <c r="T107" s="841"/>
      <c r="V107" s="840" t="s">
        <v>769</v>
      </c>
      <c r="W107" s="840" t="s">
        <v>770</v>
      </c>
      <c r="X107" s="840" t="s">
        <v>771</v>
      </c>
      <c r="Y107" s="841"/>
      <c r="Z107" s="1082"/>
      <c r="AA107" s="1082"/>
      <c r="AB107" s="1082"/>
    </row>
    <row r="108" spans="2:28" x14ac:dyDescent="0.15">
      <c r="B108" s="839"/>
      <c r="T108" s="841"/>
      <c r="Y108" s="841"/>
      <c r="Z108" s="1082"/>
      <c r="AA108" s="1082"/>
      <c r="AB108" s="1082"/>
    </row>
    <row r="109" spans="2:28" ht="17.25" customHeight="1" x14ac:dyDescent="0.15">
      <c r="B109" s="839"/>
      <c r="C109" s="827" t="s">
        <v>846</v>
      </c>
      <c r="T109" s="841"/>
      <c r="V109" s="830" t="s">
        <v>10</v>
      </c>
      <c r="W109" s="830" t="s">
        <v>770</v>
      </c>
      <c r="X109" s="830" t="s">
        <v>10</v>
      </c>
      <c r="Y109" s="844"/>
    </row>
    <row r="110" spans="2:28" x14ac:dyDescent="0.15">
      <c r="B110" s="839"/>
      <c r="T110" s="841"/>
      <c r="V110" s="830"/>
      <c r="W110" s="830"/>
      <c r="X110" s="830"/>
      <c r="Y110" s="852"/>
    </row>
    <row r="111" spans="2:28" ht="13.5" customHeight="1" x14ac:dyDescent="0.15">
      <c r="B111" s="839"/>
      <c r="C111" s="827" t="s">
        <v>850</v>
      </c>
      <c r="T111" s="841"/>
      <c r="V111" s="830" t="s">
        <v>10</v>
      </c>
      <c r="W111" s="830" t="s">
        <v>770</v>
      </c>
      <c r="X111" s="830" t="s">
        <v>10</v>
      </c>
      <c r="Y111" s="844"/>
    </row>
    <row r="112" spans="2:28" ht="7.5" customHeight="1" x14ac:dyDescent="0.15">
      <c r="B112" s="839"/>
      <c r="T112" s="841"/>
      <c r="V112" s="846"/>
      <c r="W112" s="846"/>
      <c r="X112" s="846"/>
      <c r="Y112" s="844"/>
    </row>
    <row r="113" spans="2:28" ht="17.25" customHeight="1" x14ac:dyDescent="0.15">
      <c r="B113" s="839"/>
      <c r="C113" s="827" t="s">
        <v>851</v>
      </c>
      <c r="T113" s="841"/>
      <c r="V113" s="846"/>
      <c r="W113" s="846"/>
      <c r="X113" s="846"/>
      <c r="Y113" s="844"/>
    </row>
    <row r="114" spans="2:28" x14ac:dyDescent="0.15">
      <c r="B114" s="853"/>
      <c r="C114" s="854"/>
      <c r="D114" s="854"/>
      <c r="E114" s="854"/>
      <c r="F114" s="854"/>
      <c r="G114" s="854"/>
      <c r="H114" s="854"/>
      <c r="I114" s="854"/>
      <c r="J114" s="854"/>
      <c r="K114" s="854"/>
      <c r="L114" s="854"/>
      <c r="M114" s="854"/>
      <c r="N114" s="854"/>
      <c r="O114" s="854"/>
      <c r="P114" s="854"/>
      <c r="Q114" s="854"/>
      <c r="R114" s="854"/>
      <c r="S114" s="854"/>
      <c r="T114" s="872"/>
      <c r="U114" s="854"/>
      <c r="V114" s="854"/>
      <c r="W114" s="854"/>
      <c r="X114" s="854"/>
      <c r="Y114" s="872"/>
    </row>
    <row r="117" spans="2:28" x14ac:dyDescent="0.15">
      <c r="K117" s="1082"/>
      <c r="L117" s="1082"/>
      <c r="M117" s="1082"/>
      <c r="N117" s="1082"/>
      <c r="O117" s="1082"/>
      <c r="P117" s="1082"/>
      <c r="Q117" s="1082"/>
      <c r="R117" s="1082"/>
      <c r="S117" s="1082"/>
      <c r="T117" s="1082"/>
      <c r="U117" s="1082"/>
      <c r="V117" s="1082"/>
      <c r="W117" s="1082"/>
      <c r="X117" s="1082"/>
      <c r="Y117" s="1082"/>
      <c r="Z117" s="1082"/>
      <c r="AA117" s="1082"/>
      <c r="AB117" s="1082"/>
    </row>
    <row r="122" spans="2:28" x14ac:dyDescent="0.15">
      <c r="C122" s="854"/>
      <c r="D122" s="854"/>
      <c r="E122" s="854"/>
      <c r="F122" s="854"/>
      <c r="G122" s="854"/>
    </row>
    <row r="123" spans="2:28" x14ac:dyDescent="0.15">
      <c r="C123" s="83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9"/>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owBreaks count="1" manualBreakCount="1">
    <brk id="8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1" tint="0.499984740745262"/>
  </sheetPr>
  <dimension ref="A2:AB123"/>
  <sheetViews>
    <sheetView workbookViewId="0"/>
  </sheetViews>
  <sheetFormatPr defaultColWidth="4" defaultRowHeight="13.5" x14ac:dyDescent="0.15"/>
  <cols>
    <col min="1" max="1" width="1.5" style="827" customWidth="1"/>
    <col min="2" max="2" width="2.375" style="827" customWidth="1"/>
    <col min="3" max="3" width="1.125" style="827" customWidth="1"/>
    <col min="4" max="20" width="4" style="827"/>
    <col min="21" max="21" width="2.375" style="827" customWidth="1"/>
    <col min="22" max="22" width="4" style="827"/>
    <col min="23" max="23" width="2.25" style="827" customWidth="1"/>
    <col min="24" max="24" width="4" style="827"/>
    <col min="25" max="25" width="2.375" style="827" customWidth="1"/>
    <col min="26" max="26" width="1.5" style="827" customWidth="1"/>
    <col min="27" max="16384" width="4" style="827"/>
  </cols>
  <sheetData>
    <row r="2" spans="2:25" x14ac:dyDescent="0.15">
      <c r="B2" s="827" t="s">
        <v>852</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5" x14ac:dyDescent="0.15">
      <c r="B4" s="2838" t="s">
        <v>901</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row>
    <row r="6" spans="2:25" ht="23.25" customHeight="1" x14ac:dyDescent="0.15">
      <c r="B6" s="3061" t="s">
        <v>790</v>
      </c>
      <c r="C6" s="3061"/>
      <c r="D6" s="3061"/>
      <c r="E6" s="3061"/>
      <c r="F6" s="3061"/>
      <c r="G6" s="2731"/>
      <c r="H6" s="3080"/>
      <c r="I6" s="3080"/>
      <c r="J6" s="3080"/>
      <c r="K6" s="3080"/>
      <c r="L6" s="3080"/>
      <c r="M6" s="3080"/>
      <c r="N6" s="3080"/>
      <c r="O6" s="3080"/>
      <c r="P6" s="3080"/>
      <c r="Q6" s="3080"/>
      <c r="R6" s="3080"/>
      <c r="S6" s="3080"/>
      <c r="T6" s="3080"/>
      <c r="U6" s="3080"/>
      <c r="V6" s="3080"/>
      <c r="W6" s="3080"/>
      <c r="X6" s="3080"/>
      <c r="Y6" s="3081"/>
    </row>
    <row r="7" spans="2:25" ht="23.25" customHeight="1" x14ac:dyDescent="0.15">
      <c r="B7" s="3061" t="s">
        <v>791</v>
      </c>
      <c r="C7" s="3061"/>
      <c r="D7" s="3061"/>
      <c r="E7" s="3061"/>
      <c r="F7" s="3061"/>
      <c r="G7" s="876" t="s">
        <v>10</v>
      </c>
      <c r="H7" s="832" t="s">
        <v>762</v>
      </c>
      <c r="I7" s="832"/>
      <c r="J7" s="832"/>
      <c r="K7" s="832"/>
      <c r="L7" s="830" t="s">
        <v>10</v>
      </c>
      <c r="M7" s="832" t="s">
        <v>763</v>
      </c>
      <c r="N7" s="832"/>
      <c r="O7" s="832"/>
      <c r="P7" s="832"/>
      <c r="Q7" s="830" t="s">
        <v>10</v>
      </c>
      <c r="R7" s="832" t="s">
        <v>764</v>
      </c>
      <c r="S7" s="832"/>
      <c r="T7" s="832"/>
      <c r="U7" s="832"/>
      <c r="V7" s="832"/>
      <c r="W7" s="877"/>
      <c r="X7" s="877"/>
      <c r="Y7" s="850"/>
    </row>
    <row r="8" spans="2:25" ht="20.100000000000001" customHeight="1" x14ac:dyDescent="0.15">
      <c r="B8" s="2783" t="s">
        <v>792</v>
      </c>
      <c r="C8" s="2784"/>
      <c r="D8" s="2784"/>
      <c r="E8" s="2784"/>
      <c r="F8" s="2785"/>
      <c r="G8" s="830" t="s">
        <v>10</v>
      </c>
      <c r="H8" s="837" t="s">
        <v>793</v>
      </c>
      <c r="I8" s="1083"/>
      <c r="J8" s="1083"/>
      <c r="K8" s="1083"/>
      <c r="L8" s="1083"/>
      <c r="M8" s="1083"/>
      <c r="N8" s="1083"/>
      <c r="O8" s="1083"/>
      <c r="P8" s="1083"/>
      <c r="Q8" s="1083"/>
      <c r="R8" s="1083"/>
      <c r="S8" s="1083"/>
      <c r="T8" s="1083"/>
      <c r="U8" s="1083"/>
      <c r="V8" s="1083"/>
      <c r="W8" s="1083"/>
      <c r="X8" s="1083"/>
      <c r="Y8" s="1084"/>
    </row>
    <row r="9" spans="2:25" ht="20.100000000000001" customHeight="1" x14ac:dyDescent="0.15">
      <c r="B9" s="3067"/>
      <c r="C9" s="2838"/>
      <c r="D9" s="2838"/>
      <c r="E9" s="2838"/>
      <c r="F9" s="3068"/>
      <c r="G9" s="830" t="s">
        <v>10</v>
      </c>
      <c r="H9" s="827" t="s">
        <v>794</v>
      </c>
      <c r="I9" s="847"/>
      <c r="J9" s="847"/>
      <c r="K9" s="847"/>
      <c r="L9" s="847"/>
      <c r="M9" s="847"/>
      <c r="N9" s="847"/>
      <c r="O9" s="847"/>
      <c r="P9" s="847"/>
      <c r="Q9" s="847"/>
      <c r="R9" s="847"/>
      <c r="S9" s="847"/>
      <c r="T9" s="847"/>
      <c r="U9" s="847"/>
      <c r="V9" s="847"/>
      <c r="W9" s="847"/>
      <c r="X9" s="847"/>
      <c r="Y9" s="848"/>
    </row>
    <row r="10" spans="2:25" ht="20.100000000000001" customHeight="1" x14ac:dyDescent="0.15">
      <c r="B10" s="2786"/>
      <c r="C10" s="2787"/>
      <c r="D10" s="2787"/>
      <c r="E10" s="2787"/>
      <c r="F10" s="2788"/>
      <c r="G10" s="855" t="s">
        <v>10</v>
      </c>
      <c r="H10" s="854" t="s">
        <v>902</v>
      </c>
      <c r="I10" s="1085"/>
      <c r="J10" s="1085"/>
      <c r="K10" s="1085"/>
      <c r="L10" s="1085"/>
      <c r="M10" s="1085"/>
      <c r="N10" s="1085"/>
      <c r="O10" s="1085"/>
      <c r="P10" s="1085"/>
      <c r="Q10" s="1085"/>
      <c r="R10" s="1085"/>
      <c r="S10" s="1085"/>
      <c r="T10" s="1085"/>
      <c r="U10" s="1085"/>
      <c r="V10" s="1085"/>
      <c r="W10" s="1085"/>
      <c r="X10" s="1085"/>
      <c r="Y10" s="1086"/>
    </row>
    <row r="11" spans="2:25" ht="20.100000000000001" customHeight="1" x14ac:dyDescent="0.15">
      <c r="B11" s="2783" t="s">
        <v>903</v>
      </c>
      <c r="C11" s="2784"/>
      <c r="D11" s="2784"/>
      <c r="E11" s="2784"/>
      <c r="F11" s="2785"/>
      <c r="G11" s="830" t="s">
        <v>10</v>
      </c>
      <c r="H11" s="837" t="s">
        <v>904</v>
      </c>
      <c r="I11" s="1083"/>
      <c r="J11" s="1083"/>
      <c r="K11" s="1083"/>
      <c r="L11" s="1083"/>
      <c r="M11" s="1083"/>
      <c r="N11" s="1083"/>
      <c r="O11" s="1083"/>
      <c r="P11" s="1083"/>
      <c r="Q11" s="1083"/>
      <c r="R11" s="1083"/>
      <c r="S11" s="1083"/>
      <c r="T11" s="1083"/>
      <c r="U11" s="1083"/>
      <c r="V11" s="1083"/>
      <c r="W11" s="1083"/>
      <c r="X11" s="1083"/>
      <c r="Y11" s="1084"/>
    </row>
    <row r="12" spans="2:25" ht="20.100000000000001" customHeight="1" x14ac:dyDescent="0.15">
      <c r="B12" s="3067"/>
      <c r="C12" s="2838"/>
      <c r="D12" s="2838"/>
      <c r="E12" s="2838"/>
      <c r="F12" s="3068"/>
      <c r="G12" s="830" t="s">
        <v>10</v>
      </c>
      <c r="H12" s="827" t="s">
        <v>905</v>
      </c>
      <c r="I12" s="847"/>
      <c r="J12" s="847"/>
      <c r="K12" s="847"/>
      <c r="L12" s="847"/>
      <c r="M12" s="847"/>
      <c r="N12" s="847"/>
      <c r="O12" s="847"/>
      <c r="P12" s="847"/>
      <c r="Q12" s="847"/>
      <c r="R12" s="847"/>
      <c r="S12" s="847"/>
      <c r="T12" s="847"/>
      <c r="U12" s="847"/>
      <c r="V12" s="847"/>
      <c r="W12" s="847"/>
      <c r="X12" s="847"/>
      <c r="Y12" s="848"/>
    </row>
    <row r="13" spans="2:25" ht="20.100000000000001" customHeight="1" x14ac:dyDescent="0.15">
      <c r="B13" s="3067"/>
      <c r="C13" s="2838"/>
      <c r="D13" s="2838"/>
      <c r="E13" s="2838"/>
      <c r="F13" s="3068"/>
      <c r="G13" s="830" t="s">
        <v>10</v>
      </c>
      <c r="H13" s="827" t="s">
        <v>906</v>
      </c>
      <c r="I13" s="847"/>
      <c r="J13" s="847"/>
      <c r="K13" s="847"/>
      <c r="L13" s="847"/>
      <c r="M13" s="847"/>
      <c r="N13" s="847"/>
      <c r="O13" s="847"/>
      <c r="P13" s="847"/>
      <c r="Q13" s="847"/>
      <c r="R13" s="847"/>
      <c r="S13" s="847"/>
      <c r="T13" s="847"/>
      <c r="U13" s="847"/>
      <c r="V13" s="847"/>
      <c r="W13" s="847"/>
      <c r="X13" s="847"/>
      <c r="Y13" s="848"/>
    </row>
    <row r="14" spans="2:25" ht="20.100000000000001" customHeight="1" x14ac:dyDescent="0.15">
      <c r="B14" s="2786"/>
      <c r="C14" s="2787"/>
      <c r="D14" s="2787"/>
      <c r="E14" s="2787"/>
      <c r="F14" s="2788"/>
      <c r="G14" s="855" t="s">
        <v>10</v>
      </c>
      <c r="H14" s="854" t="s">
        <v>907</v>
      </c>
      <c r="I14" s="1085"/>
      <c r="J14" s="1085"/>
      <c r="K14" s="1085"/>
      <c r="L14" s="1085"/>
      <c r="M14" s="1085"/>
      <c r="N14" s="1085"/>
      <c r="O14" s="1085"/>
      <c r="P14" s="1085"/>
      <c r="Q14" s="1085"/>
      <c r="R14" s="1085"/>
      <c r="S14" s="1085"/>
      <c r="T14" s="1085"/>
      <c r="U14" s="1085"/>
      <c r="V14" s="1085"/>
      <c r="W14" s="1085"/>
      <c r="X14" s="1085"/>
      <c r="Y14" s="1086"/>
    </row>
    <row r="16" spans="2:25" x14ac:dyDescent="0.15">
      <c r="B16" s="836"/>
      <c r="C16" s="837"/>
      <c r="D16" s="837"/>
      <c r="E16" s="837"/>
      <c r="F16" s="837"/>
      <c r="G16" s="837"/>
      <c r="H16" s="837"/>
      <c r="I16" s="837"/>
      <c r="J16" s="837"/>
      <c r="K16" s="837"/>
      <c r="L16" s="837"/>
      <c r="M16" s="837"/>
      <c r="N16" s="837"/>
      <c r="O16" s="837"/>
      <c r="P16" s="837"/>
      <c r="Q16" s="837"/>
      <c r="R16" s="837"/>
      <c r="S16" s="837"/>
      <c r="T16" s="837"/>
      <c r="U16" s="837"/>
      <c r="V16" s="837"/>
      <c r="W16" s="837"/>
      <c r="X16" s="837"/>
      <c r="Y16" s="838"/>
    </row>
    <row r="17" spans="2:28" x14ac:dyDescent="0.15">
      <c r="B17" s="839" t="s">
        <v>908</v>
      </c>
      <c r="Y17" s="841"/>
    </row>
    <row r="18" spans="2:28" x14ac:dyDescent="0.15">
      <c r="B18" s="839"/>
      <c r="Y18" s="841"/>
    </row>
    <row r="19" spans="2:28" x14ac:dyDescent="0.15">
      <c r="B19" s="839"/>
      <c r="C19" s="827" t="s">
        <v>909</v>
      </c>
      <c r="K19" s="2838"/>
      <c r="L19" s="2838"/>
      <c r="Y19" s="841"/>
    </row>
    <row r="20" spans="2:28" ht="6.75" customHeight="1" x14ac:dyDescent="0.15">
      <c r="B20" s="839"/>
      <c r="Y20" s="841"/>
    </row>
    <row r="21" spans="2:28" ht="17.25" customHeight="1" x14ac:dyDescent="0.15">
      <c r="B21" s="839"/>
      <c r="D21" s="2564" t="s">
        <v>910</v>
      </c>
      <c r="E21" s="2565"/>
      <c r="F21" s="2565"/>
      <c r="G21" s="2565"/>
      <c r="H21" s="2565"/>
      <c r="I21" s="2565"/>
      <c r="J21" s="2565"/>
      <c r="K21" s="2565"/>
      <c r="L21" s="2565"/>
      <c r="M21" s="2566"/>
      <c r="N21" s="2564" t="s">
        <v>910</v>
      </c>
      <c r="O21" s="2565"/>
      <c r="P21" s="2565"/>
      <c r="Q21" s="2565"/>
      <c r="R21" s="2565"/>
      <c r="S21" s="2565"/>
      <c r="T21" s="2565"/>
      <c r="U21" s="2565"/>
      <c r="V21" s="2565"/>
      <c r="W21" s="2565"/>
      <c r="X21" s="2566"/>
      <c r="Y21" s="841"/>
    </row>
    <row r="22" spans="2:28" ht="26.25" customHeight="1" x14ac:dyDescent="0.15">
      <c r="B22" s="839"/>
      <c r="D22" s="2564"/>
      <c r="E22" s="2565"/>
      <c r="F22" s="2565"/>
      <c r="G22" s="2565"/>
      <c r="H22" s="2565"/>
      <c r="I22" s="2565"/>
      <c r="J22" s="2565"/>
      <c r="K22" s="2565"/>
      <c r="L22" s="2565"/>
      <c r="M22" s="2566"/>
      <c r="N22" s="2564"/>
      <c r="O22" s="2565"/>
      <c r="P22" s="2565"/>
      <c r="Q22" s="2565"/>
      <c r="R22" s="2565"/>
      <c r="S22" s="2565"/>
      <c r="T22" s="2565"/>
      <c r="U22" s="2565"/>
      <c r="V22" s="2565"/>
      <c r="W22" s="2565"/>
      <c r="X22" s="2566"/>
      <c r="Y22" s="841"/>
    </row>
    <row r="23" spans="2:28" x14ac:dyDescent="0.15">
      <c r="B23" s="839"/>
      <c r="M23" s="830"/>
      <c r="R23" s="830"/>
      <c r="X23" s="830"/>
      <c r="Y23" s="841"/>
      <c r="Z23" s="1082"/>
      <c r="AA23" s="1082"/>
      <c r="AB23" s="1082"/>
    </row>
    <row r="24" spans="2:28" x14ac:dyDescent="0.15">
      <c r="B24" s="839"/>
      <c r="C24" s="827" t="s">
        <v>911</v>
      </c>
      <c r="K24" s="2838"/>
      <c r="L24" s="2838"/>
      <c r="Y24" s="841"/>
    </row>
    <row r="25" spans="2:28" ht="6.75" customHeight="1" x14ac:dyDescent="0.15">
      <c r="B25" s="839"/>
      <c r="Y25" s="841"/>
    </row>
    <row r="26" spans="2:28" ht="17.25" customHeight="1" x14ac:dyDescent="0.15">
      <c r="B26" s="839"/>
      <c r="D26" s="2564" t="s">
        <v>910</v>
      </c>
      <c r="E26" s="2565"/>
      <c r="F26" s="2565"/>
      <c r="G26" s="2565"/>
      <c r="H26" s="2565"/>
      <c r="I26" s="2565"/>
      <c r="J26" s="2565"/>
      <c r="K26" s="2565"/>
      <c r="L26" s="2565"/>
      <c r="M26" s="2566"/>
      <c r="N26" s="2564" t="s">
        <v>910</v>
      </c>
      <c r="O26" s="2565"/>
      <c r="P26" s="2565"/>
      <c r="Q26" s="2565"/>
      <c r="R26" s="2565"/>
      <c r="S26" s="2565"/>
      <c r="T26" s="2565"/>
      <c r="U26" s="2565"/>
      <c r="V26" s="2565"/>
      <c r="W26" s="2565"/>
      <c r="X26" s="2566"/>
      <c r="Y26" s="841"/>
    </row>
    <row r="27" spans="2:28" ht="26.25" customHeight="1" x14ac:dyDescent="0.15">
      <c r="B27" s="839"/>
      <c r="D27" s="2564"/>
      <c r="E27" s="2565"/>
      <c r="F27" s="2565"/>
      <c r="G27" s="2565"/>
      <c r="H27" s="2565"/>
      <c r="I27" s="2565"/>
      <c r="J27" s="2565"/>
      <c r="K27" s="2565"/>
      <c r="L27" s="2565"/>
      <c r="M27" s="2566"/>
      <c r="N27" s="2564"/>
      <c r="O27" s="2565"/>
      <c r="P27" s="2565"/>
      <c r="Q27" s="2565"/>
      <c r="R27" s="2565"/>
      <c r="S27" s="2565"/>
      <c r="T27" s="2565"/>
      <c r="U27" s="2565"/>
      <c r="V27" s="2565"/>
      <c r="W27" s="2565"/>
      <c r="X27" s="2566"/>
      <c r="Y27" s="841"/>
    </row>
    <row r="28" spans="2:28" x14ac:dyDescent="0.15">
      <c r="B28" s="839"/>
      <c r="Y28" s="841"/>
      <c r="Z28" s="1082"/>
      <c r="AA28" s="1082"/>
      <c r="AB28" s="1082"/>
    </row>
    <row r="29" spans="2:28" x14ac:dyDescent="0.15">
      <c r="B29" s="839"/>
      <c r="C29" s="827" t="s">
        <v>912</v>
      </c>
      <c r="K29" s="846"/>
      <c r="L29" s="846"/>
      <c r="Y29" s="841"/>
    </row>
    <row r="30" spans="2:28" ht="6.75" customHeight="1" x14ac:dyDescent="0.15">
      <c r="B30" s="839"/>
      <c r="Y30" s="841"/>
    </row>
    <row r="31" spans="2:28" ht="17.25" customHeight="1" x14ac:dyDescent="0.15">
      <c r="B31" s="839"/>
      <c r="D31" s="2564" t="s">
        <v>910</v>
      </c>
      <c r="E31" s="2565"/>
      <c r="F31" s="2565"/>
      <c r="G31" s="2565"/>
      <c r="H31" s="2565"/>
      <c r="I31" s="2565"/>
      <c r="J31" s="2565"/>
      <c r="K31" s="2565"/>
      <c r="L31" s="2565"/>
      <c r="M31" s="2566"/>
      <c r="N31" s="2564" t="s">
        <v>910</v>
      </c>
      <c r="O31" s="2565"/>
      <c r="P31" s="2565"/>
      <c r="Q31" s="2565"/>
      <c r="R31" s="2565"/>
      <c r="S31" s="2565"/>
      <c r="T31" s="2565"/>
      <c r="U31" s="2565"/>
      <c r="V31" s="2565"/>
      <c r="W31" s="2565"/>
      <c r="X31" s="2566"/>
      <c r="Y31" s="841"/>
    </row>
    <row r="32" spans="2:28" ht="26.25" customHeight="1" x14ac:dyDescent="0.15">
      <c r="B32" s="839"/>
      <c r="D32" s="2564"/>
      <c r="E32" s="2565"/>
      <c r="F32" s="2565"/>
      <c r="G32" s="2565"/>
      <c r="H32" s="2565"/>
      <c r="I32" s="2565"/>
      <c r="J32" s="2565"/>
      <c r="K32" s="2565"/>
      <c r="L32" s="2565"/>
      <c r="M32" s="2566"/>
      <c r="N32" s="2564"/>
      <c r="O32" s="2565"/>
      <c r="P32" s="2565"/>
      <c r="Q32" s="2565"/>
      <c r="R32" s="2565"/>
      <c r="S32" s="2565"/>
      <c r="T32" s="2565"/>
      <c r="U32" s="2565"/>
      <c r="V32" s="2565"/>
      <c r="W32" s="2565"/>
      <c r="X32" s="2566"/>
      <c r="Y32" s="841"/>
    </row>
    <row r="33" spans="1:28" ht="7.5" customHeight="1" x14ac:dyDescent="0.15">
      <c r="B33" s="839"/>
      <c r="Y33" s="841"/>
      <c r="Z33" s="1082"/>
      <c r="AA33" s="1082"/>
      <c r="AB33" s="1082"/>
    </row>
    <row r="34" spans="1:28" x14ac:dyDescent="0.15">
      <c r="B34" s="839"/>
      <c r="C34" s="827" t="s">
        <v>913</v>
      </c>
      <c r="K34" s="2838"/>
      <c r="L34" s="2838"/>
      <c r="Y34" s="841"/>
    </row>
    <row r="35" spans="1:28" ht="6.75" customHeight="1" x14ac:dyDescent="0.15">
      <c r="B35" s="839"/>
      <c r="Y35" s="841"/>
    </row>
    <row r="36" spans="1:28" ht="17.25" customHeight="1" x14ac:dyDescent="0.15">
      <c r="B36" s="839"/>
      <c r="D36" s="2564" t="s">
        <v>910</v>
      </c>
      <c r="E36" s="2565"/>
      <c r="F36" s="2565"/>
      <c r="G36" s="2565"/>
      <c r="H36" s="2565"/>
      <c r="I36" s="2565"/>
      <c r="J36" s="2565"/>
      <c r="K36" s="2565"/>
      <c r="L36" s="2565"/>
      <c r="M36" s="2566"/>
      <c r="N36" s="2564" t="s">
        <v>910</v>
      </c>
      <c r="O36" s="2565"/>
      <c r="P36" s="2565"/>
      <c r="Q36" s="2565"/>
      <c r="R36" s="2565"/>
      <c r="S36" s="2565"/>
      <c r="T36" s="2565"/>
      <c r="U36" s="2565"/>
      <c r="V36" s="2565"/>
      <c r="W36" s="2565"/>
      <c r="X36" s="2566"/>
      <c r="Y36" s="841"/>
    </row>
    <row r="37" spans="1:28" ht="27.75" customHeight="1" x14ac:dyDescent="0.15">
      <c r="B37" s="839"/>
      <c r="D37" s="2564"/>
      <c r="E37" s="2565"/>
      <c r="F37" s="2565"/>
      <c r="G37" s="2565"/>
      <c r="H37" s="2565"/>
      <c r="I37" s="2565"/>
      <c r="J37" s="2565"/>
      <c r="K37" s="2565"/>
      <c r="L37" s="2565"/>
      <c r="M37" s="2566"/>
      <c r="N37" s="2564"/>
      <c r="O37" s="2565"/>
      <c r="P37" s="2565"/>
      <c r="Q37" s="2565"/>
      <c r="R37" s="2565"/>
      <c r="S37" s="2565"/>
      <c r="T37" s="2565"/>
      <c r="U37" s="2565"/>
      <c r="V37" s="2565"/>
      <c r="W37" s="2565"/>
      <c r="X37" s="2566"/>
      <c r="Y37" s="841"/>
    </row>
    <row r="38" spans="1:28" x14ac:dyDescent="0.15">
      <c r="A38" s="841"/>
      <c r="Y38" s="841"/>
      <c r="Z38" s="1082"/>
      <c r="AA38" s="1082"/>
      <c r="AB38" s="1082"/>
    </row>
    <row r="39" spans="1:28" x14ac:dyDescent="0.15">
      <c r="B39" s="853"/>
      <c r="C39" s="854"/>
      <c r="D39" s="854"/>
      <c r="E39" s="854"/>
      <c r="F39" s="854"/>
      <c r="G39" s="854"/>
      <c r="H39" s="854"/>
      <c r="I39" s="854"/>
      <c r="J39" s="854"/>
      <c r="K39" s="854"/>
      <c r="L39" s="854"/>
      <c r="M39" s="854"/>
      <c r="N39" s="854"/>
      <c r="O39" s="854"/>
      <c r="P39" s="854"/>
      <c r="Q39" s="854"/>
      <c r="R39" s="854"/>
      <c r="S39" s="854"/>
      <c r="T39" s="854"/>
      <c r="U39" s="854"/>
      <c r="V39" s="854"/>
      <c r="W39" s="854"/>
      <c r="X39" s="854"/>
      <c r="Y39" s="854"/>
      <c r="Z39" s="1090"/>
      <c r="AA39" s="1082"/>
      <c r="AB39" s="1082"/>
    </row>
    <row r="42" spans="1:28" x14ac:dyDescent="0.15">
      <c r="B42" s="827" t="s">
        <v>2469</v>
      </c>
    </row>
    <row r="43" spans="1:28" x14ac:dyDescent="0.15">
      <c r="B43" s="827" t="s">
        <v>914</v>
      </c>
      <c r="D43" s="827" t="s">
        <v>2470</v>
      </c>
      <c r="K43" s="1082"/>
      <c r="L43" s="1082"/>
      <c r="M43" s="1082"/>
      <c r="N43" s="1082"/>
      <c r="O43" s="1082"/>
      <c r="P43" s="1082"/>
      <c r="Q43" s="1082"/>
      <c r="R43" s="1082"/>
      <c r="S43" s="1082"/>
      <c r="T43" s="1082"/>
      <c r="U43" s="1082"/>
      <c r="V43" s="1082"/>
      <c r="W43" s="1082"/>
      <c r="X43" s="1082"/>
      <c r="Y43" s="1082"/>
      <c r="Z43" s="1082"/>
      <c r="AA43" s="1082"/>
      <c r="AB43" s="1082"/>
    </row>
    <row r="122" spans="3:7" x14ac:dyDescent="0.15">
      <c r="C122" s="854"/>
      <c r="D122" s="854"/>
      <c r="E122" s="854"/>
      <c r="F122" s="854"/>
      <c r="G122" s="854"/>
    </row>
    <row r="123" spans="3:7" x14ac:dyDescent="0.15">
      <c r="C123" s="83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9"/>
  <dataValidations count="1">
    <dataValidation type="list" allowBlank="1" showInputMessage="1" showErrorMessage="1" sqref="L7 Q7 G7:G14">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1" tint="0.499984740745262"/>
  </sheetPr>
  <dimension ref="B2:AF123"/>
  <sheetViews>
    <sheetView workbookViewId="0"/>
  </sheetViews>
  <sheetFormatPr defaultColWidth="4" defaultRowHeight="13.5" x14ac:dyDescent="0.15"/>
  <cols>
    <col min="1" max="1" width="1.5" style="827" customWidth="1"/>
    <col min="2" max="2" width="2.375" style="827" customWidth="1"/>
    <col min="3" max="3" width="1.125" style="827" customWidth="1"/>
    <col min="4" max="20" width="4" style="827"/>
    <col min="21" max="21" width="2.375" style="827" customWidth="1"/>
    <col min="22" max="22" width="4" style="827"/>
    <col min="23" max="23" width="2.25" style="827" customWidth="1"/>
    <col min="24" max="24" width="4" style="827"/>
    <col min="25" max="25" width="2.375" style="827" customWidth="1"/>
    <col min="26" max="26" width="1.5" style="827" customWidth="1"/>
    <col min="27" max="16384" width="4" style="827"/>
  </cols>
  <sheetData>
    <row r="2" spans="2:25" x14ac:dyDescent="0.15">
      <c r="B2" s="827" t="s">
        <v>2130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5" x14ac:dyDescent="0.15">
      <c r="B4" s="2838" t="s">
        <v>916</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row>
    <row r="6" spans="2:25" ht="23.25" customHeight="1" x14ac:dyDescent="0.15">
      <c r="B6" s="3061" t="s">
        <v>790</v>
      </c>
      <c r="C6" s="3061"/>
      <c r="D6" s="3061"/>
      <c r="E6" s="3061"/>
      <c r="F6" s="3061"/>
      <c r="G6" s="2731"/>
      <c r="H6" s="3080"/>
      <c r="I6" s="3080"/>
      <c r="J6" s="3080"/>
      <c r="K6" s="3080"/>
      <c r="L6" s="3080"/>
      <c r="M6" s="3080"/>
      <c r="N6" s="3080"/>
      <c r="O6" s="3080"/>
      <c r="P6" s="3080"/>
      <c r="Q6" s="3080"/>
      <c r="R6" s="3080"/>
      <c r="S6" s="3080"/>
      <c r="T6" s="3080"/>
      <c r="U6" s="3080"/>
      <c r="V6" s="3080"/>
      <c r="W6" s="3080"/>
      <c r="X6" s="3080"/>
      <c r="Y6" s="3081"/>
    </row>
    <row r="7" spans="2:25" ht="23.25" customHeight="1" x14ac:dyDescent="0.15">
      <c r="B7" s="3061" t="s">
        <v>791</v>
      </c>
      <c r="C7" s="3061"/>
      <c r="D7" s="3061"/>
      <c r="E7" s="3061"/>
      <c r="F7" s="3061"/>
      <c r="G7" s="876" t="s">
        <v>10</v>
      </c>
      <c r="H7" s="832" t="s">
        <v>762</v>
      </c>
      <c r="I7" s="832"/>
      <c r="J7" s="832"/>
      <c r="K7" s="832"/>
      <c r="L7" s="830" t="s">
        <v>10</v>
      </c>
      <c r="M7" s="832" t="s">
        <v>763</v>
      </c>
      <c r="N7" s="832"/>
      <c r="O7" s="832"/>
      <c r="P7" s="832"/>
      <c r="Q7" s="830" t="s">
        <v>10</v>
      </c>
      <c r="R7" s="832" t="s">
        <v>764</v>
      </c>
      <c r="S7" s="832"/>
      <c r="T7" s="832"/>
      <c r="U7" s="832"/>
      <c r="V7" s="832"/>
      <c r="W7" s="877"/>
      <c r="X7" s="877"/>
      <c r="Y7" s="850"/>
    </row>
    <row r="8" spans="2:25" ht="20.100000000000001" customHeight="1" x14ac:dyDescent="0.15">
      <c r="B8" s="2783" t="s">
        <v>792</v>
      </c>
      <c r="C8" s="2784"/>
      <c r="D8" s="2784"/>
      <c r="E8" s="2784"/>
      <c r="F8" s="2785"/>
      <c r="G8" s="830" t="s">
        <v>10</v>
      </c>
      <c r="H8" s="837" t="s">
        <v>793</v>
      </c>
      <c r="I8" s="1083"/>
      <c r="J8" s="1083"/>
      <c r="K8" s="1083"/>
      <c r="L8" s="1083"/>
      <c r="M8" s="1083"/>
      <c r="N8" s="1083"/>
      <c r="O8" s="1083"/>
      <c r="P8" s="1083"/>
      <c r="Q8" s="1083"/>
      <c r="R8" s="1083"/>
      <c r="S8" s="1083"/>
      <c r="T8" s="1083"/>
      <c r="U8" s="1083"/>
      <c r="V8" s="1083"/>
      <c r="W8" s="1083"/>
      <c r="X8" s="1083"/>
      <c r="Y8" s="1084"/>
    </row>
    <row r="9" spans="2:25" ht="20.100000000000001" customHeight="1" x14ac:dyDescent="0.15">
      <c r="B9" s="3067"/>
      <c r="C9" s="2838"/>
      <c r="D9" s="2838"/>
      <c r="E9" s="2838"/>
      <c r="F9" s="3068"/>
      <c r="G9" s="830" t="s">
        <v>10</v>
      </c>
      <c r="H9" s="827" t="s">
        <v>794</v>
      </c>
      <c r="I9" s="847"/>
      <c r="J9" s="847"/>
      <c r="K9" s="847"/>
      <c r="L9" s="847"/>
      <c r="M9" s="847"/>
      <c r="N9" s="847"/>
      <c r="O9" s="847"/>
      <c r="P9" s="847"/>
      <c r="Q9" s="847"/>
      <c r="R9" s="847"/>
      <c r="S9" s="847"/>
      <c r="T9" s="847"/>
      <c r="U9" s="847"/>
      <c r="V9" s="847"/>
      <c r="W9" s="847"/>
      <c r="X9" s="847"/>
      <c r="Y9" s="848"/>
    </row>
    <row r="10" spans="2:25" ht="20.100000000000001" customHeight="1" x14ac:dyDescent="0.15">
      <c r="B10" s="2786"/>
      <c r="C10" s="2787"/>
      <c r="D10" s="2787"/>
      <c r="E10" s="2787"/>
      <c r="F10" s="2788"/>
      <c r="G10" s="855" t="s">
        <v>10</v>
      </c>
      <c r="H10" s="854" t="s">
        <v>902</v>
      </c>
      <c r="I10" s="1085"/>
      <c r="J10" s="1085"/>
      <c r="K10" s="1085"/>
      <c r="L10" s="1085"/>
      <c r="M10" s="1085"/>
      <c r="N10" s="1085"/>
      <c r="O10" s="1085"/>
      <c r="P10" s="1085"/>
      <c r="Q10" s="1085"/>
      <c r="R10" s="1085"/>
      <c r="S10" s="1085"/>
      <c r="T10" s="1085"/>
      <c r="U10" s="1085"/>
      <c r="V10" s="1085"/>
      <c r="W10" s="1085"/>
      <c r="X10" s="1085"/>
      <c r="Y10" s="1086"/>
    </row>
    <row r="11" spans="2:25" ht="23.25" customHeight="1" x14ac:dyDescent="0.15">
      <c r="B11" s="3061" t="s">
        <v>917</v>
      </c>
      <c r="C11" s="3061"/>
      <c r="D11" s="3061"/>
      <c r="E11" s="3061"/>
      <c r="F11" s="3061"/>
      <c r="G11" s="2731" t="s">
        <v>918</v>
      </c>
      <c r="H11" s="3080"/>
      <c r="I11" s="3080"/>
      <c r="J11" s="3080"/>
      <c r="K11" s="3080"/>
      <c r="L11" s="3080"/>
      <c r="M11" s="3080"/>
      <c r="N11" s="3080"/>
      <c r="O11" s="3080"/>
      <c r="P11" s="3080"/>
      <c r="Q11" s="3080"/>
      <c r="R11" s="3080"/>
      <c r="S11" s="3080"/>
      <c r="T11" s="3080"/>
      <c r="U11" s="3080"/>
      <c r="V11" s="3080"/>
      <c r="W11" s="3080"/>
      <c r="X11" s="3080"/>
      <c r="Y11" s="3081"/>
    </row>
    <row r="12" spans="2:25" ht="20.100000000000001" customHeight="1" x14ac:dyDescent="0.15">
      <c r="B12" s="830"/>
      <c r="C12" s="830"/>
      <c r="D12" s="830"/>
      <c r="E12" s="830"/>
      <c r="F12" s="830"/>
      <c r="G12" s="830"/>
      <c r="I12" s="847"/>
      <c r="J12" s="847"/>
      <c r="K12" s="847"/>
      <c r="L12" s="847"/>
      <c r="M12" s="847"/>
      <c r="N12" s="847"/>
      <c r="O12" s="847"/>
      <c r="P12" s="847"/>
      <c r="Q12" s="847"/>
      <c r="R12" s="847"/>
      <c r="S12" s="847"/>
      <c r="T12" s="847"/>
      <c r="U12" s="847"/>
      <c r="V12" s="847"/>
      <c r="W12" s="847"/>
      <c r="X12" s="847"/>
      <c r="Y12" s="847"/>
    </row>
    <row r="14" spans="2:25" x14ac:dyDescent="0.15">
      <c r="B14" s="836"/>
      <c r="C14" s="837"/>
      <c r="D14" s="837"/>
      <c r="E14" s="837"/>
      <c r="F14" s="837"/>
      <c r="G14" s="837"/>
      <c r="H14" s="837"/>
      <c r="I14" s="837"/>
      <c r="J14" s="837"/>
      <c r="K14" s="837"/>
      <c r="L14" s="837"/>
      <c r="M14" s="837"/>
      <c r="N14" s="837"/>
      <c r="O14" s="837"/>
      <c r="P14" s="837"/>
      <c r="Q14" s="837"/>
      <c r="R14" s="837"/>
      <c r="S14" s="837"/>
      <c r="T14" s="837"/>
      <c r="U14" s="837"/>
      <c r="V14" s="837"/>
      <c r="W14" s="837"/>
      <c r="X14" s="837"/>
      <c r="Y14" s="838"/>
    </row>
    <row r="15" spans="2:25" x14ac:dyDescent="0.15">
      <c r="B15" s="839" t="s">
        <v>919</v>
      </c>
      <c r="Y15" s="841"/>
    </row>
    <row r="16" spans="2:25" x14ac:dyDescent="0.15">
      <c r="B16" s="839"/>
      <c r="Y16" s="841"/>
    </row>
    <row r="17" spans="2:28" x14ac:dyDescent="0.15">
      <c r="B17" s="839"/>
      <c r="C17" s="827" t="s">
        <v>920</v>
      </c>
      <c r="K17" s="846"/>
      <c r="L17" s="846"/>
      <c r="Y17" s="841"/>
    </row>
    <row r="18" spans="2:28" ht="6.75" customHeight="1" x14ac:dyDescent="0.15">
      <c r="B18" s="839"/>
      <c r="Y18" s="841"/>
    </row>
    <row r="19" spans="2:28" ht="17.25" customHeight="1" x14ac:dyDescent="0.15">
      <c r="B19" s="839"/>
      <c r="D19" s="2564" t="s">
        <v>910</v>
      </c>
      <c r="E19" s="2565"/>
      <c r="F19" s="2565"/>
      <c r="G19" s="2565"/>
      <c r="H19" s="2565"/>
      <c r="I19" s="2565"/>
      <c r="J19" s="2565"/>
      <c r="K19" s="2565"/>
      <c r="L19" s="2565"/>
      <c r="M19" s="2566"/>
      <c r="N19" s="2564" t="s">
        <v>910</v>
      </c>
      <c r="O19" s="2565"/>
      <c r="P19" s="2565"/>
      <c r="Q19" s="2565"/>
      <c r="R19" s="2565"/>
      <c r="S19" s="2565"/>
      <c r="T19" s="2565"/>
      <c r="U19" s="2565"/>
      <c r="V19" s="2565"/>
      <c r="W19" s="2565"/>
      <c r="X19" s="2566"/>
      <c r="Y19" s="841"/>
    </row>
    <row r="20" spans="2:28" ht="26.25" customHeight="1" x14ac:dyDescent="0.15">
      <c r="B20" s="839"/>
      <c r="D20" s="2564"/>
      <c r="E20" s="2565"/>
      <c r="F20" s="2565"/>
      <c r="G20" s="2565"/>
      <c r="H20" s="2565"/>
      <c r="I20" s="2565"/>
      <c r="J20" s="2565"/>
      <c r="K20" s="2565"/>
      <c r="L20" s="2565"/>
      <c r="M20" s="2566"/>
      <c r="N20" s="2564"/>
      <c r="O20" s="2565"/>
      <c r="P20" s="2565"/>
      <c r="Q20" s="2565"/>
      <c r="R20" s="2565"/>
      <c r="S20" s="2565"/>
      <c r="T20" s="2565"/>
      <c r="U20" s="2565"/>
      <c r="V20" s="2565"/>
      <c r="W20" s="2565"/>
      <c r="X20" s="2566"/>
      <c r="Y20" s="841"/>
    </row>
    <row r="21" spans="2:28" x14ac:dyDescent="0.15">
      <c r="B21" s="839"/>
      <c r="M21" s="830"/>
      <c r="R21" s="830"/>
      <c r="X21" s="830"/>
      <c r="Y21" s="841"/>
      <c r="Z21" s="1082"/>
      <c r="AA21" s="1082"/>
      <c r="AB21" s="1082"/>
    </row>
    <row r="22" spans="2:28" x14ac:dyDescent="0.15">
      <c r="B22" s="853"/>
      <c r="C22" s="854"/>
      <c r="D22" s="854"/>
      <c r="E22" s="854"/>
      <c r="F22" s="854"/>
      <c r="G22" s="854"/>
      <c r="H22" s="854"/>
      <c r="I22" s="854"/>
      <c r="J22" s="854"/>
      <c r="K22" s="854"/>
      <c r="L22" s="854"/>
      <c r="M22" s="854"/>
      <c r="N22" s="854"/>
      <c r="O22" s="854"/>
      <c r="P22" s="854"/>
      <c r="Q22" s="854"/>
      <c r="R22" s="854"/>
      <c r="S22" s="854"/>
      <c r="T22" s="854"/>
      <c r="U22" s="854"/>
      <c r="V22" s="854"/>
      <c r="W22" s="854"/>
      <c r="X22" s="854"/>
      <c r="Y22" s="872"/>
      <c r="Z22" s="1082"/>
      <c r="AA22" s="1082"/>
      <c r="AB22" s="1082"/>
    </row>
    <row r="23" spans="2:28" x14ac:dyDescent="0.15">
      <c r="Z23" s="1082"/>
      <c r="AA23" s="1082"/>
      <c r="AB23" s="1082"/>
    </row>
    <row r="25" spans="2:28" x14ac:dyDescent="0.15">
      <c r="B25" s="827" t="s">
        <v>2471</v>
      </c>
    </row>
    <row r="26" spans="2:28" x14ac:dyDescent="0.15">
      <c r="B26" s="827" t="s">
        <v>914</v>
      </c>
      <c r="D26" s="827" t="s">
        <v>2472</v>
      </c>
      <c r="K26" s="1082"/>
      <c r="L26" s="1082"/>
      <c r="M26" s="1082"/>
      <c r="N26" s="1082"/>
      <c r="O26" s="1082"/>
      <c r="P26" s="1082"/>
      <c r="Q26" s="1082"/>
      <c r="R26" s="1082"/>
      <c r="S26" s="1082"/>
      <c r="T26" s="1082"/>
      <c r="U26" s="1082"/>
      <c r="V26" s="1082"/>
      <c r="W26" s="1082"/>
      <c r="X26" s="1082"/>
      <c r="Y26" s="1082"/>
      <c r="Z26" s="1082"/>
      <c r="AA26" s="1082"/>
      <c r="AB26" s="1082"/>
    </row>
    <row r="38" spans="3:32" x14ac:dyDescent="0.15">
      <c r="C38" s="854"/>
      <c r="D38" s="854"/>
      <c r="E38" s="854"/>
      <c r="F38" s="854"/>
      <c r="G38" s="854"/>
      <c r="H38" s="854"/>
      <c r="I38" s="854"/>
      <c r="J38" s="854"/>
      <c r="K38" s="854"/>
      <c r="L38" s="854"/>
      <c r="M38" s="854"/>
      <c r="N38" s="854"/>
      <c r="O38" s="854"/>
      <c r="P38" s="854"/>
      <c r="Q38" s="854"/>
      <c r="R38" s="854"/>
      <c r="S38" s="854"/>
      <c r="T38" s="854"/>
      <c r="U38" s="854"/>
      <c r="V38" s="854"/>
      <c r="W38" s="854"/>
      <c r="X38" s="854"/>
      <c r="Y38" s="854"/>
      <c r="Z38" s="854"/>
      <c r="AA38" s="854"/>
      <c r="AB38" s="854"/>
      <c r="AC38" s="854"/>
      <c r="AD38" s="854"/>
      <c r="AE38" s="854"/>
      <c r="AF38" s="854"/>
    </row>
    <row r="39" spans="3:32" x14ac:dyDescent="0.15">
      <c r="C39" s="837"/>
    </row>
    <row r="122" spans="3:7" x14ac:dyDescent="0.15">
      <c r="C122" s="854"/>
      <c r="D122" s="854"/>
      <c r="E122" s="854"/>
      <c r="F122" s="854"/>
      <c r="G122" s="854"/>
    </row>
    <row r="123" spans="3:7" x14ac:dyDescent="0.15">
      <c r="C123" s="837"/>
    </row>
  </sheetData>
  <mergeCells count="11">
    <mergeCell ref="D19:M19"/>
    <mergeCell ref="N19:X19"/>
    <mergeCell ref="D20:M20"/>
    <mergeCell ref="N20:X20"/>
    <mergeCell ref="B4:Y4"/>
    <mergeCell ref="B6:F6"/>
    <mergeCell ref="G6:Y6"/>
    <mergeCell ref="B7:F7"/>
    <mergeCell ref="B8:F10"/>
    <mergeCell ref="B11:F11"/>
    <mergeCell ref="G11:Y11"/>
  </mergeCells>
  <phoneticPr fontId="9"/>
  <dataValidations count="1">
    <dataValidation type="list" allowBlank="1" showInputMessage="1" showErrorMessage="1" sqref="L7 Q7 G7:G10 G12">
      <formula1>"□,■"</formula1>
    </dataValidation>
  </dataValidations>
  <pageMargins left="0.7" right="0.7" top="0.75" bottom="0.75" header="0.3" footer="0.3"/>
  <pageSetup paperSize="9" scale="92"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1" tint="0.499984740745262"/>
  </sheetPr>
  <dimension ref="A1:AG123"/>
  <sheetViews>
    <sheetView workbookViewId="0"/>
  </sheetViews>
  <sheetFormatPr defaultColWidth="3.5" defaultRowHeight="13.5" x14ac:dyDescent="0.15"/>
  <cols>
    <col min="1" max="1" width="2" style="880" customWidth="1"/>
    <col min="2" max="2" width="3" style="1004" customWidth="1"/>
    <col min="3" max="6" width="3.5" style="880"/>
    <col min="7" max="7" width="1.5" style="880" customWidth="1"/>
    <col min="8" max="25" width="3.5" style="880"/>
    <col min="26" max="26" width="1" style="880" customWidth="1"/>
    <col min="27" max="27" width="4" style="880" customWidth="1"/>
    <col min="28" max="28" width="2.375" style="880" customWidth="1"/>
    <col min="29" max="29" width="4" style="880" customWidth="1"/>
    <col min="30" max="30" width="1" style="880" customWidth="1"/>
    <col min="31" max="31" width="1.25" style="880" customWidth="1"/>
    <col min="32" max="16384" width="3.5" style="880"/>
  </cols>
  <sheetData>
    <row r="1" spans="2:33" s="827" customFormat="1" x14ac:dyDescent="0.15"/>
    <row r="2" spans="2:33" s="827" customFormat="1" x14ac:dyDescent="0.15">
      <c r="B2" s="827" t="s">
        <v>1565</v>
      </c>
    </row>
    <row r="3" spans="2:33" s="827" customFormat="1" x14ac:dyDescent="0.15">
      <c r="AC3" s="829"/>
    </row>
    <row r="4" spans="2:33" s="827" customFormat="1" ht="47.25" customHeight="1" x14ac:dyDescent="0.15">
      <c r="B4" s="3065" t="s">
        <v>853</v>
      </c>
      <c r="C4" s="3065"/>
      <c r="D4" s="3065"/>
      <c r="E4" s="3065"/>
      <c r="F4" s="3065"/>
      <c r="G4" s="3065"/>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2:33" s="827" customFormat="1" x14ac:dyDescent="0.15">
      <c r="B5" s="827" t="s">
        <v>854</v>
      </c>
    </row>
    <row r="6" spans="2:33" s="827" customFormat="1" x14ac:dyDescent="0.15"/>
    <row r="7" spans="2:33" s="827" customFormat="1" ht="23.25" customHeight="1" x14ac:dyDescent="0.15">
      <c r="B7" s="2564" t="s">
        <v>760</v>
      </c>
      <c r="C7" s="2565"/>
      <c r="D7" s="2565"/>
      <c r="E7" s="2565"/>
      <c r="F7" s="2566"/>
      <c r="G7" s="2731"/>
      <c r="H7" s="3080"/>
      <c r="I7" s="3080"/>
      <c r="J7" s="3080"/>
      <c r="K7" s="3080"/>
      <c r="L7" s="3080"/>
      <c r="M7" s="3080"/>
      <c r="N7" s="3080"/>
      <c r="O7" s="3080"/>
      <c r="P7" s="3080"/>
      <c r="Q7" s="3080"/>
      <c r="R7" s="3080"/>
      <c r="S7" s="3080"/>
      <c r="T7" s="3080"/>
      <c r="U7" s="3080"/>
      <c r="V7" s="3080"/>
      <c r="W7" s="3080"/>
      <c r="X7" s="3080"/>
      <c r="Y7" s="3080"/>
      <c r="Z7" s="3080"/>
      <c r="AA7" s="3080"/>
      <c r="AB7" s="3080"/>
      <c r="AC7" s="3081"/>
    </row>
    <row r="8" spans="2:33" s="827" customFormat="1" ht="23.25" customHeight="1" x14ac:dyDescent="0.15">
      <c r="B8" s="2564" t="s">
        <v>791</v>
      </c>
      <c r="C8" s="2565"/>
      <c r="D8" s="2565"/>
      <c r="E8" s="2565"/>
      <c r="F8" s="2566"/>
      <c r="G8" s="1038"/>
      <c r="H8" s="834" t="s">
        <v>10</v>
      </c>
      <c r="I8" s="832" t="s">
        <v>762</v>
      </c>
      <c r="J8" s="832"/>
      <c r="K8" s="832"/>
      <c r="L8" s="832"/>
      <c r="M8" s="830" t="s">
        <v>10</v>
      </c>
      <c r="N8" s="832" t="s">
        <v>763</v>
      </c>
      <c r="O8" s="832"/>
      <c r="P8" s="832"/>
      <c r="Q8" s="832"/>
      <c r="R8" s="830" t="s">
        <v>10</v>
      </c>
      <c r="S8" s="832" t="s">
        <v>764</v>
      </c>
      <c r="T8" s="832"/>
      <c r="U8" s="832"/>
      <c r="V8" s="834"/>
      <c r="W8" s="834"/>
      <c r="X8" s="834"/>
      <c r="Y8" s="834"/>
      <c r="Z8" s="834"/>
      <c r="AA8" s="834"/>
      <c r="AB8" s="834"/>
      <c r="AC8" s="835"/>
    </row>
    <row r="9" spans="2:33" s="827" customFormat="1" ht="23.25" customHeight="1" x14ac:dyDescent="0.15">
      <c r="B9" s="2564" t="s">
        <v>797</v>
      </c>
      <c r="C9" s="2565"/>
      <c r="D9" s="2565"/>
      <c r="E9" s="2565"/>
      <c r="F9" s="2566"/>
      <c r="G9" s="1038"/>
      <c r="H9" s="834" t="s">
        <v>10</v>
      </c>
      <c r="I9" s="877" t="s">
        <v>855</v>
      </c>
      <c r="J9" s="832"/>
      <c r="K9" s="832"/>
      <c r="L9" s="832"/>
      <c r="M9" s="832"/>
      <c r="N9" s="832"/>
      <c r="O9" s="832"/>
      <c r="P9" s="832"/>
      <c r="Q9" s="834" t="s">
        <v>10</v>
      </c>
      <c r="R9" s="877" t="s">
        <v>856</v>
      </c>
      <c r="S9" s="832"/>
      <c r="T9" s="832"/>
      <c r="U9" s="832"/>
      <c r="V9" s="834"/>
      <c r="W9" s="834"/>
      <c r="X9" s="834"/>
      <c r="Y9" s="834"/>
      <c r="Z9" s="834"/>
      <c r="AA9" s="834"/>
      <c r="AB9" s="834"/>
      <c r="AC9" s="835"/>
    </row>
    <row r="10" spans="2:33" s="827" customFormat="1" x14ac:dyDescent="0.15"/>
    <row r="11" spans="2:33" s="827" customFormat="1" ht="8.25" customHeight="1" x14ac:dyDescent="0.15">
      <c r="B11" s="836"/>
      <c r="C11" s="837"/>
      <c r="D11" s="837"/>
      <c r="E11" s="837"/>
      <c r="F11" s="838"/>
      <c r="G11" s="837"/>
      <c r="H11" s="837"/>
      <c r="I11" s="837"/>
      <c r="J11" s="837"/>
      <c r="K11" s="837"/>
      <c r="L11" s="837"/>
      <c r="M11" s="837"/>
      <c r="N11" s="837"/>
      <c r="O11" s="837"/>
      <c r="P11" s="837"/>
      <c r="Q11" s="837"/>
      <c r="R11" s="837"/>
      <c r="S11" s="837"/>
      <c r="T11" s="837"/>
      <c r="U11" s="837"/>
      <c r="V11" s="837"/>
      <c r="W11" s="837"/>
      <c r="X11" s="837"/>
      <c r="Y11" s="837"/>
      <c r="Z11" s="837"/>
      <c r="AA11" s="836"/>
      <c r="AB11" s="837"/>
      <c r="AC11" s="838"/>
    </row>
    <row r="12" spans="2:33" s="827" customFormat="1" ht="33.75" customHeight="1" x14ac:dyDescent="0.15">
      <c r="B12" s="3453" t="s">
        <v>857</v>
      </c>
      <c r="C12" s="3454"/>
      <c r="D12" s="3454"/>
      <c r="E12" s="3454"/>
      <c r="F12" s="3455"/>
      <c r="H12" s="849" t="s">
        <v>858</v>
      </c>
      <c r="I12" s="3450" t="s">
        <v>859</v>
      </c>
      <c r="J12" s="3451"/>
      <c r="K12" s="3451"/>
      <c r="L12" s="3451"/>
      <c r="M12" s="3451"/>
      <c r="N12" s="3451"/>
      <c r="O12" s="3451"/>
      <c r="P12" s="3451"/>
      <c r="Q12" s="3451"/>
      <c r="R12" s="3452"/>
      <c r="S12" s="2564"/>
      <c r="T12" s="2565"/>
      <c r="U12" s="835" t="s">
        <v>860</v>
      </c>
      <c r="V12" s="830"/>
      <c r="W12" s="830"/>
      <c r="X12" s="830"/>
      <c r="Y12" s="830"/>
      <c r="AA12" s="1091" t="s">
        <v>769</v>
      </c>
      <c r="AB12" s="1092" t="s">
        <v>770</v>
      </c>
      <c r="AC12" s="1093" t="s">
        <v>771</v>
      </c>
      <c r="AG12" s="846"/>
    </row>
    <row r="13" spans="2:33" s="827" customFormat="1" ht="43.5" customHeight="1" x14ac:dyDescent="0.15">
      <c r="B13" s="3453"/>
      <c r="C13" s="3454"/>
      <c r="D13" s="3454"/>
      <c r="E13" s="3454"/>
      <c r="F13" s="3455"/>
      <c r="H13" s="849" t="s">
        <v>861</v>
      </c>
      <c r="I13" s="3450" t="s">
        <v>862</v>
      </c>
      <c r="J13" s="3451"/>
      <c r="K13" s="3451"/>
      <c r="L13" s="3451"/>
      <c r="M13" s="3451"/>
      <c r="N13" s="3451"/>
      <c r="O13" s="3451"/>
      <c r="P13" s="3451"/>
      <c r="Q13" s="3451"/>
      <c r="R13" s="3452"/>
      <c r="S13" s="2564"/>
      <c r="T13" s="2565"/>
      <c r="U13" s="835" t="s">
        <v>860</v>
      </c>
      <c r="V13" s="827" t="s">
        <v>863</v>
      </c>
      <c r="W13" s="2830" t="s">
        <v>864</v>
      </c>
      <c r="X13" s="2830"/>
      <c r="Y13" s="2830"/>
      <c r="Z13" s="847"/>
      <c r="AA13" s="851" t="s">
        <v>10</v>
      </c>
      <c r="AB13" s="830" t="s">
        <v>770</v>
      </c>
      <c r="AC13" s="852" t="s">
        <v>10</v>
      </c>
      <c r="AG13" s="846"/>
    </row>
    <row r="14" spans="2:33" s="827" customFormat="1" ht="8.25" customHeight="1" x14ac:dyDescent="0.15">
      <c r="B14" s="1094"/>
      <c r="C14" s="1095"/>
      <c r="D14" s="1095"/>
      <c r="E14" s="1095"/>
      <c r="F14" s="1096"/>
      <c r="G14" s="854"/>
      <c r="H14" s="854"/>
      <c r="I14" s="854"/>
      <c r="J14" s="854"/>
      <c r="K14" s="854"/>
      <c r="L14" s="854"/>
      <c r="M14" s="854"/>
      <c r="N14" s="854"/>
      <c r="O14" s="854"/>
      <c r="P14" s="854"/>
      <c r="Q14" s="854"/>
      <c r="R14" s="854"/>
      <c r="S14" s="854"/>
      <c r="T14" s="854"/>
      <c r="U14" s="854"/>
      <c r="V14" s="854"/>
      <c r="W14" s="854"/>
      <c r="X14" s="854"/>
      <c r="Y14" s="854"/>
      <c r="Z14" s="854"/>
      <c r="AA14" s="853"/>
      <c r="AB14" s="854"/>
      <c r="AC14" s="872"/>
    </row>
    <row r="15" spans="2:33" s="827" customFormat="1" ht="8.25" customHeight="1" x14ac:dyDescent="0.15">
      <c r="B15" s="1097"/>
      <c r="C15" s="1098"/>
      <c r="D15" s="1098"/>
      <c r="E15" s="1098"/>
      <c r="F15" s="1099"/>
      <c r="G15" s="837"/>
      <c r="H15" s="837"/>
      <c r="I15" s="837"/>
      <c r="J15" s="837"/>
      <c r="K15" s="837"/>
      <c r="L15" s="837"/>
      <c r="M15" s="837"/>
      <c r="N15" s="837"/>
      <c r="O15" s="837"/>
      <c r="P15" s="837"/>
      <c r="Q15" s="837"/>
      <c r="R15" s="837"/>
      <c r="S15" s="837"/>
      <c r="T15" s="837"/>
      <c r="U15" s="837"/>
      <c r="V15" s="837"/>
      <c r="W15" s="837"/>
      <c r="X15" s="837"/>
      <c r="Y15" s="837"/>
      <c r="Z15" s="837"/>
      <c r="AA15" s="836"/>
      <c r="AB15" s="837"/>
      <c r="AC15" s="838"/>
    </row>
    <row r="16" spans="2:33" s="827" customFormat="1" ht="33.75" customHeight="1" x14ac:dyDescent="0.15">
      <c r="B16" s="3453" t="s">
        <v>865</v>
      </c>
      <c r="C16" s="3454"/>
      <c r="D16" s="3454"/>
      <c r="E16" s="3454"/>
      <c r="F16" s="3455"/>
      <c r="H16" s="849" t="s">
        <v>858</v>
      </c>
      <c r="I16" s="3450" t="s">
        <v>859</v>
      </c>
      <c r="J16" s="3451"/>
      <c r="K16" s="3451"/>
      <c r="L16" s="3451"/>
      <c r="M16" s="3451"/>
      <c r="N16" s="3451"/>
      <c r="O16" s="3451"/>
      <c r="P16" s="3451"/>
      <c r="Q16" s="3451"/>
      <c r="R16" s="3452"/>
      <c r="S16" s="2564"/>
      <c r="T16" s="2565"/>
      <c r="U16" s="835" t="s">
        <v>860</v>
      </c>
      <c r="V16" s="830"/>
      <c r="W16" s="830"/>
      <c r="X16" s="830"/>
      <c r="Y16" s="830"/>
      <c r="AA16" s="1091" t="s">
        <v>769</v>
      </c>
      <c r="AB16" s="1092" t="s">
        <v>770</v>
      </c>
      <c r="AC16" s="1093" t="s">
        <v>771</v>
      </c>
      <c r="AG16" s="846"/>
    </row>
    <row r="17" spans="2:33" s="827" customFormat="1" ht="43.5" customHeight="1" x14ac:dyDescent="0.15">
      <c r="B17" s="3453"/>
      <c r="C17" s="3454"/>
      <c r="D17" s="3454"/>
      <c r="E17" s="3454"/>
      <c r="F17" s="3455"/>
      <c r="H17" s="849" t="s">
        <v>861</v>
      </c>
      <c r="I17" s="3450" t="s">
        <v>866</v>
      </c>
      <c r="J17" s="3451"/>
      <c r="K17" s="3451"/>
      <c r="L17" s="3451"/>
      <c r="M17" s="3451"/>
      <c r="N17" s="3451"/>
      <c r="O17" s="3451"/>
      <c r="P17" s="3451"/>
      <c r="Q17" s="3451"/>
      <c r="R17" s="3452"/>
      <c r="S17" s="2564"/>
      <c r="T17" s="2565"/>
      <c r="U17" s="835" t="s">
        <v>860</v>
      </c>
      <c r="V17" s="827" t="s">
        <v>863</v>
      </c>
      <c r="W17" s="2830" t="s">
        <v>867</v>
      </c>
      <c r="X17" s="2830"/>
      <c r="Y17" s="2830"/>
      <c r="Z17" s="847"/>
      <c r="AA17" s="851" t="s">
        <v>10</v>
      </c>
      <c r="AB17" s="830" t="s">
        <v>770</v>
      </c>
      <c r="AC17" s="852" t="s">
        <v>10</v>
      </c>
      <c r="AG17" s="846"/>
    </row>
    <row r="18" spans="2:33" s="827" customFormat="1" ht="8.25" customHeight="1" x14ac:dyDescent="0.15">
      <c r="B18" s="853"/>
      <c r="C18" s="854"/>
      <c r="D18" s="854"/>
      <c r="E18" s="854"/>
      <c r="F18" s="872"/>
      <c r="G18" s="854"/>
      <c r="H18" s="854"/>
      <c r="I18" s="854"/>
      <c r="J18" s="854"/>
      <c r="K18" s="854"/>
      <c r="L18" s="854"/>
      <c r="M18" s="854"/>
      <c r="N18" s="854"/>
      <c r="O18" s="854"/>
      <c r="P18" s="854"/>
      <c r="Q18" s="854"/>
      <c r="R18" s="854"/>
      <c r="S18" s="854"/>
      <c r="T18" s="854"/>
      <c r="U18" s="854"/>
      <c r="V18" s="854"/>
      <c r="W18" s="854"/>
      <c r="X18" s="854"/>
      <c r="Y18" s="854"/>
      <c r="Z18" s="854"/>
      <c r="AA18" s="853"/>
      <c r="AB18" s="854"/>
      <c r="AC18" s="872"/>
    </row>
    <row r="19" spans="2:33" s="827" customFormat="1" ht="8.25" customHeight="1" x14ac:dyDescent="0.15">
      <c r="B19" s="836"/>
      <c r="C19" s="837"/>
      <c r="D19" s="837"/>
      <c r="E19" s="837"/>
      <c r="F19" s="838"/>
      <c r="G19" s="837"/>
      <c r="H19" s="837"/>
      <c r="I19" s="837"/>
      <c r="J19" s="837"/>
      <c r="K19" s="837"/>
      <c r="L19" s="837"/>
      <c r="M19" s="837"/>
      <c r="N19" s="837"/>
      <c r="O19" s="837"/>
      <c r="P19" s="837"/>
      <c r="Q19" s="837"/>
      <c r="R19" s="837"/>
      <c r="S19" s="837"/>
      <c r="T19" s="837"/>
      <c r="U19" s="837"/>
      <c r="V19" s="837"/>
      <c r="W19" s="837"/>
      <c r="X19" s="837"/>
      <c r="Y19" s="837"/>
      <c r="Z19" s="837"/>
      <c r="AA19" s="836"/>
      <c r="AB19" s="837"/>
      <c r="AC19" s="838"/>
    </row>
    <row r="20" spans="2:33" s="827" customFormat="1" ht="43.5" customHeight="1" x14ac:dyDescent="0.15">
      <c r="B20" s="3453" t="s">
        <v>868</v>
      </c>
      <c r="C20" s="3454"/>
      <c r="D20" s="3454"/>
      <c r="E20" s="3454"/>
      <c r="F20" s="3455"/>
      <c r="H20" s="849" t="s">
        <v>858</v>
      </c>
      <c r="I20" s="3450" t="s">
        <v>869</v>
      </c>
      <c r="J20" s="3451"/>
      <c r="K20" s="3451"/>
      <c r="L20" s="3451"/>
      <c r="M20" s="3451"/>
      <c r="N20" s="3451"/>
      <c r="O20" s="3451"/>
      <c r="P20" s="3451"/>
      <c r="Q20" s="3451"/>
      <c r="R20" s="3452"/>
      <c r="S20" s="2564"/>
      <c r="T20" s="2565"/>
      <c r="U20" s="835" t="s">
        <v>860</v>
      </c>
      <c r="V20" s="1065"/>
      <c r="W20" s="2830"/>
      <c r="X20" s="2830"/>
      <c r="Y20" s="2830"/>
      <c r="Z20" s="847"/>
      <c r="AA20" s="1091" t="s">
        <v>769</v>
      </c>
      <c r="AB20" s="1092" t="s">
        <v>770</v>
      </c>
      <c r="AC20" s="1093" t="s">
        <v>771</v>
      </c>
      <c r="AG20" s="846"/>
    </row>
    <row r="21" spans="2:33" s="827" customFormat="1" ht="21" customHeight="1" x14ac:dyDescent="0.15">
      <c r="B21" s="1100"/>
      <c r="C21" s="1065"/>
      <c r="D21" s="1065"/>
      <c r="E21" s="1065"/>
      <c r="F21" s="1101"/>
      <c r="H21" s="1102" t="s">
        <v>863</v>
      </c>
      <c r="I21" s="3456" t="s">
        <v>870</v>
      </c>
      <c r="J21" s="3456"/>
      <c r="K21" s="3456"/>
      <c r="L21" s="3456"/>
      <c r="M21" s="1103"/>
      <c r="N21" s="1103"/>
      <c r="O21" s="1103"/>
      <c r="P21" s="1103"/>
      <c r="Q21" s="1103"/>
      <c r="R21" s="1103"/>
      <c r="U21" s="830"/>
      <c r="V21" s="1065"/>
      <c r="W21" s="1104"/>
      <c r="X21" s="1104"/>
      <c r="Y21" s="1104"/>
      <c r="Z21" s="847"/>
      <c r="AA21" s="1105" t="s">
        <v>10</v>
      </c>
      <c r="AB21" s="1106" t="s">
        <v>770</v>
      </c>
      <c r="AC21" s="1107" t="s">
        <v>10</v>
      </c>
      <c r="AG21" s="846"/>
    </row>
    <row r="22" spans="2:33" s="827" customFormat="1" ht="21" customHeight="1" x14ac:dyDescent="0.15">
      <c r="B22" s="853"/>
      <c r="C22" s="854"/>
      <c r="D22" s="854"/>
      <c r="E22" s="854"/>
      <c r="F22" s="872"/>
      <c r="G22" s="1108"/>
      <c r="H22" s="1109" t="s">
        <v>863</v>
      </c>
      <c r="I22" s="3457" t="s">
        <v>871</v>
      </c>
      <c r="J22" s="3457"/>
      <c r="K22" s="3457"/>
      <c r="L22" s="1110"/>
      <c r="M22" s="1110"/>
      <c r="N22" s="1110"/>
      <c r="O22" s="1110"/>
      <c r="P22" s="1110"/>
      <c r="Q22" s="1110"/>
      <c r="R22" s="1110"/>
      <c r="S22" s="1110"/>
      <c r="T22" s="1110"/>
      <c r="U22" s="1110"/>
      <c r="V22" s="1110"/>
      <c r="W22" s="3457"/>
      <c r="X22" s="3457"/>
      <c r="Y22" s="3457"/>
      <c r="Z22" s="1110"/>
      <c r="AA22" s="1111" t="s">
        <v>10</v>
      </c>
      <c r="AB22" s="1112" t="s">
        <v>770</v>
      </c>
      <c r="AC22" s="1113" t="s">
        <v>10</v>
      </c>
    </row>
    <row r="23" spans="2:33" s="827" customFormat="1" ht="8.25" customHeight="1" x14ac:dyDescent="0.15">
      <c r="B23" s="836"/>
      <c r="C23" s="837"/>
      <c r="D23" s="837"/>
      <c r="E23" s="837"/>
      <c r="F23" s="838"/>
      <c r="G23" s="837"/>
      <c r="H23" s="837"/>
      <c r="I23" s="837"/>
      <c r="J23" s="837"/>
      <c r="K23" s="837"/>
      <c r="L23" s="837"/>
      <c r="M23" s="837"/>
      <c r="N23" s="837"/>
      <c r="O23" s="837"/>
      <c r="P23" s="837"/>
      <c r="Q23" s="837"/>
      <c r="R23" s="837"/>
      <c r="S23" s="837"/>
      <c r="T23" s="837"/>
      <c r="U23" s="837"/>
      <c r="V23" s="837"/>
      <c r="W23" s="837"/>
      <c r="X23" s="837"/>
      <c r="Y23" s="837"/>
      <c r="Z23" s="837"/>
      <c r="AA23" s="836"/>
      <c r="AB23" s="837"/>
      <c r="AC23" s="838"/>
    </row>
    <row r="24" spans="2:33" s="827" customFormat="1" ht="43.5" customHeight="1" x14ac:dyDescent="0.15">
      <c r="B24" s="3453" t="s">
        <v>872</v>
      </c>
      <c r="C24" s="3454"/>
      <c r="D24" s="3454"/>
      <c r="E24" s="3454"/>
      <c r="F24" s="3455"/>
      <c r="H24" s="849" t="s">
        <v>858</v>
      </c>
      <c r="I24" s="3450" t="s">
        <v>873</v>
      </c>
      <c r="J24" s="3451"/>
      <c r="K24" s="3451"/>
      <c r="L24" s="3451"/>
      <c r="M24" s="3451"/>
      <c r="N24" s="3451"/>
      <c r="O24" s="3451"/>
      <c r="P24" s="3451"/>
      <c r="Q24" s="3451"/>
      <c r="R24" s="3452"/>
      <c r="S24" s="2564"/>
      <c r="T24" s="2565"/>
      <c r="U24" s="835" t="s">
        <v>860</v>
      </c>
      <c r="V24" s="830"/>
      <c r="W24" s="830"/>
      <c r="X24" s="830"/>
      <c r="Y24" s="830"/>
      <c r="AA24" s="1091" t="s">
        <v>769</v>
      </c>
      <c r="AB24" s="1092" t="s">
        <v>770</v>
      </c>
      <c r="AC24" s="1093" t="s">
        <v>771</v>
      </c>
      <c r="AG24" s="846"/>
    </row>
    <row r="25" spans="2:33" s="827" customFormat="1" ht="43.5" customHeight="1" x14ac:dyDescent="0.15">
      <c r="B25" s="839"/>
      <c r="F25" s="841"/>
      <c r="H25" s="849" t="s">
        <v>861</v>
      </c>
      <c r="I25" s="3450" t="s">
        <v>874</v>
      </c>
      <c r="J25" s="3451"/>
      <c r="K25" s="3451"/>
      <c r="L25" s="3451"/>
      <c r="M25" s="3451"/>
      <c r="N25" s="3451"/>
      <c r="O25" s="3451"/>
      <c r="P25" s="3451"/>
      <c r="Q25" s="3451"/>
      <c r="R25" s="3452"/>
      <c r="S25" s="2564"/>
      <c r="T25" s="2565"/>
      <c r="U25" s="835" t="s">
        <v>860</v>
      </c>
      <c r="V25" s="827" t="s">
        <v>863</v>
      </c>
      <c r="W25" s="2830" t="s">
        <v>875</v>
      </c>
      <c r="X25" s="2830"/>
      <c r="Y25" s="2830"/>
      <c r="Z25" s="847"/>
      <c r="AA25" s="851" t="s">
        <v>10</v>
      </c>
      <c r="AB25" s="830" t="s">
        <v>770</v>
      </c>
      <c r="AC25" s="852" t="s">
        <v>10</v>
      </c>
      <c r="AG25" s="846"/>
    </row>
    <row r="26" spans="2:33" s="827" customFormat="1" ht="8.25" customHeight="1" x14ac:dyDescent="0.15">
      <c r="B26" s="853"/>
      <c r="C26" s="854"/>
      <c r="D26" s="854"/>
      <c r="E26" s="854"/>
      <c r="F26" s="872"/>
      <c r="G26" s="854"/>
      <c r="H26" s="854"/>
      <c r="I26" s="854"/>
      <c r="J26" s="854"/>
      <c r="K26" s="854"/>
      <c r="L26" s="854"/>
      <c r="M26" s="854"/>
      <c r="N26" s="854"/>
      <c r="O26" s="854"/>
      <c r="P26" s="854"/>
      <c r="Q26" s="854"/>
      <c r="R26" s="854"/>
      <c r="S26" s="854"/>
      <c r="T26" s="854"/>
      <c r="U26" s="854"/>
      <c r="V26" s="854"/>
      <c r="W26" s="854"/>
      <c r="X26" s="854"/>
      <c r="Y26" s="854"/>
      <c r="Z26" s="854"/>
      <c r="AA26" s="853"/>
      <c r="AB26" s="854"/>
      <c r="AC26" s="872"/>
    </row>
    <row r="27" spans="2:33" s="827" customFormat="1" ht="13.5" customHeight="1" x14ac:dyDescent="0.15">
      <c r="I27" s="1114"/>
      <c r="J27" s="1114"/>
      <c r="K27" s="1114"/>
      <c r="W27" s="1114"/>
      <c r="X27" s="1114"/>
      <c r="Y27" s="1114"/>
      <c r="AA27" s="1044"/>
      <c r="AB27" s="1044"/>
      <c r="AC27" s="1044"/>
    </row>
    <row r="28" spans="2:33" s="827" customFormat="1" ht="13.5" customHeight="1" x14ac:dyDescent="0.15"/>
    <row r="29" spans="2:33" s="827" customFormat="1" x14ac:dyDescent="0.15">
      <c r="B29" s="827" t="s">
        <v>876</v>
      </c>
    </row>
    <row r="30" spans="2:33" s="827" customFormat="1" x14ac:dyDescent="0.15"/>
    <row r="31" spans="2:33" s="827" customFormat="1" ht="23.25" customHeight="1" x14ac:dyDescent="0.15">
      <c r="B31" s="2564" t="s">
        <v>760</v>
      </c>
      <c r="C31" s="2565"/>
      <c r="D31" s="2565"/>
      <c r="E31" s="2565"/>
      <c r="F31" s="2566"/>
      <c r="G31" s="2731"/>
      <c r="H31" s="3080"/>
      <c r="I31" s="3080"/>
      <c r="J31" s="3080"/>
      <c r="K31" s="3080"/>
      <c r="L31" s="3080"/>
      <c r="M31" s="3080"/>
      <c r="N31" s="3080"/>
      <c r="O31" s="3080"/>
      <c r="P31" s="3080"/>
      <c r="Q31" s="3080"/>
      <c r="R31" s="3080"/>
      <c r="S31" s="3080"/>
      <c r="T31" s="3080"/>
      <c r="U31" s="3080"/>
      <c r="V31" s="3080"/>
      <c r="W31" s="3080"/>
      <c r="X31" s="3080"/>
      <c r="Y31" s="3080"/>
      <c r="Z31" s="3080"/>
      <c r="AA31" s="3080"/>
      <c r="AB31" s="3080"/>
      <c r="AC31" s="3081"/>
    </row>
    <row r="32" spans="2:33" s="827" customFormat="1" ht="23.25" customHeight="1" x14ac:dyDescent="0.15">
      <c r="B32" s="2564" t="s">
        <v>791</v>
      </c>
      <c r="C32" s="2565"/>
      <c r="D32" s="2565"/>
      <c r="E32" s="2565"/>
      <c r="F32" s="2566"/>
      <c r="G32" s="1038"/>
      <c r="H32" s="834" t="s">
        <v>10</v>
      </c>
      <c r="I32" s="832" t="s">
        <v>762</v>
      </c>
      <c r="J32" s="832"/>
      <c r="K32" s="832"/>
      <c r="L32" s="832"/>
      <c r="M32" s="830" t="s">
        <v>10</v>
      </c>
      <c r="N32" s="832" t="s">
        <v>763</v>
      </c>
      <c r="O32" s="832"/>
      <c r="P32" s="832"/>
      <c r="Q32" s="832"/>
      <c r="R32" s="830" t="s">
        <v>10</v>
      </c>
      <c r="S32" s="832" t="s">
        <v>764</v>
      </c>
      <c r="T32" s="832"/>
      <c r="U32" s="832"/>
      <c r="V32" s="834"/>
      <c r="W32" s="834"/>
      <c r="X32" s="834"/>
      <c r="Y32" s="834"/>
      <c r="Z32" s="834"/>
      <c r="AA32" s="834"/>
      <c r="AB32" s="834"/>
      <c r="AC32" s="835"/>
    </row>
    <row r="33" spans="1:33" s="827" customFormat="1" ht="23.25" customHeight="1" x14ac:dyDescent="0.15">
      <c r="B33" s="2564" t="s">
        <v>797</v>
      </c>
      <c r="C33" s="2565"/>
      <c r="D33" s="2565"/>
      <c r="E33" s="2565"/>
      <c r="F33" s="2566"/>
      <c r="G33" s="1038"/>
      <c r="H33" s="834" t="s">
        <v>10</v>
      </c>
      <c r="I33" s="877" t="s">
        <v>877</v>
      </c>
      <c r="J33" s="832"/>
      <c r="K33" s="832"/>
      <c r="L33" s="832"/>
      <c r="M33" s="832"/>
      <c r="N33" s="832"/>
      <c r="O33" s="832"/>
      <c r="P33" s="832"/>
      <c r="Q33" s="832"/>
      <c r="R33" s="877"/>
      <c r="S33" s="832"/>
      <c r="T33" s="832"/>
      <c r="U33" s="832"/>
      <c r="V33" s="834"/>
      <c r="W33" s="834"/>
      <c r="X33" s="834"/>
      <c r="Y33" s="834"/>
      <c r="Z33" s="834"/>
      <c r="AA33" s="834"/>
      <c r="AB33" s="834"/>
      <c r="AC33" s="835"/>
    </row>
    <row r="34" spans="1:33" s="827" customFormat="1" x14ac:dyDescent="0.15"/>
    <row r="35" spans="1:33" s="827" customFormat="1" ht="8.25" customHeight="1" x14ac:dyDescent="0.15">
      <c r="B35" s="836"/>
      <c r="C35" s="837"/>
      <c r="D35" s="837"/>
      <c r="E35" s="837"/>
      <c r="F35" s="838"/>
      <c r="G35" s="837"/>
      <c r="H35" s="837"/>
      <c r="I35" s="837"/>
      <c r="J35" s="837"/>
      <c r="K35" s="837"/>
      <c r="L35" s="837"/>
      <c r="M35" s="837"/>
      <c r="N35" s="837"/>
      <c r="O35" s="837"/>
      <c r="P35" s="837"/>
      <c r="Q35" s="837"/>
      <c r="R35" s="837"/>
      <c r="S35" s="837"/>
      <c r="T35" s="837"/>
      <c r="U35" s="837"/>
      <c r="V35" s="837"/>
      <c r="W35" s="837"/>
      <c r="X35" s="837"/>
      <c r="Y35" s="837"/>
      <c r="Z35" s="837"/>
      <c r="AA35" s="836"/>
      <c r="AB35" s="837"/>
      <c r="AC35" s="838"/>
    </row>
    <row r="36" spans="1:33" s="827" customFormat="1" ht="32.25" customHeight="1" x14ac:dyDescent="0.15">
      <c r="B36" s="3453" t="s">
        <v>878</v>
      </c>
      <c r="C36" s="3454"/>
      <c r="D36" s="3454"/>
      <c r="E36" s="3454"/>
      <c r="F36" s="3455"/>
      <c r="H36" s="849" t="s">
        <v>858</v>
      </c>
      <c r="I36" s="3450" t="s">
        <v>859</v>
      </c>
      <c r="J36" s="3451"/>
      <c r="K36" s="3451"/>
      <c r="L36" s="3451"/>
      <c r="M36" s="3451"/>
      <c r="N36" s="3451"/>
      <c r="O36" s="3451"/>
      <c r="P36" s="3451"/>
      <c r="Q36" s="3451"/>
      <c r="R36" s="3452"/>
      <c r="S36" s="2564"/>
      <c r="T36" s="2565"/>
      <c r="U36" s="835" t="s">
        <v>860</v>
      </c>
      <c r="V36" s="830"/>
      <c r="W36" s="830"/>
      <c r="X36" s="830"/>
      <c r="Y36" s="830"/>
      <c r="AA36" s="1091" t="s">
        <v>769</v>
      </c>
      <c r="AB36" s="1092" t="s">
        <v>770</v>
      </c>
      <c r="AC36" s="1093" t="s">
        <v>771</v>
      </c>
      <c r="AG36" s="846"/>
    </row>
    <row r="37" spans="1:33" s="827" customFormat="1" ht="43.5" customHeight="1" x14ac:dyDescent="0.15">
      <c r="B37" s="3453"/>
      <c r="C37" s="3454"/>
      <c r="D37" s="3454"/>
      <c r="E37" s="3454"/>
      <c r="F37" s="3455"/>
      <c r="H37" s="849" t="s">
        <v>861</v>
      </c>
      <c r="I37" s="3450" t="s">
        <v>879</v>
      </c>
      <c r="J37" s="3451"/>
      <c r="K37" s="3451"/>
      <c r="L37" s="3451"/>
      <c r="M37" s="3451"/>
      <c r="N37" s="3451"/>
      <c r="O37" s="3451"/>
      <c r="P37" s="3451"/>
      <c r="Q37" s="3451"/>
      <c r="R37" s="3452"/>
      <c r="S37" s="2564"/>
      <c r="T37" s="2565"/>
      <c r="U37" s="835" t="s">
        <v>860</v>
      </c>
      <c r="V37" s="827" t="s">
        <v>863</v>
      </c>
      <c r="W37" s="2830" t="s">
        <v>864</v>
      </c>
      <c r="X37" s="2830"/>
      <c r="Y37" s="2830"/>
      <c r="Z37" s="847"/>
      <c r="AA37" s="851" t="s">
        <v>10</v>
      </c>
      <c r="AB37" s="830" t="s">
        <v>770</v>
      </c>
      <c r="AC37" s="852" t="s">
        <v>10</v>
      </c>
      <c r="AG37" s="846"/>
    </row>
    <row r="38" spans="1:33" s="827" customFormat="1" ht="8.25" customHeight="1" x14ac:dyDescent="0.15">
      <c r="B38" s="1094"/>
      <c r="C38" s="1095"/>
      <c r="D38" s="1095"/>
      <c r="E38" s="1095"/>
      <c r="F38" s="1096"/>
      <c r="G38" s="854"/>
      <c r="H38" s="854"/>
      <c r="I38" s="854"/>
      <c r="J38" s="854"/>
      <c r="K38" s="854"/>
      <c r="L38" s="854"/>
      <c r="M38" s="854"/>
      <c r="N38" s="854"/>
      <c r="O38" s="854"/>
      <c r="P38" s="854"/>
      <c r="Q38" s="854"/>
      <c r="R38" s="854"/>
      <c r="S38" s="854"/>
      <c r="T38" s="854"/>
      <c r="U38" s="854"/>
      <c r="V38" s="854"/>
      <c r="W38" s="854"/>
      <c r="X38" s="854"/>
      <c r="Y38" s="854"/>
      <c r="Z38" s="854"/>
      <c r="AA38" s="853"/>
      <c r="AB38" s="854"/>
      <c r="AC38" s="872"/>
    </row>
    <row r="39" spans="1:33" s="827" customFormat="1" ht="8.25" customHeight="1" x14ac:dyDescent="0.15">
      <c r="A39" s="841"/>
      <c r="B39" s="1115"/>
      <c r="C39" s="1098"/>
      <c r="D39" s="858"/>
      <c r="E39" s="858"/>
      <c r="F39" s="1116"/>
      <c r="AA39" s="839"/>
      <c r="AD39" s="839"/>
    </row>
    <row r="40" spans="1:33" s="827" customFormat="1" ht="32.25" customHeight="1" x14ac:dyDescent="0.15">
      <c r="B40" s="3453" t="s">
        <v>880</v>
      </c>
      <c r="C40" s="3454"/>
      <c r="D40" s="3454"/>
      <c r="E40" s="3454"/>
      <c r="F40" s="3455"/>
      <c r="H40" s="849" t="s">
        <v>858</v>
      </c>
      <c r="I40" s="3450" t="s">
        <v>859</v>
      </c>
      <c r="J40" s="3451"/>
      <c r="K40" s="3451"/>
      <c r="L40" s="3451"/>
      <c r="M40" s="3451"/>
      <c r="N40" s="3451"/>
      <c r="O40" s="3451"/>
      <c r="P40" s="3451"/>
      <c r="Q40" s="3451"/>
      <c r="R40" s="3452"/>
      <c r="S40" s="2564"/>
      <c r="T40" s="2565"/>
      <c r="U40" s="835" t="s">
        <v>860</v>
      </c>
      <c r="V40" s="830"/>
      <c r="W40" s="830"/>
      <c r="X40" s="830"/>
      <c r="Y40" s="830"/>
      <c r="AA40" s="1091" t="s">
        <v>769</v>
      </c>
      <c r="AB40" s="1092" t="s">
        <v>770</v>
      </c>
      <c r="AC40" s="1093" t="s">
        <v>771</v>
      </c>
      <c r="AG40" s="846"/>
    </row>
    <row r="41" spans="1:33" s="827" customFormat="1" ht="43.5" customHeight="1" x14ac:dyDescent="0.15">
      <c r="B41" s="3453"/>
      <c r="C41" s="3454"/>
      <c r="D41" s="3454"/>
      <c r="E41" s="3454"/>
      <c r="F41" s="3455"/>
      <c r="H41" s="849" t="s">
        <v>861</v>
      </c>
      <c r="I41" s="3450" t="s">
        <v>866</v>
      </c>
      <c r="J41" s="3451"/>
      <c r="K41" s="3451"/>
      <c r="L41" s="3451"/>
      <c r="M41" s="3451"/>
      <c r="N41" s="3451"/>
      <c r="O41" s="3451"/>
      <c r="P41" s="3451"/>
      <c r="Q41" s="3451"/>
      <c r="R41" s="3452"/>
      <c r="S41" s="2564"/>
      <c r="T41" s="2565"/>
      <c r="U41" s="835" t="s">
        <v>860</v>
      </c>
      <c r="V41" s="827" t="s">
        <v>863</v>
      </c>
      <c r="W41" s="2830" t="s">
        <v>867</v>
      </c>
      <c r="X41" s="2830"/>
      <c r="Y41" s="2830"/>
      <c r="Z41" s="847"/>
      <c r="AA41" s="851" t="s">
        <v>10</v>
      </c>
      <c r="AB41" s="830" t="s">
        <v>770</v>
      </c>
      <c r="AC41" s="852" t="s">
        <v>10</v>
      </c>
      <c r="AG41" s="846"/>
    </row>
    <row r="42" spans="1:33" s="827" customFormat="1" ht="8.25" customHeight="1" x14ac:dyDescent="0.15">
      <c r="B42" s="1094"/>
      <c r="C42" s="1095"/>
      <c r="D42" s="1095"/>
      <c r="E42" s="1095"/>
      <c r="F42" s="1096"/>
      <c r="G42" s="854"/>
      <c r="H42" s="854"/>
      <c r="I42" s="854"/>
      <c r="J42" s="854"/>
      <c r="K42" s="854"/>
      <c r="L42" s="854"/>
      <c r="M42" s="854"/>
      <c r="N42" s="854"/>
      <c r="O42" s="854"/>
      <c r="P42" s="854"/>
      <c r="Q42" s="854"/>
      <c r="R42" s="854"/>
      <c r="S42" s="854"/>
      <c r="T42" s="854"/>
      <c r="U42" s="854"/>
      <c r="V42" s="854"/>
      <c r="W42" s="854"/>
      <c r="X42" s="854"/>
      <c r="Y42" s="854"/>
      <c r="Z42" s="854"/>
      <c r="AA42" s="853"/>
      <c r="AB42" s="854"/>
      <c r="AC42" s="872"/>
    </row>
    <row r="43" spans="1:33" s="827" customFormat="1" ht="8.25" customHeight="1" x14ac:dyDescent="0.15">
      <c r="B43" s="1097"/>
      <c r="C43" s="1098"/>
      <c r="D43" s="1098"/>
      <c r="E43" s="1098"/>
      <c r="F43" s="1099"/>
      <c r="G43" s="837"/>
      <c r="H43" s="837"/>
      <c r="I43" s="837"/>
      <c r="J43" s="837"/>
      <c r="K43" s="837"/>
      <c r="L43" s="837"/>
      <c r="M43" s="837"/>
      <c r="N43" s="837"/>
      <c r="O43" s="837"/>
      <c r="P43" s="837"/>
      <c r="Q43" s="837"/>
      <c r="R43" s="837"/>
      <c r="S43" s="837"/>
      <c r="T43" s="837"/>
      <c r="U43" s="837"/>
      <c r="V43" s="837"/>
      <c r="W43" s="837"/>
      <c r="X43" s="837"/>
      <c r="Y43" s="837"/>
      <c r="Z43" s="837"/>
      <c r="AA43" s="836"/>
      <c r="AB43" s="837"/>
      <c r="AC43" s="838"/>
    </row>
    <row r="44" spans="1:33" s="827" customFormat="1" ht="43.5" customHeight="1" x14ac:dyDescent="0.15">
      <c r="B44" s="2724" t="s">
        <v>881</v>
      </c>
      <c r="C44" s="2725"/>
      <c r="D44" s="2725"/>
      <c r="E44" s="2725"/>
      <c r="F44" s="2726"/>
      <c r="H44" s="849" t="s">
        <v>858</v>
      </c>
      <c r="I44" s="3450" t="s">
        <v>873</v>
      </c>
      <c r="J44" s="3451"/>
      <c r="K44" s="3451"/>
      <c r="L44" s="3451"/>
      <c r="M44" s="3451"/>
      <c r="N44" s="3451"/>
      <c r="O44" s="3451"/>
      <c r="P44" s="3451"/>
      <c r="Q44" s="3451"/>
      <c r="R44" s="3452"/>
      <c r="S44" s="2564"/>
      <c r="T44" s="2565"/>
      <c r="U44" s="835" t="s">
        <v>860</v>
      </c>
      <c r="V44" s="830"/>
      <c r="W44" s="830"/>
      <c r="X44" s="830"/>
      <c r="Y44" s="830"/>
      <c r="AA44" s="1091" t="s">
        <v>769</v>
      </c>
      <c r="AB44" s="1092" t="s">
        <v>770</v>
      </c>
      <c r="AC44" s="1093" t="s">
        <v>771</v>
      </c>
      <c r="AG44" s="846"/>
    </row>
    <row r="45" spans="1:33" s="827" customFormat="1" ht="43.5" customHeight="1" x14ac:dyDescent="0.15">
      <c r="B45" s="839"/>
      <c r="F45" s="841"/>
      <c r="H45" s="849" t="s">
        <v>861</v>
      </c>
      <c r="I45" s="3450" t="s">
        <v>874</v>
      </c>
      <c r="J45" s="3451"/>
      <c r="K45" s="3451"/>
      <c r="L45" s="3451"/>
      <c r="M45" s="3451"/>
      <c r="N45" s="3451"/>
      <c r="O45" s="3451"/>
      <c r="P45" s="3451"/>
      <c r="Q45" s="3451"/>
      <c r="R45" s="3452"/>
      <c r="S45" s="2564"/>
      <c r="T45" s="2565"/>
      <c r="U45" s="835" t="s">
        <v>860</v>
      </c>
      <c r="V45" s="827" t="s">
        <v>863</v>
      </c>
      <c r="W45" s="2830" t="s">
        <v>875</v>
      </c>
      <c r="X45" s="2830"/>
      <c r="Y45" s="2830"/>
      <c r="Z45" s="847"/>
      <c r="AA45" s="851" t="s">
        <v>10</v>
      </c>
      <c r="AB45" s="830" t="s">
        <v>770</v>
      </c>
      <c r="AC45" s="852" t="s">
        <v>10</v>
      </c>
      <c r="AG45" s="846"/>
    </row>
    <row r="46" spans="1:33" s="827" customFormat="1" ht="8.25" customHeight="1" x14ac:dyDescent="0.15">
      <c r="B46" s="853"/>
      <c r="C46" s="854"/>
      <c r="D46" s="854"/>
      <c r="E46" s="854"/>
      <c r="F46" s="872"/>
      <c r="G46" s="854"/>
      <c r="H46" s="854"/>
      <c r="I46" s="854"/>
      <c r="J46" s="854"/>
      <c r="K46" s="854"/>
      <c r="L46" s="854"/>
      <c r="M46" s="854"/>
      <c r="N46" s="854"/>
      <c r="O46" s="854"/>
      <c r="P46" s="854"/>
      <c r="Q46" s="854"/>
      <c r="R46" s="854"/>
      <c r="S46" s="854"/>
      <c r="T46" s="854"/>
      <c r="U46" s="854"/>
      <c r="V46" s="854"/>
      <c r="W46" s="854"/>
      <c r="X46" s="854"/>
      <c r="Y46" s="854"/>
      <c r="Z46" s="854"/>
      <c r="AA46" s="853"/>
      <c r="AB46" s="854"/>
      <c r="AC46" s="872"/>
    </row>
    <row r="47" spans="1:33" s="827" customFormat="1" ht="8.25" customHeight="1" x14ac:dyDescent="0.15"/>
    <row r="48" spans="1:33" s="827" customFormat="1" ht="21" customHeight="1" x14ac:dyDescent="0.15">
      <c r="B48" s="2812" t="s">
        <v>882</v>
      </c>
      <c r="C48" s="2812"/>
      <c r="D48" s="2812"/>
      <c r="E48" s="2812"/>
      <c r="F48" s="2812"/>
      <c r="G48" s="2812"/>
      <c r="H48" s="2812"/>
      <c r="I48" s="2812"/>
      <c r="J48" s="2812"/>
      <c r="K48" s="2812"/>
      <c r="L48" s="2812"/>
      <c r="M48" s="2812"/>
      <c r="N48" s="2812"/>
      <c r="O48" s="2812"/>
      <c r="P48" s="2812"/>
      <c r="Q48" s="2812"/>
      <c r="R48" s="2812"/>
      <c r="S48" s="2812"/>
      <c r="T48" s="2812"/>
      <c r="U48" s="2812"/>
      <c r="V48" s="2812"/>
      <c r="W48" s="2812"/>
      <c r="X48" s="2812"/>
      <c r="Y48" s="2812"/>
      <c r="Z48" s="2812"/>
      <c r="AA48" s="2812"/>
      <c r="AB48" s="2812"/>
      <c r="AC48" s="2812"/>
    </row>
    <row r="49" spans="2:29" x14ac:dyDescent="0.15">
      <c r="B49" s="904"/>
      <c r="C49" s="904"/>
      <c r="D49" s="904"/>
      <c r="E49" s="904"/>
      <c r="F49" s="904"/>
      <c r="G49" s="904"/>
      <c r="H49" s="904"/>
      <c r="I49" s="904"/>
      <c r="J49" s="904"/>
      <c r="K49" s="904"/>
      <c r="L49" s="904"/>
      <c r="M49" s="904"/>
      <c r="N49" s="904"/>
      <c r="O49" s="904"/>
      <c r="P49" s="904"/>
      <c r="Q49" s="904"/>
      <c r="R49" s="904"/>
      <c r="S49" s="904"/>
      <c r="T49" s="904"/>
      <c r="U49" s="904"/>
      <c r="V49" s="904"/>
      <c r="W49" s="904"/>
      <c r="X49" s="904"/>
      <c r="Y49" s="904"/>
      <c r="Z49" s="904"/>
      <c r="AA49" s="904"/>
      <c r="AB49" s="904"/>
      <c r="AC49" s="904"/>
    </row>
    <row r="50" spans="2:29" x14ac:dyDescent="0.15">
      <c r="B50" s="904"/>
      <c r="C50" s="904"/>
      <c r="D50" s="904"/>
      <c r="E50" s="904"/>
      <c r="F50" s="904"/>
      <c r="G50" s="904"/>
      <c r="H50" s="904"/>
      <c r="I50" s="904"/>
      <c r="J50" s="904"/>
      <c r="K50" s="904"/>
      <c r="L50" s="904"/>
      <c r="M50" s="904"/>
      <c r="N50" s="904"/>
      <c r="O50" s="904"/>
      <c r="P50" s="904"/>
      <c r="Q50" s="904"/>
      <c r="R50" s="904"/>
      <c r="S50" s="904"/>
      <c r="T50" s="904"/>
      <c r="U50" s="904"/>
      <c r="V50" s="904"/>
      <c r="W50" s="904"/>
      <c r="X50" s="904"/>
      <c r="Y50" s="904"/>
      <c r="Z50" s="904"/>
      <c r="AA50" s="904"/>
      <c r="AB50" s="904"/>
      <c r="AC50" s="904"/>
    </row>
    <row r="51" spans="2:29" s="904" customFormat="1" x14ac:dyDescent="0.15">
      <c r="B51" s="1004"/>
      <c r="C51" s="880"/>
      <c r="D51" s="880"/>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row>
    <row r="52" spans="2:29" s="904" customFormat="1" x14ac:dyDescent="0.15">
      <c r="B52" s="1004"/>
      <c r="C52" s="88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row>
    <row r="53" spans="2:29" s="904" customFormat="1" x14ac:dyDescent="0.15">
      <c r="B53" s="1004"/>
      <c r="C53" s="880"/>
      <c r="D53" s="880"/>
      <c r="E53" s="880"/>
      <c r="F53" s="880"/>
      <c r="G53" s="880"/>
      <c r="H53" s="880"/>
      <c r="I53" s="880"/>
      <c r="J53" s="880"/>
      <c r="K53" s="880"/>
      <c r="L53" s="880"/>
      <c r="M53" s="880"/>
      <c r="N53" s="880"/>
      <c r="O53" s="880"/>
      <c r="P53" s="880"/>
      <c r="Q53" s="880"/>
      <c r="R53" s="880"/>
      <c r="S53" s="880"/>
      <c r="T53" s="880"/>
      <c r="U53" s="880"/>
      <c r="V53" s="880"/>
      <c r="W53" s="880"/>
      <c r="X53" s="880"/>
      <c r="Y53" s="880"/>
      <c r="Z53" s="880"/>
      <c r="AA53" s="880"/>
      <c r="AB53" s="880"/>
      <c r="AC53" s="880"/>
    </row>
    <row r="54" spans="2:29" s="904" customFormat="1" x14ac:dyDescent="0.15">
      <c r="B54" s="1004"/>
      <c r="C54" s="880"/>
      <c r="D54" s="880"/>
      <c r="E54" s="880"/>
      <c r="F54" s="880"/>
      <c r="G54" s="880"/>
      <c r="H54" s="880"/>
      <c r="I54" s="880"/>
      <c r="J54" s="880"/>
      <c r="K54" s="880"/>
      <c r="L54" s="880"/>
      <c r="M54" s="880"/>
      <c r="N54" s="880"/>
      <c r="O54" s="880"/>
      <c r="P54" s="880"/>
      <c r="Q54" s="880"/>
      <c r="R54" s="880"/>
      <c r="S54" s="880"/>
      <c r="T54" s="880"/>
      <c r="U54" s="880"/>
      <c r="V54" s="880"/>
      <c r="W54" s="880"/>
      <c r="X54" s="880"/>
      <c r="Y54" s="880"/>
      <c r="Z54" s="880"/>
      <c r="AA54" s="880"/>
      <c r="AB54" s="880"/>
      <c r="AC54" s="880"/>
    </row>
    <row r="55" spans="2:29" s="904" customFormat="1" x14ac:dyDescent="0.15">
      <c r="B55" s="1004"/>
      <c r="C55" s="880"/>
      <c r="D55" s="880"/>
      <c r="E55" s="880"/>
      <c r="F55" s="880"/>
      <c r="G55" s="880"/>
      <c r="H55" s="880"/>
      <c r="I55" s="880"/>
      <c r="J55" s="880"/>
      <c r="K55" s="880"/>
      <c r="L55" s="880"/>
      <c r="M55" s="880"/>
      <c r="N55" s="880"/>
      <c r="O55" s="880"/>
      <c r="P55" s="880"/>
      <c r="Q55" s="880"/>
      <c r="R55" s="880"/>
      <c r="S55" s="880"/>
      <c r="T55" s="880"/>
      <c r="U55" s="880"/>
      <c r="V55" s="880"/>
      <c r="W55" s="880"/>
      <c r="X55" s="880"/>
      <c r="Y55" s="880"/>
      <c r="Z55" s="880"/>
      <c r="AA55" s="880"/>
      <c r="AB55" s="880"/>
      <c r="AC55" s="880"/>
    </row>
    <row r="56" spans="2:29" s="904" customFormat="1" x14ac:dyDescent="0.15">
      <c r="B56" s="1004"/>
      <c r="C56" s="880"/>
      <c r="D56" s="880"/>
      <c r="E56" s="880"/>
      <c r="F56" s="880"/>
      <c r="G56" s="880"/>
      <c r="H56" s="880"/>
      <c r="I56" s="880"/>
      <c r="J56" s="880"/>
      <c r="K56" s="880"/>
      <c r="L56" s="880"/>
      <c r="M56" s="880"/>
      <c r="N56" s="880"/>
      <c r="O56" s="880"/>
      <c r="P56" s="880"/>
      <c r="Q56" s="880"/>
      <c r="R56" s="880"/>
      <c r="S56" s="880"/>
      <c r="T56" s="880"/>
      <c r="U56" s="880"/>
      <c r="V56" s="880"/>
      <c r="W56" s="880"/>
      <c r="X56" s="880"/>
      <c r="Y56" s="880"/>
      <c r="Z56" s="880"/>
      <c r="AA56" s="880"/>
      <c r="AB56" s="880"/>
      <c r="AC56" s="880"/>
    </row>
    <row r="122" spans="3:7" x14ac:dyDescent="0.15">
      <c r="C122" s="914"/>
      <c r="D122" s="914"/>
      <c r="E122" s="914"/>
      <c r="F122" s="914"/>
      <c r="G122" s="914"/>
    </row>
    <row r="123" spans="3:7" x14ac:dyDescent="0.15">
      <c r="C123" s="915"/>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9"/>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owBreaks count="1" manualBreakCount="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1" tint="0.499984740745262"/>
  </sheetPr>
  <dimension ref="A1:AF123"/>
  <sheetViews>
    <sheetView workbookViewId="0"/>
  </sheetViews>
  <sheetFormatPr defaultColWidth="3.5" defaultRowHeight="13.5" x14ac:dyDescent="0.15"/>
  <cols>
    <col min="1" max="1" width="1.25" style="880" customWidth="1"/>
    <col min="2" max="2" width="3" style="1004" customWidth="1"/>
    <col min="3" max="6" width="3.5" style="880"/>
    <col min="7" max="7" width="1.5" style="880" customWidth="1"/>
    <col min="8" max="23" width="3.5" style="880"/>
    <col min="24" max="29" width="4.625" style="880" customWidth="1"/>
    <col min="30" max="30" width="3" style="880" customWidth="1"/>
    <col min="31" max="31" width="1.25" style="880" customWidth="1"/>
    <col min="32" max="16384" width="3.5" style="880"/>
  </cols>
  <sheetData>
    <row r="1" spans="1:30" s="827" customFormat="1" x14ac:dyDescent="0.15">
      <c r="A1" s="1117"/>
    </row>
    <row r="2" spans="1:30" s="827" customFormat="1" x14ac:dyDescent="0.15">
      <c r="B2" s="827" t="s">
        <v>1777</v>
      </c>
    </row>
    <row r="3" spans="1:30" s="827" customFormat="1" x14ac:dyDescent="0.15">
      <c r="X3" s="829" t="s">
        <v>477</v>
      </c>
      <c r="Y3" s="830"/>
      <c r="Z3" s="830" t="s">
        <v>478</v>
      </c>
      <c r="AA3" s="830"/>
      <c r="AB3" s="830" t="s">
        <v>479</v>
      </c>
      <c r="AC3" s="830"/>
      <c r="AD3" s="830" t="s">
        <v>647</v>
      </c>
    </row>
    <row r="4" spans="1:30" s="827" customFormat="1" x14ac:dyDescent="0.15">
      <c r="AD4" s="829"/>
    </row>
    <row r="5" spans="1:30" s="827" customFormat="1" ht="27.75" customHeight="1" x14ac:dyDescent="0.15">
      <c r="B5" s="3065" t="s">
        <v>2146</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row>
    <row r="6" spans="1:30" s="827" customFormat="1" x14ac:dyDescent="0.15"/>
    <row r="7" spans="1:30" s="827" customFormat="1" ht="39.75" customHeight="1" x14ac:dyDescent="0.15">
      <c r="B7" s="3061" t="s">
        <v>1177</v>
      </c>
      <c r="C7" s="3061"/>
      <c r="D7" s="3061"/>
      <c r="E7" s="3061"/>
      <c r="F7" s="3061"/>
      <c r="G7" s="2731"/>
      <c r="H7" s="3080"/>
      <c r="I7" s="3080"/>
      <c r="J7" s="3080"/>
      <c r="K7" s="3080"/>
      <c r="L7" s="3080"/>
      <c r="M7" s="3080"/>
      <c r="N7" s="3080"/>
      <c r="O7" s="3080"/>
      <c r="P7" s="3080"/>
      <c r="Q7" s="3080"/>
      <c r="R7" s="3080"/>
      <c r="S7" s="3080"/>
      <c r="T7" s="3080"/>
      <c r="U7" s="3080"/>
      <c r="V7" s="3080"/>
      <c r="W7" s="3080"/>
      <c r="X7" s="3080"/>
      <c r="Y7" s="3080"/>
      <c r="Z7" s="3080"/>
      <c r="AA7" s="3080"/>
      <c r="AB7" s="3080"/>
      <c r="AC7" s="3080"/>
      <c r="AD7" s="3081"/>
    </row>
    <row r="8" spans="1:30" ht="39.75" customHeight="1" x14ac:dyDescent="0.15">
      <c r="B8" s="2564" t="s">
        <v>1178</v>
      </c>
      <c r="C8" s="2565"/>
      <c r="D8" s="2565"/>
      <c r="E8" s="2565"/>
      <c r="F8" s="2566"/>
      <c r="G8" s="1042"/>
      <c r="H8" s="833" t="s">
        <v>10</v>
      </c>
      <c r="I8" s="832" t="s">
        <v>762</v>
      </c>
      <c r="J8" s="832"/>
      <c r="K8" s="832"/>
      <c r="L8" s="832"/>
      <c r="M8" s="843" t="s">
        <v>10</v>
      </c>
      <c r="N8" s="832" t="s">
        <v>763</v>
      </c>
      <c r="O8" s="832"/>
      <c r="P8" s="832"/>
      <c r="Q8" s="832"/>
      <c r="R8" s="843" t="s">
        <v>10</v>
      </c>
      <c r="S8" s="832" t="s">
        <v>764</v>
      </c>
      <c r="T8" s="832"/>
      <c r="U8" s="832"/>
      <c r="V8" s="832"/>
      <c r="W8" s="832"/>
      <c r="X8" s="832"/>
      <c r="Y8" s="832"/>
      <c r="Z8" s="832"/>
      <c r="AA8" s="832"/>
      <c r="AB8" s="832"/>
      <c r="AC8" s="832"/>
      <c r="AD8" s="870"/>
    </row>
    <row r="9" spans="1:30" ht="39.75" customHeight="1" x14ac:dyDescent="0.15">
      <c r="B9" s="2564" t="s">
        <v>1566</v>
      </c>
      <c r="C9" s="2565"/>
      <c r="D9" s="2565"/>
      <c r="E9" s="2565"/>
      <c r="F9" s="2565"/>
      <c r="G9" s="1042"/>
      <c r="H9" s="833" t="s">
        <v>10</v>
      </c>
      <c r="I9" s="832" t="s">
        <v>1567</v>
      </c>
      <c r="J9" s="832"/>
      <c r="K9" s="832"/>
      <c r="L9" s="832"/>
      <c r="M9" s="832"/>
      <c r="N9" s="832"/>
      <c r="O9" s="832"/>
      <c r="P9" s="832"/>
      <c r="Q9" s="832"/>
      <c r="R9" s="832"/>
      <c r="S9" s="832"/>
      <c r="T9" s="832"/>
      <c r="U9" s="832"/>
      <c r="V9" s="832"/>
      <c r="W9" s="832"/>
      <c r="X9" s="832"/>
      <c r="Y9" s="832"/>
      <c r="Z9" s="832"/>
      <c r="AA9" s="832"/>
      <c r="AB9" s="832"/>
      <c r="AC9" s="832"/>
      <c r="AD9" s="870"/>
    </row>
    <row r="10" spans="1:30" s="827" customFormat="1" x14ac:dyDescent="0.15"/>
    <row r="11" spans="1:30" s="827" customFormat="1" ht="10.5" customHeight="1" x14ac:dyDescent="0.15">
      <c r="B11" s="836"/>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8"/>
    </row>
    <row r="12" spans="1:30" s="827" customFormat="1" ht="10.5" customHeight="1" x14ac:dyDescent="0.15">
      <c r="B12" s="839"/>
      <c r="C12" s="836"/>
      <c r="D12" s="837"/>
      <c r="E12" s="837"/>
      <c r="F12" s="837"/>
      <c r="G12" s="836"/>
      <c r="H12" s="837"/>
      <c r="I12" s="837"/>
      <c r="J12" s="837"/>
      <c r="K12" s="837"/>
      <c r="L12" s="837"/>
      <c r="M12" s="837"/>
      <c r="N12" s="837"/>
      <c r="O12" s="837"/>
      <c r="P12" s="837"/>
      <c r="Q12" s="837"/>
      <c r="R12" s="837"/>
      <c r="S12" s="837"/>
      <c r="T12" s="837"/>
      <c r="U12" s="837"/>
      <c r="V12" s="837"/>
      <c r="W12" s="837"/>
      <c r="X12" s="837"/>
      <c r="Y12" s="837"/>
      <c r="Z12" s="838"/>
      <c r="AA12" s="837"/>
      <c r="AB12" s="837"/>
      <c r="AC12" s="838"/>
      <c r="AD12" s="841"/>
    </row>
    <row r="13" spans="1:30" s="827" customFormat="1" ht="32.25" customHeight="1" x14ac:dyDescent="0.15">
      <c r="B13" s="1118"/>
      <c r="C13" s="3463" t="s">
        <v>1568</v>
      </c>
      <c r="D13" s="3168"/>
      <c r="E13" s="3168"/>
      <c r="F13" s="3464"/>
      <c r="H13" s="849" t="s">
        <v>858</v>
      </c>
      <c r="I13" s="3458" t="s">
        <v>1569</v>
      </c>
      <c r="J13" s="3459"/>
      <c r="K13" s="3459"/>
      <c r="L13" s="3459"/>
      <c r="M13" s="3459"/>
      <c r="N13" s="3459"/>
      <c r="O13" s="3459"/>
      <c r="P13" s="3459"/>
      <c r="Q13" s="3459"/>
      <c r="R13" s="3459"/>
      <c r="S13" s="2564"/>
      <c r="T13" s="2565"/>
      <c r="U13" s="835" t="s">
        <v>860</v>
      </c>
      <c r="V13" s="830"/>
      <c r="W13" s="830"/>
      <c r="X13" s="830"/>
      <c r="Y13" s="830"/>
      <c r="AA13" s="839"/>
      <c r="AC13" s="841"/>
      <c r="AD13" s="841"/>
    </row>
    <row r="14" spans="1:30" s="827" customFormat="1" ht="32.25" customHeight="1" x14ac:dyDescent="0.15">
      <c r="B14" s="1118"/>
      <c r="C14" s="1118"/>
      <c r="D14" s="845"/>
      <c r="E14" s="845"/>
      <c r="F14" s="1119"/>
      <c r="H14" s="849" t="s">
        <v>861</v>
      </c>
      <c r="I14" s="3458" t="s">
        <v>1570</v>
      </c>
      <c r="J14" s="3459"/>
      <c r="K14" s="3459"/>
      <c r="L14" s="3459"/>
      <c r="M14" s="3459"/>
      <c r="N14" s="3459"/>
      <c r="O14" s="3459"/>
      <c r="P14" s="3459"/>
      <c r="Q14" s="3459"/>
      <c r="R14" s="3459"/>
      <c r="S14" s="2564"/>
      <c r="T14" s="2565"/>
      <c r="U14" s="835" t="s">
        <v>860</v>
      </c>
      <c r="V14" s="830"/>
      <c r="W14" s="830"/>
      <c r="X14" s="830"/>
      <c r="Y14" s="830"/>
      <c r="AA14" s="1120" t="s">
        <v>769</v>
      </c>
      <c r="AB14" s="840" t="s">
        <v>770</v>
      </c>
      <c r="AC14" s="1121" t="s">
        <v>771</v>
      </c>
      <c r="AD14" s="841"/>
    </row>
    <row r="15" spans="1:30" s="827" customFormat="1" ht="32.25" customHeight="1" x14ac:dyDescent="0.15">
      <c r="B15" s="839"/>
      <c r="C15" s="839"/>
      <c r="F15" s="841"/>
      <c r="H15" s="849" t="s">
        <v>1002</v>
      </c>
      <c r="I15" s="3460" t="s">
        <v>1404</v>
      </c>
      <c r="J15" s="3461"/>
      <c r="K15" s="3461"/>
      <c r="L15" s="3461"/>
      <c r="M15" s="3461"/>
      <c r="N15" s="3461"/>
      <c r="O15" s="3461"/>
      <c r="P15" s="3461"/>
      <c r="Q15" s="3461"/>
      <c r="R15" s="3462"/>
      <c r="S15" s="2564"/>
      <c r="T15" s="2565"/>
      <c r="U15" s="835" t="s">
        <v>576</v>
      </c>
      <c r="V15" s="827" t="s">
        <v>863</v>
      </c>
      <c r="W15" s="2830" t="s">
        <v>1571</v>
      </c>
      <c r="X15" s="2830"/>
      <c r="Y15" s="2830"/>
      <c r="Z15" s="847"/>
      <c r="AA15" s="1077" t="s">
        <v>10</v>
      </c>
      <c r="AB15" s="843" t="s">
        <v>770</v>
      </c>
      <c r="AC15" s="1122" t="s">
        <v>10</v>
      </c>
      <c r="AD15" s="1040"/>
    </row>
    <row r="16" spans="1:30" s="827" customFormat="1" x14ac:dyDescent="0.15">
      <c r="B16" s="839"/>
      <c r="C16" s="853"/>
      <c r="D16" s="854"/>
      <c r="E16" s="854"/>
      <c r="F16" s="872"/>
      <c r="G16" s="854"/>
      <c r="H16" s="854"/>
      <c r="I16" s="854"/>
      <c r="J16" s="854"/>
      <c r="K16" s="854"/>
      <c r="L16" s="854"/>
      <c r="M16" s="854"/>
      <c r="N16" s="854"/>
      <c r="O16" s="854"/>
      <c r="P16" s="854"/>
      <c r="Q16" s="854"/>
      <c r="R16" s="854"/>
      <c r="S16" s="854"/>
      <c r="T16" s="854"/>
      <c r="U16" s="854"/>
      <c r="V16" s="854"/>
      <c r="W16" s="854"/>
      <c r="X16" s="854"/>
      <c r="Y16" s="854"/>
      <c r="Z16" s="854"/>
      <c r="AA16" s="853"/>
      <c r="AB16" s="854"/>
      <c r="AC16" s="872"/>
      <c r="AD16" s="841"/>
    </row>
    <row r="17" spans="2:30" s="827" customFormat="1" ht="10.5" customHeight="1" x14ac:dyDescent="0.15">
      <c r="B17" s="839"/>
      <c r="C17" s="836"/>
      <c r="D17" s="837"/>
      <c r="E17" s="837"/>
      <c r="F17" s="837"/>
      <c r="G17" s="836"/>
      <c r="H17" s="837"/>
      <c r="I17" s="837"/>
      <c r="J17" s="837"/>
      <c r="K17" s="837"/>
      <c r="L17" s="837"/>
      <c r="M17" s="837"/>
      <c r="N17" s="837"/>
      <c r="O17" s="837"/>
      <c r="P17" s="837"/>
      <c r="Q17" s="837"/>
      <c r="R17" s="837"/>
      <c r="S17" s="837"/>
      <c r="T17" s="837"/>
      <c r="U17" s="837"/>
      <c r="V17" s="837"/>
      <c r="W17" s="837"/>
      <c r="X17" s="837"/>
      <c r="Y17" s="837"/>
      <c r="Z17" s="838"/>
      <c r="AA17" s="837"/>
      <c r="AB17" s="837"/>
      <c r="AC17" s="838"/>
      <c r="AD17" s="841"/>
    </row>
    <row r="18" spans="2:30" s="827" customFormat="1" ht="27" customHeight="1" x14ac:dyDescent="0.15">
      <c r="B18" s="1118"/>
      <c r="C18" s="3463" t="s">
        <v>1572</v>
      </c>
      <c r="D18" s="3168"/>
      <c r="E18" s="3168"/>
      <c r="F18" s="3464"/>
      <c r="H18" s="849" t="s">
        <v>858</v>
      </c>
      <c r="I18" s="3458" t="s">
        <v>1573</v>
      </c>
      <c r="J18" s="3459"/>
      <c r="K18" s="3459"/>
      <c r="L18" s="3459"/>
      <c r="M18" s="3459"/>
      <c r="N18" s="3459"/>
      <c r="O18" s="3459"/>
      <c r="P18" s="3459"/>
      <c r="Q18" s="3459"/>
      <c r="R18" s="3459"/>
      <c r="S18" s="2564"/>
      <c r="T18" s="2565"/>
      <c r="U18" s="835" t="s">
        <v>1574</v>
      </c>
      <c r="V18" s="830"/>
      <c r="W18" s="830"/>
      <c r="X18" s="830"/>
      <c r="Y18" s="830"/>
      <c r="AA18" s="839"/>
      <c r="AC18" s="841"/>
      <c r="AD18" s="841"/>
    </row>
    <row r="19" spans="2:30" s="827" customFormat="1" ht="27" customHeight="1" x14ac:dyDescent="0.15">
      <c r="B19" s="1118"/>
      <c r="C19" s="3463"/>
      <c r="D19" s="3168"/>
      <c r="E19" s="3168"/>
      <c r="F19" s="3464"/>
      <c r="H19" s="849" t="s">
        <v>861</v>
      </c>
      <c r="I19" s="3458" t="s">
        <v>1575</v>
      </c>
      <c r="J19" s="3459"/>
      <c r="K19" s="3459"/>
      <c r="L19" s="3459"/>
      <c r="M19" s="3459"/>
      <c r="N19" s="3459"/>
      <c r="O19" s="3459"/>
      <c r="P19" s="3459"/>
      <c r="Q19" s="3459"/>
      <c r="R19" s="3459"/>
      <c r="S19" s="2564"/>
      <c r="T19" s="2565"/>
      <c r="U19" s="835" t="s">
        <v>860</v>
      </c>
      <c r="V19" s="830"/>
      <c r="W19" s="830"/>
      <c r="X19" s="830"/>
      <c r="Y19" s="830"/>
      <c r="AA19" s="839"/>
      <c r="AC19" s="841"/>
      <c r="AD19" s="841"/>
    </row>
    <row r="20" spans="2:30" s="827" customFormat="1" ht="27" customHeight="1" x14ac:dyDescent="0.15">
      <c r="B20" s="1118"/>
      <c r="C20" s="1118"/>
      <c r="D20" s="845"/>
      <c r="E20" s="845"/>
      <c r="F20" s="1119"/>
      <c r="H20" s="849" t="s">
        <v>1002</v>
      </c>
      <c r="I20" s="3458" t="s">
        <v>1576</v>
      </c>
      <c r="J20" s="3459"/>
      <c r="K20" s="3459"/>
      <c r="L20" s="3459"/>
      <c r="M20" s="3459"/>
      <c r="N20" s="3459"/>
      <c r="O20" s="3459"/>
      <c r="P20" s="3459"/>
      <c r="Q20" s="3459"/>
      <c r="R20" s="3459"/>
      <c r="S20" s="2564"/>
      <c r="T20" s="2565"/>
      <c r="U20" s="835" t="s">
        <v>860</v>
      </c>
      <c r="V20" s="830"/>
      <c r="W20" s="830"/>
      <c r="X20" s="830"/>
      <c r="Y20" s="830"/>
      <c r="AA20" s="1120" t="s">
        <v>769</v>
      </c>
      <c r="AB20" s="840" t="s">
        <v>770</v>
      </c>
      <c r="AC20" s="1121" t="s">
        <v>771</v>
      </c>
      <c r="AD20" s="841"/>
    </row>
    <row r="21" spans="2:30" s="827" customFormat="1" ht="27" customHeight="1" x14ac:dyDescent="0.15">
      <c r="B21" s="839"/>
      <c r="C21" s="839"/>
      <c r="F21" s="841"/>
      <c r="H21" s="849" t="s">
        <v>1004</v>
      </c>
      <c r="I21" s="3460" t="s">
        <v>1577</v>
      </c>
      <c r="J21" s="3461"/>
      <c r="K21" s="3461"/>
      <c r="L21" s="3461"/>
      <c r="M21" s="3461"/>
      <c r="N21" s="3461"/>
      <c r="O21" s="3461"/>
      <c r="P21" s="3461"/>
      <c r="Q21" s="3461"/>
      <c r="R21" s="3462"/>
      <c r="S21" s="2564"/>
      <c r="T21" s="2565"/>
      <c r="U21" s="835" t="s">
        <v>576</v>
      </c>
      <c r="V21" s="827" t="s">
        <v>863</v>
      </c>
      <c r="W21" s="2830" t="s">
        <v>1578</v>
      </c>
      <c r="X21" s="2830"/>
      <c r="Y21" s="2830"/>
      <c r="Z21" s="847"/>
      <c r="AA21" s="1077" t="s">
        <v>10</v>
      </c>
      <c r="AB21" s="843" t="s">
        <v>770</v>
      </c>
      <c r="AC21" s="1122" t="s">
        <v>10</v>
      </c>
      <c r="AD21" s="1040"/>
    </row>
    <row r="22" spans="2:30" s="827" customFormat="1" x14ac:dyDescent="0.15">
      <c r="B22" s="839"/>
      <c r="C22" s="853"/>
      <c r="D22" s="854"/>
      <c r="E22" s="854"/>
      <c r="F22" s="872"/>
      <c r="G22" s="854"/>
      <c r="H22" s="854"/>
      <c r="I22" s="854"/>
      <c r="J22" s="854"/>
      <c r="K22" s="854"/>
      <c r="L22" s="854"/>
      <c r="M22" s="854"/>
      <c r="N22" s="854"/>
      <c r="O22" s="854"/>
      <c r="P22" s="854"/>
      <c r="Q22" s="854"/>
      <c r="R22" s="854"/>
      <c r="S22" s="854"/>
      <c r="T22" s="854"/>
      <c r="U22" s="854"/>
      <c r="V22" s="854"/>
      <c r="W22" s="854"/>
      <c r="X22" s="854"/>
      <c r="Y22" s="854"/>
      <c r="Z22" s="854"/>
      <c r="AA22" s="853"/>
      <c r="AB22" s="854"/>
      <c r="AC22" s="872"/>
      <c r="AD22" s="841"/>
    </row>
    <row r="23" spans="2:30" s="827" customFormat="1" x14ac:dyDescent="0.15">
      <c r="B23" s="853"/>
      <c r="C23" s="854"/>
      <c r="D23" s="854"/>
      <c r="E23" s="854"/>
      <c r="F23" s="854"/>
      <c r="G23" s="854"/>
      <c r="H23" s="854"/>
      <c r="I23" s="854"/>
      <c r="J23" s="854"/>
      <c r="K23" s="854"/>
      <c r="L23" s="854"/>
      <c r="M23" s="854"/>
      <c r="N23" s="854"/>
      <c r="O23" s="854"/>
      <c r="P23" s="854"/>
      <c r="Q23" s="854"/>
      <c r="R23" s="854"/>
      <c r="S23" s="854"/>
      <c r="T23" s="854"/>
      <c r="U23" s="854"/>
      <c r="V23" s="854"/>
      <c r="W23" s="854"/>
      <c r="X23" s="854"/>
      <c r="Y23" s="854"/>
      <c r="Z23" s="854"/>
      <c r="AA23" s="854"/>
      <c r="AB23" s="854"/>
      <c r="AC23" s="854"/>
      <c r="AD23" s="872"/>
    </row>
    <row r="24" spans="2:30" s="827" customFormat="1" ht="7.5" customHeight="1" x14ac:dyDescent="0.15">
      <c r="B24" s="2812"/>
      <c r="C24" s="2812"/>
      <c r="D24" s="2812"/>
      <c r="E24" s="2812"/>
      <c r="F24" s="2812"/>
      <c r="G24" s="2812"/>
      <c r="H24" s="2812"/>
      <c r="I24" s="2812"/>
      <c r="J24" s="2812"/>
      <c r="K24" s="2812"/>
      <c r="L24" s="2812"/>
      <c r="M24" s="2812"/>
      <c r="N24" s="2812"/>
      <c r="O24" s="2812"/>
      <c r="P24" s="2812"/>
      <c r="Q24" s="2812"/>
      <c r="R24" s="2812"/>
      <c r="S24" s="2812"/>
      <c r="T24" s="2812"/>
      <c r="U24" s="2812"/>
      <c r="V24" s="2812"/>
      <c r="W24" s="2812"/>
      <c r="X24" s="2812"/>
      <c r="Y24" s="2812"/>
      <c r="Z24" s="2812"/>
      <c r="AA24" s="2812"/>
      <c r="AB24" s="2812"/>
      <c r="AC24" s="2812"/>
      <c r="AD24" s="2812"/>
    </row>
    <row r="25" spans="2:30" s="827" customFormat="1" ht="89.25" customHeight="1" x14ac:dyDescent="0.15">
      <c r="B25" s="3062" t="s">
        <v>1579</v>
      </c>
      <c r="C25" s="3062"/>
      <c r="D25" s="2725" t="s">
        <v>2473</v>
      </c>
      <c r="E25" s="2725"/>
      <c r="F25" s="2725"/>
      <c r="G25" s="2725"/>
      <c r="H25" s="2725"/>
      <c r="I25" s="2725"/>
      <c r="J25" s="2725"/>
      <c r="K25" s="2725"/>
      <c r="L25" s="2725"/>
      <c r="M25" s="2725"/>
      <c r="N25" s="2725"/>
      <c r="O25" s="2725"/>
      <c r="P25" s="2725"/>
      <c r="Q25" s="2725"/>
      <c r="R25" s="2725"/>
      <c r="S25" s="2725"/>
      <c r="T25" s="2725"/>
      <c r="U25" s="2725"/>
      <c r="V25" s="2725"/>
      <c r="W25" s="2725"/>
      <c r="X25" s="2725"/>
      <c r="Y25" s="2725"/>
      <c r="Z25" s="2725"/>
      <c r="AA25" s="2725"/>
      <c r="AB25" s="2725"/>
      <c r="AC25" s="2725"/>
      <c r="AD25" s="847"/>
    </row>
    <row r="26" spans="2:30" s="827" customFormat="1" ht="43.5" customHeight="1" x14ac:dyDescent="0.15">
      <c r="B26" s="3066" t="s">
        <v>1580</v>
      </c>
      <c r="C26" s="3066"/>
      <c r="D26" s="2812" t="s">
        <v>2239</v>
      </c>
      <c r="E26" s="2812"/>
      <c r="F26" s="2812"/>
      <c r="G26" s="2812"/>
      <c r="H26" s="2812"/>
      <c r="I26" s="2812"/>
      <c r="J26" s="2812"/>
      <c r="K26" s="2812"/>
      <c r="L26" s="2812"/>
      <c r="M26" s="2812"/>
      <c r="N26" s="2812"/>
      <c r="O26" s="2812"/>
      <c r="P26" s="2812"/>
      <c r="Q26" s="2812"/>
      <c r="R26" s="2812"/>
      <c r="S26" s="2812"/>
      <c r="T26" s="2812"/>
      <c r="U26" s="2812"/>
      <c r="V26" s="2812"/>
      <c r="W26" s="2812"/>
      <c r="X26" s="2812"/>
      <c r="Y26" s="2812"/>
      <c r="Z26" s="2812"/>
      <c r="AA26" s="2812"/>
      <c r="AB26" s="2812"/>
      <c r="AC26" s="2812"/>
      <c r="AD26" s="845"/>
    </row>
    <row r="27" spans="2:30" s="827" customFormat="1" ht="50.25" customHeight="1" x14ac:dyDescent="0.15">
      <c r="B27" s="2812" t="s">
        <v>2474</v>
      </c>
      <c r="C27" s="2812"/>
      <c r="D27" s="2812"/>
      <c r="E27" s="2812"/>
      <c r="F27" s="2812"/>
      <c r="G27" s="2812"/>
      <c r="H27" s="2812"/>
      <c r="I27" s="2812"/>
      <c r="J27" s="2812"/>
      <c r="K27" s="2812"/>
      <c r="L27" s="2812"/>
      <c r="M27" s="2812"/>
      <c r="N27" s="2812"/>
      <c r="O27" s="2812"/>
      <c r="P27" s="2812"/>
      <c r="Q27" s="2812"/>
      <c r="R27" s="2812"/>
      <c r="S27" s="2812"/>
      <c r="T27" s="2812"/>
      <c r="U27" s="2812"/>
      <c r="V27" s="2812"/>
      <c r="W27" s="2812"/>
      <c r="X27" s="2812"/>
      <c r="Y27" s="2812"/>
      <c r="Z27" s="2812"/>
      <c r="AA27" s="2812"/>
      <c r="AB27" s="2812"/>
      <c r="AC27" s="2812"/>
      <c r="AD27" s="2812"/>
    </row>
    <row r="28" spans="2:30" s="827" customFormat="1" x14ac:dyDescent="0.15">
      <c r="B28" s="2812"/>
      <c r="C28" s="2812"/>
      <c r="D28" s="2812"/>
      <c r="E28" s="2812"/>
      <c r="F28" s="2812"/>
      <c r="G28" s="2812"/>
      <c r="H28" s="2812"/>
      <c r="I28" s="2812"/>
      <c r="J28" s="2812"/>
      <c r="K28" s="2812"/>
      <c r="L28" s="2812"/>
      <c r="M28" s="2812"/>
      <c r="N28" s="2812"/>
      <c r="O28" s="2812"/>
      <c r="P28" s="2812"/>
      <c r="Q28" s="2812"/>
      <c r="R28" s="2812"/>
      <c r="S28" s="2812"/>
      <c r="T28" s="2812"/>
      <c r="U28" s="2812"/>
      <c r="V28" s="2812"/>
      <c r="W28" s="2812"/>
      <c r="X28" s="2812"/>
      <c r="Y28" s="2812"/>
      <c r="Z28" s="2812"/>
      <c r="AA28" s="2812"/>
      <c r="AB28" s="2812"/>
      <c r="AC28" s="2812"/>
      <c r="AD28" s="2812"/>
    </row>
    <row r="29" spans="2:30" s="904" customFormat="1" x14ac:dyDescent="0.15"/>
    <row r="30" spans="2:30" x14ac:dyDescent="0.15">
      <c r="B30" s="904"/>
      <c r="C30" s="904"/>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4"/>
      <c r="AD30" s="904"/>
    </row>
    <row r="31" spans="2:30" x14ac:dyDescent="0.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row>
    <row r="32" spans="2:30" s="904" customFormat="1" x14ac:dyDescent="0.15">
      <c r="B32" s="1004"/>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c r="AC32" s="880"/>
      <c r="AD32" s="880"/>
    </row>
    <row r="33" spans="2:32" s="904" customFormat="1" x14ac:dyDescent="0.15">
      <c r="B33" s="1004"/>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0"/>
      <c r="AC33" s="880"/>
      <c r="AD33" s="880"/>
    </row>
    <row r="34" spans="2:32" s="904" customFormat="1" x14ac:dyDescent="0.15">
      <c r="B34" s="1004"/>
      <c r="C34" s="880"/>
      <c r="D34" s="880"/>
      <c r="E34" s="880"/>
      <c r="F34" s="880"/>
      <c r="G34" s="880"/>
      <c r="H34" s="880"/>
      <c r="I34" s="880"/>
      <c r="J34" s="880"/>
      <c r="K34" s="880"/>
      <c r="L34" s="880"/>
      <c r="M34" s="880"/>
      <c r="N34" s="880"/>
      <c r="O34" s="880"/>
      <c r="P34" s="880"/>
      <c r="Q34" s="880"/>
      <c r="R34" s="880"/>
      <c r="S34" s="880"/>
      <c r="T34" s="880"/>
      <c r="U34" s="880"/>
      <c r="V34" s="880"/>
      <c r="W34" s="880"/>
      <c r="X34" s="880"/>
      <c r="Y34" s="880"/>
      <c r="Z34" s="880"/>
      <c r="AA34" s="880"/>
      <c r="AB34" s="880"/>
      <c r="AC34" s="880"/>
      <c r="AD34" s="880"/>
    </row>
    <row r="35" spans="2:32" s="904" customFormat="1" x14ac:dyDescent="0.15">
      <c r="B35" s="1004"/>
      <c r="C35" s="880"/>
      <c r="D35" s="880"/>
      <c r="E35" s="880"/>
      <c r="F35" s="880"/>
      <c r="G35" s="880"/>
      <c r="H35" s="880"/>
      <c r="I35" s="880"/>
      <c r="J35" s="880"/>
      <c r="K35" s="880"/>
      <c r="L35" s="880"/>
      <c r="M35" s="880"/>
      <c r="N35" s="880"/>
      <c r="O35" s="880"/>
      <c r="P35" s="880"/>
      <c r="Q35" s="880"/>
      <c r="R35" s="880"/>
      <c r="S35" s="880"/>
      <c r="T35" s="880"/>
      <c r="U35" s="880"/>
      <c r="V35" s="880"/>
      <c r="W35" s="880"/>
      <c r="X35" s="880"/>
      <c r="Y35" s="880"/>
      <c r="Z35" s="880"/>
      <c r="AA35" s="880"/>
      <c r="AB35" s="880"/>
      <c r="AC35" s="880"/>
      <c r="AD35" s="880"/>
    </row>
    <row r="36" spans="2:32" s="904" customFormat="1" x14ac:dyDescent="0.15">
      <c r="B36" s="1004"/>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row>
    <row r="37" spans="2:32" s="904" customFormat="1" x14ac:dyDescent="0.15">
      <c r="B37" s="1004"/>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row>
    <row r="38" spans="2:32" x14ac:dyDescent="0.15">
      <c r="C38" s="914"/>
      <c r="D38" s="914"/>
      <c r="E38" s="914"/>
      <c r="F38" s="914"/>
      <c r="G38" s="914"/>
      <c r="H38" s="914"/>
      <c r="I38" s="914"/>
      <c r="J38" s="914"/>
      <c r="K38" s="914"/>
      <c r="L38" s="914"/>
      <c r="M38" s="914"/>
      <c r="N38" s="914"/>
      <c r="O38" s="914"/>
      <c r="P38" s="914"/>
      <c r="Q38" s="914"/>
      <c r="R38" s="914"/>
      <c r="S38" s="914"/>
      <c r="T38" s="914"/>
      <c r="U38" s="914"/>
      <c r="V38" s="914"/>
      <c r="W38" s="914"/>
      <c r="X38" s="914"/>
      <c r="Y38" s="914"/>
      <c r="Z38" s="914"/>
      <c r="AA38" s="914"/>
      <c r="AB38" s="914"/>
      <c r="AC38" s="914"/>
      <c r="AD38" s="914"/>
      <c r="AE38" s="914"/>
      <c r="AF38" s="914"/>
    </row>
    <row r="39" spans="2:32" x14ac:dyDescent="0.15">
      <c r="C39" s="915"/>
    </row>
    <row r="122" spans="3:7" x14ac:dyDescent="0.15">
      <c r="C122" s="914"/>
      <c r="D122" s="914"/>
      <c r="E122" s="914"/>
      <c r="F122" s="914"/>
      <c r="G122" s="914"/>
    </row>
    <row r="123" spans="3:7" x14ac:dyDescent="0.15">
      <c r="C123" s="915"/>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9"/>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2:AF123"/>
  <sheetViews>
    <sheetView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1793</v>
      </c>
      <c r="C2"/>
      <c r="D2"/>
      <c r="E2"/>
      <c r="F2"/>
      <c r="G2"/>
      <c r="H2"/>
      <c r="I2"/>
      <c r="J2"/>
      <c r="K2"/>
      <c r="L2"/>
      <c r="M2"/>
      <c r="N2"/>
      <c r="O2"/>
      <c r="P2"/>
      <c r="Q2"/>
      <c r="R2"/>
      <c r="S2"/>
      <c r="T2"/>
      <c r="U2"/>
      <c r="V2"/>
      <c r="W2"/>
      <c r="X2"/>
      <c r="Y2"/>
    </row>
    <row r="4" spans="2:27" ht="34.5" customHeight="1" x14ac:dyDescent="0.15">
      <c r="B4" s="3469" t="s">
        <v>1778</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5" spans="2:27" ht="13.5" customHeight="1" x14ac:dyDescent="0.15"/>
    <row r="6" spans="2:27" ht="24" customHeight="1" x14ac:dyDescent="0.15">
      <c r="B6" s="2958" t="s">
        <v>790</v>
      </c>
      <c r="C6" s="2958"/>
      <c r="D6" s="2958"/>
      <c r="E6" s="2958"/>
      <c r="F6" s="2958"/>
      <c r="G6" s="2854"/>
      <c r="H6" s="2959"/>
      <c r="I6" s="2959"/>
      <c r="J6" s="2959"/>
      <c r="K6" s="2959"/>
      <c r="L6" s="2959"/>
      <c r="M6" s="2959"/>
      <c r="N6" s="2959"/>
      <c r="O6" s="2959"/>
      <c r="P6" s="2959"/>
      <c r="Q6" s="2959"/>
      <c r="R6" s="2959"/>
      <c r="S6" s="2959"/>
      <c r="T6" s="2959"/>
      <c r="U6" s="2959"/>
      <c r="V6" s="2959"/>
      <c r="W6" s="2959"/>
      <c r="X6" s="2959"/>
      <c r="Y6" s="2960"/>
    </row>
    <row r="7" spans="2:27" ht="24" customHeight="1" x14ac:dyDescent="0.15">
      <c r="B7" s="2958" t="s">
        <v>791</v>
      </c>
      <c r="C7" s="2958"/>
      <c r="D7" s="2958"/>
      <c r="E7" s="2958"/>
      <c r="F7" s="2958"/>
      <c r="G7" s="656" t="s">
        <v>10</v>
      </c>
      <c r="H7" s="735" t="s">
        <v>762</v>
      </c>
      <c r="I7" s="735"/>
      <c r="J7" s="735"/>
      <c r="K7" s="735"/>
      <c r="L7" s="12" t="s">
        <v>10</v>
      </c>
      <c r="M7" s="735" t="s">
        <v>763</v>
      </c>
      <c r="N7" s="735"/>
      <c r="O7" s="735"/>
      <c r="P7" s="735"/>
      <c r="Q7" s="12" t="s">
        <v>10</v>
      </c>
      <c r="R7" s="735" t="s">
        <v>764</v>
      </c>
      <c r="S7" s="735"/>
      <c r="T7" s="735"/>
      <c r="U7" s="735"/>
      <c r="V7" s="735"/>
      <c r="W7" s="10"/>
      <c r="X7" s="10"/>
      <c r="Y7" s="11"/>
    </row>
    <row r="8" spans="2:27" ht="21.95" customHeight="1" x14ac:dyDescent="0.15">
      <c r="B8" s="2507" t="s">
        <v>994</v>
      </c>
      <c r="C8" s="2508"/>
      <c r="D8" s="2508"/>
      <c r="E8" s="2508"/>
      <c r="F8" s="2509"/>
      <c r="G8" s="12" t="s">
        <v>10</v>
      </c>
      <c r="H8" s="7" t="s">
        <v>1779</v>
      </c>
      <c r="I8" s="670"/>
      <c r="J8" s="670"/>
      <c r="K8" s="670"/>
      <c r="L8" s="670"/>
      <c r="M8" s="670"/>
      <c r="N8" s="670"/>
      <c r="O8" s="670"/>
      <c r="P8" s="670"/>
      <c r="Q8" s="670"/>
      <c r="R8" s="670"/>
      <c r="S8" s="670"/>
      <c r="T8" s="670"/>
      <c r="U8" s="670"/>
      <c r="V8" s="670"/>
      <c r="W8" s="670"/>
      <c r="X8" s="670"/>
      <c r="Y8" s="671"/>
    </row>
    <row r="9" spans="2:27" ht="21.95" customHeight="1" x14ac:dyDescent="0.15">
      <c r="B9" s="3160"/>
      <c r="C9" s="2707"/>
      <c r="D9" s="2707"/>
      <c r="E9" s="2707"/>
      <c r="F9" s="3161"/>
      <c r="G9" s="12" t="s">
        <v>10</v>
      </c>
      <c r="H9" s="1" t="s">
        <v>1780</v>
      </c>
      <c r="I9" s="21"/>
      <c r="J9" s="21"/>
      <c r="K9" s="21"/>
      <c r="L9" s="21"/>
      <c r="M9" s="21"/>
      <c r="N9" s="21"/>
      <c r="O9" s="21"/>
      <c r="P9" s="21"/>
      <c r="Q9" s="21"/>
      <c r="R9" s="21"/>
      <c r="S9" s="21"/>
      <c r="T9" s="21"/>
      <c r="U9" s="21"/>
      <c r="V9" s="21"/>
      <c r="W9" s="21"/>
      <c r="X9" s="21"/>
      <c r="Y9" s="673"/>
    </row>
    <row r="10" spans="2:27" ht="21.95" customHeight="1" x14ac:dyDescent="0.15">
      <c r="B10" s="2510"/>
      <c r="C10" s="2511"/>
      <c r="D10" s="2511"/>
      <c r="E10" s="2511"/>
      <c r="F10" s="2512"/>
      <c r="G10" s="190" t="s">
        <v>10</v>
      </c>
      <c r="H10" s="8" t="s">
        <v>1781</v>
      </c>
      <c r="I10" s="193"/>
      <c r="J10" s="193"/>
      <c r="K10" s="193"/>
      <c r="L10" s="193"/>
      <c r="M10" s="193"/>
      <c r="N10" s="193"/>
      <c r="O10" s="193"/>
      <c r="P10" s="193"/>
      <c r="Q10" s="193"/>
      <c r="R10" s="193"/>
      <c r="S10" s="193"/>
      <c r="T10" s="193"/>
      <c r="U10" s="193"/>
      <c r="V10" s="193"/>
      <c r="W10" s="193"/>
      <c r="X10" s="193"/>
      <c r="Y10" s="194"/>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314" t="s">
        <v>1782</v>
      </c>
      <c r="C13" s="315"/>
      <c r="T13" s="723"/>
      <c r="V13" s="197" t="s">
        <v>769</v>
      </c>
      <c r="W13" s="197" t="s">
        <v>770</v>
      </c>
      <c r="X13" s="197" t="s">
        <v>771</v>
      </c>
      <c r="Y13" s="723"/>
      <c r="Z13"/>
      <c r="AA13"/>
    </row>
    <row r="14" spans="2:27" ht="17.100000000000001" customHeight="1" x14ac:dyDescent="0.15">
      <c r="B14" s="139"/>
      <c r="T14" s="723"/>
      <c r="Y14" s="723"/>
      <c r="Z14"/>
      <c r="AA14"/>
    </row>
    <row r="15" spans="2:27" ht="21.95" customHeight="1" x14ac:dyDescent="0.15">
      <c r="B15" s="139"/>
      <c r="C15" s="3467" t="s">
        <v>1783</v>
      </c>
      <c r="D15" s="3468"/>
      <c r="E15" s="3468"/>
      <c r="F15" s="716" t="s">
        <v>858</v>
      </c>
      <c r="G15" s="2853" t="s">
        <v>1784</v>
      </c>
      <c r="H15" s="2853"/>
      <c r="I15" s="2853"/>
      <c r="J15" s="2853"/>
      <c r="K15" s="2853"/>
      <c r="L15" s="2853"/>
      <c r="M15" s="2853"/>
      <c r="N15" s="2853"/>
      <c r="O15" s="2853"/>
      <c r="P15" s="2853"/>
      <c r="Q15" s="2853"/>
      <c r="R15" s="2853"/>
      <c r="S15" s="2853"/>
      <c r="T15" s="723"/>
      <c r="V15" s="12" t="s">
        <v>10</v>
      </c>
      <c r="W15" s="12" t="s">
        <v>770</v>
      </c>
      <c r="X15" s="12" t="s">
        <v>10</v>
      </c>
      <c r="Y15" s="723"/>
      <c r="Z15"/>
      <c r="AA15"/>
    </row>
    <row r="16" spans="2:27" ht="49.5" customHeight="1" x14ac:dyDescent="0.15">
      <c r="B16" s="139"/>
      <c r="C16" s="3468"/>
      <c r="D16" s="3468"/>
      <c r="E16" s="3468"/>
      <c r="F16" s="716" t="s">
        <v>861</v>
      </c>
      <c r="G16" s="2660" t="s">
        <v>1785</v>
      </c>
      <c r="H16" s="2660"/>
      <c r="I16" s="2660"/>
      <c r="J16" s="2660"/>
      <c r="K16" s="2660"/>
      <c r="L16" s="2660"/>
      <c r="M16" s="2660"/>
      <c r="N16" s="2660"/>
      <c r="O16" s="2660"/>
      <c r="P16" s="2660"/>
      <c r="Q16" s="2660"/>
      <c r="R16" s="2660"/>
      <c r="S16" s="2660"/>
      <c r="T16" s="723"/>
      <c r="V16" s="12" t="s">
        <v>10</v>
      </c>
      <c r="W16" s="12" t="s">
        <v>770</v>
      </c>
      <c r="X16" s="12" t="s">
        <v>10</v>
      </c>
      <c r="Y16" s="723"/>
      <c r="Z16"/>
      <c r="AA16"/>
    </row>
    <row r="17" spans="2:27" ht="21.95" customHeight="1" x14ac:dyDescent="0.15">
      <c r="B17" s="139"/>
      <c r="C17" s="3468"/>
      <c r="D17" s="3468"/>
      <c r="E17" s="3468"/>
      <c r="F17" s="716" t="s">
        <v>1002</v>
      </c>
      <c r="G17" s="2853" t="s">
        <v>1786</v>
      </c>
      <c r="H17" s="2853"/>
      <c r="I17" s="2853"/>
      <c r="J17" s="2853"/>
      <c r="K17" s="2853"/>
      <c r="L17" s="2853"/>
      <c r="M17" s="2853"/>
      <c r="N17" s="2853"/>
      <c r="O17" s="2853"/>
      <c r="P17" s="2853"/>
      <c r="Q17" s="2853"/>
      <c r="R17" s="2853"/>
      <c r="S17" s="2853"/>
      <c r="T17" s="723"/>
      <c r="V17" s="12" t="s">
        <v>10</v>
      </c>
      <c r="W17" s="12" t="s">
        <v>770</v>
      </c>
      <c r="X17" s="12" t="s">
        <v>10</v>
      </c>
      <c r="Y17" s="723"/>
      <c r="Z17"/>
      <c r="AA17"/>
    </row>
    <row r="18" spans="2:27" ht="17.100000000000001" customHeight="1" x14ac:dyDescent="0.15">
      <c r="B18" s="139"/>
      <c r="C18" s="2"/>
      <c r="D18" s="2"/>
      <c r="E18" s="2"/>
      <c r="T18" s="723"/>
      <c r="Y18" s="723"/>
      <c r="Z18"/>
      <c r="AA18"/>
    </row>
    <row r="19" spans="2:27" ht="21.95" customHeight="1" x14ac:dyDescent="0.15">
      <c r="B19" s="139"/>
      <c r="C19" s="3465" t="s">
        <v>1787</v>
      </c>
      <c r="D19" s="3466"/>
      <c r="E19" s="3466"/>
      <c r="F19" s="716" t="s">
        <v>858</v>
      </c>
      <c r="G19" s="2853" t="s">
        <v>1788</v>
      </c>
      <c r="H19" s="2853"/>
      <c r="I19" s="2853"/>
      <c r="J19" s="2853"/>
      <c r="K19" s="2853"/>
      <c r="L19" s="2853"/>
      <c r="M19" s="2853"/>
      <c r="N19" s="2853"/>
      <c r="O19" s="2853"/>
      <c r="P19" s="2853"/>
      <c r="Q19" s="2853"/>
      <c r="R19" s="2853"/>
      <c r="S19" s="2853"/>
      <c r="T19" s="723"/>
      <c r="V19" s="12" t="s">
        <v>10</v>
      </c>
      <c r="W19" s="12" t="s">
        <v>770</v>
      </c>
      <c r="X19" s="12" t="s">
        <v>10</v>
      </c>
      <c r="Y19" s="723"/>
      <c r="Z19"/>
      <c r="AA19"/>
    </row>
    <row r="20" spans="2:27" ht="49.5" customHeight="1" x14ac:dyDescent="0.15">
      <c r="B20" s="139"/>
      <c r="C20" s="3466"/>
      <c r="D20" s="3466"/>
      <c r="E20" s="3466"/>
      <c r="F20" s="716" t="s">
        <v>861</v>
      </c>
      <c r="G20" s="2660" t="s">
        <v>1789</v>
      </c>
      <c r="H20" s="2660"/>
      <c r="I20" s="2660"/>
      <c r="J20" s="2660"/>
      <c r="K20" s="2660"/>
      <c r="L20" s="2660"/>
      <c r="M20" s="2660"/>
      <c r="N20" s="2660"/>
      <c r="O20" s="2660"/>
      <c r="P20" s="2660"/>
      <c r="Q20" s="2660"/>
      <c r="R20" s="2660"/>
      <c r="S20" s="2660"/>
      <c r="T20" s="723"/>
      <c r="V20" s="12" t="s">
        <v>10</v>
      </c>
      <c r="W20" s="12" t="s">
        <v>770</v>
      </c>
      <c r="X20" s="12" t="s">
        <v>10</v>
      </c>
      <c r="Y20" s="723"/>
      <c r="Z20"/>
      <c r="AA20"/>
    </row>
    <row r="21" spans="2:27" ht="21.95" customHeight="1" x14ac:dyDescent="0.15">
      <c r="B21" s="139"/>
      <c r="C21" s="3466"/>
      <c r="D21" s="3466"/>
      <c r="E21" s="3466"/>
      <c r="F21" s="716" t="s">
        <v>1002</v>
      </c>
      <c r="G21" s="2853" t="s">
        <v>1786</v>
      </c>
      <c r="H21" s="2853"/>
      <c r="I21" s="2853"/>
      <c r="J21" s="2853"/>
      <c r="K21" s="2853"/>
      <c r="L21" s="2853"/>
      <c r="M21" s="2853"/>
      <c r="N21" s="2853"/>
      <c r="O21" s="2853"/>
      <c r="P21" s="2853"/>
      <c r="Q21" s="2853"/>
      <c r="R21" s="2853"/>
      <c r="S21" s="2853"/>
      <c r="T21" s="723"/>
      <c r="V21" s="12" t="s">
        <v>10</v>
      </c>
      <c r="W21" s="12" t="s">
        <v>770</v>
      </c>
      <c r="X21" s="12" t="s">
        <v>10</v>
      </c>
      <c r="Y21" s="723"/>
      <c r="Z21"/>
      <c r="AA21"/>
    </row>
    <row r="22" spans="2:27" ht="17.100000000000001" customHeight="1" x14ac:dyDescent="0.15">
      <c r="B22" s="139"/>
      <c r="T22" s="723"/>
      <c r="Y22" s="723"/>
      <c r="Z22"/>
      <c r="AA22"/>
    </row>
    <row r="23" spans="2:27" ht="21.95" customHeight="1" x14ac:dyDescent="0.15">
      <c r="B23" s="139"/>
      <c r="C23" s="3467" t="s">
        <v>1790</v>
      </c>
      <c r="D23" s="3468"/>
      <c r="E23" s="3468"/>
      <c r="F23" s="716" t="s">
        <v>858</v>
      </c>
      <c r="G23" s="2853" t="s">
        <v>1791</v>
      </c>
      <c r="H23" s="2853"/>
      <c r="I23" s="2853"/>
      <c r="J23" s="2853"/>
      <c r="K23" s="2853"/>
      <c r="L23" s="2853"/>
      <c r="M23" s="2853"/>
      <c r="N23" s="2853"/>
      <c r="O23" s="2853"/>
      <c r="P23" s="2853"/>
      <c r="Q23" s="2853"/>
      <c r="R23" s="2853"/>
      <c r="S23" s="2853"/>
      <c r="T23" s="723"/>
      <c r="V23" s="12" t="s">
        <v>10</v>
      </c>
      <c r="W23" s="12" t="s">
        <v>770</v>
      </c>
      <c r="X23" s="12" t="s">
        <v>10</v>
      </c>
      <c r="Y23" s="723"/>
      <c r="Z23"/>
      <c r="AA23"/>
    </row>
    <row r="24" spans="2:27" ht="21.95" customHeight="1" x14ac:dyDescent="0.15">
      <c r="B24" s="139"/>
      <c r="C24" s="3468"/>
      <c r="D24" s="3468"/>
      <c r="E24" s="3468"/>
      <c r="F24" s="716" t="s">
        <v>861</v>
      </c>
      <c r="G24" s="2660" t="s">
        <v>1792</v>
      </c>
      <c r="H24" s="2660"/>
      <c r="I24" s="2660"/>
      <c r="J24" s="2660"/>
      <c r="K24" s="2660"/>
      <c r="L24" s="2660"/>
      <c r="M24" s="2660"/>
      <c r="N24" s="2660"/>
      <c r="O24" s="2660"/>
      <c r="P24" s="2660"/>
      <c r="Q24" s="2660"/>
      <c r="R24" s="2660"/>
      <c r="S24" s="2660"/>
      <c r="T24" s="723"/>
      <c r="V24" s="12" t="s">
        <v>10</v>
      </c>
      <c r="W24" s="12" t="s">
        <v>770</v>
      </c>
      <c r="X24" s="12" t="s">
        <v>10</v>
      </c>
      <c r="Y24" s="723"/>
      <c r="Z24"/>
      <c r="AA24"/>
    </row>
    <row r="25" spans="2:27" ht="21.95" customHeight="1" x14ac:dyDescent="0.15">
      <c r="B25" s="139"/>
      <c r="C25" s="3468"/>
      <c r="D25" s="3468"/>
      <c r="E25" s="3468"/>
      <c r="F25" s="716" t="s">
        <v>1002</v>
      </c>
      <c r="G25" s="2853" t="s">
        <v>1786</v>
      </c>
      <c r="H25" s="2853"/>
      <c r="I25" s="2853"/>
      <c r="J25" s="2853"/>
      <c r="K25" s="2853"/>
      <c r="L25" s="2853"/>
      <c r="M25" s="2853"/>
      <c r="N25" s="2853"/>
      <c r="O25" s="2853"/>
      <c r="P25" s="2853"/>
      <c r="Q25" s="2853"/>
      <c r="R25" s="2853"/>
      <c r="S25" s="2853"/>
      <c r="T25" s="723"/>
      <c r="V25" s="12" t="s">
        <v>10</v>
      </c>
      <c r="W25" s="12" t="s">
        <v>770</v>
      </c>
      <c r="X25" s="12" t="s">
        <v>10</v>
      </c>
      <c r="Y25" s="723"/>
      <c r="Z25"/>
      <c r="AA25"/>
    </row>
    <row r="26" spans="2:27" ht="12.95" customHeight="1" x14ac:dyDescent="0.15">
      <c r="B26" s="135"/>
      <c r="C26" s="8"/>
      <c r="D26" s="8"/>
      <c r="E26" s="8"/>
      <c r="F26" s="8"/>
      <c r="G26" s="8"/>
      <c r="H26" s="8"/>
      <c r="I26" s="8"/>
      <c r="J26" s="8"/>
      <c r="K26" s="8"/>
      <c r="L26" s="8"/>
      <c r="M26" s="8"/>
      <c r="N26" s="8"/>
      <c r="O26" s="8"/>
      <c r="P26" s="8"/>
      <c r="Q26" s="8"/>
      <c r="R26" s="8"/>
      <c r="S26" s="8"/>
      <c r="T26" s="136"/>
      <c r="U26" s="8"/>
      <c r="V26" s="8"/>
      <c r="W26" s="8"/>
      <c r="X26" s="8"/>
      <c r="Y26" s="136"/>
    </row>
    <row r="28" spans="2:27" x14ac:dyDescent="0.15">
      <c r="B28" s="1" t="s">
        <v>1018</v>
      </c>
    </row>
    <row r="29" spans="2:27" x14ac:dyDescent="0.15">
      <c r="B29" s="1" t="s">
        <v>1019</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9"/>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1" tint="0.499984740745262"/>
  </sheetPr>
  <dimension ref="B2:AF123"/>
  <sheetViews>
    <sheetView workbookViewId="0"/>
  </sheetViews>
  <sheetFormatPr defaultColWidth="4" defaultRowHeight="13.5" x14ac:dyDescent="0.15"/>
  <cols>
    <col min="1" max="1" width="1.5" style="827" customWidth="1"/>
    <col min="2" max="2" width="3.125" style="827" customWidth="1"/>
    <col min="3" max="3" width="1.125" style="827" customWidth="1"/>
    <col min="4" max="19" width="4" style="827"/>
    <col min="20" max="20" width="3.125" style="827" customWidth="1"/>
    <col min="21" max="21" width="2.375" style="827" customWidth="1"/>
    <col min="22" max="22" width="4" style="827"/>
    <col min="23" max="23" width="2.25" style="827" customWidth="1"/>
    <col min="24" max="24" width="4" style="827"/>
    <col min="25" max="25" width="2.375" style="827" customWidth="1"/>
    <col min="26" max="26" width="1.5" style="827" customWidth="1"/>
    <col min="27" max="29" width="4" style="827"/>
    <col min="30" max="30" width="6.625" style="827" bestFit="1" customWidth="1"/>
    <col min="31" max="16384" width="4" style="827"/>
  </cols>
  <sheetData>
    <row r="2" spans="2:30" x14ac:dyDescent="0.15">
      <c r="B2" s="827" t="s">
        <v>1810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30" ht="34.5" customHeight="1" x14ac:dyDescent="0.15">
      <c r="B4" s="3481" t="s">
        <v>1794</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row>
    <row r="5" spans="2:30" ht="13.5" customHeight="1" x14ac:dyDescent="0.15"/>
    <row r="6" spans="2:30" ht="24" customHeight="1" x14ac:dyDescent="0.15">
      <c r="B6" s="3061" t="s">
        <v>790</v>
      </c>
      <c r="C6" s="3061"/>
      <c r="D6" s="3061"/>
      <c r="E6" s="3061"/>
      <c r="F6" s="3061"/>
      <c r="G6" s="2731"/>
      <c r="H6" s="3080"/>
      <c r="I6" s="3080"/>
      <c r="J6" s="3080"/>
      <c r="K6" s="3080"/>
      <c r="L6" s="3080"/>
      <c r="M6" s="3080"/>
      <c r="N6" s="3080"/>
      <c r="O6" s="3080"/>
      <c r="P6" s="3080"/>
      <c r="Q6" s="3080"/>
      <c r="R6" s="3080"/>
      <c r="S6" s="3080"/>
      <c r="T6" s="3080"/>
      <c r="U6" s="3080"/>
      <c r="V6" s="3080"/>
      <c r="W6" s="3080"/>
      <c r="X6" s="3080"/>
      <c r="Y6" s="3081"/>
    </row>
    <row r="7" spans="2:30" ht="24" customHeight="1" x14ac:dyDescent="0.15">
      <c r="B7" s="3061" t="s">
        <v>791</v>
      </c>
      <c r="C7" s="3061"/>
      <c r="D7" s="3061"/>
      <c r="E7" s="3061"/>
      <c r="F7" s="3061"/>
      <c r="G7" s="834" t="s">
        <v>10</v>
      </c>
      <c r="H7" s="832" t="s">
        <v>762</v>
      </c>
      <c r="I7" s="832"/>
      <c r="J7" s="832"/>
      <c r="K7" s="832"/>
      <c r="L7" s="834" t="s">
        <v>10</v>
      </c>
      <c r="M7" s="832" t="s">
        <v>763</v>
      </c>
      <c r="N7" s="832"/>
      <c r="O7" s="832"/>
      <c r="P7" s="832"/>
      <c r="Q7" s="834" t="s">
        <v>10</v>
      </c>
      <c r="R7" s="832" t="s">
        <v>764</v>
      </c>
      <c r="S7" s="832"/>
      <c r="T7" s="832"/>
      <c r="U7" s="832"/>
      <c r="V7" s="832"/>
      <c r="W7" s="877"/>
      <c r="X7" s="877"/>
      <c r="Y7" s="850"/>
    </row>
    <row r="8" spans="2:30" ht="21.95" customHeight="1" x14ac:dyDescent="0.15">
      <c r="B8" s="2783" t="s">
        <v>994</v>
      </c>
      <c r="C8" s="2784"/>
      <c r="D8" s="2784"/>
      <c r="E8" s="2784"/>
      <c r="F8" s="2785"/>
      <c r="G8" s="922" t="s">
        <v>10</v>
      </c>
      <c r="H8" s="837" t="s">
        <v>1779</v>
      </c>
      <c r="I8" s="1083"/>
      <c r="J8" s="1083"/>
      <c r="K8" s="1083"/>
      <c r="L8" s="1083"/>
      <c r="M8" s="1083"/>
      <c r="N8" s="1083"/>
      <c r="O8" s="1083"/>
      <c r="P8" s="1083"/>
      <c r="Q8" s="1083"/>
      <c r="R8" s="1083"/>
      <c r="S8" s="1083"/>
      <c r="T8" s="1083"/>
      <c r="U8" s="1083"/>
      <c r="V8" s="1083"/>
      <c r="W8" s="1083"/>
      <c r="X8" s="1083"/>
      <c r="Y8" s="1084"/>
    </row>
    <row r="9" spans="2:30" ht="21.95" customHeight="1" x14ac:dyDescent="0.15">
      <c r="B9" s="3067"/>
      <c r="C9" s="2838"/>
      <c r="D9" s="2838"/>
      <c r="E9" s="2838"/>
      <c r="F9" s="3068"/>
      <c r="G9" s="851" t="s">
        <v>10</v>
      </c>
      <c r="H9" s="827" t="s">
        <v>1780</v>
      </c>
      <c r="I9" s="847"/>
      <c r="J9" s="847"/>
      <c r="K9" s="847"/>
      <c r="L9" s="847"/>
      <c r="M9" s="847"/>
      <c r="N9" s="847"/>
      <c r="O9" s="847"/>
      <c r="P9" s="847"/>
      <c r="Q9" s="847"/>
      <c r="R9" s="847"/>
      <c r="S9" s="847"/>
      <c r="T9" s="847"/>
      <c r="U9" s="847"/>
      <c r="V9" s="847"/>
      <c r="W9" s="847"/>
      <c r="X9" s="847"/>
      <c r="Y9" s="848"/>
    </row>
    <row r="10" spans="2:30" ht="21.95" customHeight="1" x14ac:dyDescent="0.15">
      <c r="B10" s="2786"/>
      <c r="C10" s="2787"/>
      <c r="D10" s="2787"/>
      <c r="E10" s="2787"/>
      <c r="F10" s="2788"/>
      <c r="G10" s="855" t="s">
        <v>10</v>
      </c>
      <c r="H10" s="854" t="s">
        <v>1795</v>
      </c>
      <c r="I10" s="1085"/>
      <c r="J10" s="1085"/>
      <c r="K10" s="1085"/>
      <c r="L10" s="1085"/>
      <c r="M10" s="1085"/>
      <c r="N10" s="1085"/>
      <c r="O10" s="1085"/>
      <c r="P10" s="1085"/>
      <c r="Q10" s="1085"/>
      <c r="R10" s="1085"/>
      <c r="S10" s="1085"/>
      <c r="T10" s="1085"/>
      <c r="U10" s="1085"/>
      <c r="V10" s="1085"/>
      <c r="W10" s="1085"/>
      <c r="X10" s="1085"/>
      <c r="Y10" s="1086"/>
    </row>
    <row r="11" spans="2:30" ht="13.5" customHeight="1" x14ac:dyDescent="0.15">
      <c r="AD11" s="1123"/>
    </row>
    <row r="12" spans="2:30" ht="12.95" customHeight="1" x14ac:dyDescent="0.15">
      <c r="B12" s="836"/>
      <c r="C12" s="837"/>
      <c r="D12" s="837"/>
      <c r="E12" s="837"/>
      <c r="F12" s="837"/>
      <c r="G12" s="837"/>
      <c r="H12" s="837"/>
      <c r="I12" s="837"/>
      <c r="J12" s="837"/>
      <c r="K12" s="837"/>
      <c r="L12" s="837"/>
      <c r="M12" s="837"/>
      <c r="N12" s="837"/>
      <c r="O12" s="837"/>
      <c r="P12" s="837"/>
      <c r="Q12" s="837"/>
      <c r="R12" s="837"/>
      <c r="S12" s="837"/>
      <c r="T12" s="838"/>
      <c r="U12" s="837"/>
      <c r="V12" s="837"/>
      <c r="W12" s="837"/>
      <c r="X12" s="837"/>
      <c r="Y12" s="838"/>
      <c r="Z12" s="1082"/>
      <c r="AA12" s="1082"/>
    </row>
    <row r="13" spans="2:30" ht="17.100000000000001" customHeight="1" x14ac:dyDescent="0.15">
      <c r="B13" s="1124" t="s">
        <v>1796</v>
      </c>
      <c r="C13" s="1125"/>
      <c r="T13" s="841"/>
      <c r="V13" s="840" t="s">
        <v>769</v>
      </c>
      <c r="W13" s="840" t="s">
        <v>770</v>
      </c>
      <c r="X13" s="840" t="s">
        <v>771</v>
      </c>
      <c r="Y13" s="841"/>
      <c r="Z13" s="1082"/>
      <c r="AA13" s="1082"/>
    </row>
    <row r="14" spans="2:30" ht="17.100000000000001" customHeight="1" x14ac:dyDescent="0.15">
      <c r="B14" s="839"/>
      <c r="T14" s="841"/>
      <c r="Y14" s="841"/>
      <c r="Z14" s="1082"/>
      <c r="AA14" s="1082"/>
    </row>
    <row r="15" spans="2:30" ht="49.5" customHeight="1" x14ac:dyDescent="0.15">
      <c r="B15" s="839"/>
      <c r="C15" s="3482" t="s">
        <v>1783</v>
      </c>
      <c r="D15" s="3483"/>
      <c r="E15" s="3483"/>
      <c r="F15" s="868" t="s">
        <v>858</v>
      </c>
      <c r="G15" s="3064" t="s">
        <v>1797</v>
      </c>
      <c r="H15" s="3064"/>
      <c r="I15" s="3064"/>
      <c r="J15" s="3064"/>
      <c r="K15" s="3064"/>
      <c r="L15" s="3064"/>
      <c r="M15" s="3064"/>
      <c r="N15" s="3064"/>
      <c r="O15" s="3064"/>
      <c r="P15" s="3064"/>
      <c r="Q15" s="3064"/>
      <c r="R15" s="3064"/>
      <c r="S15" s="3064"/>
      <c r="T15" s="841"/>
      <c r="V15" s="830" t="s">
        <v>10</v>
      </c>
      <c r="W15" s="830" t="s">
        <v>770</v>
      </c>
      <c r="X15" s="830" t="s">
        <v>10</v>
      </c>
      <c r="Y15" s="841"/>
      <c r="Z15" s="1082"/>
      <c r="AA15" s="1082"/>
    </row>
    <row r="16" spans="2:30" ht="69" customHeight="1" x14ac:dyDescent="0.15">
      <c r="B16" s="839"/>
      <c r="C16" s="3483"/>
      <c r="D16" s="3483"/>
      <c r="E16" s="3483"/>
      <c r="F16" s="868" t="s">
        <v>861</v>
      </c>
      <c r="G16" s="3064" t="s">
        <v>1798</v>
      </c>
      <c r="H16" s="3064"/>
      <c r="I16" s="3064"/>
      <c r="J16" s="3064"/>
      <c r="K16" s="3064"/>
      <c r="L16" s="3064"/>
      <c r="M16" s="3064"/>
      <c r="N16" s="3064"/>
      <c r="O16" s="3064"/>
      <c r="P16" s="3064"/>
      <c r="Q16" s="3064"/>
      <c r="R16" s="3064"/>
      <c r="S16" s="3064"/>
      <c r="T16" s="841"/>
      <c r="V16" s="830" t="s">
        <v>10</v>
      </c>
      <c r="W16" s="830" t="s">
        <v>770</v>
      </c>
      <c r="X16" s="830" t="s">
        <v>10</v>
      </c>
      <c r="Y16" s="841"/>
      <c r="Z16" s="1082"/>
      <c r="AA16" s="1082"/>
    </row>
    <row r="17" spans="2:27" ht="39.950000000000003" customHeight="1" x14ac:dyDescent="0.15">
      <c r="B17" s="839"/>
      <c r="C17" s="3483"/>
      <c r="D17" s="3483"/>
      <c r="E17" s="3483"/>
      <c r="F17" s="868" t="s">
        <v>1002</v>
      </c>
      <c r="G17" s="3064" t="s">
        <v>1799</v>
      </c>
      <c r="H17" s="3064"/>
      <c r="I17" s="3064"/>
      <c r="J17" s="3064"/>
      <c r="K17" s="3064"/>
      <c r="L17" s="3064"/>
      <c r="M17" s="3064"/>
      <c r="N17" s="3064"/>
      <c r="O17" s="3064"/>
      <c r="P17" s="3064"/>
      <c r="Q17" s="3064"/>
      <c r="R17" s="3064"/>
      <c r="S17" s="3064"/>
      <c r="T17" s="841"/>
      <c r="V17" s="830" t="s">
        <v>10</v>
      </c>
      <c r="W17" s="830" t="s">
        <v>770</v>
      </c>
      <c r="X17" s="830" t="s">
        <v>10</v>
      </c>
      <c r="Y17" s="841"/>
      <c r="Z17" s="1082"/>
      <c r="AA17" s="1082"/>
    </row>
    <row r="18" spans="2:27" ht="21.95" customHeight="1" x14ac:dyDescent="0.15">
      <c r="B18" s="839"/>
      <c r="C18" s="3483"/>
      <c r="D18" s="3483"/>
      <c r="E18" s="3483"/>
      <c r="F18" s="868" t="s">
        <v>1004</v>
      </c>
      <c r="G18" s="3064" t="s">
        <v>1800</v>
      </c>
      <c r="H18" s="3064"/>
      <c r="I18" s="3064"/>
      <c r="J18" s="3064"/>
      <c r="K18" s="3064"/>
      <c r="L18" s="3064"/>
      <c r="M18" s="3064"/>
      <c r="N18" s="3064"/>
      <c r="O18" s="3064"/>
      <c r="P18" s="3064"/>
      <c r="Q18" s="3064"/>
      <c r="R18" s="3064"/>
      <c r="S18" s="3064"/>
      <c r="T18" s="841"/>
      <c r="V18" s="830" t="s">
        <v>10</v>
      </c>
      <c r="W18" s="830" t="s">
        <v>770</v>
      </c>
      <c r="X18" s="830" t="s">
        <v>10</v>
      </c>
      <c r="Y18" s="841"/>
      <c r="Z18" s="1082"/>
      <c r="AA18" s="1082"/>
    </row>
    <row r="19" spans="2:27" ht="17.45" customHeight="1" x14ac:dyDescent="0.15">
      <c r="B19" s="839"/>
      <c r="C19" s="1044"/>
      <c r="D19" s="1044"/>
      <c r="E19" s="1044"/>
      <c r="F19" s="830"/>
      <c r="G19" s="847"/>
      <c r="H19" s="847"/>
      <c r="I19" s="847"/>
      <c r="J19" s="847"/>
      <c r="K19" s="847"/>
      <c r="L19" s="847"/>
      <c r="M19" s="847"/>
      <c r="N19" s="847"/>
      <c r="O19" s="847"/>
      <c r="P19" s="847"/>
      <c r="Q19" s="847"/>
      <c r="R19" s="847"/>
      <c r="S19" s="847"/>
      <c r="T19" s="841"/>
      <c r="Y19" s="841"/>
      <c r="Z19" s="1082"/>
      <c r="AA19" s="1082"/>
    </row>
    <row r="20" spans="2:27" ht="69" customHeight="1" x14ac:dyDescent="0.15">
      <c r="B20" s="839"/>
      <c r="C20" s="3479" t="s">
        <v>1801</v>
      </c>
      <c r="D20" s="3480"/>
      <c r="E20" s="3480"/>
      <c r="F20" s="868" t="s">
        <v>858</v>
      </c>
      <c r="G20" s="3064" t="s">
        <v>1802</v>
      </c>
      <c r="H20" s="3064"/>
      <c r="I20" s="3064"/>
      <c r="J20" s="3064"/>
      <c r="K20" s="3064"/>
      <c r="L20" s="3064"/>
      <c r="M20" s="3064"/>
      <c r="N20" s="3064"/>
      <c r="O20" s="3064"/>
      <c r="P20" s="3064"/>
      <c r="Q20" s="3064"/>
      <c r="R20" s="3064"/>
      <c r="S20" s="3064"/>
      <c r="T20" s="841"/>
      <c r="V20" s="830" t="s">
        <v>10</v>
      </c>
      <c r="W20" s="830" t="s">
        <v>770</v>
      </c>
      <c r="X20" s="830" t="s">
        <v>10</v>
      </c>
      <c r="Y20" s="841"/>
      <c r="Z20" s="1082"/>
      <c r="AA20" s="1082"/>
    </row>
    <row r="21" spans="2:27" ht="69" customHeight="1" x14ac:dyDescent="0.15">
      <c r="B21" s="839"/>
      <c r="C21" s="3480"/>
      <c r="D21" s="3480"/>
      <c r="E21" s="3480"/>
      <c r="F21" s="868" t="s">
        <v>861</v>
      </c>
      <c r="G21" s="3064" t="s">
        <v>1803</v>
      </c>
      <c r="H21" s="3064"/>
      <c r="I21" s="3064"/>
      <c r="J21" s="3064"/>
      <c r="K21" s="3064"/>
      <c r="L21" s="3064"/>
      <c r="M21" s="3064"/>
      <c r="N21" s="3064"/>
      <c r="O21" s="3064"/>
      <c r="P21" s="3064"/>
      <c r="Q21" s="3064"/>
      <c r="R21" s="3064"/>
      <c r="S21" s="3064"/>
      <c r="T21" s="841"/>
      <c r="V21" s="830" t="s">
        <v>10</v>
      </c>
      <c r="W21" s="830" t="s">
        <v>770</v>
      </c>
      <c r="X21" s="830" t="s">
        <v>10</v>
      </c>
      <c r="Y21" s="841"/>
      <c r="Z21" s="1082"/>
      <c r="AA21" s="1082"/>
    </row>
    <row r="22" spans="2:27" ht="49.5" customHeight="1" x14ac:dyDescent="0.15">
      <c r="B22" s="839"/>
      <c r="C22" s="3480"/>
      <c r="D22" s="3480"/>
      <c r="E22" s="3480"/>
      <c r="F22" s="868" t="s">
        <v>1002</v>
      </c>
      <c r="G22" s="3064" t="s">
        <v>1804</v>
      </c>
      <c r="H22" s="3064"/>
      <c r="I22" s="3064"/>
      <c r="J22" s="3064"/>
      <c r="K22" s="3064"/>
      <c r="L22" s="3064"/>
      <c r="M22" s="3064"/>
      <c r="N22" s="3064"/>
      <c r="O22" s="3064"/>
      <c r="P22" s="3064"/>
      <c r="Q22" s="3064"/>
      <c r="R22" s="3064"/>
      <c r="S22" s="3064"/>
      <c r="T22" s="841"/>
      <c r="V22" s="830" t="s">
        <v>10</v>
      </c>
      <c r="W22" s="830" t="s">
        <v>770</v>
      </c>
      <c r="X22" s="830" t="s">
        <v>10</v>
      </c>
      <c r="Y22" s="841"/>
      <c r="Z22" s="1082"/>
      <c r="AA22" s="1082"/>
    </row>
    <row r="23" spans="2:27" ht="21.95" customHeight="1" x14ac:dyDescent="0.15">
      <c r="B23" s="839"/>
      <c r="C23" s="3480"/>
      <c r="D23" s="3480"/>
      <c r="E23" s="3480"/>
      <c r="F23" s="868" t="s">
        <v>1004</v>
      </c>
      <c r="G23" s="3064" t="s">
        <v>1805</v>
      </c>
      <c r="H23" s="3064"/>
      <c r="I23" s="3064"/>
      <c r="J23" s="3064"/>
      <c r="K23" s="3064"/>
      <c r="L23" s="3064"/>
      <c r="M23" s="3064"/>
      <c r="N23" s="3064"/>
      <c r="O23" s="3064"/>
      <c r="P23" s="3064"/>
      <c r="Q23" s="3064"/>
      <c r="R23" s="3064"/>
      <c r="S23" s="3064"/>
      <c r="T23" s="841"/>
      <c r="V23" s="830" t="s">
        <v>10</v>
      </c>
      <c r="W23" s="830" t="s">
        <v>770</v>
      </c>
      <c r="X23" s="830" t="s">
        <v>10</v>
      </c>
      <c r="Y23" s="841"/>
      <c r="Z23" s="1082"/>
      <c r="AA23" s="1082"/>
    </row>
    <row r="24" spans="2:27" ht="17.45" customHeight="1" x14ac:dyDescent="0.15">
      <c r="B24" s="839"/>
      <c r="C24" s="1044"/>
      <c r="D24" s="1044"/>
      <c r="E24" s="1044"/>
      <c r="F24" s="830"/>
      <c r="G24" s="847"/>
      <c r="H24" s="847"/>
      <c r="I24" s="847"/>
      <c r="J24" s="847"/>
      <c r="K24" s="847"/>
      <c r="L24" s="847"/>
      <c r="M24" s="847"/>
      <c r="N24" s="847"/>
      <c r="O24" s="847"/>
      <c r="P24" s="847"/>
      <c r="Q24" s="847"/>
      <c r="R24" s="847"/>
      <c r="S24" s="847"/>
      <c r="T24" s="841"/>
      <c r="Y24" s="841"/>
      <c r="Z24" s="1082"/>
      <c r="AA24" s="1082"/>
    </row>
    <row r="25" spans="2:27" ht="69" customHeight="1" x14ac:dyDescent="0.15">
      <c r="B25" s="839"/>
      <c r="C25" s="3470" t="s">
        <v>1806</v>
      </c>
      <c r="D25" s="3471"/>
      <c r="E25" s="3472"/>
      <c r="F25" s="868" t="s">
        <v>858</v>
      </c>
      <c r="G25" s="3064" t="s">
        <v>1807</v>
      </c>
      <c r="H25" s="3064"/>
      <c r="I25" s="3064"/>
      <c r="J25" s="3064"/>
      <c r="K25" s="3064"/>
      <c r="L25" s="3064"/>
      <c r="M25" s="3064"/>
      <c r="N25" s="3064"/>
      <c r="O25" s="3064"/>
      <c r="P25" s="3064"/>
      <c r="Q25" s="3064"/>
      <c r="R25" s="3064"/>
      <c r="S25" s="3064"/>
      <c r="T25" s="841"/>
      <c r="V25" s="830" t="s">
        <v>10</v>
      </c>
      <c r="W25" s="830" t="s">
        <v>770</v>
      </c>
      <c r="X25" s="830" t="s">
        <v>10</v>
      </c>
      <c r="Y25" s="841"/>
      <c r="Z25" s="1082"/>
      <c r="AA25" s="1082"/>
    </row>
    <row r="26" spans="2:27" ht="69" customHeight="1" x14ac:dyDescent="0.15">
      <c r="B26" s="839"/>
      <c r="C26" s="3473"/>
      <c r="D26" s="3474"/>
      <c r="E26" s="3475"/>
      <c r="F26" s="868" t="s">
        <v>861</v>
      </c>
      <c r="G26" s="3064" t="s">
        <v>1808</v>
      </c>
      <c r="H26" s="3064"/>
      <c r="I26" s="3064"/>
      <c r="J26" s="3064"/>
      <c r="K26" s="3064"/>
      <c r="L26" s="3064"/>
      <c r="M26" s="3064"/>
      <c r="N26" s="3064"/>
      <c r="O26" s="3064"/>
      <c r="P26" s="3064"/>
      <c r="Q26" s="3064"/>
      <c r="R26" s="3064"/>
      <c r="S26" s="3064"/>
      <c r="T26" s="841"/>
      <c r="V26" s="830" t="s">
        <v>10</v>
      </c>
      <c r="W26" s="830" t="s">
        <v>770</v>
      </c>
      <c r="X26" s="830" t="s">
        <v>10</v>
      </c>
      <c r="Y26" s="841"/>
      <c r="Z26" s="1082"/>
      <c r="AA26" s="1082"/>
    </row>
    <row r="27" spans="2:27" ht="49.5" customHeight="1" x14ac:dyDescent="0.15">
      <c r="B27" s="839"/>
      <c r="C27" s="3476"/>
      <c r="D27" s="3477"/>
      <c r="E27" s="3478"/>
      <c r="F27" s="868" t="s">
        <v>1002</v>
      </c>
      <c r="G27" s="3064" t="s">
        <v>1809</v>
      </c>
      <c r="H27" s="3064"/>
      <c r="I27" s="3064"/>
      <c r="J27" s="3064"/>
      <c r="K27" s="3064"/>
      <c r="L27" s="3064"/>
      <c r="M27" s="3064"/>
      <c r="N27" s="3064"/>
      <c r="O27" s="3064"/>
      <c r="P27" s="3064"/>
      <c r="Q27" s="3064"/>
      <c r="R27" s="3064"/>
      <c r="S27" s="3064"/>
      <c r="T27" s="841"/>
      <c r="V27" s="830" t="s">
        <v>10</v>
      </c>
      <c r="W27" s="830" t="s">
        <v>770</v>
      </c>
      <c r="X27" s="830" t="s">
        <v>10</v>
      </c>
      <c r="Y27" s="841"/>
      <c r="Z27" s="1082"/>
      <c r="AA27" s="1082"/>
    </row>
    <row r="28" spans="2:27" ht="12.95" customHeight="1" x14ac:dyDescent="0.15">
      <c r="B28" s="853"/>
      <c r="C28" s="854"/>
      <c r="D28" s="854"/>
      <c r="E28" s="854"/>
      <c r="F28" s="854"/>
      <c r="G28" s="854"/>
      <c r="H28" s="854"/>
      <c r="I28" s="854"/>
      <c r="J28" s="854"/>
      <c r="K28" s="854"/>
      <c r="L28" s="854"/>
      <c r="M28" s="854"/>
      <c r="N28" s="854"/>
      <c r="O28" s="854"/>
      <c r="P28" s="854"/>
      <c r="Q28" s="854"/>
      <c r="R28" s="854"/>
      <c r="S28" s="854"/>
      <c r="T28" s="872"/>
      <c r="U28" s="854"/>
      <c r="V28" s="854"/>
      <c r="W28" s="854"/>
      <c r="X28" s="854"/>
      <c r="Y28" s="872"/>
    </row>
    <row r="30" spans="2:27" x14ac:dyDescent="0.15">
      <c r="B30" s="827" t="s">
        <v>1018</v>
      </c>
    </row>
    <row r="31" spans="2:27" x14ac:dyDescent="0.15">
      <c r="B31" s="827" t="s">
        <v>1019</v>
      </c>
      <c r="K31" s="1082"/>
      <c r="L31" s="1082"/>
      <c r="M31" s="1082"/>
      <c r="N31" s="1082"/>
      <c r="O31" s="1082"/>
      <c r="P31" s="1082"/>
      <c r="Q31" s="1082"/>
      <c r="R31" s="1082"/>
      <c r="S31" s="1082"/>
      <c r="T31" s="1082"/>
      <c r="U31" s="1082"/>
      <c r="V31" s="1082"/>
      <c r="W31" s="1082"/>
      <c r="X31" s="1082"/>
      <c r="Y31" s="1082"/>
      <c r="Z31" s="1082"/>
      <c r="AA31" s="1082"/>
    </row>
    <row r="38" spans="3:32" x14ac:dyDescent="0.15">
      <c r="C38" s="854"/>
      <c r="D38" s="854"/>
      <c r="E38" s="854"/>
      <c r="F38" s="854"/>
      <c r="G38" s="854"/>
      <c r="H38" s="854"/>
      <c r="I38" s="854"/>
      <c r="J38" s="854"/>
      <c r="K38" s="854"/>
      <c r="L38" s="854"/>
      <c r="M38" s="854"/>
      <c r="N38" s="854"/>
      <c r="O38" s="854"/>
      <c r="P38" s="854"/>
      <c r="Q38" s="854"/>
      <c r="R38" s="854"/>
      <c r="S38" s="854"/>
      <c r="T38" s="854"/>
      <c r="U38" s="854"/>
      <c r="V38" s="854"/>
      <c r="W38" s="854"/>
      <c r="X38" s="854"/>
      <c r="Y38" s="854"/>
      <c r="Z38" s="854"/>
      <c r="AA38" s="854"/>
      <c r="AB38" s="854"/>
      <c r="AC38" s="854"/>
      <c r="AD38" s="854"/>
      <c r="AE38" s="854"/>
      <c r="AF38" s="854"/>
    </row>
    <row r="39" spans="3:32" x14ac:dyDescent="0.15">
      <c r="C39" s="837"/>
    </row>
    <row r="122" spans="3:7" x14ac:dyDescent="0.15">
      <c r="C122" s="854"/>
      <c r="D122" s="854"/>
      <c r="E122" s="854"/>
      <c r="F122" s="854"/>
      <c r="G122" s="854"/>
    </row>
    <row r="123" spans="3:7" x14ac:dyDescent="0.15">
      <c r="C123" s="83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9"/>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H96"/>
  <sheetViews>
    <sheetView topLeftCell="A61" workbookViewId="0">
      <selection activeCell="F87" sqref="F87:G87"/>
    </sheetView>
  </sheetViews>
  <sheetFormatPr defaultColWidth="9" defaultRowHeight="11.25" x14ac:dyDescent="0.15"/>
  <cols>
    <col min="1" max="1" width="1.625" style="1512" customWidth="1"/>
    <col min="2" max="2" width="15.625" style="1712" customWidth="1"/>
    <col min="3" max="4" width="4.375" style="1512" customWidth="1"/>
    <col min="5" max="5" width="2.5" style="1713" customWidth="1"/>
    <col min="6" max="6" width="2.5" style="1712" customWidth="1"/>
    <col min="7" max="7" width="38.125" style="1512" customWidth="1"/>
    <col min="8" max="8" width="23.125" style="1711" customWidth="1"/>
    <col min="9" max="16384" width="9" style="1512"/>
  </cols>
  <sheetData>
    <row r="1" spans="1:8" ht="30" customHeight="1" x14ac:dyDescent="0.15">
      <c r="A1" s="2318" t="s">
        <v>3192</v>
      </c>
      <c r="B1" s="2319"/>
      <c r="C1" s="2319"/>
      <c r="D1" s="2319"/>
      <c r="E1" s="2319"/>
      <c r="F1" s="2319"/>
      <c r="G1" s="2319"/>
      <c r="H1" s="2319"/>
    </row>
    <row r="2" spans="1:8" ht="12" customHeight="1" x14ac:dyDescent="0.15">
      <c r="A2" s="1487" t="s">
        <v>3236</v>
      </c>
    </row>
    <row r="3" spans="1:8" s="1188" customFormat="1" ht="12" customHeight="1" x14ac:dyDescent="0.15">
      <c r="B3" s="1190"/>
      <c r="E3" s="1189"/>
      <c r="F3" s="1190"/>
      <c r="G3" s="1335" t="s">
        <v>2644</v>
      </c>
      <c r="H3" s="1336"/>
    </row>
    <row r="4" spans="1:8" s="1188" customFormat="1" ht="12" customHeight="1" x14ac:dyDescent="0.15">
      <c r="B4" s="1190"/>
      <c r="E4" s="1189"/>
      <c r="F4" s="1190"/>
      <c r="G4" s="1335" t="s">
        <v>2645</v>
      </c>
      <c r="H4" s="1336"/>
    </row>
    <row r="5" spans="1:8" s="1188" customFormat="1" ht="12" customHeight="1" x14ac:dyDescent="0.15">
      <c r="B5" s="1190"/>
      <c r="E5" s="1189"/>
      <c r="F5" s="1190"/>
      <c r="G5" s="1335"/>
      <c r="H5" s="1523"/>
    </row>
    <row r="6" spans="1:8" s="1487" customFormat="1" ht="12" customHeight="1" x14ac:dyDescent="0.15">
      <c r="A6" s="1491" t="s">
        <v>2861</v>
      </c>
      <c r="B6" s="1489"/>
      <c r="E6" s="1488"/>
      <c r="F6" s="1489"/>
      <c r="H6" s="1490"/>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3233</v>
      </c>
      <c r="B10" s="1802"/>
      <c r="E10" s="1562"/>
      <c r="F10" s="1563"/>
      <c r="H10" s="1523"/>
    </row>
    <row r="11" spans="1:8" s="1561" customFormat="1" ht="12" customHeight="1" x14ac:dyDescent="0.15">
      <c r="A11" s="1560"/>
      <c r="B11" s="1802" t="s">
        <v>3226</v>
      </c>
      <c r="E11" s="1562"/>
      <c r="F11" s="1563"/>
      <c r="H11" s="1523"/>
    </row>
    <row r="12" spans="1:8" s="1561" customFormat="1" ht="12" customHeight="1" x14ac:dyDescent="0.15">
      <c r="A12" s="1560"/>
      <c r="B12" s="1802" t="s">
        <v>3254</v>
      </c>
      <c r="E12" s="1562"/>
      <c r="F12" s="1563"/>
      <c r="H12" s="1523"/>
    </row>
    <row r="13" spans="1:8" s="1561" customFormat="1" ht="12" customHeight="1" x14ac:dyDescent="0.15">
      <c r="A13" s="1560"/>
      <c r="B13" s="1802" t="s">
        <v>3255</v>
      </c>
      <c r="E13" s="1562"/>
      <c r="F13" s="1563"/>
      <c r="H13" s="1523"/>
    </row>
    <row r="14" spans="1:8" s="1798" customFormat="1" ht="12" customHeight="1" x14ac:dyDescent="0.15">
      <c r="A14" s="1797" t="s">
        <v>3250</v>
      </c>
      <c r="B14" s="1803"/>
      <c r="E14" s="1799"/>
      <c r="F14" s="1800"/>
      <c r="H14" s="1801"/>
    </row>
    <row r="15" spans="1:8" s="1798" customFormat="1" ht="12" customHeight="1" x14ac:dyDescent="0.15">
      <c r="A15" s="1797"/>
      <c r="B15" s="1803" t="s">
        <v>3252</v>
      </c>
      <c r="E15" s="1799"/>
      <c r="F15" s="1800"/>
      <c r="H15" s="1801"/>
    </row>
    <row r="16" spans="1:8" s="1798" customFormat="1" ht="12" customHeight="1" x14ac:dyDescent="0.15">
      <c r="A16" s="1797"/>
      <c r="B16" s="1803" t="s">
        <v>3251</v>
      </c>
      <c r="E16" s="1799"/>
      <c r="F16" s="1800"/>
      <c r="H16" s="1801"/>
    </row>
    <row r="17" spans="1:8" s="1198" customFormat="1" ht="60" customHeight="1" x14ac:dyDescent="0.15">
      <c r="A17" s="2080" t="s">
        <v>2515</v>
      </c>
      <c r="B17" s="2081"/>
      <c r="C17" s="1211" t="s">
        <v>2634</v>
      </c>
      <c r="D17" s="1211" t="s">
        <v>2516</v>
      </c>
      <c r="E17" s="2080" t="s">
        <v>2517</v>
      </c>
      <c r="F17" s="2082"/>
      <c r="G17" s="2081"/>
      <c r="H17" s="1212" t="s">
        <v>2518</v>
      </c>
    </row>
    <row r="18" spans="1:8" s="1198" customFormat="1" ht="24" customHeight="1" x14ac:dyDescent="0.15">
      <c r="A18" s="2083" t="s">
        <v>2519</v>
      </c>
      <c r="B18" s="2084"/>
      <c r="C18" s="1194" t="s">
        <v>241</v>
      </c>
      <c r="D18" s="1195" t="s">
        <v>241</v>
      </c>
      <c r="E18" s="1196" t="s">
        <v>770</v>
      </c>
      <c r="F18" s="2087" t="s">
        <v>3227</v>
      </c>
      <c r="G18" s="2088"/>
      <c r="H18" s="1218"/>
    </row>
    <row r="19" spans="1:8" s="1198" customFormat="1" ht="24" customHeight="1" x14ac:dyDescent="0.15">
      <c r="A19" s="2085"/>
      <c r="B19" s="2086"/>
      <c r="C19" s="1216" t="s">
        <v>241</v>
      </c>
      <c r="D19" s="1217" t="s">
        <v>241</v>
      </c>
      <c r="E19" s="1196" t="s">
        <v>770</v>
      </c>
      <c r="F19" s="2089" t="s">
        <v>3228</v>
      </c>
      <c r="G19" s="2090"/>
      <c r="H19" s="1218" t="s">
        <v>2520</v>
      </c>
    </row>
    <row r="20" spans="1:8" s="1198" customFormat="1" ht="24" customHeight="1" x14ac:dyDescent="0.15">
      <c r="A20" s="2085"/>
      <c r="B20" s="2086"/>
      <c r="C20" s="1194" t="s">
        <v>241</v>
      </c>
      <c r="D20" s="1195" t="s">
        <v>241</v>
      </c>
      <c r="E20" s="1196" t="s">
        <v>770</v>
      </c>
      <c r="F20" s="2243" t="s">
        <v>3253</v>
      </c>
      <c r="G20" s="2244"/>
      <c r="H20" s="1780" t="s">
        <v>3247</v>
      </c>
    </row>
    <row r="21" spans="1:8" s="1796" customFormat="1" ht="12" customHeight="1" x14ac:dyDescent="0.15">
      <c r="A21" s="2085"/>
      <c r="B21" s="2086"/>
      <c r="C21" s="2278"/>
      <c r="D21" s="2281" t="s">
        <v>241</v>
      </c>
      <c r="E21" s="1781" t="s">
        <v>770</v>
      </c>
      <c r="F21" s="1782" t="s">
        <v>2521</v>
      </c>
      <c r="G21" s="1783"/>
      <c r="H21" s="2284" t="s">
        <v>3191</v>
      </c>
    </row>
    <row r="22" spans="1:8" s="1796" customFormat="1" ht="12" customHeight="1" x14ac:dyDescent="0.15">
      <c r="A22" s="2085"/>
      <c r="B22" s="2086"/>
      <c r="C22" s="2279"/>
      <c r="D22" s="2282"/>
      <c r="E22" s="1781"/>
      <c r="F22" s="1784" t="s">
        <v>1026</v>
      </c>
      <c r="G22" s="1785" t="s">
        <v>2523</v>
      </c>
      <c r="H22" s="2285"/>
    </row>
    <row r="23" spans="1:8" s="1796" customFormat="1" ht="12" customHeight="1" x14ac:dyDescent="0.15">
      <c r="A23" s="2085"/>
      <c r="B23" s="2086"/>
      <c r="C23" s="2279"/>
      <c r="D23" s="2282"/>
      <c r="E23" s="1781"/>
      <c r="F23" s="1782"/>
      <c r="G23" s="1783"/>
      <c r="H23" s="2285"/>
    </row>
    <row r="24" spans="1:8" s="1796" customFormat="1" ht="12" customHeight="1" x14ac:dyDescent="0.15">
      <c r="A24" s="2085"/>
      <c r="B24" s="2086"/>
      <c r="C24" s="2280"/>
      <c r="D24" s="2283"/>
      <c r="E24" s="1781"/>
      <c r="F24" s="1782"/>
      <c r="G24" s="1783"/>
      <c r="H24" s="2286"/>
    </row>
    <row r="25" spans="1:8" s="1725" customFormat="1" ht="30" customHeight="1" x14ac:dyDescent="0.15">
      <c r="A25" s="1193"/>
      <c r="B25" s="1224" t="s">
        <v>6</v>
      </c>
      <c r="C25" s="1194" t="s">
        <v>241</v>
      </c>
      <c r="D25" s="1195" t="s">
        <v>241</v>
      </c>
      <c r="E25" s="1196"/>
      <c r="F25" s="2109"/>
      <c r="G25" s="2110"/>
      <c r="H25" s="1225" t="s">
        <v>2926</v>
      </c>
    </row>
    <row r="26" spans="1:8" s="1198" customFormat="1" ht="33" customHeight="1" x14ac:dyDescent="0.15">
      <c r="A26" s="1193"/>
      <c r="B26" s="1224" t="s">
        <v>2525</v>
      </c>
      <c r="C26" s="1194" t="s">
        <v>241</v>
      </c>
      <c r="D26" s="1195" t="s">
        <v>241</v>
      </c>
      <c r="E26" s="1196" t="s">
        <v>770</v>
      </c>
      <c r="F26" s="2109" t="s">
        <v>2526</v>
      </c>
      <c r="G26" s="2110"/>
      <c r="H26" s="1218"/>
    </row>
    <row r="27" spans="1:8" ht="24" customHeight="1" x14ac:dyDescent="0.15">
      <c r="A27" s="1724"/>
      <c r="B27" s="1804" t="s">
        <v>2527</v>
      </c>
      <c r="C27" s="1263"/>
      <c r="D27" s="1263"/>
      <c r="E27" s="2332"/>
      <c r="F27" s="2333"/>
      <c r="G27" s="2334"/>
      <c r="H27" s="1717"/>
    </row>
    <row r="28" spans="1:8" ht="24" customHeight="1" x14ac:dyDescent="0.15">
      <c r="A28" s="1509"/>
      <c r="B28" s="2322" t="s">
        <v>2863</v>
      </c>
      <c r="C28" s="2326"/>
      <c r="D28" s="1511" t="s">
        <v>241</v>
      </c>
      <c r="E28" s="1716" t="s">
        <v>770</v>
      </c>
      <c r="F28" s="2301" t="s">
        <v>3190</v>
      </c>
      <c r="G28" s="2302"/>
      <c r="H28" s="1504" t="s">
        <v>2536</v>
      </c>
    </row>
    <row r="29" spans="1:8" ht="33.75" customHeight="1" x14ac:dyDescent="0.15">
      <c r="A29" s="1509"/>
      <c r="B29" s="2323"/>
      <c r="C29" s="2327"/>
      <c r="D29" s="1511" t="s">
        <v>241</v>
      </c>
      <c r="E29" s="1716" t="s">
        <v>770</v>
      </c>
      <c r="F29" s="2301" t="s">
        <v>3248</v>
      </c>
      <c r="G29" s="2302"/>
      <c r="H29" s="1457"/>
    </row>
    <row r="30" spans="1:8" ht="24" customHeight="1" x14ac:dyDescent="0.15">
      <c r="A30" s="1509"/>
      <c r="B30" s="2320" t="s">
        <v>373</v>
      </c>
      <c r="C30" s="2116"/>
      <c r="D30" s="1511" t="s">
        <v>241</v>
      </c>
      <c r="E30" s="1716" t="s">
        <v>770</v>
      </c>
      <c r="F30" s="2301" t="s">
        <v>3190</v>
      </c>
      <c r="G30" s="2302"/>
      <c r="H30" s="1504" t="s">
        <v>2536</v>
      </c>
    </row>
    <row r="31" spans="1:8" ht="30" customHeight="1" x14ac:dyDescent="0.15">
      <c r="A31" s="1509"/>
      <c r="B31" s="2320"/>
      <c r="C31" s="2254"/>
      <c r="D31" s="1511" t="s">
        <v>241</v>
      </c>
      <c r="E31" s="1716" t="s">
        <v>770</v>
      </c>
      <c r="F31" s="2301" t="s">
        <v>3248</v>
      </c>
      <c r="G31" s="2302"/>
      <c r="H31" s="1504" t="s">
        <v>3189</v>
      </c>
    </row>
    <row r="32" spans="1:8" ht="24" customHeight="1" x14ac:dyDescent="0.15">
      <c r="A32" s="1509"/>
      <c r="B32" s="2320"/>
      <c r="C32" s="2254"/>
      <c r="D32" s="1511" t="s">
        <v>241</v>
      </c>
      <c r="E32" s="1723" t="s">
        <v>770</v>
      </c>
      <c r="F32" s="2324" t="s">
        <v>3188</v>
      </c>
      <c r="G32" s="2325"/>
      <c r="H32" s="1504" t="s">
        <v>2536</v>
      </c>
    </row>
    <row r="33" spans="1:8" ht="24" customHeight="1" x14ac:dyDescent="0.15">
      <c r="A33" s="1509"/>
      <c r="B33" s="2321"/>
      <c r="C33" s="2117"/>
      <c r="D33" s="1511" t="s">
        <v>241</v>
      </c>
      <c r="E33" s="1722" t="s">
        <v>770</v>
      </c>
      <c r="F33" s="2328" t="s">
        <v>3186</v>
      </c>
      <c r="G33" s="2329"/>
      <c r="H33" s="1504" t="s">
        <v>2928</v>
      </c>
    </row>
    <row r="34" spans="1:8" ht="24" customHeight="1" x14ac:dyDescent="0.15">
      <c r="A34" s="1509"/>
      <c r="B34" s="1721" t="s">
        <v>99</v>
      </c>
      <c r="C34" s="1263"/>
      <c r="D34" s="1263"/>
      <c r="E34" s="2332"/>
      <c r="F34" s="2333"/>
      <c r="G34" s="2334"/>
      <c r="H34" s="1504"/>
    </row>
    <row r="35" spans="1:8" s="1188" customFormat="1" ht="18" customHeight="1" x14ac:dyDescent="0.15">
      <c r="A35" s="1242"/>
      <c r="B35" s="2175" t="s">
        <v>2572</v>
      </c>
      <c r="C35" s="2128"/>
      <c r="D35" s="1199" t="s">
        <v>241</v>
      </c>
      <c r="E35" s="1204" t="s">
        <v>770</v>
      </c>
      <c r="F35" s="2130" t="s">
        <v>2541</v>
      </c>
      <c r="G35" s="2131"/>
      <c r="H35" s="1265" t="s">
        <v>2536</v>
      </c>
    </row>
    <row r="36" spans="1:8" s="1188" customFormat="1" ht="52.5" customHeight="1" x14ac:dyDescent="0.15">
      <c r="A36" s="1242"/>
      <c r="B36" s="2270"/>
      <c r="C36" s="2129"/>
      <c r="D36" s="1266" t="s">
        <v>241</v>
      </c>
      <c r="E36" s="1267" t="s">
        <v>770</v>
      </c>
      <c r="F36" s="2130" t="s">
        <v>2573</v>
      </c>
      <c r="G36" s="2131"/>
      <c r="H36" s="1265" t="s">
        <v>2574</v>
      </c>
    </row>
    <row r="37" spans="1:8" s="1188" customFormat="1" ht="18" customHeight="1" x14ac:dyDescent="0.15">
      <c r="A37" s="1242"/>
      <c r="B37" s="2175" t="s">
        <v>2590</v>
      </c>
      <c r="C37" s="2128"/>
      <c r="D37" s="1199" t="s">
        <v>241</v>
      </c>
      <c r="E37" s="1204" t="s">
        <v>770</v>
      </c>
      <c r="F37" s="2130" t="s">
        <v>2541</v>
      </c>
      <c r="G37" s="2131"/>
      <c r="H37" s="1265" t="s">
        <v>2536</v>
      </c>
    </row>
    <row r="38" spans="1:8" s="1188" customFormat="1" ht="47.25" customHeight="1" x14ac:dyDescent="0.15">
      <c r="A38" s="1242"/>
      <c r="B38" s="2176"/>
      <c r="C38" s="2133"/>
      <c r="D38" s="1266" t="s">
        <v>241</v>
      </c>
      <c r="E38" s="1267" t="s">
        <v>770</v>
      </c>
      <c r="F38" s="2130" t="s">
        <v>2582</v>
      </c>
      <c r="G38" s="2131"/>
      <c r="H38" s="1265" t="s">
        <v>3219</v>
      </c>
    </row>
    <row r="39" spans="1:8" s="1188" customFormat="1" ht="39" customHeight="1" x14ac:dyDescent="0.15">
      <c r="A39" s="1242"/>
      <c r="B39" s="2270"/>
      <c r="C39" s="2129"/>
      <c r="D39" s="1266" t="s">
        <v>241</v>
      </c>
      <c r="E39" s="1267" t="s">
        <v>770</v>
      </c>
      <c r="F39" s="2130" t="s">
        <v>2888</v>
      </c>
      <c r="G39" s="2131"/>
      <c r="H39" s="1265" t="s">
        <v>3238</v>
      </c>
    </row>
    <row r="40" spans="1:8" ht="36" customHeight="1" x14ac:dyDescent="0.15">
      <c r="A40" s="1509"/>
      <c r="B40" s="1805" t="s">
        <v>3187</v>
      </c>
      <c r="C40" s="1263"/>
      <c r="D40" s="1263"/>
      <c r="E40" s="2332"/>
      <c r="F40" s="2333"/>
      <c r="G40" s="2334"/>
      <c r="H40" s="1457"/>
    </row>
    <row r="41" spans="1:8" ht="22.5" customHeight="1" x14ac:dyDescent="0.15">
      <c r="A41" s="1509"/>
      <c r="B41" s="2303" t="s">
        <v>101</v>
      </c>
      <c r="C41" s="1729" t="s">
        <v>241</v>
      </c>
      <c r="D41" s="1729" t="s">
        <v>241</v>
      </c>
      <c r="E41" s="1715" t="s">
        <v>770</v>
      </c>
      <c r="F41" s="2179" t="s">
        <v>3194</v>
      </c>
      <c r="G41" s="2180"/>
      <c r="H41" s="1457"/>
    </row>
    <row r="42" spans="1:8" ht="24" customHeight="1" x14ac:dyDescent="0.15">
      <c r="A42" s="1509"/>
      <c r="B42" s="2304"/>
      <c r="C42" s="1511" t="s">
        <v>241</v>
      </c>
      <c r="D42" s="1511" t="s">
        <v>241</v>
      </c>
      <c r="E42" s="1456" t="s">
        <v>770</v>
      </c>
      <c r="F42" s="2186" t="s">
        <v>3186</v>
      </c>
      <c r="G42" s="2187"/>
      <c r="H42" s="1457"/>
    </row>
    <row r="43" spans="1:8" ht="30.75" customHeight="1" x14ac:dyDescent="0.15">
      <c r="A43" s="1509"/>
      <c r="B43" s="2305"/>
      <c r="C43" s="1263"/>
      <c r="D43" s="1511" t="s">
        <v>241</v>
      </c>
      <c r="E43" s="1456" t="s">
        <v>770</v>
      </c>
      <c r="F43" s="2301" t="s">
        <v>3248</v>
      </c>
      <c r="G43" s="2302"/>
      <c r="H43" s="1720"/>
    </row>
    <row r="44" spans="1:8" s="1207" customFormat="1" ht="24" customHeight="1" x14ac:dyDescent="0.15">
      <c r="A44" s="1242"/>
      <c r="B44" s="2303" t="s">
        <v>76</v>
      </c>
      <c r="C44" s="1237" t="s">
        <v>241</v>
      </c>
      <c r="D44" s="1455" t="s">
        <v>241</v>
      </c>
      <c r="E44" s="1235" t="s">
        <v>770</v>
      </c>
      <c r="F44" s="2232" t="s">
        <v>2564</v>
      </c>
      <c r="G44" s="2233"/>
      <c r="H44" s="1249"/>
    </row>
    <row r="45" spans="1:8" ht="36" customHeight="1" x14ac:dyDescent="0.15">
      <c r="A45" s="1509"/>
      <c r="B45" s="2304"/>
      <c r="C45" s="1263"/>
      <c r="D45" s="1511" t="s">
        <v>241</v>
      </c>
      <c r="E45" s="1456" t="s">
        <v>770</v>
      </c>
      <c r="F45" s="2223" t="s">
        <v>2948</v>
      </c>
      <c r="G45" s="2315"/>
      <c r="H45" s="1249"/>
    </row>
    <row r="46" spans="1:8" ht="33" customHeight="1" x14ac:dyDescent="0.15">
      <c r="A46" s="1509"/>
      <c r="B46" s="2304"/>
      <c r="C46" s="1510" t="s">
        <v>241</v>
      </c>
      <c r="D46" s="1511" t="s">
        <v>241</v>
      </c>
      <c r="E46" s="1456" t="s">
        <v>770</v>
      </c>
      <c r="F46" s="2223" t="s">
        <v>3249</v>
      </c>
      <c r="G46" s="2313"/>
      <c r="H46" s="1250"/>
    </row>
    <row r="47" spans="1:8" ht="30" customHeight="1" x14ac:dyDescent="0.15">
      <c r="A47" s="1509"/>
      <c r="B47" s="2303" t="s">
        <v>3185</v>
      </c>
      <c r="C47" s="1263"/>
      <c r="D47" s="1511" t="s">
        <v>241</v>
      </c>
      <c r="E47" s="1456" t="s">
        <v>770</v>
      </c>
      <c r="F47" s="2301" t="s">
        <v>3248</v>
      </c>
      <c r="G47" s="2302"/>
      <c r="H47" s="1457" t="s">
        <v>3176</v>
      </c>
    </row>
    <row r="48" spans="1:8" ht="48" customHeight="1" x14ac:dyDescent="0.15">
      <c r="A48" s="1509"/>
      <c r="B48" s="2305"/>
      <c r="C48" s="1237" t="s">
        <v>241</v>
      </c>
      <c r="D48" s="1511" t="s">
        <v>241</v>
      </c>
      <c r="E48" s="1456" t="s">
        <v>770</v>
      </c>
      <c r="F48" s="2223" t="s">
        <v>2538</v>
      </c>
      <c r="G48" s="2234"/>
      <c r="H48" s="1720" t="s">
        <v>3184</v>
      </c>
    </row>
    <row r="49" spans="1:8" ht="30.75" customHeight="1" x14ac:dyDescent="0.15">
      <c r="A49" s="1509"/>
      <c r="B49" s="2303" t="s">
        <v>104</v>
      </c>
      <c r="C49" s="1726"/>
      <c r="D49" s="1511" t="s">
        <v>241</v>
      </c>
      <c r="E49" s="1456" t="s">
        <v>770</v>
      </c>
      <c r="F49" s="2301" t="s">
        <v>3248</v>
      </c>
      <c r="G49" s="2302"/>
      <c r="H49" s="1457" t="s">
        <v>3183</v>
      </c>
    </row>
    <row r="50" spans="1:8" ht="48" customHeight="1" x14ac:dyDescent="0.15">
      <c r="A50" s="1509"/>
      <c r="B50" s="2314"/>
      <c r="C50" s="1237" t="s">
        <v>241</v>
      </c>
      <c r="D50" s="1511" t="s">
        <v>241</v>
      </c>
      <c r="E50" s="1456" t="s">
        <v>770</v>
      </c>
      <c r="F50" s="2223" t="s">
        <v>2538</v>
      </c>
      <c r="G50" s="2234"/>
      <c r="H50" s="1457" t="s">
        <v>2950</v>
      </c>
    </row>
    <row r="51" spans="1:8" s="1207" customFormat="1" ht="72" customHeight="1" x14ac:dyDescent="0.15">
      <c r="A51" s="1242"/>
      <c r="B51" s="2314"/>
      <c r="C51" s="1237" t="s">
        <v>241</v>
      </c>
      <c r="D51" s="1238" t="s">
        <v>241</v>
      </c>
      <c r="E51" s="1235" t="s">
        <v>770</v>
      </c>
      <c r="F51" s="2152" t="s">
        <v>2951</v>
      </c>
      <c r="G51" s="2153"/>
      <c r="H51" s="1250" t="s">
        <v>2547</v>
      </c>
    </row>
    <row r="52" spans="1:8" ht="24" customHeight="1" x14ac:dyDescent="0.15">
      <c r="A52" s="1509"/>
      <c r="B52" s="2303" t="s">
        <v>3182</v>
      </c>
      <c r="C52" s="1510" t="s">
        <v>241</v>
      </c>
      <c r="D52" s="1719" t="s">
        <v>241</v>
      </c>
      <c r="E52" s="1456" t="s">
        <v>770</v>
      </c>
      <c r="F52" s="2186" t="s">
        <v>3195</v>
      </c>
      <c r="G52" s="2187"/>
      <c r="H52" s="1457"/>
    </row>
    <row r="53" spans="1:8" ht="30" customHeight="1" x14ac:dyDescent="0.15">
      <c r="A53" s="1509"/>
      <c r="B53" s="2304"/>
      <c r="C53" s="1263"/>
      <c r="D53" s="1511" t="s">
        <v>241</v>
      </c>
      <c r="E53" s="1449" t="s">
        <v>770</v>
      </c>
      <c r="F53" s="2301" t="s">
        <v>3248</v>
      </c>
      <c r="G53" s="2302"/>
      <c r="H53" s="1457" t="s">
        <v>3176</v>
      </c>
    </row>
    <row r="54" spans="1:8" ht="24" customHeight="1" x14ac:dyDescent="0.15">
      <c r="A54" s="1509"/>
      <c r="B54" s="2304"/>
      <c r="C54" s="1237" t="s">
        <v>241</v>
      </c>
      <c r="D54" s="1511" t="s">
        <v>241</v>
      </c>
      <c r="E54" s="1456" t="s">
        <v>770</v>
      </c>
      <c r="F54" s="2186" t="s">
        <v>2538</v>
      </c>
      <c r="G54" s="2187"/>
      <c r="H54" s="1457" t="s">
        <v>2939</v>
      </c>
    </row>
    <row r="55" spans="1:8" ht="36" customHeight="1" x14ac:dyDescent="0.15">
      <c r="A55" s="1509"/>
      <c r="B55" s="2304"/>
      <c r="C55" s="1714" t="s">
        <v>241</v>
      </c>
      <c r="D55" s="1511" t="s">
        <v>241</v>
      </c>
      <c r="E55" s="1449" t="s">
        <v>770</v>
      </c>
      <c r="F55" s="2186" t="s">
        <v>2940</v>
      </c>
      <c r="G55" s="2187"/>
      <c r="H55" s="2330" t="s">
        <v>2878</v>
      </c>
    </row>
    <row r="56" spans="1:8" ht="24" customHeight="1" x14ac:dyDescent="0.15">
      <c r="A56" s="1509"/>
      <c r="B56" s="2305"/>
      <c r="C56" s="1510" t="s">
        <v>241</v>
      </c>
      <c r="D56" s="1511" t="s">
        <v>241</v>
      </c>
      <c r="E56" s="1456" t="s">
        <v>770</v>
      </c>
      <c r="F56" s="2186" t="s">
        <v>2874</v>
      </c>
      <c r="G56" s="2187"/>
      <c r="H56" s="2331"/>
    </row>
    <row r="57" spans="1:8" ht="24" customHeight="1" x14ac:dyDescent="0.15">
      <c r="A57" s="1509"/>
      <c r="B57" s="2303" t="s">
        <v>3181</v>
      </c>
      <c r="C57" s="1510" t="s">
        <v>241</v>
      </c>
      <c r="D57" s="1511" t="s">
        <v>241</v>
      </c>
      <c r="E57" s="1456" t="s">
        <v>770</v>
      </c>
      <c r="F57" s="2177" t="s">
        <v>3198</v>
      </c>
      <c r="G57" s="2295"/>
      <c r="H57" s="1718"/>
    </row>
    <row r="58" spans="1:8" ht="24" customHeight="1" x14ac:dyDescent="0.15">
      <c r="A58" s="1509"/>
      <c r="B58" s="2316"/>
      <c r="C58" s="1510" t="s">
        <v>241</v>
      </c>
      <c r="D58" s="1511" t="s">
        <v>241</v>
      </c>
      <c r="E58" s="1456" t="s">
        <v>770</v>
      </c>
      <c r="F58" s="2223" t="s">
        <v>3180</v>
      </c>
      <c r="G58" s="2234"/>
      <c r="H58" s="1718"/>
    </row>
    <row r="59" spans="1:8" ht="36" customHeight="1" x14ac:dyDescent="0.15">
      <c r="A59" s="1509"/>
      <c r="B59" s="2317"/>
      <c r="C59" s="1510" t="s">
        <v>241</v>
      </c>
      <c r="D59" s="1511" t="s">
        <v>241</v>
      </c>
      <c r="E59" s="1456" t="s">
        <v>770</v>
      </c>
      <c r="F59" s="2223" t="s">
        <v>3179</v>
      </c>
      <c r="G59" s="2234"/>
      <c r="H59" s="1718" t="s">
        <v>3178</v>
      </c>
    </row>
    <row r="60" spans="1:8" s="1731" customFormat="1" ht="25.5" customHeight="1" x14ac:dyDescent="0.15">
      <c r="A60" s="1727"/>
      <c r="B60" s="2306" t="s">
        <v>438</v>
      </c>
      <c r="C60" s="1728" t="s">
        <v>241</v>
      </c>
      <c r="D60" s="1729" t="s">
        <v>241</v>
      </c>
      <c r="E60" s="1715" t="s">
        <v>770</v>
      </c>
      <c r="F60" s="2177" t="s">
        <v>3196</v>
      </c>
      <c r="G60" s="2295"/>
      <c r="H60" s="1730"/>
    </row>
    <row r="61" spans="1:8" s="1731" customFormat="1" ht="25.5" customHeight="1" x14ac:dyDescent="0.15">
      <c r="A61" s="1727"/>
      <c r="B61" s="2307"/>
      <c r="C61" s="1728" t="s">
        <v>241</v>
      </c>
      <c r="D61" s="1729" t="s">
        <v>241</v>
      </c>
      <c r="E61" s="1715" t="s">
        <v>770</v>
      </c>
      <c r="F61" s="2177" t="s">
        <v>3197</v>
      </c>
      <c r="G61" s="2295"/>
      <c r="H61" s="1730"/>
    </row>
    <row r="62" spans="1:8" ht="24" customHeight="1" x14ac:dyDescent="0.15">
      <c r="A62" s="1509"/>
      <c r="B62" s="2303" t="s">
        <v>3177</v>
      </c>
      <c r="C62" s="1714" t="s">
        <v>241</v>
      </c>
      <c r="D62" s="1511" t="s">
        <v>241</v>
      </c>
      <c r="E62" s="1456" t="s">
        <v>770</v>
      </c>
      <c r="F62" s="2209" t="s">
        <v>2978</v>
      </c>
      <c r="G62" s="2312"/>
      <c r="H62" s="1504"/>
    </row>
    <row r="63" spans="1:8" ht="31.5" customHeight="1" x14ac:dyDescent="0.15">
      <c r="A63" s="1509"/>
      <c r="B63" s="2304"/>
      <c r="C63" s="1263"/>
      <c r="D63" s="1511" t="s">
        <v>241</v>
      </c>
      <c r="E63" s="1456" t="s">
        <v>770</v>
      </c>
      <c r="F63" s="2301" t="s">
        <v>3248</v>
      </c>
      <c r="G63" s="2302"/>
      <c r="H63" s="1504" t="s">
        <v>3176</v>
      </c>
    </row>
    <row r="64" spans="1:8" s="1458" customFormat="1" ht="24.75" customHeight="1" x14ac:dyDescent="0.15">
      <c r="A64" s="1453"/>
      <c r="B64" s="2304"/>
      <c r="C64" s="1237" t="s">
        <v>241</v>
      </c>
      <c r="D64" s="1455" t="s">
        <v>241</v>
      </c>
      <c r="E64" s="1456" t="s">
        <v>770</v>
      </c>
      <c r="F64" s="2223" t="s">
        <v>2942</v>
      </c>
      <c r="G64" s="2313"/>
      <c r="H64" s="1457" t="s">
        <v>2943</v>
      </c>
    </row>
    <row r="65" spans="1:8" s="1458" customFormat="1" ht="24.75" customHeight="1" x14ac:dyDescent="0.15">
      <c r="A65" s="1453"/>
      <c r="B65" s="2305"/>
      <c r="C65" s="1237" t="s">
        <v>241</v>
      </c>
      <c r="D65" s="1455" t="s">
        <v>241</v>
      </c>
      <c r="E65" s="1456" t="s">
        <v>770</v>
      </c>
      <c r="F65" s="2223" t="s">
        <v>2944</v>
      </c>
      <c r="G65" s="2313"/>
      <c r="H65" s="1457" t="s">
        <v>2945</v>
      </c>
    </row>
    <row r="66" spans="1:8" s="1487" customFormat="1" ht="36" customHeight="1" x14ac:dyDescent="0.15">
      <c r="A66" s="1492"/>
      <c r="B66" s="2120" t="s">
        <v>2946</v>
      </c>
      <c r="C66" s="2143"/>
      <c r="D66" s="1506" t="s">
        <v>241</v>
      </c>
      <c r="E66" s="1497" t="s">
        <v>770</v>
      </c>
      <c r="F66" s="2118" t="s">
        <v>3241</v>
      </c>
      <c r="G66" s="2119"/>
      <c r="H66" s="1498"/>
    </row>
    <row r="67" spans="1:8" s="1188" customFormat="1" ht="39.200000000000003" customHeight="1" x14ac:dyDescent="0.15">
      <c r="A67" s="1242"/>
      <c r="B67" s="2114"/>
      <c r="C67" s="2144"/>
      <c r="D67" s="1199" t="s">
        <v>241</v>
      </c>
      <c r="E67" s="1331" t="s">
        <v>770</v>
      </c>
      <c r="F67" s="2138" t="s">
        <v>2627</v>
      </c>
      <c r="G67" s="2139"/>
      <c r="H67" s="1265" t="s">
        <v>2630</v>
      </c>
    </row>
    <row r="68" spans="1:8" s="1188" customFormat="1" ht="39.200000000000003" customHeight="1" x14ac:dyDescent="0.15">
      <c r="A68" s="1242"/>
      <c r="B68" s="2114"/>
      <c r="C68" s="2144"/>
      <c r="D68" s="1199" t="s">
        <v>241</v>
      </c>
      <c r="E68" s="1331" t="s">
        <v>770</v>
      </c>
      <c r="F68" s="2138" t="s">
        <v>2628</v>
      </c>
      <c r="G68" s="2139"/>
      <c r="H68" s="1265" t="s">
        <v>2631</v>
      </c>
    </row>
    <row r="69" spans="1:8" s="1188" customFormat="1" ht="57" customHeight="1" x14ac:dyDescent="0.15">
      <c r="A69" s="1242"/>
      <c r="B69" s="2114"/>
      <c r="C69" s="2145"/>
      <c r="D69" s="1199" t="s">
        <v>241</v>
      </c>
      <c r="E69" s="1331" t="s">
        <v>770</v>
      </c>
      <c r="F69" s="2138" t="s">
        <v>2629</v>
      </c>
      <c r="G69" s="2139"/>
      <c r="H69" s="1265" t="s">
        <v>2632</v>
      </c>
    </row>
    <row r="70" spans="1:8" ht="24" customHeight="1" x14ac:dyDescent="0.15">
      <c r="A70" s="1509"/>
      <c r="B70" s="1804" t="s">
        <v>2868</v>
      </c>
      <c r="C70" s="1714" t="s">
        <v>241</v>
      </c>
      <c r="D70" s="1511" t="s">
        <v>241</v>
      </c>
      <c r="E70" s="1449" t="s">
        <v>770</v>
      </c>
      <c r="F70" s="2310" t="s">
        <v>3193</v>
      </c>
      <c r="G70" s="2311"/>
      <c r="H70" s="1717"/>
    </row>
    <row r="71" spans="1:8" ht="24" customHeight="1" x14ac:dyDescent="0.15">
      <c r="A71" s="1509"/>
      <c r="B71" s="2320" t="s">
        <v>3175</v>
      </c>
      <c r="C71" s="1714" t="s">
        <v>241</v>
      </c>
      <c r="D71" s="1511" t="s">
        <v>241</v>
      </c>
      <c r="E71" s="1716" t="s">
        <v>770</v>
      </c>
      <c r="F71" s="2301" t="s">
        <v>3174</v>
      </c>
      <c r="G71" s="2302"/>
      <c r="H71" s="1504" t="s">
        <v>3173</v>
      </c>
    </row>
    <row r="72" spans="1:8" ht="24" customHeight="1" x14ac:dyDescent="0.15">
      <c r="A72" s="1509"/>
      <c r="B72" s="2320"/>
      <c r="C72" s="1714" t="s">
        <v>241</v>
      </c>
      <c r="D72" s="1511" t="s">
        <v>241</v>
      </c>
      <c r="E72" s="1716" t="s">
        <v>770</v>
      </c>
      <c r="F72" s="2301" t="s">
        <v>3172</v>
      </c>
      <c r="G72" s="2302"/>
      <c r="H72" s="1504"/>
    </row>
    <row r="73" spans="1:8" ht="24" customHeight="1" x14ac:dyDescent="0.15">
      <c r="A73" s="1509"/>
      <c r="B73" s="2320"/>
      <c r="C73" s="1714" t="s">
        <v>241</v>
      </c>
      <c r="D73" s="1511" t="s">
        <v>241</v>
      </c>
      <c r="E73" s="1716" t="s">
        <v>770</v>
      </c>
      <c r="F73" s="2301" t="s">
        <v>3171</v>
      </c>
      <c r="G73" s="2302"/>
      <c r="H73" s="1504"/>
    </row>
    <row r="74" spans="1:8" ht="24" customHeight="1" x14ac:dyDescent="0.15">
      <c r="A74" s="1509"/>
      <c r="B74" s="2321"/>
      <c r="C74" s="1510" t="s">
        <v>241</v>
      </c>
      <c r="D74" s="1511" t="s">
        <v>241</v>
      </c>
      <c r="E74" s="1716" t="s">
        <v>770</v>
      </c>
      <c r="F74" s="2301" t="s">
        <v>3170</v>
      </c>
      <c r="G74" s="2302"/>
      <c r="H74" s="1504" t="s">
        <v>2536</v>
      </c>
    </row>
    <row r="75" spans="1:8" s="1731" customFormat="1" ht="24" customHeight="1" x14ac:dyDescent="0.15">
      <c r="A75" s="1727"/>
      <c r="B75" s="2296" t="s">
        <v>36</v>
      </c>
      <c r="C75" s="1728" t="s">
        <v>241</v>
      </c>
      <c r="D75" s="1729" t="s">
        <v>241</v>
      </c>
      <c r="E75" s="1732" t="s">
        <v>770</v>
      </c>
      <c r="F75" s="2308" t="s">
        <v>3200</v>
      </c>
      <c r="G75" s="2309"/>
      <c r="H75" s="1733"/>
    </row>
    <row r="76" spans="1:8" ht="34.5" customHeight="1" x14ac:dyDescent="0.15">
      <c r="A76" s="1509"/>
      <c r="B76" s="2297"/>
      <c r="C76" s="1510" t="s">
        <v>241</v>
      </c>
      <c r="D76" s="1511" t="s">
        <v>241</v>
      </c>
      <c r="E76" s="1456" t="s">
        <v>770</v>
      </c>
      <c r="F76" s="2177" t="s">
        <v>3201</v>
      </c>
      <c r="G76" s="2295"/>
      <c r="H76" s="1718"/>
    </row>
    <row r="77" spans="1:8" ht="24" customHeight="1" x14ac:dyDescent="0.15">
      <c r="A77" s="1509"/>
      <c r="B77" s="2303" t="s">
        <v>2964</v>
      </c>
      <c r="C77" s="1714" t="s">
        <v>241</v>
      </c>
      <c r="D77" s="1511" t="s">
        <v>241</v>
      </c>
      <c r="E77" s="1716" t="s">
        <v>770</v>
      </c>
      <c r="F77" s="2209" t="s">
        <v>3038</v>
      </c>
      <c r="G77" s="2312"/>
      <c r="H77" s="1504"/>
    </row>
    <row r="78" spans="1:8" ht="24" customHeight="1" x14ac:dyDescent="0.15">
      <c r="A78" s="1509"/>
      <c r="B78" s="2305"/>
      <c r="C78" s="1714" t="s">
        <v>241</v>
      </c>
      <c r="D78" s="1511" t="s">
        <v>241</v>
      </c>
      <c r="E78" s="1716" t="s">
        <v>770</v>
      </c>
      <c r="F78" s="2301" t="s">
        <v>3169</v>
      </c>
      <c r="G78" s="2302"/>
      <c r="H78" s="1504" t="s">
        <v>3168</v>
      </c>
    </row>
    <row r="79" spans="1:8" s="1206" customFormat="1" ht="18" customHeight="1" x14ac:dyDescent="0.15">
      <c r="A79" s="1203" t="s">
        <v>775</v>
      </c>
      <c r="B79" s="2183" t="s">
        <v>37</v>
      </c>
      <c r="C79" s="1261" t="s">
        <v>241</v>
      </c>
      <c r="D79" s="1262" t="s">
        <v>241</v>
      </c>
      <c r="E79" s="1247" t="s">
        <v>770</v>
      </c>
      <c r="F79" s="2130" t="s">
        <v>2587</v>
      </c>
      <c r="G79" s="2131"/>
      <c r="H79" s="1245"/>
    </row>
    <row r="80" spans="1:8" s="1207" customFormat="1" ht="18" customHeight="1" x14ac:dyDescent="0.15">
      <c r="A80" s="1242"/>
      <c r="B80" s="2184"/>
      <c r="C80" s="1237" t="s">
        <v>241</v>
      </c>
      <c r="D80" s="1448" t="s">
        <v>241</v>
      </c>
      <c r="E80" s="1456" t="s">
        <v>770</v>
      </c>
      <c r="F80" s="2186" t="s">
        <v>2876</v>
      </c>
      <c r="G80" s="2187"/>
      <c r="H80" s="1457"/>
    </row>
    <row r="81" spans="1:8" s="1207" customFormat="1" ht="18" customHeight="1" x14ac:dyDescent="0.15">
      <c r="A81" s="1242"/>
      <c r="B81" s="2184"/>
      <c r="C81" s="1237" t="s">
        <v>241</v>
      </c>
      <c r="D81" s="1448" t="s">
        <v>241</v>
      </c>
      <c r="E81" s="1456" t="s">
        <v>770</v>
      </c>
      <c r="F81" s="2186" t="s">
        <v>2877</v>
      </c>
      <c r="G81" s="2187"/>
      <c r="H81" s="1457" t="s">
        <v>2878</v>
      </c>
    </row>
    <row r="82" spans="1:8" s="1463" customFormat="1" ht="18" customHeight="1" x14ac:dyDescent="0.15">
      <c r="A82" s="1453"/>
      <c r="B82" s="2184"/>
      <c r="C82" s="1464" t="s">
        <v>241</v>
      </c>
      <c r="D82" s="1455" t="s">
        <v>241</v>
      </c>
      <c r="E82" s="1456" t="s">
        <v>770</v>
      </c>
      <c r="F82" s="2186" t="s">
        <v>2557</v>
      </c>
      <c r="G82" s="2187"/>
      <c r="H82" s="1457"/>
    </row>
    <row r="83" spans="1:8" s="1206" customFormat="1" ht="42" customHeight="1" x14ac:dyDescent="0.15">
      <c r="A83" s="1203"/>
      <c r="B83" s="2184"/>
      <c r="C83" s="1201" t="s">
        <v>241</v>
      </c>
      <c r="D83" s="1199" t="s">
        <v>241</v>
      </c>
      <c r="E83" s="1204" t="s">
        <v>770</v>
      </c>
      <c r="F83" s="2130" t="s">
        <v>2588</v>
      </c>
      <c r="G83" s="2131"/>
      <c r="H83" s="1265" t="s">
        <v>2636</v>
      </c>
    </row>
    <row r="84" spans="1:8" s="1206" customFormat="1" ht="27" customHeight="1" x14ac:dyDescent="0.15">
      <c r="A84" s="1203"/>
      <c r="B84" s="2185"/>
      <c r="C84" s="1201" t="s">
        <v>241</v>
      </c>
      <c r="D84" s="1199" t="s">
        <v>241</v>
      </c>
      <c r="E84" s="1204" t="s">
        <v>770</v>
      </c>
      <c r="F84" s="2130" t="s">
        <v>2589</v>
      </c>
      <c r="G84" s="2131"/>
      <c r="H84" s="1265" t="s">
        <v>2878</v>
      </c>
    </row>
    <row r="85" spans="1:8" s="1188" customFormat="1" ht="23.25" customHeight="1" x14ac:dyDescent="0.15">
      <c r="A85" s="1242"/>
      <c r="B85" s="2298" t="s">
        <v>2576</v>
      </c>
      <c r="C85" s="2203"/>
      <c r="D85" s="1199" t="s">
        <v>241</v>
      </c>
      <c r="E85" s="1267" t="s">
        <v>770</v>
      </c>
      <c r="F85" s="2188" t="s">
        <v>2646</v>
      </c>
      <c r="G85" s="2189"/>
      <c r="H85" s="1269"/>
    </row>
    <row r="86" spans="1:8" s="1188" customFormat="1" ht="32.25" customHeight="1" x14ac:dyDescent="0.15">
      <c r="A86" s="1242"/>
      <c r="B86" s="2299"/>
      <c r="C86" s="2204"/>
      <c r="D86" s="1199" t="s">
        <v>241</v>
      </c>
      <c r="E86" s="1267" t="s">
        <v>770</v>
      </c>
      <c r="F86" s="2138" t="s">
        <v>2627</v>
      </c>
      <c r="G86" s="2139"/>
      <c r="H86" s="1265" t="s">
        <v>2630</v>
      </c>
    </row>
    <row r="87" spans="1:8" s="1188" customFormat="1" ht="32.25" customHeight="1" x14ac:dyDescent="0.15">
      <c r="A87" s="1242"/>
      <c r="B87" s="2299"/>
      <c r="C87" s="2204"/>
      <c r="D87" s="1199" t="s">
        <v>241</v>
      </c>
      <c r="E87" s="1267" t="s">
        <v>770</v>
      </c>
      <c r="F87" s="2138" t="s">
        <v>2650</v>
      </c>
      <c r="G87" s="2139"/>
      <c r="H87" s="1265" t="s">
        <v>2651</v>
      </c>
    </row>
    <row r="88" spans="1:8" s="1188" customFormat="1" ht="43.5" customHeight="1" x14ac:dyDescent="0.15">
      <c r="A88" s="1242"/>
      <c r="B88" s="2300"/>
      <c r="C88" s="2205"/>
      <c r="D88" s="1199" t="s">
        <v>241</v>
      </c>
      <c r="E88" s="1267" t="s">
        <v>770</v>
      </c>
      <c r="F88" s="2138" t="s">
        <v>2653</v>
      </c>
      <c r="G88" s="2139"/>
      <c r="H88" s="1265" t="s">
        <v>2652</v>
      </c>
    </row>
    <row r="89" spans="1:8" ht="36" customHeight="1" x14ac:dyDescent="0.15">
      <c r="A89" s="1509"/>
      <c r="B89" s="2304" t="s">
        <v>84</v>
      </c>
      <c r="C89" s="2116"/>
      <c r="D89" s="1714" t="s">
        <v>241</v>
      </c>
      <c r="E89" s="1456" t="s">
        <v>770</v>
      </c>
      <c r="F89" s="2186" t="s">
        <v>3199</v>
      </c>
      <c r="G89" s="2187"/>
      <c r="H89" s="1452"/>
    </row>
    <row r="90" spans="1:8" ht="41.25" customHeight="1" x14ac:dyDescent="0.15">
      <c r="A90" s="1509"/>
      <c r="B90" s="2304"/>
      <c r="C90" s="2254"/>
      <c r="D90" s="1511" t="s">
        <v>241</v>
      </c>
      <c r="E90" s="1456" t="s">
        <v>770</v>
      </c>
      <c r="F90" s="2301" t="s">
        <v>3248</v>
      </c>
      <c r="G90" s="2302"/>
      <c r="H90" s="1457" t="s">
        <v>3167</v>
      </c>
    </row>
    <row r="91" spans="1:8" ht="36" customHeight="1" x14ac:dyDescent="0.15">
      <c r="A91" s="1509"/>
      <c r="B91" s="2305"/>
      <c r="C91" s="2117"/>
      <c r="D91" s="1511" t="s">
        <v>241</v>
      </c>
      <c r="E91" s="1449" t="s">
        <v>770</v>
      </c>
      <c r="F91" s="2136" t="s">
        <v>3221</v>
      </c>
      <c r="G91" s="2137"/>
      <c r="H91" s="1505" t="s">
        <v>3223</v>
      </c>
    </row>
    <row r="92" spans="1:8" s="1188" customFormat="1" ht="32.25" customHeight="1" x14ac:dyDescent="0.15">
      <c r="A92" s="1767"/>
      <c r="B92" s="1808" t="s">
        <v>2577</v>
      </c>
      <c r="C92" s="1271" t="s">
        <v>241</v>
      </c>
      <c r="D92" s="1272" t="s">
        <v>241</v>
      </c>
      <c r="E92" s="1204" t="s">
        <v>770</v>
      </c>
      <c r="F92" s="2130" t="s">
        <v>3240</v>
      </c>
      <c r="G92" s="2131"/>
      <c r="H92" s="1273" t="s">
        <v>2580</v>
      </c>
    </row>
    <row r="93" spans="1:8" s="1188" customFormat="1" ht="32.25" customHeight="1" x14ac:dyDescent="0.15">
      <c r="A93" s="1276"/>
      <c r="B93" s="1806" t="s">
        <v>2578</v>
      </c>
      <c r="C93" s="1201" t="s">
        <v>241</v>
      </c>
      <c r="D93" s="1199" t="s">
        <v>241</v>
      </c>
      <c r="E93" s="1267" t="s">
        <v>770</v>
      </c>
      <c r="F93" s="2188" t="s">
        <v>3240</v>
      </c>
      <c r="G93" s="2189"/>
      <c r="H93" s="1197" t="s">
        <v>2580</v>
      </c>
    </row>
    <row r="94" spans="1:8" s="1188" customFormat="1" ht="32.25" customHeight="1" x14ac:dyDescent="0.15">
      <c r="A94" s="1790"/>
      <c r="B94" s="1807" t="s">
        <v>2579</v>
      </c>
      <c r="C94" s="1792" t="s">
        <v>241</v>
      </c>
      <c r="D94" s="1793" t="s">
        <v>241</v>
      </c>
      <c r="E94" s="1794" t="s">
        <v>770</v>
      </c>
      <c r="F94" s="2250" t="s">
        <v>3240</v>
      </c>
      <c r="G94" s="2251"/>
      <c r="H94" s="1795" t="s">
        <v>2580</v>
      </c>
    </row>
    <row r="96" spans="1:8" ht="11.25" customHeight="1" x14ac:dyDescent="0.15"/>
  </sheetData>
  <mergeCells count="107">
    <mergeCell ref="F55:G55"/>
    <mergeCell ref="F49:G49"/>
    <mergeCell ref="F54:G54"/>
    <mergeCell ref="F48:G48"/>
    <mergeCell ref="H55:H56"/>
    <mergeCell ref="E27:G27"/>
    <mergeCell ref="F50:G50"/>
    <mergeCell ref="F52:G52"/>
    <mergeCell ref="F28:G28"/>
    <mergeCell ref="F56:G56"/>
    <mergeCell ref="E34:G34"/>
    <mergeCell ref="F44:G44"/>
    <mergeCell ref="E40:G40"/>
    <mergeCell ref="F91:G91"/>
    <mergeCell ref="F90:G90"/>
    <mergeCell ref="F72:G72"/>
    <mergeCell ref="F73:G73"/>
    <mergeCell ref="F89:G89"/>
    <mergeCell ref="F77:G77"/>
    <mergeCell ref="F78:G78"/>
    <mergeCell ref="B71:B74"/>
    <mergeCell ref="F71:G71"/>
    <mergeCell ref="C89:C91"/>
    <mergeCell ref="A1:H1"/>
    <mergeCell ref="A17:B17"/>
    <mergeCell ref="E17:G17"/>
    <mergeCell ref="F20:G20"/>
    <mergeCell ref="F18:G18"/>
    <mergeCell ref="B30:B33"/>
    <mergeCell ref="B28:B29"/>
    <mergeCell ref="A18:B24"/>
    <mergeCell ref="C21:C24"/>
    <mergeCell ref="D21:D24"/>
    <mergeCell ref="F25:G25"/>
    <mergeCell ref="H21:H24"/>
    <mergeCell ref="F19:G19"/>
    <mergeCell ref="C30:C33"/>
    <mergeCell ref="F31:G31"/>
    <mergeCell ref="F32:G32"/>
    <mergeCell ref="F26:G26"/>
    <mergeCell ref="C28:C29"/>
    <mergeCell ref="F29:G29"/>
    <mergeCell ref="F30:G30"/>
    <mergeCell ref="F33:G33"/>
    <mergeCell ref="F92:G92"/>
    <mergeCell ref="F93:G93"/>
    <mergeCell ref="F94:G94"/>
    <mergeCell ref="B35:B36"/>
    <mergeCell ref="C35:C36"/>
    <mergeCell ref="F35:G35"/>
    <mergeCell ref="F36:G36"/>
    <mergeCell ref="B37:B39"/>
    <mergeCell ref="C37:C39"/>
    <mergeCell ref="F37:G37"/>
    <mergeCell ref="F63:G63"/>
    <mergeCell ref="B44:B46"/>
    <mergeCell ref="B49:B51"/>
    <mergeCell ref="B47:B48"/>
    <mergeCell ref="F51:G51"/>
    <mergeCell ref="F42:G42"/>
    <mergeCell ref="F43:G43"/>
    <mergeCell ref="F45:G45"/>
    <mergeCell ref="B77:B78"/>
    <mergeCell ref="F46:G46"/>
    <mergeCell ref="F47:G47"/>
    <mergeCell ref="B57:B59"/>
    <mergeCell ref="B52:B56"/>
    <mergeCell ref="B89:B91"/>
    <mergeCell ref="B41:B43"/>
    <mergeCell ref="F41:G41"/>
    <mergeCell ref="F60:G60"/>
    <mergeCell ref="F61:G61"/>
    <mergeCell ref="B60:B61"/>
    <mergeCell ref="F38:G38"/>
    <mergeCell ref="F39:G39"/>
    <mergeCell ref="F75:G75"/>
    <mergeCell ref="B79:B84"/>
    <mergeCell ref="F79:G79"/>
    <mergeCell ref="F80:G80"/>
    <mergeCell ref="F81:G81"/>
    <mergeCell ref="F82:G82"/>
    <mergeCell ref="F83:G83"/>
    <mergeCell ref="F84:G84"/>
    <mergeCell ref="F57:G57"/>
    <mergeCell ref="F53:G53"/>
    <mergeCell ref="F70:G70"/>
    <mergeCell ref="F59:G59"/>
    <mergeCell ref="F58:G58"/>
    <mergeCell ref="F62:G62"/>
    <mergeCell ref="F64:G64"/>
    <mergeCell ref="F65:G65"/>
    <mergeCell ref="B62:B65"/>
    <mergeCell ref="B66:B69"/>
    <mergeCell ref="F66:G66"/>
    <mergeCell ref="F67:G67"/>
    <mergeCell ref="F68:G68"/>
    <mergeCell ref="F69:G69"/>
    <mergeCell ref="F76:G76"/>
    <mergeCell ref="B75:B76"/>
    <mergeCell ref="B85:B88"/>
    <mergeCell ref="F85:G85"/>
    <mergeCell ref="F86:G86"/>
    <mergeCell ref="F87:G87"/>
    <mergeCell ref="F88:G88"/>
    <mergeCell ref="F74:G74"/>
    <mergeCell ref="C66:C69"/>
    <mergeCell ref="C85:C88"/>
  </mergeCells>
  <phoneticPr fontId="9"/>
  <printOptions horizontalCentered="1"/>
  <pageMargins left="0.59055118110236227" right="0.39370078740157483" top="0.59055118110236227" bottom="0.19685039370078741" header="0.31496062992125984" footer="0.51181102362204722"/>
  <pageSetup paperSize="9" fitToHeight="4" orientation="portrait"/>
  <headerFooter alignWithMargins="0">
    <oddHeader>&amp;R&amp;"ＭＳ ゴシック,標準"&amp;10（福岡市様式）&lt;加算様式２&gt;</oddHeader>
  </headerFooter>
  <rowBreaks count="3" manualBreakCount="3">
    <brk id="39" max="7" man="1"/>
    <brk id="61" max="7" man="1"/>
    <brk id="88"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1" tint="0.499984740745262"/>
  </sheetPr>
  <dimension ref="A1:AF123"/>
  <sheetViews>
    <sheetView workbookViewId="0"/>
  </sheetViews>
  <sheetFormatPr defaultColWidth="9" defaultRowHeight="13.5" x14ac:dyDescent="0.15"/>
  <cols>
    <col min="1" max="1" width="2.125" style="1126" customWidth="1"/>
    <col min="2" max="23" width="3.625" style="1126" customWidth="1"/>
    <col min="24" max="24" width="2.125" style="1126" customWidth="1"/>
    <col min="25" max="37" width="5.625" style="1126" customWidth="1"/>
    <col min="38" max="16384" width="9" style="1126"/>
  </cols>
  <sheetData>
    <row r="1" spans="2:23" x14ac:dyDescent="0.15">
      <c r="B1" s="1126" t="s">
        <v>2240</v>
      </c>
      <c r="M1" s="1127"/>
      <c r="N1" s="1128"/>
      <c r="O1" s="1128"/>
      <c r="P1" s="1128"/>
      <c r="Q1" s="1127" t="s">
        <v>477</v>
      </c>
      <c r="R1" s="1128"/>
      <c r="S1" s="1128" t="s">
        <v>478</v>
      </c>
      <c r="T1" s="1128"/>
      <c r="U1" s="1128" t="s">
        <v>479</v>
      </c>
      <c r="V1" s="1128"/>
      <c r="W1" s="1128" t="s">
        <v>647</v>
      </c>
    </row>
    <row r="2" spans="2:23" ht="5.0999999999999996" customHeight="1" x14ac:dyDescent="0.15">
      <c r="M2" s="1127"/>
      <c r="N2" s="1128"/>
      <c r="O2" s="1128"/>
      <c r="P2" s="1128"/>
      <c r="Q2" s="1127"/>
      <c r="R2" s="1128"/>
      <c r="S2" s="1128"/>
      <c r="T2" s="1128"/>
      <c r="U2" s="1128"/>
      <c r="V2" s="1128"/>
      <c r="W2" s="1128"/>
    </row>
    <row r="3" spans="2:23" x14ac:dyDescent="0.15">
      <c r="B3" s="3498" t="s">
        <v>2241</v>
      </c>
      <c r="C3" s="3498"/>
      <c r="D3" s="3498"/>
      <c r="E3" s="3498"/>
      <c r="F3" s="3498"/>
      <c r="G3" s="3498"/>
      <c r="H3" s="3498"/>
      <c r="I3" s="3498"/>
      <c r="J3" s="3498"/>
      <c r="K3" s="3498"/>
      <c r="L3" s="3498"/>
      <c r="M3" s="3498"/>
      <c r="N3" s="3498"/>
      <c r="O3" s="3498"/>
      <c r="P3" s="3498"/>
      <c r="Q3" s="3498"/>
      <c r="R3" s="3498"/>
      <c r="S3" s="3498"/>
      <c r="T3" s="3498"/>
      <c r="U3" s="3498"/>
      <c r="V3" s="3498"/>
      <c r="W3" s="3498"/>
    </row>
    <row r="4" spans="2:23" ht="5.0999999999999996" customHeight="1" x14ac:dyDescent="0.15">
      <c r="B4" s="1128"/>
      <c r="C4" s="1128"/>
      <c r="D4" s="1128"/>
      <c r="E4" s="1128"/>
      <c r="F4" s="1128"/>
      <c r="G4" s="1128"/>
      <c r="H4" s="1128"/>
      <c r="I4" s="1128"/>
      <c r="J4" s="1128"/>
      <c r="K4" s="1128"/>
      <c r="L4" s="1128"/>
      <c r="M4" s="1128"/>
      <c r="N4" s="1128"/>
      <c r="O4" s="1128"/>
      <c r="P4" s="1128"/>
      <c r="Q4" s="1128"/>
      <c r="R4" s="1128"/>
      <c r="S4" s="1128"/>
      <c r="T4" s="1128"/>
      <c r="U4" s="1128"/>
      <c r="V4" s="1128"/>
      <c r="W4" s="1128"/>
    </row>
    <row r="5" spans="2:23" x14ac:dyDescent="0.15">
      <c r="B5" s="1128"/>
      <c r="C5" s="1128"/>
      <c r="D5" s="1128"/>
      <c r="E5" s="1128"/>
      <c r="F5" s="1128"/>
      <c r="G5" s="1128"/>
      <c r="H5" s="1128"/>
      <c r="I5" s="1128"/>
      <c r="J5" s="1128"/>
      <c r="K5" s="1128"/>
      <c r="L5" s="1128"/>
      <c r="M5" s="1128"/>
      <c r="N5" s="1128"/>
      <c r="O5" s="1128"/>
      <c r="P5" s="1127" t="s">
        <v>1151</v>
      </c>
      <c r="Q5" s="3499"/>
      <c r="R5" s="3499"/>
      <c r="S5" s="3499"/>
      <c r="T5" s="3499"/>
      <c r="U5" s="3499"/>
      <c r="V5" s="3499"/>
      <c r="W5" s="3499"/>
    </row>
    <row r="6" spans="2:23" x14ac:dyDescent="0.15">
      <c r="B6" s="1128"/>
      <c r="C6" s="1128"/>
      <c r="D6" s="1128"/>
      <c r="E6" s="1128"/>
      <c r="F6" s="1128"/>
      <c r="G6" s="1128"/>
      <c r="H6" s="1128"/>
      <c r="I6" s="1128"/>
      <c r="J6" s="1128"/>
      <c r="K6" s="1128"/>
      <c r="L6" s="1128"/>
      <c r="M6" s="1128"/>
      <c r="N6" s="1128"/>
      <c r="O6" s="1128"/>
      <c r="P6" s="1127" t="s">
        <v>652</v>
      </c>
      <c r="Q6" s="3500"/>
      <c r="R6" s="3500"/>
      <c r="S6" s="3500"/>
      <c r="T6" s="3500"/>
      <c r="U6" s="3500"/>
      <c r="V6" s="3500"/>
      <c r="W6" s="3500"/>
    </row>
    <row r="7" spans="2:23" ht="10.5" customHeight="1" x14ac:dyDescent="0.15">
      <c r="B7" s="1128"/>
      <c r="C7" s="1128"/>
      <c r="D7" s="1128"/>
      <c r="E7" s="1128"/>
      <c r="F7" s="1128"/>
      <c r="G7" s="1128"/>
      <c r="H7" s="1128"/>
      <c r="I7" s="1128"/>
      <c r="J7" s="1128"/>
      <c r="K7" s="1128"/>
      <c r="L7" s="1128"/>
      <c r="M7" s="1128"/>
      <c r="N7" s="1128"/>
      <c r="O7" s="1128"/>
      <c r="P7" s="1128"/>
      <c r="Q7" s="1128"/>
      <c r="R7" s="1128"/>
      <c r="S7" s="1128"/>
      <c r="T7" s="1128"/>
      <c r="U7" s="1128"/>
      <c r="V7" s="1128"/>
      <c r="W7" s="1128"/>
    </row>
    <row r="8" spans="2:23" x14ac:dyDescent="0.15">
      <c r="B8" s="1126" t="s">
        <v>2242</v>
      </c>
    </row>
    <row r="9" spans="2:23" x14ac:dyDescent="0.15">
      <c r="C9" s="1128" t="s">
        <v>10</v>
      </c>
      <c r="D9" s="1126" t="s">
        <v>2243</v>
      </c>
      <c r="J9" s="1128" t="s">
        <v>10</v>
      </c>
      <c r="K9" s="1126" t="s">
        <v>2244</v>
      </c>
    </row>
    <row r="10" spans="2:23" ht="10.5" customHeight="1" x14ac:dyDescent="0.15"/>
    <row r="11" spans="2:23" x14ac:dyDescent="0.15">
      <c r="B11" s="1126" t="s">
        <v>2245</v>
      </c>
    </row>
    <row r="12" spans="2:23" x14ac:dyDescent="0.15">
      <c r="C12" s="1128" t="s">
        <v>10</v>
      </c>
      <c r="D12" s="1126" t="s">
        <v>2246</v>
      </c>
    </row>
    <row r="13" spans="2:23" x14ac:dyDescent="0.15">
      <c r="C13" s="1128" t="s">
        <v>10</v>
      </c>
      <c r="D13" s="1126" t="s">
        <v>2247</v>
      </c>
    </row>
    <row r="14" spans="2:23" ht="10.5" customHeight="1" x14ac:dyDescent="0.15"/>
    <row r="15" spans="2:23" x14ac:dyDescent="0.15">
      <c r="B15" s="1126" t="s">
        <v>1101</v>
      </c>
    </row>
    <row r="16" spans="2:23" ht="60" customHeight="1" x14ac:dyDescent="0.15">
      <c r="B16" s="3487"/>
      <c r="C16" s="3487"/>
      <c r="D16" s="3487"/>
      <c r="E16" s="3487"/>
      <c r="F16" s="3494" t="s">
        <v>2248</v>
      </c>
      <c r="G16" s="3495"/>
      <c r="H16" s="3495"/>
      <c r="I16" s="3495"/>
      <c r="J16" s="3495"/>
      <c r="K16" s="3495"/>
      <c r="L16" s="3496"/>
      <c r="M16" s="3488" t="s">
        <v>2249</v>
      </c>
      <c r="N16" s="3488"/>
      <c r="O16" s="3488"/>
      <c r="P16" s="3488"/>
      <c r="Q16" s="3488"/>
      <c r="R16" s="3488"/>
      <c r="S16" s="3488"/>
    </row>
    <row r="17" spans="2:23" x14ac:dyDescent="0.15">
      <c r="B17" s="3485">
        <v>4</v>
      </c>
      <c r="C17" s="3486"/>
      <c r="D17" s="3486" t="s">
        <v>646</v>
      </c>
      <c r="E17" s="3497"/>
      <c r="F17" s="3485"/>
      <c r="G17" s="3486"/>
      <c r="H17" s="3486"/>
      <c r="I17" s="3486"/>
      <c r="J17" s="3486"/>
      <c r="K17" s="3486"/>
      <c r="L17" s="1129" t="s">
        <v>860</v>
      </c>
      <c r="M17" s="3485"/>
      <c r="N17" s="3486"/>
      <c r="O17" s="3486"/>
      <c r="P17" s="3486"/>
      <c r="Q17" s="3486"/>
      <c r="R17" s="3486"/>
      <c r="S17" s="1129" t="s">
        <v>860</v>
      </c>
    </row>
    <row r="18" spans="2:23" x14ac:dyDescent="0.15">
      <c r="B18" s="3485">
        <v>5</v>
      </c>
      <c r="C18" s="3486"/>
      <c r="D18" s="3486" t="s">
        <v>646</v>
      </c>
      <c r="E18" s="3497"/>
      <c r="F18" s="3485"/>
      <c r="G18" s="3486"/>
      <c r="H18" s="3486"/>
      <c r="I18" s="3486"/>
      <c r="J18" s="3486"/>
      <c r="K18" s="3486"/>
      <c r="L18" s="1129" t="s">
        <v>860</v>
      </c>
      <c r="M18" s="3485"/>
      <c r="N18" s="3486"/>
      <c r="O18" s="3486"/>
      <c r="P18" s="3486"/>
      <c r="Q18" s="3486"/>
      <c r="R18" s="3486"/>
      <c r="S18" s="1129" t="s">
        <v>860</v>
      </c>
    </row>
    <row r="19" spans="2:23" x14ac:dyDescent="0.15">
      <c r="B19" s="3485">
        <v>6</v>
      </c>
      <c r="C19" s="3486"/>
      <c r="D19" s="3486" t="s">
        <v>646</v>
      </c>
      <c r="E19" s="3497"/>
      <c r="F19" s="3485"/>
      <c r="G19" s="3486"/>
      <c r="H19" s="3486"/>
      <c r="I19" s="3486"/>
      <c r="J19" s="3486"/>
      <c r="K19" s="3486"/>
      <c r="L19" s="1129" t="s">
        <v>860</v>
      </c>
      <c r="M19" s="3485"/>
      <c r="N19" s="3486"/>
      <c r="O19" s="3486"/>
      <c r="P19" s="3486"/>
      <c r="Q19" s="3486"/>
      <c r="R19" s="3486"/>
      <c r="S19" s="1129" t="s">
        <v>860</v>
      </c>
    </row>
    <row r="20" spans="2:23" x14ac:dyDescent="0.15">
      <c r="B20" s="3485">
        <v>7</v>
      </c>
      <c r="C20" s="3486"/>
      <c r="D20" s="3486" t="s">
        <v>646</v>
      </c>
      <c r="E20" s="3497"/>
      <c r="F20" s="3485"/>
      <c r="G20" s="3486"/>
      <c r="H20" s="3486"/>
      <c r="I20" s="3486"/>
      <c r="J20" s="3486"/>
      <c r="K20" s="3486"/>
      <c r="L20" s="1129" t="s">
        <v>860</v>
      </c>
      <c r="M20" s="3485"/>
      <c r="N20" s="3486"/>
      <c r="O20" s="3486"/>
      <c r="P20" s="3486"/>
      <c r="Q20" s="3486"/>
      <c r="R20" s="3486"/>
      <c r="S20" s="1129" t="s">
        <v>860</v>
      </c>
    </row>
    <row r="21" spans="2:23" x14ac:dyDescent="0.15">
      <c r="B21" s="3485">
        <v>8</v>
      </c>
      <c r="C21" s="3486"/>
      <c r="D21" s="3486" t="s">
        <v>646</v>
      </c>
      <c r="E21" s="3497"/>
      <c r="F21" s="3485"/>
      <c r="G21" s="3486"/>
      <c r="H21" s="3486"/>
      <c r="I21" s="3486"/>
      <c r="J21" s="3486"/>
      <c r="K21" s="3486"/>
      <c r="L21" s="1129" t="s">
        <v>860</v>
      </c>
      <c r="M21" s="3485"/>
      <c r="N21" s="3486"/>
      <c r="O21" s="3486"/>
      <c r="P21" s="3486"/>
      <c r="Q21" s="3486"/>
      <c r="R21" s="3486"/>
      <c r="S21" s="1129" t="s">
        <v>860</v>
      </c>
    </row>
    <row r="22" spans="2:23" x14ac:dyDescent="0.15">
      <c r="B22" s="3485">
        <v>9</v>
      </c>
      <c r="C22" s="3486"/>
      <c r="D22" s="3486" t="s">
        <v>646</v>
      </c>
      <c r="E22" s="3497"/>
      <c r="F22" s="3485"/>
      <c r="G22" s="3486"/>
      <c r="H22" s="3486"/>
      <c r="I22" s="3486"/>
      <c r="J22" s="3486"/>
      <c r="K22" s="3486"/>
      <c r="L22" s="1129" t="s">
        <v>860</v>
      </c>
      <c r="M22" s="3485"/>
      <c r="N22" s="3486"/>
      <c r="O22" s="3486"/>
      <c r="P22" s="3486"/>
      <c r="Q22" s="3486"/>
      <c r="R22" s="3486"/>
      <c r="S22" s="1129" t="s">
        <v>860</v>
      </c>
    </row>
    <row r="23" spans="2:23" x14ac:dyDescent="0.15">
      <c r="B23" s="3485">
        <v>10</v>
      </c>
      <c r="C23" s="3486"/>
      <c r="D23" s="3486" t="s">
        <v>646</v>
      </c>
      <c r="E23" s="3497"/>
      <c r="F23" s="3485"/>
      <c r="G23" s="3486"/>
      <c r="H23" s="3486"/>
      <c r="I23" s="3486"/>
      <c r="J23" s="3486"/>
      <c r="K23" s="3486"/>
      <c r="L23" s="1129" t="s">
        <v>860</v>
      </c>
      <c r="M23" s="3485"/>
      <c r="N23" s="3486"/>
      <c r="O23" s="3486"/>
      <c r="P23" s="3486"/>
      <c r="Q23" s="3486"/>
      <c r="R23" s="3486"/>
      <c r="S23" s="1129" t="s">
        <v>860</v>
      </c>
    </row>
    <row r="24" spans="2:23" x14ac:dyDescent="0.15">
      <c r="B24" s="3485">
        <v>11</v>
      </c>
      <c r="C24" s="3486"/>
      <c r="D24" s="3486" t="s">
        <v>646</v>
      </c>
      <c r="E24" s="3497"/>
      <c r="F24" s="3485"/>
      <c r="G24" s="3486"/>
      <c r="H24" s="3486"/>
      <c r="I24" s="3486"/>
      <c r="J24" s="3486"/>
      <c r="K24" s="3486"/>
      <c r="L24" s="1129" t="s">
        <v>860</v>
      </c>
      <c r="M24" s="3485"/>
      <c r="N24" s="3486"/>
      <c r="O24" s="3486"/>
      <c r="P24" s="3486"/>
      <c r="Q24" s="3486"/>
      <c r="R24" s="3486"/>
      <c r="S24" s="1129" t="s">
        <v>860</v>
      </c>
    </row>
    <row r="25" spans="2:23" x14ac:dyDescent="0.15">
      <c r="B25" s="3485">
        <v>12</v>
      </c>
      <c r="C25" s="3486"/>
      <c r="D25" s="3486" t="s">
        <v>646</v>
      </c>
      <c r="E25" s="3497"/>
      <c r="F25" s="3485"/>
      <c r="G25" s="3486"/>
      <c r="H25" s="3486"/>
      <c r="I25" s="3486"/>
      <c r="J25" s="3486"/>
      <c r="K25" s="3486"/>
      <c r="L25" s="1129" t="s">
        <v>860</v>
      </c>
      <c r="M25" s="3485"/>
      <c r="N25" s="3486"/>
      <c r="O25" s="3486"/>
      <c r="P25" s="3486"/>
      <c r="Q25" s="3486"/>
      <c r="R25" s="3486"/>
      <c r="S25" s="1129" t="s">
        <v>860</v>
      </c>
      <c r="U25" s="3487" t="s">
        <v>2250</v>
      </c>
      <c r="V25" s="3487"/>
      <c r="W25" s="3487"/>
    </row>
    <row r="26" spans="2:23" x14ac:dyDescent="0.15">
      <c r="B26" s="3485">
        <v>1</v>
      </c>
      <c r="C26" s="3486"/>
      <c r="D26" s="3486" t="s">
        <v>646</v>
      </c>
      <c r="E26" s="3497"/>
      <c r="F26" s="3485"/>
      <c r="G26" s="3486"/>
      <c r="H26" s="3486"/>
      <c r="I26" s="3486"/>
      <c r="J26" s="3486"/>
      <c r="K26" s="3486"/>
      <c r="L26" s="1129" t="s">
        <v>860</v>
      </c>
      <c r="M26" s="3485"/>
      <c r="N26" s="3486"/>
      <c r="O26" s="3486"/>
      <c r="P26" s="3486"/>
      <c r="Q26" s="3486"/>
      <c r="R26" s="3486"/>
      <c r="S26" s="1129" t="s">
        <v>860</v>
      </c>
      <c r="U26" s="3487"/>
      <c r="V26" s="3487"/>
      <c r="W26" s="3487"/>
    </row>
    <row r="27" spans="2:23" x14ac:dyDescent="0.15">
      <c r="B27" s="3485">
        <v>2</v>
      </c>
      <c r="C27" s="3486"/>
      <c r="D27" s="3486" t="s">
        <v>646</v>
      </c>
      <c r="E27" s="3497"/>
      <c r="F27" s="3485"/>
      <c r="G27" s="3486"/>
      <c r="H27" s="3486"/>
      <c r="I27" s="3486"/>
      <c r="J27" s="3486"/>
      <c r="K27" s="3486"/>
      <c r="L27" s="1129" t="s">
        <v>860</v>
      </c>
      <c r="M27" s="3485"/>
      <c r="N27" s="3486"/>
      <c r="O27" s="3486"/>
      <c r="P27" s="3486"/>
      <c r="Q27" s="3486"/>
      <c r="R27" s="3486"/>
      <c r="S27" s="1129" t="s">
        <v>860</v>
      </c>
    </row>
    <row r="28" spans="2:23" x14ac:dyDescent="0.15">
      <c r="B28" s="3487" t="s">
        <v>1345</v>
      </c>
      <c r="C28" s="3487"/>
      <c r="D28" s="3487"/>
      <c r="E28" s="3487"/>
      <c r="F28" s="3485" t="str">
        <f>IF(SUM(F17:K27)=0,"",SUM(F17:K27))</f>
        <v/>
      </c>
      <c r="G28" s="3486"/>
      <c r="H28" s="3486"/>
      <c r="I28" s="3486"/>
      <c r="J28" s="3486"/>
      <c r="K28" s="3486"/>
      <c r="L28" s="1129" t="s">
        <v>860</v>
      </c>
      <c r="M28" s="3485" t="str">
        <f>IF(SUM(M17:R27)=0,"",SUM(M17:R27))</f>
        <v/>
      </c>
      <c r="N28" s="3486"/>
      <c r="O28" s="3486"/>
      <c r="P28" s="3486"/>
      <c r="Q28" s="3486"/>
      <c r="R28" s="3486"/>
      <c r="S28" s="1129" t="s">
        <v>860</v>
      </c>
      <c r="U28" s="3487" t="s">
        <v>2251</v>
      </c>
      <c r="V28" s="3487"/>
      <c r="W28" s="3487"/>
    </row>
    <row r="29" spans="2:23" ht="39.950000000000003" customHeight="1" x14ac:dyDescent="0.15">
      <c r="B29" s="3488" t="s">
        <v>2252</v>
      </c>
      <c r="C29" s="3487"/>
      <c r="D29" s="3487"/>
      <c r="E29" s="3487"/>
      <c r="F29" s="3489" t="str">
        <f>IF(F28="","",F28/U26)</f>
        <v/>
      </c>
      <c r="G29" s="3490"/>
      <c r="H29" s="3490"/>
      <c r="I29" s="3490"/>
      <c r="J29" s="3490"/>
      <c r="K29" s="3490"/>
      <c r="L29" s="1129" t="s">
        <v>860</v>
      </c>
      <c r="M29" s="3489" t="str">
        <f>IF(M28="","",M28/U26)</f>
        <v/>
      </c>
      <c r="N29" s="3490"/>
      <c r="O29" s="3490"/>
      <c r="P29" s="3490"/>
      <c r="Q29" s="3490"/>
      <c r="R29" s="3490"/>
      <c r="S29" s="1129" t="s">
        <v>860</v>
      </c>
      <c r="U29" s="3491" t="str">
        <f>IF(F29="","",ROUNDDOWN(M29/F29,3))</f>
        <v/>
      </c>
      <c r="V29" s="3492"/>
      <c r="W29" s="3493"/>
    </row>
    <row r="31" spans="2:23" x14ac:dyDescent="0.15">
      <c r="B31" s="1126" t="s">
        <v>1110</v>
      </c>
    </row>
    <row r="32" spans="2:23" ht="60" customHeight="1" x14ac:dyDescent="0.15">
      <c r="B32" s="3487"/>
      <c r="C32" s="3487"/>
      <c r="D32" s="3487"/>
      <c r="E32" s="3487"/>
      <c r="F32" s="3494" t="s">
        <v>2248</v>
      </c>
      <c r="G32" s="3495"/>
      <c r="H32" s="3495"/>
      <c r="I32" s="3495"/>
      <c r="J32" s="3495"/>
      <c r="K32" s="3495"/>
      <c r="L32" s="3496"/>
      <c r="M32" s="3488" t="s">
        <v>2249</v>
      </c>
      <c r="N32" s="3488"/>
      <c r="O32" s="3488"/>
      <c r="P32" s="3488"/>
      <c r="Q32" s="3488"/>
      <c r="R32" s="3488"/>
      <c r="S32" s="3488"/>
    </row>
    <row r="33" spans="1:32" x14ac:dyDescent="0.15">
      <c r="B33" s="3485"/>
      <c r="C33" s="3486"/>
      <c r="D33" s="3486"/>
      <c r="E33" s="1130" t="s">
        <v>646</v>
      </c>
      <c r="F33" s="3485"/>
      <c r="G33" s="3486"/>
      <c r="H33" s="3486"/>
      <c r="I33" s="3486"/>
      <c r="J33" s="3486"/>
      <c r="K33" s="3486"/>
      <c r="L33" s="1129" t="s">
        <v>860</v>
      </c>
      <c r="M33" s="3485"/>
      <c r="N33" s="3486"/>
      <c r="O33" s="3486"/>
      <c r="P33" s="3486"/>
      <c r="Q33" s="3486"/>
      <c r="R33" s="3486"/>
      <c r="S33" s="1129" t="s">
        <v>860</v>
      </c>
    </row>
    <row r="34" spans="1:32" x14ac:dyDescent="0.15">
      <c r="B34" s="3485"/>
      <c r="C34" s="3486"/>
      <c r="D34" s="3486"/>
      <c r="E34" s="1130" t="s">
        <v>646</v>
      </c>
      <c r="F34" s="3485"/>
      <c r="G34" s="3486"/>
      <c r="H34" s="3486"/>
      <c r="I34" s="3486"/>
      <c r="J34" s="3486"/>
      <c r="K34" s="3486"/>
      <c r="L34" s="1129" t="s">
        <v>860</v>
      </c>
      <c r="M34" s="3485"/>
      <c r="N34" s="3486"/>
      <c r="O34" s="3486"/>
      <c r="P34" s="3486"/>
      <c r="Q34" s="3486"/>
      <c r="R34" s="3486"/>
      <c r="S34" s="1129" t="s">
        <v>860</v>
      </c>
    </row>
    <row r="35" spans="1:32" x14ac:dyDescent="0.15">
      <c r="B35" s="3485"/>
      <c r="C35" s="3486"/>
      <c r="D35" s="3486"/>
      <c r="E35" s="1130" t="s">
        <v>1111</v>
      </c>
      <c r="F35" s="3485"/>
      <c r="G35" s="3486"/>
      <c r="H35" s="3486"/>
      <c r="I35" s="3486"/>
      <c r="J35" s="3486"/>
      <c r="K35" s="3486"/>
      <c r="L35" s="1129" t="s">
        <v>860</v>
      </c>
      <c r="M35" s="3485"/>
      <c r="N35" s="3486"/>
      <c r="O35" s="3486"/>
      <c r="P35" s="3486"/>
      <c r="Q35" s="3486"/>
      <c r="R35" s="3486"/>
      <c r="S35" s="1129" t="s">
        <v>860</v>
      </c>
    </row>
    <row r="36" spans="1:32" x14ac:dyDescent="0.15">
      <c r="B36" s="3487" t="s">
        <v>1345</v>
      </c>
      <c r="C36" s="3487"/>
      <c r="D36" s="3487"/>
      <c r="E36" s="3487"/>
      <c r="F36" s="3485" t="str">
        <f>IF(SUM(F33:K35)=0,"",SUM(F33:K35))</f>
        <v/>
      </c>
      <c r="G36" s="3486"/>
      <c r="H36" s="3486"/>
      <c r="I36" s="3486"/>
      <c r="J36" s="3486"/>
      <c r="K36" s="3486"/>
      <c r="L36" s="1129" t="s">
        <v>860</v>
      </c>
      <c r="M36" s="3485" t="str">
        <f>IF(SUM(M33:R35)=0,"",SUM(M33:R35))</f>
        <v/>
      </c>
      <c r="N36" s="3486"/>
      <c r="O36" s="3486"/>
      <c r="P36" s="3486"/>
      <c r="Q36" s="3486"/>
      <c r="R36" s="3486"/>
      <c r="S36" s="1129" t="s">
        <v>860</v>
      </c>
      <c r="U36" s="3487" t="s">
        <v>2251</v>
      </c>
      <c r="V36" s="3487"/>
      <c r="W36" s="3487"/>
    </row>
    <row r="37" spans="1:32" ht="39.950000000000003" customHeight="1" x14ac:dyDescent="0.15">
      <c r="B37" s="3488" t="s">
        <v>2252</v>
      </c>
      <c r="C37" s="3487"/>
      <c r="D37" s="3487"/>
      <c r="E37" s="3487"/>
      <c r="F37" s="3489" t="str">
        <f>IF(F36="","",F36/3)</f>
        <v/>
      </c>
      <c r="G37" s="3490"/>
      <c r="H37" s="3490"/>
      <c r="I37" s="3490"/>
      <c r="J37" s="3490"/>
      <c r="K37" s="3490"/>
      <c r="L37" s="1129" t="s">
        <v>860</v>
      </c>
      <c r="M37" s="3489" t="str">
        <f>IF(M36="","",M36/3)</f>
        <v/>
      </c>
      <c r="N37" s="3490"/>
      <c r="O37" s="3490"/>
      <c r="P37" s="3490"/>
      <c r="Q37" s="3490"/>
      <c r="R37" s="3490"/>
      <c r="S37" s="1129" t="s">
        <v>860</v>
      </c>
      <c r="U37" s="3491" t="str">
        <f>IF(F37="","",ROUNDDOWN(M37/F37,3))</f>
        <v/>
      </c>
      <c r="V37" s="3492"/>
      <c r="W37" s="3493"/>
    </row>
    <row r="38" spans="1:32" ht="5.0999999999999996" customHeight="1" x14ac:dyDescent="0.15">
      <c r="A38" s="1131"/>
      <c r="B38" s="1132"/>
      <c r="C38" s="1133"/>
      <c r="D38" s="1133"/>
      <c r="E38" s="1133"/>
      <c r="F38" s="1134"/>
      <c r="G38" s="1134"/>
      <c r="H38" s="1134"/>
      <c r="I38" s="1134"/>
      <c r="J38" s="1134"/>
      <c r="K38" s="1134"/>
      <c r="L38" s="1133"/>
      <c r="M38" s="1134"/>
      <c r="N38" s="1134"/>
      <c r="O38" s="1134"/>
      <c r="P38" s="1134"/>
      <c r="Q38" s="1134"/>
      <c r="R38" s="1134"/>
      <c r="S38" s="1133"/>
      <c r="T38" s="1131"/>
      <c r="U38" s="1135"/>
      <c r="V38" s="1135"/>
      <c r="W38" s="1135"/>
      <c r="X38" s="1131"/>
      <c r="Y38" s="1131"/>
      <c r="Z38" s="1131"/>
      <c r="AA38" s="1131"/>
      <c r="AB38" s="1131"/>
      <c r="AC38" s="1131"/>
      <c r="AD38" s="1131"/>
      <c r="AE38" s="1131"/>
      <c r="AF38" s="1131"/>
    </row>
    <row r="39" spans="1:32" x14ac:dyDescent="0.15">
      <c r="B39" s="1126" t="s">
        <v>1246</v>
      </c>
      <c r="C39" s="1136"/>
    </row>
    <row r="40" spans="1:32" x14ac:dyDescent="0.15">
      <c r="B40" s="3484" t="s">
        <v>2253</v>
      </c>
      <c r="C40" s="3484"/>
      <c r="D40" s="3484"/>
      <c r="E40" s="3484"/>
      <c r="F40" s="3484"/>
      <c r="G40" s="3484"/>
      <c r="H40" s="3484"/>
      <c r="I40" s="3484"/>
      <c r="J40" s="3484"/>
      <c r="K40" s="3484"/>
      <c r="L40" s="3484"/>
      <c r="M40" s="3484"/>
      <c r="N40" s="3484"/>
      <c r="O40" s="3484"/>
      <c r="P40" s="3484"/>
      <c r="Q40" s="3484"/>
      <c r="R40" s="3484"/>
      <c r="S40" s="3484"/>
      <c r="T40" s="3484"/>
      <c r="U40" s="3484"/>
      <c r="V40" s="3484"/>
      <c r="W40" s="3484"/>
    </row>
    <row r="41" spans="1:32" x14ac:dyDescent="0.15">
      <c r="B41" s="3484" t="s">
        <v>2254</v>
      </c>
      <c r="C41" s="3484"/>
      <c r="D41" s="3484"/>
      <c r="E41" s="3484"/>
      <c r="F41" s="3484"/>
      <c r="G41" s="3484"/>
      <c r="H41" s="3484"/>
      <c r="I41" s="3484"/>
      <c r="J41" s="3484"/>
      <c r="K41" s="3484"/>
      <c r="L41" s="3484"/>
      <c r="M41" s="3484"/>
      <c r="N41" s="3484"/>
      <c r="O41" s="3484"/>
      <c r="P41" s="3484"/>
      <c r="Q41" s="3484"/>
      <c r="R41" s="3484"/>
      <c r="S41" s="3484"/>
      <c r="T41" s="3484"/>
      <c r="U41" s="3484"/>
      <c r="V41" s="3484"/>
      <c r="W41" s="3484"/>
    </row>
    <row r="42" spans="1:32" x14ac:dyDescent="0.15">
      <c r="B42" s="3484" t="s">
        <v>2255</v>
      </c>
      <c r="C42" s="3484"/>
      <c r="D42" s="3484"/>
      <c r="E42" s="3484"/>
      <c r="F42" s="3484"/>
      <c r="G42" s="3484"/>
      <c r="H42" s="3484"/>
      <c r="I42" s="3484"/>
      <c r="J42" s="3484"/>
      <c r="K42" s="3484"/>
      <c r="L42" s="3484"/>
      <c r="M42" s="3484"/>
      <c r="N42" s="3484"/>
      <c r="O42" s="3484"/>
      <c r="P42" s="3484"/>
      <c r="Q42" s="3484"/>
      <c r="R42" s="3484"/>
      <c r="S42" s="3484"/>
      <c r="T42" s="3484"/>
      <c r="U42" s="3484"/>
      <c r="V42" s="3484"/>
      <c r="W42" s="3484"/>
    </row>
    <row r="43" spans="1:32" x14ac:dyDescent="0.15">
      <c r="B43" s="3484" t="s">
        <v>2256</v>
      </c>
      <c r="C43" s="3484"/>
      <c r="D43" s="3484"/>
      <c r="E43" s="3484"/>
      <c r="F43" s="3484"/>
      <c r="G43" s="3484"/>
      <c r="H43" s="3484"/>
      <c r="I43" s="3484"/>
      <c r="J43" s="3484"/>
      <c r="K43" s="3484"/>
      <c r="L43" s="3484"/>
      <c r="M43" s="3484"/>
      <c r="N43" s="3484"/>
      <c r="O43" s="3484"/>
      <c r="P43" s="3484"/>
      <c r="Q43" s="3484"/>
      <c r="R43" s="3484"/>
      <c r="S43" s="3484"/>
      <c r="T43" s="3484"/>
      <c r="U43" s="3484"/>
      <c r="V43" s="3484"/>
      <c r="W43" s="3484"/>
    </row>
    <row r="44" spans="1:32" x14ac:dyDescent="0.15">
      <c r="B44" s="3484" t="s">
        <v>2257</v>
      </c>
      <c r="C44" s="3484"/>
      <c r="D44" s="3484"/>
      <c r="E44" s="3484"/>
      <c r="F44" s="3484"/>
      <c r="G44" s="3484"/>
      <c r="H44" s="3484"/>
      <c r="I44" s="3484"/>
      <c r="J44" s="3484"/>
      <c r="K44" s="3484"/>
      <c r="L44" s="3484"/>
      <c r="M44" s="3484"/>
      <c r="N44" s="3484"/>
      <c r="O44" s="3484"/>
      <c r="P44" s="3484"/>
      <c r="Q44" s="3484"/>
      <c r="R44" s="3484"/>
      <c r="S44" s="3484"/>
      <c r="T44" s="3484"/>
      <c r="U44" s="3484"/>
      <c r="V44" s="3484"/>
      <c r="W44" s="3484"/>
    </row>
    <row r="45" spans="1:32" x14ac:dyDescent="0.15">
      <c r="B45" s="3484" t="s">
        <v>2258</v>
      </c>
      <c r="C45" s="3484"/>
      <c r="D45" s="3484"/>
      <c r="E45" s="3484"/>
      <c r="F45" s="3484"/>
      <c r="G45" s="3484"/>
      <c r="H45" s="3484"/>
      <c r="I45" s="3484"/>
      <c r="J45" s="3484"/>
      <c r="K45" s="3484"/>
      <c r="L45" s="3484"/>
      <c r="M45" s="3484"/>
      <c r="N45" s="3484"/>
      <c r="O45" s="3484"/>
      <c r="P45" s="3484"/>
      <c r="Q45" s="3484"/>
      <c r="R45" s="3484"/>
      <c r="S45" s="3484"/>
      <c r="T45" s="3484"/>
      <c r="U45" s="3484"/>
      <c r="V45" s="3484"/>
      <c r="W45" s="3484"/>
    </row>
    <row r="46" spans="1:32" x14ac:dyDescent="0.15">
      <c r="B46" s="3484" t="s">
        <v>2259</v>
      </c>
      <c r="C46" s="3484"/>
      <c r="D46" s="3484"/>
      <c r="E46" s="3484"/>
      <c r="F46" s="3484"/>
      <c r="G46" s="3484"/>
      <c r="H46" s="3484"/>
      <c r="I46" s="3484"/>
      <c r="J46" s="3484"/>
      <c r="K46" s="3484"/>
      <c r="L46" s="3484"/>
      <c r="M46" s="3484"/>
      <c r="N46" s="3484"/>
      <c r="O46" s="3484"/>
      <c r="P46" s="3484"/>
      <c r="Q46" s="3484"/>
      <c r="R46" s="3484"/>
      <c r="S46" s="3484"/>
      <c r="T46" s="3484"/>
      <c r="U46" s="3484"/>
      <c r="V46" s="3484"/>
      <c r="W46" s="3484"/>
    </row>
    <row r="47" spans="1:32" x14ac:dyDescent="0.15">
      <c r="B47" s="3484" t="s">
        <v>2260</v>
      </c>
      <c r="C47" s="3484"/>
      <c r="D47" s="3484"/>
      <c r="E47" s="3484"/>
      <c r="F47" s="3484"/>
      <c r="G47" s="3484"/>
      <c r="H47" s="3484"/>
      <c r="I47" s="3484"/>
      <c r="J47" s="3484"/>
      <c r="K47" s="3484"/>
      <c r="L47" s="3484"/>
      <c r="M47" s="3484"/>
      <c r="N47" s="3484"/>
      <c r="O47" s="3484"/>
      <c r="P47" s="3484"/>
      <c r="Q47" s="3484"/>
      <c r="R47" s="3484"/>
      <c r="S47" s="3484"/>
      <c r="T47" s="3484"/>
      <c r="U47" s="3484"/>
      <c r="V47" s="3484"/>
      <c r="W47" s="3484"/>
    </row>
    <row r="48" spans="1:32" x14ac:dyDescent="0.15">
      <c r="B48" s="3484"/>
      <c r="C48" s="3484"/>
      <c r="D48" s="3484"/>
      <c r="E48" s="3484"/>
      <c r="F48" s="3484"/>
      <c r="G48" s="3484"/>
      <c r="H48" s="3484"/>
      <c r="I48" s="3484"/>
      <c r="J48" s="3484"/>
      <c r="K48" s="3484"/>
      <c r="L48" s="3484"/>
      <c r="M48" s="3484"/>
      <c r="N48" s="3484"/>
      <c r="O48" s="3484"/>
      <c r="P48" s="3484"/>
      <c r="Q48" s="3484"/>
      <c r="R48" s="3484"/>
      <c r="S48" s="3484"/>
      <c r="T48" s="3484"/>
      <c r="U48" s="3484"/>
      <c r="V48" s="3484"/>
      <c r="W48" s="3484"/>
    </row>
    <row r="49" spans="2:23" x14ac:dyDescent="0.15">
      <c r="B49" s="3484"/>
      <c r="C49" s="3484"/>
      <c r="D49" s="3484"/>
      <c r="E49" s="3484"/>
      <c r="F49" s="3484"/>
      <c r="G49" s="3484"/>
      <c r="H49" s="3484"/>
      <c r="I49" s="3484"/>
      <c r="J49" s="3484"/>
      <c r="K49" s="3484"/>
      <c r="L49" s="3484"/>
      <c r="M49" s="3484"/>
      <c r="N49" s="3484"/>
      <c r="O49" s="3484"/>
      <c r="P49" s="3484"/>
      <c r="Q49" s="3484"/>
      <c r="R49" s="3484"/>
      <c r="S49" s="3484"/>
      <c r="T49" s="3484"/>
      <c r="U49" s="3484"/>
      <c r="V49" s="3484"/>
      <c r="W49" s="3484"/>
    </row>
    <row r="122" spans="3:7" x14ac:dyDescent="0.15">
      <c r="C122" s="1131"/>
      <c r="D122" s="1131"/>
      <c r="E122" s="1131"/>
      <c r="F122" s="1131"/>
      <c r="G122" s="1131"/>
    </row>
    <row r="123" spans="3:7" x14ac:dyDescent="0.15">
      <c r="C123" s="113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9"/>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1" tint="0.499984740745262"/>
  </sheetPr>
  <dimension ref="B2:AG123"/>
  <sheetViews>
    <sheetView workbookViewId="0"/>
  </sheetViews>
  <sheetFormatPr defaultColWidth="4" defaultRowHeight="13.5" x14ac:dyDescent="0.15"/>
  <cols>
    <col min="1" max="1" width="1.5" style="827" customWidth="1"/>
    <col min="2" max="2" width="3.125" style="827" customWidth="1"/>
    <col min="3" max="3" width="1.125" style="827" customWidth="1"/>
    <col min="4" max="22" width="4" style="827"/>
    <col min="23" max="23" width="3.125" style="827" customWidth="1"/>
    <col min="24" max="24" width="2.375" style="827" customWidth="1"/>
    <col min="25" max="25" width="4" style="827"/>
    <col min="26" max="26" width="2.25" style="827" customWidth="1"/>
    <col min="27" max="27" width="4" style="827"/>
    <col min="28" max="28" width="2.375" style="827" customWidth="1"/>
    <col min="29" max="29" width="1.5" style="827" customWidth="1"/>
    <col min="30" max="32" width="4" style="827"/>
    <col min="33" max="33" width="6.625" style="827" bestFit="1" customWidth="1"/>
    <col min="34" max="16384" width="4" style="827"/>
  </cols>
  <sheetData>
    <row r="2" spans="2:33" x14ac:dyDescent="0.15">
      <c r="B2" s="827" t="s">
        <v>1582</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row>
    <row r="4" spans="2:33" ht="34.5" customHeight="1" x14ac:dyDescent="0.15">
      <c r="B4" s="3481" t="s">
        <v>1811</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row>
    <row r="5" spans="2:33" ht="16.5" customHeight="1" x14ac:dyDescent="0.15">
      <c r="B5" s="2838" t="s">
        <v>1812</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846"/>
      <c r="AD5" s="846"/>
    </row>
    <row r="6" spans="2:33" ht="13.5" customHeight="1" x14ac:dyDescent="0.15"/>
    <row r="7" spans="2:33" ht="24" customHeight="1" x14ac:dyDescent="0.15">
      <c r="B7" s="3061" t="s">
        <v>790</v>
      </c>
      <c r="C7" s="3061"/>
      <c r="D7" s="3061"/>
      <c r="E7" s="3061"/>
      <c r="F7" s="3061"/>
      <c r="G7" s="2731"/>
      <c r="H7" s="3080"/>
      <c r="I7" s="3080"/>
      <c r="J7" s="3080"/>
      <c r="K7" s="3080"/>
      <c r="L7" s="3080"/>
      <c r="M7" s="3080"/>
      <c r="N7" s="3080"/>
      <c r="O7" s="3080"/>
      <c r="P7" s="3080"/>
      <c r="Q7" s="3080"/>
      <c r="R7" s="3080"/>
      <c r="S7" s="3080"/>
      <c r="T7" s="3080"/>
      <c r="U7" s="3080"/>
      <c r="V7" s="3080"/>
      <c r="W7" s="3080"/>
      <c r="X7" s="3080"/>
      <c r="Y7" s="3080"/>
      <c r="Z7" s="3080"/>
      <c r="AA7" s="3080"/>
      <c r="AB7" s="3081"/>
    </row>
    <row r="8" spans="2:33" ht="24" customHeight="1" x14ac:dyDescent="0.15">
      <c r="B8" s="3061" t="s">
        <v>791</v>
      </c>
      <c r="C8" s="3061"/>
      <c r="D8" s="3061"/>
      <c r="E8" s="3061"/>
      <c r="F8" s="3061"/>
      <c r="G8" s="834" t="s">
        <v>10</v>
      </c>
      <c r="H8" s="832" t="s">
        <v>762</v>
      </c>
      <c r="I8" s="832"/>
      <c r="J8" s="832"/>
      <c r="K8" s="832"/>
      <c r="L8" s="834" t="s">
        <v>10</v>
      </c>
      <c r="M8" s="832" t="s">
        <v>763</v>
      </c>
      <c r="N8" s="832"/>
      <c r="O8" s="832"/>
      <c r="P8" s="832"/>
      <c r="Q8" s="834" t="s">
        <v>10</v>
      </c>
      <c r="R8" s="832" t="s">
        <v>764</v>
      </c>
      <c r="S8" s="832"/>
      <c r="T8" s="832"/>
      <c r="U8" s="832"/>
      <c r="V8" s="832"/>
      <c r="W8" s="832"/>
      <c r="X8" s="832"/>
      <c r="Y8" s="832"/>
      <c r="Z8" s="877"/>
      <c r="AA8" s="877"/>
      <c r="AB8" s="850"/>
    </row>
    <row r="9" spans="2:33" ht="21.95" customHeight="1" x14ac:dyDescent="0.15">
      <c r="B9" s="2783" t="s">
        <v>994</v>
      </c>
      <c r="C9" s="2784"/>
      <c r="D9" s="2784"/>
      <c r="E9" s="2784"/>
      <c r="F9" s="2785"/>
      <c r="G9" s="922" t="s">
        <v>10</v>
      </c>
      <c r="H9" s="837" t="s">
        <v>1779</v>
      </c>
      <c r="I9" s="1083"/>
      <c r="J9" s="1083"/>
      <c r="K9" s="1083"/>
      <c r="L9" s="1083"/>
      <c r="M9" s="1083"/>
      <c r="N9" s="1083"/>
      <c r="O9" s="1083"/>
      <c r="P9" s="1083"/>
      <c r="Q9" s="1083"/>
      <c r="R9" s="1083"/>
      <c r="S9" s="1083"/>
      <c r="T9" s="1083"/>
      <c r="U9" s="1083"/>
      <c r="V9" s="1083"/>
      <c r="W9" s="1083"/>
      <c r="X9" s="1083"/>
      <c r="Y9" s="1083"/>
      <c r="Z9" s="1083"/>
      <c r="AA9" s="1083"/>
      <c r="AB9" s="1084"/>
    </row>
    <row r="10" spans="2:33" ht="21.95" customHeight="1" x14ac:dyDescent="0.15">
      <c r="B10" s="2786"/>
      <c r="C10" s="2787"/>
      <c r="D10" s="2787"/>
      <c r="E10" s="2787"/>
      <c r="F10" s="2788"/>
      <c r="G10" s="855" t="s">
        <v>10</v>
      </c>
      <c r="H10" s="854" t="s">
        <v>1780</v>
      </c>
      <c r="I10" s="1085"/>
      <c r="J10" s="1085"/>
      <c r="K10" s="1085"/>
      <c r="L10" s="1085"/>
      <c r="M10" s="1085"/>
      <c r="N10" s="1085"/>
      <c r="O10" s="1085"/>
      <c r="P10" s="1085"/>
      <c r="Q10" s="1085"/>
      <c r="R10" s="1085"/>
      <c r="S10" s="1085"/>
      <c r="T10" s="1085"/>
      <c r="U10" s="1085"/>
      <c r="V10" s="1085"/>
      <c r="W10" s="1085"/>
      <c r="X10" s="1085"/>
      <c r="Y10" s="1085"/>
      <c r="Z10" s="1085"/>
      <c r="AA10" s="1085"/>
      <c r="AB10" s="1086"/>
    </row>
    <row r="11" spans="2:33" ht="13.5" customHeight="1" x14ac:dyDescent="0.15">
      <c r="AG11" s="1123"/>
    </row>
    <row r="12" spans="2:33" ht="12.95" customHeight="1" x14ac:dyDescent="0.15">
      <c r="B12" s="836"/>
      <c r="C12" s="837"/>
      <c r="D12" s="837"/>
      <c r="E12" s="837"/>
      <c r="F12" s="837"/>
      <c r="G12" s="837"/>
      <c r="H12" s="837"/>
      <c r="I12" s="837"/>
      <c r="J12" s="837"/>
      <c r="K12" s="837"/>
      <c r="L12" s="837"/>
      <c r="M12" s="837"/>
      <c r="N12" s="837"/>
      <c r="O12" s="837"/>
      <c r="P12" s="837"/>
      <c r="Q12" s="837"/>
      <c r="R12" s="837"/>
      <c r="S12" s="837"/>
      <c r="T12" s="837"/>
      <c r="U12" s="837"/>
      <c r="V12" s="837"/>
      <c r="W12" s="837"/>
      <c r="X12" s="836"/>
      <c r="Y12" s="837"/>
      <c r="Z12" s="837"/>
      <c r="AA12" s="837"/>
      <c r="AB12" s="838"/>
      <c r="AC12" s="1082"/>
      <c r="AD12" s="1082"/>
    </row>
    <row r="13" spans="2:33" ht="17.100000000000001" customHeight="1" x14ac:dyDescent="0.15">
      <c r="B13" s="1124" t="s">
        <v>1813</v>
      </c>
      <c r="C13" s="1125"/>
      <c r="X13" s="839"/>
      <c r="Y13" s="840" t="s">
        <v>769</v>
      </c>
      <c r="Z13" s="840" t="s">
        <v>770</v>
      </c>
      <c r="AA13" s="840" t="s">
        <v>771</v>
      </c>
      <c r="AB13" s="841"/>
      <c r="AC13" s="1082"/>
      <c r="AD13" s="1082"/>
    </row>
    <row r="14" spans="2:33" ht="17.100000000000001" customHeight="1" x14ac:dyDescent="0.15">
      <c r="B14" s="839"/>
      <c r="X14" s="839"/>
      <c r="AB14" s="841"/>
      <c r="AC14" s="1082"/>
      <c r="AD14" s="1082"/>
    </row>
    <row r="15" spans="2:33" ht="49.15" customHeight="1" x14ac:dyDescent="0.15">
      <c r="B15" s="839"/>
      <c r="C15" s="3482" t="s">
        <v>1783</v>
      </c>
      <c r="D15" s="3482"/>
      <c r="E15" s="3482"/>
      <c r="F15" s="868" t="s">
        <v>858</v>
      </c>
      <c r="G15" s="2808" t="s">
        <v>1797</v>
      </c>
      <c r="H15" s="2808"/>
      <c r="I15" s="2808"/>
      <c r="J15" s="2808"/>
      <c r="K15" s="2808"/>
      <c r="L15" s="2808"/>
      <c r="M15" s="2808"/>
      <c r="N15" s="2808"/>
      <c r="O15" s="2808"/>
      <c r="P15" s="2808"/>
      <c r="Q15" s="2808"/>
      <c r="R15" s="2808"/>
      <c r="S15" s="2808"/>
      <c r="T15" s="2808"/>
      <c r="U15" s="2808"/>
      <c r="V15" s="3082"/>
      <c r="X15" s="839"/>
      <c r="Y15" s="830" t="s">
        <v>10</v>
      </c>
      <c r="Z15" s="830" t="s">
        <v>770</v>
      </c>
      <c r="AA15" s="830" t="s">
        <v>10</v>
      </c>
      <c r="AB15" s="841"/>
      <c r="AC15" s="1082"/>
      <c r="AD15" s="1082"/>
    </row>
    <row r="16" spans="2:33" ht="80.25" customHeight="1" x14ac:dyDescent="0.15">
      <c r="B16" s="839"/>
      <c r="C16" s="3482"/>
      <c r="D16" s="3482"/>
      <c r="E16" s="3482"/>
      <c r="F16" s="1137"/>
      <c r="G16" s="2810" t="s">
        <v>2261</v>
      </c>
      <c r="H16" s="2810"/>
      <c r="I16" s="2810"/>
      <c r="J16" s="2810"/>
      <c r="K16" s="2810"/>
      <c r="L16" s="2810"/>
      <c r="M16" s="2810"/>
      <c r="N16" s="2810"/>
      <c r="O16" s="2810"/>
      <c r="P16" s="2810"/>
      <c r="Q16" s="2810"/>
      <c r="R16" s="2810"/>
      <c r="S16" s="2810"/>
      <c r="T16" s="2810"/>
      <c r="U16" s="2810"/>
      <c r="V16" s="3197"/>
      <c r="X16" s="839"/>
      <c r="Y16" s="830" t="s">
        <v>10</v>
      </c>
      <c r="Z16" s="830" t="s">
        <v>770</v>
      </c>
      <c r="AA16" s="830" t="s">
        <v>10</v>
      </c>
      <c r="AB16" s="841"/>
      <c r="AC16" s="1082"/>
      <c r="AD16" s="1082"/>
    </row>
    <row r="17" spans="2:30" ht="19.5" customHeight="1" x14ac:dyDescent="0.15">
      <c r="B17" s="839"/>
      <c r="C17" s="3482"/>
      <c r="D17" s="3482"/>
      <c r="E17" s="3482"/>
      <c r="F17" s="1138" t="s">
        <v>861</v>
      </c>
      <c r="G17" s="847"/>
      <c r="H17" s="847"/>
      <c r="I17" s="847"/>
      <c r="J17" s="847"/>
      <c r="K17" s="847"/>
      <c r="L17" s="847"/>
      <c r="M17" s="847"/>
      <c r="N17" s="847"/>
      <c r="O17" s="847"/>
      <c r="P17" s="847"/>
      <c r="Q17" s="847"/>
      <c r="R17" s="847"/>
      <c r="S17" s="847"/>
      <c r="T17" s="847"/>
      <c r="U17" s="847"/>
      <c r="V17" s="848"/>
      <c r="X17" s="839"/>
      <c r="AB17" s="841"/>
      <c r="AC17" s="1082"/>
      <c r="AD17" s="1082"/>
    </row>
    <row r="18" spans="2:30" ht="19.5" customHeight="1" x14ac:dyDescent="0.15">
      <c r="B18" s="839"/>
      <c r="C18" s="3482"/>
      <c r="D18" s="3482"/>
      <c r="E18" s="3482"/>
      <c r="F18" s="1138"/>
      <c r="H18" s="1042" t="s">
        <v>1814</v>
      </c>
      <c r="I18" s="832"/>
      <c r="J18" s="832"/>
      <c r="K18" s="832"/>
      <c r="L18" s="832"/>
      <c r="M18" s="832"/>
      <c r="N18" s="832"/>
      <c r="O18" s="832"/>
      <c r="P18" s="832"/>
      <c r="Q18" s="870"/>
      <c r="R18" s="2564"/>
      <c r="S18" s="2565"/>
      <c r="T18" s="2565"/>
      <c r="U18" s="850" t="s">
        <v>1711</v>
      </c>
      <c r="V18" s="848"/>
      <c r="X18" s="839"/>
      <c r="AB18" s="841"/>
      <c r="AC18" s="1082"/>
      <c r="AD18" s="1082"/>
    </row>
    <row r="19" spans="2:30" ht="19.5" customHeight="1" x14ac:dyDescent="0.15">
      <c r="B19" s="839"/>
      <c r="C19" s="3482"/>
      <c r="D19" s="3482"/>
      <c r="E19" s="3482"/>
      <c r="F19" s="1138"/>
      <c r="H19" s="1042" t="s">
        <v>1815</v>
      </c>
      <c r="I19" s="832"/>
      <c r="J19" s="832"/>
      <c r="K19" s="832"/>
      <c r="L19" s="832"/>
      <c r="M19" s="832"/>
      <c r="N19" s="832"/>
      <c r="O19" s="832"/>
      <c r="P19" s="832"/>
      <c r="Q19" s="870"/>
      <c r="R19" s="2564"/>
      <c r="S19" s="2565"/>
      <c r="T19" s="2565"/>
      <c r="U19" s="850" t="s">
        <v>1711</v>
      </c>
      <c r="V19" s="848"/>
      <c r="X19" s="839"/>
      <c r="AB19" s="841"/>
      <c r="AC19" s="1082"/>
      <c r="AD19" s="1082"/>
    </row>
    <row r="20" spans="2:30" ht="19.5" customHeight="1" x14ac:dyDescent="0.15">
      <c r="B20" s="839"/>
      <c r="C20" s="3482"/>
      <c r="D20" s="3482"/>
      <c r="E20" s="3482"/>
      <c r="F20" s="1138"/>
      <c r="H20" s="1042" t="s">
        <v>1712</v>
      </c>
      <c r="I20" s="832"/>
      <c r="J20" s="832"/>
      <c r="K20" s="832"/>
      <c r="L20" s="832"/>
      <c r="M20" s="832"/>
      <c r="N20" s="832"/>
      <c r="O20" s="832"/>
      <c r="P20" s="832"/>
      <c r="Q20" s="870"/>
      <c r="R20" s="3166" t="str">
        <f>(IFERROR(ROUNDDOWN(R19/R18*100,0),""))</f>
        <v/>
      </c>
      <c r="S20" s="3167"/>
      <c r="T20" s="3167"/>
      <c r="U20" s="850" t="s">
        <v>576</v>
      </c>
      <c r="V20" s="848"/>
      <c r="X20" s="839"/>
      <c r="AB20" s="841"/>
      <c r="AC20" s="1082"/>
      <c r="AD20" s="1082"/>
    </row>
    <row r="21" spans="2:30" ht="19.5" customHeight="1" x14ac:dyDescent="0.15">
      <c r="B21" s="839"/>
      <c r="C21" s="3482"/>
      <c r="D21" s="3482"/>
      <c r="E21" s="3482"/>
      <c r="F21" s="1060"/>
      <c r="G21" s="1085"/>
      <c r="H21" s="1085"/>
      <c r="I21" s="1085"/>
      <c r="J21" s="1085"/>
      <c r="K21" s="1085"/>
      <c r="L21" s="1085"/>
      <c r="M21" s="1085"/>
      <c r="N21" s="1085"/>
      <c r="O21" s="1085"/>
      <c r="P21" s="1085"/>
      <c r="Q21" s="1085"/>
      <c r="R21" s="1085"/>
      <c r="S21" s="1085"/>
      <c r="T21" s="1085"/>
      <c r="U21" s="1085"/>
      <c r="V21" s="1086"/>
      <c r="X21" s="839"/>
      <c r="AB21" s="841"/>
      <c r="AC21" s="1082"/>
      <c r="AD21" s="1082"/>
    </row>
    <row r="22" spans="2:30" ht="63" customHeight="1" x14ac:dyDescent="0.15">
      <c r="B22" s="839"/>
      <c r="C22" s="3482"/>
      <c r="D22" s="3482"/>
      <c r="E22" s="3482"/>
      <c r="F22" s="1060" t="s">
        <v>1002</v>
      </c>
      <c r="G22" s="2807" t="s">
        <v>1816</v>
      </c>
      <c r="H22" s="2808"/>
      <c r="I22" s="2808"/>
      <c r="J22" s="2808"/>
      <c r="K22" s="2808"/>
      <c r="L22" s="2808"/>
      <c r="M22" s="2808"/>
      <c r="N22" s="2808"/>
      <c r="O22" s="2808"/>
      <c r="P22" s="2808"/>
      <c r="Q22" s="2808"/>
      <c r="R22" s="2808"/>
      <c r="S22" s="2808"/>
      <c r="T22" s="2808"/>
      <c r="U22" s="2808"/>
      <c r="V22" s="3082"/>
      <c r="X22" s="839"/>
      <c r="Y22" s="830" t="s">
        <v>10</v>
      </c>
      <c r="Z22" s="830" t="s">
        <v>770</v>
      </c>
      <c r="AA22" s="830" t="s">
        <v>10</v>
      </c>
      <c r="AB22" s="841"/>
      <c r="AC22" s="1082"/>
      <c r="AD22" s="1082"/>
    </row>
    <row r="23" spans="2:30" ht="37.15" customHeight="1" x14ac:dyDescent="0.15">
      <c r="B23" s="839"/>
      <c r="C23" s="3482"/>
      <c r="D23" s="3482"/>
      <c r="E23" s="3482"/>
      <c r="F23" s="1060" t="s">
        <v>1004</v>
      </c>
      <c r="G23" s="2807" t="s">
        <v>1817</v>
      </c>
      <c r="H23" s="2808"/>
      <c r="I23" s="2808"/>
      <c r="J23" s="2808"/>
      <c r="K23" s="2808"/>
      <c r="L23" s="2808"/>
      <c r="M23" s="2808"/>
      <c r="N23" s="2808"/>
      <c r="O23" s="2808"/>
      <c r="P23" s="2808"/>
      <c r="Q23" s="2808"/>
      <c r="R23" s="2808"/>
      <c r="S23" s="2808"/>
      <c r="T23" s="2808"/>
      <c r="U23" s="2808"/>
      <c r="V23" s="3082"/>
      <c r="X23" s="839"/>
      <c r="Y23" s="830" t="s">
        <v>10</v>
      </c>
      <c r="Z23" s="830" t="s">
        <v>770</v>
      </c>
      <c r="AA23" s="830" t="s">
        <v>10</v>
      </c>
      <c r="AB23" s="841"/>
      <c r="AC23" s="1082"/>
      <c r="AD23" s="1082"/>
    </row>
    <row r="24" spans="2:30" ht="16.899999999999999" customHeight="1" x14ac:dyDescent="0.15">
      <c r="B24" s="839"/>
      <c r="C24" s="1044"/>
      <c r="D24" s="1044"/>
      <c r="E24" s="1044"/>
      <c r="F24" s="830"/>
      <c r="G24" s="847"/>
      <c r="H24" s="847"/>
      <c r="I24" s="847"/>
      <c r="J24" s="847"/>
      <c r="K24" s="847"/>
      <c r="L24" s="847"/>
      <c r="M24" s="847"/>
      <c r="N24" s="847"/>
      <c r="O24" s="847"/>
      <c r="P24" s="847"/>
      <c r="Q24" s="847"/>
      <c r="R24" s="847"/>
      <c r="S24" s="847"/>
      <c r="T24" s="847"/>
      <c r="U24" s="847"/>
      <c r="V24" s="847"/>
      <c r="X24" s="839"/>
      <c r="AB24" s="841"/>
      <c r="AC24" s="1082"/>
      <c r="AD24" s="1082"/>
    </row>
    <row r="25" spans="2:30" ht="49.9" customHeight="1" x14ac:dyDescent="0.15">
      <c r="B25" s="839"/>
      <c r="C25" s="3479" t="s">
        <v>1818</v>
      </c>
      <c r="D25" s="3479"/>
      <c r="E25" s="3479"/>
      <c r="F25" s="868" t="s">
        <v>858</v>
      </c>
      <c r="G25" s="2807" t="s">
        <v>1802</v>
      </c>
      <c r="H25" s="2808"/>
      <c r="I25" s="2808"/>
      <c r="J25" s="2808"/>
      <c r="K25" s="2808"/>
      <c r="L25" s="2808"/>
      <c r="M25" s="2808"/>
      <c r="N25" s="2808"/>
      <c r="O25" s="2808"/>
      <c r="P25" s="2808"/>
      <c r="Q25" s="2808"/>
      <c r="R25" s="2808"/>
      <c r="S25" s="2808"/>
      <c r="T25" s="2808"/>
      <c r="U25" s="2808"/>
      <c r="V25" s="3082"/>
      <c r="X25" s="839"/>
      <c r="Y25" s="830" t="s">
        <v>10</v>
      </c>
      <c r="Z25" s="830" t="s">
        <v>770</v>
      </c>
      <c r="AA25" s="830" t="s">
        <v>10</v>
      </c>
      <c r="AB25" s="841"/>
      <c r="AC25" s="1082"/>
      <c r="AD25" s="1082"/>
    </row>
    <row r="26" spans="2:30" ht="79.150000000000006" customHeight="1" x14ac:dyDescent="0.15">
      <c r="B26" s="839"/>
      <c r="C26" s="3479"/>
      <c r="D26" s="3479"/>
      <c r="E26" s="3479"/>
      <c r="F26" s="1137"/>
      <c r="G26" s="2810" t="s">
        <v>2262</v>
      </c>
      <c r="H26" s="2810"/>
      <c r="I26" s="2810"/>
      <c r="J26" s="2810"/>
      <c r="K26" s="2810"/>
      <c r="L26" s="2810"/>
      <c r="M26" s="2810"/>
      <c r="N26" s="2810"/>
      <c r="O26" s="2810"/>
      <c r="P26" s="2810"/>
      <c r="Q26" s="2810"/>
      <c r="R26" s="2810"/>
      <c r="S26" s="2810"/>
      <c r="T26" s="2810"/>
      <c r="U26" s="2810"/>
      <c r="V26" s="3197"/>
      <c r="X26" s="839"/>
      <c r="Y26" s="830" t="s">
        <v>10</v>
      </c>
      <c r="Z26" s="830" t="s">
        <v>770</v>
      </c>
      <c r="AA26" s="830" t="s">
        <v>10</v>
      </c>
      <c r="AB26" s="841"/>
      <c r="AC26" s="1082"/>
      <c r="AD26" s="1082"/>
    </row>
    <row r="27" spans="2:30" ht="19.5" customHeight="1" x14ac:dyDescent="0.15">
      <c r="B27" s="839"/>
      <c r="C27" s="3479"/>
      <c r="D27" s="3479"/>
      <c r="E27" s="3479"/>
      <c r="F27" s="1138" t="s">
        <v>861</v>
      </c>
      <c r="G27" s="847"/>
      <c r="H27" s="847"/>
      <c r="I27" s="847"/>
      <c r="J27" s="847"/>
      <c r="K27" s="847"/>
      <c r="L27" s="847"/>
      <c r="M27" s="847"/>
      <c r="N27" s="847"/>
      <c r="O27" s="847"/>
      <c r="P27" s="847"/>
      <c r="Q27" s="847"/>
      <c r="R27" s="847"/>
      <c r="S27" s="847"/>
      <c r="T27" s="847"/>
      <c r="U27" s="847"/>
      <c r="V27" s="848"/>
      <c r="X27" s="839"/>
      <c r="AB27" s="841"/>
      <c r="AC27" s="1082"/>
      <c r="AD27" s="1082"/>
    </row>
    <row r="28" spans="2:30" ht="19.5" customHeight="1" x14ac:dyDescent="0.15">
      <c r="B28" s="839"/>
      <c r="C28" s="3479"/>
      <c r="D28" s="3479"/>
      <c r="E28" s="3479"/>
      <c r="F28" s="1138"/>
      <c r="H28" s="1042" t="s">
        <v>1814</v>
      </c>
      <c r="I28" s="832"/>
      <c r="J28" s="832"/>
      <c r="K28" s="832"/>
      <c r="L28" s="832"/>
      <c r="M28" s="832"/>
      <c r="N28" s="832"/>
      <c r="O28" s="832"/>
      <c r="P28" s="832"/>
      <c r="Q28" s="870"/>
      <c r="R28" s="2564"/>
      <c r="S28" s="2565"/>
      <c r="T28" s="2565"/>
      <c r="U28" s="850" t="s">
        <v>1711</v>
      </c>
      <c r="V28" s="848"/>
      <c r="X28" s="839"/>
      <c r="AB28" s="841"/>
      <c r="AC28" s="1082"/>
      <c r="AD28" s="1082"/>
    </row>
    <row r="29" spans="2:30" ht="19.5" customHeight="1" x14ac:dyDescent="0.15">
      <c r="B29" s="839"/>
      <c r="C29" s="3479"/>
      <c r="D29" s="3479"/>
      <c r="E29" s="3479"/>
      <c r="F29" s="1138"/>
      <c r="H29" s="1042" t="s">
        <v>1815</v>
      </c>
      <c r="I29" s="832"/>
      <c r="J29" s="832"/>
      <c r="K29" s="832"/>
      <c r="L29" s="832"/>
      <c r="M29" s="832"/>
      <c r="N29" s="832"/>
      <c r="O29" s="832"/>
      <c r="P29" s="832"/>
      <c r="Q29" s="870"/>
      <c r="R29" s="2564"/>
      <c r="S29" s="2565"/>
      <c r="T29" s="2565"/>
      <c r="U29" s="850" t="s">
        <v>1711</v>
      </c>
      <c r="V29" s="848"/>
      <c r="X29" s="839"/>
      <c r="AB29" s="841"/>
      <c r="AC29" s="1082"/>
      <c r="AD29" s="1082"/>
    </row>
    <row r="30" spans="2:30" ht="19.149999999999999" customHeight="1" x14ac:dyDescent="0.15">
      <c r="B30" s="839"/>
      <c r="C30" s="3479"/>
      <c r="D30" s="3479"/>
      <c r="E30" s="3479"/>
      <c r="F30" s="1138"/>
      <c r="H30" s="1042" t="s">
        <v>1712</v>
      </c>
      <c r="I30" s="832"/>
      <c r="J30" s="832"/>
      <c r="K30" s="832"/>
      <c r="L30" s="832"/>
      <c r="M30" s="832"/>
      <c r="N30" s="832"/>
      <c r="O30" s="832"/>
      <c r="P30" s="832"/>
      <c r="Q30" s="870"/>
      <c r="R30" s="3166" t="str">
        <f>(IFERROR(ROUNDDOWN(R29/R28*100,0),""))</f>
        <v/>
      </c>
      <c r="S30" s="3167"/>
      <c r="T30" s="3167"/>
      <c r="U30" s="850" t="s">
        <v>576</v>
      </c>
      <c r="V30" s="848"/>
      <c r="X30" s="839"/>
      <c r="AB30" s="841"/>
      <c r="AC30" s="1082"/>
      <c r="AD30" s="1082"/>
    </row>
    <row r="31" spans="2:30" ht="19.899999999999999" customHeight="1" x14ac:dyDescent="0.15">
      <c r="B31" s="839"/>
      <c r="C31" s="3479"/>
      <c r="D31" s="3479"/>
      <c r="E31" s="3479"/>
      <c r="F31" s="1060"/>
      <c r="G31" s="1085"/>
      <c r="H31" s="1085"/>
      <c r="I31" s="1085"/>
      <c r="J31" s="1085"/>
      <c r="K31" s="1085"/>
      <c r="L31" s="1085"/>
      <c r="M31" s="1085"/>
      <c r="N31" s="1085"/>
      <c r="O31" s="1085"/>
      <c r="P31" s="1085"/>
      <c r="Q31" s="1085"/>
      <c r="R31" s="1085"/>
      <c r="S31" s="1085"/>
      <c r="T31" s="1085"/>
      <c r="U31" s="1085"/>
      <c r="V31" s="1086"/>
      <c r="X31" s="839"/>
      <c r="AB31" s="841"/>
      <c r="AC31" s="1082"/>
      <c r="AD31" s="1082"/>
    </row>
    <row r="32" spans="2:30" ht="63" customHeight="1" x14ac:dyDescent="0.15">
      <c r="B32" s="839"/>
      <c r="C32" s="3479"/>
      <c r="D32" s="3479"/>
      <c r="E32" s="3479"/>
      <c r="F32" s="868" t="s">
        <v>1002</v>
      </c>
      <c r="G32" s="3064" t="s">
        <v>1819</v>
      </c>
      <c r="H32" s="3064"/>
      <c r="I32" s="3064"/>
      <c r="J32" s="3064"/>
      <c r="K32" s="3064"/>
      <c r="L32" s="3064"/>
      <c r="M32" s="3064"/>
      <c r="N32" s="3064"/>
      <c r="O32" s="3064"/>
      <c r="P32" s="3064"/>
      <c r="Q32" s="3064"/>
      <c r="R32" s="3064"/>
      <c r="S32" s="3064"/>
      <c r="T32" s="3064"/>
      <c r="U32" s="3064"/>
      <c r="V32" s="3064"/>
      <c r="X32" s="839"/>
      <c r="Y32" s="830" t="s">
        <v>10</v>
      </c>
      <c r="Z32" s="830" t="s">
        <v>770</v>
      </c>
      <c r="AA32" s="830" t="s">
        <v>10</v>
      </c>
      <c r="AB32" s="841"/>
      <c r="AC32" s="1082"/>
    </row>
    <row r="33" spans="2:29" ht="32.450000000000003" customHeight="1" x14ac:dyDescent="0.15">
      <c r="B33" s="839"/>
      <c r="C33" s="3479"/>
      <c r="D33" s="3479"/>
      <c r="E33" s="3479"/>
      <c r="F33" s="1060" t="s">
        <v>1004</v>
      </c>
      <c r="G33" s="2807" t="s">
        <v>1817</v>
      </c>
      <c r="H33" s="2808"/>
      <c r="I33" s="2808"/>
      <c r="J33" s="2808"/>
      <c r="K33" s="2808"/>
      <c r="L33" s="2808"/>
      <c r="M33" s="2808"/>
      <c r="N33" s="2808"/>
      <c r="O33" s="2808"/>
      <c r="P33" s="2808"/>
      <c r="Q33" s="2808"/>
      <c r="R33" s="2808"/>
      <c r="S33" s="2808"/>
      <c r="T33" s="2808"/>
      <c r="U33" s="2808"/>
      <c r="V33" s="3082"/>
      <c r="X33" s="839"/>
      <c r="Y33" s="830" t="s">
        <v>10</v>
      </c>
      <c r="Z33" s="830" t="s">
        <v>770</v>
      </c>
      <c r="AA33" s="830" t="s">
        <v>10</v>
      </c>
      <c r="AB33" s="841"/>
      <c r="AC33" s="1082"/>
    </row>
    <row r="34" spans="2:29" x14ac:dyDescent="0.15">
      <c r="B34" s="853"/>
      <c r="C34" s="854"/>
      <c r="D34" s="854"/>
      <c r="E34" s="854"/>
      <c r="F34" s="854"/>
      <c r="G34" s="854"/>
      <c r="H34" s="854"/>
      <c r="I34" s="854"/>
      <c r="J34" s="854"/>
      <c r="K34" s="854"/>
      <c r="L34" s="854"/>
      <c r="M34" s="854"/>
      <c r="N34" s="854"/>
      <c r="O34" s="854"/>
      <c r="P34" s="854"/>
      <c r="Q34" s="854"/>
      <c r="R34" s="854"/>
      <c r="S34" s="854"/>
      <c r="T34" s="854"/>
      <c r="U34" s="854"/>
      <c r="V34" s="854"/>
      <c r="W34" s="854"/>
      <c r="X34" s="853"/>
      <c r="Y34" s="854"/>
      <c r="Z34" s="854"/>
      <c r="AA34" s="854"/>
      <c r="AB34" s="872"/>
    </row>
    <row r="36" spans="2:29" x14ac:dyDescent="0.15">
      <c r="B36" s="827" t="s">
        <v>1018</v>
      </c>
    </row>
    <row r="37" spans="2:29" x14ac:dyDescent="0.15">
      <c r="B37" s="827" t="s">
        <v>1019</v>
      </c>
      <c r="K37" s="1082"/>
      <c r="L37" s="1082"/>
      <c r="M37" s="1082"/>
      <c r="N37" s="1082"/>
      <c r="O37" s="1082"/>
      <c r="P37" s="1082"/>
      <c r="Q37" s="1082"/>
      <c r="R37" s="1082"/>
      <c r="S37" s="1082"/>
      <c r="T37" s="1082"/>
      <c r="U37" s="1082"/>
      <c r="V37" s="1082"/>
      <c r="W37" s="1082"/>
      <c r="X37" s="1082"/>
      <c r="Y37" s="1082"/>
      <c r="Z37" s="1082"/>
      <c r="AA37" s="1082"/>
    </row>
    <row r="122" spans="3:7" x14ac:dyDescent="0.15">
      <c r="C122" s="854"/>
      <c r="D122" s="854"/>
      <c r="E122" s="854"/>
      <c r="F122" s="854"/>
      <c r="G122" s="854"/>
    </row>
    <row r="123" spans="3:7" x14ac:dyDescent="0.15">
      <c r="C123" s="83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9"/>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1" tint="0.499984740745262"/>
  </sheetPr>
  <dimension ref="A1:AF123"/>
  <sheetViews>
    <sheetView workbookViewId="0"/>
  </sheetViews>
  <sheetFormatPr defaultColWidth="9" defaultRowHeight="13.5" x14ac:dyDescent="0.15"/>
  <cols>
    <col min="1" max="1" width="2.125" style="1126" customWidth="1"/>
    <col min="2" max="23" width="3.625" style="1126" customWidth="1"/>
    <col min="24" max="24" width="2.125" style="1126" customWidth="1"/>
    <col min="25" max="37" width="5.625" style="1126" customWidth="1"/>
    <col min="38" max="16384" width="9" style="1126"/>
  </cols>
  <sheetData>
    <row r="1" spans="2:23" x14ac:dyDescent="0.15">
      <c r="B1" s="1126" t="s">
        <v>2263</v>
      </c>
      <c r="M1" s="1127"/>
      <c r="N1" s="1128"/>
      <c r="O1" s="1128"/>
      <c r="P1" s="1128"/>
      <c r="Q1" s="1127" t="s">
        <v>477</v>
      </c>
      <c r="R1" s="1128"/>
      <c r="S1" s="1128" t="s">
        <v>478</v>
      </c>
      <c r="T1" s="1128"/>
      <c r="U1" s="1128" t="s">
        <v>479</v>
      </c>
      <c r="V1" s="1128"/>
      <c r="W1" s="1128" t="s">
        <v>647</v>
      </c>
    </row>
    <row r="2" spans="2:23" ht="5.0999999999999996" customHeight="1" x14ac:dyDescent="0.15">
      <c r="M2" s="1127"/>
      <c r="N2" s="1128"/>
      <c r="O2" s="1128"/>
      <c r="P2" s="1128"/>
      <c r="Q2" s="1127"/>
      <c r="R2" s="1128"/>
      <c r="S2" s="1128"/>
      <c r="T2" s="1128"/>
      <c r="U2" s="1128"/>
      <c r="V2" s="1128"/>
      <c r="W2" s="1128"/>
    </row>
    <row r="3" spans="2:23" x14ac:dyDescent="0.15">
      <c r="B3" s="3498" t="s">
        <v>2264</v>
      </c>
      <c r="C3" s="3498"/>
      <c r="D3" s="3498"/>
      <c r="E3" s="3498"/>
      <c r="F3" s="3498"/>
      <c r="G3" s="3498"/>
      <c r="H3" s="3498"/>
      <c r="I3" s="3498"/>
      <c r="J3" s="3498"/>
      <c r="K3" s="3498"/>
      <c r="L3" s="3498"/>
      <c r="M3" s="3498"/>
      <c r="N3" s="3498"/>
      <c r="O3" s="3498"/>
      <c r="P3" s="3498"/>
      <c r="Q3" s="3498"/>
      <c r="R3" s="3498"/>
      <c r="S3" s="3498"/>
      <c r="T3" s="3498"/>
      <c r="U3" s="3498"/>
      <c r="V3" s="3498"/>
      <c r="W3" s="3498"/>
    </row>
    <row r="4" spans="2:23" ht="5.0999999999999996" customHeight="1" x14ac:dyDescent="0.15">
      <c r="B4" s="1128"/>
      <c r="C4" s="1128"/>
      <c r="D4" s="1128"/>
      <c r="E4" s="1128"/>
      <c r="F4" s="1128"/>
      <c r="G4" s="1128"/>
      <c r="H4" s="1128"/>
      <c r="I4" s="1128"/>
      <c r="J4" s="1128"/>
      <c r="K4" s="1128"/>
      <c r="L4" s="1128"/>
      <c r="M4" s="1128"/>
      <c r="N4" s="1128"/>
      <c r="O4" s="1128"/>
      <c r="P4" s="1128"/>
      <c r="Q4" s="1128"/>
      <c r="R4" s="1128"/>
      <c r="S4" s="1128"/>
      <c r="T4" s="1128"/>
      <c r="U4" s="1128"/>
      <c r="V4" s="1128"/>
      <c r="W4" s="1128"/>
    </row>
    <row r="5" spans="2:23" x14ac:dyDescent="0.15">
      <c r="B5" s="1128"/>
      <c r="C5" s="1128"/>
      <c r="D5" s="1128"/>
      <c r="E5" s="1128"/>
      <c r="F5" s="1128"/>
      <c r="G5" s="1128"/>
      <c r="H5" s="1128"/>
      <c r="I5" s="1128"/>
      <c r="J5" s="1128"/>
      <c r="K5" s="1128"/>
      <c r="L5" s="1128"/>
      <c r="M5" s="1128"/>
      <c r="N5" s="1128"/>
      <c r="O5" s="1128"/>
      <c r="P5" s="1127" t="s">
        <v>1151</v>
      </c>
      <c r="Q5" s="3499"/>
      <c r="R5" s="3499"/>
      <c r="S5" s="3499"/>
      <c r="T5" s="3499"/>
      <c r="U5" s="3499"/>
      <c r="V5" s="3499"/>
      <c r="W5" s="3499"/>
    </row>
    <row r="6" spans="2:23" x14ac:dyDescent="0.15">
      <c r="B6" s="1128"/>
      <c r="C6" s="1128"/>
      <c r="D6" s="1128"/>
      <c r="E6" s="1128"/>
      <c r="F6" s="1128"/>
      <c r="G6" s="1128"/>
      <c r="H6" s="1128"/>
      <c r="I6" s="1128"/>
      <c r="J6" s="1128"/>
      <c r="K6" s="1128"/>
      <c r="L6" s="1128"/>
      <c r="M6" s="1128"/>
      <c r="N6" s="1128"/>
      <c r="O6" s="1128"/>
      <c r="P6" s="1127" t="s">
        <v>652</v>
      </c>
      <c r="Q6" s="3500"/>
      <c r="R6" s="3500"/>
      <c r="S6" s="3500"/>
      <c r="T6" s="3500"/>
      <c r="U6" s="3500"/>
      <c r="V6" s="3500"/>
      <c r="W6" s="3500"/>
    </row>
    <row r="7" spans="2:23" ht="10.5" customHeight="1" x14ac:dyDescent="0.15">
      <c r="B7" s="1128"/>
      <c r="C7" s="1128"/>
      <c r="D7" s="1128"/>
      <c r="E7" s="1128"/>
      <c r="F7" s="1128"/>
      <c r="G7" s="1128"/>
      <c r="H7" s="1128"/>
      <c r="I7" s="1128"/>
      <c r="J7" s="1128"/>
      <c r="K7" s="1128"/>
      <c r="L7" s="1128"/>
      <c r="M7" s="1128"/>
      <c r="N7" s="1128"/>
      <c r="O7" s="1128"/>
      <c r="P7" s="1128"/>
      <c r="Q7" s="1128"/>
      <c r="R7" s="1128"/>
      <c r="S7" s="1128"/>
      <c r="T7" s="1128"/>
      <c r="U7" s="1128"/>
      <c r="V7" s="1128"/>
      <c r="W7" s="1128"/>
    </row>
    <row r="8" spans="2:23" x14ac:dyDescent="0.15">
      <c r="B8" s="1126" t="s">
        <v>2265</v>
      </c>
    </row>
    <row r="9" spans="2:23" x14ac:dyDescent="0.15">
      <c r="C9" s="1128" t="s">
        <v>10</v>
      </c>
      <c r="D9" s="1126" t="s">
        <v>2243</v>
      </c>
      <c r="J9" s="1128" t="s">
        <v>10</v>
      </c>
      <c r="K9" s="1126" t="s">
        <v>2244</v>
      </c>
    </row>
    <row r="10" spans="2:23" ht="10.5" customHeight="1" x14ac:dyDescent="0.15"/>
    <row r="11" spans="2:23" x14ac:dyDescent="0.15">
      <c r="B11" s="1126" t="s">
        <v>2245</v>
      </c>
    </row>
    <row r="12" spans="2:23" x14ac:dyDescent="0.15">
      <c r="C12" s="1128" t="s">
        <v>10</v>
      </c>
      <c r="D12" s="1126" t="s">
        <v>2246</v>
      </c>
    </row>
    <row r="13" spans="2:23" x14ac:dyDescent="0.15">
      <c r="C13" s="1128" t="s">
        <v>10</v>
      </c>
      <c r="D13" s="1126" t="s">
        <v>2247</v>
      </c>
    </row>
    <row r="14" spans="2:23" ht="10.5" customHeight="1" x14ac:dyDescent="0.15"/>
    <row r="15" spans="2:23" x14ac:dyDescent="0.15">
      <c r="B15" s="1126" t="s">
        <v>1101</v>
      </c>
    </row>
    <row r="16" spans="2:23" ht="60" customHeight="1" x14ac:dyDescent="0.15">
      <c r="B16" s="3487"/>
      <c r="C16" s="3487"/>
      <c r="D16" s="3487"/>
      <c r="E16" s="3487"/>
      <c r="F16" s="3494" t="s">
        <v>2248</v>
      </c>
      <c r="G16" s="3495"/>
      <c r="H16" s="3495"/>
      <c r="I16" s="3495"/>
      <c r="J16" s="3495"/>
      <c r="K16" s="3495"/>
      <c r="L16" s="3496"/>
      <c r="M16" s="3488" t="s">
        <v>2266</v>
      </c>
      <c r="N16" s="3488"/>
      <c r="O16" s="3488"/>
      <c r="P16" s="3488"/>
      <c r="Q16" s="3488"/>
      <c r="R16" s="3488"/>
      <c r="S16" s="3488"/>
    </row>
    <row r="17" spans="2:23" x14ac:dyDescent="0.15">
      <c r="B17" s="3485">
        <v>4</v>
      </c>
      <c r="C17" s="3486"/>
      <c r="D17" s="3486" t="s">
        <v>646</v>
      </c>
      <c r="E17" s="3497"/>
      <c r="F17" s="3485"/>
      <c r="G17" s="3486"/>
      <c r="H17" s="3486"/>
      <c r="I17" s="3486"/>
      <c r="J17" s="3486"/>
      <c r="K17" s="3486"/>
      <c r="L17" s="1129" t="s">
        <v>860</v>
      </c>
      <c r="M17" s="3485"/>
      <c r="N17" s="3486"/>
      <c r="O17" s="3486"/>
      <c r="P17" s="3486"/>
      <c r="Q17" s="3486"/>
      <c r="R17" s="3486"/>
      <c r="S17" s="1129" t="s">
        <v>860</v>
      </c>
    </row>
    <row r="18" spans="2:23" x14ac:dyDescent="0.15">
      <c r="B18" s="3485">
        <v>5</v>
      </c>
      <c r="C18" s="3486"/>
      <c r="D18" s="3486" t="s">
        <v>646</v>
      </c>
      <c r="E18" s="3497"/>
      <c r="F18" s="3485"/>
      <c r="G18" s="3486"/>
      <c r="H18" s="3486"/>
      <c r="I18" s="3486"/>
      <c r="J18" s="3486"/>
      <c r="K18" s="3486"/>
      <c r="L18" s="1129" t="s">
        <v>860</v>
      </c>
      <c r="M18" s="3485"/>
      <c r="N18" s="3486"/>
      <c r="O18" s="3486"/>
      <c r="P18" s="3486"/>
      <c r="Q18" s="3486"/>
      <c r="R18" s="3486"/>
      <c r="S18" s="1129" t="s">
        <v>860</v>
      </c>
    </row>
    <row r="19" spans="2:23" x14ac:dyDescent="0.15">
      <c r="B19" s="3485">
        <v>6</v>
      </c>
      <c r="C19" s="3486"/>
      <c r="D19" s="3486" t="s">
        <v>646</v>
      </c>
      <c r="E19" s="3497"/>
      <c r="F19" s="3485"/>
      <c r="G19" s="3486"/>
      <c r="H19" s="3486"/>
      <c r="I19" s="3486"/>
      <c r="J19" s="3486"/>
      <c r="K19" s="3486"/>
      <c r="L19" s="1129" t="s">
        <v>860</v>
      </c>
      <c r="M19" s="3485"/>
      <c r="N19" s="3486"/>
      <c r="O19" s="3486"/>
      <c r="P19" s="3486"/>
      <c r="Q19" s="3486"/>
      <c r="R19" s="3486"/>
      <c r="S19" s="1129" t="s">
        <v>860</v>
      </c>
    </row>
    <row r="20" spans="2:23" x14ac:dyDescent="0.15">
      <c r="B20" s="3485">
        <v>7</v>
      </c>
      <c r="C20" s="3486"/>
      <c r="D20" s="3486" t="s">
        <v>646</v>
      </c>
      <c r="E20" s="3497"/>
      <c r="F20" s="3485"/>
      <c r="G20" s="3486"/>
      <c r="H20" s="3486"/>
      <c r="I20" s="3486"/>
      <c r="J20" s="3486"/>
      <c r="K20" s="3486"/>
      <c r="L20" s="1129" t="s">
        <v>860</v>
      </c>
      <c r="M20" s="3485"/>
      <c r="N20" s="3486"/>
      <c r="O20" s="3486"/>
      <c r="P20" s="3486"/>
      <c r="Q20" s="3486"/>
      <c r="R20" s="3486"/>
      <c r="S20" s="1129" t="s">
        <v>860</v>
      </c>
    </row>
    <row r="21" spans="2:23" x14ac:dyDescent="0.15">
      <c r="B21" s="3485">
        <v>8</v>
      </c>
      <c r="C21" s="3486"/>
      <c r="D21" s="3486" t="s">
        <v>646</v>
      </c>
      <c r="E21" s="3497"/>
      <c r="F21" s="3485"/>
      <c r="G21" s="3486"/>
      <c r="H21" s="3486"/>
      <c r="I21" s="3486"/>
      <c r="J21" s="3486"/>
      <c r="K21" s="3486"/>
      <c r="L21" s="1129" t="s">
        <v>860</v>
      </c>
      <c r="M21" s="3485"/>
      <c r="N21" s="3486"/>
      <c r="O21" s="3486"/>
      <c r="P21" s="3486"/>
      <c r="Q21" s="3486"/>
      <c r="R21" s="3486"/>
      <c r="S21" s="1129" t="s">
        <v>860</v>
      </c>
    </row>
    <row r="22" spans="2:23" x14ac:dyDescent="0.15">
      <c r="B22" s="3485">
        <v>9</v>
      </c>
      <c r="C22" s="3486"/>
      <c r="D22" s="3486" t="s">
        <v>646</v>
      </c>
      <c r="E22" s="3497"/>
      <c r="F22" s="3485"/>
      <c r="G22" s="3486"/>
      <c r="H22" s="3486"/>
      <c r="I22" s="3486"/>
      <c r="J22" s="3486"/>
      <c r="K22" s="3486"/>
      <c r="L22" s="1129" t="s">
        <v>860</v>
      </c>
      <c r="M22" s="3485"/>
      <c r="N22" s="3486"/>
      <c r="O22" s="3486"/>
      <c r="P22" s="3486"/>
      <c r="Q22" s="3486"/>
      <c r="R22" s="3486"/>
      <c r="S22" s="1129" t="s">
        <v>860</v>
      </c>
    </row>
    <row r="23" spans="2:23" x14ac:dyDescent="0.15">
      <c r="B23" s="3485">
        <v>10</v>
      </c>
      <c r="C23" s="3486"/>
      <c r="D23" s="3486" t="s">
        <v>646</v>
      </c>
      <c r="E23" s="3497"/>
      <c r="F23" s="3485"/>
      <c r="G23" s="3486"/>
      <c r="H23" s="3486"/>
      <c r="I23" s="3486"/>
      <c r="J23" s="3486"/>
      <c r="K23" s="3486"/>
      <c r="L23" s="1129" t="s">
        <v>860</v>
      </c>
      <c r="M23" s="3485"/>
      <c r="N23" s="3486"/>
      <c r="O23" s="3486"/>
      <c r="P23" s="3486"/>
      <c r="Q23" s="3486"/>
      <c r="R23" s="3486"/>
      <c r="S23" s="1129" t="s">
        <v>860</v>
      </c>
    </row>
    <row r="24" spans="2:23" x14ac:dyDescent="0.15">
      <c r="B24" s="3485">
        <v>11</v>
      </c>
      <c r="C24" s="3486"/>
      <c r="D24" s="3486" t="s">
        <v>646</v>
      </c>
      <c r="E24" s="3497"/>
      <c r="F24" s="3485"/>
      <c r="G24" s="3486"/>
      <c r="H24" s="3486"/>
      <c r="I24" s="3486"/>
      <c r="J24" s="3486"/>
      <c r="K24" s="3486"/>
      <c r="L24" s="1129" t="s">
        <v>860</v>
      </c>
      <c r="M24" s="3485"/>
      <c r="N24" s="3486"/>
      <c r="O24" s="3486"/>
      <c r="P24" s="3486"/>
      <c r="Q24" s="3486"/>
      <c r="R24" s="3486"/>
      <c r="S24" s="1129" t="s">
        <v>860</v>
      </c>
    </row>
    <row r="25" spans="2:23" x14ac:dyDescent="0.15">
      <c r="B25" s="3485">
        <v>12</v>
      </c>
      <c r="C25" s="3486"/>
      <c r="D25" s="3486" t="s">
        <v>646</v>
      </c>
      <c r="E25" s="3497"/>
      <c r="F25" s="3485"/>
      <c r="G25" s="3486"/>
      <c r="H25" s="3486"/>
      <c r="I25" s="3486"/>
      <c r="J25" s="3486"/>
      <c r="K25" s="3486"/>
      <c r="L25" s="1129" t="s">
        <v>860</v>
      </c>
      <c r="M25" s="3485"/>
      <c r="N25" s="3486"/>
      <c r="O25" s="3486"/>
      <c r="P25" s="3486"/>
      <c r="Q25" s="3486"/>
      <c r="R25" s="3486"/>
      <c r="S25" s="1129" t="s">
        <v>860</v>
      </c>
      <c r="U25" s="3487" t="s">
        <v>2250</v>
      </c>
      <c r="V25" s="3487"/>
      <c r="W25" s="3487"/>
    </row>
    <row r="26" spans="2:23" x14ac:dyDescent="0.15">
      <c r="B26" s="3485">
        <v>1</v>
      </c>
      <c r="C26" s="3486"/>
      <c r="D26" s="3486" t="s">
        <v>646</v>
      </c>
      <c r="E26" s="3497"/>
      <c r="F26" s="3485"/>
      <c r="G26" s="3486"/>
      <c r="H26" s="3486"/>
      <c r="I26" s="3486"/>
      <c r="J26" s="3486"/>
      <c r="K26" s="3486"/>
      <c r="L26" s="1129" t="s">
        <v>860</v>
      </c>
      <c r="M26" s="3485"/>
      <c r="N26" s="3486"/>
      <c r="O26" s="3486"/>
      <c r="P26" s="3486"/>
      <c r="Q26" s="3486"/>
      <c r="R26" s="3486"/>
      <c r="S26" s="1129" t="s">
        <v>860</v>
      </c>
      <c r="U26" s="3487"/>
      <c r="V26" s="3487"/>
      <c r="W26" s="3487"/>
    </row>
    <row r="27" spans="2:23" x14ac:dyDescent="0.15">
      <c r="B27" s="3485">
        <v>2</v>
      </c>
      <c r="C27" s="3486"/>
      <c r="D27" s="3486" t="s">
        <v>646</v>
      </c>
      <c r="E27" s="3497"/>
      <c r="F27" s="3485"/>
      <c r="G27" s="3486"/>
      <c r="H27" s="3486"/>
      <c r="I27" s="3486"/>
      <c r="J27" s="3486"/>
      <c r="K27" s="3486"/>
      <c r="L27" s="1129" t="s">
        <v>860</v>
      </c>
      <c r="M27" s="3485"/>
      <c r="N27" s="3486"/>
      <c r="O27" s="3486"/>
      <c r="P27" s="3486"/>
      <c r="Q27" s="3486"/>
      <c r="R27" s="3486"/>
      <c r="S27" s="1129" t="s">
        <v>860</v>
      </c>
    </row>
    <row r="28" spans="2:23" x14ac:dyDescent="0.15">
      <c r="B28" s="3487" t="s">
        <v>1345</v>
      </c>
      <c r="C28" s="3487"/>
      <c r="D28" s="3487"/>
      <c r="E28" s="3487"/>
      <c r="F28" s="3485" t="str">
        <f>IF(SUM(F17:K27)=0,"",SUM(F17:K27))</f>
        <v/>
      </c>
      <c r="G28" s="3486"/>
      <c r="H28" s="3486"/>
      <c r="I28" s="3486"/>
      <c r="J28" s="3486"/>
      <c r="K28" s="3486"/>
      <c r="L28" s="1129" t="s">
        <v>860</v>
      </c>
      <c r="M28" s="3485" t="str">
        <f>IF(SUM(M17:R27)=0,"",SUM(M17:R27))</f>
        <v/>
      </c>
      <c r="N28" s="3486"/>
      <c r="O28" s="3486"/>
      <c r="P28" s="3486"/>
      <c r="Q28" s="3486"/>
      <c r="R28" s="3486"/>
      <c r="S28" s="1129" t="s">
        <v>860</v>
      </c>
      <c r="U28" s="3487" t="s">
        <v>2251</v>
      </c>
      <c r="V28" s="3487"/>
      <c r="W28" s="3487"/>
    </row>
    <row r="29" spans="2:23" ht="39.950000000000003" customHeight="1" x14ac:dyDescent="0.15">
      <c r="B29" s="3488" t="s">
        <v>2252</v>
      </c>
      <c r="C29" s="3487"/>
      <c r="D29" s="3487"/>
      <c r="E29" s="3487"/>
      <c r="F29" s="3489" t="str">
        <f>IF(F28="","",F28/U26)</f>
        <v/>
      </c>
      <c r="G29" s="3490"/>
      <c r="H29" s="3490"/>
      <c r="I29" s="3490"/>
      <c r="J29" s="3490"/>
      <c r="K29" s="3490"/>
      <c r="L29" s="1129" t="s">
        <v>860</v>
      </c>
      <c r="M29" s="3489" t="str">
        <f>IF(M28="","",M28/U26)</f>
        <v/>
      </c>
      <c r="N29" s="3490"/>
      <c r="O29" s="3490"/>
      <c r="P29" s="3490"/>
      <c r="Q29" s="3490"/>
      <c r="R29" s="3490"/>
      <c r="S29" s="1129" t="s">
        <v>860</v>
      </c>
      <c r="U29" s="3491" t="str">
        <f>IF(F29="","",ROUNDDOWN(M29/F29,3))</f>
        <v/>
      </c>
      <c r="V29" s="3492"/>
      <c r="W29" s="3493"/>
    </row>
    <row r="31" spans="2:23" x14ac:dyDescent="0.15">
      <c r="B31" s="1126" t="s">
        <v>1110</v>
      </c>
    </row>
    <row r="32" spans="2:23" ht="60" customHeight="1" x14ac:dyDescent="0.15">
      <c r="B32" s="3487"/>
      <c r="C32" s="3487"/>
      <c r="D32" s="3487"/>
      <c r="E32" s="3487"/>
      <c r="F32" s="3494" t="s">
        <v>2248</v>
      </c>
      <c r="G32" s="3495"/>
      <c r="H32" s="3495"/>
      <c r="I32" s="3495"/>
      <c r="J32" s="3495"/>
      <c r="K32" s="3495"/>
      <c r="L32" s="3496"/>
      <c r="M32" s="3488" t="s">
        <v>2266</v>
      </c>
      <c r="N32" s="3488"/>
      <c r="O32" s="3488"/>
      <c r="P32" s="3488"/>
      <c r="Q32" s="3488"/>
      <c r="R32" s="3488"/>
      <c r="S32" s="3488"/>
    </row>
    <row r="33" spans="1:32" x14ac:dyDescent="0.15">
      <c r="B33" s="3485"/>
      <c r="C33" s="3486"/>
      <c r="D33" s="3486"/>
      <c r="E33" s="1130" t="s">
        <v>646</v>
      </c>
      <c r="F33" s="3485"/>
      <c r="G33" s="3486"/>
      <c r="H33" s="3486"/>
      <c r="I33" s="3486"/>
      <c r="J33" s="3486"/>
      <c r="K33" s="3486"/>
      <c r="L33" s="1129" t="s">
        <v>860</v>
      </c>
      <c r="M33" s="3485"/>
      <c r="N33" s="3486"/>
      <c r="O33" s="3486"/>
      <c r="P33" s="3486"/>
      <c r="Q33" s="3486"/>
      <c r="R33" s="3486"/>
      <c r="S33" s="1129" t="s">
        <v>860</v>
      </c>
    </row>
    <row r="34" spans="1:32" x14ac:dyDescent="0.15">
      <c r="B34" s="3485"/>
      <c r="C34" s="3486"/>
      <c r="D34" s="3486"/>
      <c r="E34" s="1130" t="s">
        <v>646</v>
      </c>
      <c r="F34" s="3485"/>
      <c r="G34" s="3486"/>
      <c r="H34" s="3486"/>
      <c r="I34" s="3486"/>
      <c r="J34" s="3486"/>
      <c r="K34" s="3486"/>
      <c r="L34" s="1129" t="s">
        <v>860</v>
      </c>
      <c r="M34" s="3485"/>
      <c r="N34" s="3486"/>
      <c r="O34" s="3486"/>
      <c r="P34" s="3486"/>
      <c r="Q34" s="3486"/>
      <c r="R34" s="3486"/>
      <c r="S34" s="1129" t="s">
        <v>860</v>
      </c>
    </row>
    <row r="35" spans="1:32" x14ac:dyDescent="0.15">
      <c r="B35" s="3485"/>
      <c r="C35" s="3486"/>
      <c r="D35" s="3486"/>
      <c r="E35" s="1130" t="s">
        <v>1111</v>
      </c>
      <c r="F35" s="3485"/>
      <c r="G35" s="3486"/>
      <c r="H35" s="3486"/>
      <c r="I35" s="3486"/>
      <c r="J35" s="3486"/>
      <c r="K35" s="3486"/>
      <c r="L35" s="1129" t="s">
        <v>860</v>
      </c>
      <c r="M35" s="3485"/>
      <c r="N35" s="3486"/>
      <c r="O35" s="3486"/>
      <c r="P35" s="3486"/>
      <c r="Q35" s="3486"/>
      <c r="R35" s="3486"/>
      <c r="S35" s="1129" t="s">
        <v>860</v>
      </c>
    </row>
    <row r="36" spans="1:32" x14ac:dyDescent="0.15">
      <c r="B36" s="3487" t="s">
        <v>1345</v>
      </c>
      <c r="C36" s="3487"/>
      <c r="D36" s="3487"/>
      <c r="E36" s="3487"/>
      <c r="F36" s="3485" t="str">
        <f>IF(SUM(F33:K35)=0,"",SUM(F33:K35))</f>
        <v/>
      </c>
      <c r="G36" s="3486"/>
      <c r="H36" s="3486"/>
      <c r="I36" s="3486"/>
      <c r="J36" s="3486"/>
      <c r="K36" s="3486"/>
      <c r="L36" s="1129" t="s">
        <v>860</v>
      </c>
      <c r="M36" s="3485" t="str">
        <f>IF(SUM(M33:R35)=0,"",SUM(M33:R35))</f>
        <v/>
      </c>
      <c r="N36" s="3486"/>
      <c r="O36" s="3486"/>
      <c r="P36" s="3486"/>
      <c r="Q36" s="3486"/>
      <c r="R36" s="3486"/>
      <c r="S36" s="1129" t="s">
        <v>860</v>
      </c>
      <c r="U36" s="3487" t="s">
        <v>2251</v>
      </c>
      <c r="V36" s="3487"/>
      <c r="W36" s="3487"/>
    </row>
    <row r="37" spans="1:32" ht="39.950000000000003" customHeight="1" x14ac:dyDescent="0.15">
      <c r="B37" s="3488" t="s">
        <v>2252</v>
      </c>
      <c r="C37" s="3487"/>
      <c r="D37" s="3487"/>
      <c r="E37" s="3487"/>
      <c r="F37" s="3489" t="str">
        <f>IF(F36="","",F36/3)</f>
        <v/>
      </c>
      <c r="G37" s="3490"/>
      <c r="H37" s="3490"/>
      <c r="I37" s="3490"/>
      <c r="J37" s="3490"/>
      <c r="K37" s="3490"/>
      <c r="L37" s="1129" t="s">
        <v>860</v>
      </c>
      <c r="M37" s="3489" t="str">
        <f>IF(M36="","",M36/3)</f>
        <v/>
      </c>
      <c r="N37" s="3490"/>
      <c r="O37" s="3490"/>
      <c r="P37" s="3490"/>
      <c r="Q37" s="3490"/>
      <c r="R37" s="3490"/>
      <c r="S37" s="1129" t="s">
        <v>860</v>
      </c>
      <c r="U37" s="3491" t="str">
        <f>IF(F37="","",ROUNDDOWN(M37/F37,3))</f>
        <v/>
      </c>
      <c r="V37" s="3492"/>
      <c r="W37" s="3493"/>
    </row>
    <row r="38" spans="1:32" ht="5.0999999999999996" customHeight="1" x14ac:dyDescent="0.15">
      <c r="A38" s="1131"/>
      <c r="B38" s="1132"/>
      <c r="C38" s="1133"/>
      <c r="D38" s="1133"/>
      <c r="E38" s="1133"/>
      <c r="F38" s="1134"/>
      <c r="G38" s="1134"/>
      <c r="H38" s="1134"/>
      <c r="I38" s="1134"/>
      <c r="J38" s="1134"/>
      <c r="K38" s="1134"/>
      <c r="L38" s="1133"/>
      <c r="M38" s="1134"/>
      <c r="N38" s="1134"/>
      <c r="O38" s="1134"/>
      <c r="P38" s="1134"/>
      <c r="Q38" s="1134"/>
      <c r="R38" s="1134"/>
      <c r="S38" s="1133"/>
      <c r="T38" s="1131"/>
      <c r="U38" s="1135"/>
      <c r="V38" s="1135"/>
      <c r="W38" s="1135"/>
      <c r="X38" s="1131"/>
      <c r="Y38" s="1131"/>
      <c r="Z38" s="1131"/>
      <c r="AA38" s="1131"/>
      <c r="AB38" s="1131"/>
      <c r="AC38" s="1131"/>
      <c r="AD38" s="1131"/>
      <c r="AE38" s="1131"/>
      <c r="AF38" s="1131"/>
    </row>
    <row r="39" spans="1:32" x14ac:dyDescent="0.15">
      <c r="B39" s="1126" t="s">
        <v>1246</v>
      </c>
      <c r="C39" s="1136"/>
    </row>
    <row r="40" spans="1:32" x14ac:dyDescent="0.15">
      <c r="B40" s="3484" t="s">
        <v>2267</v>
      </c>
      <c r="C40" s="3484"/>
      <c r="D40" s="3484"/>
      <c r="E40" s="3484"/>
      <c r="F40" s="3484"/>
      <c r="G40" s="3484"/>
      <c r="H40" s="3484"/>
      <c r="I40" s="3484"/>
      <c r="J40" s="3484"/>
      <c r="K40" s="3484"/>
      <c r="L40" s="3484"/>
      <c r="M40" s="3484"/>
      <c r="N40" s="3484"/>
      <c r="O40" s="3484"/>
      <c r="P40" s="3484"/>
      <c r="Q40" s="3484"/>
      <c r="R40" s="3484"/>
      <c r="S40" s="3484"/>
      <c r="T40" s="3484"/>
      <c r="U40" s="3484"/>
      <c r="V40" s="3484"/>
      <c r="W40" s="3484"/>
    </row>
    <row r="41" spans="1:32" x14ac:dyDescent="0.15">
      <c r="B41" s="3484" t="s">
        <v>2268</v>
      </c>
      <c r="C41" s="3484"/>
      <c r="D41" s="3484"/>
      <c r="E41" s="3484"/>
      <c r="F41" s="3484"/>
      <c r="G41" s="3484"/>
      <c r="H41" s="3484"/>
      <c r="I41" s="3484"/>
      <c r="J41" s="3484"/>
      <c r="K41" s="3484"/>
      <c r="L41" s="3484"/>
      <c r="M41" s="3484"/>
      <c r="N41" s="3484"/>
      <c r="O41" s="3484"/>
      <c r="P41" s="3484"/>
      <c r="Q41" s="3484"/>
      <c r="R41" s="3484"/>
      <c r="S41" s="3484"/>
      <c r="T41" s="3484"/>
      <c r="U41" s="3484"/>
      <c r="V41" s="3484"/>
      <c r="W41" s="3484"/>
    </row>
    <row r="42" spans="1:32" x14ac:dyDescent="0.15">
      <c r="B42" s="3501" t="s">
        <v>2269</v>
      </c>
      <c r="C42" s="3501"/>
      <c r="D42" s="3501"/>
      <c r="E42" s="3501"/>
      <c r="F42" s="3501"/>
      <c r="G42" s="3501"/>
      <c r="H42" s="3501"/>
      <c r="I42" s="3501"/>
      <c r="J42" s="3501"/>
      <c r="K42" s="3501"/>
      <c r="L42" s="3501"/>
      <c r="M42" s="3501"/>
      <c r="N42" s="3501"/>
      <c r="O42" s="3501"/>
      <c r="P42" s="3501"/>
      <c r="Q42" s="3501"/>
      <c r="R42" s="3501"/>
      <c r="S42" s="3501"/>
      <c r="T42" s="3501"/>
      <c r="U42" s="3501"/>
      <c r="V42" s="3501"/>
      <c r="W42" s="3501"/>
    </row>
    <row r="43" spans="1:32" x14ac:dyDescent="0.15">
      <c r="B43" s="3484" t="s">
        <v>2255</v>
      </c>
      <c r="C43" s="3484"/>
      <c r="D43" s="3484"/>
      <c r="E43" s="3484"/>
      <c r="F43" s="3484"/>
      <c r="G43" s="3484"/>
      <c r="H43" s="3484"/>
      <c r="I43" s="3484"/>
      <c r="J43" s="3484"/>
      <c r="K43" s="3484"/>
      <c r="L43" s="3484"/>
      <c r="M43" s="3484"/>
      <c r="N43" s="3484"/>
      <c r="O43" s="3484"/>
      <c r="P43" s="3484"/>
      <c r="Q43" s="3484"/>
      <c r="R43" s="3484"/>
      <c r="S43" s="3484"/>
      <c r="T43" s="3484"/>
      <c r="U43" s="3484"/>
      <c r="V43" s="3484"/>
      <c r="W43" s="3484"/>
    </row>
    <row r="44" spans="1:32" x14ac:dyDescent="0.15">
      <c r="B44" s="3484" t="s">
        <v>2256</v>
      </c>
      <c r="C44" s="3484"/>
      <c r="D44" s="3484"/>
      <c r="E44" s="3484"/>
      <c r="F44" s="3484"/>
      <c r="G44" s="3484"/>
      <c r="H44" s="3484"/>
      <c r="I44" s="3484"/>
      <c r="J44" s="3484"/>
      <c r="K44" s="3484"/>
      <c r="L44" s="3484"/>
      <c r="M44" s="3484"/>
      <c r="N44" s="3484"/>
      <c r="O44" s="3484"/>
      <c r="P44" s="3484"/>
      <c r="Q44" s="3484"/>
      <c r="R44" s="3484"/>
      <c r="S44" s="3484"/>
      <c r="T44" s="3484"/>
      <c r="U44" s="3484"/>
      <c r="V44" s="3484"/>
      <c r="W44" s="3484"/>
    </row>
    <row r="45" spans="1:32" x14ac:dyDescent="0.15">
      <c r="B45" s="3484" t="s">
        <v>2257</v>
      </c>
      <c r="C45" s="3484"/>
      <c r="D45" s="3484"/>
      <c r="E45" s="3484"/>
      <c r="F45" s="3484"/>
      <c r="G45" s="3484"/>
      <c r="H45" s="3484"/>
      <c r="I45" s="3484"/>
      <c r="J45" s="3484"/>
      <c r="K45" s="3484"/>
      <c r="L45" s="3484"/>
      <c r="M45" s="3484"/>
      <c r="N45" s="3484"/>
      <c r="O45" s="3484"/>
      <c r="P45" s="3484"/>
      <c r="Q45" s="3484"/>
      <c r="R45" s="3484"/>
      <c r="S45" s="3484"/>
      <c r="T45" s="3484"/>
      <c r="U45" s="3484"/>
      <c r="V45" s="3484"/>
      <c r="W45" s="3484"/>
    </row>
    <row r="46" spans="1:32" x14ac:dyDescent="0.15">
      <c r="B46" s="3484" t="s">
        <v>2258</v>
      </c>
      <c r="C46" s="3484"/>
      <c r="D46" s="3484"/>
      <c r="E46" s="3484"/>
      <c r="F46" s="3484"/>
      <c r="G46" s="3484"/>
      <c r="H46" s="3484"/>
      <c r="I46" s="3484"/>
      <c r="J46" s="3484"/>
      <c r="K46" s="3484"/>
      <c r="L46" s="3484"/>
      <c r="M46" s="3484"/>
      <c r="N46" s="3484"/>
      <c r="O46" s="3484"/>
      <c r="P46" s="3484"/>
      <c r="Q46" s="3484"/>
      <c r="R46" s="3484"/>
      <c r="S46" s="3484"/>
      <c r="T46" s="3484"/>
      <c r="U46" s="3484"/>
      <c r="V46" s="3484"/>
      <c r="W46" s="3484"/>
    </row>
    <row r="47" spans="1:32" x14ac:dyDescent="0.15">
      <c r="B47" s="3484" t="s">
        <v>2259</v>
      </c>
      <c r="C47" s="3484"/>
      <c r="D47" s="3484"/>
      <c r="E47" s="3484"/>
      <c r="F47" s="3484"/>
      <c r="G47" s="3484"/>
      <c r="H47" s="3484"/>
      <c r="I47" s="3484"/>
      <c r="J47" s="3484"/>
      <c r="K47" s="3484"/>
      <c r="L47" s="3484"/>
      <c r="M47" s="3484"/>
      <c r="N47" s="3484"/>
      <c r="O47" s="3484"/>
      <c r="P47" s="3484"/>
      <c r="Q47" s="3484"/>
      <c r="R47" s="3484"/>
      <c r="S47" s="3484"/>
      <c r="T47" s="3484"/>
      <c r="U47" s="3484"/>
      <c r="V47" s="3484"/>
      <c r="W47" s="3484"/>
    </row>
    <row r="48" spans="1:32" x14ac:dyDescent="0.15">
      <c r="B48" s="3484" t="s">
        <v>2260</v>
      </c>
      <c r="C48" s="3484"/>
      <c r="D48" s="3484"/>
      <c r="E48" s="3484"/>
      <c r="F48" s="3484"/>
      <c r="G48" s="3484"/>
      <c r="H48" s="3484"/>
      <c r="I48" s="3484"/>
      <c r="J48" s="3484"/>
      <c r="K48" s="3484"/>
      <c r="L48" s="3484"/>
      <c r="M48" s="3484"/>
      <c r="N48" s="3484"/>
      <c r="O48" s="3484"/>
      <c r="P48" s="3484"/>
      <c r="Q48" s="3484"/>
      <c r="R48" s="3484"/>
      <c r="S48" s="3484"/>
      <c r="T48" s="3484"/>
      <c r="U48" s="3484"/>
      <c r="V48" s="3484"/>
      <c r="W48" s="3484"/>
    </row>
    <row r="49" spans="2:23" x14ac:dyDescent="0.15">
      <c r="B49" s="3484"/>
      <c r="C49" s="3484"/>
      <c r="D49" s="3484"/>
      <c r="E49" s="3484"/>
      <c r="F49" s="3484"/>
      <c r="G49" s="3484"/>
      <c r="H49" s="3484"/>
      <c r="I49" s="3484"/>
      <c r="J49" s="3484"/>
      <c r="K49" s="3484"/>
      <c r="L49" s="3484"/>
      <c r="M49" s="3484"/>
      <c r="N49" s="3484"/>
      <c r="O49" s="3484"/>
      <c r="P49" s="3484"/>
      <c r="Q49" s="3484"/>
      <c r="R49" s="3484"/>
      <c r="S49" s="3484"/>
      <c r="T49" s="3484"/>
      <c r="U49" s="3484"/>
      <c r="V49" s="3484"/>
      <c r="W49" s="3484"/>
    </row>
    <row r="50" spans="2:23" x14ac:dyDescent="0.15">
      <c r="B50" s="3484"/>
      <c r="C50" s="3484"/>
      <c r="D50" s="3484"/>
      <c r="E50" s="3484"/>
      <c r="F50" s="3484"/>
      <c r="G50" s="3484"/>
      <c r="H50" s="3484"/>
      <c r="I50" s="3484"/>
      <c r="J50" s="3484"/>
      <c r="K50" s="3484"/>
      <c r="L50" s="3484"/>
      <c r="M50" s="3484"/>
      <c r="N50" s="3484"/>
      <c r="O50" s="3484"/>
      <c r="P50" s="3484"/>
      <c r="Q50" s="3484"/>
      <c r="R50" s="3484"/>
      <c r="S50" s="3484"/>
      <c r="T50" s="3484"/>
      <c r="U50" s="3484"/>
      <c r="V50" s="3484"/>
      <c r="W50" s="3484"/>
    </row>
    <row r="122" spans="3:7" x14ac:dyDescent="0.15">
      <c r="C122" s="1131"/>
      <c r="D122" s="1131"/>
      <c r="E122" s="1131"/>
      <c r="F122" s="1131"/>
      <c r="G122" s="1131"/>
    </row>
    <row r="123" spans="3:7" x14ac:dyDescent="0.15">
      <c r="C123" s="113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9"/>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1" tint="0.499984740745262"/>
  </sheetPr>
  <dimension ref="B1:AD123"/>
  <sheetViews>
    <sheetView workbookViewId="0"/>
  </sheetViews>
  <sheetFormatPr defaultColWidth="3.5" defaultRowHeight="13.5" x14ac:dyDescent="0.15"/>
  <cols>
    <col min="1" max="1" width="1.25" style="880" customWidth="1"/>
    <col min="2" max="2" width="3.375" style="1004" customWidth="1"/>
    <col min="3" max="3" width="3.375" style="880" customWidth="1"/>
    <col min="4" max="6" width="3.5" style="880"/>
    <col min="7" max="7" width="1.5" style="880" customWidth="1"/>
    <col min="8" max="24" width="3.5" style="880"/>
    <col min="25" max="29" width="4.125" style="880" customWidth="1"/>
    <col min="30" max="30" width="2.125" style="880" customWidth="1"/>
    <col min="31" max="31" width="1.25" style="880" customWidth="1"/>
    <col min="32" max="16384" width="3.5" style="880"/>
  </cols>
  <sheetData>
    <row r="1" spans="2:30" s="827" customFormat="1" x14ac:dyDescent="0.15"/>
    <row r="2" spans="2:30" s="827" customFormat="1" x14ac:dyDescent="0.15">
      <c r="B2" s="827" t="s">
        <v>937</v>
      </c>
    </row>
    <row r="3" spans="2:30" s="827" customFormat="1" x14ac:dyDescent="0.15">
      <c r="X3" s="829" t="s">
        <v>477</v>
      </c>
      <c r="Z3" s="827" t="s">
        <v>478</v>
      </c>
      <c r="AB3" s="827" t="s">
        <v>646</v>
      </c>
      <c r="AD3" s="829" t="s">
        <v>647</v>
      </c>
    </row>
    <row r="4" spans="2:30" s="827" customFormat="1" x14ac:dyDescent="0.15">
      <c r="AD4" s="829"/>
    </row>
    <row r="5" spans="2:30" s="827" customFormat="1" ht="27.75" customHeight="1" x14ac:dyDescent="0.15">
      <c r="B5" s="3065" t="s">
        <v>2156</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row>
    <row r="6" spans="2:30" s="827" customFormat="1" x14ac:dyDescent="0.15"/>
    <row r="7" spans="2:30" s="827" customFormat="1" ht="39.75" customHeight="1" x14ac:dyDescent="0.15">
      <c r="B7" s="3061" t="s">
        <v>1177</v>
      </c>
      <c r="C7" s="3061"/>
      <c r="D7" s="3061"/>
      <c r="E7" s="3061"/>
      <c r="F7" s="3061"/>
      <c r="G7" s="2731"/>
      <c r="H7" s="3080"/>
      <c r="I7" s="3080"/>
      <c r="J7" s="3080"/>
      <c r="K7" s="3080"/>
      <c r="L7" s="3080"/>
      <c r="M7" s="3080"/>
      <c r="N7" s="3080"/>
      <c r="O7" s="3080"/>
      <c r="P7" s="3080"/>
      <c r="Q7" s="3080"/>
      <c r="R7" s="3080"/>
      <c r="S7" s="3080"/>
      <c r="T7" s="3080"/>
      <c r="U7" s="3080"/>
      <c r="V7" s="3080"/>
      <c r="W7" s="3080"/>
      <c r="X7" s="3080"/>
      <c r="Y7" s="3080"/>
      <c r="Z7" s="3080"/>
      <c r="AA7" s="3080"/>
      <c r="AB7" s="3080"/>
      <c r="AC7" s="3080"/>
      <c r="AD7" s="3081"/>
    </row>
    <row r="8" spans="2:30" ht="39.75" customHeight="1" x14ac:dyDescent="0.15">
      <c r="B8" s="2564" t="s">
        <v>1178</v>
      </c>
      <c r="C8" s="2565"/>
      <c r="D8" s="2565"/>
      <c r="E8" s="2565"/>
      <c r="F8" s="2566"/>
      <c r="G8" s="1042"/>
      <c r="H8" s="833" t="s">
        <v>10</v>
      </c>
      <c r="I8" s="832" t="s">
        <v>762</v>
      </c>
      <c r="J8" s="832"/>
      <c r="K8" s="832"/>
      <c r="L8" s="832"/>
      <c r="M8" s="833" t="s">
        <v>10</v>
      </c>
      <c r="N8" s="832" t="s">
        <v>763</v>
      </c>
      <c r="O8" s="832"/>
      <c r="P8" s="832"/>
      <c r="Q8" s="832"/>
      <c r="R8" s="833" t="s">
        <v>10</v>
      </c>
      <c r="S8" s="832" t="s">
        <v>764</v>
      </c>
      <c r="T8" s="832"/>
      <c r="U8" s="832"/>
      <c r="V8" s="832"/>
      <c r="W8" s="832"/>
      <c r="X8" s="832"/>
      <c r="Y8" s="832"/>
      <c r="Z8" s="832"/>
      <c r="AA8" s="832"/>
      <c r="AB8" s="832"/>
      <c r="AC8" s="832"/>
      <c r="AD8" s="870"/>
    </row>
    <row r="9" spans="2:30" ht="39.75" customHeight="1" x14ac:dyDescent="0.15">
      <c r="B9" s="2564" t="s">
        <v>1566</v>
      </c>
      <c r="C9" s="2565"/>
      <c r="D9" s="2565"/>
      <c r="E9" s="2565"/>
      <c r="F9" s="2565"/>
      <c r="G9" s="1038"/>
      <c r="H9" s="833" t="s">
        <v>10</v>
      </c>
      <c r="I9" s="832" t="s">
        <v>1567</v>
      </c>
      <c r="J9" s="877"/>
      <c r="K9" s="877"/>
      <c r="L9" s="877"/>
      <c r="M9" s="877"/>
      <c r="N9" s="877"/>
      <c r="O9" s="877"/>
      <c r="P9" s="877"/>
      <c r="Q9" s="877"/>
      <c r="R9" s="877"/>
      <c r="S9" s="877"/>
      <c r="T9" s="877"/>
      <c r="U9" s="877"/>
      <c r="V9" s="877"/>
      <c r="W9" s="877"/>
      <c r="X9" s="877"/>
      <c r="Y9" s="877"/>
      <c r="Z9" s="877"/>
      <c r="AA9" s="877"/>
      <c r="AB9" s="877"/>
      <c r="AC9" s="877"/>
      <c r="AD9" s="850"/>
    </row>
    <row r="10" spans="2:30" s="827" customFormat="1" x14ac:dyDescent="0.15"/>
    <row r="11" spans="2:30" s="827" customFormat="1" ht="10.5" customHeight="1" x14ac:dyDescent="0.15">
      <c r="B11" s="836"/>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8"/>
    </row>
    <row r="12" spans="2:30" s="827" customFormat="1" ht="10.5" customHeight="1" x14ac:dyDescent="0.15">
      <c r="B12" s="839"/>
      <c r="C12" s="836"/>
      <c r="D12" s="837"/>
      <c r="E12" s="837"/>
      <c r="F12" s="837"/>
      <c r="G12" s="836"/>
      <c r="H12" s="837"/>
      <c r="I12" s="837"/>
      <c r="J12" s="837"/>
      <c r="K12" s="837"/>
      <c r="L12" s="837"/>
      <c r="M12" s="837"/>
      <c r="N12" s="837"/>
      <c r="O12" s="837"/>
      <c r="P12" s="837"/>
      <c r="Q12" s="837"/>
      <c r="R12" s="837"/>
      <c r="S12" s="837"/>
      <c r="T12" s="837"/>
      <c r="U12" s="837"/>
      <c r="V12" s="837"/>
      <c r="W12" s="837"/>
      <c r="X12" s="837"/>
      <c r="Y12" s="837"/>
      <c r="Z12" s="838"/>
      <c r="AA12" s="837"/>
      <c r="AB12" s="837"/>
      <c r="AC12" s="838"/>
      <c r="AD12" s="841"/>
    </row>
    <row r="13" spans="2:30" s="827" customFormat="1" ht="32.25" customHeight="1" x14ac:dyDescent="0.15">
      <c r="B13" s="1118"/>
      <c r="C13" s="3463" t="s">
        <v>1568</v>
      </c>
      <c r="D13" s="3168"/>
      <c r="E13" s="3168"/>
      <c r="F13" s="3464"/>
      <c r="H13" s="849" t="s">
        <v>858</v>
      </c>
      <c r="I13" s="3458" t="s">
        <v>1583</v>
      </c>
      <c r="J13" s="3459"/>
      <c r="K13" s="3459"/>
      <c r="L13" s="3459"/>
      <c r="M13" s="3459"/>
      <c r="N13" s="3459"/>
      <c r="O13" s="3459"/>
      <c r="P13" s="3459"/>
      <c r="Q13" s="3459"/>
      <c r="R13" s="3459"/>
      <c r="S13" s="2564"/>
      <c r="T13" s="2565"/>
      <c r="U13" s="835" t="s">
        <v>860</v>
      </c>
      <c r="V13" s="830"/>
      <c r="W13" s="830"/>
      <c r="X13" s="830"/>
      <c r="Y13" s="830"/>
      <c r="AA13" s="839"/>
      <c r="AC13" s="841"/>
      <c r="AD13" s="841"/>
    </row>
    <row r="14" spans="2:30" s="827" customFormat="1" ht="32.25" customHeight="1" x14ac:dyDescent="0.15">
      <c r="B14" s="1118"/>
      <c r="C14" s="1118"/>
      <c r="D14" s="845"/>
      <c r="E14" s="845"/>
      <c r="F14" s="1119"/>
      <c r="H14" s="849" t="s">
        <v>861</v>
      </c>
      <c r="I14" s="3458" t="s">
        <v>1584</v>
      </c>
      <c r="J14" s="3459"/>
      <c r="K14" s="3459"/>
      <c r="L14" s="3459"/>
      <c r="M14" s="3459"/>
      <c r="N14" s="3459"/>
      <c r="O14" s="3459"/>
      <c r="P14" s="3459"/>
      <c r="Q14" s="3459"/>
      <c r="R14" s="3459"/>
      <c r="S14" s="2564"/>
      <c r="T14" s="2565"/>
      <c r="U14" s="835" t="s">
        <v>860</v>
      </c>
      <c r="V14" s="830"/>
      <c r="W14" s="830"/>
      <c r="X14" s="830"/>
      <c r="Y14" s="830"/>
      <c r="AA14" s="1120" t="s">
        <v>769</v>
      </c>
      <c r="AB14" s="840" t="s">
        <v>770</v>
      </c>
      <c r="AC14" s="1121" t="s">
        <v>771</v>
      </c>
      <c r="AD14" s="841"/>
    </row>
    <row r="15" spans="2:30" s="827" customFormat="1" ht="32.25" customHeight="1" x14ac:dyDescent="0.15">
      <c r="B15" s="839"/>
      <c r="C15" s="839"/>
      <c r="F15" s="841"/>
      <c r="H15" s="849" t="s">
        <v>1002</v>
      </c>
      <c r="I15" s="3460" t="s">
        <v>1404</v>
      </c>
      <c r="J15" s="3461"/>
      <c r="K15" s="3461"/>
      <c r="L15" s="3461"/>
      <c r="M15" s="3461"/>
      <c r="N15" s="3461"/>
      <c r="O15" s="3461"/>
      <c r="P15" s="3461"/>
      <c r="Q15" s="3461"/>
      <c r="R15" s="3462"/>
      <c r="S15" s="2564"/>
      <c r="T15" s="2565"/>
      <c r="U15" s="835" t="s">
        <v>576</v>
      </c>
      <c r="V15" s="827" t="s">
        <v>863</v>
      </c>
      <c r="W15" s="2830" t="s">
        <v>1585</v>
      </c>
      <c r="X15" s="2830"/>
      <c r="Y15" s="2830"/>
      <c r="Z15" s="847"/>
      <c r="AA15" s="1077" t="s">
        <v>10</v>
      </c>
      <c r="AB15" s="843" t="s">
        <v>770</v>
      </c>
      <c r="AC15" s="1122" t="s">
        <v>10</v>
      </c>
      <c r="AD15" s="1040"/>
    </row>
    <row r="16" spans="2:30" s="827" customFormat="1" x14ac:dyDescent="0.15">
      <c r="B16" s="839"/>
      <c r="C16" s="853"/>
      <c r="D16" s="854"/>
      <c r="E16" s="854"/>
      <c r="F16" s="872"/>
      <c r="G16" s="854"/>
      <c r="H16" s="854"/>
      <c r="I16" s="854"/>
      <c r="J16" s="854"/>
      <c r="K16" s="854"/>
      <c r="L16" s="854"/>
      <c r="M16" s="854"/>
      <c r="N16" s="854"/>
      <c r="O16" s="854"/>
      <c r="P16" s="854"/>
      <c r="Q16" s="854"/>
      <c r="R16" s="854"/>
      <c r="S16" s="854"/>
      <c r="T16" s="854"/>
      <c r="U16" s="854"/>
      <c r="V16" s="854"/>
      <c r="W16" s="854"/>
      <c r="X16" s="854"/>
      <c r="Y16" s="854"/>
      <c r="Z16" s="854"/>
      <c r="AA16" s="853"/>
      <c r="AB16" s="854"/>
      <c r="AC16" s="872"/>
      <c r="AD16" s="841"/>
    </row>
    <row r="17" spans="2:30" s="827" customFormat="1" ht="10.5" customHeight="1" x14ac:dyDescent="0.15">
      <c r="B17" s="839"/>
      <c r="C17" s="836"/>
      <c r="D17" s="837"/>
      <c r="E17" s="837"/>
      <c r="F17" s="837"/>
      <c r="G17" s="836"/>
      <c r="H17" s="837"/>
      <c r="I17" s="837"/>
      <c r="J17" s="837"/>
      <c r="K17" s="837"/>
      <c r="L17" s="837"/>
      <c r="M17" s="837"/>
      <c r="N17" s="837"/>
      <c r="O17" s="837"/>
      <c r="P17" s="837"/>
      <c r="Q17" s="837"/>
      <c r="R17" s="837"/>
      <c r="S17" s="837"/>
      <c r="T17" s="837"/>
      <c r="U17" s="837"/>
      <c r="V17" s="837"/>
      <c r="W17" s="837"/>
      <c r="X17" s="837"/>
      <c r="Y17" s="837"/>
      <c r="Z17" s="838"/>
      <c r="AA17" s="837"/>
      <c r="AB17" s="837"/>
      <c r="AC17" s="838"/>
      <c r="AD17" s="841"/>
    </row>
    <row r="18" spans="2:30" s="827" customFormat="1" ht="27" customHeight="1" x14ac:dyDescent="0.15">
      <c r="B18" s="1118"/>
      <c r="C18" s="3463" t="s">
        <v>1572</v>
      </c>
      <c r="D18" s="3168"/>
      <c r="E18" s="3168"/>
      <c r="F18" s="3464"/>
      <c r="H18" s="849" t="s">
        <v>858</v>
      </c>
      <c r="I18" s="3458" t="s">
        <v>1573</v>
      </c>
      <c r="J18" s="3459"/>
      <c r="K18" s="3459"/>
      <c r="L18" s="3459"/>
      <c r="M18" s="3459"/>
      <c r="N18" s="3459"/>
      <c r="O18" s="3459"/>
      <c r="P18" s="3459"/>
      <c r="Q18" s="3459"/>
      <c r="R18" s="3459"/>
      <c r="S18" s="2564"/>
      <c r="T18" s="2565"/>
      <c r="U18" s="835" t="s">
        <v>1574</v>
      </c>
      <c r="V18" s="830"/>
      <c r="W18" s="830"/>
      <c r="X18" s="830"/>
      <c r="Y18" s="830"/>
      <c r="AA18" s="839"/>
      <c r="AC18" s="841"/>
      <c r="AD18" s="841"/>
    </row>
    <row r="19" spans="2:30" s="827" customFormat="1" ht="27" customHeight="1" x14ac:dyDescent="0.15">
      <c r="B19" s="1118"/>
      <c r="C19" s="3463"/>
      <c r="D19" s="3168"/>
      <c r="E19" s="3168"/>
      <c r="F19" s="3464"/>
      <c r="H19" s="849" t="s">
        <v>861</v>
      </c>
      <c r="I19" s="3458" t="s">
        <v>1575</v>
      </c>
      <c r="J19" s="3459"/>
      <c r="K19" s="3459"/>
      <c r="L19" s="3459"/>
      <c r="M19" s="3459"/>
      <c r="N19" s="3459"/>
      <c r="O19" s="3459"/>
      <c r="P19" s="3459"/>
      <c r="Q19" s="3459"/>
      <c r="R19" s="3459"/>
      <c r="S19" s="2564"/>
      <c r="T19" s="2565"/>
      <c r="U19" s="835" t="s">
        <v>860</v>
      </c>
      <c r="V19" s="830"/>
      <c r="W19" s="830"/>
      <c r="X19" s="830"/>
      <c r="Y19" s="830"/>
      <c r="AA19" s="839"/>
      <c r="AC19" s="841"/>
      <c r="AD19" s="841"/>
    </row>
    <row r="20" spans="2:30" s="827" customFormat="1" ht="27" customHeight="1" x14ac:dyDescent="0.15">
      <c r="B20" s="1118"/>
      <c r="C20" s="1118"/>
      <c r="D20" s="845"/>
      <c r="E20" s="845"/>
      <c r="F20" s="1119"/>
      <c r="H20" s="849" t="s">
        <v>1002</v>
      </c>
      <c r="I20" s="3458" t="s">
        <v>1576</v>
      </c>
      <c r="J20" s="3459"/>
      <c r="K20" s="3459"/>
      <c r="L20" s="3459"/>
      <c r="M20" s="3459"/>
      <c r="N20" s="3459"/>
      <c r="O20" s="3459"/>
      <c r="P20" s="3459"/>
      <c r="Q20" s="3459"/>
      <c r="R20" s="3459"/>
      <c r="S20" s="2564"/>
      <c r="T20" s="2565"/>
      <c r="U20" s="835" t="s">
        <v>860</v>
      </c>
      <c r="V20" s="830"/>
      <c r="W20" s="830"/>
      <c r="X20" s="830"/>
      <c r="Y20" s="830"/>
      <c r="AA20" s="1120" t="s">
        <v>769</v>
      </c>
      <c r="AB20" s="840" t="s">
        <v>770</v>
      </c>
      <c r="AC20" s="1121" t="s">
        <v>771</v>
      </c>
      <c r="AD20" s="841"/>
    </row>
    <row r="21" spans="2:30" s="827" customFormat="1" ht="27" customHeight="1" x14ac:dyDescent="0.15">
      <c r="B21" s="839"/>
      <c r="C21" s="839"/>
      <c r="F21" s="841"/>
      <c r="H21" s="849" t="s">
        <v>1004</v>
      </c>
      <c r="I21" s="3460" t="s">
        <v>1577</v>
      </c>
      <c r="J21" s="3461"/>
      <c r="K21" s="3461"/>
      <c r="L21" s="3461"/>
      <c r="M21" s="3461"/>
      <c r="N21" s="3461"/>
      <c r="O21" s="3461"/>
      <c r="P21" s="3461"/>
      <c r="Q21" s="3461"/>
      <c r="R21" s="3462"/>
      <c r="S21" s="2564"/>
      <c r="T21" s="2565"/>
      <c r="U21" s="835" t="s">
        <v>576</v>
      </c>
      <c r="V21" s="827" t="s">
        <v>863</v>
      </c>
      <c r="W21" s="2830" t="s">
        <v>1586</v>
      </c>
      <c r="X21" s="2830"/>
      <c r="Y21" s="2830"/>
      <c r="Z21" s="847"/>
      <c r="AA21" s="1077" t="s">
        <v>10</v>
      </c>
      <c r="AB21" s="843" t="s">
        <v>770</v>
      </c>
      <c r="AC21" s="1122" t="s">
        <v>10</v>
      </c>
      <c r="AD21" s="1040"/>
    </row>
    <row r="22" spans="2:30" s="827" customFormat="1" x14ac:dyDescent="0.15">
      <c r="B22" s="839"/>
      <c r="C22" s="853"/>
      <c r="D22" s="854"/>
      <c r="E22" s="854"/>
      <c r="F22" s="872"/>
      <c r="G22" s="854"/>
      <c r="H22" s="854"/>
      <c r="I22" s="854"/>
      <c r="J22" s="854"/>
      <c r="K22" s="854"/>
      <c r="L22" s="854"/>
      <c r="M22" s="854"/>
      <c r="N22" s="854"/>
      <c r="O22" s="854"/>
      <c r="P22" s="854"/>
      <c r="Q22" s="854"/>
      <c r="R22" s="854"/>
      <c r="S22" s="854"/>
      <c r="T22" s="854"/>
      <c r="U22" s="854"/>
      <c r="V22" s="854"/>
      <c r="W22" s="854"/>
      <c r="X22" s="854"/>
      <c r="Y22" s="854"/>
      <c r="Z22" s="854"/>
      <c r="AA22" s="853"/>
      <c r="AB22" s="854"/>
      <c r="AC22" s="872"/>
      <c r="AD22" s="841"/>
    </row>
    <row r="23" spans="2:30" s="827" customFormat="1" x14ac:dyDescent="0.15">
      <c r="B23" s="853"/>
      <c r="C23" s="854"/>
      <c r="D23" s="854"/>
      <c r="E23" s="854"/>
      <c r="F23" s="854"/>
      <c r="G23" s="854"/>
      <c r="H23" s="854"/>
      <c r="I23" s="854"/>
      <c r="J23" s="854"/>
      <c r="K23" s="854"/>
      <c r="L23" s="854"/>
      <c r="M23" s="854"/>
      <c r="N23" s="854"/>
      <c r="O23" s="854"/>
      <c r="P23" s="854"/>
      <c r="Q23" s="854"/>
      <c r="R23" s="854"/>
      <c r="S23" s="854"/>
      <c r="T23" s="854"/>
      <c r="U23" s="854"/>
      <c r="V23" s="854"/>
      <c r="W23" s="854"/>
      <c r="X23" s="854"/>
      <c r="Y23" s="854"/>
      <c r="Z23" s="854"/>
      <c r="AA23" s="854"/>
      <c r="AB23" s="854"/>
      <c r="AC23" s="854"/>
      <c r="AD23" s="872"/>
    </row>
    <row r="24" spans="2:30" s="827" customFormat="1" ht="7.5" customHeight="1" x14ac:dyDescent="0.15">
      <c r="B24" s="2810"/>
      <c r="C24" s="2810"/>
      <c r="D24" s="2810"/>
      <c r="E24" s="2810"/>
      <c r="F24" s="2810"/>
      <c r="G24" s="2810"/>
      <c r="H24" s="2810"/>
      <c r="I24" s="2810"/>
      <c r="J24" s="2810"/>
      <c r="K24" s="2810"/>
      <c r="L24" s="2810"/>
      <c r="M24" s="2810"/>
      <c r="N24" s="2810"/>
      <c r="O24" s="2810"/>
      <c r="P24" s="2810"/>
      <c r="Q24" s="2810"/>
      <c r="R24" s="2810"/>
      <c r="S24" s="2810"/>
      <c r="T24" s="2810"/>
      <c r="U24" s="2810"/>
      <c r="V24" s="2810"/>
      <c r="W24" s="2810"/>
      <c r="X24" s="2810"/>
      <c r="Y24" s="2810"/>
      <c r="Z24" s="2810"/>
      <c r="AA24" s="2810"/>
      <c r="AB24" s="2810"/>
      <c r="AC24" s="2810"/>
      <c r="AD24" s="2810"/>
    </row>
    <row r="25" spans="2:30" s="827" customFormat="1" ht="86.25" customHeight="1" x14ac:dyDescent="0.15">
      <c r="B25" s="3062" t="s">
        <v>1579</v>
      </c>
      <c r="C25" s="3062"/>
      <c r="D25" s="2725" t="s">
        <v>2475</v>
      </c>
      <c r="E25" s="2725"/>
      <c r="F25" s="2725"/>
      <c r="G25" s="2725"/>
      <c r="H25" s="2725"/>
      <c r="I25" s="2725"/>
      <c r="J25" s="2725"/>
      <c r="K25" s="2725"/>
      <c r="L25" s="2725"/>
      <c r="M25" s="2725"/>
      <c r="N25" s="2725"/>
      <c r="O25" s="2725"/>
      <c r="P25" s="2725"/>
      <c r="Q25" s="2725"/>
      <c r="R25" s="2725"/>
      <c r="S25" s="2725"/>
      <c r="T25" s="2725"/>
      <c r="U25" s="2725"/>
      <c r="V25" s="2725"/>
      <c r="W25" s="2725"/>
      <c r="X25" s="2725"/>
      <c r="Y25" s="2725"/>
      <c r="Z25" s="2725"/>
      <c r="AA25" s="2725"/>
      <c r="AB25" s="2725"/>
      <c r="AC25" s="2725"/>
      <c r="AD25" s="847"/>
    </row>
    <row r="26" spans="2:30" s="827" customFormat="1" ht="31.5" customHeight="1" x14ac:dyDescent="0.15">
      <c r="B26" s="2812" t="s">
        <v>1580</v>
      </c>
      <c r="C26" s="2812"/>
      <c r="D26" s="2812" t="s">
        <v>2493</v>
      </c>
      <c r="E26" s="2812"/>
      <c r="F26" s="2812"/>
      <c r="G26" s="2812"/>
      <c r="H26" s="2812"/>
      <c r="I26" s="2812"/>
      <c r="J26" s="2812"/>
      <c r="K26" s="2812"/>
      <c r="L26" s="2812"/>
      <c r="M26" s="2812"/>
      <c r="N26" s="2812"/>
      <c r="O26" s="2812"/>
      <c r="P26" s="2812"/>
      <c r="Q26" s="2812"/>
      <c r="R26" s="2812"/>
      <c r="S26" s="2812"/>
      <c r="T26" s="2812"/>
      <c r="U26" s="2812"/>
      <c r="V26" s="2812"/>
      <c r="W26" s="2812"/>
      <c r="X26" s="2812"/>
      <c r="Y26" s="2812"/>
      <c r="Z26" s="2812"/>
      <c r="AA26" s="2812"/>
      <c r="AB26" s="2812"/>
      <c r="AC26" s="2812"/>
      <c r="AD26" s="845"/>
    </row>
    <row r="27" spans="2:30" s="827" customFormat="1" ht="29.25" customHeight="1" x14ac:dyDescent="0.15">
      <c r="B27" s="2812" t="s">
        <v>1581</v>
      </c>
      <c r="C27" s="2812"/>
      <c r="D27" s="2812"/>
      <c r="E27" s="2812"/>
      <c r="F27" s="2812"/>
      <c r="G27" s="2812"/>
      <c r="H27" s="2812"/>
      <c r="I27" s="2812"/>
      <c r="J27" s="2812"/>
      <c r="K27" s="2812"/>
      <c r="L27" s="2812"/>
      <c r="M27" s="2812"/>
      <c r="N27" s="2812"/>
      <c r="O27" s="2812"/>
      <c r="P27" s="2812"/>
      <c r="Q27" s="2812"/>
      <c r="R27" s="2812"/>
      <c r="S27" s="2812"/>
      <c r="T27" s="2812"/>
      <c r="U27" s="2812"/>
      <c r="V27" s="2812"/>
      <c r="W27" s="2812"/>
      <c r="X27" s="2812"/>
      <c r="Y27" s="2812"/>
      <c r="Z27" s="2812"/>
      <c r="AA27" s="2812"/>
      <c r="AB27" s="2812"/>
      <c r="AC27" s="2812"/>
      <c r="AD27" s="2812"/>
    </row>
    <row r="28" spans="2:30" s="827" customFormat="1" x14ac:dyDescent="0.15">
      <c r="B28" s="2812"/>
      <c r="C28" s="2812"/>
      <c r="D28" s="2812"/>
      <c r="E28" s="2812"/>
      <c r="F28" s="2812"/>
      <c r="G28" s="2812"/>
      <c r="H28" s="2812"/>
      <c r="I28" s="2812"/>
      <c r="J28" s="2812"/>
      <c r="K28" s="2812"/>
      <c r="L28" s="2812"/>
      <c r="M28" s="2812"/>
      <c r="N28" s="2812"/>
      <c r="O28" s="2812"/>
      <c r="P28" s="2812"/>
      <c r="Q28" s="2812"/>
      <c r="R28" s="2812"/>
      <c r="S28" s="2812"/>
      <c r="T28" s="2812"/>
      <c r="U28" s="2812"/>
      <c r="V28" s="2812"/>
      <c r="W28" s="2812"/>
      <c r="X28" s="2812"/>
      <c r="Y28" s="2812"/>
      <c r="Z28" s="2812"/>
      <c r="AA28" s="2812"/>
      <c r="AB28" s="2812"/>
      <c r="AC28" s="2812"/>
      <c r="AD28" s="2812"/>
    </row>
    <row r="29" spans="2:30" s="904" customFormat="1" x14ac:dyDescent="0.15"/>
    <row r="30" spans="2:30" x14ac:dyDescent="0.15">
      <c r="B30" s="904"/>
      <c r="C30" s="904"/>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4"/>
      <c r="AD30" s="904"/>
    </row>
    <row r="122" spans="3:7" x14ac:dyDescent="0.15">
      <c r="C122" s="914"/>
      <c r="D122" s="914"/>
      <c r="E122" s="914"/>
      <c r="F122" s="914"/>
      <c r="G122" s="914"/>
    </row>
    <row r="123" spans="3:7" x14ac:dyDescent="0.15">
      <c r="C123" s="915"/>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9"/>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K47"/>
  <sheetViews>
    <sheetView workbookViewId="0"/>
  </sheetViews>
  <sheetFormatPr defaultColWidth="3.5" defaultRowHeight="13.5" x14ac:dyDescent="0.15"/>
  <cols>
    <col min="1" max="1" width="3.5" style="3"/>
    <col min="2" max="2" width="3" style="137"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1831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2968" t="s">
        <v>938</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2958" t="s">
        <v>760</v>
      </c>
      <c r="C6" s="2958"/>
      <c r="D6" s="2958"/>
      <c r="E6" s="2958"/>
      <c r="F6" s="2958"/>
      <c r="G6" s="2854"/>
      <c r="H6" s="2959"/>
      <c r="I6" s="2959"/>
      <c r="J6" s="2959"/>
      <c r="K6" s="2959"/>
      <c r="L6" s="2959"/>
      <c r="M6" s="2959"/>
      <c r="N6" s="2959"/>
      <c r="O6" s="2959"/>
      <c r="P6" s="2959"/>
      <c r="Q6" s="2959"/>
      <c r="R6" s="2959"/>
      <c r="S6" s="2959"/>
      <c r="T6" s="2959"/>
      <c r="U6" s="2959"/>
      <c r="V6" s="2959"/>
      <c r="W6" s="2959"/>
      <c r="X6" s="2959"/>
      <c r="Y6" s="2959"/>
      <c r="Z6" s="2960"/>
      <c r="AA6" s="1"/>
      <c r="AB6" s="1"/>
      <c r="AC6" s="1"/>
      <c r="AD6" s="1"/>
      <c r="AE6" s="1"/>
      <c r="AF6" s="1"/>
      <c r="AG6" s="1"/>
      <c r="AH6" s="1"/>
      <c r="AI6" s="1"/>
      <c r="AJ6" s="1"/>
      <c r="AK6" s="1"/>
    </row>
    <row r="7" spans="1:37" ht="31.5" customHeight="1" x14ac:dyDescent="0.15">
      <c r="A7" s="1"/>
      <c r="B7" s="2468" t="s">
        <v>761</v>
      </c>
      <c r="C7" s="2469"/>
      <c r="D7" s="2469"/>
      <c r="E7" s="2469"/>
      <c r="F7" s="2470"/>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9"/>
      <c r="AA7" s="1"/>
      <c r="AB7" s="1"/>
      <c r="AC7" s="1"/>
      <c r="AD7" s="1"/>
      <c r="AE7" s="1"/>
      <c r="AF7" s="1"/>
      <c r="AG7" s="1"/>
      <c r="AH7" s="1"/>
      <c r="AI7" s="1"/>
      <c r="AJ7" s="1"/>
      <c r="AK7" s="1"/>
    </row>
    <row r="8" spans="1:37" ht="20.100000000000001" customHeight="1" x14ac:dyDescent="0.15">
      <c r="A8" s="1"/>
      <c r="B8" s="2507" t="s">
        <v>797</v>
      </c>
      <c r="C8" s="2508"/>
      <c r="D8" s="2508"/>
      <c r="E8" s="2508"/>
      <c r="F8" s="2509"/>
      <c r="G8" s="208" t="s">
        <v>10</v>
      </c>
      <c r="H8" s="1" t="s">
        <v>939</v>
      </c>
      <c r="I8" s="1"/>
      <c r="J8" s="1"/>
      <c r="K8" s="1"/>
      <c r="L8" s="1"/>
      <c r="M8" s="1"/>
      <c r="N8" s="1"/>
      <c r="O8" s="1"/>
      <c r="P8" s="1"/>
      <c r="Q8" s="208" t="s">
        <v>10</v>
      </c>
      <c r="R8" s="7" t="s">
        <v>940</v>
      </c>
      <c r="S8" s="7"/>
      <c r="T8" s="7"/>
      <c r="U8" s="7"/>
      <c r="V8" s="7"/>
      <c r="W8" s="7"/>
      <c r="X8" s="7"/>
      <c r="Y8" s="7"/>
      <c r="Z8" s="4"/>
      <c r="AA8" s="1"/>
      <c r="AB8" s="1"/>
      <c r="AC8" s="1"/>
      <c r="AD8" s="1"/>
      <c r="AE8" s="1"/>
      <c r="AF8" s="1"/>
      <c r="AG8" s="1"/>
      <c r="AH8" s="1"/>
      <c r="AI8" s="1"/>
      <c r="AJ8" s="1"/>
      <c r="AK8" s="1"/>
    </row>
    <row r="9" spans="1:37" ht="20.100000000000001" customHeight="1" x14ac:dyDescent="0.15">
      <c r="A9" s="1"/>
      <c r="B9" s="3160"/>
      <c r="C9" s="2707"/>
      <c r="D9" s="2707"/>
      <c r="E9" s="2707"/>
      <c r="F9" s="3161"/>
      <c r="G9" s="208" t="s">
        <v>10</v>
      </c>
      <c r="H9" s="1" t="s">
        <v>941</v>
      </c>
      <c r="I9" s="1"/>
      <c r="J9" s="1"/>
      <c r="K9" s="1"/>
      <c r="L9" s="1"/>
      <c r="M9" s="1"/>
      <c r="N9" s="1"/>
      <c r="O9" s="1"/>
      <c r="P9" s="1"/>
      <c r="Q9" s="208" t="s">
        <v>10</v>
      </c>
      <c r="R9" s="1" t="s">
        <v>942</v>
      </c>
      <c r="S9" s="1"/>
      <c r="T9" s="1"/>
      <c r="U9" s="1"/>
      <c r="V9" s="1"/>
      <c r="W9" s="1"/>
      <c r="X9" s="1"/>
      <c r="Y9" s="1"/>
      <c r="Z9" s="723"/>
      <c r="AA9" s="1"/>
      <c r="AB9" s="1"/>
      <c r="AC9" s="1"/>
      <c r="AD9" s="1"/>
      <c r="AE9" s="1"/>
      <c r="AF9" s="1"/>
      <c r="AG9" s="1"/>
      <c r="AH9" s="1"/>
      <c r="AI9" s="1"/>
      <c r="AJ9" s="1"/>
      <c r="AK9" s="1"/>
    </row>
    <row r="10" spans="1:37" ht="20.100000000000001" customHeight="1" x14ac:dyDescent="0.15">
      <c r="A10" s="1"/>
      <c r="B10" s="2510"/>
      <c r="C10" s="2511"/>
      <c r="D10" s="2511"/>
      <c r="E10" s="2511"/>
      <c r="F10" s="2512"/>
      <c r="G10" s="209" t="s">
        <v>10</v>
      </c>
      <c r="H10" s="8" t="s">
        <v>943</v>
      </c>
      <c r="I10" s="8"/>
      <c r="J10" s="8"/>
      <c r="K10" s="8"/>
      <c r="L10" s="8"/>
      <c r="M10" s="8"/>
      <c r="N10" s="8"/>
      <c r="O10" s="8"/>
      <c r="P10" s="8"/>
      <c r="Q10" s="210" t="s">
        <v>10</v>
      </c>
      <c r="R10" s="8" t="s">
        <v>944</v>
      </c>
      <c r="S10" s="8"/>
      <c r="T10" s="8"/>
      <c r="U10" s="8"/>
      <c r="V10" s="8"/>
      <c r="W10" s="8"/>
      <c r="X10" s="8"/>
      <c r="Y10" s="8"/>
      <c r="Z10" s="136"/>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39" t="s">
        <v>945</v>
      </c>
      <c r="C13" s="1"/>
      <c r="D13" s="1"/>
      <c r="E13" s="1"/>
      <c r="F13" s="1"/>
      <c r="G13" s="1"/>
      <c r="H13" s="1"/>
      <c r="I13" s="1"/>
      <c r="J13" s="1"/>
      <c r="K13" s="1"/>
      <c r="L13" s="1"/>
      <c r="M13" s="1"/>
      <c r="N13" s="1"/>
      <c r="O13" s="1"/>
      <c r="P13" s="1"/>
      <c r="Q13" s="1"/>
      <c r="R13" s="1"/>
      <c r="S13" s="1"/>
      <c r="T13" s="1"/>
      <c r="U13" s="1"/>
      <c r="V13" s="1"/>
      <c r="W13" s="1"/>
      <c r="X13" s="1"/>
      <c r="Y13" s="1"/>
      <c r="Z13" s="723"/>
      <c r="AA13" s="1"/>
      <c r="AB13" s="1"/>
      <c r="AC13" s="1"/>
      <c r="AD13" s="1"/>
      <c r="AE13" s="1"/>
      <c r="AF13" s="1"/>
      <c r="AG13" s="1"/>
      <c r="AH13" s="1"/>
      <c r="AI13" s="1"/>
      <c r="AJ13" s="1"/>
      <c r="AK13" s="1"/>
    </row>
    <row r="14" spans="1:37" x14ac:dyDescent="0.15">
      <c r="A14" s="1"/>
      <c r="B14" s="139"/>
      <c r="C14" s="1"/>
      <c r="D14" s="1"/>
      <c r="E14" s="1"/>
      <c r="F14" s="1"/>
      <c r="G14" s="1"/>
      <c r="H14" s="1"/>
      <c r="I14" s="1"/>
      <c r="J14" s="1"/>
      <c r="K14" s="1"/>
      <c r="L14" s="1"/>
      <c r="M14" s="1"/>
      <c r="N14" s="1"/>
      <c r="O14" s="1"/>
      <c r="P14" s="1"/>
      <c r="Q14" s="1"/>
      <c r="R14" s="1"/>
      <c r="S14" s="1"/>
      <c r="T14" s="1"/>
      <c r="U14" s="1"/>
      <c r="V14" s="1"/>
      <c r="W14" s="1"/>
      <c r="X14" s="1"/>
      <c r="Y14" s="1"/>
      <c r="Z14" s="723"/>
      <c r="AA14" s="1"/>
      <c r="AB14" s="1"/>
      <c r="AC14" s="1"/>
      <c r="AD14" s="1"/>
      <c r="AE14" s="1"/>
      <c r="AF14" s="1"/>
      <c r="AG14" s="1"/>
      <c r="AH14" s="1"/>
      <c r="AI14" s="1"/>
      <c r="AJ14" s="1"/>
      <c r="AK14" s="1"/>
    </row>
    <row r="15" spans="1:37" x14ac:dyDescent="0.15">
      <c r="A15" s="1"/>
      <c r="B15" s="139"/>
      <c r="C15" s="1" t="s">
        <v>946</v>
      </c>
      <c r="D15" s="1"/>
      <c r="E15" s="1"/>
      <c r="F15" s="1"/>
      <c r="G15" s="1"/>
      <c r="H15" s="1"/>
      <c r="I15" s="1"/>
      <c r="J15" s="1"/>
      <c r="K15" s="1"/>
      <c r="L15" s="1"/>
      <c r="M15" s="1"/>
      <c r="N15" s="1"/>
      <c r="O15" s="1"/>
      <c r="P15" s="1"/>
      <c r="Q15" s="1"/>
      <c r="R15" s="1"/>
      <c r="S15" s="1"/>
      <c r="T15" s="1"/>
      <c r="U15" s="1"/>
      <c r="V15" s="1"/>
      <c r="W15" s="1"/>
      <c r="X15" s="1"/>
      <c r="Y15" s="1"/>
      <c r="Z15" s="723"/>
      <c r="AA15" s="1"/>
      <c r="AB15" s="1"/>
      <c r="AC15" s="1"/>
      <c r="AD15" s="1"/>
      <c r="AE15" s="1"/>
      <c r="AF15" s="1"/>
      <c r="AG15" s="1"/>
      <c r="AH15" s="1"/>
      <c r="AI15" s="1"/>
      <c r="AJ15" s="1"/>
      <c r="AK15" s="1"/>
    </row>
    <row r="16" spans="1:37" ht="4.5" customHeight="1" x14ac:dyDescent="0.15">
      <c r="A16" s="1"/>
      <c r="B16" s="139"/>
      <c r="C16" s="1"/>
      <c r="D16" s="1"/>
      <c r="E16" s="1"/>
      <c r="F16" s="1"/>
      <c r="G16" s="1"/>
      <c r="H16" s="1"/>
      <c r="I16" s="1"/>
      <c r="J16" s="1"/>
      <c r="K16" s="1"/>
      <c r="L16" s="1"/>
      <c r="M16" s="1"/>
      <c r="N16" s="1"/>
      <c r="O16" s="1"/>
      <c r="P16" s="1"/>
      <c r="Q16" s="1"/>
      <c r="R16" s="1"/>
      <c r="S16" s="1"/>
      <c r="T16" s="1"/>
      <c r="U16" s="1"/>
      <c r="V16" s="1"/>
      <c r="W16" s="1"/>
      <c r="X16" s="1"/>
      <c r="Y16" s="1"/>
      <c r="Z16" s="723"/>
      <c r="AA16" s="1"/>
      <c r="AB16" s="1"/>
      <c r="AC16" s="1"/>
      <c r="AD16" s="1"/>
      <c r="AE16" s="1"/>
      <c r="AF16" s="1"/>
      <c r="AG16" s="1"/>
      <c r="AH16" s="1"/>
      <c r="AI16" s="1"/>
      <c r="AJ16" s="1"/>
      <c r="AK16" s="1"/>
    </row>
    <row r="17" spans="1:37" ht="21" customHeight="1" x14ac:dyDescent="0.15">
      <c r="A17" s="1"/>
      <c r="B17" s="139"/>
      <c r="C17" s="9" t="s">
        <v>947</v>
      </c>
      <c r="D17" s="10"/>
      <c r="E17" s="10"/>
      <c r="F17" s="10"/>
      <c r="G17" s="11"/>
      <c r="H17" s="2468"/>
      <c r="I17" s="2469"/>
      <c r="J17" s="2469"/>
      <c r="K17" s="2469"/>
      <c r="L17" s="2469"/>
      <c r="M17" s="2469"/>
      <c r="N17" s="188" t="s">
        <v>806</v>
      </c>
      <c r="O17" s="1"/>
      <c r="P17" s="9" t="s">
        <v>948</v>
      </c>
      <c r="Q17" s="10"/>
      <c r="R17" s="10"/>
      <c r="S17" s="10"/>
      <c r="T17" s="11"/>
      <c r="U17" s="2468"/>
      <c r="V17" s="2469"/>
      <c r="W17" s="2469"/>
      <c r="X17" s="2469"/>
      <c r="Y17" s="188" t="s">
        <v>806</v>
      </c>
      <c r="Z17" s="723"/>
      <c r="AA17" s="1"/>
      <c r="AB17" s="1"/>
      <c r="AC17" s="1"/>
      <c r="AD17" s="1"/>
      <c r="AE17" s="1"/>
      <c r="AF17" s="1"/>
      <c r="AG17" s="1"/>
      <c r="AH17" s="1"/>
      <c r="AI17" s="1"/>
      <c r="AJ17" s="1"/>
      <c r="AK17" s="1"/>
    </row>
    <row r="18" spans="1:37" x14ac:dyDescent="0.15">
      <c r="A18" s="1"/>
      <c r="B18" s="139"/>
      <c r="C18" s="1"/>
      <c r="D18" s="1"/>
      <c r="E18" s="1"/>
      <c r="F18" s="1"/>
      <c r="G18" s="1"/>
      <c r="H18" s="1"/>
      <c r="I18" s="1"/>
      <c r="J18" s="1"/>
      <c r="K18" s="1"/>
      <c r="L18" s="1"/>
      <c r="M18" s="1"/>
      <c r="N18" s="1"/>
      <c r="O18" s="1"/>
      <c r="P18" s="12"/>
      <c r="Q18" s="1"/>
      <c r="R18" s="1"/>
      <c r="S18" s="1"/>
      <c r="T18" s="1"/>
      <c r="U18" s="1"/>
      <c r="V18" s="1"/>
      <c r="W18" s="1"/>
      <c r="X18" s="1"/>
      <c r="Y18" s="1"/>
      <c r="Z18" s="723"/>
      <c r="AA18" s="1"/>
      <c r="AB18" s="1"/>
      <c r="AC18" s="1"/>
      <c r="AD18" s="1"/>
      <c r="AE18" s="1"/>
      <c r="AF18" s="1"/>
      <c r="AG18" s="1"/>
      <c r="AH18" s="1"/>
      <c r="AI18" s="1"/>
      <c r="AJ18" s="1"/>
      <c r="AK18" s="1"/>
    </row>
    <row r="19" spans="1:37" x14ac:dyDescent="0.15">
      <c r="A19" s="1"/>
      <c r="B19" s="139"/>
      <c r="C19" s="1" t="s">
        <v>927</v>
      </c>
      <c r="D19" s="1"/>
      <c r="E19" s="1"/>
      <c r="F19" s="1"/>
      <c r="G19" s="1"/>
      <c r="H19" s="1"/>
      <c r="I19" s="1"/>
      <c r="J19" s="1"/>
      <c r="K19" s="1"/>
      <c r="L19" s="1"/>
      <c r="M19" s="1"/>
      <c r="N19" s="1"/>
      <c r="O19" s="1"/>
      <c r="P19" s="1"/>
      <c r="Q19" s="1"/>
      <c r="R19" s="1"/>
      <c r="S19" s="1"/>
      <c r="T19" s="1"/>
      <c r="U19" s="1"/>
      <c r="V19" s="1"/>
      <c r="W19" s="1"/>
      <c r="X19" s="1"/>
      <c r="Y19" s="1"/>
      <c r="Z19" s="723"/>
      <c r="AA19" s="1"/>
      <c r="AB19" s="1"/>
      <c r="AC19" s="1"/>
      <c r="AD19" s="1"/>
      <c r="AE19" s="1"/>
      <c r="AF19" s="1"/>
      <c r="AG19" s="1"/>
      <c r="AH19" s="1"/>
      <c r="AI19" s="1"/>
      <c r="AJ19" s="1"/>
      <c r="AK19" s="1"/>
    </row>
    <row r="20" spans="1:37" ht="4.5" customHeight="1" x14ac:dyDescent="0.15">
      <c r="A20" s="1"/>
      <c r="B20" s="139"/>
      <c r="C20" s="1"/>
      <c r="D20" s="1"/>
      <c r="E20" s="1"/>
      <c r="F20" s="1"/>
      <c r="G20" s="1"/>
      <c r="H20" s="1"/>
      <c r="I20" s="1"/>
      <c r="J20" s="1"/>
      <c r="K20" s="1"/>
      <c r="L20" s="1"/>
      <c r="M20" s="1"/>
      <c r="N20" s="1"/>
      <c r="O20" s="1"/>
      <c r="P20" s="1"/>
      <c r="Q20" s="1"/>
      <c r="R20" s="1"/>
      <c r="S20" s="1"/>
      <c r="T20" s="1"/>
      <c r="U20" s="1"/>
      <c r="V20" s="1"/>
      <c r="W20" s="1"/>
      <c r="X20" s="1"/>
      <c r="Y20" s="1"/>
      <c r="Z20" s="723"/>
      <c r="AA20" s="1"/>
      <c r="AB20" s="1"/>
      <c r="AC20" s="1"/>
      <c r="AD20" s="1"/>
      <c r="AE20" s="1"/>
      <c r="AF20" s="1"/>
      <c r="AG20" s="1"/>
      <c r="AH20" s="1"/>
      <c r="AI20" s="1"/>
      <c r="AJ20" s="1"/>
      <c r="AK20" s="1"/>
    </row>
    <row r="21" spans="1:37" ht="21.75" customHeight="1" x14ac:dyDescent="0.15">
      <c r="A21" s="1"/>
      <c r="B21" s="139"/>
      <c r="C21" s="2854" t="s">
        <v>930</v>
      </c>
      <c r="D21" s="2959"/>
      <c r="E21" s="2959"/>
      <c r="F21" s="2959"/>
      <c r="G21" s="2959"/>
      <c r="H21" s="2959"/>
      <c r="I21" s="2960"/>
      <c r="J21" s="9" t="s">
        <v>949</v>
      </c>
      <c r="K21" s="10"/>
      <c r="L21" s="10"/>
      <c r="M21" s="2469"/>
      <c r="N21" s="2469"/>
      <c r="O21" s="2469"/>
      <c r="P21" s="188" t="s">
        <v>806</v>
      </c>
      <c r="Q21" s="1"/>
      <c r="R21" s="1"/>
      <c r="S21" s="1"/>
      <c r="T21" s="1"/>
      <c r="U21" s="1"/>
      <c r="V21" s="1"/>
      <c r="W21" s="1"/>
      <c r="X21" s="1"/>
      <c r="Y21" s="1"/>
      <c r="Z21" s="723"/>
      <c r="AA21" s="1"/>
      <c r="AB21" s="1"/>
      <c r="AC21" s="1"/>
      <c r="AD21" s="1"/>
      <c r="AE21" s="1"/>
      <c r="AF21" s="1"/>
      <c r="AG21" s="1"/>
      <c r="AH21" s="1"/>
      <c r="AI21" s="1"/>
      <c r="AJ21" s="1"/>
      <c r="AK21" s="1"/>
    </row>
    <row r="22" spans="1:37" ht="21" customHeight="1" x14ac:dyDescent="0.15">
      <c r="A22" s="1"/>
      <c r="B22" s="139"/>
      <c r="C22" s="3502" t="s">
        <v>950</v>
      </c>
      <c r="D22" s="3503"/>
      <c r="E22" s="3503"/>
      <c r="F22" s="3503"/>
      <c r="G22" s="3503"/>
      <c r="H22" s="3503"/>
      <c r="I22" s="3504"/>
      <c r="J22" s="9" t="s">
        <v>951</v>
      </c>
      <c r="K22" s="10"/>
      <c r="L22" s="10"/>
      <c r="M22" s="2469"/>
      <c r="N22" s="2469"/>
      <c r="O22" s="2469"/>
      <c r="P22" s="188" t="s">
        <v>806</v>
      </c>
      <c r="Q22" s="1"/>
      <c r="R22" s="1"/>
      <c r="S22" s="1"/>
      <c r="T22" s="1"/>
      <c r="U22" s="1"/>
      <c r="V22" s="1"/>
      <c r="W22" s="1"/>
      <c r="X22" s="1"/>
      <c r="Y22" s="1"/>
      <c r="Z22" s="723"/>
      <c r="AA22" s="1"/>
      <c r="AB22" s="1"/>
      <c r="AC22" s="1"/>
      <c r="AD22" s="1"/>
      <c r="AE22" s="1"/>
      <c r="AF22" s="1"/>
      <c r="AG22" s="1"/>
      <c r="AH22" s="1"/>
      <c r="AI22" s="1"/>
      <c r="AJ22" s="1"/>
      <c r="AK22" s="1"/>
    </row>
    <row r="23" spans="1:37" x14ac:dyDescent="0.15">
      <c r="A23" s="1"/>
      <c r="B23" s="139"/>
      <c r="C23" s="1"/>
      <c r="D23" s="1"/>
      <c r="E23" s="1"/>
      <c r="F23" s="1"/>
      <c r="G23" s="1"/>
      <c r="H23" s="1"/>
      <c r="I23" s="1"/>
      <c r="J23" s="1"/>
      <c r="K23" s="1"/>
      <c r="L23" s="12"/>
      <c r="M23" s="1"/>
      <c r="N23" s="1"/>
      <c r="O23" s="1"/>
      <c r="P23" s="1"/>
      <c r="Q23" s="12"/>
      <c r="R23" s="1"/>
      <c r="S23" s="1"/>
      <c r="T23" s="1"/>
      <c r="U23" s="1"/>
      <c r="V23" s="12"/>
      <c r="W23" s="1"/>
      <c r="X23" s="1"/>
      <c r="Y23" s="1"/>
      <c r="Z23" s="723"/>
      <c r="AA23" s="1"/>
      <c r="AB23" s="1"/>
      <c r="AC23" s="1"/>
      <c r="AD23" s="1"/>
      <c r="AE23" s="1"/>
      <c r="AF23" s="1"/>
      <c r="AG23" s="1"/>
      <c r="AH23" s="1"/>
      <c r="AI23" s="1"/>
      <c r="AJ23" s="1"/>
      <c r="AK23" s="1"/>
    </row>
    <row r="24" spans="1:37" x14ac:dyDescent="0.15">
      <c r="A24" s="1"/>
      <c r="B24" s="139"/>
      <c r="C24" s="1" t="s">
        <v>952</v>
      </c>
      <c r="D24" s="1"/>
      <c r="E24" s="1"/>
      <c r="F24" s="1"/>
      <c r="G24" s="1"/>
      <c r="H24" s="1"/>
      <c r="I24" s="1"/>
      <c r="J24" s="1"/>
      <c r="K24" s="1"/>
      <c r="L24" s="1"/>
      <c r="M24" s="1"/>
      <c r="N24" s="1"/>
      <c r="O24" s="1"/>
      <c r="P24" s="1"/>
      <c r="Q24" s="1"/>
      <c r="R24" s="1"/>
      <c r="S24" s="1"/>
      <c r="T24" s="1"/>
      <c r="U24" s="1"/>
      <c r="V24" s="1"/>
      <c r="W24" s="1"/>
      <c r="X24" s="1"/>
      <c r="Y24" s="1"/>
      <c r="Z24" s="723"/>
      <c r="AA24" s="1"/>
      <c r="AB24" s="1"/>
      <c r="AC24" s="1"/>
      <c r="AD24" s="1"/>
      <c r="AE24" s="1"/>
      <c r="AF24" s="1"/>
      <c r="AG24" s="1"/>
      <c r="AH24" s="1"/>
      <c r="AI24" s="1"/>
      <c r="AJ24" s="1"/>
      <c r="AK24" s="1"/>
    </row>
    <row r="25" spans="1:37" ht="4.5" customHeight="1" x14ac:dyDescent="0.15">
      <c r="A25" s="1"/>
      <c r="B25" s="139"/>
      <c r="C25" s="1"/>
      <c r="D25" s="1"/>
      <c r="E25" s="1"/>
      <c r="F25" s="1"/>
      <c r="G25" s="1"/>
      <c r="H25" s="1"/>
      <c r="I25" s="1"/>
      <c r="J25" s="1"/>
      <c r="K25" s="1"/>
      <c r="L25" s="1"/>
      <c r="M25" s="1"/>
      <c r="N25" s="1"/>
      <c r="O25" s="1"/>
      <c r="P25" s="1"/>
      <c r="Q25" s="1"/>
      <c r="R25" s="1"/>
      <c r="S25" s="1"/>
      <c r="T25" s="1"/>
      <c r="U25" s="1"/>
      <c r="V25" s="1"/>
      <c r="W25" s="1"/>
      <c r="X25" s="1"/>
      <c r="Y25" s="1"/>
      <c r="Z25" s="723"/>
      <c r="AA25" s="1"/>
      <c r="AB25" s="1"/>
      <c r="AC25" s="1"/>
      <c r="AD25" s="1"/>
      <c r="AE25" s="1"/>
      <c r="AF25" s="1"/>
      <c r="AG25" s="1"/>
      <c r="AH25" s="1"/>
      <c r="AI25" s="1"/>
      <c r="AJ25" s="1"/>
      <c r="AK25" s="1"/>
    </row>
    <row r="26" spans="1:37" x14ac:dyDescent="0.15">
      <c r="A26" s="1"/>
      <c r="B26" s="139"/>
      <c r="C26" s="2468" t="s">
        <v>953</v>
      </c>
      <c r="D26" s="2469"/>
      <c r="E26" s="2469"/>
      <c r="F26" s="2469"/>
      <c r="G26" s="2469"/>
      <c r="H26" s="2469"/>
      <c r="I26" s="2469"/>
      <c r="J26" s="2469"/>
      <c r="K26" s="2469"/>
      <c r="L26" s="2469"/>
      <c r="M26" s="2469"/>
      <c r="N26" s="2469"/>
      <c r="O26" s="2470"/>
      <c r="P26" s="2468" t="s">
        <v>652</v>
      </c>
      <c r="Q26" s="2469"/>
      <c r="R26" s="2469"/>
      <c r="S26" s="2469"/>
      <c r="T26" s="2469"/>
      <c r="U26" s="2469"/>
      <c r="V26" s="2469"/>
      <c r="W26" s="2469"/>
      <c r="X26" s="2469"/>
      <c r="Y26" s="2470"/>
      <c r="Z26" s="143"/>
      <c r="AA26" s="1"/>
      <c r="AB26" s="1"/>
      <c r="AC26" s="1"/>
      <c r="AD26" s="1"/>
      <c r="AE26" s="1"/>
      <c r="AF26" s="1"/>
      <c r="AG26" s="1"/>
      <c r="AH26" s="1"/>
      <c r="AI26" s="1"/>
      <c r="AJ26" s="1"/>
      <c r="AK26" s="1"/>
    </row>
    <row r="27" spans="1:37" ht="21" customHeight="1" x14ac:dyDescent="0.15">
      <c r="A27" s="1"/>
      <c r="B27" s="139"/>
      <c r="C27" s="2854"/>
      <c r="D27" s="2959"/>
      <c r="E27" s="2959"/>
      <c r="F27" s="2959"/>
      <c r="G27" s="2959"/>
      <c r="H27" s="2959"/>
      <c r="I27" s="2959"/>
      <c r="J27" s="2959"/>
      <c r="K27" s="2959"/>
      <c r="L27" s="2959"/>
      <c r="M27" s="2959"/>
      <c r="N27" s="2959"/>
      <c r="O27" s="2960"/>
      <c r="P27" s="2468"/>
      <c r="Q27" s="2469"/>
      <c r="R27" s="2469"/>
      <c r="S27" s="2469"/>
      <c r="T27" s="2469"/>
      <c r="U27" s="2469"/>
      <c r="V27" s="2469"/>
      <c r="W27" s="2469"/>
      <c r="X27" s="2469"/>
      <c r="Y27" s="2470"/>
      <c r="Z27" s="723"/>
      <c r="AA27" s="1"/>
      <c r="AB27" s="1"/>
      <c r="AC27" s="1"/>
      <c r="AD27" s="1"/>
      <c r="AE27" s="1"/>
      <c r="AF27" s="1"/>
      <c r="AG27" s="1"/>
      <c r="AH27" s="1"/>
      <c r="AI27" s="1"/>
      <c r="AJ27" s="1"/>
      <c r="AK27" s="1"/>
    </row>
    <row r="28" spans="1:37" ht="21" customHeight="1" x14ac:dyDescent="0.15">
      <c r="A28" s="1"/>
      <c r="B28" s="139"/>
      <c r="C28" s="2854"/>
      <c r="D28" s="2959"/>
      <c r="E28" s="2959"/>
      <c r="F28" s="2959"/>
      <c r="G28" s="2959"/>
      <c r="H28" s="2959"/>
      <c r="I28" s="2959"/>
      <c r="J28" s="2959"/>
      <c r="K28" s="2959"/>
      <c r="L28" s="2959"/>
      <c r="M28" s="2959"/>
      <c r="N28" s="2959"/>
      <c r="O28" s="2960"/>
      <c r="P28" s="2468"/>
      <c r="Q28" s="2469"/>
      <c r="R28" s="2469"/>
      <c r="S28" s="2469"/>
      <c r="T28" s="2469"/>
      <c r="U28" s="2469"/>
      <c r="V28" s="2469"/>
      <c r="W28" s="2469"/>
      <c r="X28" s="2469"/>
      <c r="Y28" s="2470"/>
      <c r="Z28" s="723"/>
      <c r="AA28" s="1"/>
      <c r="AB28" s="1"/>
      <c r="AC28" s="1"/>
      <c r="AD28" s="1"/>
      <c r="AE28" s="1"/>
      <c r="AF28" s="1"/>
      <c r="AG28" s="1"/>
      <c r="AH28" s="1"/>
      <c r="AI28" s="1"/>
      <c r="AJ28" s="1"/>
      <c r="AK28" s="1"/>
    </row>
    <row r="29" spans="1:37" ht="21" customHeight="1" x14ac:dyDescent="0.15">
      <c r="A29" s="1"/>
      <c r="B29" s="139"/>
      <c r="C29" s="2854"/>
      <c r="D29" s="2959"/>
      <c r="E29" s="2959"/>
      <c r="F29" s="2959"/>
      <c r="G29" s="2959"/>
      <c r="H29" s="2959"/>
      <c r="I29" s="2959"/>
      <c r="J29" s="2959"/>
      <c r="K29" s="2959"/>
      <c r="L29" s="2959"/>
      <c r="M29" s="2959"/>
      <c r="N29" s="2959"/>
      <c r="O29" s="2960"/>
      <c r="P29" s="2468"/>
      <c r="Q29" s="2469"/>
      <c r="R29" s="2469"/>
      <c r="S29" s="2469"/>
      <c r="T29" s="2469"/>
      <c r="U29" s="2469"/>
      <c r="V29" s="2469"/>
      <c r="W29" s="2469"/>
      <c r="X29" s="2469"/>
      <c r="Y29" s="2470"/>
      <c r="Z29" s="723"/>
      <c r="AA29" s="1"/>
      <c r="AB29" s="1"/>
      <c r="AC29" s="1"/>
      <c r="AD29" s="1"/>
      <c r="AE29" s="1"/>
      <c r="AF29" s="1"/>
      <c r="AG29" s="1"/>
      <c r="AH29" s="1"/>
      <c r="AI29" s="1"/>
      <c r="AJ29" s="1"/>
      <c r="AK29" s="1"/>
    </row>
    <row r="30" spans="1:37" ht="21" customHeight="1" x14ac:dyDescent="0.15">
      <c r="A30" s="1"/>
      <c r="B30" s="139"/>
      <c r="C30" s="2854"/>
      <c r="D30" s="2959"/>
      <c r="E30" s="2959"/>
      <c r="F30" s="2959"/>
      <c r="G30" s="2959"/>
      <c r="H30" s="2959"/>
      <c r="I30" s="2959"/>
      <c r="J30" s="2959"/>
      <c r="K30" s="2959"/>
      <c r="L30" s="2959"/>
      <c r="M30" s="2959"/>
      <c r="N30" s="2959"/>
      <c r="O30" s="2960"/>
      <c r="P30" s="2468"/>
      <c r="Q30" s="2469"/>
      <c r="R30" s="2469"/>
      <c r="S30" s="2469"/>
      <c r="T30" s="2469"/>
      <c r="U30" s="2469"/>
      <c r="V30" s="2469"/>
      <c r="W30" s="2469"/>
      <c r="X30" s="2469"/>
      <c r="Y30" s="2470"/>
      <c r="Z30" s="723"/>
      <c r="AA30" s="1"/>
      <c r="AB30" s="1"/>
      <c r="AC30" s="1"/>
      <c r="AD30" s="1"/>
      <c r="AE30" s="1"/>
      <c r="AF30" s="1"/>
      <c r="AG30" s="1"/>
      <c r="AH30" s="1"/>
      <c r="AI30" s="1"/>
      <c r="AJ30" s="1"/>
      <c r="AK30" s="1"/>
    </row>
    <row r="31" spans="1:37" ht="21" customHeight="1" x14ac:dyDescent="0.15">
      <c r="A31" s="1"/>
      <c r="B31" s="139"/>
      <c r="C31" s="2854"/>
      <c r="D31" s="2959"/>
      <c r="E31" s="2959"/>
      <c r="F31" s="2959"/>
      <c r="G31" s="2959"/>
      <c r="H31" s="2959"/>
      <c r="I31" s="2959"/>
      <c r="J31" s="2959"/>
      <c r="K31" s="2959"/>
      <c r="L31" s="2959"/>
      <c r="M31" s="2959"/>
      <c r="N31" s="2959"/>
      <c r="O31" s="2960"/>
      <c r="P31" s="2468"/>
      <c r="Q31" s="2469"/>
      <c r="R31" s="2469"/>
      <c r="S31" s="2469"/>
      <c r="T31" s="2469"/>
      <c r="U31" s="2469"/>
      <c r="V31" s="2469"/>
      <c r="W31" s="2469"/>
      <c r="X31" s="2469"/>
      <c r="Y31" s="2470"/>
      <c r="Z31" s="723"/>
      <c r="AA31" s="1"/>
      <c r="AB31" s="1"/>
      <c r="AC31" s="1"/>
      <c r="AD31" s="1"/>
      <c r="AE31" s="1"/>
      <c r="AF31" s="1"/>
      <c r="AG31" s="1"/>
      <c r="AH31" s="1"/>
      <c r="AI31" s="1"/>
      <c r="AJ31" s="1"/>
      <c r="AK31" s="1"/>
    </row>
    <row r="32" spans="1:37" ht="21" customHeight="1" x14ac:dyDescent="0.15">
      <c r="A32" s="1"/>
      <c r="B32" s="139"/>
      <c r="C32" s="659"/>
      <c r="D32" s="659"/>
      <c r="E32" s="659"/>
      <c r="F32" s="659"/>
      <c r="G32" s="659"/>
      <c r="H32" s="659"/>
      <c r="I32" s="659"/>
      <c r="J32" s="659"/>
      <c r="K32" s="659"/>
      <c r="L32" s="659"/>
      <c r="M32" s="659"/>
      <c r="N32" s="659"/>
      <c r="O32" s="659"/>
      <c r="P32" s="8"/>
      <c r="Q32" s="8"/>
      <c r="R32" s="8"/>
      <c r="S32" s="8"/>
      <c r="T32" s="1"/>
      <c r="U32" s="1"/>
      <c r="V32" s="10"/>
      <c r="W32" s="10"/>
      <c r="X32" s="10"/>
      <c r="Y32" s="1"/>
      <c r="Z32" s="723"/>
      <c r="AA32" s="1"/>
      <c r="AB32" s="1"/>
      <c r="AC32" s="1"/>
      <c r="AD32" s="1"/>
      <c r="AE32" s="1"/>
      <c r="AF32" s="1"/>
      <c r="AG32" s="1"/>
      <c r="AH32" s="1"/>
      <c r="AI32" s="1"/>
      <c r="AJ32" s="1"/>
      <c r="AK32" s="1"/>
    </row>
    <row r="33" spans="1:37" ht="21" customHeight="1" x14ac:dyDescent="0.15">
      <c r="A33" s="1"/>
      <c r="B33" s="139"/>
      <c r="C33" s="3153" t="s">
        <v>936</v>
      </c>
      <c r="D33" s="3154"/>
      <c r="E33" s="3154"/>
      <c r="F33" s="3154"/>
      <c r="G33" s="3154"/>
      <c r="H33" s="3154"/>
      <c r="I33" s="3154"/>
      <c r="J33" s="3154"/>
      <c r="K33" s="3154"/>
      <c r="L33" s="3154"/>
      <c r="M33" s="3154"/>
      <c r="N33" s="3154"/>
      <c r="O33" s="3154"/>
      <c r="P33" s="3154"/>
      <c r="Q33" s="3154"/>
      <c r="R33" s="3154"/>
      <c r="S33" s="3154"/>
      <c r="T33" s="3154"/>
      <c r="U33" s="3154"/>
      <c r="V33" s="3155"/>
      <c r="W33" s="211" t="s">
        <v>769</v>
      </c>
      <c r="X33" s="212" t="s">
        <v>770</v>
      </c>
      <c r="Y33" s="213" t="s">
        <v>771</v>
      </c>
      <c r="Z33" s="723"/>
      <c r="AA33" s="1"/>
      <c r="AB33" s="1"/>
      <c r="AC33" s="1"/>
      <c r="AD33" s="1"/>
      <c r="AE33" s="1"/>
      <c r="AF33" s="1"/>
      <c r="AG33" s="1"/>
      <c r="AH33" s="1"/>
      <c r="AI33" s="1"/>
      <c r="AJ33" s="1"/>
      <c r="AK33" s="1"/>
    </row>
    <row r="34" spans="1:37" ht="21" customHeight="1" x14ac:dyDescent="0.15">
      <c r="A34" s="1"/>
      <c r="B34" s="139"/>
      <c r="C34" s="3156"/>
      <c r="D34" s="2524"/>
      <c r="E34" s="2524"/>
      <c r="F34" s="2524"/>
      <c r="G34" s="2524"/>
      <c r="H34" s="2524"/>
      <c r="I34" s="2524"/>
      <c r="J34" s="2524"/>
      <c r="K34" s="2524"/>
      <c r="L34" s="2524"/>
      <c r="M34" s="2524"/>
      <c r="N34" s="2524"/>
      <c r="O34" s="2524"/>
      <c r="P34" s="2524"/>
      <c r="Q34" s="2524"/>
      <c r="R34" s="2524"/>
      <c r="S34" s="2524"/>
      <c r="T34" s="2524"/>
      <c r="U34" s="2524"/>
      <c r="V34" s="3157"/>
      <c r="W34" s="209" t="s">
        <v>10</v>
      </c>
      <c r="X34" s="659" t="s">
        <v>770</v>
      </c>
      <c r="Y34" s="214" t="s">
        <v>10</v>
      </c>
      <c r="Z34" s="723"/>
      <c r="AA34" s="1"/>
      <c r="AB34" s="1"/>
      <c r="AC34" s="1"/>
      <c r="AD34" s="1"/>
      <c r="AE34" s="1"/>
      <c r="AF34" s="1"/>
      <c r="AG34" s="1"/>
      <c r="AH34" s="1"/>
      <c r="AI34" s="1"/>
      <c r="AJ34" s="1"/>
      <c r="AK34" s="1"/>
    </row>
    <row r="35" spans="1:37" x14ac:dyDescent="0.15">
      <c r="A35" s="1"/>
      <c r="B35" s="139"/>
      <c r="C35" s="1"/>
      <c r="D35" s="1"/>
      <c r="E35" s="1"/>
      <c r="F35" s="1"/>
      <c r="G35" s="1"/>
      <c r="H35" s="1"/>
      <c r="I35" s="1"/>
      <c r="J35" s="1"/>
      <c r="K35" s="1"/>
      <c r="L35" s="1"/>
      <c r="M35" s="1"/>
      <c r="N35" s="1"/>
      <c r="O35" s="1"/>
      <c r="P35" s="1"/>
      <c r="Q35" s="1"/>
      <c r="R35" s="1"/>
      <c r="S35" s="1"/>
      <c r="T35" s="1"/>
      <c r="U35" s="1"/>
      <c r="V35" s="1"/>
      <c r="W35" s="1"/>
      <c r="X35" s="1"/>
      <c r="Y35" s="1"/>
      <c r="Z35" s="723"/>
      <c r="AA35" s="1"/>
      <c r="AB35" s="1"/>
      <c r="AC35" s="1"/>
      <c r="AD35" s="1"/>
      <c r="AE35" s="1"/>
      <c r="AF35" s="1"/>
      <c r="AG35" s="1"/>
      <c r="AH35" s="1"/>
      <c r="AI35" s="1"/>
      <c r="AJ35" s="1"/>
      <c r="AK35" s="1"/>
    </row>
    <row r="36" spans="1:37" x14ac:dyDescent="0.15">
      <c r="A36" s="1"/>
      <c r="B36" s="139"/>
      <c r="C36" s="1" t="s">
        <v>954</v>
      </c>
      <c r="D36" s="1"/>
      <c r="E36" s="1"/>
      <c r="F36" s="1"/>
      <c r="G36" s="1"/>
      <c r="H36" s="1"/>
      <c r="I36" s="1"/>
      <c r="J36" s="1"/>
      <c r="K36" s="1"/>
      <c r="L36" s="1"/>
      <c r="M36" s="1"/>
      <c r="N36" s="1"/>
      <c r="O36" s="1"/>
      <c r="P36" s="1"/>
      <c r="Q36" s="1"/>
      <c r="R36" s="1"/>
      <c r="S36" s="1"/>
      <c r="T36" s="1"/>
      <c r="U36" s="1"/>
      <c r="V36" s="1"/>
      <c r="W36" s="1"/>
      <c r="X36" s="1"/>
      <c r="Z36" s="723"/>
      <c r="AA36" s="1"/>
      <c r="AB36" s="1"/>
      <c r="AC36" s="1"/>
      <c r="AD36" s="1"/>
      <c r="AE36" s="1"/>
      <c r="AF36" s="1"/>
      <c r="AG36" s="1"/>
      <c r="AH36" s="1"/>
      <c r="AI36" s="1"/>
      <c r="AJ36" s="1"/>
      <c r="AK36" s="1"/>
    </row>
    <row r="37" spans="1:37" ht="4.5" customHeight="1" x14ac:dyDescent="0.15">
      <c r="A37" s="1"/>
      <c r="B37" s="139"/>
      <c r="C37" s="1"/>
      <c r="D37" s="1"/>
      <c r="E37" s="1"/>
      <c r="F37" s="1"/>
      <c r="G37" s="1"/>
      <c r="H37" s="1"/>
      <c r="I37" s="1"/>
      <c r="J37" s="1"/>
      <c r="K37" s="1"/>
      <c r="L37" s="1"/>
      <c r="M37" s="1"/>
      <c r="N37" s="1"/>
      <c r="O37" s="1"/>
      <c r="P37" s="1"/>
      <c r="Q37" s="1"/>
      <c r="R37" s="1"/>
      <c r="S37" s="1"/>
      <c r="T37" s="1"/>
      <c r="U37" s="1"/>
      <c r="V37" s="1"/>
      <c r="W37" s="1"/>
      <c r="X37" s="1"/>
      <c r="Y37" s="1"/>
      <c r="Z37" s="723"/>
      <c r="AA37" s="1"/>
      <c r="AB37" s="1"/>
      <c r="AC37" s="1"/>
      <c r="AD37" s="1"/>
      <c r="AE37" s="1"/>
      <c r="AF37" s="1"/>
      <c r="AG37" s="1"/>
      <c r="AH37" s="1"/>
      <c r="AI37" s="1"/>
      <c r="AJ37" s="1"/>
      <c r="AK37" s="1"/>
    </row>
    <row r="38" spans="1:37" ht="21" customHeight="1" x14ac:dyDescent="0.15">
      <c r="A38" s="1"/>
      <c r="B38" s="139"/>
      <c r="C38" s="131" t="s">
        <v>955</v>
      </c>
      <c r="D38" s="215" t="s">
        <v>10</v>
      </c>
      <c r="E38" s="3154" t="s">
        <v>956</v>
      </c>
      <c r="F38" s="3154"/>
      <c r="G38" s="215" t="s">
        <v>10</v>
      </c>
      <c r="H38" s="2663" t="s">
        <v>957</v>
      </c>
      <c r="I38" s="2663"/>
      <c r="J38" s="22" t="s">
        <v>958</v>
      </c>
      <c r="K38" s="22"/>
      <c r="L38" s="138"/>
      <c r="M38" s="138"/>
      <c r="N38" s="138"/>
      <c r="O38" s="138"/>
      <c r="P38" s="138"/>
      <c r="Q38" s="138"/>
      <c r="R38" s="138"/>
      <c r="S38" s="138"/>
      <c r="T38" s="138"/>
      <c r="U38" s="22"/>
      <c r="V38" s="213"/>
      <c r="W38" s="211" t="s">
        <v>769</v>
      </c>
      <c r="X38" s="212" t="s">
        <v>770</v>
      </c>
      <c r="Y38" s="213" t="s">
        <v>771</v>
      </c>
      <c r="Z38" s="723"/>
      <c r="AA38" s="139"/>
      <c r="AB38" s="1"/>
      <c r="AC38" s="1"/>
      <c r="AD38" s="1"/>
      <c r="AE38" s="1"/>
      <c r="AF38" s="1"/>
      <c r="AG38" s="1"/>
      <c r="AH38" s="1"/>
      <c r="AI38" s="1"/>
      <c r="AJ38" s="1"/>
      <c r="AK38" s="1"/>
    </row>
    <row r="39" spans="1:37" ht="21" customHeight="1" x14ac:dyDescent="0.15">
      <c r="A39" s="1"/>
      <c r="B39" s="139"/>
      <c r="C39" s="2694" t="s">
        <v>959</v>
      </c>
      <c r="D39" s="2695"/>
      <c r="E39" s="2695"/>
      <c r="F39" s="2695"/>
      <c r="G39" s="2695"/>
      <c r="H39" s="2695"/>
      <c r="I39" s="2695"/>
      <c r="J39" s="2695"/>
      <c r="K39" s="2695"/>
      <c r="L39" s="2695"/>
      <c r="M39" s="2695"/>
      <c r="N39" s="2695"/>
      <c r="O39" s="2695"/>
      <c r="P39" s="2695"/>
      <c r="Q39" s="2695"/>
      <c r="R39" s="2695"/>
      <c r="S39" s="2695"/>
      <c r="T39" s="2695"/>
      <c r="U39" s="2695"/>
      <c r="V39" s="2699"/>
      <c r="W39" s="216" t="s">
        <v>10</v>
      </c>
      <c r="X39" s="12" t="s">
        <v>770</v>
      </c>
      <c r="Y39" s="208" t="s">
        <v>10</v>
      </c>
      <c r="Z39" s="395"/>
      <c r="AA39" s="1"/>
      <c r="AB39" s="1"/>
      <c r="AC39" s="1"/>
      <c r="AD39" s="1"/>
      <c r="AE39" s="1"/>
      <c r="AF39" s="1"/>
      <c r="AG39" s="1"/>
      <c r="AH39" s="1"/>
      <c r="AI39" s="1"/>
      <c r="AJ39" s="1"/>
      <c r="AK39" s="1"/>
    </row>
    <row r="40" spans="1:37" ht="21" customHeight="1" x14ac:dyDescent="0.15">
      <c r="A40" s="1"/>
      <c r="B40" s="139"/>
      <c r="C40" s="2679" t="s">
        <v>960</v>
      </c>
      <c r="D40" s="2680"/>
      <c r="E40" s="2680"/>
      <c r="F40" s="2680"/>
      <c r="G40" s="2680"/>
      <c r="H40" s="2680"/>
      <c r="I40" s="2680"/>
      <c r="J40" s="2680"/>
      <c r="K40" s="2680"/>
      <c r="L40" s="2680"/>
      <c r="M40" s="2680"/>
      <c r="N40" s="2680"/>
      <c r="O40" s="2680"/>
      <c r="P40" s="2680"/>
      <c r="Q40" s="2680"/>
      <c r="R40" s="2680"/>
      <c r="S40" s="2680"/>
      <c r="T40" s="2680"/>
      <c r="U40" s="2680"/>
      <c r="V40" s="2681"/>
      <c r="W40" s="204"/>
      <c r="X40" s="205"/>
      <c r="Y40" s="142"/>
      <c r="Z40" s="723"/>
      <c r="AA40" s="1"/>
      <c r="AB40" s="1"/>
      <c r="AC40" s="1"/>
      <c r="AD40" s="1"/>
      <c r="AE40" s="1"/>
      <c r="AF40" s="1"/>
      <c r="AG40" s="1"/>
      <c r="AH40" s="1"/>
      <c r="AI40" s="1"/>
      <c r="AJ40" s="1"/>
      <c r="AK40" s="1"/>
    </row>
    <row r="41" spans="1:37" x14ac:dyDescent="0.15">
      <c r="A41" s="1"/>
      <c r="B41" s="135"/>
      <c r="C41" s="8"/>
      <c r="D41" s="8"/>
      <c r="E41" s="8"/>
      <c r="F41" s="8"/>
      <c r="G41" s="8"/>
      <c r="H41" s="8"/>
      <c r="I41" s="8"/>
      <c r="J41" s="8"/>
      <c r="K41" s="8"/>
      <c r="L41" s="8"/>
      <c r="M41" s="8"/>
      <c r="N41" s="8"/>
      <c r="O41" s="8"/>
      <c r="P41" s="8"/>
      <c r="Q41" s="8"/>
      <c r="R41" s="8"/>
      <c r="S41" s="8"/>
      <c r="T41" s="8"/>
      <c r="U41" s="8"/>
      <c r="V41" s="8"/>
      <c r="W41" s="8"/>
      <c r="X41" s="8"/>
      <c r="Y41" s="8"/>
      <c r="Z41" s="136"/>
      <c r="AA41" s="1"/>
      <c r="AB41" s="1"/>
      <c r="AC41" s="1"/>
      <c r="AD41" s="1"/>
      <c r="AE41" s="1"/>
      <c r="AF41" s="1"/>
      <c r="AG41" s="1"/>
      <c r="AH41" s="1"/>
      <c r="AI41" s="1"/>
      <c r="AJ41" s="1"/>
      <c r="AK41" s="1"/>
    </row>
    <row r="42" spans="1:37" x14ac:dyDescent="0.15">
      <c r="A42" s="1"/>
      <c r="B42" s="1" t="s">
        <v>961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775</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9"/>
  <dataValidations count="1">
    <dataValidation type="list" allowBlank="1" showInputMessage="1" showErrorMessage="1" sqref="G7:G10 L7 Q7:Q10 W34 Y34 W39 Y39 D38 G38">
      <formula1>"□,■"</formula1>
    </dataValidation>
  </dataValidations>
  <pageMargins left="0.7" right="0.7" top="0.75" bottom="0.75" header="0.3" footer="0.3"/>
  <pageSetup paperSize="9" scale="93" fitToHeight="0"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B1:Z38"/>
  <sheetViews>
    <sheetView workbookViewId="0"/>
  </sheetViews>
  <sheetFormatPr defaultColWidth="3.5" defaultRowHeight="13.5" x14ac:dyDescent="0.15"/>
  <cols>
    <col min="1" max="1" width="2" style="3" customWidth="1"/>
    <col min="2" max="2" width="3" style="137"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2131</v>
      </c>
    </row>
    <row r="3" spans="2:26" s="1" customFormat="1" x14ac:dyDescent="0.15"/>
    <row r="4" spans="2:26" s="1" customFormat="1" x14ac:dyDescent="0.15">
      <c r="B4" s="2707" t="s">
        <v>962</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row>
    <row r="5" spans="2:26" s="1" customFormat="1" x14ac:dyDescent="0.15"/>
    <row r="6" spans="2:26" s="1" customFormat="1" ht="31.5" customHeight="1" x14ac:dyDescent="0.15">
      <c r="B6" s="2958" t="s">
        <v>760</v>
      </c>
      <c r="C6" s="2958"/>
      <c r="D6" s="2958"/>
      <c r="E6" s="2958"/>
      <c r="F6" s="2958"/>
      <c r="G6" s="2854"/>
      <c r="H6" s="2959"/>
      <c r="I6" s="2959"/>
      <c r="J6" s="2959"/>
      <c r="K6" s="2959"/>
      <c r="L6" s="2959"/>
      <c r="M6" s="2959"/>
      <c r="N6" s="2959"/>
      <c r="O6" s="2959"/>
      <c r="P6" s="2959"/>
      <c r="Q6" s="2959"/>
      <c r="R6" s="2959"/>
      <c r="S6" s="2959"/>
      <c r="T6" s="2959"/>
      <c r="U6" s="2959"/>
      <c r="V6" s="2959"/>
      <c r="W6" s="2959"/>
      <c r="X6" s="2959"/>
      <c r="Y6" s="2959"/>
      <c r="Z6" s="2960"/>
    </row>
    <row r="7" spans="2:26" s="1" customFormat="1" ht="31.5" customHeight="1" x14ac:dyDescent="0.15">
      <c r="B7" s="2468" t="s">
        <v>761</v>
      </c>
      <c r="C7" s="2469"/>
      <c r="D7" s="2469"/>
      <c r="E7" s="2469"/>
      <c r="F7" s="2470"/>
      <c r="G7" s="206" t="s">
        <v>10</v>
      </c>
      <c r="H7" s="735" t="s">
        <v>762</v>
      </c>
      <c r="I7" s="735"/>
      <c r="J7" s="735"/>
      <c r="K7" s="735"/>
      <c r="L7" s="208" t="s">
        <v>10</v>
      </c>
      <c r="M7" s="735" t="s">
        <v>763</v>
      </c>
      <c r="N7" s="735"/>
      <c r="O7" s="735"/>
      <c r="P7" s="735"/>
      <c r="Q7" s="208" t="s">
        <v>10</v>
      </c>
      <c r="R7" s="735" t="s">
        <v>764</v>
      </c>
      <c r="S7" s="735"/>
      <c r="T7" s="735"/>
      <c r="U7" s="735"/>
      <c r="V7" s="735"/>
      <c r="W7" s="735"/>
      <c r="X7" s="735"/>
      <c r="Y7" s="735"/>
      <c r="Z7" s="739"/>
    </row>
    <row r="8" spans="2:26" ht="31.5" customHeight="1" x14ac:dyDescent="0.15">
      <c r="B8" s="2468" t="s">
        <v>765</v>
      </c>
      <c r="C8" s="2469"/>
      <c r="D8" s="2469"/>
      <c r="E8" s="2469"/>
      <c r="F8" s="2470"/>
      <c r="G8" s="206" t="s">
        <v>10</v>
      </c>
      <c r="H8" s="10" t="s">
        <v>766</v>
      </c>
      <c r="I8" s="10"/>
      <c r="J8" s="10"/>
      <c r="K8" s="10"/>
      <c r="L8" s="10"/>
      <c r="M8" s="10"/>
      <c r="N8" s="10"/>
      <c r="O8" s="10"/>
      <c r="P8" s="208" t="s">
        <v>10</v>
      </c>
      <c r="Q8" s="10" t="s">
        <v>963</v>
      </c>
      <c r="R8" s="10"/>
      <c r="S8" s="218"/>
      <c r="T8" s="218"/>
      <c r="U8" s="218"/>
      <c r="V8" s="218"/>
      <c r="W8" s="218"/>
      <c r="X8" s="218"/>
      <c r="Y8" s="218"/>
      <c r="Z8" s="219"/>
    </row>
    <row r="9" spans="2:26" ht="20.100000000000001" customHeight="1" x14ac:dyDescent="0.15">
      <c r="B9" s="2507" t="s">
        <v>797</v>
      </c>
      <c r="C9" s="2508"/>
      <c r="D9" s="2508"/>
      <c r="E9" s="2508"/>
      <c r="F9" s="2509"/>
      <c r="G9" s="208" t="s">
        <v>10</v>
      </c>
      <c r="H9" s="7" t="s">
        <v>964</v>
      </c>
      <c r="I9" s="7"/>
      <c r="J9" s="7"/>
      <c r="K9" s="7"/>
      <c r="L9" s="7"/>
      <c r="M9" s="7"/>
      <c r="N9" s="7"/>
      <c r="O9" s="7"/>
      <c r="P9" s="7"/>
      <c r="Q9" s="208" t="s">
        <v>10</v>
      </c>
      <c r="R9" s="7" t="s">
        <v>965</v>
      </c>
      <c r="S9" s="195"/>
      <c r="T9" s="195"/>
      <c r="U9" s="195"/>
      <c r="V9" s="195"/>
      <c r="W9" s="195"/>
      <c r="X9" s="195"/>
      <c r="Y9" s="195"/>
      <c r="Z9" s="196"/>
    </row>
    <row r="10" spans="2:26" ht="20.100000000000001" customHeight="1" x14ac:dyDescent="0.15">
      <c r="B10" s="2510"/>
      <c r="C10" s="2511"/>
      <c r="D10" s="2511"/>
      <c r="E10" s="2511"/>
      <c r="F10" s="2512"/>
      <c r="G10" s="209" t="s">
        <v>10</v>
      </c>
      <c r="H10" s="8" t="s">
        <v>966</v>
      </c>
      <c r="I10" s="8"/>
      <c r="J10" s="8"/>
      <c r="K10" s="8"/>
      <c r="L10" s="8"/>
      <c r="M10" s="8"/>
      <c r="N10" s="8"/>
      <c r="O10" s="8"/>
      <c r="P10" s="8"/>
      <c r="Q10" s="210" t="s">
        <v>10</v>
      </c>
      <c r="R10" s="8" t="s">
        <v>967</v>
      </c>
      <c r="S10" s="220"/>
      <c r="T10" s="220"/>
      <c r="U10" s="220"/>
      <c r="V10" s="220"/>
      <c r="W10" s="220"/>
      <c r="X10" s="220"/>
      <c r="Y10" s="220"/>
      <c r="Z10" s="22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39" t="s">
        <v>968</v>
      </c>
      <c r="Z13" s="723"/>
    </row>
    <row r="14" spans="2:26" s="1" customFormat="1" x14ac:dyDescent="0.15">
      <c r="B14" s="139"/>
      <c r="Z14" s="723"/>
    </row>
    <row r="15" spans="2:26" s="1" customFormat="1" x14ac:dyDescent="0.15">
      <c r="B15" s="139"/>
      <c r="C15" s="1" t="s">
        <v>969</v>
      </c>
      <c r="Z15" s="723"/>
    </row>
    <row r="16" spans="2:26" s="1" customFormat="1" ht="6.75" customHeight="1" x14ac:dyDescent="0.15">
      <c r="B16" s="139"/>
      <c r="Z16" s="723"/>
    </row>
    <row r="17" spans="2:26" s="1" customFormat="1" ht="26.25" customHeight="1" x14ac:dyDescent="0.15">
      <c r="B17" s="139"/>
      <c r="C17" s="2854" t="s">
        <v>947</v>
      </c>
      <c r="D17" s="2959"/>
      <c r="E17" s="2959"/>
      <c r="F17" s="2959"/>
      <c r="G17" s="2960"/>
      <c r="H17" s="2468"/>
      <c r="I17" s="2469"/>
      <c r="J17" s="2469"/>
      <c r="K17" s="2469"/>
      <c r="L17" s="2469"/>
      <c r="M17" s="2469"/>
      <c r="N17" s="188" t="s">
        <v>806</v>
      </c>
      <c r="P17" s="2854" t="s">
        <v>970</v>
      </c>
      <c r="Q17" s="2959"/>
      <c r="R17" s="2959"/>
      <c r="S17" s="2959"/>
      <c r="T17" s="2960"/>
      <c r="U17" s="2468"/>
      <c r="V17" s="2469"/>
      <c r="W17" s="2469"/>
      <c r="X17" s="2469"/>
      <c r="Y17" s="188" t="s">
        <v>806</v>
      </c>
      <c r="Z17" s="723"/>
    </row>
    <row r="18" spans="2:26" s="1" customFormat="1" x14ac:dyDescent="0.15">
      <c r="B18" s="139"/>
      <c r="N18" s="12"/>
      <c r="Z18" s="723"/>
    </row>
    <row r="19" spans="2:26" s="1" customFormat="1" x14ac:dyDescent="0.15">
      <c r="B19" s="139"/>
      <c r="C19" s="1" t="s">
        <v>927</v>
      </c>
      <c r="Z19" s="723"/>
    </row>
    <row r="20" spans="2:26" s="1" customFormat="1" ht="6.75" customHeight="1" x14ac:dyDescent="0.15">
      <c r="B20" s="139"/>
      <c r="Z20" s="723"/>
    </row>
    <row r="21" spans="2:26" s="1" customFormat="1" ht="26.25" customHeight="1" x14ac:dyDescent="0.15">
      <c r="B21" s="139"/>
      <c r="C21" s="2854" t="s">
        <v>971</v>
      </c>
      <c r="D21" s="2959"/>
      <c r="E21" s="2959"/>
      <c r="F21" s="2959"/>
      <c r="G21" s="2960"/>
      <c r="H21" s="2854" t="s">
        <v>929</v>
      </c>
      <c r="I21" s="2959"/>
      <c r="J21" s="2959"/>
      <c r="K21" s="2959"/>
      <c r="L21" s="2469"/>
      <c r="M21" s="2469"/>
      <c r="N21" s="188" t="s">
        <v>806</v>
      </c>
      <c r="O21" s="2854" t="s">
        <v>972</v>
      </c>
      <c r="P21" s="2959"/>
      <c r="Q21" s="2959"/>
      <c r="R21" s="2959"/>
      <c r="S21" s="2469"/>
      <c r="T21" s="2469"/>
      <c r="U21" s="188" t="s">
        <v>806</v>
      </c>
      <c r="Z21" s="723"/>
    </row>
    <row r="22" spans="2:26" s="1" customFormat="1" ht="26.25" customHeight="1" x14ac:dyDescent="0.15">
      <c r="B22" s="139"/>
      <c r="C22" s="2854" t="s">
        <v>973</v>
      </c>
      <c r="D22" s="2959"/>
      <c r="E22" s="2959"/>
      <c r="F22" s="2959"/>
      <c r="G22" s="2960"/>
      <c r="H22" s="2854" t="s">
        <v>929</v>
      </c>
      <c r="I22" s="2959"/>
      <c r="J22" s="2959"/>
      <c r="K22" s="2959"/>
      <c r="L22" s="2469"/>
      <c r="M22" s="2469"/>
      <c r="N22" s="188" t="s">
        <v>806</v>
      </c>
      <c r="O22" s="2854" t="s">
        <v>972</v>
      </c>
      <c r="P22" s="2959"/>
      <c r="Q22" s="2959"/>
      <c r="R22" s="2959"/>
      <c r="S22" s="2469"/>
      <c r="T22" s="2469"/>
      <c r="U22" s="188" t="s">
        <v>806</v>
      </c>
      <c r="Z22" s="723"/>
    </row>
    <row r="23" spans="2:26" s="1" customFormat="1" ht="26.25" customHeight="1" x14ac:dyDescent="0.15">
      <c r="B23" s="139"/>
      <c r="C23" s="2854" t="s">
        <v>931</v>
      </c>
      <c r="D23" s="2959"/>
      <c r="E23" s="2959"/>
      <c r="F23" s="2959"/>
      <c r="G23" s="2960"/>
      <c r="H23" s="2854" t="s">
        <v>929</v>
      </c>
      <c r="I23" s="2959"/>
      <c r="J23" s="2959"/>
      <c r="K23" s="2959"/>
      <c r="L23" s="2469"/>
      <c r="M23" s="2469"/>
      <c r="N23" s="188" t="s">
        <v>806</v>
      </c>
      <c r="O23" s="2854" t="s">
        <v>972</v>
      </c>
      <c r="P23" s="2959"/>
      <c r="Q23" s="2959"/>
      <c r="R23" s="2959"/>
      <c r="S23" s="2469"/>
      <c r="T23" s="2469"/>
      <c r="U23" s="188" t="s">
        <v>806</v>
      </c>
      <c r="Z23" s="723"/>
    </row>
    <row r="24" spans="2:26" s="1" customFormat="1" x14ac:dyDescent="0.15">
      <c r="B24" s="139"/>
      <c r="L24" s="12"/>
      <c r="Q24" s="12"/>
      <c r="V24" s="12"/>
      <c r="Z24" s="723"/>
    </row>
    <row r="25" spans="2:26" s="1" customFormat="1" x14ac:dyDescent="0.15">
      <c r="B25" s="139"/>
      <c r="C25" s="1" t="s">
        <v>952</v>
      </c>
      <c r="Z25" s="723"/>
    </row>
    <row r="26" spans="2:26" s="1" customFormat="1" ht="4.5" customHeight="1" x14ac:dyDescent="0.15">
      <c r="B26" s="139"/>
      <c r="Z26" s="723"/>
    </row>
    <row r="27" spans="2:26" s="1" customFormat="1" ht="24" customHeight="1" x14ac:dyDescent="0.15">
      <c r="B27" s="139"/>
      <c r="C27" s="2468" t="s">
        <v>953</v>
      </c>
      <c r="D27" s="2469"/>
      <c r="E27" s="2469"/>
      <c r="F27" s="2469"/>
      <c r="G27" s="2469"/>
      <c r="H27" s="2469"/>
      <c r="I27" s="2469"/>
      <c r="J27" s="2469"/>
      <c r="K27" s="2469"/>
      <c r="L27" s="2469"/>
      <c r="M27" s="2469"/>
      <c r="N27" s="2469"/>
      <c r="O27" s="2470"/>
      <c r="P27" s="2468" t="s">
        <v>652</v>
      </c>
      <c r="Q27" s="2469"/>
      <c r="R27" s="2469"/>
      <c r="S27" s="2469"/>
      <c r="T27" s="2469"/>
      <c r="U27" s="2469"/>
      <c r="V27" s="2469"/>
      <c r="W27" s="2469"/>
      <c r="X27" s="2469"/>
      <c r="Y27" s="2470"/>
      <c r="Z27" s="143"/>
    </row>
    <row r="28" spans="2:26" s="1" customFormat="1" ht="21" customHeight="1" x14ac:dyDescent="0.15">
      <c r="B28" s="139"/>
      <c r="C28" s="2854"/>
      <c r="D28" s="2959"/>
      <c r="E28" s="2959"/>
      <c r="F28" s="2959"/>
      <c r="G28" s="2959"/>
      <c r="H28" s="2959"/>
      <c r="I28" s="2959"/>
      <c r="J28" s="2959"/>
      <c r="K28" s="2959"/>
      <c r="L28" s="2959"/>
      <c r="M28" s="2959"/>
      <c r="N28" s="2959"/>
      <c r="O28" s="2960"/>
      <c r="P28" s="2854"/>
      <c r="Q28" s="2959"/>
      <c r="R28" s="2959"/>
      <c r="S28" s="2959"/>
      <c r="T28" s="2959"/>
      <c r="U28" s="2959"/>
      <c r="V28" s="2959"/>
      <c r="W28" s="2959"/>
      <c r="X28" s="2959"/>
      <c r="Y28" s="2960"/>
      <c r="Z28" s="723"/>
    </row>
    <row r="29" spans="2:26" s="1" customFormat="1" ht="21" customHeight="1" x14ac:dyDescent="0.15">
      <c r="B29" s="139"/>
      <c r="C29" s="2854"/>
      <c r="D29" s="2959"/>
      <c r="E29" s="2959"/>
      <c r="F29" s="2959"/>
      <c r="G29" s="2959"/>
      <c r="H29" s="2959"/>
      <c r="I29" s="2959"/>
      <c r="J29" s="2959"/>
      <c r="K29" s="2959"/>
      <c r="L29" s="2959"/>
      <c r="M29" s="2959"/>
      <c r="N29" s="2959"/>
      <c r="O29" s="2960"/>
      <c r="P29" s="2854"/>
      <c r="Q29" s="2959"/>
      <c r="R29" s="2959"/>
      <c r="S29" s="2959"/>
      <c r="T29" s="2959"/>
      <c r="U29" s="2959"/>
      <c r="V29" s="2959"/>
      <c r="W29" s="2959"/>
      <c r="X29" s="2959"/>
      <c r="Y29" s="2960"/>
      <c r="Z29" s="723"/>
    </row>
    <row r="30" spans="2:26" s="1" customFormat="1" ht="21" customHeight="1" x14ac:dyDescent="0.15">
      <c r="B30" s="139"/>
      <c r="C30" s="2854"/>
      <c r="D30" s="2959"/>
      <c r="E30" s="2959"/>
      <c r="F30" s="2959"/>
      <c r="G30" s="2959"/>
      <c r="H30" s="2959"/>
      <c r="I30" s="2959"/>
      <c r="J30" s="2959"/>
      <c r="K30" s="2959"/>
      <c r="L30" s="2959"/>
      <c r="M30" s="2959"/>
      <c r="N30" s="2959"/>
      <c r="O30" s="2960"/>
      <c r="P30" s="2854"/>
      <c r="Q30" s="2959"/>
      <c r="R30" s="2959"/>
      <c r="S30" s="2959"/>
      <c r="T30" s="2959"/>
      <c r="U30" s="2959"/>
      <c r="V30" s="2959"/>
      <c r="W30" s="2959"/>
      <c r="X30" s="2959"/>
      <c r="Y30" s="2960"/>
      <c r="Z30" s="723"/>
    </row>
    <row r="31" spans="2:26" s="1" customFormat="1" ht="21" customHeight="1" x14ac:dyDescent="0.15">
      <c r="B31" s="139"/>
      <c r="C31" s="2854"/>
      <c r="D31" s="2959"/>
      <c r="E31" s="2959"/>
      <c r="F31" s="2959"/>
      <c r="G31" s="2959"/>
      <c r="H31" s="2959"/>
      <c r="I31" s="2959"/>
      <c r="J31" s="2959"/>
      <c r="K31" s="2959"/>
      <c r="L31" s="2959"/>
      <c r="M31" s="2959"/>
      <c r="N31" s="2959"/>
      <c r="O31" s="2960"/>
      <c r="P31" s="2854"/>
      <c r="Q31" s="2959"/>
      <c r="R31" s="2959"/>
      <c r="S31" s="2959"/>
      <c r="T31" s="2959"/>
      <c r="U31" s="2959"/>
      <c r="V31" s="2959"/>
      <c r="W31" s="2959"/>
      <c r="X31" s="2959"/>
      <c r="Y31" s="2960"/>
      <c r="Z31" s="723"/>
    </row>
    <row r="32" spans="2:26" s="1" customFormat="1" ht="21" customHeight="1" x14ac:dyDescent="0.15">
      <c r="B32" s="139"/>
      <c r="C32" s="2854"/>
      <c r="D32" s="2959"/>
      <c r="E32" s="2959"/>
      <c r="F32" s="2959"/>
      <c r="G32" s="2959"/>
      <c r="H32" s="2959"/>
      <c r="I32" s="2959"/>
      <c r="J32" s="2959"/>
      <c r="K32" s="2959"/>
      <c r="L32" s="2959"/>
      <c r="M32" s="2959"/>
      <c r="N32" s="2959"/>
      <c r="O32" s="2960"/>
      <c r="P32" s="2854"/>
      <c r="Q32" s="2959"/>
      <c r="R32" s="2959"/>
      <c r="S32" s="2959"/>
      <c r="T32" s="2959"/>
      <c r="U32" s="2959"/>
      <c r="V32" s="2959"/>
      <c r="W32" s="2959"/>
      <c r="X32" s="2959"/>
      <c r="Y32" s="2960"/>
      <c r="Z32" s="723"/>
    </row>
    <row r="33" spans="2:26" s="1" customFormat="1" ht="21" customHeight="1" x14ac:dyDescent="0.15">
      <c r="B33" s="139"/>
      <c r="C33" s="659"/>
      <c r="D33" s="659"/>
      <c r="E33" s="659"/>
      <c r="F33" s="659"/>
      <c r="G33" s="659"/>
      <c r="H33" s="659"/>
      <c r="I33" s="659"/>
      <c r="J33" s="659"/>
      <c r="K33" s="659"/>
      <c r="L33" s="659"/>
      <c r="M33" s="659"/>
      <c r="N33" s="659"/>
      <c r="O33" s="659"/>
      <c r="P33" s="8"/>
      <c r="Q33" s="8"/>
      <c r="R33" s="8"/>
      <c r="S33" s="8"/>
      <c r="T33" s="8"/>
      <c r="U33" s="8"/>
      <c r="V33" s="8"/>
      <c r="W33" s="8"/>
      <c r="X33" s="8"/>
      <c r="Y33" s="8"/>
      <c r="Z33" s="723"/>
    </row>
    <row r="34" spans="2:26" s="1" customFormat="1" ht="21" customHeight="1" x14ac:dyDescent="0.15">
      <c r="B34" s="139"/>
      <c r="C34" s="3153" t="s">
        <v>936</v>
      </c>
      <c r="D34" s="3154"/>
      <c r="E34" s="3154"/>
      <c r="F34" s="3154"/>
      <c r="G34" s="3154"/>
      <c r="H34" s="3154"/>
      <c r="I34" s="3154"/>
      <c r="J34" s="3154"/>
      <c r="K34" s="3154"/>
      <c r="L34" s="3154"/>
      <c r="M34" s="3154"/>
      <c r="N34" s="3154"/>
      <c r="O34" s="3154"/>
      <c r="P34" s="3154"/>
      <c r="Q34" s="3154"/>
      <c r="R34" s="3154"/>
      <c r="S34" s="3154"/>
      <c r="T34" s="3154"/>
      <c r="U34" s="3154"/>
      <c r="V34" s="3155"/>
      <c r="W34" s="211" t="s">
        <v>769</v>
      </c>
      <c r="X34" s="212" t="s">
        <v>770</v>
      </c>
      <c r="Y34" s="213" t="s">
        <v>771</v>
      </c>
      <c r="Z34" s="723"/>
    </row>
    <row r="35" spans="2:26" s="1" customFormat="1" ht="21" customHeight="1" x14ac:dyDescent="0.15">
      <c r="B35" s="139"/>
      <c r="C35" s="3156"/>
      <c r="D35" s="2524"/>
      <c r="E35" s="2524"/>
      <c r="F35" s="2524"/>
      <c r="G35" s="2524"/>
      <c r="H35" s="2524"/>
      <c r="I35" s="2524"/>
      <c r="J35" s="2524"/>
      <c r="K35" s="2524"/>
      <c r="L35" s="2524"/>
      <c r="M35" s="2524"/>
      <c r="N35" s="2524"/>
      <c r="O35" s="2524"/>
      <c r="P35" s="2524"/>
      <c r="Q35" s="2524"/>
      <c r="R35" s="2524"/>
      <c r="S35" s="2524"/>
      <c r="T35" s="2524"/>
      <c r="U35" s="2524"/>
      <c r="V35" s="3157"/>
      <c r="W35" s="209" t="s">
        <v>10</v>
      </c>
      <c r="X35" s="210" t="s">
        <v>770</v>
      </c>
      <c r="Y35" s="214" t="s">
        <v>10</v>
      </c>
      <c r="Z35" s="723"/>
    </row>
    <row r="36" spans="2:26" s="1" customFormat="1" x14ac:dyDescent="0.15">
      <c r="B36" s="135"/>
      <c r="C36" s="8"/>
      <c r="D36" s="8"/>
      <c r="E36" s="8"/>
      <c r="F36" s="8"/>
      <c r="G36" s="8"/>
      <c r="H36" s="8"/>
      <c r="I36" s="8"/>
      <c r="J36" s="8"/>
      <c r="K36" s="8"/>
      <c r="L36" s="8"/>
      <c r="M36" s="8"/>
      <c r="N36" s="8"/>
      <c r="O36" s="8"/>
      <c r="P36" s="8"/>
      <c r="Q36" s="8"/>
      <c r="R36" s="8"/>
      <c r="S36" s="8"/>
      <c r="T36" s="8"/>
      <c r="U36" s="8"/>
      <c r="V36" s="8"/>
      <c r="W36" s="8"/>
      <c r="X36" s="8"/>
      <c r="Y36" s="8"/>
      <c r="Z36" s="136"/>
    </row>
    <row r="37" spans="2:26" s="1" customFormat="1" x14ac:dyDescent="0.15"/>
    <row r="38" spans="2:26" s="1"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9"/>
  <dataValidations count="1">
    <dataValidation type="list" allowBlank="1" showInputMessage="1" showErrorMessage="1" sqref="G7:G10 L7 Q7 P8 Q9:Q10 W35 Y35">
      <formula1>"□,■"</formula1>
    </dataValidation>
  </dataValidations>
  <pageMargins left="0.7" right="0.7" top="0.75" bottom="0.75" header="0.3" footer="0.3"/>
  <pageSetup paperSize="9" fitToHeight="0"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2:AA21"/>
  <sheetViews>
    <sheetView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1628</v>
      </c>
      <c r="C2"/>
      <c r="D2"/>
      <c r="E2"/>
      <c r="F2"/>
      <c r="G2"/>
      <c r="H2"/>
      <c r="I2"/>
      <c r="J2"/>
      <c r="K2"/>
      <c r="L2"/>
      <c r="M2"/>
      <c r="N2"/>
      <c r="O2"/>
      <c r="P2"/>
      <c r="Q2"/>
      <c r="R2"/>
      <c r="S2"/>
      <c r="T2"/>
      <c r="U2"/>
      <c r="V2"/>
      <c r="W2"/>
      <c r="X2"/>
      <c r="Y2"/>
    </row>
    <row r="4" spans="2:27" ht="34.5" customHeight="1" x14ac:dyDescent="0.15">
      <c r="B4" s="2968" t="s">
        <v>1832</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5" spans="2:27" ht="13.5" customHeight="1" x14ac:dyDescent="0.15"/>
    <row r="6" spans="2:27" ht="24" customHeight="1" x14ac:dyDescent="0.15">
      <c r="B6" s="2958" t="s">
        <v>790</v>
      </c>
      <c r="C6" s="2958"/>
      <c r="D6" s="2958"/>
      <c r="E6" s="2958"/>
      <c r="F6" s="2958"/>
      <c r="G6" s="2854"/>
      <c r="H6" s="2959"/>
      <c r="I6" s="2959"/>
      <c r="J6" s="2959"/>
      <c r="K6" s="2959"/>
      <c r="L6" s="2959"/>
      <c r="M6" s="2959"/>
      <c r="N6" s="2959"/>
      <c r="O6" s="2959"/>
      <c r="P6" s="2959"/>
      <c r="Q6" s="2959"/>
      <c r="R6" s="2959"/>
      <c r="S6" s="2959"/>
      <c r="T6" s="2959"/>
      <c r="U6" s="2959"/>
      <c r="V6" s="2959"/>
      <c r="W6" s="2959"/>
      <c r="X6" s="2959"/>
      <c r="Y6" s="2960"/>
    </row>
    <row r="7" spans="2:27" ht="24" customHeight="1" x14ac:dyDescent="0.15">
      <c r="B7" s="2958" t="s">
        <v>791</v>
      </c>
      <c r="C7" s="2958"/>
      <c r="D7" s="2958"/>
      <c r="E7" s="2958"/>
      <c r="F7" s="2958"/>
      <c r="G7" s="656" t="s">
        <v>10</v>
      </c>
      <c r="H7" s="735" t="s">
        <v>762</v>
      </c>
      <c r="I7" s="735"/>
      <c r="J7" s="735"/>
      <c r="K7" s="735"/>
      <c r="L7" s="657" t="s">
        <v>10</v>
      </c>
      <c r="M7" s="735" t="s">
        <v>763</v>
      </c>
      <c r="N7" s="735"/>
      <c r="O7" s="735"/>
      <c r="P7" s="735"/>
      <c r="Q7" s="657" t="s">
        <v>10</v>
      </c>
      <c r="R7" s="735" t="s">
        <v>764</v>
      </c>
      <c r="S7" s="735"/>
      <c r="T7" s="735"/>
      <c r="U7" s="735"/>
      <c r="V7" s="735"/>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314" t="s">
        <v>1833</v>
      </c>
      <c r="C10" s="315"/>
      <c r="T10" s="723"/>
      <c r="V10" s="197" t="s">
        <v>769</v>
      </c>
      <c r="W10" s="197" t="s">
        <v>770</v>
      </c>
      <c r="X10" s="197" t="s">
        <v>771</v>
      </c>
      <c r="Y10" s="723"/>
      <c r="Z10"/>
      <c r="AA10"/>
    </row>
    <row r="11" spans="2:27" ht="17.100000000000001" customHeight="1" x14ac:dyDescent="0.15">
      <c r="B11" s="139"/>
      <c r="T11" s="723"/>
      <c r="Y11" s="723"/>
      <c r="Z11"/>
      <c r="AA11"/>
    </row>
    <row r="12" spans="2:27" ht="21.95" customHeight="1" x14ac:dyDescent="0.15">
      <c r="B12" s="139"/>
      <c r="C12" s="3505" t="s">
        <v>858</v>
      </c>
      <c r="D12" s="3506"/>
      <c r="E12" s="2853" t="s">
        <v>1834</v>
      </c>
      <c r="F12" s="2853"/>
      <c r="G12" s="2853"/>
      <c r="H12" s="2853"/>
      <c r="I12" s="2853"/>
      <c r="J12" s="2853"/>
      <c r="K12" s="2853"/>
      <c r="L12" s="2853"/>
      <c r="M12" s="2853"/>
      <c r="N12" s="2853"/>
      <c r="O12" s="2853"/>
      <c r="P12" s="2853"/>
      <c r="Q12" s="2853"/>
      <c r="R12" s="2853"/>
      <c r="S12" s="2853"/>
      <c r="T12" s="723"/>
      <c r="V12" s="12" t="s">
        <v>10</v>
      </c>
      <c r="W12" s="12" t="s">
        <v>770</v>
      </c>
      <c r="X12" s="12" t="s">
        <v>10</v>
      </c>
      <c r="Y12" s="723"/>
      <c r="Z12"/>
      <c r="AA12"/>
    </row>
    <row r="13" spans="2:27" ht="38.1" customHeight="1" x14ac:dyDescent="0.15">
      <c r="B13" s="139"/>
      <c r="C13" s="3505" t="s">
        <v>861</v>
      </c>
      <c r="D13" s="3506"/>
      <c r="E13" s="2679" t="s">
        <v>1835</v>
      </c>
      <c r="F13" s="2680"/>
      <c r="G13" s="2680"/>
      <c r="H13" s="2680"/>
      <c r="I13" s="2680"/>
      <c r="J13" s="2680"/>
      <c r="K13" s="2680"/>
      <c r="L13" s="2680"/>
      <c r="M13" s="2680"/>
      <c r="N13" s="2680"/>
      <c r="O13" s="2680"/>
      <c r="P13" s="2680"/>
      <c r="Q13" s="2680"/>
      <c r="R13" s="2680"/>
      <c r="S13" s="2681"/>
      <c r="T13" s="723"/>
      <c r="V13" s="12" t="s">
        <v>10</v>
      </c>
      <c r="W13" s="12" t="s">
        <v>770</v>
      </c>
      <c r="X13" s="12" t="s">
        <v>10</v>
      </c>
      <c r="Y13" s="723"/>
      <c r="Z13"/>
      <c r="AA13"/>
    </row>
    <row r="14" spans="2:27" ht="49.5" customHeight="1" x14ac:dyDescent="0.15">
      <c r="B14" s="139"/>
      <c r="C14" s="3505" t="s">
        <v>1002</v>
      </c>
      <c r="D14" s="3506"/>
      <c r="E14" s="2679" t="s">
        <v>1836</v>
      </c>
      <c r="F14" s="2680"/>
      <c r="G14" s="2680"/>
      <c r="H14" s="2680"/>
      <c r="I14" s="2680"/>
      <c r="J14" s="2680"/>
      <c r="K14" s="2680"/>
      <c r="L14" s="2680"/>
      <c r="M14" s="2680"/>
      <c r="N14" s="2680"/>
      <c r="O14" s="2680"/>
      <c r="P14" s="2680"/>
      <c r="Q14" s="2680"/>
      <c r="R14" s="2680"/>
      <c r="S14" s="2681"/>
      <c r="T14" s="723"/>
      <c r="V14" s="12" t="s">
        <v>10</v>
      </c>
      <c r="W14" s="12" t="s">
        <v>770</v>
      </c>
      <c r="X14" s="12" t="s">
        <v>10</v>
      </c>
      <c r="Y14" s="723"/>
      <c r="Z14"/>
      <c r="AA14"/>
    </row>
    <row r="15" spans="2:27" ht="49.5" customHeight="1" x14ac:dyDescent="0.15">
      <c r="B15" s="139"/>
      <c r="C15" s="3505" t="s">
        <v>1004</v>
      </c>
      <c r="D15" s="3506"/>
      <c r="E15" s="2679" t="s">
        <v>1837</v>
      </c>
      <c r="F15" s="2680"/>
      <c r="G15" s="2680"/>
      <c r="H15" s="2680"/>
      <c r="I15" s="2680"/>
      <c r="J15" s="2680"/>
      <c r="K15" s="2680"/>
      <c r="L15" s="2680"/>
      <c r="M15" s="2680"/>
      <c r="N15" s="2680"/>
      <c r="O15" s="2680"/>
      <c r="P15" s="2680"/>
      <c r="Q15" s="2680"/>
      <c r="R15" s="2680"/>
      <c r="S15" s="2681"/>
      <c r="T15" s="723"/>
      <c r="V15" s="12" t="s">
        <v>10</v>
      </c>
      <c r="W15" s="12" t="s">
        <v>770</v>
      </c>
      <c r="X15" s="12" t="s">
        <v>10</v>
      </c>
      <c r="Y15" s="723"/>
      <c r="Z15"/>
      <c r="AA15"/>
    </row>
    <row r="16" spans="2:27" ht="174.75" customHeight="1" x14ac:dyDescent="0.15">
      <c r="B16" s="139"/>
      <c r="C16" s="3505" t="s">
        <v>1011</v>
      </c>
      <c r="D16" s="3506"/>
      <c r="E16" s="2679" t="s">
        <v>1838</v>
      </c>
      <c r="F16" s="2680"/>
      <c r="G16" s="2680"/>
      <c r="H16" s="2680"/>
      <c r="I16" s="2680"/>
      <c r="J16" s="2680"/>
      <c r="K16" s="2680"/>
      <c r="L16" s="2680"/>
      <c r="M16" s="2680"/>
      <c r="N16" s="2680"/>
      <c r="O16" s="2680"/>
      <c r="P16" s="2680"/>
      <c r="Q16" s="2680"/>
      <c r="R16" s="2680"/>
      <c r="S16" s="2681"/>
      <c r="T16" s="723"/>
      <c r="V16" s="12" t="s">
        <v>10</v>
      </c>
      <c r="W16" s="12" t="s">
        <v>770</v>
      </c>
      <c r="X16" s="12" t="s">
        <v>10</v>
      </c>
      <c r="Y16" s="723"/>
      <c r="Z16"/>
      <c r="AA16"/>
    </row>
    <row r="17" spans="2:27" ht="21.95" customHeight="1" x14ac:dyDescent="0.15">
      <c r="B17" s="139"/>
      <c r="C17" s="3505" t="s">
        <v>1013</v>
      </c>
      <c r="D17" s="3506"/>
      <c r="E17" s="2679" t="s">
        <v>1839</v>
      </c>
      <c r="F17" s="2680"/>
      <c r="G17" s="2680"/>
      <c r="H17" s="2680"/>
      <c r="I17" s="2680"/>
      <c r="J17" s="2680"/>
      <c r="K17" s="2680"/>
      <c r="L17" s="2680"/>
      <c r="M17" s="2680"/>
      <c r="N17" s="2680"/>
      <c r="O17" s="2680"/>
      <c r="P17" s="2680"/>
      <c r="Q17" s="2680"/>
      <c r="R17" s="2680"/>
      <c r="S17" s="2681"/>
      <c r="T17" s="723"/>
      <c r="V17" s="12" t="s">
        <v>10</v>
      </c>
      <c r="W17" s="12" t="s">
        <v>770</v>
      </c>
      <c r="X17" s="12" t="s">
        <v>10</v>
      </c>
      <c r="Y17" s="723"/>
      <c r="Z17"/>
      <c r="AA17"/>
    </row>
    <row r="18" spans="2:27" ht="12.95" customHeight="1" x14ac:dyDescent="0.15">
      <c r="B18" s="135"/>
      <c r="C18" s="8"/>
      <c r="D18" s="8"/>
      <c r="E18" s="8"/>
      <c r="F18" s="8"/>
      <c r="G18" s="8"/>
      <c r="H18" s="8"/>
      <c r="I18" s="8"/>
      <c r="J18" s="8"/>
      <c r="K18" s="8"/>
      <c r="L18" s="8"/>
      <c r="M18" s="8"/>
      <c r="N18" s="8"/>
      <c r="O18" s="8"/>
      <c r="P18" s="8"/>
      <c r="Q18" s="8"/>
      <c r="R18" s="8"/>
      <c r="S18" s="8"/>
      <c r="T18" s="136"/>
      <c r="U18" s="8"/>
      <c r="V18" s="8"/>
      <c r="W18" s="8"/>
      <c r="X18" s="8"/>
      <c r="Y18" s="136"/>
    </row>
    <row r="20" spans="2:27" x14ac:dyDescent="0.15">
      <c r="B20" s="1" t="s">
        <v>1018</v>
      </c>
    </row>
    <row r="21" spans="2:27" x14ac:dyDescent="0.15">
      <c r="B21" s="1" t="s">
        <v>1019</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9"/>
  <dataValidations count="1">
    <dataValidation type="list" allowBlank="1" showInputMessage="1" showErrorMessage="1" sqref="V12:V17 X12:X17 L7 Q7 G7">
      <formula1>"□,■"</formula1>
    </dataValidation>
  </dataValidations>
  <pageMargins left="0.7" right="0.7" top="0.75" bottom="0.75" header="0.3" footer="0.3"/>
  <pageSetup paperSize="9" scale="97" fitToHeight="0"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AF69"/>
  <sheetViews>
    <sheetView workbookViewId="0"/>
  </sheetViews>
  <sheetFormatPr defaultColWidth="3.5" defaultRowHeight="13.5" x14ac:dyDescent="0.15"/>
  <cols>
    <col min="1" max="1" width="1" style="3" customWidth="1"/>
    <col min="2" max="2" width="3" style="13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2016</v>
      </c>
      <c r="W2" s="45" t="s">
        <v>477</v>
      </c>
      <c r="X2" s="12"/>
      <c r="Y2" s="12" t="s">
        <v>478</v>
      </c>
      <c r="Z2" s="12"/>
      <c r="AA2" s="12" t="s">
        <v>479</v>
      </c>
      <c r="AB2" s="12"/>
      <c r="AC2" s="12" t="s">
        <v>647</v>
      </c>
    </row>
    <row r="3" spans="2:29" s="1" customFormat="1" ht="6.75" customHeight="1" x14ac:dyDescent="0.15"/>
    <row r="4" spans="2:29" s="1" customFormat="1" x14ac:dyDescent="0.15">
      <c r="B4" s="2707" t="s">
        <v>1629</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2707"/>
      <c r="AC4" s="2707"/>
    </row>
    <row r="5" spans="2:29" s="1" customFormat="1" ht="7.5" customHeight="1" x14ac:dyDescent="0.15"/>
    <row r="6" spans="2:29" s="1" customFormat="1" ht="19.5" customHeight="1" x14ac:dyDescent="0.15">
      <c r="B6" s="2958" t="s">
        <v>760</v>
      </c>
      <c r="C6" s="2958"/>
      <c r="D6" s="2958"/>
      <c r="E6" s="2958"/>
      <c r="F6" s="2958"/>
      <c r="G6" s="2468"/>
      <c r="H6" s="2469"/>
      <c r="I6" s="2469"/>
      <c r="J6" s="2469"/>
      <c r="K6" s="2469"/>
      <c r="L6" s="2469"/>
      <c r="M6" s="2469"/>
      <c r="N6" s="2469"/>
      <c r="O6" s="2469"/>
      <c r="P6" s="2469"/>
      <c r="Q6" s="2469"/>
      <c r="R6" s="2469"/>
      <c r="S6" s="2469"/>
      <c r="T6" s="2469"/>
      <c r="U6" s="2469"/>
      <c r="V6" s="2469"/>
      <c r="W6" s="2469"/>
      <c r="X6" s="2469"/>
      <c r="Y6" s="2469"/>
      <c r="Z6" s="2469"/>
      <c r="AA6" s="2469"/>
      <c r="AB6" s="2469"/>
      <c r="AC6" s="2470"/>
    </row>
    <row r="7" spans="2:29" s="1" customFormat="1" ht="19.5" customHeight="1" x14ac:dyDescent="0.15">
      <c r="B7" s="2468" t="s">
        <v>761</v>
      </c>
      <c r="C7" s="2469"/>
      <c r="D7" s="2469"/>
      <c r="E7" s="2469"/>
      <c r="F7" s="2470"/>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5"/>
      <c r="AA7" s="735"/>
      <c r="AB7" s="735"/>
      <c r="AC7" s="739"/>
    </row>
    <row r="8" spans="2:29" s="1" customFormat="1" ht="19.5" customHeight="1" x14ac:dyDescent="0.15">
      <c r="B8" s="2507" t="s">
        <v>765</v>
      </c>
      <c r="C8" s="2508"/>
      <c r="D8" s="2508"/>
      <c r="E8" s="2508"/>
      <c r="F8" s="2509"/>
      <c r="G8" s="225" t="s">
        <v>10</v>
      </c>
      <c r="H8" s="22" t="s">
        <v>766</v>
      </c>
      <c r="I8" s="22"/>
      <c r="J8" s="22"/>
      <c r="K8" s="22"/>
      <c r="L8" s="22"/>
      <c r="M8" s="22"/>
      <c r="N8" s="22"/>
      <c r="O8" s="22"/>
      <c r="P8" s="22"/>
      <c r="Q8" s="215" t="s">
        <v>10</v>
      </c>
      <c r="R8" s="22" t="s">
        <v>963</v>
      </c>
      <c r="S8" s="22"/>
      <c r="T8" s="22"/>
      <c r="U8" s="22"/>
      <c r="V8" s="22"/>
      <c r="W8" s="22"/>
      <c r="X8" s="22"/>
      <c r="Y8" s="22"/>
      <c r="Z8" s="22"/>
      <c r="AA8" s="22"/>
      <c r="AB8" s="22"/>
      <c r="AC8" s="23"/>
    </row>
    <row r="9" spans="2:29" s="1" customFormat="1" ht="19.5" customHeight="1" x14ac:dyDescent="0.15">
      <c r="B9" s="2510"/>
      <c r="C9" s="2511"/>
      <c r="D9" s="2511"/>
      <c r="E9" s="2511"/>
      <c r="F9" s="2512"/>
      <c r="G9" s="209" t="s">
        <v>10</v>
      </c>
      <c r="H9" s="87" t="s">
        <v>1630</v>
      </c>
      <c r="I9" s="87"/>
      <c r="J9" s="87"/>
      <c r="K9" s="87"/>
      <c r="L9" s="87"/>
      <c r="M9" s="87"/>
      <c r="N9" s="87"/>
      <c r="O9" s="87"/>
      <c r="P9" s="87"/>
      <c r="Q9" s="87"/>
      <c r="R9" s="87"/>
      <c r="S9" s="87"/>
      <c r="T9" s="87"/>
      <c r="U9" s="87"/>
      <c r="V9" s="87"/>
      <c r="W9" s="87"/>
      <c r="X9" s="87"/>
      <c r="Y9" s="87"/>
      <c r="Z9" s="87"/>
      <c r="AA9" s="87"/>
      <c r="AB9" s="87"/>
      <c r="AC9" s="142"/>
    </row>
    <row r="10" spans="2:29" s="1" customFormat="1" x14ac:dyDescent="0.15"/>
    <row r="11" spans="2:29" s="1" customFormat="1" x14ac:dyDescent="0.15">
      <c r="B11" s="1" t="s">
        <v>1631</v>
      </c>
    </row>
    <row r="12" spans="2:29" s="1" customFormat="1" x14ac:dyDescent="0.15"/>
    <row r="13" spans="2:29" s="1" customFormat="1" ht="17.25" customHeight="1" x14ac:dyDescent="0.15">
      <c r="B13" s="8" t="s">
        <v>1632</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39"/>
      <c r="C15" s="1" t="s">
        <v>1633</v>
      </c>
      <c r="Y15" s="139"/>
      <c r="AC15" s="723"/>
    </row>
    <row r="16" spans="2:29" s="1" customFormat="1" ht="6.75" customHeight="1" x14ac:dyDescent="0.15">
      <c r="B16" s="139"/>
      <c r="Y16" s="139"/>
      <c r="AC16" s="723"/>
    </row>
    <row r="17" spans="2:29" s="1" customFormat="1" ht="19.5" customHeight="1" x14ac:dyDescent="0.15">
      <c r="B17" s="139"/>
      <c r="C17" s="2468"/>
      <c r="D17" s="2469"/>
      <c r="E17" s="2469"/>
      <c r="F17" s="2469"/>
      <c r="G17" s="2469"/>
      <c r="H17" s="2469"/>
      <c r="I17" s="2469"/>
      <c r="J17" s="2469"/>
      <c r="K17" s="2469"/>
      <c r="L17" s="2469"/>
      <c r="M17" s="2469"/>
      <c r="N17" s="735" t="s">
        <v>860</v>
      </c>
      <c r="O17" s="139"/>
      <c r="U17" s="12"/>
      <c r="V17" s="12"/>
      <c r="Y17" s="139"/>
      <c r="AC17" s="723"/>
    </row>
    <row r="18" spans="2:29" s="1" customFormat="1" x14ac:dyDescent="0.15">
      <c r="B18" s="139"/>
      <c r="L18" s="12"/>
      <c r="Q18" s="12"/>
      <c r="W18" s="12"/>
      <c r="Y18" s="139"/>
      <c r="AC18" s="723"/>
    </row>
    <row r="19" spans="2:29" s="1" customFormat="1" x14ac:dyDescent="0.15">
      <c r="B19" s="139"/>
      <c r="C19" s="1" t="s">
        <v>1634</v>
      </c>
      <c r="Y19" s="139"/>
      <c r="AC19" s="723"/>
    </row>
    <row r="20" spans="2:29" s="1" customFormat="1" ht="6.75" customHeight="1" x14ac:dyDescent="0.15">
      <c r="B20" s="139"/>
      <c r="Y20" s="139"/>
      <c r="AC20" s="723"/>
    </row>
    <row r="21" spans="2:29" s="1" customFormat="1" ht="19.5" customHeight="1" x14ac:dyDescent="0.15">
      <c r="B21" s="139"/>
      <c r="C21" s="2468"/>
      <c r="D21" s="2469"/>
      <c r="E21" s="2469"/>
      <c r="F21" s="2469"/>
      <c r="G21" s="2469"/>
      <c r="H21" s="2469"/>
      <c r="I21" s="2469"/>
      <c r="J21" s="2469"/>
      <c r="K21" s="2469"/>
      <c r="L21" s="2469"/>
      <c r="M21" s="2469"/>
      <c r="N21" s="735" t="s">
        <v>860</v>
      </c>
      <c r="O21" s="139"/>
      <c r="U21" s="12"/>
      <c r="V21" s="12"/>
      <c r="Y21" s="139"/>
      <c r="AC21" s="723"/>
    </row>
    <row r="22" spans="2:29" s="1" customFormat="1" x14ac:dyDescent="0.15">
      <c r="B22" s="139"/>
      <c r="L22" s="12"/>
      <c r="Q22" s="12"/>
      <c r="W22" s="12"/>
      <c r="Y22" s="139"/>
      <c r="AC22" s="723"/>
    </row>
    <row r="23" spans="2:29" s="1" customFormat="1" x14ac:dyDescent="0.15">
      <c r="B23" s="139"/>
      <c r="C23" s="1" t="s">
        <v>1635</v>
      </c>
      <c r="L23" s="12"/>
      <c r="Q23" s="12"/>
      <c r="W23" s="12"/>
      <c r="Y23" s="139"/>
      <c r="Z23" s="197" t="s">
        <v>769</v>
      </c>
      <c r="AA23" s="197" t="s">
        <v>770</v>
      </c>
      <c r="AB23" s="197" t="s">
        <v>771</v>
      </c>
      <c r="AC23" s="723"/>
    </row>
    <row r="24" spans="2:29" s="1" customFormat="1" ht="7.5" customHeight="1" x14ac:dyDescent="0.15">
      <c r="B24" s="139"/>
      <c r="L24" s="12"/>
      <c r="Q24" s="12"/>
      <c r="W24" s="12"/>
      <c r="Y24" s="139"/>
      <c r="AC24" s="723"/>
    </row>
    <row r="25" spans="2:29" s="1" customFormat="1" ht="19.5" customHeight="1" x14ac:dyDescent="0.15">
      <c r="B25" s="139"/>
      <c r="C25" s="2468"/>
      <c r="D25" s="2469"/>
      <c r="E25" s="2469"/>
      <c r="F25" s="2469"/>
      <c r="G25" s="2469"/>
      <c r="H25" s="2469"/>
      <c r="I25" s="2469"/>
      <c r="J25" s="2469"/>
      <c r="K25" s="2469"/>
      <c r="L25" s="2469"/>
      <c r="M25" s="2469"/>
      <c r="N25" s="739" t="s">
        <v>576</v>
      </c>
      <c r="P25" s="1" t="s">
        <v>1636</v>
      </c>
      <c r="Q25" s="12"/>
      <c r="S25" s="1" t="s">
        <v>1290</v>
      </c>
      <c r="W25" s="12"/>
      <c r="Y25" s="198"/>
      <c r="Z25" s="208" t="s">
        <v>10</v>
      </c>
      <c r="AA25" s="208" t="s">
        <v>770</v>
      </c>
      <c r="AB25" s="208" t="s">
        <v>10</v>
      </c>
      <c r="AC25" s="723"/>
    </row>
    <row r="26" spans="2:29" s="1" customFormat="1" x14ac:dyDescent="0.15">
      <c r="B26" s="139"/>
      <c r="L26" s="12"/>
      <c r="Q26" s="12"/>
      <c r="W26" s="12"/>
      <c r="Y26" s="139"/>
      <c r="AC26" s="723"/>
    </row>
    <row r="27" spans="2:29" s="1" customFormat="1" x14ac:dyDescent="0.15">
      <c r="B27" s="139"/>
      <c r="C27" s="1" t="s">
        <v>1637</v>
      </c>
      <c r="Y27" s="139"/>
      <c r="AC27" s="723"/>
    </row>
    <row r="28" spans="2:29" s="1" customFormat="1" ht="6.75" customHeight="1" x14ac:dyDescent="0.15">
      <c r="B28" s="139"/>
      <c r="Y28" s="139"/>
      <c r="AC28" s="723"/>
    </row>
    <row r="29" spans="2:29" s="1" customFormat="1" ht="19.5" customHeight="1" x14ac:dyDescent="0.15">
      <c r="B29" s="139" t="s">
        <v>775</v>
      </c>
      <c r="C29" s="2468" t="s">
        <v>776</v>
      </c>
      <c r="D29" s="2469"/>
      <c r="E29" s="2469"/>
      <c r="F29" s="2469"/>
      <c r="G29" s="2469"/>
      <c r="H29" s="2470"/>
      <c r="I29" s="2854"/>
      <c r="J29" s="2959"/>
      <c r="K29" s="2959"/>
      <c r="L29" s="2959"/>
      <c r="M29" s="2959"/>
      <c r="N29" s="2959"/>
      <c r="O29" s="2959"/>
      <c r="P29" s="2959"/>
      <c r="Q29" s="2959"/>
      <c r="R29" s="2959"/>
      <c r="S29" s="2959"/>
      <c r="T29" s="2959"/>
      <c r="U29" s="2959"/>
      <c r="V29" s="2959"/>
      <c r="W29" s="2960"/>
      <c r="X29" s="2"/>
      <c r="Y29" s="144"/>
      <c r="Z29" s="2"/>
      <c r="AA29" s="2"/>
      <c r="AB29" s="2"/>
      <c r="AC29" s="723"/>
    </row>
    <row r="30" spans="2:29" s="1" customFormat="1" ht="19.5" customHeight="1" x14ac:dyDescent="0.15">
      <c r="B30" s="139" t="s">
        <v>775</v>
      </c>
      <c r="C30" s="2468" t="s">
        <v>777</v>
      </c>
      <c r="D30" s="2469"/>
      <c r="E30" s="2469"/>
      <c r="F30" s="2469"/>
      <c r="G30" s="2469"/>
      <c r="H30" s="2470"/>
      <c r="I30" s="2854"/>
      <c r="J30" s="2959"/>
      <c r="K30" s="2959"/>
      <c r="L30" s="2959"/>
      <c r="M30" s="2959"/>
      <c r="N30" s="2959"/>
      <c r="O30" s="2959"/>
      <c r="P30" s="2959"/>
      <c r="Q30" s="2959"/>
      <c r="R30" s="2959"/>
      <c r="S30" s="2959"/>
      <c r="T30" s="2959"/>
      <c r="U30" s="2959"/>
      <c r="V30" s="2959"/>
      <c r="W30" s="2960"/>
      <c r="X30" s="2"/>
      <c r="Y30" s="144"/>
      <c r="Z30" s="2"/>
      <c r="AA30" s="2"/>
      <c r="AB30" s="2"/>
      <c r="AC30" s="723"/>
    </row>
    <row r="31" spans="2:29" s="1" customFormat="1" ht="19.5" customHeight="1" x14ac:dyDescent="0.15">
      <c r="B31" s="139" t="s">
        <v>775</v>
      </c>
      <c r="C31" s="2468" t="s">
        <v>778</v>
      </c>
      <c r="D31" s="2469"/>
      <c r="E31" s="2469"/>
      <c r="F31" s="2469"/>
      <c r="G31" s="2469"/>
      <c r="H31" s="2470"/>
      <c r="I31" s="2854"/>
      <c r="J31" s="2959"/>
      <c r="K31" s="2959"/>
      <c r="L31" s="2959"/>
      <c r="M31" s="2959"/>
      <c r="N31" s="2959"/>
      <c r="O31" s="2959"/>
      <c r="P31" s="2959"/>
      <c r="Q31" s="2959"/>
      <c r="R31" s="2959"/>
      <c r="S31" s="2959"/>
      <c r="T31" s="2959"/>
      <c r="U31" s="2959"/>
      <c r="V31" s="2959"/>
      <c r="W31" s="2960"/>
      <c r="X31" s="2"/>
      <c r="Y31" s="144"/>
      <c r="Z31" s="2"/>
      <c r="AA31" s="2"/>
      <c r="AB31" s="2"/>
      <c r="AC31" s="723"/>
    </row>
    <row r="32" spans="2:29" s="1" customFormat="1" ht="13.5" customHeight="1" x14ac:dyDescent="0.15">
      <c r="B32" s="139"/>
      <c r="C32" s="12"/>
      <c r="D32" s="12"/>
      <c r="E32" s="12"/>
      <c r="F32" s="12"/>
      <c r="G32" s="12"/>
      <c r="H32" s="12"/>
      <c r="I32" s="12"/>
      <c r="J32" s="12"/>
      <c r="K32" s="12"/>
      <c r="L32" s="12"/>
      <c r="M32" s="12"/>
      <c r="N32" s="12"/>
      <c r="O32" s="12"/>
      <c r="Y32" s="139"/>
      <c r="Z32" s="197" t="s">
        <v>769</v>
      </c>
      <c r="AA32" s="197" t="s">
        <v>770</v>
      </c>
      <c r="AB32" s="197" t="s">
        <v>771</v>
      </c>
      <c r="AC32" s="723"/>
    </row>
    <row r="33" spans="1:32" s="1" customFormat="1" ht="19.5" customHeight="1" x14ac:dyDescent="0.15">
      <c r="B33" s="139"/>
      <c r="C33" s="1" t="s">
        <v>1638</v>
      </c>
      <c r="D33" s="12"/>
      <c r="E33" s="12"/>
      <c r="F33" s="12"/>
      <c r="G33" s="12"/>
      <c r="H33" s="12"/>
      <c r="I33" s="12"/>
      <c r="J33" s="12"/>
      <c r="K33" s="12"/>
      <c r="L33" s="12"/>
      <c r="M33" s="12"/>
      <c r="N33" s="12"/>
      <c r="O33" s="12"/>
      <c r="Y33" s="198"/>
      <c r="Z33" s="208" t="s">
        <v>10</v>
      </c>
      <c r="AA33" s="208" t="s">
        <v>770</v>
      </c>
      <c r="AB33" s="208" t="s">
        <v>10</v>
      </c>
      <c r="AC33" s="723"/>
    </row>
    <row r="34" spans="1:32" s="1" customFormat="1" ht="13.5" customHeight="1" x14ac:dyDescent="0.15">
      <c r="B34" s="139"/>
      <c r="C34" s="717"/>
      <c r="D34" s="12"/>
      <c r="E34" s="12"/>
      <c r="F34" s="12"/>
      <c r="G34" s="12"/>
      <c r="H34" s="12"/>
      <c r="I34" s="12"/>
      <c r="J34" s="12"/>
      <c r="K34" s="12"/>
      <c r="L34" s="12"/>
      <c r="M34" s="12"/>
      <c r="N34" s="12"/>
      <c r="O34" s="12"/>
      <c r="Y34" s="139"/>
      <c r="Z34" s="197"/>
      <c r="AA34" s="197"/>
      <c r="AB34" s="197"/>
      <c r="AC34" s="723"/>
    </row>
    <row r="35" spans="1:32" s="1" customFormat="1" ht="27.75" customHeight="1" x14ac:dyDescent="0.15">
      <c r="B35" s="139"/>
      <c r="C35" s="2695" t="s">
        <v>1639</v>
      </c>
      <c r="D35" s="2695"/>
      <c r="E35" s="2695"/>
      <c r="F35" s="2695"/>
      <c r="G35" s="2695"/>
      <c r="H35" s="2695"/>
      <c r="I35" s="2695"/>
      <c r="J35" s="2695"/>
      <c r="K35" s="2695"/>
      <c r="L35" s="2695"/>
      <c r="M35" s="2695"/>
      <c r="N35" s="2695"/>
      <c r="O35" s="2695"/>
      <c r="P35" s="2695"/>
      <c r="Q35" s="2695"/>
      <c r="R35" s="2695"/>
      <c r="S35" s="2695"/>
      <c r="T35" s="2695"/>
      <c r="U35" s="2695"/>
      <c r="V35" s="2695"/>
      <c r="W35" s="2695"/>
      <c r="X35" s="2695"/>
      <c r="Y35" s="198"/>
      <c r="Z35" s="208" t="s">
        <v>10</v>
      </c>
      <c r="AA35" s="208" t="s">
        <v>770</v>
      </c>
      <c r="AB35" s="208" t="s">
        <v>10</v>
      </c>
      <c r="AC35" s="723"/>
    </row>
    <row r="36" spans="1:32" s="1" customFormat="1" ht="9" customHeight="1" x14ac:dyDescent="0.15">
      <c r="B36" s="135"/>
      <c r="C36" s="8"/>
      <c r="D36" s="8"/>
      <c r="E36" s="8"/>
      <c r="F36" s="8"/>
      <c r="G36" s="8"/>
      <c r="H36" s="8"/>
      <c r="I36" s="8"/>
      <c r="J36" s="8"/>
      <c r="K36" s="8"/>
      <c r="L36" s="8"/>
      <c r="M36" s="8"/>
      <c r="N36" s="8"/>
      <c r="O36" s="8"/>
      <c r="P36" s="8"/>
      <c r="Q36" s="8"/>
      <c r="R36" s="8"/>
      <c r="S36" s="8"/>
      <c r="T36" s="8"/>
      <c r="U36" s="8"/>
      <c r="V36" s="8"/>
      <c r="W36" s="8"/>
      <c r="X36" s="8"/>
      <c r="Y36" s="135"/>
      <c r="Z36" s="8"/>
      <c r="AA36" s="8"/>
      <c r="AB36" s="8"/>
      <c r="AC36" s="136"/>
    </row>
    <row r="37" spans="1:32" s="1" customFormat="1" x14ac:dyDescent="0.15"/>
    <row r="38" spans="1:32" s="1" customFormat="1" ht="16.5" customHeight="1" x14ac:dyDescent="0.15">
      <c r="B38" s="8" t="s">
        <v>1640</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723"/>
      <c r="B39" s="139"/>
      <c r="C39" s="7"/>
      <c r="Y39" s="139"/>
      <c r="AC39" s="723"/>
    </row>
    <row r="40" spans="1:32" s="1" customFormat="1" x14ac:dyDescent="0.15">
      <c r="B40" s="139"/>
      <c r="Y40" s="139"/>
      <c r="Z40" s="197" t="s">
        <v>769</v>
      </c>
      <c r="AA40" s="197" t="s">
        <v>770</v>
      </c>
      <c r="AB40" s="197" t="s">
        <v>771</v>
      </c>
      <c r="AC40" s="723"/>
    </row>
    <row r="41" spans="1:32" s="1" customFormat="1" ht="19.5" customHeight="1" x14ac:dyDescent="0.15">
      <c r="B41" s="139"/>
      <c r="C41" s="1" t="s">
        <v>772</v>
      </c>
      <c r="D41" s="12"/>
      <c r="E41" s="12"/>
      <c r="F41" s="12"/>
      <c r="G41" s="12"/>
      <c r="H41" s="12"/>
      <c r="I41" s="12"/>
      <c r="J41" s="12"/>
      <c r="K41" s="12"/>
      <c r="L41" s="12"/>
      <c r="M41" s="12"/>
      <c r="N41" s="12"/>
      <c r="O41" s="12"/>
      <c r="Y41" s="198"/>
      <c r="Z41" s="208" t="s">
        <v>10</v>
      </c>
      <c r="AA41" s="208" t="s">
        <v>770</v>
      </c>
      <c r="AB41" s="208" t="s">
        <v>10</v>
      </c>
      <c r="AC41" s="723"/>
    </row>
    <row r="42" spans="1:32" s="1" customFormat="1" x14ac:dyDescent="0.15">
      <c r="B42" s="139"/>
      <c r="D42" s="12"/>
      <c r="E42" s="12"/>
      <c r="F42" s="12"/>
      <c r="G42" s="12"/>
      <c r="H42" s="12"/>
      <c r="I42" s="12"/>
      <c r="J42" s="12"/>
      <c r="K42" s="12"/>
      <c r="L42" s="12"/>
      <c r="M42" s="12"/>
      <c r="N42" s="12"/>
      <c r="O42" s="12"/>
      <c r="Y42" s="757"/>
      <c r="Z42" s="748"/>
      <c r="AA42" s="748"/>
      <c r="AB42" s="748"/>
      <c r="AC42" s="723"/>
    </row>
    <row r="43" spans="1:32" s="1" customFormat="1" ht="19.5" customHeight="1" x14ac:dyDescent="0.15">
      <c r="B43" s="139"/>
      <c r="C43" s="1" t="s">
        <v>773</v>
      </c>
      <c r="D43" s="12"/>
      <c r="E43" s="12"/>
      <c r="F43" s="12"/>
      <c r="G43" s="12"/>
      <c r="H43" s="12"/>
      <c r="I43" s="12"/>
      <c r="J43" s="12"/>
      <c r="K43" s="12"/>
      <c r="L43" s="12"/>
      <c r="M43" s="12"/>
      <c r="N43" s="12"/>
      <c r="O43" s="12"/>
      <c r="Y43" s="198"/>
      <c r="Z43" s="208" t="s">
        <v>10</v>
      </c>
      <c r="AA43" s="208" t="s">
        <v>770</v>
      </c>
      <c r="AB43" s="208" t="s">
        <v>10</v>
      </c>
      <c r="AC43" s="723"/>
    </row>
    <row r="44" spans="1:32" s="1" customFormat="1" x14ac:dyDescent="0.15">
      <c r="B44" s="139"/>
      <c r="L44" s="12"/>
      <c r="Q44" s="12"/>
      <c r="W44" s="12"/>
      <c r="Y44" s="139"/>
      <c r="AC44" s="723"/>
    </row>
    <row r="45" spans="1:32" s="1" customFormat="1" x14ac:dyDescent="0.15">
      <c r="B45" s="139"/>
      <c r="C45" s="1" t="s">
        <v>774</v>
      </c>
      <c r="Y45" s="139"/>
      <c r="AC45" s="723"/>
    </row>
    <row r="46" spans="1:32" s="1" customFormat="1" ht="6.75" customHeight="1" x14ac:dyDescent="0.15">
      <c r="B46" s="139"/>
      <c r="Y46" s="139"/>
      <c r="AC46" s="723"/>
    </row>
    <row r="47" spans="1:32" s="1" customFormat="1" ht="23.25" customHeight="1" x14ac:dyDescent="0.15">
      <c r="B47" s="139" t="s">
        <v>775</v>
      </c>
      <c r="C47" s="2468" t="s">
        <v>776</v>
      </c>
      <c r="D47" s="2469"/>
      <c r="E47" s="2469"/>
      <c r="F47" s="2469"/>
      <c r="G47" s="2469"/>
      <c r="H47" s="2470"/>
      <c r="I47" s="2468"/>
      <c r="J47" s="2469"/>
      <c r="K47" s="2469"/>
      <c r="L47" s="2469"/>
      <c r="M47" s="2469"/>
      <c r="N47" s="2469"/>
      <c r="O47" s="2469"/>
      <c r="P47" s="2469"/>
      <c r="Q47" s="2469"/>
      <c r="R47" s="2469"/>
      <c r="S47" s="2469"/>
      <c r="T47" s="2469"/>
      <c r="U47" s="2469"/>
      <c r="V47" s="2469"/>
      <c r="W47" s="2470"/>
      <c r="X47" s="2"/>
      <c r="Y47" s="144"/>
      <c r="Z47" s="2"/>
      <c r="AA47" s="2"/>
      <c r="AB47" s="2"/>
      <c r="AC47" s="723"/>
    </row>
    <row r="48" spans="1:32" s="1" customFormat="1" ht="23.25" customHeight="1" x14ac:dyDescent="0.15">
      <c r="B48" s="139" t="s">
        <v>775</v>
      </c>
      <c r="C48" s="2468" t="s">
        <v>777</v>
      </c>
      <c r="D48" s="2469"/>
      <c r="E48" s="2469"/>
      <c r="F48" s="2469"/>
      <c r="G48" s="2469"/>
      <c r="H48" s="2470"/>
      <c r="I48" s="2468"/>
      <c r="J48" s="2469"/>
      <c r="K48" s="2469"/>
      <c r="L48" s="2469"/>
      <c r="M48" s="2469"/>
      <c r="N48" s="2469"/>
      <c r="O48" s="2469"/>
      <c r="P48" s="2469"/>
      <c r="Q48" s="2469"/>
      <c r="R48" s="2469"/>
      <c r="S48" s="2469"/>
      <c r="T48" s="2469"/>
      <c r="U48" s="2469"/>
      <c r="V48" s="2469"/>
      <c r="W48" s="2470"/>
      <c r="X48" s="2"/>
      <c r="Y48" s="144"/>
      <c r="Z48" s="2"/>
      <c r="AA48" s="2"/>
      <c r="AB48" s="2"/>
      <c r="AC48" s="723"/>
    </row>
    <row r="49" spans="2:29" s="1" customFormat="1" ht="23.25" customHeight="1" x14ac:dyDescent="0.15">
      <c r="B49" s="139" t="s">
        <v>775</v>
      </c>
      <c r="C49" s="2468" t="s">
        <v>778</v>
      </c>
      <c r="D49" s="2469"/>
      <c r="E49" s="2469"/>
      <c r="F49" s="2469"/>
      <c r="G49" s="2469"/>
      <c r="H49" s="2470"/>
      <c r="I49" s="2468"/>
      <c r="J49" s="2469"/>
      <c r="K49" s="2469"/>
      <c r="L49" s="2469"/>
      <c r="M49" s="2469"/>
      <c r="N49" s="2469"/>
      <c r="O49" s="2469"/>
      <c r="P49" s="2469"/>
      <c r="Q49" s="2469"/>
      <c r="R49" s="2469"/>
      <c r="S49" s="2469"/>
      <c r="T49" s="2469"/>
      <c r="U49" s="2469"/>
      <c r="V49" s="2469"/>
      <c r="W49" s="2470"/>
      <c r="X49" s="2"/>
      <c r="Y49" s="144"/>
      <c r="Z49" s="2"/>
      <c r="AA49" s="2"/>
      <c r="AB49" s="2"/>
      <c r="AC49" s="723"/>
    </row>
    <row r="50" spans="2:29" s="1" customFormat="1" x14ac:dyDescent="0.15">
      <c r="B50" s="139"/>
      <c r="C50" s="12"/>
      <c r="D50" s="12"/>
      <c r="E50" s="12"/>
      <c r="F50" s="12"/>
      <c r="G50" s="12"/>
      <c r="H50" s="12"/>
      <c r="I50" s="2"/>
      <c r="J50" s="2"/>
      <c r="K50" s="2"/>
      <c r="L50" s="2"/>
      <c r="M50" s="2"/>
      <c r="N50" s="2"/>
      <c r="O50" s="2"/>
      <c r="P50" s="2"/>
      <c r="Q50" s="2"/>
      <c r="R50" s="2"/>
      <c r="S50" s="2"/>
      <c r="T50" s="2"/>
      <c r="U50" s="2"/>
      <c r="V50" s="2"/>
      <c r="W50" s="2"/>
      <c r="X50" s="2"/>
      <c r="Y50" s="144"/>
      <c r="Z50" s="2"/>
      <c r="AA50" s="2"/>
      <c r="AB50" s="2"/>
      <c r="AC50" s="723"/>
    </row>
    <row r="51" spans="2:29" s="1" customFormat="1" ht="27" customHeight="1" x14ac:dyDescent="0.15">
      <c r="B51" s="139"/>
      <c r="C51" s="2695" t="s">
        <v>779</v>
      </c>
      <c r="D51" s="2695"/>
      <c r="E51" s="2695"/>
      <c r="F51" s="2695"/>
      <c r="G51" s="2695"/>
      <c r="H51" s="2695"/>
      <c r="I51" s="2695"/>
      <c r="J51" s="2695"/>
      <c r="K51" s="2695"/>
      <c r="L51" s="2695"/>
      <c r="M51" s="2695"/>
      <c r="N51" s="2695"/>
      <c r="O51" s="2695"/>
      <c r="P51" s="2695"/>
      <c r="Q51" s="2695"/>
      <c r="R51" s="2695"/>
      <c r="S51" s="2695"/>
      <c r="T51" s="2695"/>
      <c r="U51" s="2695"/>
      <c r="V51" s="2695"/>
      <c r="W51" s="2695"/>
      <c r="X51" s="2695"/>
      <c r="Y51" s="146"/>
      <c r="Z51" s="197" t="s">
        <v>769</v>
      </c>
      <c r="AA51" s="197" t="s">
        <v>770</v>
      </c>
      <c r="AB51" s="197" t="s">
        <v>771</v>
      </c>
      <c r="AC51" s="723"/>
    </row>
    <row r="52" spans="2:29" s="1" customFormat="1" ht="6" customHeight="1" x14ac:dyDescent="0.15">
      <c r="B52" s="139"/>
      <c r="C52" s="12"/>
      <c r="D52" s="12"/>
      <c r="E52" s="12"/>
      <c r="F52" s="12"/>
      <c r="G52" s="12"/>
      <c r="H52" s="12"/>
      <c r="I52" s="12"/>
      <c r="J52" s="12"/>
      <c r="K52" s="12"/>
      <c r="L52" s="12"/>
      <c r="M52" s="12"/>
      <c r="N52" s="12"/>
      <c r="O52" s="12"/>
      <c r="Y52" s="139"/>
      <c r="AC52" s="723"/>
    </row>
    <row r="53" spans="2:29" s="1" customFormat="1" ht="19.5" customHeight="1" x14ac:dyDescent="0.15">
      <c r="B53" s="139"/>
      <c r="D53" s="1" t="s">
        <v>1641</v>
      </c>
      <c r="E53" s="12"/>
      <c r="F53" s="12"/>
      <c r="G53" s="12"/>
      <c r="H53" s="12"/>
      <c r="I53" s="12"/>
      <c r="J53" s="12"/>
      <c r="K53" s="12"/>
      <c r="L53" s="12"/>
      <c r="M53" s="12"/>
      <c r="N53" s="12"/>
      <c r="O53" s="12"/>
      <c r="Y53" s="198"/>
      <c r="Z53" s="208" t="s">
        <v>10</v>
      </c>
      <c r="AA53" s="208" t="s">
        <v>770</v>
      </c>
      <c r="AB53" s="208" t="s">
        <v>10</v>
      </c>
      <c r="AC53" s="723"/>
    </row>
    <row r="54" spans="2:29" s="1" customFormat="1" ht="6.75" customHeight="1" x14ac:dyDescent="0.15">
      <c r="B54" s="139"/>
      <c r="Y54" s="139"/>
      <c r="AC54" s="723"/>
    </row>
    <row r="55" spans="2:29" s="2" customFormat="1" ht="18" customHeight="1" x14ac:dyDescent="0.15">
      <c r="B55" s="616"/>
      <c r="D55" s="2" t="s">
        <v>780</v>
      </c>
      <c r="Y55" s="198"/>
      <c r="Z55" s="208" t="s">
        <v>10</v>
      </c>
      <c r="AA55" s="208" t="s">
        <v>770</v>
      </c>
      <c r="AB55" s="208" t="s">
        <v>10</v>
      </c>
      <c r="AC55" s="132"/>
    </row>
    <row r="56" spans="2:29" s="1" customFormat="1" ht="6.75" customHeight="1" x14ac:dyDescent="0.15">
      <c r="B56" s="139"/>
      <c r="Y56" s="139"/>
      <c r="AC56" s="723"/>
    </row>
    <row r="57" spans="2:29" s="2" customFormat="1" ht="18" customHeight="1" x14ac:dyDescent="0.15">
      <c r="B57" s="616"/>
      <c r="D57" s="2" t="s">
        <v>1642</v>
      </c>
      <c r="Y57" s="198"/>
      <c r="Z57" s="208" t="s">
        <v>10</v>
      </c>
      <c r="AA57" s="208" t="s">
        <v>770</v>
      </c>
      <c r="AB57" s="208" t="s">
        <v>10</v>
      </c>
      <c r="AC57" s="132"/>
    </row>
    <row r="58" spans="2:29" s="1" customFormat="1" ht="6.75" customHeight="1" x14ac:dyDescent="0.15">
      <c r="B58" s="139"/>
      <c r="Y58" s="139"/>
      <c r="AC58" s="723"/>
    </row>
    <row r="59" spans="2:29" s="2" customFormat="1" ht="18" customHeight="1" x14ac:dyDescent="0.15">
      <c r="B59" s="616"/>
      <c r="D59" s="2" t="s">
        <v>1643</v>
      </c>
      <c r="Y59" s="198"/>
      <c r="Z59" s="208" t="s">
        <v>10</v>
      </c>
      <c r="AA59" s="208" t="s">
        <v>770</v>
      </c>
      <c r="AB59" s="208" t="s">
        <v>10</v>
      </c>
      <c r="AC59" s="132"/>
    </row>
    <row r="60" spans="2:29" s="1" customFormat="1" ht="6.75" customHeight="1" x14ac:dyDescent="0.15">
      <c r="B60" s="139"/>
      <c r="Y60" s="139"/>
      <c r="AC60" s="723"/>
    </row>
    <row r="61" spans="2:29" ht="18" customHeight="1" x14ac:dyDescent="0.15">
      <c r="B61" s="199"/>
      <c r="D61" s="2" t="s">
        <v>1644</v>
      </c>
      <c r="Y61" s="198"/>
      <c r="Z61" s="208" t="s">
        <v>10</v>
      </c>
      <c r="AA61" s="208" t="s">
        <v>770</v>
      </c>
      <c r="AB61" s="208" t="s">
        <v>10</v>
      </c>
      <c r="AC61" s="92"/>
    </row>
    <row r="62" spans="2:29" x14ac:dyDescent="0.15">
      <c r="B62" s="199"/>
      <c r="Y62" s="200"/>
      <c r="AC62" s="92"/>
    </row>
    <row r="63" spans="2:29" ht="27" customHeight="1" x14ac:dyDescent="0.15">
      <c r="B63" s="199"/>
      <c r="C63" s="2695" t="s">
        <v>785</v>
      </c>
      <c r="D63" s="2695"/>
      <c r="E63" s="2695"/>
      <c r="F63" s="2695"/>
      <c r="G63" s="2695"/>
      <c r="H63" s="2695"/>
      <c r="I63" s="2695"/>
      <c r="J63" s="2695"/>
      <c r="K63" s="2695"/>
      <c r="L63" s="2695"/>
      <c r="M63" s="2695"/>
      <c r="N63" s="2695"/>
      <c r="O63" s="2695"/>
      <c r="P63" s="2695"/>
      <c r="Q63" s="2695"/>
      <c r="R63" s="2695"/>
      <c r="S63" s="2695"/>
      <c r="T63" s="2695"/>
      <c r="U63" s="2695"/>
      <c r="V63" s="2695"/>
      <c r="W63" s="2695"/>
      <c r="X63" s="2695"/>
      <c r="Y63" s="198"/>
      <c r="Z63" s="208" t="s">
        <v>10</v>
      </c>
      <c r="AA63" s="208" t="s">
        <v>770</v>
      </c>
      <c r="AB63" s="208" t="s">
        <v>10</v>
      </c>
      <c r="AC63" s="92"/>
    </row>
    <row r="64" spans="2:29" x14ac:dyDescent="0.15">
      <c r="B64" s="199"/>
      <c r="Y64" s="222"/>
      <c r="Z64" s="59"/>
      <c r="AA64" s="59"/>
      <c r="AB64" s="59"/>
      <c r="AC64" s="60"/>
    </row>
    <row r="65" spans="2:29" s="2" customFormat="1" x14ac:dyDescent="0.15">
      <c r="B65" s="306" t="s">
        <v>1645</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01" t="s">
        <v>1646</v>
      </c>
    </row>
    <row r="67" spans="2:29" s="2" customFormat="1" x14ac:dyDescent="0.15">
      <c r="B67" s="201" t="s">
        <v>1647</v>
      </c>
    </row>
    <row r="68" spans="2:29" s="2" customFormat="1" x14ac:dyDescent="0.15">
      <c r="B68" s="201" t="s">
        <v>1648</v>
      </c>
    </row>
    <row r="69" spans="2:29" s="201" customFormat="1" ht="11.25" x14ac:dyDescent="0.15">
      <c r="B69" s="767" t="s">
        <v>1649</v>
      </c>
      <c r="C69" s="201" t="s">
        <v>1650</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9"/>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89" fitToHeight="0" orientation="portrait"/>
  <rowBreaks count="1" manualBreakCount="1">
    <brk id="7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F52" sqref="F52:G52"/>
    </sheetView>
  </sheetViews>
  <sheetFormatPr defaultColWidth="3.5" defaultRowHeight="13.5" x14ac:dyDescent="0.15"/>
  <cols>
    <col min="1" max="1" width="1.375" style="3" customWidth="1"/>
    <col min="2" max="2" width="2.5" style="3" customWidth="1"/>
    <col min="3" max="3" width="3" style="13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2134</v>
      </c>
    </row>
    <row r="3" spans="1:37" s="1" customFormat="1" x14ac:dyDescent="0.15">
      <c r="Y3" s="45" t="s">
        <v>477</v>
      </c>
      <c r="Z3" s="12"/>
      <c r="AA3" s="12" t="s">
        <v>478</v>
      </c>
      <c r="AB3" s="12"/>
      <c r="AC3" s="12" t="s">
        <v>646</v>
      </c>
      <c r="AD3" s="12"/>
      <c r="AE3" s="12" t="s">
        <v>647</v>
      </c>
    </row>
    <row r="4" spans="1:37" s="1" customFormat="1" x14ac:dyDescent="0.15">
      <c r="AE4" s="45"/>
    </row>
    <row r="5" spans="1:37" s="1" customFormat="1" ht="27" customHeight="1" x14ac:dyDescent="0.15">
      <c r="C5" s="2968" t="s">
        <v>2270</v>
      </c>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row>
    <row r="6" spans="1:37" s="1" customFormat="1" x14ac:dyDescent="0.15"/>
    <row r="7" spans="1:37" s="1" customFormat="1" ht="27" customHeight="1" x14ac:dyDescent="0.15">
      <c r="B7" s="9"/>
      <c r="C7" s="2960" t="s">
        <v>1415</v>
      </c>
      <c r="D7" s="2853"/>
      <c r="E7" s="2853"/>
      <c r="F7" s="2853"/>
      <c r="G7" s="2853"/>
      <c r="H7" s="2853"/>
      <c r="I7" s="2854"/>
      <c r="J7" s="2959"/>
      <c r="K7" s="2959"/>
      <c r="L7" s="2959"/>
      <c r="M7" s="2959"/>
      <c r="N7" s="2959"/>
      <c r="O7" s="2959"/>
      <c r="P7" s="2959"/>
      <c r="Q7" s="2959"/>
      <c r="R7" s="2959"/>
      <c r="S7" s="2959"/>
      <c r="T7" s="2959"/>
      <c r="U7" s="2959"/>
      <c r="V7" s="2959"/>
      <c r="W7" s="2959"/>
      <c r="X7" s="2959"/>
      <c r="Y7" s="2959"/>
      <c r="Z7" s="2959"/>
      <c r="AA7" s="2959"/>
      <c r="AB7" s="2959"/>
      <c r="AC7" s="2959"/>
      <c r="AD7" s="2959"/>
      <c r="AE7" s="2959"/>
      <c r="AF7" s="2960"/>
    </row>
    <row r="8" spans="1:37" ht="27" customHeight="1" x14ac:dyDescent="0.15">
      <c r="A8" s="92"/>
      <c r="B8" s="347"/>
      <c r="C8" s="2959" t="s">
        <v>1270</v>
      </c>
      <c r="D8" s="2959"/>
      <c r="E8" s="2959"/>
      <c r="F8" s="2959"/>
      <c r="G8" s="2959"/>
      <c r="H8" s="2960"/>
      <c r="I8" s="206" t="s">
        <v>10</v>
      </c>
      <c r="J8" s="735" t="s">
        <v>1416</v>
      </c>
      <c r="K8" s="735"/>
      <c r="L8" s="735"/>
      <c r="M8" s="735"/>
      <c r="N8" s="90" t="s">
        <v>10</v>
      </c>
      <c r="O8" s="735" t="s">
        <v>1417</v>
      </c>
      <c r="P8" s="735"/>
      <c r="Q8" s="735"/>
      <c r="R8" s="735"/>
      <c r="S8" s="90" t="s">
        <v>10</v>
      </c>
      <c r="T8" s="735" t="s">
        <v>1418</v>
      </c>
      <c r="U8"/>
      <c r="V8" s="735"/>
      <c r="W8" s="735"/>
      <c r="X8" s="735"/>
      <c r="Y8" s="735"/>
      <c r="Z8" s="735"/>
      <c r="AA8" s="735"/>
      <c r="AB8" s="735"/>
      <c r="AC8" s="735"/>
      <c r="AD8" s="735"/>
      <c r="AE8" s="735"/>
      <c r="AF8" s="17"/>
      <c r="AG8"/>
      <c r="AH8"/>
      <c r="AI8"/>
      <c r="AJ8"/>
      <c r="AK8"/>
    </row>
    <row r="9" spans="1:37" ht="27" customHeight="1" x14ac:dyDescent="0.15">
      <c r="A9" s="92"/>
      <c r="B9"/>
      <c r="C9" s="3255" t="s">
        <v>1419</v>
      </c>
      <c r="D9" s="3255"/>
      <c r="E9" s="3255"/>
      <c r="F9" s="3255"/>
      <c r="G9" s="3255"/>
      <c r="H9" s="3256"/>
      <c r="I9" s="90" t="s">
        <v>10</v>
      </c>
      <c r="J9" s="7" t="s">
        <v>2456</v>
      </c>
      <c r="K9" s="22"/>
      <c r="L9" s="22"/>
      <c r="M9" s="22"/>
      <c r="N9" s="22"/>
      <c r="O9" s="22"/>
      <c r="P9" s="22"/>
      <c r="Q9" s="22"/>
      <c r="R9" s="22"/>
      <c r="S9" s="22"/>
      <c r="T9" s="22"/>
      <c r="U9" s="22"/>
      <c r="V9" s="22"/>
      <c r="W9" s="22"/>
      <c r="X9" s="22"/>
      <c r="Y9" s="22"/>
      <c r="Z9" s="22"/>
      <c r="AA9" s="22"/>
      <c r="AB9" s="22"/>
      <c r="AC9" s="22"/>
      <c r="AD9" s="22"/>
      <c r="AE9" s="22"/>
      <c r="AF9" s="2044"/>
      <c r="AG9"/>
      <c r="AH9"/>
      <c r="AI9"/>
      <c r="AJ9"/>
      <c r="AK9"/>
    </row>
    <row r="10" spans="1:37" ht="27" customHeight="1" x14ac:dyDescent="0.15">
      <c r="A10" s="92"/>
      <c r="B10"/>
      <c r="C10" s="3255"/>
      <c r="D10" s="3255"/>
      <c r="E10" s="3255"/>
      <c r="F10" s="3255"/>
      <c r="G10" s="3255"/>
      <c r="H10" s="3256"/>
      <c r="I10" s="90" t="s">
        <v>10</v>
      </c>
      <c r="J10" s="1" t="s">
        <v>2457</v>
      </c>
      <c r="K10" s="2"/>
      <c r="L10" s="2"/>
      <c r="M10" s="2"/>
      <c r="N10" s="2"/>
      <c r="O10" s="2"/>
      <c r="P10" s="2"/>
      <c r="Q10" s="2"/>
      <c r="R10" s="2"/>
      <c r="S10" s="2"/>
      <c r="T10" s="2"/>
      <c r="U10" s="2"/>
      <c r="V10" s="2"/>
      <c r="W10" s="2"/>
      <c r="X10" s="2"/>
      <c r="Y10" s="2"/>
      <c r="Z10" s="2"/>
      <c r="AA10" s="2"/>
      <c r="AB10" s="2"/>
      <c r="AC10" s="2"/>
      <c r="AD10" s="2"/>
      <c r="AE10" s="2"/>
      <c r="AF10" s="781"/>
      <c r="AG10"/>
      <c r="AH10"/>
      <c r="AI10"/>
      <c r="AJ10"/>
      <c r="AK10"/>
    </row>
    <row r="11" spans="1:37" ht="27" customHeight="1" x14ac:dyDescent="0.15">
      <c r="A11" s="92"/>
      <c r="B11"/>
      <c r="C11" s="3255"/>
      <c r="D11" s="3255"/>
      <c r="E11" s="3255"/>
      <c r="F11" s="3255"/>
      <c r="G11" s="3255"/>
      <c r="H11" s="3256"/>
      <c r="I11" s="90" t="s">
        <v>10</v>
      </c>
      <c r="J11" s="2" t="s">
        <v>2458</v>
      </c>
      <c r="K11" s="2"/>
      <c r="L11" s="2"/>
      <c r="M11" s="2"/>
      <c r="N11" s="2"/>
      <c r="O11" s="2"/>
      <c r="P11" s="2"/>
      <c r="Q11" s="2"/>
      <c r="R11" s="2"/>
      <c r="S11" s="2"/>
      <c r="T11" s="2"/>
      <c r="U11" s="2"/>
      <c r="V11" s="2"/>
      <c r="W11" s="2"/>
      <c r="X11" s="2"/>
      <c r="Y11" s="2"/>
      <c r="Z11" s="2"/>
      <c r="AA11" s="2"/>
      <c r="AB11" s="2"/>
      <c r="AC11" s="2"/>
      <c r="AD11" s="2"/>
      <c r="AE11" s="2"/>
      <c r="AF11" s="781"/>
      <c r="AG11"/>
      <c r="AH11"/>
      <c r="AI11"/>
      <c r="AJ11"/>
      <c r="AK11"/>
    </row>
    <row r="12" spans="1:37" ht="27" customHeight="1" x14ac:dyDescent="0.15">
      <c r="A12" s="92"/>
      <c r="B12"/>
      <c r="C12" s="3255"/>
      <c r="D12" s="3255"/>
      <c r="E12" s="3255"/>
      <c r="F12" s="3255"/>
      <c r="G12" s="3255"/>
      <c r="H12" s="3256"/>
      <c r="I12" s="90" t="s">
        <v>10</v>
      </c>
      <c r="J12" s="2" t="s">
        <v>2452</v>
      </c>
      <c r="K12" s="2"/>
      <c r="L12" s="2"/>
      <c r="M12" s="2"/>
      <c r="N12" s="2"/>
      <c r="O12" s="2"/>
      <c r="P12" s="2"/>
      <c r="Q12" s="2"/>
      <c r="R12" s="2"/>
      <c r="S12" s="2"/>
      <c r="T12" s="2"/>
      <c r="U12" s="2"/>
      <c r="V12" s="2"/>
      <c r="W12" s="2"/>
      <c r="X12" s="2"/>
      <c r="Y12" s="2"/>
      <c r="Z12" s="2"/>
      <c r="AA12" s="2"/>
      <c r="AB12" s="2"/>
      <c r="AC12" s="2"/>
      <c r="AD12" s="2"/>
      <c r="AE12" s="2"/>
      <c r="AF12" s="781"/>
      <c r="AG12"/>
      <c r="AH12"/>
      <c r="AI12"/>
      <c r="AJ12"/>
      <c r="AK12"/>
    </row>
    <row r="13" spans="1:37" ht="27" customHeight="1" x14ac:dyDescent="0.15">
      <c r="A13" s="92"/>
      <c r="B13"/>
      <c r="C13" s="3255"/>
      <c r="D13" s="3255"/>
      <c r="E13" s="3255"/>
      <c r="F13" s="3255"/>
      <c r="G13" s="3255"/>
      <c r="H13" s="3256"/>
      <c r="I13" s="90" t="s">
        <v>10</v>
      </c>
      <c r="J13" s="2" t="s">
        <v>2453</v>
      </c>
      <c r="K13" s="2"/>
      <c r="L13" s="2"/>
      <c r="M13" s="2"/>
      <c r="N13" s="2"/>
      <c r="O13" s="2"/>
      <c r="P13" s="2"/>
      <c r="Q13" s="2"/>
      <c r="R13" s="2"/>
      <c r="S13" s="2"/>
      <c r="T13" s="2"/>
      <c r="U13" s="2"/>
      <c r="V13" s="2"/>
      <c r="W13" s="2"/>
      <c r="X13" s="2"/>
      <c r="Y13" s="2"/>
      <c r="Z13" s="2"/>
      <c r="AA13" s="2"/>
      <c r="AB13" s="2"/>
      <c r="AC13" s="2"/>
      <c r="AD13" s="2"/>
      <c r="AE13" s="2"/>
      <c r="AF13" s="781"/>
      <c r="AG13"/>
      <c r="AH13"/>
      <c r="AI13"/>
      <c r="AJ13"/>
      <c r="AK13"/>
    </row>
    <row r="14" spans="1:37" ht="27" customHeight="1" x14ac:dyDescent="0.15">
      <c r="A14" s="92"/>
      <c r="B14"/>
      <c r="C14" s="3255"/>
      <c r="D14" s="3255"/>
      <c r="E14" s="3255"/>
      <c r="F14" s="3255"/>
      <c r="G14" s="3255"/>
      <c r="H14" s="3256"/>
      <c r="I14" s="90" t="s">
        <v>10</v>
      </c>
      <c r="J14" s="2" t="s">
        <v>2459</v>
      </c>
      <c r="K14" s="2"/>
      <c r="L14" s="2"/>
      <c r="M14" s="2"/>
      <c r="N14" s="2"/>
      <c r="O14" s="2"/>
      <c r="P14" s="2"/>
      <c r="Q14" s="2"/>
      <c r="R14" s="2"/>
      <c r="S14" s="2"/>
      <c r="T14" s="2"/>
      <c r="U14" s="2"/>
      <c r="V14" s="2"/>
      <c r="W14" s="2"/>
      <c r="X14" s="2"/>
      <c r="Y14" s="2"/>
      <c r="Z14" s="2"/>
      <c r="AA14" s="2"/>
      <c r="AB14" s="2"/>
      <c r="AC14" s="2"/>
      <c r="AD14" s="2"/>
      <c r="AE14" s="2"/>
      <c r="AF14" s="781"/>
      <c r="AG14"/>
      <c r="AH14"/>
      <c r="AI14"/>
      <c r="AJ14"/>
      <c r="AK14"/>
    </row>
    <row r="15" spans="1:37" ht="27" customHeight="1" x14ac:dyDescent="0.15">
      <c r="A15" s="92"/>
      <c r="B15"/>
      <c r="C15" s="3255"/>
      <c r="D15" s="3255"/>
      <c r="E15" s="3255"/>
      <c r="F15" s="3255"/>
      <c r="G15" s="3255"/>
      <c r="H15" s="3256"/>
      <c r="I15" s="90" t="s">
        <v>10</v>
      </c>
      <c r="J15" s="2" t="s">
        <v>2460</v>
      </c>
      <c r="K15" s="2"/>
      <c r="L15" s="2"/>
      <c r="M15" s="2"/>
      <c r="N15" s="2"/>
      <c r="O15" s="2"/>
      <c r="P15" s="2"/>
      <c r="Q15" s="2"/>
      <c r="R15" s="2"/>
      <c r="S15" s="2"/>
      <c r="T15" s="2"/>
      <c r="U15" s="2"/>
      <c r="V15" s="2"/>
      <c r="W15" s="2"/>
      <c r="X15" s="2"/>
      <c r="Y15" s="2"/>
      <c r="Z15" s="2"/>
      <c r="AA15" s="2"/>
      <c r="AB15" s="2"/>
      <c r="AC15" s="2"/>
      <c r="AD15" s="2"/>
      <c r="AE15" s="2"/>
      <c r="AF15" s="781"/>
      <c r="AG15"/>
      <c r="AH15"/>
      <c r="AI15"/>
      <c r="AJ15"/>
      <c r="AK15"/>
    </row>
    <row r="16" spans="1:37" ht="27" customHeight="1" x14ac:dyDescent="0.15">
      <c r="A16" s="92"/>
      <c r="B16"/>
      <c r="C16" s="3255"/>
      <c r="D16" s="3255"/>
      <c r="E16" s="3255"/>
      <c r="F16" s="3255"/>
      <c r="G16" s="3255"/>
      <c r="H16" s="3256"/>
      <c r="I16" s="90" t="s">
        <v>10</v>
      </c>
      <c r="J16" s="2" t="s">
        <v>2454</v>
      </c>
      <c r="K16" s="2"/>
      <c r="L16" s="2"/>
      <c r="M16" s="2"/>
      <c r="N16" s="2"/>
      <c r="O16" s="2"/>
      <c r="P16" s="2"/>
      <c r="Q16" s="2"/>
      <c r="R16" s="2"/>
      <c r="S16" s="2"/>
      <c r="T16" s="2"/>
      <c r="U16" s="2"/>
      <c r="V16" s="2"/>
      <c r="W16" s="2"/>
      <c r="X16" s="2"/>
      <c r="Y16" s="2"/>
      <c r="Z16" s="2"/>
      <c r="AA16" s="2"/>
      <c r="AB16" s="2"/>
      <c r="AC16" s="2"/>
      <c r="AD16" s="2"/>
      <c r="AE16" s="2"/>
      <c r="AF16" s="781"/>
      <c r="AG16"/>
      <c r="AH16"/>
      <c r="AI16"/>
      <c r="AJ16"/>
      <c r="AK16"/>
    </row>
    <row r="17" spans="1:37" ht="27" customHeight="1" x14ac:dyDescent="0.15">
      <c r="A17" s="92"/>
      <c r="B17" s="2045"/>
      <c r="C17" s="2524"/>
      <c r="D17" s="2524"/>
      <c r="E17" s="2524"/>
      <c r="F17" s="2524"/>
      <c r="G17" s="2524"/>
      <c r="H17" s="3157"/>
      <c r="I17" s="90" t="s">
        <v>10</v>
      </c>
      <c r="J17" s="87" t="s">
        <v>2455</v>
      </c>
      <c r="K17" s="87"/>
      <c r="L17" s="87"/>
      <c r="M17" s="87"/>
      <c r="N17" s="87"/>
      <c r="O17" s="87"/>
      <c r="P17" s="87"/>
      <c r="Q17" s="87"/>
      <c r="R17" s="87"/>
      <c r="S17" s="87"/>
      <c r="T17" s="87"/>
      <c r="U17" s="87"/>
      <c r="V17" s="87"/>
      <c r="W17" s="87"/>
      <c r="X17" s="87"/>
      <c r="Y17" s="87"/>
      <c r="Z17" s="87"/>
      <c r="AA17" s="87"/>
      <c r="AB17" s="87"/>
      <c r="AC17" s="87"/>
      <c r="AD17" s="87"/>
      <c r="AE17" s="87"/>
      <c r="AF17" s="781"/>
      <c r="AG17"/>
      <c r="AH17"/>
      <c r="AI17"/>
      <c r="AJ17"/>
      <c r="AK17"/>
    </row>
    <row r="18" spans="1:37" s="1" customFormat="1" ht="21" customHeight="1" x14ac:dyDescent="0.15">
      <c r="I18" s="10"/>
      <c r="AF18" s="10"/>
    </row>
    <row r="19" spans="1:37" s="1" customFormat="1" ht="26.25" customHeight="1" x14ac:dyDescent="0.15">
      <c r="B19" s="6" t="s">
        <v>1420</v>
      </c>
      <c r="C19" s="7" t="s">
        <v>2271</v>
      </c>
      <c r="D19" s="7"/>
      <c r="E19" s="7"/>
      <c r="F19" s="7"/>
      <c r="G19" s="7"/>
      <c r="H19" s="7"/>
      <c r="I19" s="7"/>
      <c r="J19" s="7"/>
      <c r="K19" s="7"/>
      <c r="L19" s="7"/>
      <c r="M19" s="7"/>
      <c r="N19" s="7"/>
      <c r="O19" s="7"/>
      <c r="P19" s="10"/>
      <c r="Q19" s="244"/>
      <c r="R19" s="7"/>
      <c r="S19" s="7"/>
      <c r="T19" s="7"/>
      <c r="U19" s="7"/>
      <c r="V19" s="7"/>
      <c r="W19" s="7"/>
      <c r="X19" s="7"/>
      <c r="Y19" s="10"/>
      <c r="Z19" s="10"/>
      <c r="AA19" s="10"/>
      <c r="AB19" s="7"/>
      <c r="AC19" s="7"/>
      <c r="AD19" s="7"/>
      <c r="AE19" s="7"/>
      <c r="AF19" s="4"/>
    </row>
    <row r="20" spans="1:37" s="1" customFormat="1" ht="11.25" customHeight="1" x14ac:dyDescent="0.15">
      <c r="B20" s="139"/>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23"/>
    </row>
    <row r="21" spans="1:37" s="1" customFormat="1" ht="27.75" customHeight="1" x14ac:dyDescent="0.15">
      <c r="B21" s="139"/>
      <c r="C21" s="2694" t="s">
        <v>1421</v>
      </c>
      <c r="D21" s="2695"/>
      <c r="E21" s="2695"/>
      <c r="F21" s="2695"/>
      <c r="G21" s="2695"/>
      <c r="H21" s="2699"/>
      <c r="J21" t="s">
        <v>708</v>
      </c>
      <c r="K21" s="3507" t="s">
        <v>1422</v>
      </c>
      <c r="L21" s="3508"/>
      <c r="M21" s="3508"/>
      <c r="N21" s="3508"/>
      <c r="O21" s="3508"/>
      <c r="P21" s="3508"/>
      <c r="Q21" s="3508"/>
      <c r="R21" s="3508"/>
      <c r="S21" s="3508"/>
      <c r="T21" s="3508"/>
      <c r="U21" s="3509"/>
      <c r="V21" s="2468"/>
      <c r="W21" s="2469"/>
      <c r="X21" s="188" t="s">
        <v>860</v>
      </c>
      <c r="Y21" s="12"/>
      <c r="Z21" s="12"/>
      <c r="AA21" s="12"/>
      <c r="AC21" s="144"/>
      <c r="AD21" s="2"/>
      <c r="AE21" s="132"/>
      <c r="AF21" s="723"/>
    </row>
    <row r="22" spans="1:37" s="1" customFormat="1" ht="27.75" customHeight="1" x14ac:dyDescent="0.15">
      <c r="B22" s="139"/>
      <c r="C22" s="2694"/>
      <c r="D22" s="2695"/>
      <c r="E22" s="2695"/>
      <c r="F22" s="2695"/>
      <c r="G22" s="2695"/>
      <c r="H22" s="2695"/>
      <c r="I22" s="139"/>
      <c r="J22" t="s">
        <v>710</v>
      </c>
      <c r="K22" s="3507" t="s">
        <v>1423</v>
      </c>
      <c r="L22" s="3508"/>
      <c r="M22" s="3508"/>
      <c r="N22" s="3508"/>
      <c r="O22" s="3508"/>
      <c r="P22" s="3508"/>
      <c r="Q22" s="3508"/>
      <c r="R22" s="3508"/>
      <c r="S22" s="3508"/>
      <c r="T22" s="3508"/>
      <c r="U22" s="3509"/>
      <c r="V22" s="2468"/>
      <c r="W22" s="2469"/>
      <c r="X22" s="188" t="s">
        <v>860</v>
      </c>
      <c r="Z22" s="2884"/>
      <c r="AA22" s="2884"/>
      <c r="AB22" s="723"/>
      <c r="AC22" s="2"/>
      <c r="AD22" s="2"/>
      <c r="AE22" s="132"/>
      <c r="AF22" s="723"/>
    </row>
    <row r="23" spans="1:37" s="1" customFormat="1" ht="27.75" customHeight="1" x14ac:dyDescent="0.15">
      <c r="B23" s="139"/>
      <c r="C23" s="192"/>
      <c r="D23" s="21"/>
      <c r="E23" s="21"/>
      <c r="F23" s="21"/>
      <c r="G23" s="21"/>
      <c r="H23"/>
      <c r="I23" s="139"/>
      <c r="J23" t="s">
        <v>709</v>
      </c>
      <c r="K23" s="3507" t="s">
        <v>1424</v>
      </c>
      <c r="L23" s="3508"/>
      <c r="M23" s="3508"/>
      <c r="N23" s="3508"/>
      <c r="O23" s="3508"/>
      <c r="P23" s="3508"/>
      <c r="Q23" s="3508"/>
      <c r="R23" s="3508"/>
      <c r="S23" s="3508"/>
      <c r="T23" s="3508"/>
      <c r="U23" s="3509"/>
      <c r="V23" s="2468"/>
      <c r="W23" s="2469"/>
      <c r="X23" s="188" t="s">
        <v>860</v>
      </c>
      <c r="Z23"/>
      <c r="AA23"/>
      <c r="AB23" s="723"/>
      <c r="AC23"/>
      <c r="AD23" s="12"/>
      <c r="AE23" s="143"/>
      <c r="AF23" s="723"/>
    </row>
    <row r="24" spans="1:37" s="1" customFormat="1" ht="27.75" customHeight="1" x14ac:dyDescent="0.15">
      <c r="B24" s="139"/>
      <c r="C24" s="192"/>
      <c r="D24" s="21"/>
      <c r="E24" s="21"/>
      <c r="F24" s="21"/>
      <c r="G24" s="21"/>
      <c r="H24"/>
      <c r="I24" s="139"/>
      <c r="J24" t="s">
        <v>711</v>
      </c>
      <c r="K24" s="3507" t="s">
        <v>1425</v>
      </c>
      <c r="L24" s="3508"/>
      <c r="M24" s="3508"/>
      <c r="N24" s="3508"/>
      <c r="O24" s="3508"/>
      <c r="P24" s="3508"/>
      <c r="Q24" s="3508"/>
      <c r="R24" s="3508"/>
      <c r="S24" s="3508"/>
      <c r="T24" s="3508"/>
      <c r="U24" s="3509"/>
      <c r="V24" s="2468"/>
      <c r="W24" s="2469"/>
      <c r="X24" s="188" t="s">
        <v>860</v>
      </c>
      <c r="Z24"/>
      <c r="AA24"/>
      <c r="AB24" s="723"/>
      <c r="AC24" s="90" t="s">
        <v>769</v>
      </c>
      <c r="AD24" s="90" t="s">
        <v>811</v>
      </c>
      <c r="AE24" s="756" t="s">
        <v>771</v>
      </c>
      <c r="AF24" s="723"/>
    </row>
    <row r="25" spans="1:37" s="1" customFormat="1" ht="27.75" customHeight="1" x14ac:dyDescent="0.15">
      <c r="B25" s="139"/>
      <c r="C25" s="2694"/>
      <c r="D25" s="2695"/>
      <c r="E25" s="2695"/>
      <c r="F25" s="2695"/>
      <c r="G25" s="2695"/>
      <c r="H25" s="2695"/>
      <c r="I25" s="139"/>
      <c r="J25" t="s">
        <v>1426</v>
      </c>
      <c r="K25" s="3507" t="s">
        <v>1427</v>
      </c>
      <c r="L25" s="3508"/>
      <c r="M25" s="3508"/>
      <c r="N25" s="3508"/>
      <c r="O25" s="3508"/>
      <c r="P25" s="3508"/>
      <c r="Q25" s="3508"/>
      <c r="R25" s="3508"/>
      <c r="S25" s="3508"/>
      <c r="T25" s="3508"/>
      <c r="U25" s="3509"/>
      <c r="V25" s="2468"/>
      <c r="W25" s="2469"/>
      <c r="X25" s="188" t="s">
        <v>634</v>
      </c>
      <c r="Y25" s="1" t="s">
        <v>1428</v>
      </c>
      <c r="Z25" s="2884" t="s">
        <v>1335</v>
      </c>
      <c r="AA25" s="2884"/>
      <c r="AB25" s="723"/>
      <c r="AC25" s="90" t="s">
        <v>10</v>
      </c>
      <c r="AD25" s="90" t="s">
        <v>811</v>
      </c>
      <c r="AE25" s="756" t="s">
        <v>10</v>
      </c>
      <c r="AF25" s="723"/>
    </row>
    <row r="26" spans="1:37" s="1" customFormat="1" ht="27.75" customHeight="1" x14ac:dyDescent="0.15">
      <c r="B26" s="139"/>
      <c r="C26" s="192"/>
      <c r="D26" s="21"/>
      <c r="E26" s="21"/>
      <c r="F26" s="21"/>
      <c r="G26" s="21"/>
      <c r="H26"/>
      <c r="I26" s="139"/>
      <c r="J26"/>
      <c r="K26" s="268"/>
      <c r="L26" s="268"/>
      <c r="M26" s="268"/>
      <c r="N26" s="268"/>
      <c r="O26" s="268"/>
      <c r="P26" s="268"/>
      <c r="Q26" s="268"/>
      <c r="R26" s="268"/>
      <c r="S26" s="268"/>
      <c r="T26" s="268"/>
      <c r="U26" s="268"/>
      <c r="X26" s="12"/>
      <c r="Y26" s="1" t="s">
        <v>1428</v>
      </c>
      <c r="Z26" s="2884" t="s">
        <v>1429</v>
      </c>
      <c r="AA26" s="2884"/>
      <c r="AB26" s="723"/>
      <c r="AC26" s="90" t="s">
        <v>10</v>
      </c>
      <c r="AD26" s="90" t="s">
        <v>811</v>
      </c>
      <c r="AE26" s="756" t="s">
        <v>10</v>
      </c>
      <c r="AF26" s="723"/>
    </row>
    <row r="27" spans="1:37" s="1" customFormat="1" x14ac:dyDescent="0.15">
      <c r="B27" s="139"/>
      <c r="C27" s="192"/>
      <c r="D27" s="21"/>
      <c r="E27" s="21"/>
      <c r="F27" s="21"/>
      <c r="G27" s="21"/>
      <c r="H27"/>
      <c r="I27" s="139"/>
      <c r="J27"/>
      <c r="K27" s="268"/>
      <c r="L27" s="268"/>
      <c r="M27" s="268"/>
      <c r="N27" s="268"/>
      <c r="O27" s="268"/>
      <c r="P27" s="268"/>
      <c r="Q27" s="268"/>
      <c r="R27" s="268"/>
      <c r="S27" s="268"/>
      <c r="T27" s="268"/>
      <c r="U27" s="268"/>
      <c r="X27" s="2"/>
      <c r="Z27"/>
      <c r="AA27"/>
      <c r="AB27" s="2046" t="s">
        <v>1430</v>
      </c>
      <c r="AC27" s="12"/>
      <c r="AD27" s="12"/>
      <c r="AE27" s="143"/>
      <c r="AF27" s="723"/>
    </row>
    <row r="28" spans="1:37" s="1" customFormat="1" ht="11.25" customHeight="1" x14ac:dyDescent="0.15">
      <c r="B28" s="139"/>
      <c r="C28" s="135"/>
      <c r="D28" s="8"/>
      <c r="E28" s="8"/>
      <c r="F28" s="8"/>
      <c r="G28" s="8"/>
      <c r="H28" s="136"/>
      <c r="I28" s="8"/>
      <c r="J28" s="8"/>
      <c r="K28" s="8"/>
      <c r="L28" s="8"/>
      <c r="M28" s="8"/>
      <c r="N28" s="8"/>
      <c r="O28" s="8"/>
      <c r="P28" s="8"/>
      <c r="Q28" s="8"/>
      <c r="R28" s="8"/>
      <c r="S28" s="8"/>
      <c r="T28" s="8"/>
      <c r="U28" s="8"/>
      <c r="V28" s="8"/>
      <c r="W28" s="8"/>
      <c r="X28" s="8"/>
      <c r="Y28" s="8"/>
      <c r="Z28" s="8"/>
      <c r="AA28" s="8"/>
      <c r="AB28" s="8"/>
      <c r="AC28" s="190"/>
      <c r="AD28" s="659"/>
      <c r="AE28" s="191"/>
      <c r="AF28" s="723"/>
    </row>
    <row r="29" spans="1:37" s="1" customFormat="1" ht="11.25" customHeight="1" x14ac:dyDescent="0.15">
      <c r="B29" s="139"/>
      <c r="C29" s="6"/>
      <c r="D29" s="7"/>
      <c r="E29" s="7"/>
      <c r="F29" s="7"/>
      <c r="G29" s="7"/>
      <c r="H29" s="4"/>
      <c r="I29" s="7"/>
      <c r="J29" s="7"/>
      <c r="K29" s="7"/>
      <c r="L29" s="7"/>
      <c r="M29" s="7"/>
      <c r="N29" s="7"/>
      <c r="O29" s="7"/>
      <c r="P29" s="7"/>
      <c r="Q29" s="7"/>
      <c r="R29" s="7"/>
      <c r="S29" s="7"/>
      <c r="T29" s="7"/>
      <c r="U29" s="7"/>
      <c r="V29" s="7"/>
      <c r="W29" s="7"/>
      <c r="X29" s="7"/>
      <c r="Y29" s="7"/>
      <c r="Z29" s="7"/>
      <c r="AA29" s="7"/>
      <c r="AB29" s="7"/>
      <c r="AC29" s="189"/>
      <c r="AD29" s="658"/>
      <c r="AE29" s="619"/>
      <c r="AF29" s="723"/>
    </row>
    <row r="30" spans="1:37" s="1" customFormat="1" ht="26.25" customHeight="1" x14ac:dyDescent="0.15">
      <c r="B30" s="139"/>
      <c r="C30" s="2694" t="s">
        <v>1431</v>
      </c>
      <c r="D30" s="2695"/>
      <c r="E30" s="2695"/>
      <c r="F30" s="2695"/>
      <c r="G30" s="2695"/>
      <c r="H30" s="2699"/>
      <c r="J30" t="s">
        <v>708</v>
      </c>
      <c r="K30" s="3507" t="s">
        <v>1422</v>
      </c>
      <c r="L30" s="3508"/>
      <c r="M30" s="3508"/>
      <c r="N30" s="3508"/>
      <c r="O30" s="3508"/>
      <c r="P30" s="3508"/>
      <c r="Q30" s="3508"/>
      <c r="R30" s="3508"/>
      <c r="S30" s="3508"/>
      <c r="T30" s="3508"/>
      <c r="U30" s="3509"/>
      <c r="V30" s="2468"/>
      <c r="W30" s="2469"/>
      <c r="X30" s="188" t="s">
        <v>860</v>
      </c>
      <c r="Y30" s="12"/>
      <c r="Z30" s="12"/>
      <c r="AA30" s="12"/>
      <c r="AC30" s="616"/>
      <c r="AD30" s="12"/>
      <c r="AE30" s="143"/>
      <c r="AF30" s="723"/>
    </row>
    <row r="31" spans="1:37" s="1" customFormat="1" ht="26.25" customHeight="1" x14ac:dyDescent="0.15">
      <c r="B31" s="139"/>
      <c r="C31" s="2694"/>
      <c r="D31" s="2695"/>
      <c r="E31" s="2695"/>
      <c r="F31" s="2695"/>
      <c r="G31" s="2695"/>
      <c r="H31" s="2699"/>
      <c r="J31" t="s">
        <v>710</v>
      </c>
      <c r="K31" s="3507" t="s">
        <v>1432</v>
      </c>
      <c r="L31" s="3508"/>
      <c r="M31" s="3508"/>
      <c r="N31" s="3508"/>
      <c r="O31" s="3508"/>
      <c r="P31" s="3508"/>
      <c r="Q31" s="3508"/>
      <c r="R31" s="3508"/>
      <c r="S31" s="3508"/>
      <c r="T31" s="3508"/>
      <c r="U31" s="3509"/>
      <c r="V31" s="2468"/>
      <c r="W31" s="2469"/>
      <c r="X31" s="188" t="s">
        <v>860</v>
      </c>
      <c r="Z31"/>
      <c r="AA31"/>
      <c r="AB31" s="723"/>
      <c r="AC31" s="90"/>
      <c r="AD31" s="12"/>
      <c r="AE31" s="143"/>
      <c r="AF31" s="723"/>
    </row>
    <row r="32" spans="1:37" s="1" customFormat="1" ht="26.25" customHeight="1" x14ac:dyDescent="0.15">
      <c r="B32" s="139"/>
      <c r="C32" s="192"/>
      <c r="D32" s="21"/>
      <c r="E32" s="21"/>
      <c r="F32" s="21"/>
      <c r="G32" s="21"/>
      <c r="H32" s="781"/>
      <c r="J32" t="s">
        <v>709</v>
      </c>
      <c r="K32" s="3507" t="s">
        <v>1433</v>
      </c>
      <c r="L32" s="3508"/>
      <c r="M32" s="3508"/>
      <c r="N32" s="3508"/>
      <c r="O32" s="3508"/>
      <c r="P32" s="3508"/>
      <c r="Q32" s="3508"/>
      <c r="R32" s="3508"/>
      <c r="S32" s="3508"/>
      <c r="T32" s="3508"/>
      <c r="U32" s="3509"/>
      <c r="V32" s="2468"/>
      <c r="W32" s="2469"/>
      <c r="X32" s="188" t="s">
        <v>860</v>
      </c>
      <c r="Z32"/>
      <c r="AA32"/>
      <c r="AB32" s="723"/>
      <c r="AC32" s="90"/>
      <c r="AD32" s="12"/>
      <c r="AE32" s="143"/>
      <c r="AF32" s="723"/>
    </row>
    <row r="33" spans="2:32" s="1" customFormat="1" ht="26.25" customHeight="1" x14ac:dyDescent="0.15">
      <c r="B33" s="139"/>
      <c r="C33" s="192"/>
      <c r="D33" s="21"/>
      <c r="E33" s="21"/>
      <c r="F33" s="21"/>
      <c r="G33" s="21"/>
      <c r="H33" s="781"/>
      <c r="J33" t="s">
        <v>711</v>
      </c>
      <c r="K33" s="3510" t="s">
        <v>1434</v>
      </c>
      <c r="L33" s="3508"/>
      <c r="M33" s="3508"/>
      <c r="N33" s="3508"/>
      <c r="O33" s="3508"/>
      <c r="P33" s="3508"/>
      <c r="Q33" s="3508"/>
      <c r="R33" s="3508"/>
      <c r="S33" s="3508"/>
      <c r="T33" s="3508"/>
      <c r="U33" s="3509"/>
      <c r="V33" s="2468"/>
      <c r="W33" s="2469"/>
      <c r="X33" s="188" t="s">
        <v>860</v>
      </c>
      <c r="Z33"/>
      <c r="AA33"/>
      <c r="AB33" s="723"/>
      <c r="AC33" s="90"/>
      <c r="AD33" s="12"/>
      <c r="AE33" s="143"/>
      <c r="AF33" s="723"/>
    </row>
    <row r="34" spans="2:32" s="1" customFormat="1" ht="26.25" customHeight="1" x14ac:dyDescent="0.15">
      <c r="B34" s="139"/>
      <c r="C34" s="192"/>
      <c r="D34" s="21"/>
      <c r="E34" s="21"/>
      <c r="F34" s="21"/>
      <c r="G34" s="21"/>
      <c r="H34" s="781"/>
      <c r="J34" t="s">
        <v>1426</v>
      </c>
      <c r="K34" s="3507" t="s">
        <v>1435</v>
      </c>
      <c r="L34" s="3508"/>
      <c r="M34" s="3508"/>
      <c r="N34" s="3508"/>
      <c r="O34" s="3508"/>
      <c r="P34" s="3508"/>
      <c r="Q34" s="3508"/>
      <c r="R34" s="3508"/>
      <c r="S34" s="3508"/>
      <c r="T34" s="3508"/>
      <c r="U34" s="3509"/>
      <c r="V34" s="2468"/>
      <c r="W34" s="2469"/>
      <c r="X34" s="188" t="s">
        <v>860</v>
      </c>
      <c r="Z34"/>
      <c r="AA34"/>
      <c r="AB34" s="723"/>
      <c r="AC34" s="90" t="s">
        <v>769</v>
      </c>
      <c r="AD34" s="90" t="s">
        <v>811</v>
      </c>
      <c r="AE34" s="756" t="s">
        <v>771</v>
      </c>
      <c r="AF34" s="723"/>
    </row>
    <row r="35" spans="2:32" s="1" customFormat="1" ht="26.25" customHeight="1" x14ac:dyDescent="0.15">
      <c r="B35" s="139"/>
      <c r="C35" s="139"/>
      <c r="H35" s="723"/>
      <c r="J35" t="s">
        <v>1436</v>
      </c>
      <c r="K35" s="3507" t="s">
        <v>1437</v>
      </c>
      <c r="L35" s="3508"/>
      <c r="M35" s="3508"/>
      <c r="N35" s="3508"/>
      <c r="O35" s="3508"/>
      <c r="P35" s="3508"/>
      <c r="Q35" s="3508"/>
      <c r="R35" s="3508"/>
      <c r="S35" s="3508"/>
      <c r="T35" s="3508"/>
      <c r="U35" s="3509"/>
      <c r="V35" s="2468"/>
      <c r="W35" s="2469"/>
      <c r="X35" s="188" t="s">
        <v>634</v>
      </c>
      <c r="Y35" s="1" t="s">
        <v>1428</v>
      </c>
      <c r="Z35" s="2884" t="s">
        <v>1335</v>
      </c>
      <c r="AA35" s="2884"/>
      <c r="AB35" s="723"/>
      <c r="AC35" s="90" t="s">
        <v>10</v>
      </c>
      <c r="AD35" s="90" t="s">
        <v>811</v>
      </c>
      <c r="AE35" s="756" t="s">
        <v>10</v>
      </c>
      <c r="AF35" s="723"/>
    </row>
    <row r="36" spans="2:32" s="1" customFormat="1" ht="27.75" customHeight="1" x14ac:dyDescent="0.15">
      <c r="B36" s="139"/>
      <c r="C36" s="192"/>
      <c r="D36" s="21"/>
      <c r="E36" s="21"/>
      <c r="F36" s="21"/>
      <c r="G36" s="21"/>
      <c r="H36" s="781"/>
      <c r="J36"/>
      <c r="K36" s="268"/>
      <c r="L36" s="268"/>
      <c r="M36" s="268"/>
      <c r="N36" s="268"/>
      <c r="O36" s="268"/>
      <c r="P36" s="268"/>
      <c r="Q36" s="268"/>
      <c r="R36" s="268"/>
      <c r="S36" s="268"/>
      <c r="T36" s="268"/>
      <c r="U36" s="268"/>
      <c r="X36" s="12"/>
      <c r="Y36" s="1" t="s">
        <v>1428</v>
      </c>
      <c r="Z36" s="2884" t="s">
        <v>1298</v>
      </c>
      <c r="AA36" s="2884"/>
      <c r="AB36" s="723"/>
      <c r="AC36" s="90" t="s">
        <v>10</v>
      </c>
      <c r="AD36" s="90" t="s">
        <v>811</v>
      </c>
      <c r="AE36" s="756" t="s">
        <v>10</v>
      </c>
      <c r="AF36" s="723"/>
    </row>
    <row r="37" spans="2:32" s="1" customFormat="1" x14ac:dyDescent="0.15">
      <c r="B37" s="139"/>
      <c r="C37" s="192"/>
      <c r="D37" s="21"/>
      <c r="E37" s="21"/>
      <c r="F37" s="21"/>
      <c r="G37" s="21"/>
      <c r="H37" s="781"/>
      <c r="J37"/>
      <c r="K37" s="268"/>
      <c r="L37" s="268"/>
      <c r="M37" s="268"/>
      <c r="N37" s="268"/>
      <c r="O37" s="268"/>
      <c r="P37" s="268"/>
      <c r="Q37" s="268"/>
      <c r="R37" s="268"/>
      <c r="S37" s="268"/>
      <c r="T37" s="268"/>
      <c r="U37" s="268"/>
      <c r="X37" s="2"/>
      <c r="Z37"/>
      <c r="AA37"/>
      <c r="AB37" s="2046" t="s">
        <v>1438</v>
      </c>
      <c r="AC37" s="12"/>
      <c r="AD37" s="12"/>
      <c r="AE37" s="143"/>
      <c r="AF37" s="723"/>
    </row>
    <row r="38" spans="2:32" s="1" customFormat="1" ht="27.75" customHeight="1" x14ac:dyDescent="0.15">
      <c r="B38" s="139"/>
      <c r="C38" s="192"/>
      <c r="D38" s="21"/>
      <c r="E38" s="21"/>
      <c r="F38" s="21"/>
      <c r="G38" s="21"/>
      <c r="H38" s="781"/>
      <c r="J38"/>
      <c r="K38" s="268"/>
      <c r="L38" s="268"/>
      <c r="M38" s="268"/>
      <c r="N38" s="268"/>
      <c r="O38" s="268"/>
      <c r="P38" s="268"/>
      <c r="Q38" s="268"/>
      <c r="R38" s="268"/>
      <c r="S38" s="268"/>
      <c r="T38" s="268"/>
      <c r="U38" s="268"/>
      <c r="X38" s="12"/>
      <c r="Y38" s="1" t="s">
        <v>1428</v>
      </c>
      <c r="Z38" s="2884" t="s">
        <v>1408</v>
      </c>
      <c r="AA38" s="2884"/>
      <c r="AB38" s="723"/>
      <c r="AC38" s="90" t="s">
        <v>10</v>
      </c>
      <c r="AD38" s="90" t="s">
        <v>811</v>
      </c>
      <c r="AE38" s="756" t="s">
        <v>10</v>
      </c>
      <c r="AF38" s="723"/>
    </row>
    <row r="39" spans="2:32" s="1" customFormat="1" x14ac:dyDescent="0.15">
      <c r="B39" s="139"/>
      <c r="C39" s="192"/>
      <c r="D39" s="21"/>
      <c r="E39" s="21"/>
      <c r="F39" s="21"/>
      <c r="G39" s="21"/>
      <c r="H39" s="781"/>
      <c r="J39"/>
      <c r="K39" s="268"/>
      <c r="L39" s="268"/>
      <c r="M39" s="268"/>
      <c r="N39" s="268"/>
      <c r="O39" s="268"/>
      <c r="P39" s="268"/>
      <c r="Q39" s="268"/>
      <c r="R39" s="268"/>
      <c r="S39" s="268"/>
      <c r="T39" s="268"/>
      <c r="U39" s="268"/>
      <c r="X39" s="2"/>
      <c r="Z39"/>
      <c r="AA39"/>
      <c r="AB39" s="2047" t="s">
        <v>1430</v>
      </c>
      <c r="AC39" s="616"/>
      <c r="AD39" s="12"/>
      <c r="AE39" s="143"/>
      <c r="AF39" s="723"/>
    </row>
    <row r="40" spans="2:32" s="1" customFormat="1" ht="12" customHeight="1" x14ac:dyDescent="0.15">
      <c r="B40" s="139"/>
      <c r="C40" s="135"/>
      <c r="D40" s="8"/>
      <c r="E40" s="8"/>
      <c r="F40" s="8"/>
      <c r="G40" s="8"/>
      <c r="H40" s="136"/>
      <c r="I40" s="8"/>
      <c r="J40" s="8"/>
      <c r="K40" s="8"/>
      <c r="L40" s="8"/>
      <c r="M40" s="8"/>
      <c r="N40" s="8"/>
      <c r="O40" s="8"/>
      <c r="P40" s="8"/>
      <c r="Q40" s="8"/>
      <c r="R40" s="8"/>
      <c r="S40" s="8"/>
      <c r="T40" s="8"/>
      <c r="U40" s="8"/>
      <c r="V40" s="8"/>
      <c r="W40" s="8"/>
      <c r="X40" s="8"/>
      <c r="Y40" s="8"/>
      <c r="Z40" s="8"/>
      <c r="AA40" s="8"/>
      <c r="AB40" s="8"/>
      <c r="AC40" s="190"/>
      <c r="AD40" s="659"/>
      <c r="AE40" s="191"/>
      <c r="AF40" s="723"/>
    </row>
    <row r="41" spans="2:32" s="1" customFormat="1" ht="10.5" customHeight="1" x14ac:dyDescent="0.15">
      <c r="B41" s="139"/>
      <c r="C41" s="6"/>
      <c r="D41" s="7"/>
      <c r="E41" s="7"/>
      <c r="F41" s="7"/>
      <c r="G41" s="7"/>
      <c r="H41" s="4"/>
      <c r="I41" s="7"/>
      <c r="J41" s="7"/>
      <c r="K41" s="7"/>
      <c r="L41" s="7"/>
      <c r="M41" s="7"/>
      <c r="N41" s="7"/>
      <c r="O41" s="7"/>
      <c r="P41" s="7"/>
      <c r="Q41" s="7"/>
      <c r="R41" s="7"/>
      <c r="S41" s="7"/>
      <c r="T41" s="7"/>
      <c r="U41" s="7"/>
      <c r="V41" s="7"/>
      <c r="W41" s="7"/>
      <c r="X41" s="7"/>
      <c r="Y41" s="7"/>
      <c r="Z41" s="7"/>
      <c r="AA41" s="7"/>
      <c r="AB41" s="7"/>
      <c r="AC41" s="189"/>
      <c r="AD41" s="658"/>
      <c r="AE41" s="619"/>
      <c r="AF41" s="723"/>
    </row>
    <row r="42" spans="2:32" s="1" customFormat="1" ht="27.75" customHeight="1" x14ac:dyDescent="0.15">
      <c r="B42" s="139"/>
      <c r="C42" s="2694" t="s">
        <v>1439</v>
      </c>
      <c r="D42" s="2695"/>
      <c r="E42" s="2695"/>
      <c r="F42" s="2695"/>
      <c r="G42" s="2695"/>
      <c r="H42" s="2699"/>
      <c r="J42" t="s">
        <v>708</v>
      </c>
      <c r="K42" s="3507" t="s">
        <v>1440</v>
      </c>
      <c r="L42" s="3508"/>
      <c r="M42" s="3508"/>
      <c r="N42" s="3508"/>
      <c r="O42" s="3508"/>
      <c r="P42" s="3508"/>
      <c r="Q42" s="3508"/>
      <c r="R42" s="3508"/>
      <c r="S42" s="3508"/>
      <c r="T42" s="3508"/>
      <c r="U42" s="3509"/>
      <c r="V42" s="2468"/>
      <c r="W42" s="2469"/>
      <c r="X42" s="188" t="s">
        <v>647</v>
      </c>
      <c r="Y42" s="12"/>
      <c r="Z42" s="12"/>
      <c r="AA42" s="12"/>
      <c r="AC42" s="616"/>
      <c r="AD42" s="12"/>
      <c r="AE42" s="143"/>
      <c r="AF42" s="723"/>
    </row>
    <row r="43" spans="2:32" s="1" customFormat="1" ht="27.75" customHeight="1" x14ac:dyDescent="0.15">
      <c r="B43" s="139"/>
      <c r="C43" s="2694"/>
      <c r="D43" s="2695"/>
      <c r="E43" s="2695"/>
      <c r="F43" s="2695"/>
      <c r="G43" s="2695"/>
      <c r="H43" s="2699"/>
      <c r="J43" t="s">
        <v>710</v>
      </c>
      <c r="K43" s="3507" t="s">
        <v>1441</v>
      </c>
      <c r="L43" s="3508"/>
      <c r="M43" s="3508"/>
      <c r="N43" s="3508"/>
      <c r="O43" s="3508"/>
      <c r="P43" s="3508"/>
      <c r="Q43" s="3508"/>
      <c r="R43" s="3508"/>
      <c r="S43" s="3508"/>
      <c r="T43" s="3508"/>
      <c r="U43" s="3509"/>
      <c r="V43" s="2468"/>
      <c r="W43" s="2469"/>
      <c r="X43" s="188" t="s">
        <v>647</v>
      </c>
      <c r="Y43" s="12"/>
      <c r="Z43" s="12"/>
      <c r="AA43" s="12"/>
      <c r="AB43" s="723"/>
      <c r="AC43" s="90" t="s">
        <v>769</v>
      </c>
      <c r="AD43" s="90" t="s">
        <v>811</v>
      </c>
      <c r="AE43" s="756" t="s">
        <v>771</v>
      </c>
      <c r="AF43" s="723"/>
    </row>
    <row r="44" spans="2:32" s="1" customFormat="1" ht="27.75" customHeight="1" x14ac:dyDescent="0.15">
      <c r="B44" s="139"/>
      <c r="C44" s="192"/>
      <c r="D44" s="21"/>
      <c r="E44" s="21"/>
      <c r="F44" s="21"/>
      <c r="G44" s="21"/>
      <c r="H44" s="781"/>
      <c r="J44" t="s">
        <v>709</v>
      </c>
      <c r="K44" s="3507" t="s">
        <v>1442</v>
      </c>
      <c r="L44" s="3508"/>
      <c r="M44" s="3508"/>
      <c r="N44" s="3508"/>
      <c r="O44" s="3508"/>
      <c r="P44" s="3508"/>
      <c r="Q44" s="3508"/>
      <c r="R44" s="3508"/>
      <c r="S44" s="3508"/>
      <c r="T44" s="3508"/>
      <c r="U44" s="3509"/>
      <c r="V44" s="2468"/>
      <c r="W44" s="2469"/>
      <c r="X44" s="188" t="s">
        <v>634</v>
      </c>
      <c r="Y44" s="1" t="s">
        <v>1428</v>
      </c>
      <c r="Z44" s="2884" t="s">
        <v>1290</v>
      </c>
      <c r="AA44" s="2884"/>
      <c r="AB44" s="723"/>
      <c r="AC44" s="90" t="s">
        <v>10</v>
      </c>
      <c r="AD44" s="90" t="s">
        <v>811</v>
      </c>
      <c r="AE44" s="756" t="s">
        <v>10</v>
      </c>
      <c r="AF44" s="723"/>
    </row>
    <row r="45" spans="2:32" s="1" customFormat="1" ht="27.75" customHeight="1" x14ac:dyDescent="0.15">
      <c r="B45" s="139"/>
      <c r="C45" s="192"/>
      <c r="D45" s="21"/>
      <c r="E45" s="21"/>
      <c r="F45" s="21"/>
      <c r="G45" s="21"/>
      <c r="H45" s="781"/>
      <c r="J45"/>
      <c r="K45" s="268"/>
      <c r="L45" s="268"/>
      <c r="M45" s="268"/>
      <c r="N45" s="268"/>
      <c r="O45" s="268"/>
      <c r="P45" s="268"/>
      <c r="Q45" s="268"/>
      <c r="R45" s="268"/>
      <c r="S45" s="268"/>
      <c r="T45" s="268"/>
      <c r="U45" s="268"/>
      <c r="X45" s="12"/>
      <c r="Y45" s="1" t="s">
        <v>1428</v>
      </c>
      <c r="Z45" s="2884" t="s">
        <v>1443</v>
      </c>
      <c r="AA45" s="2884"/>
      <c r="AB45" s="723"/>
      <c r="AC45" s="90" t="s">
        <v>10</v>
      </c>
      <c r="AD45" s="90" t="s">
        <v>811</v>
      </c>
      <c r="AE45" s="756" t="s">
        <v>10</v>
      </c>
      <c r="AF45" s="723"/>
    </row>
    <row r="46" spans="2:32" s="1" customFormat="1" x14ac:dyDescent="0.15">
      <c r="B46" s="139"/>
      <c r="C46" s="192"/>
      <c r="D46" s="21"/>
      <c r="E46" s="21"/>
      <c r="F46" s="21"/>
      <c r="G46" s="21"/>
      <c r="H46" s="781"/>
      <c r="J46"/>
      <c r="K46" s="268"/>
      <c r="L46" s="268"/>
      <c r="M46" s="268"/>
      <c r="N46" s="268"/>
      <c r="O46" s="268"/>
      <c r="P46" s="268"/>
      <c r="Q46" s="268"/>
      <c r="R46" s="268"/>
      <c r="S46" s="268"/>
      <c r="T46" s="268"/>
      <c r="U46" s="268"/>
      <c r="X46"/>
      <c r="Z46"/>
      <c r="AA46" s="2047"/>
      <c r="AB46" s="2047" t="s">
        <v>1444</v>
      </c>
      <c r="AC46" s="616"/>
      <c r="AD46" s="12"/>
      <c r="AE46" s="143"/>
      <c r="AF46" s="723"/>
    </row>
    <row r="47" spans="2:32" s="1" customFormat="1" ht="12" customHeight="1" x14ac:dyDescent="0.15">
      <c r="B47" s="139"/>
      <c r="C47" s="135"/>
      <c r="D47" s="8"/>
      <c r="E47" s="8"/>
      <c r="F47" s="8"/>
      <c r="G47" s="8"/>
      <c r="H47" s="136"/>
      <c r="I47" s="8"/>
      <c r="J47" s="8"/>
      <c r="K47" s="8"/>
      <c r="L47" s="8"/>
      <c r="M47" s="8"/>
      <c r="N47" s="8"/>
      <c r="O47" s="8"/>
      <c r="P47" s="8"/>
      <c r="Q47" s="8"/>
      <c r="R47" s="8"/>
      <c r="S47" s="8"/>
      <c r="T47" s="8"/>
      <c r="U47" s="8"/>
      <c r="V47" s="8"/>
      <c r="W47" s="8"/>
      <c r="X47" s="8"/>
      <c r="Y47" s="8"/>
      <c r="Z47" s="8"/>
      <c r="AA47" s="8"/>
      <c r="AB47" s="8"/>
      <c r="AC47" s="190"/>
      <c r="AD47" s="659"/>
      <c r="AE47" s="191"/>
      <c r="AF47" s="723"/>
    </row>
    <row r="48" spans="2:32" s="1" customFormat="1" ht="27.75" customHeight="1" x14ac:dyDescent="0.15">
      <c r="B48" s="139"/>
      <c r="C48" s="6"/>
      <c r="D48" s="7"/>
      <c r="E48" s="7"/>
      <c r="F48" s="7"/>
      <c r="G48" s="7"/>
      <c r="H48" s="7"/>
      <c r="I48" s="7"/>
      <c r="J48" s="7"/>
      <c r="K48" s="7"/>
      <c r="L48" s="7"/>
      <c r="M48" s="7"/>
      <c r="N48" s="7"/>
      <c r="O48" s="7"/>
      <c r="P48" s="7"/>
      <c r="Q48" s="7"/>
      <c r="R48" s="7"/>
      <c r="S48" s="7"/>
      <c r="T48" s="7"/>
      <c r="U48" s="7"/>
      <c r="V48" s="7"/>
      <c r="W48" s="7"/>
      <c r="X48" s="7"/>
      <c r="Y48" s="7"/>
      <c r="Z48" s="7"/>
      <c r="AA48" s="7"/>
      <c r="AB48" s="4"/>
      <c r="AC48" s="90" t="s">
        <v>769</v>
      </c>
      <c r="AD48" s="90" t="s">
        <v>811</v>
      </c>
      <c r="AE48" s="2048" t="s">
        <v>771</v>
      </c>
      <c r="AF48" s="723"/>
    </row>
    <row r="49" spans="2:32" s="1" customFormat="1" ht="26.25" customHeight="1" x14ac:dyDescent="0.15">
      <c r="B49" s="139"/>
      <c r="C49" s="2694" t="s">
        <v>1445</v>
      </c>
      <c r="D49" s="2695"/>
      <c r="E49" s="2695"/>
      <c r="F49" s="2695"/>
      <c r="G49" s="2695"/>
      <c r="H49" s="2695"/>
      <c r="I49" s="2695"/>
      <c r="J49" s="2695"/>
      <c r="K49" s="2695"/>
      <c r="L49" s="2695"/>
      <c r="M49" s="2695"/>
      <c r="N49" s="2695"/>
      <c r="O49" s="2695"/>
      <c r="P49" s="2695"/>
      <c r="Q49" s="2695"/>
      <c r="R49" s="2695"/>
      <c r="S49" s="2695"/>
      <c r="T49" s="2695"/>
      <c r="U49" s="2695"/>
      <c r="V49" s="2695"/>
      <c r="W49" s="2695"/>
      <c r="X49" s="2695"/>
      <c r="Y49" s="2695"/>
      <c r="Z49" s="2695"/>
      <c r="AA49" s="2695"/>
      <c r="AB49" s="723"/>
      <c r="AC49" s="90" t="s">
        <v>10</v>
      </c>
      <c r="AD49" s="90" t="s">
        <v>811</v>
      </c>
      <c r="AE49" s="756" t="s">
        <v>10</v>
      </c>
      <c r="AF49" s="723"/>
    </row>
    <row r="50" spans="2:32" s="1" customFormat="1" ht="11.25" customHeight="1" x14ac:dyDescent="0.15">
      <c r="B50" s="139"/>
      <c r="C50" s="135"/>
      <c r="D50" s="8"/>
      <c r="E50" s="8"/>
      <c r="F50" s="8"/>
      <c r="G50" s="8"/>
      <c r="H50" s="8"/>
      <c r="I50" s="8"/>
      <c r="J50" s="8"/>
      <c r="K50" s="8"/>
      <c r="L50" s="8"/>
      <c r="M50" s="8"/>
      <c r="N50" s="8"/>
      <c r="O50" s="8"/>
      <c r="P50" s="8"/>
      <c r="Q50" s="8"/>
      <c r="R50" s="8"/>
      <c r="S50" s="8"/>
      <c r="T50" s="8"/>
      <c r="U50" s="8"/>
      <c r="V50" s="8"/>
      <c r="W50" s="8"/>
      <c r="X50" s="8"/>
      <c r="Y50" s="8"/>
      <c r="Z50" s="8"/>
      <c r="AA50" s="8"/>
      <c r="AB50" s="136"/>
      <c r="AC50" s="659"/>
      <c r="AD50" s="659"/>
      <c r="AE50" s="191"/>
      <c r="AF50" s="723"/>
    </row>
    <row r="51" spans="2:32" s="1" customFormat="1" ht="27.75" customHeight="1" x14ac:dyDescent="0.15">
      <c r="B51" s="139"/>
      <c r="C51" s="6"/>
      <c r="D51" s="7"/>
      <c r="E51" s="7"/>
      <c r="F51" s="7"/>
      <c r="G51" s="7"/>
      <c r="H51" s="7"/>
      <c r="I51" s="7"/>
      <c r="J51" s="7"/>
      <c r="K51" s="7"/>
      <c r="L51" s="7"/>
      <c r="M51" s="7"/>
      <c r="N51" s="7"/>
      <c r="O51" s="7"/>
      <c r="P51" s="7"/>
      <c r="Q51" s="7"/>
      <c r="R51" s="7"/>
      <c r="S51" s="7"/>
      <c r="T51" s="7"/>
      <c r="U51" s="7"/>
      <c r="V51" s="7"/>
      <c r="W51" s="7"/>
      <c r="X51" s="7"/>
      <c r="Y51" s="7"/>
      <c r="Z51" s="7"/>
      <c r="AA51" s="7"/>
      <c r="AB51" s="4"/>
      <c r="AC51" s="90" t="s">
        <v>769</v>
      </c>
      <c r="AD51" s="90" t="s">
        <v>811</v>
      </c>
      <c r="AE51" s="756" t="s">
        <v>771</v>
      </c>
      <c r="AF51" s="723"/>
    </row>
    <row r="52" spans="2:32" s="1" customFormat="1" ht="26.25" customHeight="1" x14ac:dyDescent="0.15">
      <c r="B52" s="139"/>
      <c r="C52" s="2694" t="s">
        <v>1446</v>
      </c>
      <c r="D52" s="2695"/>
      <c r="E52" s="2695"/>
      <c r="F52" s="2695"/>
      <c r="G52" s="2695"/>
      <c r="H52" s="2695"/>
      <c r="I52" s="2695"/>
      <c r="J52" s="2695"/>
      <c r="K52" s="2695"/>
      <c r="L52" s="2695"/>
      <c r="M52" s="2695"/>
      <c r="N52" s="2695"/>
      <c r="O52" s="2695"/>
      <c r="P52" s="2695"/>
      <c r="Q52" s="2695"/>
      <c r="R52" s="2695"/>
      <c r="S52" s="2695"/>
      <c r="T52" s="2695"/>
      <c r="U52" s="2695"/>
      <c r="V52" s="2695"/>
      <c r="W52" s="2695"/>
      <c r="X52" s="2695"/>
      <c r="Y52" s="2695"/>
      <c r="Z52" s="2695"/>
      <c r="AA52" s="2695"/>
      <c r="AB52" s="723"/>
      <c r="AC52" s="90" t="s">
        <v>10</v>
      </c>
      <c r="AD52" s="90" t="s">
        <v>811</v>
      </c>
      <c r="AE52" s="756" t="s">
        <v>10</v>
      </c>
      <c r="AF52" s="723"/>
    </row>
    <row r="53" spans="2:32" s="1" customFormat="1" ht="11.25" customHeight="1" x14ac:dyDescent="0.15">
      <c r="B53" s="139"/>
      <c r="C53" s="135"/>
      <c r="D53" s="8"/>
      <c r="E53" s="8"/>
      <c r="F53" s="8"/>
      <c r="G53" s="8"/>
      <c r="H53" s="8"/>
      <c r="I53" s="8"/>
      <c r="J53" s="8"/>
      <c r="K53" s="8"/>
      <c r="L53" s="8"/>
      <c r="M53" s="8"/>
      <c r="N53" s="8"/>
      <c r="O53" s="8"/>
      <c r="P53" s="8"/>
      <c r="Q53" s="8"/>
      <c r="R53" s="8"/>
      <c r="S53" s="8"/>
      <c r="T53" s="8"/>
      <c r="U53" s="8"/>
      <c r="V53" s="8"/>
      <c r="W53" s="8"/>
      <c r="X53" s="8"/>
      <c r="Y53" s="8"/>
      <c r="Z53" s="8"/>
      <c r="AA53" s="8"/>
      <c r="AB53" s="8"/>
      <c r="AC53" s="190"/>
      <c r="AD53" s="659"/>
      <c r="AE53" s="191"/>
      <c r="AF53" s="723"/>
    </row>
    <row r="54" spans="2:32" s="1" customFormat="1" ht="10.5" customHeight="1" x14ac:dyDescent="0.15">
      <c r="B54" s="135"/>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6"/>
    </row>
    <row r="55" spans="2:32" s="223" customFormat="1" ht="90.75" customHeight="1" x14ac:dyDescent="0.15">
      <c r="B55"/>
      <c r="C55" s="2695" t="s">
        <v>2461</v>
      </c>
      <c r="D55" s="2695"/>
      <c r="E55" s="2695"/>
      <c r="F55" s="2695"/>
      <c r="G55" s="2695"/>
      <c r="H55" s="2695"/>
      <c r="I55" s="2695"/>
      <c r="J55" s="2695"/>
      <c r="K55" s="2695"/>
      <c r="L55" s="2695"/>
      <c r="M55" s="2695"/>
      <c r="N55" s="2695"/>
      <c r="O55" s="2695"/>
      <c r="P55" s="2695"/>
      <c r="Q55" s="2695"/>
      <c r="R55" s="2695"/>
      <c r="S55" s="2695"/>
      <c r="T55" s="2695"/>
      <c r="U55" s="2695"/>
      <c r="V55" s="2695"/>
      <c r="W55" s="2695"/>
      <c r="X55" s="2695"/>
      <c r="Y55" s="2695"/>
      <c r="Z55" s="2695"/>
      <c r="AA55" s="2695"/>
      <c r="AB55" s="2695"/>
      <c r="AC55" s="2695"/>
      <c r="AD55" s="2695"/>
      <c r="AE55" s="2695"/>
      <c r="AF55"/>
    </row>
    <row r="56" spans="2:32" s="1" customFormat="1" ht="18" customHeight="1" x14ac:dyDescent="0.15">
      <c r="C56" s="1" t="s">
        <v>1447</v>
      </c>
    </row>
    <row r="57" spans="2:32" s="717" customFormat="1" ht="18" customHeight="1" x14ac:dyDescent="0.15">
      <c r="C57" s="1" t="s">
        <v>1448</v>
      </c>
      <c r="D57"/>
      <c r="E57"/>
      <c r="F57"/>
      <c r="G57"/>
      <c r="H57"/>
      <c r="I57"/>
      <c r="J57"/>
      <c r="K57"/>
      <c r="L57"/>
      <c r="M57"/>
      <c r="N57"/>
      <c r="O57"/>
      <c r="P57"/>
      <c r="Q57"/>
      <c r="R57"/>
      <c r="S57"/>
      <c r="T57"/>
      <c r="U57"/>
      <c r="V57"/>
      <c r="W57"/>
      <c r="X57"/>
      <c r="Y57"/>
      <c r="Z57"/>
      <c r="AA57"/>
      <c r="AB57"/>
      <c r="AC57"/>
      <c r="AD57"/>
      <c r="AE57"/>
    </row>
    <row r="58" spans="2:32" s="223" customFormat="1" ht="63" customHeight="1" x14ac:dyDescent="0.15">
      <c r="B58"/>
      <c r="C58" s="2695" t="s">
        <v>1449</v>
      </c>
      <c r="D58" s="2695"/>
      <c r="E58" s="2695"/>
      <c r="F58" s="2695"/>
      <c r="G58" s="2695"/>
      <c r="H58" s="2695"/>
      <c r="I58" s="2695"/>
      <c r="J58" s="2695"/>
      <c r="K58" s="2695"/>
      <c r="L58" s="2695"/>
      <c r="M58" s="2695"/>
      <c r="N58" s="2695"/>
      <c r="O58" s="2695"/>
      <c r="P58" s="2695"/>
      <c r="Q58" s="2695"/>
      <c r="R58" s="2695"/>
      <c r="S58" s="2695"/>
      <c r="T58" s="2695"/>
      <c r="U58" s="2695"/>
      <c r="V58" s="2695"/>
      <c r="W58" s="2695"/>
      <c r="X58" s="2695"/>
      <c r="Y58" s="2695"/>
      <c r="Z58" s="2695"/>
      <c r="AA58" s="2695"/>
      <c r="AB58" s="2695"/>
      <c r="AC58" s="2695"/>
      <c r="AD58" s="2695"/>
      <c r="AE58" s="2695"/>
      <c r="AF58"/>
    </row>
    <row r="59" spans="2:32" s="223" customFormat="1" ht="42.75" customHeight="1" x14ac:dyDescent="0.15">
      <c r="B59"/>
      <c r="C59" s="2695" t="s">
        <v>1450</v>
      </c>
      <c r="D59" s="2695"/>
      <c r="E59" s="2695"/>
      <c r="F59" s="2695"/>
      <c r="G59" s="2695"/>
      <c r="H59" s="2695"/>
      <c r="I59" s="2695"/>
      <c r="J59" s="2695"/>
      <c r="K59" s="2695"/>
      <c r="L59" s="2695"/>
      <c r="M59" s="2695"/>
      <c r="N59" s="2695"/>
      <c r="O59" s="2695"/>
      <c r="P59" s="2695"/>
      <c r="Q59" s="2695"/>
      <c r="R59" s="2695"/>
      <c r="S59" s="2695"/>
      <c r="T59" s="2695"/>
      <c r="U59" s="2695"/>
      <c r="V59" s="2695"/>
      <c r="W59" s="2695"/>
      <c r="X59" s="2695"/>
      <c r="Y59" s="2695"/>
      <c r="Z59" s="2695"/>
      <c r="AA59" s="2695"/>
      <c r="AB59" s="2695"/>
      <c r="AC59" s="2695"/>
      <c r="AD59" s="2695"/>
      <c r="AE59" s="2695"/>
      <c r="AF59"/>
    </row>
    <row r="60" spans="2:32" s="223" customFormat="1" ht="18" customHeight="1" x14ac:dyDescent="0.15">
      <c r="B60"/>
      <c r="C60" s="1" t="s">
        <v>1451</v>
      </c>
      <c r="D60" s="765"/>
      <c r="E60" s="765"/>
      <c r="F60" s="765"/>
      <c r="G60" s="765"/>
      <c r="H60" s="765"/>
      <c r="I60" s="765"/>
      <c r="J60" s="765"/>
      <c r="K60" s="765"/>
      <c r="L60" s="765"/>
      <c r="M60" s="765"/>
      <c r="N60" s="765"/>
      <c r="O60" s="765"/>
      <c r="P60" s="765"/>
      <c r="Q60" s="765"/>
      <c r="R60" s="765"/>
      <c r="S60" s="765"/>
      <c r="T60" s="765"/>
      <c r="U60" s="765"/>
      <c r="V60" s="765"/>
      <c r="W60" s="765"/>
      <c r="X60" s="765"/>
      <c r="Y60" s="765"/>
      <c r="Z60" s="765"/>
      <c r="AA60" s="765"/>
      <c r="AB60" s="765"/>
      <c r="AC60" s="765"/>
      <c r="AD60" s="765"/>
      <c r="AE60" s="765"/>
      <c r="AF60"/>
    </row>
    <row r="61" spans="2:32" s="223" customFormat="1" ht="29.25" customHeight="1" x14ac:dyDescent="0.15">
      <c r="B61"/>
      <c r="C61" s="2695" t="s">
        <v>1385</v>
      </c>
      <c r="D61" s="2695"/>
      <c r="E61" s="2695"/>
      <c r="F61" s="2695"/>
      <c r="G61" s="2695"/>
      <c r="H61" s="2695"/>
      <c r="I61" s="2695"/>
      <c r="J61" s="2695"/>
      <c r="K61" s="2695"/>
      <c r="L61" s="2695"/>
      <c r="M61" s="2695"/>
      <c r="N61" s="2695"/>
      <c r="O61" s="2695"/>
      <c r="P61" s="2695"/>
      <c r="Q61" s="2695"/>
      <c r="R61" s="2695"/>
      <c r="S61" s="2695"/>
      <c r="T61" s="2695"/>
      <c r="U61" s="2695"/>
      <c r="V61" s="2695"/>
      <c r="W61" s="2695"/>
      <c r="X61" s="2695"/>
      <c r="Y61" s="2695"/>
      <c r="Z61" s="2695"/>
      <c r="AA61" s="2695"/>
      <c r="AB61" s="2695"/>
      <c r="AC61" s="2695"/>
      <c r="AD61" s="2695"/>
      <c r="AE61" s="2695"/>
      <c r="AF61"/>
    </row>
    <row r="62" spans="2:32" s="269"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9"/>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AK78"/>
  <sheetViews>
    <sheetView workbookViewId="0">
      <selection activeCell="F52" sqref="F52:G52"/>
    </sheetView>
  </sheetViews>
  <sheetFormatPr defaultColWidth="3.5" defaultRowHeight="13.5" x14ac:dyDescent="0.15"/>
  <cols>
    <col min="1" max="1" width="3.5" style="3"/>
    <col min="2" max="2" width="3" style="137" customWidth="1"/>
    <col min="3" max="7" width="3.5" style="3"/>
    <col min="8" max="8" width="2.5" style="3" customWidth="1"/>
    <col min="9" max="16384" width="3.5" style="3"/>
  </cols>
  <sheetData>
    <row r="1" spans="2:27" s="1" customFormat="1" x14ac:dyDescent="0.15"/>
    <row r="2" spans="2:27" s="1" customFormat="1" x14ac:dyDescent="0.15">
      <c r="B2" s="1" t="s">
        <v>1268</v>
      </c>
      <c r="AA2" s="45" t="s">
        <v>2017</v>
      </c>
    </row>
    <row r="3" spans="2:27" s="1" customFormat="1" ht="8.25" customHeight="1" x14ac:dyDescent="0.15"/>
    <row r="4" spans="2:27" s="1" customFormat="1" x14ac:dyDescent="0.15">
      <c r="B4" s="2707" t="s">
        <v>2018</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row>
    <row r="5" spans="2:27" s="1" customFormat="1" ht="6.75" customHeight="1" x14ac:dyDescent="0.15"/>
    <row r="6" spans="2:27" s="1" customFormat="1" ht="18.600000000000001" customHeight="1" x14ac:dyDescent="0.15">
      <c r="B6" s="2958" t="s">
        <v>652</v>
      </c>
      <c r="C6" s="2958"/>
      <c r="D6" s="2958"/>
      <c r="E6" s="2958"/>
      <c r="F6" s="2958"/>
      <c r="G6" s="2468"/>
      <c r="H6" s="2469"/>
      <c r="I6" s="2469"/>
      <c r="J6" s="2469"/>
      <c r="K6" s="2469"/>
      <c r="L6" s="2469"/>
      <c r="M6" s="2469"/>
      <c r="N6" s="2469"/>
      <c r="O6" s="2469"/>
      <c r="P6" s="2469"/>
      <c r="Q6" s="2469"/>
      <c r="R6" s="2469"/>
      <c r="S6" s="2469"/>
      <c r="T6" s="2469"/>
      <c r="U6" s="2469"/>
      <c r="V6" s="2469"/>
      <c r="W6" s="2469"/>
      <c r="X6" s="2469"/>
      <c r="Y6" s="2469"/>
      <c r="Z6" s="2469"/>
      <c r="AA6" s="2470"/>
    </row>
    <row r="7" spans="2:27" s="1" customFormat="1" ht="19.5" customHeight="1" x14ac:dyDescent="0.15">
      <c r="B7" s="2958" t="s">
        <v>760</v>
      </c>
      <c r="C7" s="2958"/>
      <c r="D7" s="2958"/>
      <c r="E7" s="2958"/>
      <c r="F7" s="2958"/>
      <c r="G7" s="2468"/>
      <c r="H7" s="2469"/>
      <c r="I7" s="2469"/>
      <c r="J7" s="2469"/>
      <c r="K7" s="2469"/>
      <c r="L7" s="2469"/>
      <c r="M7" s="2469"/>
      <c r="N7" s="2469"/>
      <c r="O7" s="2469"/>
      <c r="P7" s="2469"/>
      <c r="Q7" s="2469"/>
      <c r="R7" s="2469"/>
      <c r="S7" s="2469"/>
      <c r="T7" s="2469"/>
      <c r="U7" s="2469"/>
      <c r="V7" s="2469"/>
      <c r="W7" s="2469"/>
      <c r="X7" s="2469"/>
      <c r="Y7" s="2469"/>
      <c r="Z7" s="2469"/>
      <c r="AA7" s="2470"/>
    </row>
    <row r="8" spans="2:27" s="1" customFormat="1" ht="19.5" customHeight="1" x14ac:dyDescent="0.15">
      <c r="B8" s="2468" t="s">
        <v>761</v>
      </c>
      <c r="C8" s="2469"/>
      <c r="D8" s="2469"/>
      <c r="E8" s="2469"/>
      <c r="F8" s="2470"/>
      <c r="G8" s="3153" t="s">
        <v>2019</v>
      </c>
      <c r="H8" s="3154"/>
      <c r="I8" s="3154"/>
      <c r="J8" s="3154"/>
      <c r="K8" s="3154"/>
      <c r="L8" s="3154"/>
      <c r="M8" s="3154"/>
      <c r="N8" s="3154"/>
      <c r="O8" s="3154"/>
      <c r="P8" s="3154"/>
      <c r="Q8" s="3154"/>
      <c r="R8" s="3154"/>
      <c r="S8" s="3154"/>
      <c r="T8" s="3154"/>
      <c r="U8" s="3154"/>
      <c r="V8" s="3154"/>
      <c r="W8" s="3154"/>
      <c r="X8" s="3154"/>
      <c r="Y8" s="3154"/>
      <c r="Z8" s="3154"/>
      <c r="AA8" s="3155"/>
    </row>
    <row r="9" spans="2:27" ht="20.100000000000001" customHeight="1" x14ac:dyDescent="0.15">
      <c r="B9" s="2507" t="s">
        <v>765</v>
      </c>
      <c r="C9" s="2508"/>
      <c r="D9" s="2508"/>
      <c r="E9" s="2508"/>
      <c r="F9" s="2508"/>
      <c r="G9" s="3517" t="s">
        <v>2020</v>
      </c>
      <c r="H9" s="3517"/>
      <c r="I9" s="3517"/>
      <c r="J9" s="3517"/>
      <c r="K9" s="3517"/>
      <c r="L9" s="3517"/>
      <c r="M9" s="3517"/>
      <c r="N9" s="3517" t="s">
        <v>2021</v>
      </c>
      <c r="O9" s="3517"/>
      <c r="P9" s="3517"/>
      <c r="Q9" s="3517"/>
      <c r="R9" s="3517"/>
      <c r="S9" s="3517"/>
      <c r="T9" s="3517"/>
      <c r="U9" s="3517" t="s">
        <v>2022</v>
      </c>
      <c r="V9" s="3517"/>
      <c r="W9" s="3517"/>
      <c r="X9" s="3517"/>
      <c r="Y9" s="3517"/>
      <c r="Z9" s="3517"/>
      <c r="AA9" s="3517"/>
    </row>
    <row r="10" spans="2:27" ht="20.100000000000001" customHeight="1" x14ac:dyDescent="0.15">
      <c r="B10" s="3160"/>
      <c r="C10" s="2707"/>
      <c r="D10" s="2707"/>
      <c r="E10" s="2707"/>
      <c r="F10" s="2707"/>
      <c r="G10" s="3517" t="s">
        <v>2023</v>
      </c>
      <c r="H10" s="3517"/>
      <c r="I10" s="3517"/>
      <c r="J10" s="3517"/>
      <c r="K10" s="3517"/>
      <c r="L10" s="3517"/>
      <c r="M10" s="3517"/>
      <c r="N10" s="3517" t="s">
        <v>2024</v>
      </c>
      <c r="O10" s="3517"/>
      <c r="P10" s="3517"/>
      <c r="Q10" s="3517"/>
      <c r="R10" s="3517"/>
      <c r="S10" s="3517"/>
      <c r="T10" s="3517"/>
      <c r="U10" s="3517" t="s">
        <v>2025</v>
      </c>
      <c r="V10" s="3517"/>
      <c r="W10" s="3517"/>
      <c r="X10" s="3517"/>
      <c r="Y10" s="3517"/>
      <c r="Z10" s="3517"/>
      <c r="AA10" s="3517"/>
    </row>
    <row r="11" spans="2:27" ht="20.100000000000001" customHeight="1" x14ac:dyDescent="0.15">
      <c r="B11" s="3160"/>
      <c r="C11" s="2707"/>
      <c r="D11" s="2707"/>
      <c r="E11" s="2707"/>
      <c r="F11" s="2707"/>
      <c r="G11" s="3517" t="s">
        <v>2026</v>
      </c>
      <c r="H11" s="3517"/>
      <c r="I11" s="3517"/>
      <c r="J11" s="3517"/>
      <c r="K11" s="3517"/>
      <c r="L11" s="3517"/>
      <c r="M11" s="3517"/>
      <c r="N11" s="3517" t="s">
        <v>2027</v>
      </c>
      <c r="O11" s="3517"/>
      <c r="P11" s="3517"/>
      <c r="Q11" s="3517"/>
      <c r="R11" s="3517"/>
      <c r="S11" s="3517"/>
      <c r="T11" s="3517"/>
      <c r="U11" s="3517" t="s">
        <v>2028</v>
      </c>
      <c r="V11" s="3517"/>
      <c r="W11" s="3517"/>
      <c r="X11" s="3517"/>
      <c r="Y11" s="3517"/>
      <c r="Z11" s="3517"/>
      <c r="AA11" s="3517"/>
    </row>
    <row r="12" spans="2:27" ht="20.100000000000001" customHeight="1" x14ac:dyDescent="0.15">
      <c r="B12" s="3160"/>
      <c r="C12" s="2707"/>
      <c r="D12" s="2707"/>
      <c r="E12" s="2707"/>
      <c r="F12" s="2707"/>
      <c r="G12" s="3517" t="s">
        <v>2029</v>
      </c>
      <c r="H12" s="3517"/>
      <c r="I12" s="3517"/>
      <c r="J12" s="3517"/>
      <c r="K12" s="3517"/>
      <c r="L12" s="3517"/>
      <c r="M12" s="3517"/>
      <c r="N12" s="3517" t="s">
        <v>2030</v>
      </c>
      <c r="O12" s="3517"/>
      <c r="P12" s="3517"/>
      <c r="Q12" s="3517"/>
      <c r="R12" s="3517"/>
      <c r="S12" s="3517"/>
      <c r="T12" s="3517"/>
      <c r="U12" s="3518" t="s">
        <v>2031</v>
      </c>
      <c r="V12" s="3518"/>
      <c r="W12" s="3518"/>
      <c r="X12" s="3518"/>
      <c r="Y12" s="3518"/>
      <c r="Z12" s="3518"/>
      <c r="AA12" s="3518"/>
    </row>
    <row r="13" spans="2:27" ht="20.100000000000001" customHeight="1" x14ac:dyDescent="0.15">
      <c r="B13" s="3160"/>
      <c r="C13" s="2707"/>
      <c r="D13" s="2707"/>
      <c r="E13" s="2707"/>
      <c r="F13" s="2707"/>
      <c r="G13" s="3517" t="s">
        <v>2032</v>
      </c>
      <c r="H13" s="3517"/>
      <c r="I13" s="3517"/>
      <c r="J13" s="3517"/>
      <c r="K13" s="3517"/>
      <c r="L13" s="3517"/>
      <c r="M13" s="3517"/>
      <c r="N13" s="3517" t="s">
        <v>2033</v>
      </c>
      <c r="O13" s="3517"/>
      <c r="P13" s="3517"/>
      <c r="Q13" s="3517"/>
      <c r="R13" s="3517"/>
      <c r="S13" s="3517"/>
      <c r="T13" s="3517"/>
      <c r="U13" s="3518" t="s">
        <v>2034</v>
      </c>
      <c r="V13" s="3518"/>
      <c r="W13" s="3518"/>
      <c r="X13" s="3518"/>
      <c r="Y13" s="3518"/>
      <c r="Z13" s="3518"/>
      <c r="AA13" s="3518"/>
    </row>
    <row r="14" spans="2:27" ht="20.100000000000001" customHeight="1" x14ac:dyDescent="0.15">
      <c r="B14" s="2510"/>
      <c r="C14" s="2511"/>
      <c r="D14" s="2511"/>
      <c r="E14" s="2511"/>
      <c r="F14" s="2511"/>
      <c r="G14" s="3517" t="s">
        <v>2035</v>
      </c>
      <c r="H14" s="3517"/>
      <c r="I14" s="3517"/>
      <c r="J14" s="3517"/>
      <c r="K14" s="3517"/>
      <c r="L14" s="3517"/>
      <c r="M14" s="3517"/>
      <c r="N14" s="3517"/>
      <c r="O14" s="3517"/>
      <c r="P14" s="3517"/>
      <c r="Q14" s="3517"/>
      <c r="R14" s="3517"/>
      <c r="S14" s="3517"/>
      <c r="T14" s="3517"/>
      <c r="U14" s="3518"/>
      <c r="V14" s="3518"/>
      <c r="W14" s="3518"/>
      <c r="X14" s="3518"/>
      <c r="Y14" s="3518"/>
      <c r="Z14" s="3518"/>
      <c r="AA14" s="3518"/>
    </row>
    <row r="15" spans="2:27" ht="20.25" customHeight="1" x14ac:dyDescent="0.15">
      <c r="B15" s="2468" t="s">
        <v>2036</v>
      </c>
      <c r="C15" s="2469"/>
      <c r="D15" s="2469"/>
      <c r="E15" s="2469"/>
      <c r="F15" s="2470"/>
      <c r="G15" s="3156" t="s">
        <v>2037</v>
      </c>
      <c r="H15" s="2524"/>
      <c r="I15" s="2524"/>
      <c r="J15" s="2524"/>
      <c r="K15" s="2524"/>
      <c r="L15" s="2524"/>
      <c r="M15" s="2524"/>
      <c r="N15" s="2524"/>
      <c r="O15" s="2524"/>
      <c r="P15" s="2524"/>
      <c r="Q15" s="2524"/>
      <c r="R15" s="2524"/>
      <c r="S15" s="2524"/>
      <c r="T15" s="2524"/>
      <c r="U15" s="2524"/>
      <c r="V15" s="2524"/>
      <c r="W15" s="2524"/>
      <c r="X15" s="2524"/>
      <c r="Y15" s="2524"/>
      <c r="Z15" s="2524"/>
      <c r="AA15" s="3157"/>
    </row>
    <row r="16" spans="2:27" s="1" customFormat="1" ht="9" customHeight="1" x14ac:dyDescent="0.15"/>
    <row r="17" spans="2:27" s="1" customFormat="1" ht="17.25" customHeight="1" x14ac:dyDescent="0.15">
      <c r="B17" s="1" t="s">
        <v>2038</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39"/>
      <c r="C19" s="1" t="s">
        <v>2039</v>
      </c>
      <c r="D19" s="12"/>
      <c r="E19" s="12"/>
      <c r="F19" s="12"/>
      <c r="G19" s="12"/>
      <c r="H19" s="12"/>
      <c r="I19" s="12"/>
      <c r="J19" s="12"/>
      <c r="K19" s="12"/>
      <c r="L19" s="12"/>
      <c r="M19" s="12"/>
      <c r="N19" s="12"/>
      <c r="O19" s="12"/>
      <c r="Y19" s="2964" t="s">
        <v>1678</v>
      </c>
      <c r="Z19" s="2964"/>
      <c r="AA19" s="723"/>
    </row>
    <row r="20" spans="2:27" s="1" customFormat="1" x14ac:dyDescent="0.15">
      <c r="B20" s="139"/>
      <c r="D20" s="12"/>
      <c r="E20" s="12"/>
      <c r="F20" s="12"/>
      <c r="G20" s="12"/>
      <c r="H20" s="12"/>
      <c r="I20" s="12"/>
      <c r="J20" s="12"/>
      <c r="K20" s="12"/>
      <c r="L20" s="12"/>
      <c r="M20" s="12"/>
      <c r="N20" s="12"/>
      <c r="O20" s="12"/>
      <c r="Y20" s="748"/>
      <c r="Z20" s="748"/>
      <c r="AA20" s="723"/>
    </row>
    <row r="21" spans="2:27" s="1" customFormat="1" x14ac:dyDescent="0.15">
      <c r="B21" s="139"/>
      <c r="C21" s="1" t="s">
        <v>2040</v>
      </c>
      <c r="D21" s="12"/>
      <c r="E21" s="12"/>
      <c r="F21" s="12"/>
      <c r="G21" s="12"/>
      <c r="H21" s="12"/>
      <c r="I21" s="12"/>
      <c r="J21" s="12"/>
      <c r="K21" s="12"/>
      <c r="L21" s="12"/>
      <c r="M21" s="12"/>
      <c r="N21" s="12"/>
      <c r="O21" s="12"/>
      <c r="Y21" s="748"/>
      <c r="Z21" s="748"/>
      <c r="AA21" s="723"/>
    </row>
    <row r="22" spans="2:27" s="1" customFormat="1" ht="19.5" customHeight="1" x14ac:dyDescent="0.15">
      <c r="B22" s="139"/>
      <c r="C22" s="1" t="s">
        <v>2041</v>
      </c>
      <c r="D22" s="12"/>
      <c r="E22" s="12"/>
      <c r="F22" s="12"/>
      <c r="G22" s="12"/>
      <c r="H22" s="12"/>
      <c r="I22" s="12"/>
      <c r="J22" s="12"/>
      <c r="K22" s="12"/>
      <c r="L22" s="12"/>
      <c r="M22" s="12"/>
      <c r="N22" s="12"/>
      <c r="O22" s="12"/>
      <c r="Y22" s="2964" t="s">
        <v>1678</v>
      </c>
      <c r="Z22" s="2964"/>
      <c r="AA22" s="723"/>
    </row>
    <row r="23" spans="2:27" s="1" customFormat="1" ht="19.5" customHeight="1" x14ac:dyDescent="0.15">
      <c r="B23" s="139"/>
      <c r="C23" s="1" t="s">
        <v>2042</v>
      </c>
      <c r="D23" s="12"/>
      <c r="E23" s="12"/>
      <c r="F23" s="12"/>
      <c r="G23" s="12"/>
      <c r="H23" s="12"/>
      <c r="I23" s="12"/>
      <c r="J23" s="12"/>
      <c r="K23" s="12"/>
      <c r="L23" s="12"/>
      <c r="M23" s="12"/>
      <c r="N23" s="12"/>
      <c r="O23" s="12"/>
      <c r="Y23" s="2964" t="s">
        <v>1678</v>
      </c>
      <c r="Z23" s="2964"/>
      <c r="AA23" s="723"/>
    </row>
    <row r="24" spans="2:27" s="1" customFormat="1" ht="19.5" customHeight="1" x14ac:dyDescent="0.15">
      <c r="B24" s="139"/>
      <c r="C24" s="1" t="s">
        <v>2043</v>
      </c>
      <c r="D24" s="12"/>
      <c r="E24" s="12"/>
      <c r="F24" s="12"/>
      <c r="G24" s="12"/>
      <c r="H24" s="12"/>
      <c r="I24" s="12"/>
      <c r="J24" s="12"/>
      <c r="K24" s="12"/>
      <c r="L24" s="12"/>
      <c r="M24" s="12"/>
      <c r="N24" s="12"/>
      <c r="O24" s="12"/>
      <c r="Y24" s="2964" t="s">
        <v>1678</v>
      </c>
      <c r="Z24" s="2964"/>
      <c r="AA24" s="723"/>
    </row>
    <row r="25" spans="2:27" s="1" customFormat="1" ht="19.5" customHeight="1" x14ac:dyDescent="0.15">
      <c r="B25" s="139"/>
      <c r="D25" s="3255" t="s">
        <v>2044</v>
      </c>
      <c r="E25" s="3255"/>
      <c r="F25" s="3255"/>
      <c r="G25" s="3255"/>
      <c r="H25" s="3255"/>
      <c r="I25" s="3255"/>
      <c r="J25" s="3255"/>
      <c r="K25" s="12"/>
      <c r="L25" s="12"/>
      <c r="M25" s="12"/>
      <c r="N25" s="12"/>
      <c r="O25" s="12"/>
      <c r="Y25" s="748"/>
      <c r="Z25" s="748"/>
      <c r="AA25" s="723"/>
    </row>
    <row r="26" spans="2:27" s="1" customFormat="1" ht="24.95" customHeight="1" x14ac:dyDescent="0.15">
      <c r="B26" s="139"/>
      <c r="C26" s="1" t="s">
        <v>2045</v>
      </c>
      <c r="AA26" s="723"/>
    </row>
    <row r="27" spans="2:27" s="1" customFormat="1" ht="6.75" customHeight="1" x14ac:dyDescent="0.15">
      <c r="B27" s="139"/>
      <c r="AA27" s="723"/>
    </row>
    <row r="28" spans="2:27" s="1" customFormat="1" ht="23.25" customHeight="1" x14ac:dyDescent="0.15">
      <c r="B28" s="139" t="s">
        <v>775</v>
      </c>
      <c r="C28" s="2468" t="s">
        <v>776</v>
      </c>
      <c r="D28" s="2469"/>
      <c r="E28" s="2469"/>
      <c r="F28" s="2469"/>
      <c r="G28" s="2469"/>
      <c r="H28" s="2470"/>
      <c r="I28" s="2956"/>
      <c r="J28" s="2956"/>
      <c r="K28" s="2956"/>
      <c r="L28" s="2956"/>
      <c r="M28" s="2956"/>
      <c r="N28" s="2956"/>
      <c r="O28" s="2956"/>
      <c r="P28" s="2956"/>
      <c r="Q28" s="2956"/>
      <c r="R28" s="2956"/>
      <c r="S28" s="2956"/>
      <c r="T28" s="2956"/>
      <c r="U28" s="2956"/>
      <c r="V28" s="2956"/>
      <c r="W28" s="2956"/>
      <c r="X28" s="2956"/>
      <c r="Y28" s="2956"/>
      <c r="Z28" s="2957"/>
      <c r="AA28" s="723"/>
    </row>
    <row r="29" spans="2:27" s="1" customFormat="1" ht="23.25" customHeight="1" x14ac:dyDescent="0.15">
      <c r="B29" s="139" t="s">
        <v>775</v>
      </c>
      <c r="C29" s="2468" t="s">
        <v>777</v>
      </c>
      <c r="D29" s="2469"/>
      <c r="E29" s="2469"/>
      <c r="F29" s="2469"/>
      <c r="G29" s="2469"/>
      <c r="H29" s="2470"/>
      <c r="I29" s="2956"/>
      <c r="J29" s="2956"/>
      <c r="K29" s="2956"/>
      <c r="L29" s="2956"/>
      <c r="M29" s="2956"/>
      <c r="N29" s="2956"/>
      <c r="O29" s="2956"/>
      <c r="P29" s="2956"/>
      <c r="Q29" s="2956"/>
      <c r="R29" s="2956"/>
      <c r="S29" s="2956"/>
      <c r="T29" s="2956"/>
      <c r="U29" s="2956"/>
      <c r="V29" s="2956"/>
      <c r="W29" s="2956"/>
      <c r="X29" s="2956"/>
      <c r="Y29" s="2956"/>
      <c r="Z29" s="2957"/>
      <c r="AA29" s="723"/>
    </row>
    <row r="30" spans="2:27" s="1" customFormat="1" ht="23.25" customHeight="1" x14ac:dyDescent="0.15">
      <c r="B30" s="139" t="s">
        <v>775</v>
      </c>
      <c r="C30" s="2468" t="s">
        <v>778</v>
      </c>
      <c r="D30" s="2469"/>
      <c r="E30" s="2469"/>
      <c r="F30" s="2469"/>
      <c r="G30" s="2469"/>
      <c r="H30" s="2470"/>
      <c r="I30" s="2956"/>
      <c r="J30" s="2956"/>
      <c r="K30" s="2956"/>
      <c r="L30" s="2956"/>
      <c r="M30" s="2956"/>
      <c r="N30" s="2956"/>
      <c r="O30" s="2956"/>
      <c r="P30" s="2956"/>
      <c r="Q30" s="2956"/>
      <c r="R30" s="2956"/>
      <c r="S30" s="2956"/>
      <c r="T30" s="2956"/>
      <c r="U30" s="2956"/>
      <c r="V30" s="2956"/>
      <c r="W30" s="2956"/>
      <c r="X30" s="2956"/>
      <c r="Y30" s="2956"/>
      <c r="Z30" s="2957"/>
      <c r="AA30" s="723"/>
    </row>
    <row r="31" spans="2:27" s="1" customFormat="1" ht="9" customHeight="1" x14ac:dyDescent="0.15">
      <c r="B31" s="139"/>
      <c r="C31" s="12"/>
      <c r="D31" s="12"/>
      <c r="E31" s="12"/>
      <c r="F31" s="12"/>
      <c r="G31" s="12"/>
      <c r="H31" s="12"/>
      <c r="I31" s="2"/>
      <c r="J31" s="2"/>
      <c r="K31" s="2"/>
      <c r="L31" s="2"/>
      <c r="M31" s="2"/>
      <c r="N31" s="2"/>
      <c r="O31" s="2"/>
      <c r="P31" s="2"/>
      <c r="Q31" s="2"/>
      <c r="R31" s="2"/>
      <c r="S31" s="2"/>
      <c r="T31" s="2"/>
      <c r="U31" s="2"/>
      <c r="V31" s="2"/>
      <c r="W31" s="2"/>
      <c r="X31" s="2"/>
      <c r="Y31" s="2"/>
      <c r="Z31" s="2"/>
      <c r="AA31" s="723"/>
    </row>
    <row r="32" spans="2:27" s="1" customFormat="1" ht="19.5" customHeight="1" x14ac:dyDescent="0.15">
      <c r="B32" s="139"/>
      <c r="C32" s="1" t="s">
        <v>2046</v>
      </c>
      <c r="D32" s="12"/>
      <c r="E32" s="12"/>
      <c r="F32" s="12"/>
      <c r="G32" s="12"/>
      <c r="H32" s="12"/>
      <c r="I32" s="12"/>
      <c r="J32" s="12"/>
      <c r="K32" s="12"/>
      <c r="L32" s="12"/>
      <c r="M32" s="12"/>
      <c r="N32" s="12"/>
      <c r="O32" s="12"/>
      <c r="Y32" s="2964" t="s">
        <v>1678</v>
      </c>
      <c r="Z32" s="2964"/>
      <c r="AA32" s="723"/>
    </row>
    <row r="33" spans="1:37" s="1" customFormat="1" ht="12.75" customHeight="1" x14ac:dyDescent="0.15">
      <c r="B33" s="139"/>
      <c r="D33" s="12"/>
      <c r="E33" s="12"/>
      <c r="F33" s="12"/>
      <c r="G33" s="12"/>
      <c r="H33" s="12"/>
      <c r="I33" s="12"/>
      <c r="J33" s="12"/>
      <c r="K33" s="12"/>
      <c r="L33" s="12"/>
      <c r="M33" s="12"/>
      <c r="N33" s="12"/>
      <c r="O33" s="12"/>
      <c r="Y33" s="748"/>
      <c r="Z33" s="748"/>
      <c r="AA33" s="723"/>
    </row>
    <row r="34" spans="1:37" s="1" customFormat="1" ht="19.5" customHeight="1" x14ac:dyDescent="0.15">
      <c r="B34" s="139"/>
      <c r="C34" s="3512" t="s">
        <v>2444</v>
      </c>
      <c r="D34" s="3512"/>
      <c r="E34" s="3512"/>
      <c r="F34" s="3512"/>
      <c r="G34" s="3512"/>
      <c r="H34" s="3512"/>
      <c r="I34" s="3512"/>
      <c r="J34" s="3512"/>
      <c r="K34" s="3512"/>
      <c r="L34" s="3512"/>
      <c r="M34" s="3512"/>
      <c r="N34" s="3512"/>
      <c r="O34" s="3512"/>
      <c r="P34" s="3512"/>
      <c r="Q34" s="3512"/>
      <c r="R34" s="3512"/>
      <c r="S34" s="3512"/>
      <c r="T34" s="3512"/>
      <c r="U34" s="3512"/>
      <c r="V34" s="3512"/>
      <c r="W34" s="3512"/>
      <c r="X34" s="3512"/>
      <c r="Y34" s="3512"/>
      <c r="Z34" s="3512"/>
      <c r="AA34" s="723"/>
    </row>
    <row r="35" spans="1:37" s="1" customFormat="1" ht="19.5" customHeight="1" x14ac:dyDescent="0.15">
      <c r="B35" s="139"/>
      <c r="C35" s="3512" t="s">
        <v>2445</v>
      </c>
      <c r="D35" s="3512"/>
      <c r="E35" s="3512"/>
      <c r="F35" s="3512"/>
      <c r="G35" s="3512"/>
      <c r="H35" s="3512"/>
      <c r="I35" s="3512"/>
      <c r="J35" s="3512"/>
      <c r="K35" s="3512"/>
      <c r="L35" s="3512"/>
      <c r="M35" s="3512"/>
      <c r="N35" s="3512"/>
      <c r="O35" s="3512"/>
      <c r="P35" s="3512"/>
      <c r="Q35" s="3512"/>
      <c r="R35" s="3512"/>
      <c r="S35" s="3512"/>
      <c r="T35" s="3512"/>
      <c r="U35" s="3512"/>
      <c r="V35" s="3512"/>
      <c r="W35" s="3512"/>
      <c r="X35" s="3512"/>
      <c r="Y35" s="3512"/>
      <c r="Z35" s="3512"/>
      <c r="AA35" s="723"/>
    </row>
    <row r="36" spans="1:37" s="1" customFormat="1" ht="19.5" customHeight="1" x14ac:dyDescent="0.15">
      <c r="B36" s="139"/>
      <c r="C36" s="3255" t="s">
        <v>2446</v>
      </c>
      <c r="D36" s="3255"/>
      <c r="E36" s="3255"/>
      <c r="F36" s="3255"/>
      <c r="G36" s="3255"/>
      <c r="H36" s="3255"/>
      <c r="I36" s="3255"/>
      <c r="J36" s="3255"/>
      <c r="K36" s="3255"/>
      <c r="L36" s="3255"/>
      <c r="M36" s="3255"/>
      <c r="N36" s="3255"/>
      <c r="O36" s="3255"/>
      <c r="P36" s="3255"/>
      <c r="Q36" s="3255"/>
      <c r="R36" s="3255"/>
      <c r="S36" s="3255"/>
      <c r="T36" s="3255"/>
      <c r="U36" s="3255"/>
      <c r="V36" s="3255"/>
      <c r="W36" s="3255"/>
      <c r="X36" s="3255"/>
      <c r="Y36" s="3255"/>
      <c r="Z36" s="3255"/>
      <c r="AA36" s="723"/>
    </row>
    <row r="37" spans="1:37" s="2" customFormat="1" ht="12.75" customHeight="1" x14ac:dyDescent="0.15">
      <c r="A37" s="1"/>
      <c r="B37" s="139"/>
      <c r="C37" s="12"/>
      <c r="D37" s="12"/>
      <c r="E37" s="12"/>
      <c r="F37" s="12"/>
      <c r="G37" s="12"/>
      <c r="H37" s="12"/>
      <c r="I37" s="12"/>
      <c r="J37" s="12"/>
      <c r="K37" s="12"/>
      <c r="L37" s="12"/>
      <c r="M37" s="12"/>
      <c r="N37" s="12"/>
      <c r="O37" s="12"/>
      <c r="P37" s="1"/>
      <c r="Q37" s="1"/>
      <c r="R37" s="1"/>
      <c r="S37" s="1"/>
      <c r="T37" s="1"/>
      <c r="U37" s="1"/>
      <c r="V37" s="1"/>
      <c r="W37" s="1"/>
      <c r="X37" s="1"/>
      <c r="Y37" s="1"/>
      <c r="Z37" s="1"/>
      <c r="AA37" s="723"/>
      <c r="AB37" s="1"/>
      <c r="AC37" s="1"/>
      <c r="AD37" s="1"/>
      <c r="AE37" s="1"/>
      <c r="AF37" s="1"/>
      <c r="AG37" s="1"/>
      <c r="AH37" s="1"/>
      <c r="AI37" s="1"/>
      <c r="AJ37" s="1"/>
      <c r="AK37" s="1"/>
    </row>
    <row r="38" spans="1:37" s="2" customFormat="1" ht="18" customHeight="1" x14ac:dyDescent="0.15">
      <c r="A38" s="1"/>
      <c r="B38" s="139"/>
      <c r="C38" s="1"/>
      <c r="D38" s="3512" t="s">
        <v>2047</v>
      </c>
      <c r="E38" s="3512"/>
      <c r="F38" s="3512"/>
      <c r="G38" s="3512"/>
      <c r="H38" s="3512"/>
      <c r="I38" s="3512"/>
      <c r="J38" s="3512"/>
      <c r="K38" s="3512"/>
      <c r="L38" s="3512"/>
      <c r="M38" s="3512"/>
      <c r="N38" s="3512"/>
      <c r="O38" s="3512"/>
      <c r="P38" s="3512"/>
      <c r="Q38" s="3512"/>
      <c r="R38" s="3512"/>
      <c r="S38" s="3512"/>
      <c r="T38" s="3512"/>
      <c r="U38" s="3512"/>
      <c r="V38" s="3512"/>
      <c r="W38" s="1"/>
      <c r="X38" s="1"/>
      <c r="Y38" s="2964" t="s">
        <v>1678</v>
      </c>
      <c r="Z38" s="2964"/>
      <c r="AA38" s="723"/>
      <c r="AB38" s="1"/>
      <c r="AC38" s="1"/>
      <c r="AD38" s="1"/>
      <c r="AE38" s="1"/>
      <c r="AF38" s="1"/>
      <c r="AG38" s="1"/>
      <c r="AH38" s="1"/>
      <c r="AI38" s="1"/>
      <c r="AJ38" s="1"/>
      <c r="AK38" s="1"/>
    </row>
    <row r="39" spans="1:37" s="2" customFormat="1" ht="37.5" customHeight="1" x14ac:dyDescent="0.15">
      <c r="B39" s="616"/>
      <c r="D39" s="3512" t="s">
        <v>780</v>
      </c>
      <c r="E39" s="3512"/>
      <c r="F39" s="3512"/>
      <c r="G39" s="3512"/>
      <c r="H39" s="3512"/>
      <c r="I39" s="3512"/>
      <c r="J39" s="3512"/>
      <c r="K39" s="3512"/>
      <c r="L39" s="3512"/>
      <c r="M39" s="3512"/>
      <c r="N39" s="3512"/>
      <c r="O39" s="3512"/>
      <c r="P39" s="3512"/>
      <c r="Q39" s="3512"/>
      <c r="R39" s="3512"/>
      <c r="S39" s="3512"/>
      <c r="T39" s="3512"/>
      <c r="U39" s="3512"/>
      <c r="V39" s="3512"/>
      <c r="Y39" s="2964" t="s">
        <v>1678</v>
      </c>
      <c r="Z39" s="2964"/>
      <c r="AA39" s="132"/>
    </row>
    <row r="40" spans="1:37" ht="19.5" customHeight="1" x14ac:dyDescent="0.15">
      <c r="A40" s="2"/>
      <c r="B40" s="616"/>
      <c r="C40" s="2"/>
      <c r="D40" s="3512" t="s">
        <v>1642</v>
      </c>
      <c r="E40" s="3512"/>
      <c r="F40" s="3512"/>
      <c r="G40" s="3512"/>
      <c r="H40" s="3512"/>
      <c r="I40" s="3512"/>
      <c r="J40" s="3512"/>
      <c r="K40" s="3512"/>
      <c r="L40" s="3512"/>
      <c r="M40" s="3512"/>
      <c r="N40" s="3512"/>
      <c r="O40" s="3512"/>
      <c r="P40" s="3512"/>
      <c r="Q40" s="3512"/>
      <c r="R40" s="3512"/>
      <c r="S40" s="3512"/>
      <c r="T40" s="3512"/>
      <c r="U40" s="3512"/>
      <c r="V40" s="3512"/>
      <c r="W40" s="2"/>
      <c r="X40" s="2"/>
      <c r="Y40" s="2964" t="s">
        <v>1678</v>
      </c>
      <c r="Z40" s="2964"/>
      <c r="AA40" s="132"/>
      <c r="AB40" s="2"/>
      <c r="AC40" s="2"/>
      <c r="AD40" s="2"/>
      <c r="AE40" s="2"/>
      <c r="AF40" s="2"/>
      <c r="AG40" s="2"/>
      <c r="AH40" s="2"/>
      <c r="AI40" s="2"/>
      <c r="AJ40" s="2"/>
      <c r="AK40" s="2"/>
    </row>
    <row r="41" spans="1:37" s="1" customFormat="1" ht="19.5" customHeight="1" x14ac:dyDescent="0.15">
      <c r="A41" s="2"/>
      <c r="B41" s="616"/>
      <c r="C41" s="2"/>
      <c r="D41" s="3512" t="s">
        <v>2447</v>
      </c>
      <c r="E41" s="3512"/>
      <c r="F41" s="3512"/>
      <c r="G41" s="3512"/>
      <c r="H41" s="3512"/>
      <c r="I41" s="3512"/>
      <c r="J41" s="3512"/>
      <c r="K41" s="3512"/>
      <c r="L41" s="3512"/>
      <c r="M41" s="3512"/>
      <c r="N41" s="3512"/>
      <c r="O41" s="3512"/>
      <c r="P41" s="3512"/>
      <c r="Q41" s="3512"/>
      <c r="R41" s="3512"/>
      <c r="S41" s="3512"/>
      <c r="T41" s="3512"/>
      <c r="U41" s="3512"/>
      <c r="V41" s="3512"/>
      <c r="W41" s="2"/>
      <c r="X41" s="2"/>
      <c r="Y41" s="2964" t="s">
        <v>1678</v>
      </c>
      <c r="Z41" s="2964"/>
      <c r="AA41" s="132"/>
      <c r="AB41" s="2"/>
      <c r="AC41" s="2"/>
      <c r="AD41" s="2"/>
      <c r="AE41" s="2"/>
      <c r="AF41" s="2"/>
      <c r="AG41" s="2"/>
      <c r="AH41" s="2"/>
      <c r="AI41" s="2"/>
      <c r="AJ41" s="2"/>
      <c r="AK41" s="2"/>
    </row>
    <row r="42" spans="1:37" s="1" customFormat="1" ht="16.5" customHeight="1" x14ac:dyDescent="0.15">
      <c r="A42" s="2"/>
      <c r="B42" s="616"/>
      <c r="C42" s="2"/>
      <c r="D42" s="3512" t="s">
        <v>2448</v>
      </c>
      <c r="E42" s="3512"/>
      <c r="F42" s="3512"/>
      <c r="G42" s="3512"/>
      <c r="H42" s="3512"/>
      <c r="I42" s="3512"/>
      <c r="J42" s="3512"/>
      <c r="K42" s="3512"/>
      <c r="L42" s="3512"/>
      <c r="M42" s="3512"/>
      <c r="N42" s="3512"/>
      <c r="O42" s="3512"/>
      <c r="P42" s="3512"/>
      <c r="Q42" s="3512"/>
      <c r="R42" s="3512"/>
      <c r="S42" s="3512"/>
      <c r="T42" s="3512"/>
      <c r="U42" s="3512"/>
      <c r="V42" s="3512"/>
      <c r="W42" s="2"/>
      <c r="X42" s="2"/>
      <c r="Y42" s="251"/>
      <c r="Z42" s="251"/>
      <c r="AA42" s="132"/>
      <c r="AB42" s="2"/>
      <c r="AC42" s="2"/>
      <c r="AD42" s="2"/>
      <c r="AE42" s="2"/>
      <c r="AF42" s="2"/>
      <c r="AG42" s="2"/>
      <c r="AH42" s="2"/>
      <c r="AI42" s="2"/>
      <c r="AJ42" s="2"/>
      <c r="AK42" s="2"/>
    </row>
    <row r="43" spans="1:37" s="1" customFormat="1" ht="8.25" customHeight="1" x14ac:dyDescent="0.15">
      <c r="A43" s="3"/>
      <c r="B43" s="67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2048</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39"/>
      <c r="C47" s="1" t="s">
        <v>2049</v>
      </c>
      <c r="D47" s="12"/>
      <c r="E47" s="12"/>
      <c r="F47" s="12"/>
      <c r="G47" s="12"/>
      <c r="H47" s="12"/>
      <c r="I47" s="12"/>
      <c r="J47" s="12"/>
      <c r="K47" s="12"/>
      <c r="L47" s="12"/>
      <c r="M47" s="12"/>
      <c r="N47" s="12"/>
      <c r="O47" s="12"/>
      <c r="Y47" s="748"/>
      <c r="Z47" s="748"/>
      <c r="AA47" s="723"/>
    </row>
    <row r="48" spans="1:37" s="1" customFormat="1" ht="19.5" customHeight="1" x14ac:dyDescent="0.15">
      <c r="B48" s="139"/>
      <c r="C48" s="1" t="s">
        <v>2050</v>
      </c>
      <c r="D48" s="12"/>
      <c r="E48" s="12"/>
      <c r="F48" s="12"/>
      <c r="G48" s="12"/>
      <c r="H48" s="12"/>
      <c r="I48" s="12"/>
      <c r="J48" s="12"/>
      <c r="K48" s="12"/>
      <c r="L48" s="12"/>
      <c r="M48" s="12"/>
      <c r="N48" s="12"/>
      <c r="O48" s="12"/>
      <c r="Y48" s="2964" t="s">
        <v>1678</v>
      </c>
      <c r="Z48" s="2964"/>
      <c r="AA48" s="723"/>
    </row>
    <row r="49" spans="1:37" s="1" customFormat="1" ht="19.5" customHeight="1" x14ac:dyDescent="0.15">
      <c r="B49" s="139"/>
      <c r="D49" s="3513" t="s">
        <v>2051</v>
      </c>
      <c r="E49" s="2956"/>
      <c r="F49" s="2956"/>
      <c r="G49" s="2956"/>
      <c r="H49" s="2956"/>
      <c r="I49" s="2956"/>
      <c r="J49" s="2956"/>
      <c r="K49" s="2956"/>
      <c r="L49" s="2956"/>
      <c r="M49" s="2956"/>
      <c r="N49" s="2956"/>
      <c r="O49" s="2956"/>
      <c r="P49" s="2956"/>
      <c r="Q49" s="2956"/>
      <c r="R49" s="3514" t="s">
        <v>860</v>
      </c>
      <c r="S49" s="3515"/>
      <c r="T49" s="3515"/>
      <c r="U49" s="3515"/>
      <c r="V49" s="3516"/>
      <c r="AA49" s="723"/>
    </row>
    <row r="50" spans="1:37" s="1" customFormat="1" ht="19.5" customHeight="1" x14ac:dyDescent="0.15">
      <c r="B50" s="139"/>
      <c r="D50" s="3513" t="s">
        <v>2052</v>
      </c>
      <c r="E50" s="2956"/>
      <c r="F50" s="2956"/>
      <c r="G50" s="2956"/>
      <c r="H50" s="2956"/>
      <c r="I50" s="2956"/>
      <c r="J50" s="2956"/>
      <c r="K50" s="2956"/>
      <c r="L50" s="2956"/>
      <c r="M50" s="2956"/>
      <c r="N50" s="2956"/>
      <c r="O50" s="2956"/>
      <c r="P50" s="2956"/>
      <c r="Q50" s="2957"/>
      <c r="R50" s="3514" t="s">
        <v>860</v>
      </c>
      <c r="S50" s="3515"/>
      <c r="T50" s="3515"/>
      <c r="U50" s="3515"/>
      <c r="V50" s="3516"/>
      <c r="AA50" s="723"/>
    </row>
    <row r="51" spans="1:37" s="1" customFormat="1" ht="19.5" customHeight="1" x14ac:dyDescent="0.15">
      <c r="B51" s="139"/>
      <c r="C51" s="1" t="s">
        <v>2042</v>
      </c>
      <c r="D51" s="12"/>
      <c r="E51" s="12"/>
      <c r="F51" s="12"/>
      <c r="G51" s="12"/>
      <c r="H51" s="12"/>
      <c r="I51" s="12"/>
      <c r="J51" s="12"/>
      <c r="K51" s="12"/>
      <c r="L51" s="12"/>
      <c r="M51" s="12"/>
      <c r="N51" s="12"/>
      <c r="O51" s="12"/>
      <c r="Y51" s="2964" t="s">
        <v>1678</v>
      </c>
      <c r="Z51" s="2964"/>
      <c r="AA51" s="723"/>
    </row>
    <row r="52" spans="1:37" s="1" customFormat="1" ht="19.5" customHeight="1" x14ac:dyDescent="0.15">
      <c r="B52" s="139"/>
      <c r="C52" s="1" t="s">
        <v>2043</v>
      </c>
      <c r="D52" s="12"/>
      <c r="E52" s="12"/>
      <c r="F52" s="12"/>
      <c r="G52" s="12"/>
      <c r="H52" s="12"/>
      <c r="I52" s="12"/>
      <c r="J52" s="12"/>
      <c r="K52" s="12"/>
      <c r="L52" s="12"/>
      <c r="M52" s="12"/>
      <c r="N52" s="12"/>
      <c r="O52" s="12"/>
      <c r="Y52" s="2964" t="s">
        <v>1678</v>
      </c>
      <c r="Z52" s="2964"/>
      <c r="AA52" s="723"/>
    </row>
    <row r="53" spans="1:37" s="1" customFormat="1" ht="23.25" customHeight="1" x14ac:dyDescent="0.15">
      <c r="B53" s="139"/>
      <c r="D53" s="3255" t="s">
        <v>2044</v>
      </c>
      <c r="E53" s="3255"/>
      <c r="F53" s="3255"/>
      <c r="G53" s="3255"/>
      <c r="H53" s="3255"/>
      <c r="I53" s="3255"/>
      <c r="J53" s="3255"/>
      <c r="K53" s="12"/>
      <c r="L53" s="12"/>
      <c r="M53" s="12"/>
      <c r="N53" s="12"/>
      <c r="O53" s="12"/>
      <c r="Y53" s="748"/>
      <c r="Z53" s="748"/>
      <c r="AA53" s="723"/>
    </row>
    <row r="54" spans="1:37" s="1" customFormat="1" ht="23.25" customHeight="1" x14ac:dyDescent="0.15">
      <c r="B54" s="139"/>
      <c r="C54" s="1" t="s">
        <v>2045</v>
      </c>
      <c r="AA54" s="723"/>
    </row>
    <row r="55" spans="1:37" s="1" customFormat="1" ht="6.75" customHeight="1" x14ac:dyDescent="0.15">
      <c r="B55" s="139"/>
      <c r="AA55" s="723"/>
    </row>
    <row r="56" spans="1:37" s="1" customFormat="1" ht="19.5" customHeight="1" x14ac:dyDescent="0.15">
      <c r="B56" s="139" t="s">
        <v>775</v>
      </c>
      <c r="C56" s="2468" t="s">
        <v>776</v>
      </c>
      <c r="D56" s="2469"/>
      <c r="E56" s="2469"/>
      <c r="F56" s="2469"/>
      <c r="G56" s="2469"/>
      <c r="H56" s="2470"/>
      <c r="I56" s="2956"/>
      <c r="J56" s="2956"/>
      <c r="K56" s="2956"/>
      <c r="L56" s="2956"/>
      <c r="M56" s="2956"/>
      <c r="N56" s="2956"/>
      <c r="O56" s="2956"/>
      <c r="P56" s="2956"/>
      <c r="Q56" s="2956"/>
      <c r="R56" s="2956"/>
      <c r="S56" s="2956"/>
      <c r="T56" s="2956"/>
      <c r="U56" s="2956"/>
      <c r="V56" s="2956"/>
      <c r="W56" s="2956"/>
      <c r="X56" s="2956"/>
      <c r="Y56" s="2956"/>
      <c r="Z56" s="2957"/>
      <c r="AA56" s="723"/>
    </row>
    <row r="57" spans="1:37" s="1" customFormat="1" ht="19.5" customHeight="1" x14ac:dyDescent="0.15">
      <c r="B57" s="139" t="s">
        <v>775</v>
      </c>
      <c r="C57" s="2468" t="s">
        <v>777</v>
      </c>
      <c r="D57" s="2469"/>
      <c r="E57" s="2469"/>
      <c r="F57" s="2469"/>
      <c r="G57" s="2469"/>
      <c r="H57" s="2470"/>
      <c r="I57" s="2956"/>
      <c r="J57" s="2956"/>
      <c r="K57" s="2956"/>
      <c r="L57" s="2956"/>
      <c r="M57" s="2956"/>
      <c r="N57" s="2956"/>
      <c r="O57" s="2956"/>
      <c r="P57" s="2956"/>
      <c r="Q57" s="2956"/>
      <c r="R57" s="2956"/>
      <c r="S57" s="2956"/>
      <c r="T57" s="2956"/>
      <c r="U57" s="2956"/>
      <c r="V57" s="2956"/>
      <c r="W57" s="2956"/>
      <c r="X57" s="2956"/>
      <c r="Y57" s="2956"/>
      <c r="Z57" s="2957"/>
      <c r="AA57" s="723"/>
    </row>
    <row r="58" spans="1:37" s="1" customFormat="1" ht="19.5" customHeight="1" x14ac:dyDescent="0.15">
      <c r="B58" s="139" t="s">
        <v>775</v>
      </c>
      <c r="C58" s="2468" t="s">
        <v>778</v>
      </c>
      <c r="D58" s="2469"/>
      <c r="E58" s="2469"/>
      <c r="F58" s="2469"/>
      <c r="G58" s="2469"/>
      <c r="H58" s="2470"/>
      <c r="I58" s="2956"/>
      <c r="J58" s="2956"/>
      <c r="K58" s="2956"/>
      <c r="L58" s="2956"/>
      <c r="M58" s="2956"/>
      <c r="N58" s="2956"/>
      <c r="O58" s="2956"/>
      <c r="P58" s="2956"/>
      <c r="Q58" s="2956"/>
      <c r="R58" s="2956"/>
      <c r="S58" s="2956"/>
      <c r="T58" s="2956"/>
      <c r="U58" s="2956"/>
      <c r="V58" s="2956"/>
      <c r="W58" s="2956"/>
      <c r="X58" s="2956"/>
      <c r="Y58" s="2956"/>
      <c r="Z58" s="2957"/>
      <c r="AA58" s="723"/>
    </row>
    <row r="59" spans="1:37" s="1" customFormat="1" ht="19.5" customHeight="1" x14ac:dyDescent="0.15">
      <c r="B59" s="139"/>
      <c r="C59" s="12"/>
      <c r="D59" s="12"/>
      <c r="E59" s="12"/>
      <c r="F59" s="12"/>
      <c r="G59" s="12"/>
      <c r="H59" s="12"/>
      <c r="I59" s="2"/>
      <c r="J59" s="2"/>
      <c r="K59" s="2"/>
      <c r="L59" s="2"/>
      <c r="M59" s="2"/>
      <c r="N59" s="2"/>
      <c r="O59" s="2"/>
      <c r="P59" s="2"/>
      <c r="Q59" s="2"/>
      <c r="R59" s="2"/>
      <c r="S59" s="2"/>
      <c r="T59" s="2"/>
      <c r="U59" s="2"/>
      <c r="V59" s="2"/>
      <c r="W59" s="2"/>
      <c r="X59" s="2"/>
      <c r="Y59" s="2"/>
      <c r="Z59" s="2"/>
      <c r="AA59" s="723"/>
    </row>
    <row r="60" spans="1:37" s="2" customFormat="1" ht="18" customHeight="1" x14ac:dyDescent="0.15">
      <c r="A60" s="1"/>
      <c r="B60" s="139"/>
      <c r="C60" s="2695" t="s">
        <v>2053</v>
      </c>
      <c r="D60" s="2695"/>
      <c r="E60" s="2695"/>
      <c r="F60" s="2695"/>
      <c r="G60" s="2695"/>
      <c r="H60" s="2695"/>
      <c r="I60" s="2695"/>
      <c r="J60" s="2695"/>
      <c r="K60" s="2695"/>
      <c r="L60" s="2695"/>
      <c r="M60" s="2695"/>
      <c r="N60" s="2695"/>
      <c r="O60" s="2695"/>
      <c r="P60" s="2695"/>
      <c r="Q60" s="2695"/>
      <c r="R60" s="2695"/>
      <c r="S60" s="2695"/>
      <c r="T60" s="2695"/>
      <c r="U60" s="2695"/>
      <c r="V60" s="2695"/>
      <c r="W60" s="2695"/>
      <c r="X60" s="2695"/>
      <c r="Y60" s="2695"/>
      <c r="Z60" s="2695"/>
      <c r="AA60" s="2699"/>
      <c r="AB60" s="1"/>
      <c r="AC60" s="1"/>
      <c r="AD60" s="1"/>
      <c r="AE60" s="1"/>
      <c r="AF60" s="1"/>
      <c r="AG60" s="1"/>
      <c r="AH60" s="1"/>
      <c r="AI60" s="1"/>
      <c r="AJ60" s="1"/>
      <c r="AK60" s="1"/>
    </row>
    <row r="61" spans="1:37" s="2" customFormat="1" ht="18" customHeight="1" x14ac:dyDescent="0.15">
      <c r="A61" s="1"/>
      <c r="B61" s="139"/>
      <c r="C61" s="12"/>
      <c r="D61" s="12"/>
      <c r="E61" s="12"/>
      <c r="F61" s="12"/>
      <c r="G61" s="12"/>
      <c r="H61" s="12"/>
      <c r="I61" s="12"/>
      <c r="J61" s="12"/>
      <c r="K61" s="12"/>
      <c r="L61" s="12"/>
      <c r="M61" s="12"/>
      <c r="N61" s="12"/>
      <c r="O61" s="12"/>
      <c r="P61" s="1"/>
      <c r="Q61" s="1"/>
      <c r="R61" s="1"/>
      <c r="S61" s="1"/>
      <c r="T61" s="1"/>
      <c r="U61" s="1"/>
      <c r="V61" s="1"/>
      <c r="W61" s="1"/>
      <c r="X61" s="1"/>
      <c r="Y61" s="1"/>
      <c r="Z61" s="1"/>
      <c r="AA61" s="723"/>
      <c r="AB61" s="1"/>
      <c r="AC61" s="1"/>
      <c r="AD61" s="1"/>
      <c r="AE61" s="1"/>
      <c r="AF61" s="1"/>
      <c r="AG61" s="1"/>
      <c r="AH61" s="1"/>
      <c r="AI61" s="1"/>
      <c r="AJ61" s="1"/>
      <c r="AK61" s="1"/>
    </row>
    <row r="62" spans="1:37" s="2" customFormat="1" ht="19.5" customHeight="1" x14ac:dyDescent="0.15">
      <c r="A62" s="1"/>
      <c r="B62" s="139"/>
      <c r="C62" s="1"/>
      <c r="D62" s="3512" t="s">
        <v>2054</v>
      </c>
      <c r="E62" s="3512"/>
      <c r="F62" s="3512"/>
      <c r="G62" s="3512"/>
      <c r="H62" s="3512"/>
      <c r="I62" s="3512"/>
      <c r="J62" s="3512"/>
      <c r="K62" s="3512"/>
      <c r="L62" s="3512"/>
      <c r="M62" s="3512"/>
      <c r="N62" s="3512"/>
      <c r="O62" s="3512"/>
      <c r="P62" s="3512"/>
      <c r="Q62" s="3512"/>
      <c r="R62" s="3512"/>
      <c r="S62" s="3512"/>
      <c r="T62" s="3512"/>
      <c r="U62" s="3512"/>
      <c r="V62" s="3512"/>
      <c r="W62" s="1"/>
      <c r="X62" s="1"/>
      <c r="Y62" s="2964" t="s">
        <v>1678</v>
      </c>
      <c r="Z62" s="2964"/>
      <c r="AA62" s="723"/>
      <c r="AB62" s="1"/>
      <c r="AC62" s="1"/>
      <c r="AD62" s="1"/>
      <c r="AE62" s="1"/>
      <c r="AF62" s="1"/>
      <c r="AG62" s="1"/>
      <c r="AH62" s="1"/>
      <c r="AI62" s="1"/>
      <c r="AJ62" s="1"/>
      <c r="AK62" s="1"/>
    </row>
    <row r="63" spans="1:37" ht="19.5" customHeight="1" x14ac:dyDescent="0.15">
      <c r="A63" s="2"/>
      <c r="B63" s="616"/>
      <c r="C63" s="2"/>
      <c r="D63" s="3512" t="s">
        <v>780</v>
      </c>
      <c r="E63" s="3512"/>
      <c r="F63" s="3512"/>
      <c r="G63" s="3512"/>
      <c r="H63" s="3512"/>
      <c r="I63" s="3512"/>
      <c r="J63" s="3512"/>
      <c r="K63" s="3512"/>
      <c r="L63" s="3512"/>
      <c r="M63" s="3512"/>
      <c r="N63" s="3512"/>
      <c r="O63" s="3512"/>
      <c r="P63" s="3512"/>
      <c r="Q63" s="3512"/>
      <c r="R63" s="3512"/>
      <c r="S63" s="3512"/>
      <c r="T63" s="3512"/>
      <c r="U63" s="3512"/>
      <c r="V63" s="3512"/>
      <c r="W63" s="2"/>
      <c r="X63" s="2"/>
      <c r="Y63" s="2964" t="s">
        <v>1678</v>
      </c>
      <c r="Z63" s="2964"/>
      <c r="AA63" s="132"/>
      <c r="AB63" s="2"/>
      <c r="AC63" s="2"/>
      <c r="AD63" s="2"/>
      <c r="AE63" s="2"/>
      <c r="AF63" s="2"/>
      <c r="AG63" s="2"/>
      <c r="AH63" s="2"/>
      <c r="AI63" s="2"/>
      <c r="AJ63" s="2"/>
      <c r="AK63" s="2"/>
    </row>
    <row r="64" spans="1:37" ht="19.5" customHeight="1" x14ac:dyDescent="0.15">
      <c r="A64" s="2"/>
      <c r="B64" s="616"/>
      <c r="C64" s="2"/>
      <c r="D64" s="3512" t="s">
        <v>1642</v>
      </c>
      <c r="E64" s="3512"/>
      <c r="F64" s="3512"/>
      <c r="G64" s="3512"/>
      <c r="H64" s="3512"/>
      <c r="I64" s="3512"/>
      <c r="J64" s="3512"/>
      <c r="K64" s="3512"/>
      <c r="L64" s="3512"/>
      <c r="M64" s="3512"/>
      <c r="N64" s="3512"/>
      <c r="O64" s="3512"/>
      <c r="P64" s="3512"/>
      <c r="Q64" s="3512"/>
      <c r="R64" s="3512"/>
      <c r="S64" s="3512"/>
      <c r="T64" s="3512"/>
      <c r="U64" s="3512"/>
      <c r="V64" s="3512"/>
      <c r="W64" s="2"/>
      <c r="X64" s="2"/>
      <c r="Y64" s="2964" t="s">
        <v>1678</v>
      </c>
      <c r="Z64" s="2964"/>
      <c r="AA64" s="132"/>
      <c r="AB64" s="2"/>
      <c r="AC64" s="2"/>
      <c r="AD64" s="2"/>
      <c r="AE64" s="2"/>
      <c r="AF64" s="2"/>
      <c r="AG64" s="2"/>
      <c r="AH64" s="2"/>
      <c r="AI64" s="2"/>
      <c r="AJ64" s="2"/>
      <c r="AK64" s="2"/>
    </row>
    <row r="65" spans="1:37" ht="19.5" customHeight="1" x14ac:dyDescent="0.15">
      <c r="A65" s="2"/>
      <c r="B65" s="616"/>
      <c r="C65" s="2"/>
      <c r="D65" s="3512" t="s">
        <v>2447</v>
      </c>
      <c r="E65" s="3512"/>
      <c r="F65" s="3512"/>
      <c r="G65" s="3512"/>
      <c r="H65" s="3512"/>
      <c r="I65" s="3512"/>
      <c r="J65" s="3512"/>
      <c r="K65" s="3512"/>
      <c r="L65" s="3512"/>
      <c r="M65" s="3512"/>
      <c r="N65" s="3512"/>
      <c r="O65" s="3512"/>
      <c r="P65" s="3512"/>
      <c r="Q65" s="3512"/>
      <c r="R65" s="3512"/>
      <c r="S65" s="3512"/>
      <c r="T65" s="3512"/>
      <c r="U65" s="3512"/>
      <c r="V65" s="3512"/>
      <c r="W65" s="2"/>
      <c r="X65" s="2"/>
      <c r="Y65" s="2964" t="s">
        <v>1678</v>
      </c>
      <c r="Z65" s="2964"/>
      <c r="AA65" s="132"/>
      <c r="AB65" s="2"/>
      <c r="AC65" s="2"/>
      <c r="AD65" s="2"/>
      <c r="AE65" s="2"/>
      <c r="AF65" s="2"/>
      <c r="AG65" s="2"/>
      <c r="AH65" s="2"/>
      <c r="AI65" s="2"/>
      <c r="AJ65" s="2"/>
      <c r="AK65" s="2"/>
    </row>
    <row r="66" spans="1:37" s="2" customFormat="1" x14ac:dyDescent="0.15">
      <c r="B66" s="616"/>
      <c r="D66" s="3512" t="s">
        <v>2448</v>
      </c>
      <c r="E66" s="3512"/>
      <c r="F66" s="3512"/>
      <c r="G66" s="3512"/>
      <c r="H66" s="3512"/>
      <c r="I66" s="3512"/>
      <c r="J66" s="3512"/>
      <c r="K66" s="3512"/>
      <c r="L66" s="3512"/>
      <c r="M66" s="3512"/>
      <c r="N66" s="3512"/>
      <c r="O66" s="3512"/>
      <c r="P66" s="3512"/>
      <c r="Q66" s="3512"/>
      <c r="R66" s="3512"/>
      <c r="S66" s="3512"/>
      <c r="T66" s="3512"/>
      <c r="U66" s="3512"/>
      <c r="V66" s="3512"/>
      <c r="Y66" s="251"/>
      <c r="Z66" s="251"/>
      <c r="AA66" s="132"/>
    </row>
    <row r="67" spans="1:37" s="2" customFormat="1" x14ac:dyDescent="0.15">
      <c r="A67" s="3"/>
      <c r="B67" s="67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3511" t="s">
        <v>2055</v>
      </c>
      <c r="C69" s="3511"/>
      <c r="D69" s="3511"/>
      <c r="E69" s="3511"/>
      <c r="F69" s="3511"/>
      <c r="G69" s="3511"/>
      <c r="H69" s="3511"/>
      <c r="I69" s="3511"/>
      <c r="J69" s="3511"/>
      <c r="K69" s="3511"/>
      <c r="L69" s="3511"/>
      <c r="M69" s="3511"/>
      <c r="N69" s="3511"/>
      <c r="O69" s="3511"/>
      <c r="P69" s="3511"/>
      <c r="Q69" s="3511"/>
      <c r="R69" s="3511"/>
      <c r="S69" s="3511"/>
      <c r="T69" s="3511"/>
      <c r="U69" s="3511"/>
      <c r="V69" s="3511"/>
      <c r="W69" s="3511"/>
      <c r="X69" s="3511"/>
      <c r="Y69" s="3511"/>
      <c r="Z69" s="3511"/>
      <c r="AA69" s="3511"/>
    </row>
    <row r="70" spans="1:37" x14ac:dyDescent="0.15">
      <c r="A70" s="2"/>
      <c r="B70" s="3511" t="s">
        <v>2056</v>
      </c>
      <c r="C70" s="3511"/>
      <c r="D70" s="3511"/>
      <c r="E70" s="3511"/>
      <c r="F70" s="3511"/>
      <c r="G70" s="3511"/>
      <c r="H70" s="3511"/>
      <c r="I70" s="3511"/>
      <c r="J70" s="3511"/>
      <c r="K70" s="3511"/>
      <c r="L70" s="3511"/>
      <c r="M70" s="3511"/>
      <c r="N70" s="3511"/>
      <c r="O70" s="3511"/>
      <c r="P70" s="3511"/>
      <c r="Q70" s="3511"/>
      <c r="R70" s="3511"/>
      <c r="S70" s="3511"/>
      <c r="T70" s="3511"/>
      <c r="U70" s="3511"/>
      <c r="V70" s="3511"/>
      <c r="W70" s="3511"/>
      <c r="X70" s="3511"/>
      <c r="Y70" s="3511"/>
      <c r="Z70" s="3511"/>
      <c r="AA70" s="3511"/>
      <c r="AB70" s="2"/>
      <c r="AC70" s="2"/>
      <c r="AD70" s="2"/>
      <c r="AE70" s="2"/>
      <c r="AF70" s="2"/>
      <c r="AG70" s="2"/>
      <c r="AH70" s="2"/>
      <c r="AI70" s="2"/>
      <c r="AJ70" s="2"/>
      <c r="AK70" s="2"/>
    </row>
    <row r="71" spans="1:37" ht="13.5" customHeight="1" x14ac:dyDescent="0.15">
      <c r="A71" s="2"/>
      <c r="B71" s="3511" t="s">
        <v>2057</v>
      </c>
      <c r="C71" s="3511"/>
      <c r="D71" s="3511"/>
      <c r="E71" s="3511"/>
      <c r="F71" s="3511"/>
      <c r="G71" s="3511"/>
      <c r="H71" s="3511"/>
      <c r="I71" s="3511"/>
      <c r="J71" s="3511"/>
      <c r="K71" s="3511"/>
      <c r="L71" s="3511"/>
      <c r="M71" s="3511"/>
      <c r="N71" s="3511"/>
      <c r="O71" s="3511"/>
      <c r="P71" s="3511"/>
      <c r="Q71" s="3511"/>
      <c r="R71" s="3511"/>
      <c r="S71" s="3511"/>
      <c r="T71" s="3511"/>
      <c r="U71" s="3511"/>
      <c r="V71" s="3511"/>
      <c r="W71" s="3511"/>
      <c r="X71" s="3511"/>
      <c r="Y71" s="3511"/>
      <c r="Z71" s="3511"/>
      <c r="AA71" s="3511"/>
      <c r="AB71" s="2"/>
      <c r="AC71" s="2"/>
      <c r="AD71" s="2"/>
      <c r="AE71" s="2"/>
      <c r="AF71" s="2"/>
      <c r="AG71" s="2"/>
      <c r="AH71" s="2"/>
      <c r="AI71" s="2"/>
      <c r="AJ71" s="2"/>
      <c r="AK71" s="2"/>
    </row>
    <row r="72" spans="1:37" x14ac:dyDescent="0.15">
      <c r="A72" s="2"/>
      <c r="B72" s="3511" t="s">
        <v>2449</v>
      </c>
      <c r="C72" s="3511"/>
      <c r="D72" s="3511"/>
      <c r="E72" s="3511"/>
      <c r="F72" s="3511"/>
      <c r="G72" s="3511"/>
      <c r="H72" s="3511"/>
      <c r="I72" s="3511"/>
      <c r="J72" s="3511"/>
      <c r="K72" s="3511"/>
      <c r="L72" s="3511"/>
      <c r="M72" s="3511"/>
      <c r="N72" s="3511"/>
      <c r="O72" s="3511"/>
      <c r="P72" s="3511"/>
      <c r="Q72" s="3511"/>
      <c r="R72" s="3511"/>
      <c r="S72" s="3511"/>
      <c r="T72" s="3511"/>
      <c r="U72" s="3511"/>
      <c r="V72" s="3511"/>
      <c r="W72" s="3511"/>
      <c r="X72" s="3511"/>
      <c r="Y72" s="3511"/>
      <c r="Z72" s="3511"/>
      <c r="AA72" s="3511"/>
      <c r="AB72" s="2"/>
      <c r="AC72" s="2"/>
      <c r="AD72" s="2"/>
      <c r="AE72" s="2"/>
      <c r="AF72" s="2"/>
      <c r="AG72" s="2"/>
      <c r="AH72" s="2"/>
      <c r="AI72" s="2"/>
      <c r="AJ72" s="2"/>
      <c r="AK72" s="2"/>
    </row>
    <row r="73" spans="1:37" x14ac:dyDescent="0.15">
      <c r="B73" s="3511" t="s">
        <v>2450</v>
      </c>
      <c r="C73" s="3511"/>
      <c r="D73" s="3511"/>
      <c r="E73" s="3511"/>
      <c r="F73" s="3511"/>
      <c r="G73" s="3511"/>
      <c r="H73" s="3511"/>
      <c r="I73" s="3511"/>
      <c r="J73" s="3511"/>
      <c r="K73" s="3511"/>
      <c r="L73" s="3511"/>
      <c r="M73" s="3511"/>
      <c r="N73" s="3511"/>
      <c r="O73" s="3511"/>
      <c r="P73" s="3511"/>
      <c r="Q73" s="3511"/>
      <c r="R73" s="3511"/>
      <c r="S73" s="3511"/>
      <c r="T73" s="3511"/>
      <c r="U73" s="3511"/>
      <c r="V73" s="3511"/>
      <c r="W73" s="3511"/>
      <c r="X73" s="3511"/>
      <c r="Y73" s="3511"/>
      <c r="Z73" s="3511"/>
      <c r="AA73" s="3511"/>
      <c r="AB73" s="615"/>
    </row>
    <row r="74" spans="1:37" x14ac:dyDescent="0.15">
      <c r="B74" s="3511" t="s">
        <v>2451</v>
      </c>
      <c r="C74" s="3511"/>
      <c r="D74" s="3511"/>
      <c r="E74" s="3511"/>
      <c r="F74" s="3511"/>
      <c r="G74" s="3511"/>
      <c r="H74" s="3511"/>
      <c r="I74" s="3511"/>
      <c r="J74" s="3511"/>
      <c r="K74" s="3511"/>
      <c r="L74" s="3511"/>
      <c r="M74" s="3511"/>
      <c r="N74" s="3511"/>
      <c r="O74" s="3511"/>
      <c r="P74" s="3511"/>
      <c r="Q74" s="3511"/>
      <c r="R74" s="3511"/>
      <c r="S74" s="3511"/>
      <c r="T74" s="3511"/>
      <c r="U74" s="3511"/>
      <c r="V74" s="3511"/>
      <c r="W74" s="3511"/>
      <c r="X74" s="3511"/>
      <c r="Y74" s="3511"/>
      <c r="Z74" s="3511"/>
      <c r="AA74" s="758"/>
      <c r="AB74" s="615"/>
    </row>
    <row r="75" spans="1:37" x14ac:dyDescent="0.15">
      <c r="B75" s="387"/>
      <c r="D75" s="388"/>
    </row>
    <row r="76" spans="1:37" x14ac:dyDescent="0.15">
      <c r="B76" s="387"/>
      <c r="D76" s="388"/>
    </row>
    <row r="77" spans="1:37" x14ac:dyDescent="0.15">
      <c r="B77" s="387"/>
      <c r="D77" s="388"/>
    </row>
    <row r="78" spans="1:37" x14ac:dyDescent="0.15">
      <c r="B78" s="387"/>
      <c r="D78" s="388"/>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9"/>
  <pageMargins left="0.7" right="0.7" top="0.75" bottom="0.75" header="0.3" footer="0.3"/>
  <pageSetup paperSize="9" scale="92"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sheetPr>
  <dimension ref="A1:H128"/>
  <sheetViews>
    <sheetView workbookViewId="0">
      <selection sqref="A1:H1"/>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078" t="s">
        <v>2925</v>
      </c>
      <c r="B1" s="2079"/>
      <c r="C1" s="2079"/>
      <c r="D1" s="2079"/>
      <c r="E1" s="2079"/>
      <c r="F1" s="2079"/>
      <c r="G1" s="2079"/>
      <c r="H1" s="2079"/>
    </row>
    <row r="2" spans="1:8" ht="12" customHeight="1" x14ac:dyDescent="0.15"/>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3076</v>
      </c>
      <c r="E7" s="1562"/>
      <c r="F7" s="1563"/>
      <c r="H7" s="1523"/>
    </row>
    <row r="8" spans="1:8" s="1561" customFormat="1" ht="12" customHeight="1" x14ac:dyDescent="0.15">
      <c r="A8" s="1560"/>
      <c r="B8" s="1564" t="s">
        <v>3077</v>
      </c>
      <c r="E8" s="1562"/>
      <c r="F8" s="1563"/>
      <c r="H8" s="1523"/>
    </row>
    <row r="9" spans="1:8" s="1198" customFormat="1" ht="60" customHeight="1" x14ac:dyDescent="0.15">
      <c r="A9" s="2080" t="s">
        <v>2515</v>
      </c>
      <c r="B9" s="2081"/>
      <c r="C9" s="1211" t="s">
        <v>2634</v>
      </c>
      <c r="D9" s="1211" t="s">
        <v>2516</v>
      </c>
      <c r="E9" s="2080" t="s">
        <v>2517</v>
      </c>
      <c r="F9" s="2082"/>
      <c r="G9" s="2081"/>
      <c r="H9" s="1212" t="s">
        <v>2518</v>
      </c>
    </row>
    <row r="10" spans="1:8" s="1198" customFormat="1" ht="24" customHeight="1" x14ac:dyDescent="0.15">
      <c r="A10" s="2083" t="s">
        <v>2519</v>
      </c>
      <c r="B10" s="2084"/>
      <c r="C10" s="1194" t="s">
        <v>241</v>
      </c>
      <c r="D10" s="1195" t="s">
        <v>241</v>
      </c>
      <c r="E10" s="1196" t="s">
        <v>770</v>
      </c>
      <c r="F10" s="2087" t="s">
        <v>2560</v>
      </c>
      <c r="G10" s="2088"/>
      <c r="H10" s="1218"/>
    </row>
    <row r="11" spans="1:8" s="1198" customFormat="1" ht="22.5" customHeight="1" x14ac:dyDescent="0.15">
      <c r="A11" s="2085"/>
      <c r="B11" s="2086"/>
      <c r="C11" s="1216" t="s">
        <v>241</v>
      </c>
      <c r="D11" s="1217" t="s">
        <v>241</v>
      </c>
      <c r="E11" s="1196" t="s">
        <v>770</v>
      </c>
      <c r="F11" s="2089" t="s">
        <v>2561</v>
      </c>
      <c r="G11" s="2090"/>
      <c r="H11" s="1218" t="s">
        <v>2520</v>
      </c>
    </row>
    <row r="12" spans="1:8" s="1198" customFormat="1" ht="18" customHeight="1" x14ac:dyDescent="0.15">
      <c r="A12" s="2085"/>
      <c r="B12" s="2086"/>
      <c r="C12" s="1194" t="s">
        <v>241</v>
      </c>
      <c r="D12" s="1195" t="s">
        <v>241</v>
      </c>
      <c r="E12" s="1196" t="s">
        <v>770</v>
      </c>
      <c r="F12" s="2089" t="s">
        <v>2984</v>
      </c>
      <c r="G12" s="2090"/>
      <c r="H12" s="1218"/>
    </row>
    <row r="13" spans="1:8" s="1198" customFormat="1" ht="12" customHeight="1" x14ac:dyDescent="0.15">
      <c r="A13" s="2085"/>
      <c r="B13" s="2086"/>
      <c r="C13" s="2091"/>
      <c r="D13" s="2094" t="s">
        <v>241</v>
      </c>
      <c r="E13" s="1219" t="s">
        <v>770</v>
      </c>
      <c r="F13" s="1220" t="s">
        <v>2521</v>
      </c>
      <c r="G13" s="1221"/>
      <c r="H13" s="2097" t="s">
        <v>2522</v>
      </c>
    </row>
    <row r="14" spans="1:8" s="1198" customFormat="1" ht="12" customHeight="1" x14ac:dyDescent="0.15">
      <c r="A14" s="2085"/>
      <c r="B14" s="2086"/>
      <c r="C14" s="2092"/>
      <c r="D14" s="2095"/>
      <c r="E14" s="1219"/>
      <c r="F14" s="1222" t="s">
        <v>1026</v>
      </c>
      <c r="G14" s="1223" t="s">
        <v>2523</v>
      </c>
      <c r="H14" s="2098"/>
    </row>
    <row r="15" spans="1:8" s="1198" customFormat="1" ht="12" customHeight="1" x14ac:dyDescent="0.15">
      <c r="A15" s="2085"/>
      <c r="B15" s="2086"/>
      <c r="C15" s="2092"/>
      <c r="D15" s="2095"/>
      <c r="E15" s="1219"/>
      <c r="F15" s="1220"/>
      <c r="G15" s="1221"/>
      <c r="H15" s="2098"/>
    </row>
    <row r="16" spans="1:8" s="1198" customFormat="1" ht="12" customHeight="1" x14ac:dyDescent="0.15">
      <c r="A16" s="2085"/>
      <c r="B16" s="2086"/>
      <c r="C16" s="2093"/>
      <c r="D16" s="2096"/>
      <c r="E16" s="1219"/>
      <c r="F16" s="1220"/>
      <c r="G16" s="1221"/>
      <c r="H16" s="2099"/>
    </row>
    <row r="17" spans="1:8" s="1198" customFormat="1" ht="30" customHeight="1" x14ac:dyDescent="0.15">
      <c r="A17" s="1193"/>
      <c r="B17" s="1224" t="s">
        <v>6</v>
      </c>
      <c r="C17" s="1194" t="s">
        <v>241</v>
      </c>
      <c r="D17" s="1195" t="s">
        <v>241</v>
      </c>
      <c r="E17" s="1196"/>
      <c r="F17" s="2109"/>
      <c r="G17" s="2110"/>
      <c r="H17" s="1225" t="s">
        <v>2926</v>
      </c>
    </row>
    <row r="18" spans="1:8" s="1198" customFormat="1" ht="30" customHeight="1" x14ac:dyDescent="0.15">
      <c r="A18" s="1193"/>
      <c r="B18" s="1224" t="s">
        <v>2525</v>
      </c>
      <c r="C18" s="1194" t="s">
        <v>241</v>
      </c>
      <c r="D18" s="1195" t="s">
        <v>241</v>
      </c>
      <c r="E18" s="1196" t="s">
        <v>770</v>
      </c>
      <c r="F18" s="2109" t="s">
        <v>2526</v>
      </c>
      <c r="G18" s="2110"/>
      <c r="H18" s="1218"/>
    </row>
    <row r="19" spans="1:8" ht="18" customHeight="1" x14ac:dyDescent="0.15">
      <c r="A19" s="1492"/>
      <c r="B19" s="1493" t="s">
        <v>2527</v>
      </c>
      <c r="C19" s="1494"/>
      <c r="D19" s="1494"/>
      <c r="E19" s="2111"/>
      <c r="F19" s="2112"/>
      <c r="G19" s="2113"/>
      <c r="H19" s="1495"/>
    </row>
    <row r="20" spans="1:8" ht="18" customHeight="1" x14ac:dyDescent="0.15">
      <c r="A20" s="1492"/>
      <c r="B20" s="2120" t="s">
        <v>2863</v>
      </c>
      <c r="C20" s="2102"/>
      <c r="D20" s="1496" t="s">
        <v>241</v>
      </c>
      <c r="E20" s="1497" t="s">
        <v>770</v>
      </c>
      <c r="F20" s="2105" t="s">
        <v>2541</v>
      </c>
      <c r="G20" s="2106"/>
      <c r="H20" s="1498" t="s">
        <v>2536</v>
      </c>
    </row>
    <row r="21" spans="1:8" ht="41.25" customHeight="1" x14ac:dyDescent="0.15">
      <c r="A21" s="1492"/>
      <c r="B21" s="2115"/>
      <c r="C21" s="2104"/>
      <c r="D21" s="1499" t="s">
        <v>241</v>
      </c>
      <c r="E21" s="1500" t="s">
        <v>770</v>
      </c>
      <c r="F21" s="2107" t="s">
        <v>2867</v>
      </c>
      <c r="G21" s="2108"/>
      <c r="H21" s="1495"/>
    </row>
    <row r="22" spans="1:8" ht="18" customHeight="1" x14ac:dyDescent="0.15">
      <c r="A22" s="1492"/>
      <c r="B22" s="2100" t="s">
        <v>373</v>
      </c>
      <c r="C22" s="2102"/>
      <c r="D22" s="1496" t="s">
        <v>241</v>
      </c>
      <c r="E22" s="1497" t="s">
        <v>770</v>
      </c>
      <c r="F22" s="2105" t="s">
        <v>2541</v>
      </c>
      <c r="G22" s="2106"/>
      <c r="H22" s="1498" t="s">
        <v>2536</v>
      </c>
    </row>
    <row r="23" spans="1:8" ht="41.25" customHeight="1" x14ac:dyDescent="0.15">
      <c r="A23" s="1492"/>
      <c r="B23" s="2100"/>
      <c r="C23" s="2103"/>
      <c r="D23" s="1501" t="s">
        <v>241</v>
      </c>
      <c r="E23" s="1500" t="s">
        <v>770</v>
      </c>
      <c r="F23" s="2107" t="s">
        <v>2867</v>
      </c>
      <c r="G23" s="2108"/>
      <c r="H23" s="1495" t="s">
        <v>2927</v>
      </c>
    </row>
    <row r="24" spans="1:8" ht="18" customHeight="1" x14ac:dyDescent="0.15">
      <c r="A24" s="1492"/>
      <c r="B24" s="2100"/>
      <c r="C24" s="2103"/>
      <c r="D24" s="1496" t="s">
        <v>241</v>
      </c>
      <c r="E24" s="1497" t="s">
        <v>770</v>
      </c>
      <c r="F24" s="2105" t="s">
        <v>2537</v>
      </c>
      <c r="G24" s="2106"/>
      <c r="H24" s="1498" t="s">
        <v>2536</v>
      </c>
    </row>
    <row r="25" spans="1:8" ht="18" customHeight="1" x14ac:dyDescent="0.15">
      <c r="A25" s="1492"/>
      <c r="B25" s="2101"/>
      <c r="C25" s="2104"/>
      <c r="D25" s="1502" t="s">
        <v>241</v>
      </c>
      <c r="E25" s="1497" t="s">
        <v>770</v>
      </c>
      <c r="F25" s="2105" t="s">
        <v>2538</v>
      </c>
      <c r="G25" s="2106"/>
      <c r="H25" s="1498" t="s">
        <v>2928</v>
      </c>
    </row>
    <row r="26" spans="1:8" ht="18" customHeight="1" x14ac:dyDescent="0.15">
      <c r="A26" s="1492"/>
      <c r="B26" s="1503" t="s">
        <v>99</v>
      </c>
      <c r="C26" s="1454"/>
      <c r="D26" s="1454"/>
      <c r="E26" s="2111"/>
      <c r="F26" s="2112"/>
      <c r="G26" s="2113"/>
      <c r="H26" s="1504"/>
    </row>
    <row r="27" spans="1:8" ht="18" customHeight="1" x14ac:dyDescent="0.15">
      <c r="A27" s="1492"/>
      <c r="B27" s="2100" t="s">
        <v>2864</v>
      </c>
      <c r="C27" s="2116"/>
      <c r="D27" s="1496" t="s">
        <v>241</v>
      </c>
      <c r="E27" s="1497" t="s">
        <v>770</v>
      </c>
      <c r="F27" s="2105" t="s">
        <v>2541</v>
      </c>
      <c r="G27" s="2106"/>
      <c r="H27" s="1498" t="s">
        <v>2536</v>
      </c>
    </row>
    <row r="28" spans="1:8" ht="45.4" customHeight="1" x14ac:dyDescent="0.15">
      <c r="A28" s="1492"/>
      <c r="B28" s="2101"/>
      <c r="C28" s="2117"/>
      <c r="D28" s="1502" t="s">
        <v>241</v>
      </c>
      <c r="E28" s="1497" t="s">
        <v>770</v>
      </c>
      <c r="F28" s="2105" t="s">
        <v>2542</v>
      </c>
      <c r="G28" s="2106"/>
      <c r="H28" s="1498" t="s">
        <v>2929</v>
      </c>
    </row>
    <row r="29" spans="1:8" ht="18" customHeight="1" x14ac:dyDescent="0.15">
      <c r="A29" s="1492"/>
      <c r="B29" s="2146" t="s">
        <v>2930</v>
      </c>
      <c r="C29" s="2116"/>
      <c r="D29" s="1496" t="s">
        <v>241</v>
      </c>
      <c r="E29" s="1497" t="s">
        <v>770</v>
      </c>
      <c r="F29" s="2105" t="s">
        <v>2541</v>
      </c>
      <c r="G29" s="2106"/>
      <c r="H29" s="1498" t="s">
        <v>2536</v>
      </c>
    </row>
    <row r="30" spans="1:8" ht="45.4" customHeight="1" x14ac:dyDescent="0.15">
      <c r="A30" s="1492"/>
      <c r="B30" s="2168"/>
      <c r="C30" s="2117"/>
      <c r="D30" s="1502" t="s">
        <v>241</v>
      </c>
      <c r="E30" s="1497" t="s">
        <v>770</v>
      </c>
      <c r="F30" s="2118" t="s">
        <v>2931</v>
      </c>
      <c r="G30" s="2119"/>
      <c r="H30" s="1498" t="s">
        <v>2932</v>
      </c>
    </row>
    <row r="31" spans="1:8" s="1188" customFormat="1" ht="18" customHeight="1" x14ac:dyDescent="0.15">
      <c r="A31" s="1242"/>
      <c r="B31" s="2126" t="s">
        <v>2572</v>
      </c>
      <c r="C31" s="2128"/>
      <c r="D31" s="1199" t="s">
        <v>241</v>
      </c>
      <c r="E31" s="1204" t="s">
        <v>770</v>
      </c>
      <c r="F31" s="2130" t="s">
        <v>2541</v>
      </c>
      <c r="G31" s="2131"/>
      <c r="H31" s="1265" t="s">
        <v>2536</v>
      </c>
    </row>
    <row r="32" spans="1:8" s="1188" customFormat="1" ht="55.5" customHeight="1" x14ac:dyDescent="0.15">
      <c r="A32" s="1242"/>
      <c r="B32" s="2127"/>
      <c r="C32" s="2129"/>
      <c r="D32" s="1266" t="s">
        <v>241</v>
      </c>
      <c r="E32" s="1267" t="s">
        <v>770</v>
      </c>
      <c r="F32" s="2130" t="s">
        <v>2573</v>
      </c>
      <c r="G32" s="2131"/>
      <c r="H32" s="1265" t="s">
        <v>2574</v>
      </c>
    </row>
    <row r="33" spans="1:8" s="1188" customFormat="1" ht="18" customHeight="1" x14ac:dyDescent="0.15">
      <c r="A33" s="1242"/>
      <c r="B33" s="2126" t="s">
        <v>2590</v>
      </c>
      <c r="C33" s="2128"/>
      <c r="D33" s="1199" t="s">
        <v>241</v>
      </c>
      <c r="E33" s="1204" t="s">
        <v>770</v>
      </c>
      <c r="F33" s="2130" t="s">
        <v>2541</v>
      </c>
      <c r="G33" s="2131"/>
      <c r="H33" s="1265" t="s">
        <v>2536</v>
      </c>
    </row>
    <row r="34" spans="1:8" s="1188" customFormat="1" ht="28.5" customHeight="1" x14ac:dyDescent="0.15">
      <c r="A34" s="1242"/>
      <c r="B34" s="2132"/>
      <c r="C34" s="2133"/>
      <c r="D34" s="1199" t="s">
        <v>241</v>
      </c>
      <c r="E34" s="1204" t="s">
        <v>770</v>
      </c>
      <c r="F34" s="2130" t="s">
        <v>2888</v>
      </c>
      <c r="G34" s="2131"/>
      <c r="H34" s="1265" t="s">
        <v>2889</v>
      </c>
    </row>
    <row r="35" spans="1:8" s="1188" customFormat="1" ht="48" customHeight="1" x14ac:dyDescent="0.15">
      <c r="A35" s="1242"/>
      <c r="B35" s="2127"/>
      <c r="C35" s="2129"/>
      <c r="D35" s="1266" t="s">
        <v>241</v>
      </c>
      <c r="E35" s="1267" t="s">
        <v>770</v>
      </c>
      <c r="F35" s="2130" t="s">
        <v>2582</v>
      </c>
      <c r="G35" s="2131"/>
      <c r="H35" s="1265" t="s">
        <v>2575</v>
      </c>
    </row>
    <row r="36" spans="1:8" ht="18.75" customHeight="1" x14ac:dyDescent="0.15">
      <c r="A36" s="1492"/>
      <c r="B36" s="2123" t="s">
        <v>2996</v>
      </c>
      <c r="C36" s="1502" t="s">
        <v>241</v>
      </c>
      <c r="D36" s="1506" t="s">
        <v>241</v>
      </c>
      <c r="E36" s="1497" t="s">
        <v>770</v>
      </c>
      <c r="F36" s="2124" t="s">
        <v>2985</v>
      </c>
      <c r="G36" s="2125"/>
      <c r="H36" s="1498"/>
    </row>
    <row r="37" spans="1:8" ht="30.75" customHeight="1" x14ac:dyDescent="0.15">
      <c r="A37" s="1492"/>
      <c r="B37" s="2123"/>
      <c r="C37" s="1263"/>
      <c r="D37" s="1496" t="s">
        <v>241</v>
      </c>
      <c r="E37" s="1497" t="s">
        <v>770</v>
      </c>
      <c r="F37" s="2107" t="s">
        <v>2867</v>
      </c>
      <c r="G37" s="2108"/>
      <c r="H37" s="1498" t="s">
        <v>2546</v>
      </c>
    </row>
    <row r="38" spans="1:8" ht="51" customHeight="1" x14ac:dyDescent="0.15">
      <c r="A38" s="1492"/>
      <c r="B38" s="2123"/>
      <c r="C38" s="1506" t="s">
        <v>241</v>
      </c>
      <c r="D38" s="1502" t="s">
        <v>241</v>
      </c>
      <c r="E38" s="1497" t="s">
        <v>770</v>
      </c>
      <c r="F38" s="2335" t="s">
        <v>2988</v>
      </c>
      <c r="G38" s="2336"/>
      <c r="H38" s="1498" t="s">
        <v>2987</v>
      </c>
    </row>
    <row r="39" spans="1:8" ht="18.75" customHeight="1" x14ac:dyDescent="0.15">
      <c r="A39" s="1492"/>
      <c r="B39" s="2123"/>
      <c r="C39" s="1506" t="s">
        <v>241</v>
      </c>
      <c r="D39" s="1502" t="s">
        <v>241</v>
      </c>
      <c r="E39" s="1497" t="s">
        <v>770</v>
      </c>
      <c r="F39" s="2118" t="s">
        <v>2933</v>
      </c>
      <c r="G39" s="2119"/>
      <c r="H39" s="1498"/>
    </row>
    <row r="40" spans="1:8" ht="33.4" customHeight="1" x14ac:dyDescent="0.15">
      <c r="A40" s="1492"/>
      <c r="B40" s="2168"/>
      <c r="C40" s="1506" t="s">
        <v>241</v>
      </c>
      <c r="D40" s="1502" t="s">
        <v>241</v>
      </c>
      <c r="E40" s="1497" t="s">
        <v>770</v>
      </c>
      <c r="F40" s="2105" t="s">
        <v>2934</v>
      </c>
      <c r="G40" s="2106"/>
      <c r="H40" s="1525" t="s">
        <v>2935</v>
      </c>
    </row>
    <row r="41" spans="1:8" ht="15.75" customHeight="1" x14ac:dyDescent="0.15">
      <c r="A41" s="1492"/>
      <c r="B41" s="2100" t="s">
        <v>2936</v>
      </c>
      <c r="C41" s="1528"/>
      <c r="D41" s="1496" t="s">
        <v>241</v>
      </c>
      <c r="E41" s="1500" t="s">
        <v>770</v>
      </c>
      <c r="F41" s="2107" t="s">
        <v>2986</v>
      </c>
      <c r="G41" s="2108"/>
      <c r="H41" s="1495"/>
    </row>
    <row r="42" spans="1:8" ht="36" customHeight="1" x14ac:dyDescent="0.15">
      <c r="A42" s="1492"/>
      <c r="B42" s="2100"/>
      <c r="C42" s="1528"/>
      <c r="D42" s="1502" t="s">
        <v>10</v>
      </c>
      <c r="E42" s="1497" t="s">
        <v>770</v>
      </c>
      <c r="F42" s="2136" t="s">
        <v>3078</v>
      </c>
      <c r="G42" s="2137"/>
      <c r="H42" s="1505" t="s">
        <v>3081</v>
      </c>
    </row>
    <row r="43" spans="1:8" ht="36" customHeight="1" x14ac:dyDescent="0.15">
      <c r="A43" s="1492"/>
      <c r="B43" s="2100"/>
      <c r="C43" s="1528"/>
      <c r="D43" s="1502" t="s">
        <v>10</v>
      </c>
      <c r="E43" s="1497" t="s">
        <v>770</v>
      </c>
      <c r="F43" s="2136" t="s">
        <v>3079</v>
      </c>
      <c r="G43" s="2137"/>
      <c r="H43" s="1505" t="s">
        <v>3080</v>
      </c>
    </row>
    <row r="44" spans="1:8" ht="25.5" customHeight="1" x14ac:dyDescent="0.15">
      <c r="A44" s="1492"/>
      <c r="B44" s="2123" t="s">
        <v>2937</v>
      </c>
      <c r="C44" s="1528"/>
      <c r="D44" s="1506" t="s">
        <v>241</v>
      </c>
      <c r="E44" s="1497" t="s">
        <v>770</v>
      </c>
      <c r="F44" s="2118" t="s">
        <v>2998</v>
      </c>
      <c r="G44" s="2119"/>
      <c r="H44" s="1498"/>
    </row>
    <row r="45" spans="1:8" s="1188" customFormat="1" ht="39.200000000000003" customHeight="1" x14ac:dyDescent="0.15">
      <c r="A45" s="1242"/>
      <c r="B45" s="2123"/>
      <c r="C45" s="1528"/>
      <c r="D45" s="1199" t="s">
        <v>241</v>
      </c>
      <c r="E45" s="1331" t="s">
        <v>770</v>
      </c>
      <c r="F45" s="2138" t="s">
        <v>2627</v>
      </c>
      <c r="G45" s="2139"/>
      <c r="H45" s="1265" t="s">
        <v>2630</v>
      </c>
    </row>
    <row r="46" spans="1:8" s="1188" customFormat="1" ht="39.200000000000003" customHeight="1" x14ac:dyDescent="0.15">
      <c r="A46" s="1242"/>
      <c r="B46" s="2123"/>
      <c r="C46" s="1528"/>
      <c r="D46" s="1199" t="s">
        <v>241</v>
      </c>
      <c r="E46" s="1331" t="s">
        <v>770</v>
      </c>
      <c r="F46" s="2138" t="s">
        <v>2628</v>
      </c>
      <c r="G46" s="2139"/>
      <c r="H46" s="1265" t="s">
        <v>2631</v>
      </c>
    </row>
    <row r="47" spans="1:8" s="1188" customFormat="1" ht="63" customHeight="1" x14ac:dyDescent="0.15">
      <c r="A47" s="1242"/>
      <c r="B47" s="2123"/>
      <c r="C47" s="1528"/>
      <c r="D47" s="1199" t="s">
        <v>241</v>
      </c>
      <c r="E47" s="1331" t="s">
        <v>770</v>
      </c>
      <c r="F47" s="2138" t="s">
        <v>2629</v>
      </c>
      <c r="G47" s="2139"/>
      <c r="H47" s="1265" t="s">
        <v>2632</v>
      </c>
    </row>
    <row r="48" spans="1:8" ht="24.75" customHeight="1" x14ac:dyDescent="0.15">
      <c r="A48" s="1492"/>
      <c r="B48" s="2100" t="s">
        <v>2938</v>
      </c>
      <c r="C48" s="1506" t="s">
        <v>241</v>
      </c>
      <c r="D48" s="1496" t="s">
        <v>241</v>
      </c>
      <c r="E48" s="1500" t="s">
        <v>770</v>
      </c>
      <c r="F48" s="2107" t="s">
        <v>3039</v>
      </c>
      <c r="G48" s="2108"/>
      <c r="H48" s="1495"/>
    </row>
    <row r="49" spans="1:8" ht="33" customHeight="1" x14ac:dyDescent="0.15">
      <c r="A49" s="1492"/>
      <c r="B49" s="2100"/>
      <c r="C49" s="1263"/>
      <c r="D49" s="1496" t="s">
        <v>241</v>
      </c>
      <c r="E49" s="1497" t="s">
        <v>770</v>
      </c>
      <c r="F49" s="2107" t="s">
        <v>2867</v>
      </c>
      <c r="G49" s="2108"/>
      <c r="H49" s="1498" t="s">
        <v>2546</v>
      </c>
    </row>
    <row r="50" spans="1:8" ht="24.75" customHeight="1" x14ac:dyDescent="0.15">
      <c r="A50" s="1492"/>
      <c r="B50" s="2100"/>
      <c r="C50" s="1506" t="s">
        <v>241</v>
      </c>
      <c r="D50" s="1496" t="s">
        <v>241</v>
      </c>
      <c r="E50" s="1497" t="s">
        <v>770</v>
      </c>
      <c r="F50" s="2105" t="s">
        <v>2538</v>
      </c>
      <c r="G50" s="2106"/>
      <c r="H50" s="1498" t="s">
        <v>2939</v>
      </c>
    </row>
    <row r="51" spans="1:8" ht="36" customHeight="1" x14ac:dyDescent="0.15">
      <c r="A51" s="1492"/>
      <c r="B51" s="2100"/>
      <c r="C51" s="1506" t="s">
        <v>241</v>
      </c>
      <c r="D51" s="1496" t="s">
        <v>241</v>
      </c>
      <c r="E51" s="1497" t="s">
        <v>770</v>
      </c>
      <c r="F51" s="2105" t="s">
        <v>2940</v>
      </c>
      <c r="G51" s="2106"/>
      <c r="H51" s="2134" t="s">
        <v>2878</v>
      </c>
    </row>
    <row r="52" spans="1:8" ht="24" customHeight="1" x14ac:dyDescent="0.15">
      <c r="A52" s="1492"/>
      <c r="B52" s="2101"/>
      <c r="C52" s="1507" t="s">
        <v>241</v>
      </c>
      <c r="D52" s="1496" t="s">
        <v>241</v>
      </c>
      <c r="E52" s="1497" t="s">
        <v>770</v>
      </c>
      <c r="F52" s="2105" t="s">
        <v>2941</v>
      </c>
      <c r="G52" s="2106"/>
      <c r="H52" s="2135"/>
    </row>
    <row r="53" spans="1:8" ht="24.75" customHeight="1" x14ac:dyDescent="0.15">
      <c r="A53" s="1492"/>
      <c r="B53" s="2146" t="s">
        <v>106</v>
      </c>
      <c r="C53" s="1506" t="s">
        <v>241</v>
      </c>
      <c r="D53" s="1496" t="s">
        <v>241</v>
      </c>
      <c r="E53" s="1497" t="s">
        <v>770</v>
      </c>
      <c r="F53" s="2105" t="s">
        <v>2978</v>
      </c>
      <c r="G53" s="2106"/>
      <c r="H53" s="1498"/>
    </row>
    <row r="54" spans="1:8" ht="35.25" customHeight="1" x14ac:dyDescent="0.15">
      <c r="A54" s="1492"/>
      <c r="B54" s="2123"/>
      <c r="C54" s="1263"/>
      <c r="D54" s="1496" t="s">
        <v>241</v>
      </c>
      <c r="E54" s="1497" t="s">
        <v>770</v>
      </c>
      <c r="F54" s="2107" t="s">
        <v>2867</v>
      </c>
      <c r="G54" s="2108"/>
      <c r="H54" s="1498" t="s">
        <v>2546</v>
      </c>
    </row>
    <row r="55" spans="1:8" ht="24.75" customHeight="1" x14ac:dyDescent="0.15">
      <c r="A55" s="1492"/>
      <c r="B55" s="2147"/>
      <c r="C55" s="1506" t="s">
        <v>241</v>
      </c>
      <c r="D55" s="1496" t="s">
        <v>241</v>
      </c>
      <c r="E55" s="1497" t="s">
        <v>770</v>
      </c>
      <c r="F55" s="2107" t="s">
        <v>2942</v>
      </c>
      <c r="G55" s="2151"/>
      <c r="H55" s="1498" t="s">
        <v>2943</v>
      </c>
    </row>
    <row r="56" spans="1:8" ht="24.75" customHeight="1" x14ac:dyDescent="0.15">
      <c r="A56" s="1492"/>
      <c r="B56" s="2148"/>
      <c r="C56" s="1506" t="s">
        <v>241</v>
      </c>
      <c r="D56" s="1496" t="s">
        <v>241</v>
      </c>
      <c r="E56" s="1497" t="s">
        <v>770</v>
      </c>
      <c r="F56" s="2107" t="s">
        <v>2944</v>
      </c>
      <c r="G56" s="2151"/>
      <c r="H56" s="1498" t="s">
        <v>2945</v>
      </c>
    </row>
    <row r="57" spans="1:8" ht="36" customHeight="1" x14ac:dyDescent="0.15">
      <c r="A57" s="1492"/>
      <c r="B57" s="2146" t="s">
        <v>2946</v>
      </c>
      <c r="C57" s="1502" t="s">
        <v>241</v>
      </c>
      <c r="D57" s="1506" t="s">
        <v>241</v>
      </c>
      <c r="E57" s="1497" t="s">
        <v>770</v>
      </c>
      <c r="F57" s="2118" t="s">
        <v>3116</v>
      </c>
      <c r="G57" s="2119"/>
      <c r="H57" s="1498"/>
    </row>
    <row r="58" spans="1:8" s="1188" customFormat="1" ht="39.200000000000003" customHeight="1" x14ac:dyDescent="0.15">
      <c r="A58" s="1242"/>
      <c r="B58" s="2123"/>
      <c r="C58" s="1528"/>
      <c r="D58" s="1199" t="s">
        <v>241</v>
      </c>
      <c r="E58" s="1331" t="s">
        <v>770</v>
      </c>
      <c r="F58" s="2138" t="s">
        <v>2627</v>
      </c>
      <c r="G58" s="2139"/>
      <c r="H58" s="1265" t="s">
        <v>2630</v>
      </c>
    </row>
    <row r="59" spans="1:8" s="1188" customFormat="1" ht="39.200000000000003" customHeight="1" x14ac:dyDescent="0.15">
      <c r="A59" s="1242"/>
      <c r="B59" s="2123"/>
      <c r="C59" s="1528"/>
      <c r="D59" s="1199" t="s">
        <v>241</v>
      </c>
      <c r="E59" s="1331" t="s">
        <v>770</v>
      </c>
      <c r="F59" s="2138" t="s">
        <v>2628</v>
      </c>
      <c r="G59" s="2139"/>
      <c r="H59" s="1265" t="s">
        <v>2631</v>
      </c>
    </row>
    <row r="60" spans="1:8" s="1188" customFormat="1" ht="63" customHeight="1" x14ac:dyDescent="0.15">
      <c r="A60" s="1242"/>
      <c r="B60" s="2123"/>
      <c r="C60" s="1528"/>
      <c r="D60" s="1199" t="s">
        <v>241</v>
      </c>
      <c r="E60" s="1331" t="s">
        <v>770</v>
      </c>
      <c r="F60" s="2138" t="s">
        <v>2629</v>
      </c>
      <c r="G60" s="2139"/>
      <c r="H60" s="1265" t="s">
        <v>2632</v>
      </c>
    </row>
    <row r="61" spans="1:8" ht="35.25" customHeight="1" x14ac:dyDescent="0.15">
      <c r="A61" s="1492"/>
      <c r="B61" s="2100" t="s">
        <v>225</v>
      </c>
      <c r="C61" s="1506" t="s">
        <v>241</v>
      </c>
      <c r="D61" s="1496" t="s">
        <v>241</v>
      </c>
      <c r="E61" s="1500" t="s">
        <v>770</v>
      </c>
      <c r="F61" s="2107" t="s">
        <v>2867</v>
      </c>
      <c r="G61" s="2108"/>
      <c r="H61" s="1495" t="s">
        <v>2979</v>
      </c>
    </row>
    <row r="62" spans="1:8" ht="24.75" customHeight="1" x14ac:dyDescent="0.15">
      <c r="A62" s="1492"/>
      <c r="B62" s="2101"/>
      <c r="C62" s="1506" t="s">
        <v>241</v>
      </c>
      <c r="D62" s="1496" t="s">
        <v>241</v>
      </c>
      <c r="E62" s="1500" t="s">
        <v>770</v>
      </c>
      <c r="F62" s="2107" t="s">
        <v>2947</v>
      </c>
      <c r="G62" s="2108"/>
      <c r="H62" s="1495"/>
    </row>
    <row r="63" spans="1:8" s="1207" customFormat="1" ht="24.75" customHeight="1" x14ac:dyDescent="0.15">
      <c r="A63" s="1242"/>
      <c r="B63" s="2156" t="s">
        <v>76</v>
      </c>
      <c r="C63" s="1237" t="s">
        <v>241</v>
      </c>
      <c r="D63" s="1496" t="s">
        <v>241</v>
      </c>
      <c r="E63" s="1235" t="s">
        <v>770</v>
      </c>
      <c r="F63" s="2158" t="s">
        <v>2564</v>
      </c>
      <c r="G63" s="2159"/>
      <c r="H63" s="1249"/>
    </row>
    <row r="64" spans="1:8" ht="41.25" customHeight="1" x14ac:dyDescent="0.15">
      <c r="A64" s="1492"/>
      <c r="B64" s="2157"/>
      <c r="C64" s="1237" t="s">
        <v>241</v>
      </c>
      <c r="D64" s="1508" t="s">
        <v>241</v>
      </c>
      <c r="E64" s="1497" t="s">
        <v>770</v>
      </c>
      <c r="F64" s="2107" t="s">
        <v>2948</v>
      </c>
      <c r="G64" s="2151"/>
      <c r="H64" s="1498"/>
    </row>
    <row r="65" spans="1:8" ht="33.4" customHeight="1" x14ac:dyDescent="0.15">
      <c r="A65" s="1492"/>
      <c r="B65" s="2157"/>
      <c r="C65" s="1237" t="s">
        <v>241</v>
      </c>
      <c r="D65" s="1508" t="s">
        <v>241</v>
      </c>
      <c r="E65" s="1497" t="s">
        <v>770</v>
      </c>
      <c r="F65" s="2107" t="s">
        <v>2980</v>
      </c>
      <c r="G65" s="2151"/>
      <c r="H65" s="1498"/>
    </row>
    <row r="66" spans="1:8" s="1512" customFormat="1" ht="33.4" customHeight="1" x14ac:dyDescent="0.15">
      <c r="A66" s="1509"/>
      <c r="B66" s="2337"/>
      <c r="C66" s="1510" t="s">
        <v>241</v>
      </c>
      <c r="D66" s="1511" t="s">
        <v>241</v>
      </c>
      <c r="E66" s="1497" t="s">
        <v>770</v>
      </c>
      <c r="F66" s="2198" t="s">
        <v>3115</v>
      </c>
      <c r="G66" s="2199"/>
      <c r="H66" s="1250" t="s">
        <v>2949</v>
      </c>
    </row>
    <row r="67" spans="1:8" ht="33" customHeight="1" x14ac:dyDescent="0.15">
      <c r="A67" s="1492"/>
      <c r="B67" s="2100" t="s">
        <v>2999</v>
      </c>
      <c r="C67" s="1263"/>
      <c r="D67" s="1496" t="s">
        <v>241</v>
      </c>
      <c r="E67" s="1497" t="s">
        <v>770</v>
      </c>
      <c r="F67" s="2107" t="s">
        <v>2867</v>
      </c>
      <c r="G67" s="2108"/>
      <c r="H67" s="1498" t="s">
        <v>2546</v>
      </c>
    </row>
    <row r="68" spans="1:8" s="1512" customFormat="1" ht="48" customHeight="1" x14ac:dyDescent="0.15">
      <c r="A68" s="1509"/>
      <c r="B68" s="2100"/>
      <c r="C68" s="1506" t="s">
        <v>241</v>
      </c>
      <c r="D68" s="1511" t="s">
        <v>241</v>
      </c>
      <c r="E68" s="1497" t="s">
        <v>770</v>
      </c>
      <c r="F68" s="2107" t="s">
        <v>2538</v>
      </c>
      <c r="G68" s="2108"/>
      <c r="H68" s="1498" t="s">
        <v>2950</v>
      </c>
    </row>
    <row r="69" spans="1:8" s="1207" customFormat="1" ht="72" customHeight="1" x14ac:dyDescent="0.15">
      <c r="A69" s="1242"/>
      <c r="B69" s="2100"/>
      <c r="C69" s="1507" t="s">
        <v>241</v>
      </c>
      <c r="D69" s="1238" t="s">
        <v>241</v>
      </c>
      <c r="E69" s="1235" t="s">
        <v>770</v>
      </c>
      <c r="F69" s="2152" t="s">
        <v>2951</v>
      </c>
      <c r="G69" s="2153"/>
      <c r="H69" s="1250" t="s">
        <v>2547</v>
      </c>
    </row>
    <row r="70" spans="1:8" ht="33.4" customHeight="1" x14ac:dyDescent="0.15">
      <c r="A70" s="1492"/>
      <c r="B70" s="2101"/>
      <c r="C70" s="1507" t="s">
        <v>241</v>
      </c>
      <c r="D70" s="1496" t="s">
        <v>241</v>
      </c>
      <c r="E70" s="1497" t="s">
        <v>770</v>
      </c>
      <c r="F70" s="2105" t="s">
        <v>2952</v>
      </c>
      <c r="G70" s="2106"/>
      <c r="H70" s="1498" t="s">
        <v>2953</v>
      </c>
    </row>
    <row r="71" spans="1:8" s="1202" customFormat="1" ht="36" customHeight="1" x14ac:dyDescent="0.15">
      <c r="A71" s="1200"/>
      <c r="B71" s="1252" t="s">
        <v>2635</v>
      </c>
      <c r="C71" s="1506" t="s">
        <v>241</v>
      </c>
      <c r="D71" s="1506" t="s">
        <v>241</v>
      </c>
      <c r="E71" s="1254"/>
      <c r="F71" s="2154"/>
      <c r="G71" s="2155"/>
      <c r="H71" s="1526" t="s">
        <v>2548</v>
      </c>
    </row>
    <row r="72" spans="1:8" ht="33.4" customHeight="1" x14ac:dyDescent="0.15">
      <c r="A72" s="1492"/>
      <c r="B72" s="1513" t="s">
        <v>2868</v>
      </c>
      <c r="C72" s="1506" t="s">
        <v>241</v>
      </c>
      <c r="D72" s="1496" t="s">
        <v>241</v>
      </c>
      <c r="E72" s="1500" t="s">
        <v>770</v>
      </c>
      <c r="F72" s="2165" t="s">
        <v>2981</v>
      </c>
      <c r="G72" s="2166"/>
      <c r="H72" s="1495"/>
    </row>
    <row r="73" spans="1:8" ht="30" customHeight="1" x14ac:dyDescent="0.15">
      <c r="A73" s="1492"/>
      <c r="B73" s="2162" t="s">
        <v>2954</v>
      </c>
      <c r="C73" s="1263"/>
      <c r="D73" s="1496" t="s">
        <v>241</v>
      </c>
      <c r="E73" s="1500" t="s">
        <v>770</v>
      </c>
      <c r="F73" s="2107" t="s">
        <v>2867</v>
      </c>
      <c r="G73" s="2108"/>
      <c r="H73" s="1498" t="s">
        <v>2546</v>
      </c>
    </row>
    <row r="74" spans="1:8" ht="24.75" customHeight="1" x14ac:dyDescent="0.15">
      <c r="A74" s="1492"/>
      <c r="B74" s="2163"/>
      <c r="C74" s="1507" t="s">
        <v>241</v>
      </c>
      <c r="D74" s="1496" t="s">
        <v>241</v>
      </c>
      <c r="E74" s="1497" t="s">
        <v>770</v>
      </c>
      <c r="F74" s="2105" t="s">
        <v>2955</v>
      </c>
      <c r="G74" s="2106"/>
      <c r="H74" s="1498"/>
    </row>
    <row r="75" spans="1:8" ht="24.75" customHeight="1" x14ac:dyDescent="0.15">
      <c r="A75" s="1492"/>
      <c r="B75" s="2164"/>
      <c r="C75" s="1507" t="s">
        <v>241</v>
      </c>
      <c r="D75" s="1496" t="s">
        <v>241</v>
      </c>
      <c r="E75" s="1497" t="s">
        <v>770</v>
      </c>
      <c r="F75" s="2105" t="s">
        <v>2956</v>
      </c>
      <c r="G75" s="2106"/>
      <c r="H75" s="1498"/>
    </row>
    <row r="76" spans="1:8" ht="24.75" customHeight="1" x14ac:dyDescent="0.15">
      <c r="A76" s="1492"/>
      <c r="B76" s="2162" t="s">
        <v>2957</v>
      </c>
      <c r="C76" s="1506" t="s">
        <v>241</v>
      </c>
      <c r="D76" s="1496" t="s">
        <v>241</v>
      </c>
      <c r="E76" s="1500" t="s">
        <v>770</v>
      </c>
      <c r="F76" s="2165" t="s">
        <v>2982</v>
      </c>
      <c r="G76" s="2166"/>
      <c r="H76" s="1495"/>
    </row>
    <row r="77" spans="1:8" ht="24.75" customHeight="1" x14ac:dyDescent="0.15">
      <c r="A77" s="1492"/>
      <c r="B77" s="2163"/>
      <c r="C77" s="1506" t="s">
        <v>241</v>
      </c>
      <c r="D77" s="1496" t="s">
        <v>241</v>
      </c>
      <c r="E77" s="1497" t="s">
        <v>770</v>
      </c>
      <c r="F77" s="2105" t="s">
        <v>2955</v>
      </c>
      <c r="G77" s="2106"/>
      <c r="H77" s="1498"/>
    </row>
    <row r="78" spans="1:8" ht="24.75" customHeight="1" x14ac:dyDescent="0.15">
      <c r="A78" s="1492"/>
      <c r="B78" s="2164"/>
      <c r="C78" s="1507" t="s">
        <v>241</v>
      </c>
      <c r="D78" s="1496" t="s">
        <v>241</v>
      </c>
      <c r="E78" s="1497" t="s">
        <v>770</v>
      </c>
      <c r="F78" s="2105" t="s">
        <v>2958</v>
      </c>
      <c r="G78" s="2106"/>
      <c r="H78" s="1498"/>
    </row>
    <row r="79" spans="1:8" ht="24.75" customHeight="1" x14ac:dyDescent="0.15">
      <c r="A79" s="1492"/>
      <c r="B79" s="2146" t="s">
        <v>2959</v>
      </c>
      <c r="C79" s="1507" t="s">
        <v>241</v>
      </c>
      <c r="D79" s="1496" t="s">
        <v>241</v>
      </c>
      <c r="E79" s="1497" t="s">
        <v>770</v>
      </c>
      <c r="F79" s="2165" t="s">
        <v>2983</v>
      </c>
      <c r="G79" s="2167"/>
      <c r="H79" s="1498"/>
    </row>
    <row r="80" spans="1:8" ht="29.25" customHeight="1" x14ac:dyDescent="0.15">
      <c r="A80" s="1492"/>
      <c r="B80" s="2147"/>
      <c r="C80" s="1263"/>
      <c r="D80" s="1496" t="s">
        <v>241</v>
      </c>
      <c r="E80" s="1500" t="s">
        <v>770</v>
      </c>
      <c r="F80" s="2107" t="s">
        <v>2867</v>
      </c>
      <c r="G80" s="2108"/>
      <c r="H80" s="1498" t="s">
        <v>2546</v>
      </c>
    </row>
    <row r="81" spans="1:8" ht="136.5" x14ac:dyDescent="0.15">
      <c r="A81" s="1492"/>
      <c r="B81" s="2147"/>
      <c r="C81" s="1506" t="s">
        <v>241</v>
      </c>
      <c r="D81" s="1496" t="s">
        <v>241</v>
      </c>
      <c r="E81" s="1497" t="s">
        <v>770</v>
      </c>
      <c r="F81" s="2105" t="s">
        <v>2960</v>
      </c>
      <c r="G81" s="2106"/>
      <c r="H81" s="1498" t="s">
        <v>2961</v>
      </c>
    </row>
    <row r="82" spans="1:8" ht="24.75" customHeight="1" x14ac:dyDescent="0.15">
      <c r="A82" s="1492"/>
      <c r="B82" s="2148"/>
      <c r="C82" s="1507" t="s">
        <v>241</v>
      </c>
      <c r="D82" s="1496" t="s">
        <v>241</v>
      </c>
      <c r="E82" s="1497" t="s">
        <v>770</v>
      </c>
      <c r="F82" s="2105" t="s">
        <v>2962</v>
      </c>
      <c r="G82" s="2106"/>
      <c r="H82" s="1498"/>
    </row>
    <row r="83" spans="1:8" ht="24.75" customHeight="1" x14ac:dyDescent="0.15">
      <c r="A83" s="1492"/>
      <c r="B83" s="2146" t="s">
        <v>2963</v>
      </c>
      <c r="C83" s="1502" t="s">
        <v>241</v>
      </c>
      <c r="D83" s="1506" t="s">
        <v>241</v>
      </c>
      <c r="E83" s="1497" t="s">
        <v>770</v>
      </c>
      <c r="F83" s="2118" t="s">
        <v>2997</v>
      </c>
      <c r="G83" s="2119"/>
      <c r="H83" s="1526" t="s">
        <v>2548</v>
      </c>
    </row>
    <row r="84" spans="1:8" ht="32.25" customHeight="1" x14ac:dyDescent="0.15">
      <c r="A84" s="1492"/>
      <c r="B84" s="2123"/>
      <c r="C84" s="1263"/>
      <c r="D84" s="1496" t="s">
        <v>241</v>
      </c>
      <c r="E84" s="1497" t="s">
        <v>770</v>
      </c>
      <c r="F84" s="2107" t="s">
        <v>2867</v>
      </c>
      <c r="G84" s="2108"/>
      <c r="H84" s="1498" t="s">
        <v>2546</v>
      </c>
    </row>
    <row r="85" spans="1:8" ht="18.75" customHeight="1" x14ac:dyDescent="0.15">
      <c r="A85" s="1492"/>
      <c r="B85" s="2168"/>
      <c r="C85" s="1524"/>
      <c r="D85" s="1502" t="s">
        <v>241</v>
      </c>
      <c r="E85" s="1497" t="s">
        <v>770</v>
      </c>
      <c r="F85" s="2118" t="s">
        <v>2933</v>
      </c>
      <c r="G85" s="2119"/>
      <c r="H85" s="1498"/>
    </row>
    <row r="86" spans="1:8" ht="24.75" customHeight="1" x14ac:dyDescent="0.15">
      <c r="A86" s="1492"/>
      <c r="B86" s="1514" t="s">
        <v>2964</v>
      </c>
      <c r="C86" s="1507" t="s">
        <v>241</v>
      </c>
      <c r="D86" s="1496" t="s">
        <v>241</v>
      </c>
      <c r="E86" s="1497" t="s">
        <v>770</v>
      </c>
      <c r="F86" s="2149" t="s">
        <v>3038</v>
      </c>
      <c r="G86" s="2150"/>
      <c r="H86" s="1498"/>
    </row>
    <row r="87" spans="1:8" ht="24.75" customHeight="1" x14ac:dyDescent="0.15">
      <c r="A87" s="1492"/>
      <c r="B87" s="2120" t="s">
        <v>2965</v>
      </c>
      <c r="C87" s="1507" t="s">
        <v>241</v>
      </c>
      <c r="D87" s="1496" t="s">
        <v>241</v>
      </c>
      <c r="E87" s="1515" t="s">
        <v>770</v>
      </c>
      <c r="F87" s="2107" t="s">
        <v>3141</v>
      </c>
      <c r="G87" s="2172"/>
      <c r="H87" s="1498"/>
    </row>
    <row r="88" spans="1:8" ht="24.75" customHeight="1" x14ac:dyDescent="0.15">
      <c r="A88" s="1492"/>
      <c r="B88" s="2171"/>
      <c r="C88" s="1507" t="s">
        <v>241</v>
      </c>
      <c r="D88" s="1496" t="s">
        <v>241</v>
      </c>
      <c r="E88" s="1515" t="s">
        <v>770</v>
      </c>
      <c r="F88" s="2107" t="s">
        <v>2966</v>
      </c>
      <c r="G88" s="2172"/>
      <c r="H88" s="1498"/>
    </row>
    <row r="89" spans="1:8" ht="24.75" customHeight="1" x14ac:dyDescent="0.15">
      <c r="A89" s="1492"/>
      <c r="B89" s="2163" t="s">
        <v>231</v>
      </c>
      <c r="C89" s="1506" t="s">
        <v>241</v>
      </c>
      <c r="D89" s="1496" t="s">
        <v>241</v>
      </c>
      <c r="E89" s="1497" t="s">
        <v>770</v>
      </c>
      <c r="F89" s="2105" t="s">
        <v>3142</v>
      </c>
      <c r="G89" s="2106"/>
      <c r="H89" s="1498"/>
    </row>
    <row r="90" spans="1:8" ht="24.75" customHeight="1" x14ac:dyDescent="0.15">
      <c r="A90" s="1492"/>
      <c r="B90" s="2163"/>
      <c r="C90" s="1506" t="s">
        <v>241</v>
      </c>
      <c r="D90" s="1496" t="s">
        <v>241</v>
      </c>
      <c r="E90" s="1497" t="s">
        <v>770</v>
      </c>
      <c r="F90" s="2105" t="s">
        <v>2538</v>
      </c>
      <c r="G90" s="2106"/>
      <c r="H90" s="1498" t="s">
        <v>2967</v>
      </c>
    </row>
    <row r="91" spans="1:8" ht="24.75" customHeight="1" x14ac:dyDescent="0.15">
      <c r="A91" s="1492"/>
      <c r="B91" s="2163"/>
      <c r="C91" s="1506" t="s">
        <v>241</v>
      </c>
      <c r="D91" s="1496" t="s">
        <v>241</v>
      </c>
      <c r="E91" s="1497" t="s">
        <v>770</v>
      </c>
      <c r="F91" s="2105" t="s">
        <v>2968</v>
      </c>
      <c r="G91" s="2106"/>
      <c r="H91" s="1498"/>
    </row>
    <row r="92" spans="1:8" ht="24" customHeight="1" x14ac:dyDescent="0.15">
      <c r="A92" s="1492"/>
      <c r="B92" s="2163"/>
      <c r="C92" s="1506" t="s">
        <v>241</v>
      </c>
      <c r="D92" s="1496" t="s">
        <v>241</v>
      </c>
      <c r="E92" s="1497" t="s">
        <v>770</v>
      </c>
      <c r="F92" s="2105" t="s">
        <v>2969</v>
      </c>
      <c r="G92" s="2106"/>
      <c r="H92" s="1498" t="s">
        <v>2953</v>
      </c>
    </row>
    <row r="93" spans="1:8" ht="36" customHeight="1" x14ac:dyDescent="0.15">
      <c r="A93" s="1492"/>
      <c r="B93" s="2163"/>
      <c r="C93" s="1506" t="s">
        <v>241</v>
      </c>
      <c r="D93" s="1496" t="s">
        <v>241</v>
      </c>
      <c r="E93" s="1497" t="s">
        <v>770</v>
      </c>
      <c r="F93" s="2105" t="s">
        <v>2940</v>
      </c>
      <c r="G93" s="2106"/>
      <c r="H93" s="1498"/>
    </row>
    <row r="94" spans="1:8" ht="24.75" customHeight="1" x14ac:dyDescent="0.15">
      <c r="A94" s="1492"/>
      <c r="B94" s="2164"/>
      <c r="C94" s="1507" t="s">
        <v>241</v>
      </c>
      <c r="D94" s="1496" t="s">
        <v>241</v>
      </c>
      <c r="E94" s="1497" t="s">
        <v>770</v>
      </c>
      <c r="F94" s="2105" t="s">
        <v>2941</v>
      </c>
      <c r="G94" s="2106"/>
      <c r="H94" s="1498"/>
    </row>
    <row r="95" spans="1:8" ht="24.75" customHeight="1" x14ac:dyDescent="0.15">
      <c r="A95" s="1492"/>
      <c r="B95" s="2181" t="s">
        <v>232</v>
      </c>
      <c r="C95" s="1507" t="s">
        <v>241</v>
      </c>
      <c r="D95" s="1496" t="s">
        <v>241</v>
      </c>
      <c r="E95" s="1497" t="s">
        <v>770</v>
      </c>
      <c r="F95" s="2105" t="s">
        <v>2970</v>
      </c>
      <c r="G95" s="2106"/>
      <c r="H95" s="1498"/>
    </row>
    <row r="96" spans="1:8" ht="24.75" customHeight="1" x14ac:dyDescent="0.15">
      <c r="A96" s="1492"/>
      <c r="B96" s="2181"/>
      <c r="C96" s="1507" t="s">
        <v>241</v>
      </c>
      <c r="D96" s="1496" t="s">
        <v>241</v>
      </c>
      <c r="E96" s="1497" t="s">
        <v>770</v>
      </c>
      <c r="F96" s="2105" t="s">
        <v>2971</v>
      </c>
      <c r="G96" s="2106"/>
      <c r="H96" s="1498" t="s">
        <v>2536</v>
      </c>
    </row>
    <row r="97" spans="1:8" ht="24.75" customHeight="1" x14ac:dyDescent="0.15">
      <c r="A97" s="1492"/>
      <c r="B97" s="2182"/>
      <c r="C97" s="1507" t="s">
        <v>241</v>
      </c>
      <c r="D97" s="1496" t="s">
        <v>241</v>
      </c>
      <c r="E97" s="1497" t="s">
        <v>770</v>
      </c>
      <c r="F97" s="2105" t="s">
        <v>2972</v>
      </c>
      <c r="G97" s="2106"/>
      <c r="H97" s="1498" t="s">
        <v>2536</v>
      </c>
    </row>
    <row r="98" spans="1:8" s="1206" customFormat="1" ht="18" customHeight="1" x14ac:dyDescent="0.15">
      <c r="A98" s="1203" t="s">
        <v>775</v>
      </c>
      <c r="B98" s="2183" t="s">
        <v>37</v>
      </c>
      <c r="C98" s="1261" t="s">
        <v>241</v>
      </c>
      <c r="D98" s="1262" t="s">
        <v>241</v>
      </c>
      <c r="E98" s="1247" t="s">
        <v>770</v>
      </c>
      <c r="F98" s="2130" t="s">
        <v>2587</v>
      </c>
      <c r="G98" s="2131"/>
      <c r="H98" s="1245"/>
    </row>
    <row r="99" spans="1:8" s="1207" customFormat="1" ht="18" customHeight="1" x14ac:dyDescent="0.15">
      <c r="A99" s="1242"/>
      <c r="B99" s="2184"/>
      <c r="C99" s="1237" t="s">
        <v>241</v>
      </c>
      <c r="D99" s="1448" t="s">
        <v>241</v>
      </c>
      <c r="E99" s="1456" t="s">
        <v>770</v>
      </c>
      <c r="F99" s="2186" t="s">
        <v>2876</v>
      </c>
      <c r="G99" s="2187"/>
      <c r="H99" s="1457"/>
    </row>
    <row r="100" spans="1:8" s="1207" customFormat="1" ht="18" customHeight="1" x14ac:dyDescent="0.15">
      <c r="A100" s="1242"/>
      <c r="B100" s="2184"/>
      <c r="C100" s="1237" t="s">
        <v>241</v>
      </c>
      <c r="D100" s="1448" t="s">
        <v>241</v>
      </c>
      <c r="E100" s="1456" t="s">
        <v>770</v>
      </c>
      <c r="F100" s="2186" t="s">
        <v>2877</v>
      </c>
      <c r="G100" s="2187"/>
      <c r="H100" s="1457" t="s">
        <v>2878</v>
      </c>
    </row>
    <row r="101" spans="1:8" s="1463" customFormat="1" ht="18" customHeight="1" x14ac:dyDescent="0.15">
      <c r="A101" s="1453"/>
      <c r="B101" s="2184"/>
      <c r="C101" s="1464" t="s">
        <v>241</v>
      </c>
      <c r="D101" s="1455" t="s">
        <v>241</v>
      </c>
      <c r="E101" s="1456" t="s">
        <v>770</v>
      </c>
      <c r="F101" s="2186" t="s">
        <v>2557</v>
      </c>
      <c r="G101" s="2187"/>
      <c r="H101" s="1457"/>
    </row>
    <row r="102" spans="1:8" s="1206" customFormat="1" ht="42" customHeight="1" x14ac:dyDescent="0.15">
      <c r="A102" s="1203"/>
      <c r="B102" s="2184"/>
      <c r="C102" s="1201" t="s">
        <v>241</v>
      </c>
      <c r="D102" s="1199" t="s">
        <v>241</v>
      </c>
      <c r="E102" s="1204" t="s">
        <v>770</v>
      </c>
      <c r="F102" s="2130" t="s">
        <v>2588</v>
      </c>
      <c r="G102" s="2131"/>
      <c r="H102" s="1265" t="s">
        <v>2636</v>
      </c>
    </row>
    <row r="103" spans="1:8" s="1206" customFormat="1" ht="27" customHeight="1" x14ac:dyDescent="0.15">
      <c r="A103" s="1203"/>
      <c r="B103" s="2185"/>
      <c r="C103" s="1201" t="s">
        <v>241</v>
      </c>
      <c r="D103" s="1199" t="s">
        <v>241</v>
      </c>
      <c r="E103" s="1204" t="s">
        <v>770</v>
      </c>
      <c r="F103" s="2130" t="s">
        <v>2589</v>
      </c>
      <c r="G103" s="2131"/>
      <c r="H103" s="1265" t="s">
        <v>2878</v>
      </c>
    </row>
    <row r="104" spans="1:8" s="1206" customFormat="1" ht="27" customHeight="1" x14ac:dyDescent="0.15">
      <c r="A104" s="1203"/>
      <c r="B104" s="2175" t="s">
        <v>2911</v>
      </c>
      <c r="C104" s="1201" t="s">
        <v>241</v>
      </c>
      <c r="D104" s="1199" t="s">
        <v>241</v>
      </c>
      <c r="E104" s="1204" t="s">
        <v>770</v>
      </c>
      <c r="F104" s="2177" t="s">
        <v>2912</v>
      </c>
      <c r="G104" s="2178"/>
      <c r="H104" s="1265"/>
    </row>
    <row r="105" spans="1:8" s="1206" customFormat="1" ht="37.5" customHeight="1" x14ac:dyDescent="0.15">
      <c r="A105" s="1203"/>
      <c r="B105" s="2176"/>
      <c r="C105" s="1201" t="s">
        <v>241</v>
      </c>
      <c r="D105" s="1199" t="s">
        <v>241</v>
      </c>
      <c r="E105" s="1204" t="s">
        <v>770</v>
      </c>
      <c r="F105" s="2177" t="s">
        <v>2921</v>
      </c>
      <c r="G105" s="2178"/>
      <c r="H105" s="1265" t="s">
        <v>2914</v>
      </c>
    </row>
    <row r="106" spans="1:8" s="1206" customFormat="1" ht="27" customHeight="1" x14ac:dyDescent="0.15">
      <c r="A106" s="1203"/>
      <c r="B106" s="2176"/>
      <c r="C106" s="1201" t="s">
        <v>241</v>
      </c>
      <c r="D106" s="1199" t="s">
        <v>241</v>
      </c>
      <c r="E106" s="1204" t="s">
        <v>770</v>
      </c>
      <c r="F106" s="2179" t="s">
        <v>2877</v>
      </c>
      <c r="G106" s="2180"/>
      <c r="H106" s="1265" t="s">
        <v>2924</v>
      </c>
    </row>
    <row r="107" spans="1:8" s="1206" customFormat="1" ht="27" customHeight="1" x14ac:dyDescent="0.15">
      <c r="A107" s="1203"/>
      <c r="B107" s="2176"/>
      <c r="C107" s="1201" t="s">
        <v>241</v>
      </c>
      <c r="D107" s="1199" t="s">
        <v>241</v>
      </c>
      <c r="E107" s="1204" t="s">
        <v>770</v>
      </c>
      <c r="F107" s="2179" t="s">
        <v>2876</v>
      </c>
      <c r="G107" s="2180"/>
      <c r="H107" s="1265" t="s">
        <v>2913</v>
      </c>
    </row>
    <row r="108" spans="1:8" s="1206" customFormat="1" ht="27" customHeight="1" x14ac:dyDescent="0.15">
      <c r="A108" s="1203"/>
      <c r="B108" s="2176"/>
      <c r="C108" s="1201" t="s">
        <v>241</v>
      </c>
      <c r="D108" s="1199" t="s">
        <v>241</v>
      </c>
      <c r="E108" s="1204" t="s">
        <v>770</v>
      </c>
      <c r="F108" s="2179" t="s">
        <v>2923</v>
      </c>
      <c r="G108" s="2180"/>
      <c r="H108" s="1265"/>
    </row>
    <row r="109" spans="1:8" ht="24.75" customHeight="1" x14ac:dyDescent="0.15">
      <c r="A109" s="1492"/>
      <c r="B109" s="1516" t="s">
        <v>441</v>
      </c>
      <c r="C109" s="1506" t="s">
        <v>241</v>
      </c>
      <c r="D109" s="1496" t="s">
        <v>241</v>
      </c>
      <c r="E109" s="1497" t="s">
        <v>770</v>
      </c>
      <c r="F109" s="2107" t="s">
        <v>3143</v>
      </c>
      <c r="G109" s="2151"/>
      <c r="H109" s="1526" t="s">
        <v>2548</v>
      </c>
    </row>
    <row r="110" spans="1:8" ht="24.75" customHeight="1" x14ac:dyDescent="0.15">
      <c r="A110" s="1492"/>
      <c r="B110" s="1516" t="s">
        <v>2973</v>
      </c>
      <c r="C110" s="1506" t="s">
        <v>241</v>
      </c>
      <c r="D110" s="1496" t="s">
        <v>241</v>
      </c>
      <c r="E110" s="1497" t="s">
        <v>770</v>
      </c>
      <c r="F110" s="2165" t="s">
        <v>2974</v>
      </c>
      <c r="G110" s="2167"/>
      <c r="H110" s="1526" t="s">
        <v>2548</v>
      </c>
    </row>
    <row r="111" spans="1:8" ht="24.75" customHeight="1" x14ac:dyDescent="0.15">
      <c r="A111" s="1492"/>
      <c r="B111" s="1516" t="s">
        <v>2975</v>
      </c>
      <c r="C111" s="1506" t="s">
        <v>241</v>
      </c>
      <c r="D111" s="1496" t="s">
        <v>241</v>
      </c>
      <c r="E111" s="1497" t="s">
        <v>770</v>
      </c>
      <c r="F111" s="2165" t="s">
        <v>3166</v>
      </c>
      <c r="G111" s="2167"/>
      <c r="H111" s="1526" t="s">
        <v>2548</v>
      </c>
    </row>
    <row r="112" spans="1:8" ht="33.4" customHeight="1" x14ac:dyDescent="0.15">
      <c r="A112" s="1492"/>
      <c r="B112" s="1516" t="s">
        <v>2551</v>
      </c>
      <c r="C112" s="1506" t="s">
        <v>241</v>
      </c>
      <c r="D112" s="1496" t="s">
        <v>241</v>
      </c>
      <c r="E112" s="1497"/>
      <c r="F112" s="2107"/>
      <c r="G112" s="2151"/>
      <c r="H112" s="1526" t="s">
        <v>2552</v>
      </c>
    </row>
    <row r="113" spans="1:8" ht="24.75" customHeight="1" x14ac:dyDescent="0.15">
      <c r="A113" s="1492"/>
      <c r="B113" s="1527" t="s">
        <v>2976</v>
      </c>
      <c r="C113" s="1506" t="s">
        <v>241</v>
      </c>
      <c r="D113" s="1496" t="s">
        <v>241</v>
      </c>
      <c r="E113" s="1497" t="s">
        <v>770</v>
      </c>
      <c r="F113" s="2165" t="s">
        <v>2977</v>
      </c>
      <c r="G113" s="2167"/>
      <c r="H113" s="1526"/>
    </row>
    <row r="114" spans="1:8" s="1188" customFormat="1" ht="18.75" customHeight="1" x14ac:dyDescent="0.15">
      <c r="A114" s="1242"/>
      <c r="B114" s="2192" t="s">
        <v>2637</v>
      </c>
      <c r="C114" s="1201" t="s">
        <v>241</v>
      </c>
      <c r="D114" s="1199" t="s">
        <v>241</v>
      </c>
      <c r="E114" s="1267" t="s">
        <v>770</v>
      </c>
      <c r="F114" s="2188" t="s">
        <v>2638</v>
      </c>
      <c r="G114" s="2189"/>
      <c r="H114" s="1269"/>
    </row>
    <row r="115" spans="1:8" s="1188" customFormat="1" ht="18.75" customHeight="1" x14ac:dyDescent="0.15">
      <c r="A115" s="1242"/>
      <c r="B115" s="2193"/>
      <c r="C115" s="1201" t="s">
        <v>241</v>
      </c>
      <c r="D115" s="1199" t="s">
        <v>241</v>
      </c>
      <c r="E115" s="1267" t="s">
        <v>770</v>
      </c>
      <c r="F115" s="2188" t="s">
        <v>2641</v>
      </c>
      <c r="G115" s="2189"/>
      <c r="H115" s="1269" t="s">
        <v>2915</v>
      </c>
    </row>
    <row r="116" spans="1:8" s="1188" customFormat="1" ht="18.75" customHeight="1" x14ac:dyDescent="0.15">
      <c r="A116" s="1242"/>
      <c r="B116" s="2193"/>
      <c r="C116" s="1201" t="s">
        <v>241</v>
      </c>
      <c r="D116" s="1199" t="s">
        <v>241</v>
      </c>
      <c r="E116" s="1267" t="s">
        <v>770</v>
      </c>
      <c r="F116" s="2188" t="s">
        <v>2640</v>
      </c>
      <c r="G116" s="2189"/>
      <c r="H116" s="1269" t="s">
        <v>2878</v>
      </c>
    </row>
    <row r="117" spans="1:8" s="1188" customFormat="1" ht="36" customHeight="1" x14ac:dyDescent="0.15">
      <c r="A117" s="1242"/>
      <c r="B117" s="2194"/>
      <c r="C117" s="1338"/>
      <c r="D117" s="1339"/>
      <c r="E117" s="1267" t="s">
        <v>1026</v>
      </c>
      <c r="F117" s="2188" t="s">
        <v>2648</v>
      </c>
      <c r="G117" s="2189"/>
      <c r="H117" s="1269" t="s">
        <v>2649</v>
      </c>
    </row>
    <row r="118" spans="1:8" s="1188" customFormat="1" ht="32.25" customHeight="1" x14ac:dyDescent="0.15">
      <c r="A118" s="1242"/>
      <c r="B118" s="2192" t="s">
        <v>2576</v>
      </c>
      <c r="C118" s="1337"/>
      <c r="D118" s="1199" t="s">
        <v>241</v>
      </c>
      <c r="E118" s="1267" t="s">
        <v>770</v>
      </c>
      <c r="F118" s="2188" t="s">
        <v>2646</v>
      </c>
      <c r="G118" s="2189"/>
      <c r="H118" s="1269"/>
    </row>
    <row r="119" spans="1:8" s="1188" customFormat="1" ht="32.25" customHeight="1" x14ac:dyDescent="0.15">
      <c r="A119" s="1242"/>
      <c r="B119" s="2193"/>
      <c r="C119" s="1337"/>
      <c r="D119" s="1199" t="s">
        <v>241</v>
      </c>
      <c r="E119" s="1267" t="s">
        <v>770</v>
      </c>
      <c r="F119" s="2138" t="s">
        <v>2627</v>
      </c>
      <c r="G119" s="2139"/>
      <c r="H119" s="1265" t="s">
        <v>2630</v>
      </c>
    </row>
    <row r="120" spans="1:8" s="1188" customFormat="1" ht="32.25" customHeight="1" x14ac:dyDescent="0.15">
      <c r="A120" s="1242"/>
      <c r="B120" s="2193"/>
      <c r="C120" s="1337"/>
      <c r="D120" s="1199" t="s">
        <v>241</v>
      </c>
      <c r="E120" s="1267" t="s">
        <v>770</v>
      </c>
      <c r="F120" s="2138" t="s">
        <v>2650</v>
      </c>
      <c r="G120" s="2139"/>
      <c r="H120" s="1265" t="s">
        <v>2651</v>
      </c>
    </row>
    <row r="121" spans="1:8" s="1188" customFormat="1" ht="43.5" customHeight="1" x14ac:dyDescent="0.15">
      <c r="A121" s="1242"/>
      <c r="B121" s="2194"/>
      <c r="C121" s="1337"/>
      <c r="D121" s="1199" t="s">
        <v>241</v>
      </c>
      <c r="E121" s="1267" t="s">
        <v>770</v>
      </c>
      <c r="F121" s="2138" t="s">
        <v>2653</v>
      </c>
      <c r="G121" s="2139"/>
      <c r="H121" s="1265" t="s">
        <v>2652</v>
      </c>
    </row>
    <row r="122" spans="1:8" ht="33.4" customHeight="1" x14ac:dyDescent="0.15">
      <c r="A122" s="1492"/>
      <c r="B122" s="2162" t="s">
        <v>2558</v>
      </c>
      <c r="C122" s="1263"/>
      <c r="D122" s="1496" t="s">
        <v>241</v>
      </c>
      <c r="E122" s="1500" t="s">
        <v>770</v>
      </c>
      <c r="F122" s="2107" t="s">
        <v>3165</v>
      </c>
      <c r="G122" s="2108"/>
      <c r="H122" s="1495"/>
    </row>
    <row r="123" spans="1:8" ht="41.25" customHeight="1" x14ac:dyDescent="0.15">
      <c r="A123" s="1492"/>
      <c r="B123" s="2163"/>
      <c r="C123" s="1263"/>
      <c r="D123" s="1496" t="s">
        <v>241</v>
      </c>
      <c r="E123" s="1500" t="s">
        <v>770</v>
      </c>
      <c r="F123" s="2107" t="s">
        <v>2867</v>
      </c>
      <c r="G123" s="2108"/>
      <c r="H123" s="1517" t="s">
        <v>2879</v>
      </c>
    </row>
    <row r="124" spans="1:8" ht="36" customHeight="1" x14ac:dyDescent="0.15">
      <c r="A124" s="1518"/>
      <c r="B124" s="2338"/>
      <c r="C124" s="1263"/>
      <c r="D124" s="1519" t="s">
        <v>241</v>
      </c>
      <c r="E124" s="1520" t="s">
        <v>770</v>
      </c>
      <c r="F124" s="2339" t="s">
        <v>2571</v>
      </c>
      <c r="G124" s="2340"/>
      <c r="H124" s="1521" t="s">
        <v>2559</v>
      </c>
    </row>
    <row r="125" spans="1:8" s="1188" customFormat="1" ht="32.25" customHeight="1" x14ac:dyDescent="0.15">
      <c r="A125" s="1276"/>
      <c r="B125" s="1268" t="s">
        <v>2577</v>
      </c>
      <c r="C125" s="1201" t="s">
        <v>241</v>
      </c>
      <c r="D125" s="1199" t="s">
        <v>241</v>
      </c>
      <c r="E125" s="1267" t="s">
        <v>770</v>
      </c>
      <c r="F125" s="2188" t="s">
        <v>2581</v>
      </c>
      <c r="G125" s="2189"/>
      <c r="H125" s="1197" t="s">
        <v>2580</v>
      </c>
    </row>
    <row r="126" spans="1:8" s="1188" customFormat="1" ht="32.25" customHeight="1" x14ac:dyDescent="0.15">
      <c r="A126" s="1276"/>
      <c r="B126" s="1268" t="s">
        <v>2578</v>
      </c>
      <c r="C126" s="1201" t="s">
        <v>241</v>
      </c>
      <c r="D126" s="1199" t="s">
        <v>241</v>
      </c>
      <c r="E126" s="1267" t="s">
        <v>770</v>
      </c>
      <c r="F126" s="2188" t="s">
        <v>2581</v>
      </c>
      <c r="G126" s="2189"/>
      <c r="H126" s="1197" t="s">
        <v>2580</v>
      </c>
    </row>
    <row r="127" spans="1:8" s="1188" customFormat="1" ht="32.25" customHeight="1" x14ac:dyDescent="0.15">
      <c r="A127" s="1242"/>
      <c r="B127" s="1270" t="s">
        <v>2579</v>
      </c>
      <c r="C127" s="1271" t="s">
        <v>241</v>
      </c>
      <c r="D127" s="1272" t="s">
        <v>241</v>
      </c>
      <c r="E127" s="1204" t="s">
        <v>770</v>
      </c>
      <c r="F127" s="2130" t="s">
        <v>2581</v>
      </c>
      <c r="G127" s="2131"/>
      <c r="H127" s="1273" t="s">
        <v>2580</v>
      </c>
    </row>
    <row r="128" spans="1:8" x14ac:dyDescent="0.15">
      <c r="H128" s="1522"/>
    </row>
  </sheetData>
  <mergeCells count="155">
    <mergeCell ref="F125:G125"/>
    <mergeCell ref="F126:G126"/>
    <mergeCell ref="F127:G127"/>
    <mergeCell ref="B114:B117"/>
    <mergeCell ref="F114:G114"/>
    <mergeCell ref="F115:G115"/>
    <mergeCell ref="F116:G116"/>
    <mergeCell ref="F117:G117"/>
    <mergeCell ref="B118:B121"/>
    <mergeCell ref="F118:G118"/>
    <mergeCell ref="F71:G71"/>
    <mergeCell ref="F102:G102"/>
    <mergeCell ref="F103:G103"/>
    <mergeCell ref="B104:B108"/>
    <mergeCell ref="F104:G104"/>
    <mergeCell ref="F105:G105"/>
    <mergeCell ref="F106:G106"/>
    <mergeCell ref="F107:G107"/>
    <mergeCell ref="F108:G108"/>
    <mergeCell ref="B98:B103"/>
    <mergeCell ref="F98:G98"/>
    <mergeCell ref="F99:G99"/>
    <mergeCell ref="F100:G100"/>
    <mergeCell ref="F101:G101"/>
    <mergeCell ref="F94:G94"/>
    <mergeCell ref="B95:B97"/>
    <mergeCell ref="F95:G95"/>
    <mergeCell ref="F96:G96"/>
    <mergeCell ref="F97:G97"/>
    <mergeCell ref="F86:G86"/>
    <mergeCell ref="B87:B88"/>
    <mergeCell ref="F87:G87"/>
    <mergeCell ref="F88:G88"/>
    <mergeCell ref="B89:B94"/>
    <mergeCell ref="F35:G35"/>
    <mergeCell ref="F37:G37"/>
    <mergeCell ref="F85:G85"/>
    <mergeCell ref="F83:G83"/>
    <mergeCell ref="B83:B85"/>
    <mergeCell ref="F42:G42"/>
    <mergeCell ref="F43:G43"/>
    <mergeCell ref="F45:G45"/>
    <mergeCell ref="F46:G46"/>
    <mergeCell ref="F47:G47"/>
    <mergeCell ref="F72:G72"/>
    <mergeCell ref="B73:B75"/>
    <mergeCell ref="F73:G73"/>
    <mergeCell ref="F74:G74"/>
    <mergeCell ref="F75:G75"/>
    <mergeCell ref="B76:B78"/>
    <mergeCell ref="F76:G76"/>
    <mergeCell ref="F77:G77"/>
    <mergeCell ref="F78:G78"/>
    <mergeCell ref="B67:B70"/>
    <mergeCell ref="F67:G67"/>
    <mergeCell ref="F68:G68"/>
    <mergeCell ref="F69:G69"/>
    <mergeCell ref="F70:G70"/>
    <mergeCell ref="F109:G109"/>
    <mergeCell ref="F110:G110"/>
    <mergeCell ref="F111:G111"/>
    <mergeCell ref="F112:G112"/>
    <mergeCell ref="F113:G113"/>
    <mergeCell ref="B122:B124"/>
    <mergeCell ref="F122:G122"/>
    <mergeCell ref="F123:G123"/>
    <mergeCell ref="F124:G124"/>
    <mergeCell ref="F119:G119"/>
    <mergeCell ref="F120:G120"/>
    <mergeCell ref="F121:G121"/>
    <mergeCell ref="F89:G89"/>
    <mergeCell ref="F90:G90"/>
    <mergeCell ref="F91:G91"/>
    <mergeCell ref="F92:G92"/>
    <mergeCell ref="F93:G93"/>
    <mergeCell ref="B79:B82"/>
    <mergeCell ref="F79:G79"/>
    <mergeCell ref="F80:G80"/>
    <mergeCell ref="F81:G81"/>
    <mergeCell ref="F82:G82"/>
    <mergeCell ref="F84:G84"/>
    <mergeCell ref="F57:G57"/>
    <mergeCell ref="B61:B62"/>
    <mergeCell ref="F61:G61"/>
    <mergeCell ref="F62:G62"/>
    <mergeCell ref="B63:B66"/>
    <mergeCell ref="F63:G63"/>
    <mergeCell ref="F64:G64"/>
    <mergeCell ref="F65:G65"/>
    <mergeCell ref="F66:G66"/>
    <mergeCell ref="F58:G58"/>
    <mergeCell ref="F59:G59"/>
    <mergeCell ref="F60:G60"/>
    <mergeCell ref="B57:B60"/>
    <mergeCell ref="H51:H52"/>
    <mergeCell ref="F52:G52"/>
    <mergeCell ref="B53:B56"/>
    <mergeCell ref="F53:G53"/>
    <mergeCell ref="F54:G54"/>
    <mergeCell ref="F55:G55"/>
    <mergeCell ref="F56:G56"/>
    <mergeCell ref="F44:G44"/>
    <mergeCell ref="B48:B52"/>
    <mergeCell ref="F48:G48"/>
    <mergeCell ref="F49:G49"/>
    <mergeCell ref="F50:G50"/>
    <mergeCell ref="F51:G51"/>
    <mergeCell ref="B44:B47"/>
    <mergeCell ref="B36:B40"/>
    <mergeCell ref="F36:G36"/>
    <mergeCell ref="F39:G39"/>
    <mergeCell ref="F40:G40"/>
    <mergeCell ref="B41:B43"/>
    <mergeCell ref="F41:G41"/>
    <mergeCell ref="F38:G38"/>
    <mergeCell ref="E26:G26"/>
    <mergeCell ref="B27:B28"/>
    <mergeCell ref="C27:C28"/>
    <mergeCell ref="F27:G27"/>
    <mergeCell ref="F28:G28"/>
    <mergeCell ref="B29:B30"/>
    <mergeCell ref="C29:C30"/>
    <mergeCell ref="F29:G29"/>
    <mergeCell ref="F30:G30"/>
    <mergeCell ref="B31:B32"/>
    <mergeCell ref="C31:C32"/>
    <mergeCell ref="F31:G31"/>
    <mergeCell ref="F32:G32"/>
    <mergeCell ref="B33:B35"/>
    <mergeCell ref="C33:C35"/>
    <mergeCell ref="F33:G33"/>
    <mergeCell ref="F34:G34"/>
    <mergeCell ref="B22:B25"/>
    <mergeCell ref="C22:C25"/>
    <mergeCell ref="F22:G22"/>
    <mergeCell ref="F23:G23"/>
    <mergeCell ref="F24:G24"/>
    <mergeCell ref="F25:G25"/>
    <mergeCell ref="F17:G17"/>
    <mergeCell ref="F18:G18"/>
    <mergeCell ref="E19:G19"/>
    <mergeCell ref="B20:B21"/>
    <mergeCell ref="C20:C21"/>
    <mergeCell ref="F20:G20"/>
    <mergeCell ref="F21:G21"/>
    <mergeCell ref="A1:H1"/>
    <mergeCell ref="A9:B9"/>
    <mergeCell ref="E9:G9"/>
    <mergeCell ref="A10:B16"/>
    <mergeCell ref="F10:G10"/>
    <mergeCell ref="F11:G11"/>
    <mergeCell ref="F12:G12"/>
    <mergeCell ref="C13:C16"/>
    <mergeCell ref="D13:D16"/>
    <mergeCell ref="H13:H16"/>
  </mergeCells>
  <phoneticPr fontId="9"/>
  <printOptions horizontalCentered="1"/>
  <pageMargins left="0.59055118110236227" right="0.39370078740157483" top="0.78740157480314965" bottom="0.39370078740157483" header="0.51181102362204722" footer="0.51181102362204722"/>
  <pageSetup paperSize="9" scale="81" fitToHeight="4" orientation="portrait"/>
  <headerFooter alignWithMargins="0">
    <oddHeader>&amp;R&amp;"ＭＳ ゴシック,標準"&amp;10（福岡市様式）&lt;別紙２&gt;</oddHeader>
  </headerFooter>
  <rowBreaks count="3" manualBreakCount="3">
    <brk id="40" max="7" man="1"/>
    <brk id="66" max="7" man="1"/>
    <brk id="94" max="7"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B1:AK106"/>
  <sheetViews>
    <sheetView workbookViewId="0"/>
  </sheetViews>
  <sheetFormatPr defaultColWidth="3.5" defaultRowHeight="13.5" x14ac:dyDescent="0.15"/>
  <cols>
    <col min="1" max="1" width="1.75" style="3" customWidth="1"/>
    <col min="2" max="2" width="3" style="13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6.75" customHeight="1" x14ac:dyDescent="0.15"/>
    <row r="2" spans="2:32" s="1" customFormat="1" x14ac:dyDescent="0.15">
      <c r="B2" s="1" t="s">
        <v>1452</v>
      </c>
    </row>
    <row r="3" spans="2:32" s="1" customFormat="1" x14ac:dyDescent="0.15">
      <c r="W3" s="45" t="s">
        <v>477</v>
      </c>
      <c r="X3" s="2707"/>
      <c r="Y3" s="2707"/>
      <c r="Z3" s="1" t="s">
        <v>478</v>
      </c>
      <c r="AA3" s="2707"/>
      <c r="AB3" s="2707"/>
      <c r="AC3" s="1" t="s">
        <v>479</v>
      </c>
      <c r="AD3" s="45"/>
      <c r="AE3" s="1" t="s">
        <v>647</v>
      </c>
    </row>
    <row r="4" spans="2:32" s="1" customFormat="1" ht="3.75" customHeight="1" x14ac:dyDescent="0.15">
      <c r="W4" s="45"/>
      <c r="X4" s="12"/>
      <c r="Y4" s="12"/>
      <c r="AA4" s="12"/>
      <c r="AB4" s="12"/>
      <c r="AD4" s="45"/>
    </row>
    <row r="5" spans="2:32" s="1" customFormat="1" ht="26.25" customHeight="1" x14ac:dyDescent="0.15">
      <c r="B5" s="2968" t="s">
        <v>2147</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row>
    <row r="6" spans="2:32" s="1" customFormat="1" ht="8.25" customHeight="1" x14ac:dyDescent="0.15"/>
    <row r="7" spans="2:32" s="1" customFormat="1" ht="30" customHeight="1" x14ac:dyDescent="0.15">
      <c r="B7" s="2854" t="s">
        <v>1269</v>
      </c>
      <c r="C7" s="2959"/>
      <c r="D7" s="2959"/>
      <c r="E7" s="2960"/>
      <c r="F7" s="2853"/>
      <c r="G7" s="2853"/>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row>
    <row r="8" spans="2:32" ht="30" customHeight="1" x14ac:dyDescent="0.15">
      <c r="B8" s="2854" t="s">
        <v>1270</v>
      </c>
      <c r="C8" s="2959"/>
      <c r="D8" s="2959"/>
      <c r="E8" s="2960"/>
      <c r="F8" s="734"/>
      <c r="G8" s="735"/>
      <c r="H8" s="207" t="s">
        <v>10</v>
      </c>
      <c r="I8" s="735" t="s">
        <v>762</v>
      </c>
      <c r="J8" s="735"/>
      <c r="K8" s="735"/>
      <c r="L8" s="735"/>
      <c r="M8" s="208" t="s">
        <v>10</v>
      </c>
      <c r="N8" s="735" t="s">
        <v>763</v>
      </c>
      <c r="O8" s="735"/>
      <c r="P8" s="735"/>
      <c r="Q8" s="735"/>
      <c r="R8" s="735"/>
      <c r="S8" s="207" t="s">
        <v>10</v>
      </c>
      <c r="T8" s="735" t="s">
        <v>764</v>
      </c>
      <c r="U8" s="733"/>
      <c r="V8" s="735"/>
      <c r="W8" s="735"/>
      <c r="X8" s="735"/>
      <c r="Y8" s="735"/>
      <c r="Z8" s="735"/>
      <c r="AA8" s="735"/>
      <c r="AB8" s="735"/>
      <c r="AC8" s="735"/>
      <c r="AD8" s="735"/>
      <c r="AE8" s="735"/>
      <c r="AF8" s="739"/>
    </row>
    <row r="9" spans="2:32" ht="30" customHeight="1" x14ac:dyDescent="0.15">
      <c r="B9" s="2854" t="s">
        <v>1271</v>
      </c>
      <c r="C9" s="2959"/>
      <c r="D9" s="2959"/>
      <c r="E9" s="2960"/>
      <c r="F9" s="734"/>
      <c r="G9" s="735"/>
      <c r="H9" s="207" t="s">
        <v>10</v>
      </c>
      <c r="I9" s="7" t="s">
        <v>1272</v>
      </c>
      <c r="J9" s="735"/>
      <c r="K9" s="735"/>
      <c r="L9" s="735"/>
      <c r="M9" s="735"/>
      <c r="N9" s="735"/>
      <c r="O9" s="735"/>
      <c r="P9" s="735"/>
      <c r="Q9" s="735"/>
      <c r="R9" s="735"/>
      <c r="S9" s="208" t="s">
        <v>10</v>
      </c>
      <c r="T9" s="7" t="s">
        <v>1273</v>
      </c>
      <c r="U9" s="733"/>
      <c r="V9" s="735"/>
      <c r="W9" s="735"/>
      <c r="X9" s="735"/>
      <c r="Y9" s="735"/>
      <c r="Z9" s="735"/>
      <c r="AA9" s="735"/>
      <c r="AB9" s="735"/>
      <c r="AC9" s="735"/>
      <c r="AD9" s="735"/>
      <c r="AE9" s="735"/>
      <c r="AF9" s="739"/>
    </row>
    <row r="10" spans="2:32" ht="30" customHeight="1" x14ac:dyDescent="0.15">
      <c r="B10" s="3153" t="s">
        <v>1274</v>
      </c>
      <c r="C10" s="3154"/>
      <c r="D10" s="3154"/>
      <c r="E10" s="3155"/>
      <c r="F10" s="41"/>
      <c r="G10" s="22"/>
      <c r="H10" s="208" t="s">
        <v>10</v>
      </c>
      <c r="I10" s="7" t="s">
        <v>1275</v>
      </c>
      <c r="J10" s="22"/>
      <c r="K10" s="22"/>
      <c r="L10" s="22"/>
      <c r="M10" s="22"/>
      <c r="N10" s="22"/>
      <c r="O10" s="22"/>
      <c r="P10" s="22"/>
      <c r="Q10" s="22"/>
      <c r="R10" s="22"/>
      <c r="S10" s="22"/>
      <c r="T10" s="7"/>
      <c r="U10" s="226"/>
      <c r="V10" s="22"/>
      <c r="W10" s="22"/>
      <c r="X10" s="22"/>
      <c r="Y10" s="22"/>
      <c r="Z10" s="22"/>
      <c r="AA10" s="22"/>
      <c r="AB10" s="22"/>
      <c r="AC10" s="22"/>
      <c r="AD10" s="22"/>
      <c r="AE10" s="22"/>
      <c r="AF10" s="23"/>
    </row>
    <row r="11" spans="2:32" ht="30" customHeight="1" x14ac:dyDescent="0.15">
      <c r="B11" s="3156"/>
      <c r="C11" s="2524"/>
      <c r="D11" s="2524"/>
      <c r="E11" s="3157"/>
      <c r="F11" s="145"/>
      <c r="G11" s="87"/>
      <c r="H11" s="210" t="s">
        <v>10</v>
      </c>
      <c r="I11" s="8" t="s">
        <v>1276</v>
      </c>
      <c r="J11" s="87"/>
      <c r="K11" s="87"/>
      <c r="L11" s="87"/>
      <c r="M11" s="87"/>
      <c r="N11" s="87"/>
      <c r="O11" s="87"/>
      <c r="P11" s="87"/>
      <c r="Q11" s="87"/>
      <c r="R11" s="87"/>
      <c r="S11" s="87"/>
      <c r="T11" s="8"/>
      <c r="U11" s="228"/>
      <c r="V11" s="87"/>
      <c r="W11" s="87"/>
      <c r="X11" s="87"/>
      <c r="Y11" s="87"/>
      <c r="Z11" s="87"/>
      <c r="AA11" s="87"/>
      <c r="AB11" s="87"/>
      <c r="AC11" s="87"/>
      <c r="AD11" s="87"/>
      <c r="AE11" s="87"/>
      <c r="AF11" s="142"/>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4"/>
      <c r="R13" s="7"/>
      <c r="S13" s="7"/>
      <c r="T13" s="7"/>
      <c r="U13" s="7"/>
      <c r="V13" s="7"/>
      <c r="W13" s="7"/>
      <c r="X13" s="7"/>
      <c r="Y13" s="7"/>
      <c r="Z13" s="7"/>
      <c r="AA13" s="7"/>
      <c r="AB13" s="7"/>
      <c r="AC13" s="7"/>
      <c r="AD13" s="7"/>
      <c r="AE13" s="7"/>
      <c r="AF13" s="4"/>
    </row>
    <row r="14" spans="2:32" s="1" customFormat="1" ht="21" customHeight="1" x14ac:dyDescent="0.15">
      <c r="B14" s="2694" t="s">
        <v>1277</v>
      </c>
      <c r="C14" s="2695"/>
      <c r="D14" s="2695"/>
      <c r="E14" s="2699"/>
      <c r="AD14" s="3545" t="s">
        <v>1278</v>
      </c>
      <c r="AE14" s="3546"/>
      <c r="AF14" s="723"/>
    </row>
    <row r="15" spans="2:32" s="1" customFormat="1" ht="21" customHeight="1" x14ac:dyDescent="0.15">
      <c r="B15" s="2694"/>
      <c r="C15" s="2695"/>
      <c r="D15" s="2695"/>
      <c r="E15" s="2699"/>
      <c r="AD15" s="3547"/>
      <c r="AE15" s="3548"/>
      <c r="AF15" s="723"/>
    </row>
    <row r="16" spans="2:32" s="1" customFormat="1" ht="21" customHeight="1" x14ac:dyDescent="0.15">
      <c r="B16" s="2694"/>
      <c r="C16" s="2695"/>
      <c r="D16" s="2695"/>
      <c r="E16" s="2699"/>
      <c r="G16" s="6" t="s">
        <v>1279</v>
      </c>
      <c r="H16" s="7"/>
      <c r="I16" s="7"/>
      <c r="J16" s="7"/>
      <c r="K16" s="7"/>
      <c r="L16" s="7"/>
      <c r="M16" s="7"/>
      <c r="N16" s="7"/>
      <c r="O16" s="7"/>
      <c r="P16" s="7"/>
      <c r="Q16" s="7"/>
      <c r="R16" s="7"/>
      <c r="S16" s="7"/>
      <c r="T16" s="7"/>
      <c r="U16" s="7"/>
      <c r="V16" s="7"/>
      <c r="W16" s="7"/>
      <c r="X16" s="7"/>
      <c r="Y16" s="7"/>
      <c r="Z16" s="7"/>
      <c r="AA16" s="7"/>
      <c r="AB16" s="7"/>
      <c r="AC16" s="7"/>
      <c r="AD16" s="245"/>
      <c r="AE16" s="246"/>
      <c r="AF16" s="723"/>
    </row>
    <row r="17" spans="2:32" s="1" customFormat="1" ht="30" customHeight="1" x14ac:dyDescent="0.15">
      <c r="B17" s="146"/>
      <c r="C17" s="662"/>
      <c r="D17" s="662"/>
      <c r="E17" s="133"/>
      <c r="G17" s="139"/>
      <c r="H17" s="744" t="s">
        <v>858</v>
      </c>
      <c r="I17" s="3529" t="s">
        <v>1280</v>
      </c>
      <c r="J17" s="3543"/>
      <c r="K17" s="3543"/>
      <c r="L17" s="3543"/>
      <c r="M17" s="3544"/>
      <c r="N17" s="674"/>
      <c r="O17" s="664" t="s">
        <v>860</v>
      </c>
      <c r="P17" s="3528" t="s">
        <v>863</v>
      </c>
      <c r="Q17" s="3467" t="s">
        <v>1004</v>
      </c>
      <c r="R17" s="2672" t="s">
        <v>1281</v>
      </c>
      <c r="S17" s="2672"/>
      <c r="T17" s="2672"/>
      <c r="U17" s="2672"/>
      <c r="V17" s="3529"/>
      <c r="W17" s="2507"/>
      <c r="X17" s="2470" t="s">
        <v>576</v>
      </c>
      <c r="Y17" s="616" t="s">
        <v>863</v>
      </c>
      <c r="Z17" s="2884" t="s">
        <v>1282</v>
      </c>
      <c r="AA17" s="2884"/>
      <c r="AB17" s="2884"/>
      <c r="AC17" s="2884"/>
      <c r="AD17" s="247" t="s">
        <v>10</v>
      </c>
      <c r="AE17" s="248">
        <v>20</v>
      </c>
      <c r="AF17" s="723"/>
    </row>
    <row r="18" spans="2:32" s="1" customFormat="1" ht="30" customHeight="1" x14ac:dyDescent="0.15">
      <c r="B18" s="146"/>
      <c r="C18" s="662"/>
      <c r="D18" s="662"/>
      <c r="E18" s="133"/>
      <c r="G18" s="139"/>
      <c r="H18" s="744" t="s">
        <v>861</v>
      </c>
      <c r="I18" s="3529" t="s">
        <v>1283</v>
      </c>
      <c r="J18" s="2619"/>
      <c r="K18" s="2619"/>
      <c r="L18" s="2619"/>
      <c r="M18" s="2620"/>
      <c r="N18" s="397"/>
      <c r="O18" s="728" t="s">
        <v>860</v>
      </c>
      <c r="P18" s="3528"/>
      <c r="Q18" s="3467"/>
      <c r="R18" s="2672"/>
      <c r="S18" s="2672"/>
      <c r="T18" s="2672"/>
      <c r="U18" s="2672"/>
      <c r="V18" s="3529"/>
      <c r="W18" s="3160"/>
      <c r="X18" s="2470"/>
      <c r="Y18" s="616" t="s">
        <v>863</v>
      </c>
      <c r="Z18" s="2884" t="s">
        <v>1284</v>
      </c>
      <c r="AA18" s="2884"/>
      <c r="AB18" s="2884"/>
      <c r="AC18" s="2884"/>
      <c r="AD18" s="247" t="s">
        <v>10</v>
      </c>
      <c r="AE18" s="248">
        <v>10</v>
      </c>
      <c r="AF18" s="723"/>
    </row>
    <row r="19" spans="2:32" s="1" customFormat="1" ht="30" customHeight="1" x14ac:dyDescent="0.15">
      <c r="B19" s="146"/>
      <c r="C19" s="662"/>
      <c r="D19" s="662"/>
      <c r="E19" s="133"/>
      <c r="G19" s="139"/>
      <c r="H19" s="744" t="s">
        <v>1002</v>
      </c>
      <c r="I19" s="3529" t="s">
        <v>1285</v>
      </c>
      <c r="J19" s="2619"/>
      <c r="K19" s="2619"/>
      <c r="L19" s="2619"/>
      <c r="M19" s="2620"/>
      <c r="N19" s="397"/>
      <c r="O19" s="728" t="s">
        <v>860</v>
      </c>
      <c r="P19" s="3528"/>
      <c r="Q19" s="3467"/>
      <c r="R19" s="2672"/>
      <c r="S19" s="2672"/>
      <c r="T19" s="2672"/>
      <c r="U19" s="2672"/>
      <c r="V19" s="3529"/>
      <c r="W19" s="2510"/>
      <c r="X19" s="2470"/>
      <c r="Y19" s="616" t="s">
        <v>863</v>
      </c>
      <c r="Z19" s="2884" t="s">
        <v>1286</v>
      </c>
      <c r="AA19" s="2884"/>
      <c r="AB19" s="2884"/>
      <c r="AC19" s="2884"/>
      <c r="AD19" s="247" t="s">
        <v>10</v>
      </c>
      <c r="AE19" s="248">
        <v>0</v>
      </c>
      <c r="AF19" s="723"/>
    </row>
    <row r="20" spans="2:32" s="1" customFormat="1" ht="7.5" customHeight="1" x14ac:dyDescent="0.15">
      <c r="B20" s="146"/>
      <c r="C20" s="662"/>
      <c r="D20" s="662"/>
      <c r="E20" s="133"/>
      <c r="G20" s="135"/>
      <c r="H20" s="8"/>
      <c r="I20" s="193"/>
      <c r="J20" s="193"/>
      <c r="K20" s="193"/>
      <c r="L20" s="193"/>
      <c r="M20" s="193"/>
      <c r="N20" s="193"/>
      <c r="O20" s="193"/>
      <c r="P20" s="193"/>
      <c r="Q20" s="193"/>
      <c r="R20" s="193"/>
      <c r="S20" s="193"/>
      <c r="T20" s="193"/>
      <c r="U20" s="193"/>
      <c r="V20" s="193"/>
      <c r="W20" s="8"/>
      <c r="X20" s="659"/>
      <c r="Y20" s="659"/>
      <c r="Z20" s="8"/>
      <c r="AA20" s="8"/>
      <c r="AB20" s="8"/>
      <c r="AC20" s="8"/>
      <c r="AD20" s="249"/>
      <c r="AE20" s="250"/>
      <c r="AF20" s="723"/>
    </row>
    <row r="21" spans="2:32" s="1" customFormat="1" ht="21" customHeight="1" x14ac:dyDescent="0.15">
      <c r="B21" s="146"/>
      <c r="C21" s="662"/>
      <c r="D21" s="662"/>
      <c r="E21" s="133"/>
      <c r="G21" s="6" t="s">
        <v>1287</v>
      </c>
      <c r="H21" s="7"/>
      <c r="I21" s="670"/>
      <c r="J21" s="670"/>
      <c r="K21" s="670"/>
      <c r="L21" s="670"/>
      <c r="M21" s="670"/>
      <c r="N21" s="670"/>
      <c r="O21" s="670"/>
      <c r="P21" s="670"/>
      <c r="Q21" s="670"/>
      <c r="R21" s="670"/>
      <c r="S21" s="670"/>
      <c r="T21" s="670"/>
      <c r="U21" s="670"/>
      <c r="V21" s="670"/>
      <c r="W21" s="7"/>
      <c r="X21" s="658"/>
      <c r="Y21" s="658"/>
      <c r="Z21" s="7"/>
      <c r="AA21" s="7"/>
      <c r="AB21" s="7"/>
      <c r="AC21" s="7"/>
      <c r="AD21" s="252"/>
      <c r="AE21" s="253"/>
      <c r="AF21" s="723"/>
    </row>
    <row r="22" spans="2:32" s="1" customFormat="1" ht="23.25" customHeight="1" x14ac:dyDescent="0.15">
      <c r="B22" s="192"/>
      <c r="C22" s="21"/>
      <c r="D22" s="21"/>
      <c r="E22" s="673"/>
      <c r="G22" s="139"/>
      <c r="H22" s="744" t="s">
        <v>858</v>
      </c>
      <c r="I22" s="3529" t="s">
        <v>1288</v>
      </c>
      <c r="J22" s="2619"/>
      <c r="K22" s="2619"/>
      <c r="L22" s="2619"/>
      <c r="M22" s="2620"/>
      <c r="N22" s="674"/>
      <c r="O22" s="664" t="s">
        <v>860</v>
      </c>
      <c r="P22" s="3528" t="s">
        <v>863</v>
      </c>
      <c r="Q22" s="3467" t="s">
        <v>1004</v>
      </c>
      <c r="R22" s="2672" t="s">
        <v>1289</v>
      </c>
      <c r="S22" s="2672"/>
      <c r="T22" s="2672"/>
      <c r="U22" s="2672"/>
      <c r="V22" s="2672"/>
      <c r="W22" s="2507"/>
      <c r="X22" s="2509" t="s">
        <v>576</v>
      </c>
      <c r="Y22" s="616" t="s">
        <v>863</v>
      </c>
      <c r="Z22" s="2884" t="s">
        <v>1290</v>
      </c>
      <c r="AA22" s="2884"/>
      <c r="AB22" s="2884"/>
      <c r="AC22" s="2884"/>
      <c r="AD22" s="247" t="s">
        <v>10</v>
      </c>
      <c r="AE22" s="248">
        <v>20</v>
      </c>
      <c r="AF22" s="723"/>
    </row>
    <row r="23" spans="2:32" s="1" customFormat="1" ht="30" customHeight="1" x14ac:dyDescent="0.15">
      <c r="B23" s="192"/>
      <c r="C23" s="21"/>
      <c r="D23" s="21"/>
      <c r="E23" s="673"/>
      <c r="G23" s="139"/>
      <c r="H23" s="744" t="s">
        <v>861</v>
      </c>
      <c r="I23" s="3529" t="s">
        <v>1291</v>
      </c>
      <c r="J23" s="2619"/>
      <c r="K23" s="2619"/>
      <c r="L23" s="2619"/>
      <c r="M23" s="2620"/>
      <c r="N23" s="397"/>
      <c r="O23" s="728" t="s">
        <v>860</v>
      </c>
      <c r="P23" s="3528"/>
      <c r="Q23" s="3467"/>
      <c r="R23" s="2672"/>
      <c r="S23" s="2672"/>
      <c r="T23" s="2672"/>
      <c r="U23" s="2672"/>
      <c r="V23" s="2672"/>
      <c r="W23" s="3160"/>
      <c r="X23" s="3161"/>
      <c r="Y23" s="616" t="s">
        <v>863</v>
      </c>
      <c r="Z23" s="2884" t="s">
        <v>1292</v>
      </c>
      <c r="AA23" s="2884"/>
      <c r="AB23" s="2884"/>
      <c r="AC23" s="2884"/>
      <c r="AD23" s="247" t="s">
        <v>10</v>
      </c>
      <c r="AE23" s="248">
        <v>10</v>
      </c>
      <c r="AF23" s="723"/>
    </row>
    <row r="24" spans="2:32" s="1" customFormat="1" ht="24.75" customHeight="1" x14ac:dyDescent="0.15">
      <c r="B24" s="192"/>
      <c r="C24" s="21"/>
      <c r="D24" s="21"/>
      <c r="E24" s="673"/>
      <c r="G24" s="139"/>
      <c r="H24" s="744" t="s">
        <v>1002</v>
      </c>
      <c r="I24" s="3529" t="s">
        <v>1293</v>
      </c>
      <c r="J24" s="2619"/>
      <c r="K24" s="2619"/>
      <c r="L24" s="2619"/>
      <c r="M24" s="2620"/>
      <c r="N24" s="397"/>
      <c r="O24" s="728" t="s">
        <v>860</v>
      </c>
      <c r="P24" s="3528"/>
      <c r="Q24" s="3467"/>
      <c r="R24" s="2672"/>
      <c r="S24" s="2672"/>
      <c r="T24" s="2672"/>
      <c r="U24" s="2672"/>
      <c r="V24" s="2672"/>
      <c r="W24" s="2510"/>
      <c r="X24" s="2512"/>
      <c r="Y24" s="616" t="s">
        <v>863</v>
      </c>
      <c r="Z24" s="2884" t="s">
        <v>1294</v>
      </c>
      <c r="AA24" s="2884"/>
      <c r="AB24" s="2884"/>
      <c r="AC24" s="2884"/>
      <c r="AD24" s="247" t="s">
        <v>10</v>
      </c>
      <c r="AE24" s="248">
        <v>0</v>
      </c>
      <c r="AF24" s="254"/>
    </row>
    <row r="25" spans="2:32" s="1" customFormat="1" ht="7.5" customHeight="1" x14ac:dyDescent="0.15">
      <c r="B25" s="192"/>
      <c r="C25" s="21"/>
      <c r="D25" s="21"/>
      <c r="E25" s="673"/>
      <c r="G25" s="135"/>
      <c r="H25" s="8"/>
      <c r="I25" s="755"/>
      <c r="J25" s="682"/>
      <c r="K25" s="682"/>
      <c r="L25" s="682"/>
      <c r="M25" s="682"/>
      <c r="N25" s="193"/>
      <c r="O25" s="727"/>
      <c r="P25" s="255"/>
      <c r="Q25" s="255"/>
      <c r="R25" s="193"/>
      <c r="S25" s="193"/>
      <c r="T25" s="193"/>
      <c r="U25" s="193"/>
      <c r="V25" s="193"/>
      <c r="W25" s="8"/>
      <c r="X25" s="659"/>
      <c r="Y25" s="659"/>
      <c r="Z25" s="8"/>
      <c r="AA25" s="8"/>
      <c r="AB25" s="8"/>
      <c r="AC25" s="8"/>
      <c r="AD25" s="249"/>
      <c r="AE25" s="250"/>
      <c r="AF25" s="723"/>
    </row>
    <row r="26" spans="2:32" s="1" customFormat="1" ht="21" customHeight="1" x14ac:dyDescent="0.15">
      <c r="B26" s="139"/>
      <c r="E26" s="723"/>
      <c r="G26" s="139" t="s">
        <v>1295</v>
      </c>
      <c r="I26" s="21"/>
      <c r="J26" s="21"/>
      <c r="K26" s="21"/>
      <c r="L26" s="21"/>
      <c r="M26" s="21"/>
      <c r="N26" s="21"/>
      <c r="O26" s="21"/>
      <c r="P26" s="21"/>
      <c r="Q26" s="21"/>
      <c r="R26" s="21"/>
      <c r="S26" s="21"/>
      <c r="T26" s="21"/>
      <c r="U26" s="21"/>
      <c r="V26" s="21"/>
      <c r="X26" s="12"/>
      <c r="Y26" s="12"/>
      <c r="AD26" s="252"/>
      <c r="AE26" s="253"/>
      <c r="AF26" s="723"/>
    </row>
    <row r="27" spans="2:32" s="1" customFormat="1" ht="30.75" customHeight="1" x14ac:dyDescent="0.15">
      <c r="B27" s="146"/>
      <c r="C27" s="662"/>
      <c r="D27" s="662"/>
      <c r="E27" s="133"/>
      <c r="G27" s="139"/>
      <c r="H27" s="3468" t="s">
        <v>858</v>
      </c>
      <c r="I27" s="2882" t="s">
        <v>1296</v>
      </c>
      <c r="J27" s="2576"/>
      <c r="K27" s="2576"/>
      <c r="L27" s="2576"/>
      <c r="M27" s="2577"/>
      <c r="N27" s="2661"/>
      <c r="O27" s="2682" t="s">
        <v>860</v>
      </c>
      <c r="P27" s="3178" t="s">
        <v>863</v>
      </c>
      <c r="Q27" s="3536" t="s">
        <v>1004</v>
      </c>
      <c r="R27" s="3536" t="s">
        <v>1297</v>
      </c>
      <c r="S27" s="3537"/>
      <c r="T27" s="3537"/>
      <c r="U27" s="3537"/>
      <c r="V27" s="3538"/>
      <c r="W27" s="2508"/>
      <c r="X27" s="2509" t="s">
        <v>576</v>
      </c>
      <c r="Y27" s="12" t="s">
        <v>863</v>
      </c>
      <c r="Z27" s="2884" t="s">
        <v>1298</v>
      </c>
      <c r="AA27" s="2884"/>
      <c r="AB27" s="2884"/>
      <c r="AC27" s="2884"/>
      <c r="AD27" s="247" t="s">
        <v>10</v>
      </c>
      <c r="AE27" s="248">
        <v>10</v>
      </c>
      <c r="AF27" s="723"/>
    </row>
    <row r="28" spans="2:32" s="1" customFormat="1" ht="30.75" customHeight="1" x14ac:dyDescent="0.15">
      <c r="B28" s="146"/>
      <c r="C28" s="662"/>
      <c r="D28" s="662"/>
      <c r="E28" s="133"/>
      <c r="G28" s="139"/>
      <c r="H28" s="3468"/>
      <c r="I28" s="2885"/>
      <c r="J28" s="2886"/>
      <c r="K28" s="2886"/>
      <c r="L28" s="2886"/>
      <c r="M28" s="2978"/>
      <c r="N28" s="3179"/>
      <c r="O28" s="2976"/>
      <c r="P28" s="3178"/>
      <c r="Q28" s="3539"/>
      <c r="R28" s="3539"/>
      <c r="S28" s="3530"/>
      <c r="T28" s="3530"/>
      <c r="U28" s="3530"/>
      <c r="V28" s="3540"/>
      <c r="W28" s="2707"/>
      <c r="X28" s="3161"/>
      <c r="Y28" s="12" t="s">
        <v>863</v>
      </c>
      <c r="Z28" s="2884" t="s">
        <v>1299</v>
      </c>
      <c r="AA28" s="2884"/>
      <c r="AB28" s="2884"/>
      <c r="AC28" s="2884"/>
      <c r="AD28" s="247" t="s">
        <v>10</v>
      </c>
      <c r="AE28" s="248">
        <v>5</v>
      </c>
      <c r="AF28" s="723"/>
    </row>
    <row r="29" spans="2:32" s="1" customFormat="1" ht="27" customHeight="1" x14ac:dyDescent="0.15">
      <c r="B29" s="146"/>
      <c r="C29" s="662"/>
      <c r="D29" s="662"/>
      <c r="E29" s="133"/>
      <c r="G29" s="139"/>
      <c r="H29" s="744" t="s">
        <v>861</v>
      </c>
      <c r="I29" s="3529" t="s">
        <v>1300</v>
      </c>
      <c r="J29" s="2619"/>
      <c r="K29" s="2619"/>
      <c r="L29" s="2619"/>
      <c r="M29" s="2620"/>
      <c r="N29" s="397"/>
      <c r="O29" s="728" t="s">
        <v>860</v>
      </c>
      <c r="P29" s="718"/>
      <c r="Q29" s="3534"/>
      <c r="R29" s="3534"/>
      <c r="S29" s="3541"/>
      <c r="T29" s="3541"/>
      <c r="U29" s="3541"/>
      <c r="V29" s="3542"/>
      <c r="W29" s="2511"/>
      <c r="X29" s="2512"/>
      <c r="Y29" s="12" t="s">
        <v>863</v>
      </c>
      <c r="Z29" s="2884" t="s">
        <v>1301</v>
      </c>
      <c r="AA29" s="2884"/>
      <c r="AB29" s="2884"/>
      <c r="AC29" s="2884"/>
      <c r="AD29" s="247" t="s">
        <v>10</v>
      </c>
      <c r="AE29" s="248">
        <v>0</v>
      </c>
      <c r="AF29" s="723"/>
    </row>
    <row r="30" spans="2:32" s="1" customFormat="1" ht="7.5" customHeight="1" x14ac:dyDescent="0.15">
      <c r="B30" s="146"/>
      <c r="C30" s="662"/>
      <c r="D30" s="662"/>
      <c r="E30" s="133"/>
      <c r="G30" s="135"/>
      <c r="H30" s="778"/>
      <c r="I30" s="682"/>
      <c r="J30" s="682"/>
      <c r="K30" s="682"/>
      <c r="L30" s="682"/>
      <c r="M30" s="682"/>
      <c r="N30" s="193"/>
      <c r="O30" s="727"/>
      <c r="P30" s="193"/>
      <c r="Q30" s="193"/>
      <c r="R30" s="193"/>
      <c r="S30" s="193"/>
      <c r="T30" s="193"/>
      <c r="U30" s="193"/>
      <c r="V30" s="193"/>
      <c r="W30" s="8"/>
      <c r="X30" s="659"/>
      <c r="Y30" s="659"/>
      <c r="Z30" s="682"/>
      <c r="AA30" s="682"/>
      <c r="AB30" s="8"/>
      <c r="AC30" s="8"/>
      <c r="AD30" s="256"/>
      <c r="AE30" s="250"/>
      <c r="AF30" s="723"/>
    </row>
    <row r="31" spans="2:32" s="1" customFormat="1" ht="21" customHeight="1" x14ac:dyDescent="0.15">
      <c r="B31" s="192"/>
      <c r="C31" s="21"/>
      <c r="D31" s="21"/>
      <c r="E31" s="673"/>
      <c r="G31" s="6" t="s">
        <v>1302</v>
      </c>
      <c r="H31" s="7"/>
      <c r="I31" s="670"/>
      <c r="J31" s="670"/>
      <c r="K31" s="670"/>
      <c r="L31" s="670"/>
      <c r="M31" s="670"/>
      <c r="N31" s="670"/>
      <c r="O31" s="670"/>
      <c r="P31" s="670"/>
      <c r="Q31" s="670"/>
      <c r="R31" s="670"/>
      <c r="S31" s="670"/>
      <c r="T31" s="670"/>
      <c r="U31" s="670"/>
      <c r="V31" s="670"/>
      <c r="W31" s="7"/>
      <c r="X31" s="658"/>
      <c r="Y31" s="658"/>
      <c r="AD31" s="252"/>
      <c r="AE31" s="253"/>
      <c r="AF31" s="723"/>
    </row>
    <row r="32" spans="2:32" s="1" customFormat="1" ht="31.5" customHeight="1" x14ac:dyDescent="0.15">
      <c r="B32" s="139"/>
      <c r="E32" s="723"/>
      <c r="G32" s="139"/>
      <c r="H32" s="3535" t="s">
        <v>858</v>
      </c>
      <c r="I32" s="2882" t="s">
        <v>1303</v>
      </c>
      <c r="J32" s="2576"/>
      <c r="K32" s="2576"/>
      <c r="L32" s="2576"/>
      <c r="M32" s="2577"/>
      <c r="N32" s="2661"/>
      <c r="O32" s="2682" t="s">
        <v>860</v>
      </c>
      <c r="P32" s="3528" t="s">
        <v>863</v>
      </c>
      <c r="Q32" s="3467" t="s">
        <v>1004</v>
      </c>
      <c r="R32" s="3467" t="s">
        <v>1304</v>
      </c>
      <c r="S32" s="3467"/>
      <c r="T32" s="3467"/>
      <c r="U32" s="3467"/>
      <c r="V32" s="3467"/>
      <c r="W32" s="2507"/>
      <c r="X32" s="2509" t="s">
        <v>576</v>
      </c>
      <c r="Y32" s="12" t="s">
        <v>863</v>
      </c>
      <c r="Z32" s="2884" t="s">
        <v>1298</v>
      </c>
      <c r="AA32" s="2884"/>
      <c r="AB32" s="2884"/>
      <c r="AC32" s="2884"/>
      <c r="AD32" s="247" t="s">
        <v>10</v>
      </c>
      <c r="AE32" s="248">
        <v>10</v>
      </c>
      <c r="AF32" s="723"/>
    </row>
    <row r="33" spans="2:37" s="1" customFormat="1" ht="31.5" customHeight="1" x14ac:dyDescent="0.15">
      <c r="B33" s="139"/>
      <c r="E33" s="723"/>
      <c r="G33" s="139"/>
      <c r="H33" s="3532"/>
      <c r="I33" s="2885"/>
      <c r="J33" s="2886"/>
      <c r="K33" s="2886"/>
      <c r="L33" s="2886"/>
      <c r="M33" s="2978"/>
      <c r="N33" s="3179"/>
      <c r="O33" s="2976"/>
      <c r="P33" s="3528"/>
      <c r="Q33" s="3467"/>
      <c r="R33" s="3467"/>
      <c r="S33" s="3467"/>
      <c r="T33" s="3467"/>
      <c r="U33" s="3467"/>
      <c r="V33" s="3467"/>
      <c r="W33" s="3160"/>
      <c r="X33" s="3161"/>
      <c r="Y33" s="12" t="s">
        <v>863</v>
      </c>
      <c r="Z33" s="2884" t="s">
        <v>1305</v>
      </c>
      <c r="AA33" s="2884"/>
      <c r="AB33" s="2884"/>
      <c r="AC33" s="2884"/>
      <c r="AD33" s="247" t="s">
        <v>10</v>
      </c>
      <c r="AE33" s="248">
        <v>5</v>
      </c>
      <c r="AF33" s="254"/>
    </row>
    <row r="34" spans="2:37" s="1" customFormat="1" ht="30.75" customHeight="1" x14ac:dyDescent="0.15">
      <c r="B34" s="139"/>
      <c r="E34" s="723"/>
      <c r="G34" s="139"/>
      <c r="H34" s="744" t="s">
        <v>861</v>
      </c>
      <c r="I34" s="3529" t="s">
        <v>1306</v>
      </c>
      <c r="J34" s="2619"/>
      <c r="K34" s="2619"/>
      <c r="L34" s="2619"/>
      <c r="M34" s="2620"/>
      <c r="N34" s="397"/>
      <c r="O34" s="728" t="s">
        <v>860</v>
      </c>
      <c r="P34" s="3528"/>
      <c r="Q34" s="3467"/>
      <c r="R34" s="3467"/>
      <c r="S34" s="3467"/>
      <c r="T34" s="3467"/>
      <c r="U34" s="3467"/>
      <c r="V34" s="3467"/>
      <c r="W34" s="2510"/>
      <c r="X34" s="2512"/>
      <c r="Y34" s="12" t="s">
        <v>863</v>
      </c>
      <c r="Z34" s="2884" t="s">
        <v>1307</v>
      </c>
      <c r="AA34" s="2884"/>
      <c r="AB34" s="2884"/>
      <c r="AC34" s="2884"/>
      <c r="AD34" s="247" t="s">
        <v>10</v>
      </c>
      <c r="AE34" s="248">
        <v>0</v>
      </c>
      <c r="AF34" s="254"/>
    </row>
    <row r="35" spans="2:37" s="1" customFormat="1" ht="7.5" customHeight="1" x14ac:dyDescent="0.15">
      <c r="B35" s="139"/>
      <c r="E35" s="723"/>
      <c r="G35" s="135"/>
      <c r="H35" s="8"/>
      <c r="I35" s="193"/>
      <c r="J35" s="193"/>
      <c r="K35" s="193"/>
      <c r="L35" s="193"/>
      <c r="M35" s="193"/>
      <c r="N35" s="193"/>
      <c r="O35" s="193"/>
      <c r="P35" s="193"/>
      <c r="Q35" s="193"/>
      <c r="R35" s="193"/>
      <c r="S35" s="193"/>
      <c r="T35" s="193"/>
      <c r="U35" s="193"/>
      <c r="V35" s="193"/>
      <c r="W35" s="8"/>
      <c r="X35" s="659"/>
      <c r="Y35" s="659"/>
      <c r="Z35" s="659"/>
      <c r="AA35" s="659"/>
      <c r="AB35" s="8"/>
      <c r="AC35" s="8"/>
      <c r="AD35" s="249"/>
      <c r="AE35" s="250"/>
      <c r="AF35" s="254"/>
    </row>
    <row r="36" spans="2:37" s="1" customFormat="1" ht="21" customHeight="1" x14ac:dyDescent="0.15">
      <c r="B36" s="139"/>
      <c r="E36" s="723"/>
      <c r="G36" s="6" t="s">
        <v>1308</v>
      </c>
      <c r="H36" s="7"/>
      <c r="I36" s="670"/>
      <c r="J36" s="670"/>
      <c r="K36" s="670"/>
      <c r="L36" s="670"/>
      <c r="M36" s="670"/>
      <c r="N36" s="670"/>
      <c r="O36" s="670"/>
      <c r="P36" s="670"/>
      <c r="Q36" s="670"/>
      <c r="R36" s="670"/>
      <c r="S36" s="670"/>
      <c r="T36" s="670"/>
      <c r="U36" s="670"/>
      <c r="V36" s="670"/>
      <c r="W36" s="7"/>
      <c r="X36" s="658"/>
      <c r="Y36" s="658"/>
      <c r="Z36" s="12"/>
      <c r="AA36" s="12"/>
      <c r="AD36" s="252"/>
      <c r="AE36" s="253"/>
      <c r="AF36" s="723"/>
    </row>
    <row r="37" spans="2:37" s="1" customFormat="1" ht="19.5" customHeight="1" x14ac:dyDescent="0.15">
      <c r="B37" s="139"/>
      <c r="E37" s="723"/>
      <c r="G37" s="139"/>
      <c r="H37" s="3468" t="s">
        <v>858</v>
      </c>
      <c r="I37" s="2882" t="s">
        <v>1309</v>
      </c>
      <c r="J37" s="2576"/>
      <c r="K37" s="2576"/>
      <c r="L37" s="2576"/>
      <c r="M37" s="2576"/>
      <c r="N37" s="2576"/>
      <c r="O37" s="2576"/>
      <c r="P37" s="2576"/>
      <c r="Q37" s="2576"/>
      <c r="R37" s="2576"/>
      <c r="S37" s="2576"/>
      <c r="T37" s="2576"/>
      <c r="U37" s="2577"/>
      <c r="V37" s="3178" t="s">
        <v>863</v>
      </c>
      <c r="W37" s="3467"/>
      <c r="X37" s="3467"/>
      <c r="Y37" s="12" t="s">
        <v>863</v>
      </c>
      <c r="Z37" s="3530" t="s">
        <v>1310</v>
      </c>
      <c r="AA37" s="3530"/>
      <c r="AD37" s="247" t="s">
        <v>10</v>
      </c>
      <c r="AE37" s="248">
        <v>5</v>
      </c>
      <c r="AF37" s="723"/>
    </row>
    <row r="38" spans="2:37" s="1" customFormat="1" ht="30.75" customHeight="1" x14ac:dyDescent="0.15">
      <c r="B38" s="146"/>
      <c r="C38" s="662"/>
      <c r="D38" s="662"/>
      <c r="E38" s="133"/>
      <c r="G38" s="139"/>
      <c r="H38" s="3468"/>
      <c r="I38" s="2885"/>
      <c r="J38" s="2886"/>
      <c r="K38" s="2886"/>
      <c r="L38" s="2886"/>
      <c r="M38" s="2886"/>
      <c r="N38" s="2886"/>
      <c r="O38" s="2886"/>
      <c r="P38" s="2886"/>
      <c r="Q38" s="2886"/>
      <c r="R38" s="2886"/>
      <c r="S38" s="2886"/>
      <c r="T38" s="2886"/>
      <c r="U38" s="2978"/>
      <c r="V38" s="3179"/>
      <c r="W38" s="3467"/>
      <c r="X38" s="3467"/>
      <c r="Y38" s="12" t="s">
        <v>863</v>
      </c>
      <c r="Z38" s="3530" t="s">
        <v>1311</v>
      </c>
      <c r="AA38" s="3530"/>
      <c r="AD38" s="247" t="s">
        <v>10</v>
      </c>
      <c r="AE38" s="248">
        <v>3</v>
      </c>
      <c r="AF38" s="723"/>
    </row>
    <row r="39" spans="2:37" s="1" customFormat="1" ht="38.25" customHeight="1" x14ac:dyDescent="0.15">
      <c r="B39" s="146"/>
      <c r="C39" s="662"/>
      <c r="D39" s="662"/>
      <c r="E39" s="133"/>
      <c r="G39" s="395"/>
      <c r="H39" s="3532"/>
      <c r="I39" s="2883"/>
      <c r="J39" s="2884"/>
      <c r="K39" s="2884"/>
      <c r="L39" s="2884"/>
      <c r="M39" s="2884"/>
      <c r="N39" s="2884"/>
      <c r="O39" s="2884"/>
      <c r="P39" s="2884"/>
      <c r="Q39" s="2884"/>
      <c r="R39" s="2884"/>
      <c r="S39" s="2884"/>
      <c r="T39" s="2884"/>
      <c r="U39" s="3531"/>
      <c r="V39" s="3178"/>
      <c r="W39" s="3533"/>
      <c r="X39" s="3534"/>
      <c r="Y39" s="616" t="s">
        <v>863</v>
      </c>
      <c r="Z39" s="3530" t="s">
        <v>1312</v>
      </c>
      <c r="AA39" s="3530"/>
      <c r="AD39" s="247" t="s">
        <v>10</v>
      </c>
      <c r="AE39" s="248">
        <v>2</v>
      </c>
      <c r="AF39" s="723"/>
    </row>
    <row r="40" spans="2:37" s="1" customFormat="1" ht="19.5" customHeight="1" x14ac:dyDescent="0.15">
      <c r="B40" s="146"/>
      <c r="C40" s="662"/>
      <c r="D40" s="662"/>
      <c r="E40" s="133"/>
      <c r="G40" s="139"/>
      <c r="H40" s="3468"/>
      <c r="I40" s="2885"/>
      <c r="J40" s="2886"/>
      <c r="K40" s="2886"/>
      <c r="L40" s="2886"/>
      <c r="M40" s="2886"/>
      <c r="N40" s="2886"/>
      <c r="O40" s="2886"/>
      <c r="P40" s="2886"/>
      <c r="Q40" s="2886"/>
      <c r="R40" s="2886"/>
      <c r="S40" s="2886"/>
      <c r="T40" s="2886"/>
      <c r="U40" s="2978"/>
      <c r="V40" s="3178"/>
      <c r="W40" s="3467"/>
      <c r="X40" s="3467"/>
      <c r="Y40" s="12" t="s">
        <v>863</v>
      </c>
      <c r="Z40" s="3530" t="s">
        <v>1313</v>
      </c>
      <c r="AA40" s="3530"/>
      <c r="AD40" s="247" t="s">
        <v>10</v>
      </c>
      <c r="AE40" s="248">
        <v>0</v>
      </c>
      <c r="AF40" s="723"/>
    </row>
    <row r="41" spans="2:37" s="1" customFormat="1" ht="7.5" customHeight="1" x14ac:dyDescent="0.15">
      <c r="B41" s="146"/>
      <c r="C41" s="662"/>
      <c r="D41" s="662"/>
      <c r="E41" s="133"/>
      <c r="G41" s="135"/>
      <c r="H41" s="8"/>
      <c r="I41" s="193"/>
      <c r="J41" s="193"/>
      <c r="K41" s="193"/>
      <c r="L41" s="193"/>
      <c r="M41" s="193"/>
      <c r="N41" s="193"/>
      <c r="O41" s="193"/>
      <c r="P41" s="193"/>
      <c r="Q41" s="193"/>
      <c r="R41" s="193"/>
      <c r="S41" s="193"/>
      <c r="T41" s="193"/>
      <c r="U41" s="193"/>
      <c r="V41" s="193"/>
      <c r="W41" s="8"/>
      <c r="X41" s="8"/>
      <c r="Y41" s="659"/>
      <c r="Z41" s="755"/>
      <c r="AA41" s="755"/>
      <c r="AB41" s="8"/>
      <c r="AC41" s="8"/>
      <c r="AD41" s="256"/>
      <c r="AE41" s="250"/>
      <c r="AF41" s="723"/>
    </row>
    <row r="42" spans="2:37" s="1" customFormat="1" ht="21" customHeight="1" x14ac:dyDescent="0.15">
      <c r="B42" s="192"/>
      <c r="C42" s="21"/>
      <c r="D42" s="21"/>
      <c r="E42" s="673"/>
      <c r="G42" s="6" t="s">
        <v>1314</v>
      </c>
      <c r="H42" s="7"/>
      <c r="I42" s="670"/>
      <c r="J42" s="670"/>
      <c r="K42" s="670"/>
      <c r="L42" s="670"/>
      <c r="M42" s="670"/>
      <c r="N42" s="670"/>
      <c r="O42" s="670"/>
      <c r="P42" s="670"/>
      <c r="Q42" s="670"/>
      <c r="R42" s="670"/>
      <c r="S42" s="670"/>
      <c r="T42" s="670"/>
      <c r="U42" s="670"/>
      <c r="V42" s="670"/>
      <c r="W42" s="7"/>
      <c r="X42" s="7"/>
      <c r="Y42" s="658"/>
      <c r="Z42" s="658"/>
      <c r="AA42" s="658"/>
      <c r="AB42" s="7"/>
      <c r="AC42" s="7"/>
      <c r="AD42" s="252"/>
      <c r="AE42" s="253"/>
      <c r="AF42" s="723"/>
    </row>
    <row r="43" spans="2:37" s="1" customFormat="1" ht="42" customHeight="1" x14ac:dyDescent="0.15">
      <c r="B43" s="192"/>
      <c r="C43" s="21"/>
      <c r="D43" s="21"/>
      <c r="E43" s="673"/>
      <c r="G43" s="139"/>
      <c r="H43" s="744" t="s">
        <v>858</v>
      </c>
      <c r="I43" s="2672" t="s">
        <v>1315</v>
      </c>
      <c r="J43" s="2672"/>
      <c r="K43" s="2672"/>
      <c r="L43" s="2672"/>
      <c r="M43" s="2672"/>
      <c r="N43" s="674"/>
      <c r="O43" s="664" t="s">
        <v>1316</v>
      </c>
      <c r="P43" s="3528" t="s">
        <v>863</v>
      </c>
      <c r="Q43" s="3467" t="s">
        <v>1011</v>
      </c>
      <c r="R43" s="2672" t="s">
        <v>1317</v>
      </c>
      <c r="S43" s="2672"/>
      <c r="T43" s="2672"/>
      <c r="U43" s="2672"/>
      <c r="V43" s="2672"/>
      <c r="W43" s="2958"/>
      <c r="X43" s="2958"/>
      <c r="Y43" s="12" t="s">
        <v>863</v>
      </c>
      <c r="Z43" s="2884" t="s">
        <v>1318</v>
      </c>
      <c r="AA43" s="2884"/>
      <c r="AB43" s="2884"/>
      <c r="AC43" s="2884"/>
      <c r="AD43" s="247" t="s">
        <v>10</v>
      </c>
      <c r="AE43" s="248">
        <v>5</v>
      </c>
      <c r="AF43" s="723"/>
    </row>
    <row r="44" spans="2:37" s="1" customFormat="1" ht="40.5" customHeight="1" x14ac:dyDescent="0.15">
      <c r="B44" s="139"/>
      <c r="E44" s="723"/>
      <c r="G44" s="139"/>
      <c r="H44" s="744" t="s">
        <v>861</v>
      </c>
      <c r="I44" s="2672" t="s">
        <v>1319</v>
      </c>
      <c r="J44" s="2672"/>
      <c r="K44" s="2672"/>
      <c r="L44" s="2672"/>
      <c r="M44" s="2672"/>
      <c r="N44" s="193"/>
      <c r="O44" s="728" t="s">
        <v>1316</v>
      </c>
      <c r="P44" s="3528"/>
      <c r="Q44" s="3467"/>
      <c r="R44" s="2672"/>
      <c r="S44" s="2672"/>
      <c r="T44" s="2672"/>
      <c r="U44" s="2672"/>
      <c r="V44" s="2672"/>
      <c r="W44" s="2958"/>
      <c r="X44" s="2958"/>
      <c r="Y44" s="12" t="s">
        <v>863</v>
      </c>
      <c r="Z44" s="2884" t="s">
        <v>1320</v>
      </c>
      <c r="AA44" s="2884"/>
      <c r="AB44" s="2884"/>
      <c r="AC44" s="2884"/>
      <c r="AD44" s="247" t="s">
        <v>10</v>
      </c>
      <c r="AE44" s="248">
        <v>3</v>
      </c>
      <c r="AF44" s="723"/>
    </row>
    <row r="45" spans="2:37" s="1" customFormat="1" ht="30" customHeight="1" x14ac:dyDescent="0.15">
      <c r="B45" s="139"/>
      <c r="E45" s="723"/>
      <c r="G45" s="139"/>
      <c r="H45" s="744" t="s">
        <v>1002</v>
      </c>
      <c r="I45" s="3529" t="s">
        <v>1321</v>
      </c>
      <c r="J45" s="2619"/>
      <c r="K45" s="2619"/>
      <c r="L45" s="2619"/>
      <c r="M45" s="2620"/>
      <c r="N45" s="674"/>
      <c r="O45" s="664" t="s">
        <v>860</v>
      </c>
      <c r="P45" s="3528"/>
      <c r="Q45" s="3467"/>
      <c r="R45" s="2672"/>
      <c r="S45" s="2672"/>
      <c r="T45" s="2672"/>
      <c r="U45" s="2672"/>
      <c r="V45" s="2672"/>
      <c r="W45" s="2958"/>
      <c r="X45" s="2958"/>
      <c r="Y45" s="12" t="s">
        <v>863</v>
      </c>
      <c r="Z45" s="2884" t="s">
        <v>1322</v>
      </c>
      <c r="AA45" s="2884"/>
      <c r="AB45" s="2884"/>
      <c r="AC45" s="2884"/>
      <c r="AD45" s="247" t="s">
        <v>10</v>
      </c>
      <c r="AE45" s="248">
        <v>0</v>
      </c>
      <c r="AF45" s="723"/>
    </row>
    <row r="46" spans="2:37" s="1" customFormat="1" ht="21" customHeight="1" x14ac:dyDescent="0.15">
      <c r="B46" s="139"/>
      <c r="E46" s="723"/>
      <c r="G46" s="139"/>
      <c r="H46" s="744" t="s">
        <v>1004</v>
      </c>
      <c r="I46" s="3529" t="s">
        <v>1323</v>
      </c>
      <c r="J46" s="2619"/>
      <c r="K46" s="2619"/>
      <c r="L46" s="2619"/>
      <c r="M46" s="2620"/>
      <c r="N46" s="397"/>
      <c r="O46" s="728" t="s">
        <v>647</v>
      </c>
      <c r="P46" s="3528"/>
      <c r="Q46" s="3467"/>
      <c r="R46" s="2672"/>
      <c r="S46" s="2672"/>
      <c r="T46" s="2672"/>
      <c r="U46" s="2672"/>
      <c r="V46" s="2672"/>
      <c r="W46" s="2958"/>
      <c r="X46" s="2958"/>
      <c r="Y46" s="12"/>
      <c r="Z46" s="3530"/>
      <c r="AA46" s="3530"/>
      <c r="AD46" s="258"/>
      <c r="AE46" s="248"/>
      <c r="AF46" s="723"/>
    </row>
    <row r="47" spans="2:37" s="1" customFormat="1" ht="7.5" customHeight="1" x14ac:dyDescent="0.15">
      <c r="B47" s="139"/>
      <c r="E47" s="723"/>
      <c r="G47" s="135"/>
      <c r="H47" s="8"/>
      <c r="I47" s="193"/>
      <c r="J47" s="193"/>
      <c r="K47" s="193"/>
      <c r="L47" s="193"/>
      <c r="M47" s="193"/>
      <c r="N47" s="193"/>
      <c r="O47" s="193"/>
      <c r="P47" s="193"/>
      <c r="Q47" s="193"/>
      <c r="R47" s="193"/>
      <c r="S47" s="193"/>
      <c r="T47" s="193"/>
      <c r="U47" s="193"/>
      <c r="V47" s="193"/>
      <c r="W47" s="8"/>
      <c r="X47" s="8"/>
      <c r="Y47" s="659"/>
      <c r="Z47" s="659"/>
      <c r="AA47" s="659"/>
      <c r="AB47" s="8"/>
      <c r="AC47" s="8"/>
      <c r="AD47" s="249"/>
      <c r="AE47" s="250"/>
      <c r="AF47" s="259"/>
      <c r="AH47" s="680"/>
      <c r="AI47" s="680"/>
      <c r="AJ47" s="12"/>
      <c r="AK47" s="12"/>
    </row>
    <row r="48" spans="2:37" s="1" customFormat="1" ht="21" customHeight="1" x14ac:dyDescent="0.15">
      <c r="B48" s="146"/>
      <c r="C48" s="662"/>
      <c r="D48" s="662"/>
      <c r="E48" s="133"/>
      <c r="G48" s="6" t="s">
        <v>1324</v>
      </c>
      <c r="H48" s="7"/>
      <c r="I48" s="670"/>
      <c r="J48" s="670"/>
      <c r="K48" s="670"/>
      <c r="L48" s="670"/>
      <c r="M48" s="670"/>
      <c r="N48" s="670"/>
      <c r="O48" s="670"/>
      <c r="P48" s="670"/>
      <c r="Q48" s="670"/>
      <c r="R48" s="670"/>
      <c r="S48" s="670"/>
      <c r="T48" s="670"/>
      <c r="U48" s="670"/>
      <c r="V48" s="670"/>
      <c r="W48" s="7"/>
      <c r="X48" s="7"/>
      <c r="Y48" s="658"/>
      <c r="Z48" s="658"/>
      <c r="AA48" s="658"/>
      <c r="AB48" s="7"/>
      <c r="AC48" s="7"/>
      <c r="AD48" s="252"/>
      <c r="AE48" s="253"/>
      <c r="AF48" s="723"/>
    </row>
    <row r="49" spans="2:32" s="1" customFormat="1" ht="43.5" customHeight="1" x14ac:dyDescent="0.15">
      <c r="B49" s="146"/>
      <c r="C49" s="662"/>
      <c r="D49" s="662"/>
      <c r="E49" s="133"/>
      <c r="G49" s="139"/>
      <c r="H49" s="744" t="s">
        <v>858</v>
      </c>
      <c r="I49" s="2672" t="s">
        <v>1325</v>
      </c>
      <c r="J49" s="2672"/>
      <c r="K49" s="2672"/>
      <c r="L49" s="2672"/>
      <c r="M49" s="2672"/>
      <c r="N49" s="674"/>
      <c r="O49" s="664" t="s">
        <v>1316</v>
      </c>
      <c r="P49" s="3528" t="s">
        <v>863</v>
      </c>
      <c r="Q49" s="3467" t="s">
        <v>1011</v>
      </c>
      <c r="R49" s="2672" t="s">
        <v>1317</v>
      </c>
      <c r="S49" s="2672"/>
      <c r="T49" s="2672"/>
      <c r="U49" s="2672"/>
      <c r="V49" s="2672"/>
      <c r="W49" s="2958"/>
      <c r="X49" s="2958"/>
      <c r="Y49" s="12" t="s">
        <v>863</v>
      </c>
      <c r="Z49" s="2884" t="s">
        <v>1326</v>
      </c>
      <c r="AA49" s="2884"/>
      <c r="AB49" s="2884"/>
      <c r="AC49" s="2884"/>
      <c r="AD49" s="247" t="s">
        <v>10</v>
      </c>
      <c r="AE49" s="248">
        <v>5</v>
      </c>
      <c r="AF49" s="723"/>
    </row>
    <row r="50" spans="2:32" s="1" customFormat="1" ht="42" customHeight="1" x14ac:dyDescent="0.15">
      <c r="B50" s="192"/>
      <c r="C50" s="21"/>
      <c r="D50" s="21"/>
      <c r="E50" s="673"/>
      <c r="G50" s="139"/>
      <c r="H50" s="744" t="s">
        <v>861</v>
      </c>
      <c r="I50" s="2672" t="s">
        <v>1327</v>
      </c>
      <c r="J50" s="2672"/>
      <c r="K50" s="2672"/>
      <c r="L50" s="2672"/>
      <c r="M50" s="2672"/>
      <c r="N50" s="397"/>
      <c r="O50" s="728" t="s">
        <v>1316</v>
      </c>
      <c r="P50" s="3528"/>
      <c r="Q50" s="3467"/>
      <c r="R50" s="2672"/>
      <c r="S50" s="2672"/>
      <c r="T50" s="2672"/>
      <c r="U50" s="2672"/>
      <c r="V50" s="2672"/>
      <c r="W50" s="2958"/>
      <c r="X50" s="2958"/>
      <c r="Y50" s="12" t="s">
        <v>863</v>
      </c>
      <c r="Z50" s="2884" t="s">
        <v>1328</v>
      </c>
      <c r="AA50" s="2884"/>
      <c r="AB50" s="2884"/>
      <c r="AC50" s="2884"/>
      <c r="AD50" s="247" t="s">
        <v>10</v>
      </c>
      <c r="AE50" s="248">
        <v>3</v>
      </c>
      <c r="AF50" s="723"/>
    </row>
    <row r="51" spans="2:32" s="1" customFormat="1" ht="30" customHeight="1" x14ac:dyDescent="0.15">
      <c r="B51" s="192"/>
      <c r="C51" s="21"/>
      <c r="D51" s="21"/>
      <c r="E51" s="673"/>
      <c r="G51" s="139"/>
      <c r="H51" s="744" t="s">
        <v>1002</v>
      </c>
      <c r="I51" s="3529" t="s">
        <v>1329</v>
      </c>
      <c r="J51" s="2619"/>
      <c r="K51" s="2619"/>
      <c r="L51" s="2619"/>
      <c r="M51" s="2620"/>
      <c r="N51" s="674"/>
      <c r="O51" s="664" t="s">
        <v>860</v>
      </c>
      <c r="P51" s="3528"/>
      <c r="Q51" s="3467"/>
      <c r="R51" s="2672"/>
      <c r="S51" s="2672"/>
      <c r="T51" s="2672"/>
      <c r="U51" s="2672"/>
      <c r="V51" s="2672"/>
      <c r="W51" s="2958"/>
      <c r="X51" s="2958"/>
      <c r="Y51" s="12" t="s">
        <v>863</v>
      </c>
      <c r="Z51" s="2884" t="s">
        <v>1330</v>
      </c>
      <c r="AA51" s="2884"/>
      <c r="AB51" s="2884"/>
      <c r="AC51" s="2884"/>
      <c r="AD51" s="247" t="s">
        <v>10</v>
      </c>
      <c r="AE51" s="248">
        <v>0</v>
      </c>
      <c r="AF51" s="723"/>
    </row>
    <row r="52" spans="2:32" s="1" customFormat="1" ht="25.5" customHeight="1" x14ac:dyDescent="0.15">
      <c r="B52" s="192"/>
      <c r="C52" s="21"/>
      <c r="D52" s="21"/>
      <c r="E52" s="673"/>
      <c r="G52" s="139"/>
      <c r="H52" s="744" t="s">
        <v>1004</v>
      </c>
      <c r="I52" s="3529" t="s">
        <v>1331</v>
      </c>
      <c r="J52" s="2619"/>
      <c r="K52" s="2619"/>
      <c r="L52" s="2619"/>
      <c r="M52" s="2620"/>
      <c r="N52" s="397"/>
      <c r="O52" s="728" t="s">
        <v>647</v>
      </c>
      <c r="P52" s="3528"/>
      <c r="Q52" s="3467"/>
      <c r="R52" s="2672"/>
      <c r="S52" s="2672"/>
      <c r="T52" s="2672"/>
      <c r="U52" s="2672"/>
      <c r="V52" s="2672"/>
      <c r="W52" s="2958"/>
      <c r="X52" s="2958"/>
      <c r="Y52" s="12"/>
      <c r="Z52" s="3530"/>
      <c r="AA52" s="3530"/>
      <c r="AD52" s="258"/>
      <c r="AE52" s="248"/>
      <c r="AF52" s="723"/>
    </row>
    <row r="53" spans="2:32" s="1" customFormat="1" ht="6.75" customHeight="1" x14ac:dyDescent="0.15">
      <c r="B53" s="192"/>
      <c r="C53" s="21"/>
      <c r="D53" s="21"/>
      <c r="E53" s="673"/>
      <c r="G53" s="135"/>
      <c r="H53" s="8"/>
      <c r="I53" s="193"/>
      <c r="J53" s="193"/>
      <c r="K53" s="193"/>
      <c r="L53" s="193"/>
      <c r="M53" s="193"/>
      <c r="N53" s="193"/>
      <c r="O53" s="193"/>
      <c r="P53" s="193"/>
      <c r="Q53" s="193"/>
      <c r="R53" s="193"/>
      <c r="S53" s="193"/>
      <c r="T53" s="193"/>
      <c r="U53" s="193"/>
      <c r="V53" s="193"/>
      <c r="W53" s="8"/>
      <c r="X53" s="8"/>
      <c r="Y53" s="659"/>
      <c r="Z53" s="659"/>
      <c r="AA53" s="659"/>
      <c r="AB53" s="8"/>
      <c r="AC53" s="8"/>
      <c r="AD53" s="249"/>
      <c r="AE53" s="250"/>
      <c r="AF53" s="723"/>
    </row>
    <row r="54" spans="2:32" s="1" customFormat="1" ht="21" customHeight="1" x14ac:dyDescent="0.15">
      <c r="B54" s="192"/>
      <c r="C54" s="21"/>
      <c r="D54" s="21"/>
      <c r="E54" s="673"/>
      <c r="G54" s="6" t="s">
        <v>1332</v>
      </c>
      <c r="H54" s="7"/>
      <c r="I54" s="670"/>
      <c r="J54" s="670"/>
      <c r="K54" s="670"/>
      <c r="L54" s="670"/>
      <c r="M54" s="670"/>
      <c r="N54" s="670"/>
      <c r="O54" s="670"/>
      <c r="P54" s="670"/>
      <c r="Q54" s="670"/>
      <c r="R54" s="670"/>
      <c r="S54" s="670"/>
      <c r="T54" s="670"/>
      <c r="U54" s="670"/>
      <c r="V54" s="670"/>
      <c r="W54" s="7"/>
      <c r="X54" s="7"/>
      <c r="Y54" s="658"/>
      <c r="Z54" s="658"/>
      <c r="AA54" s="658"/>
      <c r="AB54" s="7"/>
      <c r="AC54" s="7"/>
      <c r="AD54" s="252"/>
      <c r="AE54" s="253"/>
      <c r="AF54" s="723"/>
    </row>
    <row r="55" spans="2:32" s="1" customFormat="1" ht="30" customHeight="1" x14ac:dyDescent="0.15">
      <c r="B55" s="139"/>
      <c r="E55" s="723"/>
      <c r="G55" s="139"/>
      <c r="H55" s="744" t="s">
        <v>858</v>
      </c>
      <c r="I55" s="2672" t="s">
        <v>1333</v>
      </c>
      <c r="J55" s="2672"/>
      <c r="K55" s="2672"/>
      <c r="L55" s="2672"/>
      <c r="M55" s="2672"/>
      <c r="N55" s="675"/>
      <c r="O55" s="664" t="s">
        <v>647</v>
      </c>
      <c r="P55" s="3178" t="s">
        <v>863</v>
      </c>
      <c r="Q55" s="3467" t="s">
        <v>1002</v>
      </c>
      <c r="R55" s="2882" t="s">
        <v>1334</v>
      </c>
      <c r="S55" s="2576"/>
      <c r="T55" s="2576"/>
      <c r="U55" s="2576"/>
      <c r="V55" s="2577"/>
      <c r="W55" s="2507"/>
      <c r="X55" s="2509" t="s">
        <v>576</v>
      </c>
      <c r="Y55" s="12" t="s">
        <v>863</v>
      </c>
      <c r="Z55" s="2884" t="s">
        <v>1335</v>
      </c>
      <c r="AA55" s="2884"/>
      <c r="AB55" s="2884"/>
      <c r="AC55" s="2884"/>
      <c r="AD55" s="247" t="s">
        <v>10</v>
      </c>
      <c r="AE55" s="248">
        <v>5</v>
      </c>
      <c r="AF55" s="723"/>
    </row>
    <row r="56" spans="2:32" s="1" customFormat="1" ht="19.5" customHeight="1" x14ac:dyDescent="0.15">
      <c r="B56" s="139"/>
      <c r="E56" s="723"/>
      <c r="G56" s="139"/>
      <c r="H56" s="3468" t="s">
        <v>861</v>
      </c>
      <c r="I56" s="2882" t="s">
        <v>1336</v>
      </c>
      <c r="J56" s="2576"/>
      <c r="K56" s="2576"/>
      <c r="L56" s="2576"/>
      <c r="M56" s="2577"/>
      <c r="N56" s="2661"/>
      <c r="O56" s="2682" t="s">
        <v>647</v>
      </c>
      <c r="P56" s="2968"/>
      <c r="Q56" s="3467"/>
      <c r="R56" s="2883"/>
      <c r="S56" s="2884"/>
      <c r="T56" s="2884"/>
      <c r="U56" s="2884"/>
      <c r="V56" s="3531"/>
      <c r="W56" s="3160"/>
      <c r="X56" s="3161"/>
      <c r="Y56" s="12" t="s">
        <v>863</v>
      </c>
      <c r="Z56" s="2884" t="s">
        <v>1337</v>
      </c>
      <c r="AA56" s="2884"/>
      <c r="AB56" s="2884"/>
      <c r="AC56" s="2884"/>
      <c r="AD56" s="247" t="s">
        <v>10</v>
      </c>
      <c r="AE56" s="248">
        <v>3</v>
      </c>
      <c r="AF56" s="723"/>
    </row>
    <row r="57" spans="2:32" s="1" customFormat="1" ht="19.5" customHeight="1" x14ac:dyDescent="0.15">
      <c r="B57" s="139"/>
      <c r="E57" s="723"/>
      <c r="G57" s="139"/>
      <c r="H57" s="3468"/>
      <c r="I57" s="2885"/>
      <c r="J57" s="2886"/>
      <c r="K57" s="2886"/>
      <c r="L57" s="2886"/>
      <c r="M57" s="2978"/>
      <c r="N57" s="3179"/>
      <c r="O57" s="2976"/>
      <c r="P57" s="718"/>
      <c r="Q57" s="3467"/>
      <c r="R57" s="2885"/>
      <c r="S57" s="2886"/>
      <c r="T57" s="2886"/>
      <c r="U57" s="2886"/>
      <c r="V57" s="2978"/>
      <c r="W57" s="2510"/>
      <c r="X57" s="2512"/>
      <c r="Y57" s="12" t="s">
        <v>863</v>
      </c>
      <c r="Z57" s="2884" t="s">
        <v>1338</v>
      </c>
      <c r="AA57" s="2884"/>
      <c r="AB57" s="2884"/>
      <c r="AC57" s="2884"/>
      <c r="AD57" s="247" t="s">
        <v>10</v>
      </c>
      <c r="AE57" s="248">
        <v>0</v>
      </c>
      <c r="AF57" s="723"/>
    </row>
    <row r="58" spans="2:32" s="1" customFormat="1" ht="7.5" customHeight="1" x14ac:dyDescent="0.15">
      <c r="B58" s="139"/>
      <c r="E58" s="723"/>
      <c r="G58" s="135"/>
      <c r="H58" s="778"/>
      <c r="I58" s="682"/>
      <c r="J58" s="682"/>
      <c r="K58" s="682"/>
      <c r="L58" s="682"/>
      <c r="M58" s="682"/>
      <c r="N58" s="193"/>
      <c r="O58" s="727"/>
      <c r="P58" s="193"/>
      <c r="Q58" s="193"/>
      <c r="R58" s="193"/>
      <c r="S58" s="193"/>
      <c r="T58" s="193"/>
      <c r="U58" s="193"/>
      <c r="V58" s="193"/>
      <c r="W58" s="8"/>
      <c r="X58" s="8"/>
      <c r="Y58" s="659"/>
      <c r="Z58" s="755"/>
      <c r="AA58" s="755"/>
      <c r="AB58" s="8"/>
      <c r="AC58" s="8"/>
      <c r="AD58" s="256"/>
      <c r="AE58" s="250"/>
      <c r="AF58" s="723"/>
    </row>
    <row r="59" spans="2:32" s="1" customFormat="1" ht="21" customHeight="1" x14ac:dyDescent="0.15">
      <c r="B59" s="146"/>
      <c r="C59" s="662"/>
      <c r="D59" s="662"/>
      <c r="E59" s="133"/>
      <c r="G59" s="6" t="s">
        <v>1339</v>
      </c>
      <c r="H59" s="260"/>
      <c r="I59" s="678"/>
      <c r="J59" s="678"/>
      <c r="K59" s="678"/>
      <c r="L59" s="678"/>
      <c r="M59" s="678"/>
      <c r="N59" s="669"/>
      <c r="O59" s="670"/>
      <c r="P59" s="670"/>
      <c r="Q59" s="670"/>
      <c r="R59" s="670"/>
      <c r="S59" s="670"/>
      <c r="T59" s="670"/>
      <c r="U59" s="670"/>
      <c r="V59" s="670"/>
      <c r="W59" s="7"/>
      <c r="X59" s="7"/>
      <c r="Y59" s="658"/>
      <c r="Z59" s="658"/>
      <c r="AA59" s="658"/>
      <c r="AB59" s="7"/>
      <c r="AC59" s="7"/>
      <c r="AD59" s="252"/>
      <c r="AE59" s="253"/>
      <c r="AF59" s="723"/>
    </row>
    <row r="60" spans="2:32" s="1" customFormat="1" ht="48.75" customHeight="1" x14ac:dyDescent="0.15">
      <c r="B60" s="146"/>
      <c r="C60" s="662"/>
      <c r="D60" s="662"/>
      <c r="E60" s="133"/>
      <c r="G60" s="139"/>
      <c r="H60" s="744" t="s">
        <v>858</v>
      </c>
      <c r="I60" s="3527" t="s">
        <v>1340</v>
      </c>
      <c r="J60" s="3527"/>
      <c r="K60" s="3527"/>
      <c r="L60" s="3527"/>
      <c r="M60" s="3527"/>
      <c r="N60" s="675"/>
      <c r="O60" s="664" t="s">
        <v>860</v>
      </c>
      <c r="P60" s="3178" t="s">
        <v>863</v>
      </c>
      <c r="Q60" s="3467" t="s">
        <v>1002</v>
      </c>
      <c r="R60" s="2672" t="s">
        <v>1334</v>
      </c>
      <c r="S60" s="2672"/>
      <c r="T60" s="2672"/>
      <c r="U60" s="2672"/>
      <c r="V60" s="2672"/>
      <c r="W60" s="2507"/>
      <c r="X60" s="2509" t="s">
        <v>576</v>
      </c>
      <c r="Y60" s="12" t="s">
        <v>863</v>
      </c>
      <c r="Z60" s="2884" t="s">
        <v>1290</v>
      </c>
      <c r="AA60" s="2884"/>
      <c r="AB60" s="2884"/>
      <c r="AC60" s="2884"/>
      <c r="AD60" s="247" t="s">
        <v>10</v>
      </c>
      <c r="AE60" s="248">
        <v>5</v>
      </c>
      <c r="AF60" s="723"/>
    </row>
    <row r="61" spans="2:32" s="1" customFormat="1" ht="19.5" customHeight="1" x14ac:dyDescent="0.15">
      <c r="B61" s="146"/>
      <c r="C61" s="662"/>
      <c r="D61" s="662"/>
      <c r="E61" s="133"/>
      <c r="G61" s="139"/>
      <c r="H61" s="3468" t="s">
        <v>861</v>
      </c>
      <c r="I61" s="3527" t="s">
        <v>1341</v>
      </c>
      <c r="J61" s="3527"/>
      <c r="K61" s="3527"/>
      <c r="L61" s="3527"/>
      <c r="M61" s="3527"/>
      <c r="N61" s="2661"/>
      <c r="O61" s="2682" t="s">
        <v>860</v>
      </c>
      <c r="P61" s="2968"/>
      <c r="Q61" s="3467"/>
      <c r="R61" s="2672"/>
      <c r="S61" s="2672"/>
      <c r="T61" s="2672"/>
      <c r="U61" s="2672"/>
      <c r="V61" s="2672"/>
      <c r="W61" s="3160"/>
      <c r="X61" s="3161"/>
      <c r="Y61" s="12" t="s">
        <v>863</v>
      </c>
      <c r="Z61" s="2884" t="s">
        <v>1292</v>
      </c>
      <c r="AA61" s="2884"/>
      <c r="AB61" s="2884"/>
      <c r="AC61" s="2884"/>
      <c r="AD61" s="247" t="s">
        <v>10</v>
      </c>
      <c r="AE61" s="248">
        <v>3</v>
      </c>
      <c r="AF61" s="723"/>
    </row>
    <row r="62" spans="2:32" s="1" customFormat="1" ht="19.5" customHeight="1" x14ac:dyDescent="0.15">
      <c r="B62" s="146"/>
      <c r="C62" s="662"/>
      <c r="D62" s="662"/>
      <c r="E62" s="133"/>
      <c r="G62" s="139"/>
      <c r="H62" s="3468"/>
      <c r="I62" s="3527"/>
      <c r="J62" s="3527"/>
      <c r="K62" s="3527"/>
      <c r="L62" s="3527"/>
      <c r="M62" s="3527"/>
      <c r="N62" s="3179"/>
      <c r="O62" s="2976"/>
      <c r="P62" s="718"/>
      <c r="Q62" s="3467"/>
      <c r="R62" s="2672"/>
      <c r="S62" s="2672"/>
      <c r="T62" s="2672"/>
      <c r="U62" s="2672"/>
      <c r="V62" s="2672"/>
      <c r="W62" s="2510"/>
      <c r="X62" s="2512"/>
      <c r="Y62" s="12" t="s">
        <v>863</v>
      </c>
      <c r="Z62" s="2884" t="s">
        <v>1294</v>
      </c>
      <c r="AA62" s="2884"/>
      <c r="AB62" s="2884"/>
      <c r="AC62" s="2884"/>
      <c r="AD62" s="247" t="s">
        <v>10</v>
      </c>
      <c r="AE62" s="248">
        <v>0</v>
      </c>
      <c r="AF62" s="723"/>
    </row>
    <row r="63" spans="2:32" s="1" customFormat="1" ht="7.5" customHeight="1" x14ac:dyDescent="0.15">
      <c r="B63" s="146"/>
      <c r="C63" s="662"/>
      <c r="D63" s="662"/>
      <c r="E63" s="133"/>
      <c r="G63" s="135"/>
      <c r="H63" s="778"/>
      <c r="I63" s="682"/>
      <c r="J63" s="682"/>
      <c r="K63" s="682"/>
      <c r="L63" s="682"/>
      <c r="M63" s="682"/>
      <c r="N63" s="193"/>
      <c r="O63" s="727"/>
      <c r="P63" s="193"/>
      <c r="Q63" s="755"/>
      <c r="R63" s="682"/>
      <c r="S63" s="682"/>
      <c r="T63" s="682"/>
      <c r="U63" s="682"/>
      <c r="V63" s="682"/>
      <c r="W63" s="8"/>
      <c r="X63" s="659"/>
      <c r="Y63" s="8"/>
      <c r="Z63" s="8"/>
      <c r="AA63" s="8"/>
      <c r="AB63" s="8"/>
      <c r="AC63" s="8"/>
      <c r="AD63" s="261"/>
      <c r="AE63" s="250"/>
      <c r="AF63" s="723"/>
    </row>
    <row r="64" spans="2:32" s="1" customFormat="1" ht="21" customHeight="1" x14ac:dyDescent="0.15">
      <c r="B64" s="192"/>
      <c r="C64" s="21"/>
      <c r="D64" s="21"/>
      <c r="E64" s="673"/>
      <c r="G64" s="6" t="s">
        <v>1342</v>
      </c>
      <c r="H64" s="7"/>
      <c r="I64" s="670"/>
      <c r="J64" s="670"/>
      <c r="K64" s="670"/>
      <c r="L64" s="670"/>
      <c r="M64" s="670"/>
      <c r="N64" s="670"/>
      <c r="O64" s="670"/>
      <c r="P64" s="670"/>
      <c r="Q64" s="670"/>
      <c r="R64" s="670"/>
      <c r="S64" s="670"/>
      <c r="T64" s="670"/>
      <c r="U64" s="670"/>
      <c r="V64" s="670"/>
      <c r="W64" s="7"/>
      <c r="X64" s="7"/>
      <c r="Y64" s="7"/>
      <c r="Z64" s="7"/>
      <c r="AA64" s="7"/>
      <c r="AB64" s="7"/>
      <c r="AC64" s="7"/>
      <c r="AD64" s="262"/>
      <c r="AE64" s="253"/>
      <c r="AF64" s="723"/>
    </row>
    <row r="65" spans="2:32" s="1" customFormat="1" ht="48.75" customHeight="1" x14ac:dyDescent="0.15">
      <c r="B65" s="192"/>
      <c r="C65" s="21"/>
      <c r="D65" s="21"/>
      <c r="E65" s="673"/>
      <c r="G65" s="139"/>
      <c r="H65" s="744" t="s">
        <v>858</v>
      </c>
      <c r="I65" s="3527" t="s">
        <v>1343</v>
      </c>
      <c r="J65" s="3527"/>
      <c r="K65" s="3527"/>
      <c r="L65" s="3527"/>
      <c r="M65" s="3527"/>
      <c r="N65" s="675"/>
      <c r="O65" s="664" t="s">
        <v>860</v>
      </c>
      <c r="P65" s="3528" t="s">
        <v>863</v>
      </c>
      <c r="Q65" s="3467" t="s">
        <v>1002</v>
      </c>
      <c r="R65" s="2672" t="s">
        <v>1334</v>
      </c>
      <c r="S65" s="2672"/>
      <c r="T65" s="2672"/>
      <c r="U65" s="2672"/>
      <c r="V65" s="2672"/>
      <c r="W65" s="2507"/>
      <c r="X65" s="2509" t="s">
        <v>576</v>
      </c>
      <c r="Y65" s="12" t="s">
        <v>863</v>
      </c>
      <c r="Z65" s="2884" t="s">
        <v>1290</v>
      </c>
      <c r="AA65" s="2884"/>
      <c r="AB65" s="2884"/>
      <c r="AC65" s="2884"/>
      <c r="AD65" s="247" t="s">
        <v>10</v>
      </c>
      <c r="AE65" s="248">
        <v>5</v>
      </c>
      <c r="AF65" s="723"/>
    </row>
    <row r="66" spans="2:32" s="1" customFormat="1" ht="19.5" customHeight="1" x14ac:dyDescent="0.15">
      <c r="B66" s="192"/>
      <c r="C66" s="21"/>
      <c r="D66" s="21"/>
      <c r="E66" s="673"/>
      <c r="G66" s="139"/>
      <c r="H66" s="3468" t="s">
        <v>861</v>
      </c>
      <c r="I66" s="3527" t="s">
        <v>1341</v>
      </c>
      <c r="J66" s="3527"/>
      <c r="K66" s="3527"/>
      <c r="L66" s="3527"/>
      <c r="M66" s="3527"/>
      <c r="N66" s="2661"/>
      <c r="O66" s="2682" t="s">
        <v>860</v>
      </c>
      <c r="P66" s="2969"/>
      <c r="Q66" s="3467"/>
      <c r="R66" s="2672"/>
      <c r="S66" s="2672"/>
      <c r="T66" s="2672"/>
      <c r="U66" s="2672"/>
      <c r="V66" s="2672"/>
      <c r="W66" s="3160"/>
      <c r="X66" s="3161"/>
      <c r="Y66" s="616" t="s">
        <v>863</v>
      </c>
      <c r="Z66" s="2884" t="s">
        <v>1292</v>
      </c>
      <c r="AA66" s="2884"/>
      <c r="AB66" s="2884"/>
      <c r="AC66" s="2884"/>
      <c r="AD66" s="247" t="s">
        <v>10</v>
      </c>
      <c r="AE66" s="248">
        <v>3</v>
      </c>
      <c r="AF66" s="723"/>
    </row>
    <row r="67" spans="2:32" s="1" customFormat="1" ht="19.5" customHeight="1" x14ac:dyDescent="0.15">
      <c r="B67" s="192"/>
      <c r="C67" s="21"/>
      <c r="D67" s="21"/>
      <c r="E67" s="673"/>
      <c r="G67" s="139"/>
      <c r="H67" s="3468"/>
      <c r="I67" s="3527"/>
      <c r="J67" s="3527"/>
      <c r="K67" s="3527"/>
      <c r="L67" s="3527"/>
      <c r="M67" s="3527"/>
      <c r="N67" s="3179"/>
      <c r="O67" s="2976"/>
      <c r="P67" s="718"/>
      <c r="Q67" s="3467"/>
      <c r="R67" s="2672"/>
      <c r="S67" s="2672"/>
      <c r="T67" s="2672"/>
      <c r="U67" s="2672"/>
      <c r="V67" s="2672"/>
      <c r="W67" s="2510"/>
      <c r="X67" s="2512"/>
      <c r="Y67" s="616" t="s">
        <v>863</v>
      </c>
      <c r="Z67" s="2884" t="s">
        <v>1294</v>
      </c>
      <c r="AA67" s="2884"/>
      <c r="AB67" s="2884"/>
      <c r="AC67" s="2884"/>
      <c r="AD67" s="247" t="s">
        <v>10</v>
      </c>
      <c r="AE67" s="248">
        <v>0</v>
      </c>
      <c r="AF67" s="723"/>
    </row>
    <row r="68" spans="2:32" s="1" customFormat="1" ht="7.5" customHeight="1" thickBot="1" x14ac:dyDescent="0.2">
      <c r="B68" s="192"/>
      <c r="C68" s="21"/>
      <c r="D68" s="21"/>
      <c r="E68" s="673"/>
      <c r="G68" s="135"/>
      <c r="H68" s="778"/>
      <c r="I68" s="682"/>
      <c r="J68" s="682"/>
      <c r="K68" s="682"/>
      <c r="L68" s="682"/>
      <c r="M68" s="682"/>
      <c r="N68" s="8"/>
      <c r="O68" s="659"/>
      <c r="P68" s="8"/>
      <c r="Q68" s="778"/>
      <c r="R68" s="682"/>
      <c r="S68" s="682"/>
      <c r="T68" s="682"/>
      <c r="U68" s="682"/>
      <c r="V68" s="682"/>
      <c r="W68" s="659"/>
      <c r="X68" s="659"/>
      <c r="Y68" s="659"/>
      <c r="Z68" s="755"/>
      <c r="AA68" s="755"/>
      <c r="AB68" s="8"/>
      <c r="AC68" s="8"/>
      <c r="AD68" s="751"/>
      <c r="AE68" s="263"/>
      <c r="AF68" s="723"/>
    </row>
    <row r="69" spans="2:32" s="1" customFormat="1" ht="24.75" customHeight="1" thickBot="1" x14ac:dyDescent="0.2">
      <c r="B69" s="192"/>
      <c r="C69" s="21"/>
      <c r="D69" s="21"/>
      <c r="E69" s="673"/>
      <c r="H69" s="748"/>
      <c r="I69" s="680"/>
      <c r="J69" s="680"/>
      <c r="K69" s="680"/>
      <c r="L69" s="680"/>
      <c r="M69" s="680"/>
      <c r="O69" s="12"/>
      <c r="Q69" s="748"/>
      <c r="R69" s="680"/>
      <c r="S69" s="680"/>
      <c r="T69" s="680"/>
      <c r="U69" s="680"/>
      <c r="V69" s="680"/>
      <c r="W69" s="12"/>
      <c r="X69" s="12"/>
      <c r="Y69" s="12"/>
      <c r="Z69" s="752"/>
      <c r="AA69" s="752"/>
      <c r="AB69" s="659"/>
      <c r="AC69" s="659"/>
      <c r="AD69" s="3522" t="s">
        <v>1062</v>
      </c>
      <c r="AE69" s="3522"/>
      <c r="AF69" s="723"/>
    </row>
    <row r="70" spans="2:32" s="1" customFormat="1" ht="15" customHeight="1" x14ac:dyDescent="0.15">
      <c r="B70" s="139"/>
      <c r="E70" s="723"/>
      <c r="I70" s="2958" t="s">
        <v>1344</v>
      </c>
      <c r="J70" s="2958"/>
      <c r="K70" s="2958"/>
      <c r="L70" s="2958"/>
      <c r="M70" s="2958"/>
      <c r="N70" s="2958"/>
      <c r="O70" s="2958"/>
      <c r="P70" s="2958"/>
      <c r="Q70" s="2958"/>
      <c r="R70" s="2958"/>
      <c r="S70" s="2958"/>
      <c r="T70" s="2958"/>
      <c r="U70" s="2958"/>
      <c r="V70" s="2958"/>
      <c r="W70" s="2958"/>
      <c r="X70" s="2958"/>
      <c r="Y70" s="2958"/>
      <c r="Z70" s="2958"/>
      <c r="AA70" s="2958"/>
      <c r="AB70" s="2958" t="s">
        <v>1345</v>
      </c>
      <c r="AC70" s="2468"/>
      <c r="AD70" s="3523"/>
      <c r="AE70" s="3524"/>
      <c r="AF70" s="723"/>
    </row>
    <row r="71" spans="2:32" s="1" customFormat="1" ht="15" customHeight="1" thickBot="1" x14ac:dyDescent="0.2">
      <c r="B71" s="139"/>
      <c r="E71" s="723"/>
      <c r="H71" s="748"/>
      <c r="I71" s="2958"/>
      <c r="J71" s="2958"/>
      <c r="K71" s="2958"/>
      <c r="L71" s="2958"/>
      <c r="M71" s="2958"/>
      <c r="N71" s="2958"/>
      <c r="O71" s="2958"/>
      <c r="P71" s="2958"/>
      <c r="Q71" s="2958"/>
      <c r="R71" s="2958"/>
      <c r="S71" s="2958"/>
      <c r="T71" s="2958"/>
      <c r="U71" s="2958"/>
      <c r="V71" s="2958"/>
      <c r="W71" s="2958"/>
      <c r="X71" s="2958"/>
      <c r="Y71" s="2958"/>
      <c r="Z71" s="2958"/>
      <c r="AA71" s="2958"/>
      <c r="AB71" s="2958"/>
      <c r="AC71" s="2468"/>
      <c r="AD71" s="3525"/>
      <c r="AE71" s="3526"/>
      <c r="AF71" s="723"/>
    </row>
    <row r="72" spans="2:32" s="1" customFormat="1" ht="7.5" customHeight="1" x14ac:dyDescent="0.15">
      <c r="B72" s="135"/>
      <c r="C72" s="8"/>
      <c r="D72" s="8"/>
      <c r="E72" s="136"/>
      <c r="F72" s="8"/>
      <c r="G72" s="8"/>
      <c r="H72" s="778"/>
      <c r="I72" s="778"/>
      <c r="J72" s="778"/>
      <c r="K72" s="8"/>
      <c r="L72" s="682"/>
      <c r="M72" s="682"/>
      <c r="N72" s="659"/>
      <c r="O72" s="659"/>
      <c r="P72" s="659"/>
      <c r="Q72" s="659"/>
      <c r="R72" s="659"/>
      <c r="S72" s="659"/>
      <c r="T72" s="659"/>
      <c r="U72" s="659"/>
      <c r="V72" s="659"/>
      <c r="W72" s="659"/>
      <c r="X72" s="659"/>
      <c r="Y72" s="659"/>
      <c r="Z72" s="659"/>
      <c r="AA72" s="659"/>
      <c r="AB72" s="659"/>
      <c r="AC72" s="659"/>
      <c r="AD72" s="264"/>
      <c r="AE72" s="659"/>
      <c r="AF72" s="136"/>
    </row>
    <row r="73" spans="2:32" s="1" customFormat="1" ht="5.25" customHeight="1" x14ac:dyDescent="0.15"/>
    <row r="74" spans="2:32" s="1" customFormat="1" ht="22.5" customHeight="1" x14ac:dyDescent="0.15">
      <c r="B74" s="6" t="s">
        <v>1346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39"/>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23"/>
    </row>
    <row r="76" spans="2:32" s="1" customFormat="1" ht="17.25" customHeight="1" x14ac:dyDescent="0.15">
      <c r="B76" s="139"/>
      <c r="C76" s="139"/>
      <c r="F76" s="723"/>
      <c r="J76" s="8"/>
      <c r="K76" s="8"/>
      <c r="L76" s="8"/>
      <c r="M76" s="8"/>
      <c r="N76" s="8"/>
      <c r="O76" s="8"/>
      <c r="P76" s="8"/>
      <c r="Q76" s="8"/>
      <c r="R76" s="8"/>
      <c r="S76" s="8"/>
      <c r="T76" s="8"/>
      <c r="U76" s="8"/>
      <c r="V76" s="8"/>
      <c r="W76" s="8"/>
      <c r="X76" s="8"/>
      <c r="Y76" s="8"/>
      <c r="Z76" s="8"/>
      <c r="AA76" s="8"/>
      <c r="AC76" s="265" t="s">
        <v>769</v>
      </c>
      <c r="AD76" s="197" t="s">
        <v>770</v>
      </c>
      <c r="AE76" s="266" t="s">
        <v>771</v>
      </c>
      <c r="AF76" s="723"/>
    </row>
    <row r="77" spans="2:32" s="1" customFormat="1" ht="27" customHeight="1" x14ac:dyDescent="0.15">
      <c r="B77" s="139"/>
      <c r="C77" s="2694" t="s">
        <v>1347</v>
      </c>
      <c r="D77" s="2695"/>
      <c r="E77" s="2695"/>
      <c r="F77" s="2699"/>
      <c r="G77" s="662"/>
      <c r="H77" s="662"/>
      <c r="J77" s="744" t="s">
        <v>858</v>
      </c>
      <c r="K77" s="3519" t="s">
        <v>1348</v>
      </c>
      <c r="L77" s="3519"/>
      <c r="M77" s="3519"/>
      <c r="N77" s="3519"/>
      <c r="O77" s="3519"/>
      <c r="P77" s="3519"/>
      <c r="Q77" s="3519"/>
      <c r="R77" s="3519"/>
      <c r="S77" s="3519"/>
      <c r="T77" s="3519"/>
      <c r="U77" s="3519"/>
      <c r="V77" s="3519"/>
      <c r="W77" s="3519"/>
      <c r="X77" s="3519"/>
      <c r="Y77" s="3519"/>
      <c r="Z77" s="3519"/>
      <c r="AA77" s="3519"/>
      <c r="AB77" s="763"/>
      <c r="AC77" s="216" t="s">
        <v>10</v>
      </c>
      <c r="AD77" s="208" t="s">
        <v>770</v>
      </c>
      <c r="AE77" s="217" t="s">
        <v>10</v>
      </c>
      <c r="AF77" s="723"/>
    </row>
    <row r="78" spans="2:32" s="1" customFormat="1" ht="27" customHeight="1" x14ac:dyDescent="0.15">
      <c r="B78" s="139"/>
      <c r="C78" s="192"/>
      <c r="D78" s="21"/>
      <c r="E78" s="21"/>
      <c r="F78" s="673"/>
      <c r="G78" s="662"/>
      <c r="H78" s="662"/>
      <c r="J78" s="744" t="s">
        <v>861</v>
      </c>
      <c r="K78" s="3519" t="s">
        <v>1349</v>
      </c>
      <c r="L78" s="3519"/>
      <c r="M78" s="3519"/>
      <c r="N78" s="3519"/>
      <c r="O78" s="3519"/>
      <c r="P78" s="3519"/>
      <c r="Q78" s="3519"/>
      <c r="R78" s="3519"/>
      <c r="S78" s="3519"/>
      <c r="T78" s="3519"/>
      <c r="U78" s="3519"/>
      <c r="V78" s="3519"/>
      <c r="W78" s="3519"/>
      <c r="X78" s="3519"/>
      <c r="Y78" s="3519"/>
      <c r="Z78" s="3519"/>
      <c r="AA78" s="3519"/>
      <c r="AB78" s="763"/>
      <c r="AC78" s="216" t="s">
        <v>10</v>
      </c>
      <c r="AD78" s="208" t="s">
        <v>770</v>
      </c>
      <c r="AE78" s="217" t="s">
        <v>10</v>
      </c>
      <c r="AF78" s="132"/>
    </row>
    <row r="79" spans="2:32" s="1" customFormat="1" ht="27" customHeight="1" x14ac:dyDescent="0.15">
      <c r="B79" s="139"/>
      <c r="C79" s="192"/>
      <c r="D79" s="21"/>
      <c r="E79" s="21"/>
      <c r="F79" s="673"/>
      <c r="G79" s="662"/>
      <c r="H79" s="662"/>
      <c r="J79" s="744" t="s">
        <v>1002</v>
      </c>
      <c r="K79" s="3519" t="s">
        <v>1350</v>
      </c>
      <c r="L79" s="3519"/>
      <c r="M79" s="3519"/>
      <c r="N79" s="3519"/>
      <c r="O79" s="3519"/>
      <c r="P79" s="3519"/>
      <c r="Q79" s="3519"/>
      <c r="R79" s="3519"/>
      <c r="S79" s="3519"/>
      <c r="T79" s="3519"/>
      <c r="U79" s="3519"/>
      <c r="V79" s="3519"/>
      <c r="W79" s="3519"/>
      <c r="X79" s="3519"/>
      <c r="Y79" s="3519"/>
      <c r="Z79" s="3519"/>
      <c r="AA79" s="3519"/>
      <c r="AB79" s="763"/>
      <c r="AC79" s="216" t="s">
        <v>10</v>
      </c>
      <c r="AD79" s="208" t="s">
        <v>770</v>
      </c>
      <c r="AE79" s="217" t="s">
        <v>10</v>
      </c>
      <c r="AF79" s="132"/>
    </row>
    <row r="80" spans="2:32" s="1" customFormat="1" ht="8.25" customHeight="1" x14ac:dyDescent="0.15">
      <c r="B80" s="139"/>
      <c r="C80" s="135"/>
      <c r="D80" s="8"/>
      <c r="E80" s="8"/>
      <c r="F80" s="136"/>
      <c r="G80" s="8"/>
      <c r="H80" s="8"/>
      <c r="I80" s="8"/>
      <c r="J80" s="8"/>
      <c r="K80" s="8"/>
      <c r="L80" s="8"/>
      <c r="M80" s="8"/>
      <c r="N80" s="8"/>
      <c r="O80" s="8"/>
      <c r="P80" s="8"/>
      <c r="Q80" s="8"/>
      <c r="R80" s="8"/>
      <c r="S80" s="8"/>
      <c r="T80" s="8"/>
      <c r="U80" s="8"/>
      <c r="V80" s="8"/>
      <c r="W80" s="8"/>
      <c r="X80" s="8"/>
      <c r="Y80" s="8"/>
      <c r="Z80" s="8"/>
      <c r="AA80" s="8"/>
      <c r="AB80" s="8"/>
      <c r="AC80" s="135"/>
      <c r="AD80" s="8"/>
      <c r="AE80" s="136"/>
      <c r="AF80" s="723"/>
    </row>
    <row r="81" spans="2:32" s="1" customFormat="1" ht="8.25" customHeight="1" x14ac:dyDescent="0.15">
      <c r="B81" s="139"/>
      <c r="C81" s="6"/>
      <c r="D81" s="7"/>
      <c r="E81" s="7"/>
      <c r="F81" s="4"/>
      <c r="G81" s="7"/>
      <c r="H81" s="7"/>
      <c r="I81" s="7"/>
      <c r="J81" s="7"/>
      <c r="K81" s="7"/>
      <c r="L81" s="7"/>
      <c r="M81" s="7"/>
      <c r="N81" s="7"/>
      <c r="O81" s="7"/>
      <c r="P81" s="7"/>
      <c r="Q81" s="7"/>
      <c r="R81" s="7"/>
      <c r="S81" s="7"/>
      <c r="T81" s="7"/>
      <c r="U81" s="7"/>
      <c r="V81" s="7"/>
      <c r="W81" s="7"/>
      <c r="X81" s="7"/>
      <c r="Y81" s="7"/>
      <c r="Z81" s="7"/>
      <c r="AA81" s="7"/>
      <c r="AB81" s="7"/>
      <c r="AC81" s="6"/>
      <c r="AD81" s="7"/>
      <c r="AE81" s="4"/>
      <c r="AF81" s="723"/>
    </row>
    <row r="82" spans="2:32" s="1" customFormat="1" ht="23.25" customHeight="1" x14ac:dyDescent="0.15">
      <c r="B82" s="139"/>
      <c r="C82" s="139"/>
      <c r="F82" s="723"/>
      <c r="J82" s="8"/>
      <c r="K82" s="8"/>
      <c r="L82" s="661"/>
      <c r="M82" s="8"/>
      <c r="N82" s="8"/>
      <c r="O82" s="8"/>
      <c r="P82" s="8"/>
      <c r="Q82" s="8"/>
      <c r="R82" s="8"/>
      <c r="S82" s="8"/>
      <c r="T82" s="8"/>
      <c r="U82" s="8"/>
      <c r="V82" s="8"/>
      <c r="W82" s="8"/>
      <c r="X82" s="8"/>
      <c r="Y82" s="8"/>
      <c r="Z82" s="8"/>
      <c r="AA82" s="8"/>
      <c r="AC82" s="265" t="s">
        <v>769</v>
      </c>
      <c r="AD82" s="197" t="s">
        <v>770</v>
      </c>
      <c r="AE82" s="266" t="s">
        <v>771</v>
      </c>
      <c r="AF82" s="723"/>
    </row>
    <row r="83" spans="2:32" s="1" customFormat="1" ht="28.5" customHeight="1" x14ac:dyDescent="0.15">
      <c r="B83" s="139"/>
      <c r="C83" s="2694" t="s">
        <v>1351</v>
      </c>
      <c r="D83" s="2695"/>
      <c r="E83" s="2695"/>
      <c r="F83" s="2699"/>
      <c r="G83" s="662"/>
      <c r="H83" s="662"/>
      <c r="J83" s="744" t="s">
        <v>858</v>
      </c>
      <c r="K83" s="3519" t="s">
        <v>1352</v>
      </c>
      <c r="L83" s="3521"/>
      <c r="M83" s="3519"/>
      <c r="N83" s="3519"/>
      <c r="O83" s="3519"/>
      <c r="P83" s="3519"/>
      <c r="Q83" s="3519"/>
      <c r="R83" s="3519"/>
      <c r="S83" s="3519"/>
      <c r="T83" s="3519"/>
      <c r="U83" s="3519"/>
      <c r="V83" s="3519"/>
      <c r="W83" s="3519"/>
      <c r="X83" s="3519"/>
      <c r="Y83" s="3519"/>
      <c r="Z83" s="3519"/>
      <c r="AA83" s="3519"/>
      <c r="AB83" s="763"/>
      <c r="AC83" s="216" t="s">
        <v>10</v>
      </c>
      <c r="AD83" s="208" t="s">
        <v>770</v>
      </c>
      <c r="AE83" s="217" t="s">
        <v>10</v>
      </c>
      <c r="AF83" s="723"/>
    </row>
    <row r="84" spans="2:32" s="1" customFormat="1" ht="24.75" customHeight="1" x14ac:dyDescent="0.15">
      <c r="B84" s="139"/>
      <c r="C84" s="146"/>
      <c r="D84" s="662"/>
      <c r="E84" s="662"/>
      <c r="F84" s="133"/>
      <c r="G84" s="662"/>
      <c r="H84" s="662"/>
      <c r="J84" s="744" t="s">
        <v>861</v>
      </c>
      <c r="K84" s="3519" t="s">
        <v>1349</v>
      </c>
      <c r="L84" s="3519"/>
      <c r="M84" s="3519"/>
      <c r="N84" s="3519"/>
      <c r="O84" s="3519"/>
      <c r="P84" s="3519"/>
      <c r="Q84" s="3519"/>
      <c r="R84" s="3519"/>
      <c r="S84" s="3519"/>
      <c r="T84" s="3519"/>
      <c r="U84" s="3519"/>
      <c r="V84" s="3519"/>
      <c r="W84" s="3519"/>
      <c r="X84" s="3519"/>
      <c r="Y84" s="3519"/>
      <c r="Z84" s="3519"/>
      <c r="AA84" s="3519"/>
      <c r="AB84" s="763"/>
      <c r="AC84" s="216" t="s">
        <v>10</v>
      </c>
      <c r="AD84" s="208" t="s">
        <v>770</v>
      </c>
      <c r="AE84" s="217" t="s">
        <v>10</v>
      </c>
      <c r="AF84" s="723"/>
    </row>
    <row r="85" spans="2:32" s="1" customFormat="1" ht="24.75" customHeight="1" x14ac:dyDescent="0.15">
      <c r="B85" s="139"/>
      <c r="C85" s="146"/>
      <c r="D85" s="662"/>
      <c r="E85" s="662"/>
      <c r="F85" s="133"/>
      <c r="G85" s="662"/>
      <c r="H85" s="662"/>
      <c r="J85" s="744" t="s">
        <v>1002</v>
      </c>
      <c r="K85" s="3519" t="s">
        <v>1350</v>
      </c>
      <c r="L85" s="3519"/>
      <c r="M85" s="3519"/>
      <c r="N85" s="3519"/>
      <c r="O85" s="3519"/>
      <c r="P85" s="3519"/>
      <c r="Q85" s="3519"/>
      <c r="R85" s="3519"/>
      <c r="S85" s="3519"/>
      <c r="T85" s="3519"/>
      <c r="U85" s="3519"/>
      <c r="V85" s="3519"/>
      <c r="W85" s="3519"/>
      <c r="X85" s="3519"/>
      <c r="Y85" s="3519"/>
      <c r="Z85" s="3519"/>
      <c r="AA85" s="3519"/>
      <c r="AB85" s="763"/>
      <c r="AC85" s="216" t="s">
        <v>10</v>
      </c>
      <c r="AD85" s="208" t="s">
        <v>770</v>
      </c>
      <c r="AE85" s="217" t="s">
        <v>10</v>
      </c>
      <c r="AF85" s="723"/>
    </row>
    <row r="86" spans="2:32" s="1" customFormat="1" ht="24.75" customHeight="1" x14ac:dyDescent="0.15">
      <c r="B86" s="139"/>
      <c r="C86" s="146"/>
      <c r="D86" s="662"/>
      <c r="E86" s="662"/>
      <c r="F86" s="133"/>
      <c r="G86" s="662"/>
      <c r="H86" s="662"/>
      <c r="J86" s="744" t="s">
        <v>1004</v>
      </c>
      <c r="K86" s="3519" t="s">
        <v>1353</v>
      </c>
      <c r="L86" s="3519"/>
      <c r="M86" s="3519"/>
      <c r="N86" s="3519"/>
      <c r="O86" s="3519"/>
      <c r="P86" s="3519"/>
      <c r="Q86" s="3519"/>
      <c r="R86" s="3519"/>
      <c r="S86" s="3519"/>
      <c r="T86" s="3519"/>
      <c r="U86" s="3519"/>
      <c r="V86" s="3519"/>
      <c r="W86" s="3519"/>
      <c r="X86" s="3519"/>
      <c r="Y86" s="3519"/>
      <c r="Z86" s="3519"/>
      <c r="AA86" s="3519"/>
      <c r="AB86" s="763"/>
      <c r="AC86" s="216" t="s">
        <v>10</v>
      </c>
      <c r="AD86" s="208" t="s">
        <v>770</v>
      </c>
      <c r="AE86" s="217" t="s">
        <v>10</v>
      </c>
      <c r="AF86" s="723"/>
    </row>
    <row r="87" spans="2:32" s="1" customFormat="1" ht="27" customHeight="1" x14ac:dyDescent="0.15">
      <c r="B87" s="139"/>
      <c r="C87" s="146"/>
      <c r="D87" s="662"/>
      <c r="E87" s="662"/>
      <c r="F87" s="133"/>
      <c r="G87" s="662"/>
      <c r="H87" s="662"/>
      <c r="J87" s="744" t="s">
        <v>1011</v>
      </c>
      <c r="K87" s="3519" t="s">
        <v>1354</v>
      </c>
      <c r="L87" s="3519"/>
      <c r="M87" s="3519"/>
      <c r="N87" s="3519"/>
      <c r="O87" s="3519"/>
      <c r="P87" s="3519"/>
      <c r="Q87" s="3519"/>
      <c r="R87" s="3519"/>
      <c r="S87" s="3519"/>
      <c r="T87" s="3519"/>
      <c r="U87" s="3519"/>
      <c r="V87" s="3519"/>
      <c r="W87" s="3519"/>
      <c r="X87" s="3519"/>
      <c r="Y87" s="3519"/>
      <c r="Z87" s="3519"/>
      <c r="AA87" s="3519"/>
      <c r="AB87" s="763"/>
      <c r="AC87" s="216" t="s">
        <v>10</v>
      </c>
      <c r="AD87" s="208" t="s">
        <v>770</v>
      </c>
      <c r="AE87" s="217" t="s">
        <v>10</v>
      </c>
      <c r="AF87" s="723"/>
    </row>
    <row r="88" spans="2:32" s="1" customFormat="1" ht="8.25" customHeight="1" x14ac:dyDescent="0.15">
      <c r="B88" s="139"/>
      <c r="C88" s="135"/>
      <c r="D88" s="8"/>
      <c r="E88" s="8"/>
      <c r="F88" s="136"/>
      <c r="G88" s="8"/>
      <c r="H88" s="8"/>
      <c r="I88" s="8"/>
      <c r="J88" s="8"/>
      <c r="K88" s="8"/>
      <c r="L88" s="8"/>
      <c r="M88" s="8"/>
      <c r="N88" s="8"/>
      <c r="O88" s="8"/>
      <c r="P88" s="8"/>
      <c r="Q88" s="8"/>
      <c r="R88" s="8"/>
      <c r="S88" s="8"/>
      <c r="T88" s="8"/>
      <c r="U88" s="8"/>
      <c r="V88" s="8"/>
      <c r="W88" s="8"/>
      <c r="X88" s="8"/>
      <c r="Y88" s="8"/>
      <c r="Z88" s="8"/>
      <c r="AA88" s="8"/>
      <c r="AB88" s="8"/>
      <c r="AC88" s="135"/>
      <c r="AD88" s="8"/>
      <c r="AE88" s="136"/>
      <c r="AF88" s="723"/>
    </row>
    <row r="89" spans="2:32" s="1" customFormat="1" ht="14.25" customHeight="1" x14ac:dyDescent="0.15">
      <c r="B89" s="139"/>
      <c r="H89" s="748"/>
      <c r="I89" s="748"/>
      <c r="J89" s="748"/>
      <c r="L89" s="680"/>
      <c r="M89" s="680"/>
      <c r="N89" s="12"/>
      <c r="O89" s="12"/>
      <c r="P89" s="12"/>
      <c r="Q89" s="12"/>
      <c r="R89" s="12"/>
      <c r="S89" s="12"/>
      <c r="T89" s="12"/>
      <c r="U89" s="12"/>
      <c r="V89" s="12"/>
      <c r="W89" s="12"/>
      <c r="X89" s="12"/>
      <c r="Y89" s="12"/>
      <c r="Z89" s="12"/>
      <c r="AA89" s="12"/>
      <c r="AB89" s="12"/>
      <c r="AC89" s="12"/>
      <c r="AD89" s="257"/>
      <c r="AE89" s="12"/>
      <c r="AF89" s="723"/>
    </row>
    <row r="90" spans="2:32" s="1" customFormat="1" ht="25.5" customHeight="1" x14ac:dyDescent="0.15">
      <c r="B90" s="139" t="s">
        <v>1355</v>
      </c>
      <c r="AF90" s="723"/>
    </row>
    <row r="91" spans="2:32" s="1" customFormat="1" ht="8.25" customHeight="1" x14ac:dyDescent="0.15">
      <c r="B91" s="139"/>
      <c r="C91" s="6"/>
      <c r="D91" s="7"/>
      <c r="E91" s="7"/>
      <c r="F91" s="4"/>
      <c r="G91" s="7"/>
      <c r="H91" s="7"/>
      <c r="I91" s="7"/>
      <c r="J91" s="7"/>
      <c r="K91" s="7"/>
      <c r="L91" s="7"/>
      <c r="M91" s="7"/>
      <c r="N91" s="7"/>
      <c r="O91" s="7"/>
      <c r="P91" s="7"/>
      <c r="Q91" s="7"/>
      <c r="R91" s="7"/>
      <c r="S91" s="7"/>
      <c r="T91" s="7"/>
      <c r="U91" s="7"/>
      <c r="V91" s="7"/>
      <c r="W91" s="7"/>
      <c r="X91" s="7"/>
      <c r="Y91" s="7"/>
      <c r="Z91" s="7"/>
      <c r="AA91" s="7"/>
      <c r="AB91" s="7"/>
      <c r="AC91" s="6"/>
      <c r="AD91" s="7"/>
      <c r="AE91" s="4"/>
      <c r="AF91" s="723"/>
    </row>
    <row r="92" spans="2:32" s="1" customFormat="1" ht="15" customHeight="1" x14ac:dyDescent="0.15">
      <c r="B92" s="139"/>
      <c r="C92" s="139"/>
      <c r="F92" s="723"/>
      <c r="J92" s="8"/>
      <c r="K92" s="8"/>
      <c r="L92" s="8"/>
      <c r="M92" s="8"/>
      <c r="N92" s="8"/>
      <c r="O92" s="8"/>
      <c r="P92" s="8"/>
      <c r="Q92" s="8"/>
      <c r="R92" s="8"/>
      <c r="S92" s="8"/>
      <c r="T92" s="8"/>
      <c r="U92" s="8"/>
      <c r="V92" s="8"/>
      <c r="W92" s="8"/>
      <c r="X92" s="8"/>
      <c r="Y92" s="8"/>
      <c r="Z92" s="8"/>
      <c r="AA92" s="8"/>
      <c r="AC92" s="265" t="s">
        <v>769</v>
      </c>
      <c r="AD92" s="197" t="s">
        <v>770</v>
      </c>
      <c r="AE92" s="266" t="s">
        <v>771</v>
      </c>
      <c r="AF92" s="723"/>
    </row>
    <row r="93" spans="2:32" s="1" customFormat="1" ht="22.5" customHeight="1" x14ac:dyDescent="0.15">
      <c r="B93" s="139"/>
      <c r="C93" s="2694" t="s">
        <v>1356</v>
      </c>
      <c r="D93" s="2695"/>
      <c r="E93" s="2695"/>
      <c r="F93" s="2699"/>
      <c r="J93" s="744" t="s">
        <v>858</v>
      </c>
      <c r="K93" s="3519" t="s">
        <v>1357</v>
      </c>
      <c r="L93" s="3519"/>
      <c r="M93" s="3519"/>
      <c r="N93" s="3519"/>
      <c r="O93" s="3519"/>
      <c r="P93" s="3519"/>
      <c r="Q93" s="3519"/>
      <c r="R93" s="3519"/>
      <c r="S93" s="3519"/>
      <c r="T93" s="3519"/>
      <c r="U93" s="3519"/>
      <c r="V93" s="3519"/>
      <c r="W93" s="3519"/>
      <c r="X93" s="3519"/>
      <c r="Y93" s="3519"/>
      <c r="Z93" s="3519"/>
      <c r="AA93" s="3519"/>
      <c r="AC93" s="216" t="s">
        <v>10</v>
      </c>
      <c r="AD93" s="208" t="s">
        <v>770</v>
      </c>
      <c r="AE93" s="217" t="s">
        <v>10</v>
      </c>
      <c r="AF93" s="723"/>
    </row>
    <row r="94" spans="2:32" s="1" customFormat="1" ht="25.5" customHeight="1" x14ac:dyDescent="0.15">
      <c r="B94" s="139"/>
      <c r="C94" s="2694"/>
      <c r="D94" s="2695"/>
      <c r="E94" s="2695"/>
      <c r="F94" s="2699"/>
      <c r="G94" s="662"/>
      <c r="H94" s="662"/>
      <c r="J94" s="744" t="s">
        <v>861</v>
      </c>
      <c r="K94" s="3519" t="s">
        <v>1358</v>
      </c>
      <c r="L94" s="3519"/>
      <c r="M94" s="3519"/>
      <c r="N94" s="3519"/>
      <c r="O94" s="3519"/>
      <c r="P94" s="3519"/>
      <c r="Q94" s="3519"/>
      <c r="R94" s="3519"/>
      <c r="S94" s="3519"/>
      <c r="T94" s="3519"/>
      <c r="U94" s="3519"/>
      <c r="V94" s="3519"/>
      <c r="W94" s="3519"/>
      <c r="X94" s="3519"/>
      <c r="Y94" s="3519"/>
      <c r="Z94" s="3519"/>
      <c r="AA94" s="3519"/>
      <c r="AB94" s="763"/>
      <c r="AC94" s="216" t="s">
        <v>10</v>
      </c>
      <c r="AD94" s="208" t="s">
        <v>770</v>
      </c>
      <c r="AE94" s="217" t="s">
        <v>10</v>
      </c>
      <c r="AF94" s="723"/>
    </row>
    <row r="95" spans="2:32" s="1" customFormat="1" ht="27" customHeight="1" x14ac:dyDescent="0.15">
      <c r="B95" s="139"/>
      <c r="C95" s="192"/>
      <c r="D95" s="21"/>
      <c r="E95" s="21"/>
      <c r="F95" s="673"/>
      <c r="G95" s="662"/>
      <c r="H95" s="662"/>
      <c r="J95" s="744" t="s">
        <v>1002</v>
      </c>
      <c r="K95" s="3519" t="s">
        <v>1353</v>
      </c>
      <c r="L95" s="3519"/>
      <c r="M95" s="3519"/>
      <c r="N95" s="3519"/>
      <c r="O95" s="3519"/>
      <c r="P95" s="3519"/>
      <c r="Q95" s="3519"/>
      <c r="R95" s="3519"/>
      <c r="S95" s="3519"/>
      <c r="T95" s="3519"/>
      <c r="U95" s="3519"/>
      <c r="V95" s="3519"/>
      <c r="W95" s="3519"/>
      <c r="X95" s="3519"/>
      <c r="Y95" s="3519"/>
      <c r="Z95" s="3519"/>
      <c r="AA95" s="3519"/>
      <c r="AB95" s="763"/>
      <c r="AC95" s="216" t="s">
        <v>10</v>
      </c>
      <c r="AD95" s="208" t="s">
        <v>770</v>
      </c>
      <c r="AE95" s="217" t="s">
        <v>10</v>
      </c>
      <c r="AF95" s="132"/>
    </row>
    <row r="96" spans="2:32" s="1" customFormat="1" ht="8.25" customHeight="1" x14ac:dyDescent="0.15">
      <c r="B96" s="139"/>
      <c r="C96" s="135"/>
      <c r="D96" s="8"/>
      <c r="E96" s="8"/>
      <c r="F96" s="136"/>
      <c r="G96" s="8"/>
      <c r="H96" s="8"/>
      <c r="I96" s="8"/>
      <c r="J96" s="8"/>
      <c r="K96" s="8"/>
      <c r="L96" s="8"/>
      <c r="M96" s="8"/>
      <c r="N96" s="8"/>
      <c r="O96" s="8"/>
      <c r="P96" s="8"/>
      <c r="Q96" s="8"/>
      <c r="R96" s="8"/>
      <c r="S96" s="8"/>
      <c r="T96" s="8"/>
      <c r="U96" s="8"/>
      <c r="V96" s="8"/>
      <c r="W96" s="8"/>
      <c r="X96" s="8"/>
      <c r="Y96" s="8"/>
      <c r="Z96" s="8"/>
      <c r="AA96" s="8"/>
      <c r="AB96" s="8"/>
      <c r="AC96" s="135"/>
      <c r="AD96" s="8"/>
      <c r="AE96" s="136"/>
      <c r="AF96" s="723"/>
    </row>
    <row r="97" spans="2:32" s="1" customFormat="1" ht="8.25" customHeight="1" x14ac:dyDescent="0.15">
      <c r="B97" s="139"/>
      <c r="C97" s="6"/>
      <c r="D97" s="7"/>
      <c r="E97" s="7"/>
      <c r="F97" s="4"/>
      <c r="G97" s="7"/>
      <c r="H97" s="7"/>
      <c r="I97" s="7"/>
      <c r="J97" s="7"/>
      <c r="K97" s="7"/>
      <c r="L97" s="7"/>
      <c r="M97" s="7"/>
      <c r="N97" s="7"/>
      <c r="O97" s="7"/>
      <c r="P97" s="7"/>
      <c r="Q97" s="7"/>
      <c r="R97" s="7"/>
      <c r="S97" s="7"/>
      <c r="T97" s="7"/>
      <c r="U97" s="7"/>
      <c r="V97" s="7"/>
      <c r="W97" s="7"/>
      <c r="X97" s="7"/>
      <c r="Y97" s="7"/>
      <c r="Z97" s="7"/>
      <c r="AA97" s="7"/>
      <c r="AB97" s="7"/>
      <c r="AC97" s="6"/>
      <c r="AD97" s="7"/>
      <c r="AE97" s="4"/>
      <c r="AF97" s="723"/>
    </row>
    <row r="98" spans="2:32" s="1" customFormat="1" ht="27" customHeight="1" x14ac:dyDescent="0.15">
      <c r="B98" s="139"/>
      <c r="C98" s="139"/>
      <c r="F98" s="723"/>
      <c r="J98" s="8"/>
      <c r="K98" s="8"/>
      <c r="L98" s="8"/>
      <c r="M98" s="8"/>
      <c r="N98" s="8"/>
      <c r="O98" s="8"/>
      <c r="P98" s="8"/>
      <c r="Q98" s="8"/>
      <c r="R98" s="8"/>
      <c r="S98" s="8"/>
      <c r="T98" s="8"/>
      <c r="U98" s="8"/>
      <c r="V98" s="8"/>
      <c r="W98" s="8"/>
      <c r="X98" s="8"/>
      <c r="Y98" s="8"/>
      <c r="Z98" s="8"/>
      <c r="AA98" s="8"/>
      <c r="AC98" s="265" t="s">
        <v>769</v>
      </c>
      <c r="AD98" s="197" t="s">
        <v>770</v>
      </c>
      <c r="AE98" s="266" t="s">
        <v>771</v>
      </c>
      <c r="AF98" s="723"/>
    </row>
    <row r="99" spans="2:32" s="1" customFormat="1" ht="36.75" customHeight="1" x14ac:dyDescent="0.15">
      <c r="B99" s="139"/>
      <c r="C99" s="2694" t="s">
        <v>1359</v>
      </c>
      <c r="D99" s="2695"/>
      <c r="E99" s="2695"/>
      <c r="F99" s="2699"/>
      <c r="J99" s="744" t="s">
        <v>858</v>
      </c>
      <c r="K99" s="3519" t="s">
        <v>1360</v>
      </c>
      <c r="L99" s="3519"/>
      <c r="M99" s="3519"/>
      <c r="N99" s="3519"/>
      <c r="O99" s="3519"/>
      <c r="P99" s="3519"/>
      <c r="Q99" s="3519"/>
      <c r="R99" s="3519"/>
      <c r="S99" s="3519"/>
      <c r="T99" s="3519"/>
      <c r="U99" s="3519"/>
      <c r="V99" s="3519"/>
      <c r="W99" s="3519"/>
      <c r="X99" s="3519"/>
      <c r="Y99" s="3519"/>
      <c r="Z99" s="3519"/>
      <c r="AA99" s="3519"/>
      <c r="AC99" s="216" t="s">
        <v>10</v>
      </c>
      <c r="AD99" s="208" t="s">
        <v>770</v>
      </c>
      <c r="AE99" s="217" t="s">
        <v>10</v>
      </c>
      <c r="AF99" s="723"/>
    </row>
    <row r="100" spans="2:32" s="1" customFormat="1" ht="39.75" customHeight="1" x14ac:dyDescent="0.15">
      <c r="B100" s="139"/>
      <c r="C100" s="2694"/>
      <c r="D100" s="2695"/>
      <c r="E100" s="2695"/>
      <c r="F100" s="2699"/>
      <c r="G100" s="662"/>
      <c r="H100" s="662"/>
      <c r="J100" s="744" t="s">
        <v>861</v>
      </c>
      <c r="K100" s="3519" t="s">
        <v>1361</v>
      </c>
      <c r="L100" s="3519"/>
      <c r="M100" s="3519"/>
      <c r="N100" s="3519"/>
      <c r="O100" s="3519"/>
      <c r="P100" s="3519"/>
      <c r="Q100" s="3519"/>
      <c r="R100" s="3519"/>
      <c r="S100" s="3519"/>
      <c r="T100" s="3519"/>
      <c r="U100" s="3519"/>
      <c r="V100" s="3519"/>
      <c r="W100" s="3519"/>
      <c r="X100" s="3519"/>
      <c r="Y100" s="3519"/>
      <c r="Z100" s="3519"/>
      <c r="AA100" s="3519"/>
      <c r="AB100" s="763"/>
      <c r="AC100" s="216" t="s">
        <v>10</v>
      </c>
      <c r="AD100" s="208" t="s">
        <v>770</v>
      </c>
      <c r="AE100" s="217" t="s">
        <v>10</v>
      </c>
      <c r="AF100" s="723"/>
    </row>
    <row r="101" spans="2:32" s="1" customFormat="1" ht="8.25" customHeight="1" x14ac:dyDescent="0.15">
      <c r="B101" s="139"/>
      <c r="C101" s="135"/>
      <c r="D101" s="8"/>
      <c r="E101" s="8"/>
      <c r="F101" s="136"/>
      <c r="G101" s="8"/>
      <c r="H101" s="8"/>
      <c r="I101" s="8"/>
      <c r="J101" s="8"/>
      <c r="K101" s="8"/>
      <c r="L101" s="8"/>
      <c r="M101" s="8"/>
      <c r="N101" s="8"/>
      <c r="O101" s="8"/>
      <c r="P101" s="8"/>
      <c r="Q101" s="8"/>
      <c r="R101" s="8"/>
      <c r="S101" s="8"/>
      <c r="T101" s="8"/>
      <c r="U101" s="8"/>
      <c r="V101" s="8"/>
      <c r="W101" s="8"/>
      <c r="X101" s="8"/>
      <c r="Y101" s="8"/>
      <c r="Z101" s="8"/>
      <c r="AA101" s="8"/>
      <c r="AB101" s="8"/>
      <c r="AC101" s="135"/>
      <c r="AD101" s="8"/>
      <c r="AE101" s="136"/>
      <c r="AF101" s="723"/>
    </row>
    <row r="102" spans="2:32" s="1" customFormat="1" ht="24.75" customHeight="1" x14ac:dyDescent="0.15">
      <c r="B102" s="13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136"/>
    </row>
    <row r="103" spans="2:32" s="1" customFormat="1" ht="7.5" customHeight="1" x14ac:dyDescent="0.15"/>
    <row r="104" spans="2:32" s="717" customFormat="1" ht="387" customHeight="1" x14ac:dyDescent="0.15">
      <c r="B104" s="3520" t="s">
        <v>1362</v>
      </c>
      <c r="C104" s="3520"/>
      <c r="D104" s="3520"/>
      <c r="E104" s="3520"/>
      <c r="F104" s="3520"/>
      <c r="G104" s="3520"/>
      <c r="H104" s="3520"/>
      <c r="I104" s="3520"/>
      <c r="J104" s="3520"/>
      <c r="K104" s="3520"/>
      <c r="L104" s="3520"/>
      <c r="M104" s="3520"/>
      <c r="N104" s="3520"/>
      <c r="O104" s="3520"/>
      <c r="P104" s="3520"/>
      <c r="Q104" s="3520"/>
      <c r="R104" s="3520"/>
      <c r="S104" s="3520"/>
      <c r="T104" s="3520"/>
      <c r="U104" s="3520"/>
      <c r="V104" s="3520"/>
      <c r="W104" s="3520"/>
      <c r="X104" s="3520"/>
      <c r="Y104" s="3520"/>
      <c r="Z104" s="3520"/>
      <c r="AA104" s="3520"/>
      <c r="AB104" s="3520"/>
      <c r="AC104" s="3520"/>
      <c r="AD104" s="3520"/>
      <c r="AE104" s="3520"/>
    </row>
    <row r="105" spans="2:32" s="717" customFormat="1" ht="150" customHeight="1" x14ac:dyDescent="0.15">
      <c r="B105" s="3520" t="s">
        <v>1363</v>
      </c>
      <c r="C105" s="3520"/>
      <c r="D105" s="3520"/>
      <c r="E105" s="3520"/>
      <c r="F105" s="3520"/>
      <c r="G105" s="3520"/>
      <c r="H105" s="3520"/>
      <c r="I105" s="3520"/>
      <c r="J105" s="3520"/>
      <c r="K105" s="3520"/>
      <c r="L105" s="3520"/>
      <c r="M105" s="3520"/>
      <c r="N105" s="3520"/>
      <c r="O105" s="3520"/>
      <c r="P105" s="3520"/>
      <c r="Q105" s="3520"/>
      <c r="R105" s="3520"/>
      <c r="S105" s="3520"/>
      <c r="T105" s="3520"/>
      <c r="U105" s="3520"/>
      <c r="V105" s="3520"/>
      <c r="W105" s="3520"/>
      <c r="X105" s="3520"/>
      <c r="Y105" s="3520"/>
      <c r="Z105" s="3520"/>
      <c r="AA105" s="3520"/>
      <c r="AB105" s="3520"/>
      <c r="AC105" s="3520"/>
      <c r="AD105" s="3520"/>
      <c r="AE105" s="3520"/>
    </row>
    <row r="106" spans="2:32" s="223" customFormat="1" ht="34.5" customHeight="1" x14ac:dyDescent="0.15">
      <c r="B106" s="2695" t="s">
        <v>2476</v>
      </c>
      <c r="C106" s="2695"/>
      <c r="D106" s="2695"/>
      <c r="E106" s="2695"/>
      <c r="F106" s="2695"/>
      <c r="G106" s="2695"/>
      <c r="H106" s="2695"/>
      <c r="I106" s="2695"/>
      <c r="J106" s="2695"/>
      <c r="K106" s="2695"/>
      <c r="L106" s="2695"/>
      <c r="M106" s="2695"/>
      <c r="N106" s="2695"/>
      <c r="O106" s="2695"/>
      <c r="P106" s="2695"/>
      <c r="Q106" s="2695"/>
      <c r="R106" s="2695"/>
      <c r="S106" s="2695"/>
      <c r="T106" s="2695"/>
      <c r="U106" s="2695"/>
      <c r="V106" s="2695"/>
      <c r="W106" s="2695"/>
      <c r="X106" s="2695"/>
      <c r="Y106" s="2695"/>
      <c r="Z106" s="2695"/>
      <c r="AA106" s="2695"/>
      <c r="AB106" s="2695"/>
      <c r="AC106" s="2695"/>
      <c r="AD106" s="2695"/>
      <c r="AE106" s="2695"/>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9"/>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54" fitToHeight="0" orientation="portrait"/>
  <rowBreaks count="1" manualBreakCount="1">
    <brk id="72"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1:AK108"/>
  <sheetViews>
    <sheetView workbookViewId="0"/>
  </sheetViews>
  <sheetFormatPr defaultColWidth="3.5" defaultRowHeight="13.5" x14ac:dyDescent="0.15"/>
  <cols>
    <col min="1" max="1" width="1.75" style="3" customWidth="1"/>
    <col min="2" max="2" width="3" style="13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2132</v>
      </c>
    </row>
    <row r="3" spans="2:32" s="1" customFormat="1" x14ac:dyDescent="0.15">
      <c r="W3" s="45" t="s">
        <v>477</v>
      </c>
      <c r="X3" s="2707"/>
      <c r="Y3" s="2707"/>
      <c r="Z3" s="1" t="s">
        <v>478</v>
      </c>
      <c r="AA3" s="2707"/>
      <c r="AB3" s="2707"/>
      <c r="AC3" s="1" t="s">
        <v>479</v>
      </c>
      <c r="AD3" s="45"/>
      <c r="AE3" s="1" t="s">
        <v>647</v>
      </c>
    </row>
    <row r="4" spans="2:32" s="1" customFormat="1" ht="6.75" customHeight="1" x14ac:dyDescent="0.15">
      <c r="AD4" s="45"/>
    </row>
    <row r="5" spans="2:32" s="1" customFormat="1" ht="26.25" customHeight="1" x14ac:dyDescent="0.15">
      <c r="B5" s="2968" t="s">
        <v>2147</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row>
    <row r="6" spans="2:32" s="1" customFormat="1" ht="7.5" customHeight="1" x14ac:dyDescent="0.15"/>
    <row r="7" spans="2:32" s="1" customFormat="1" ht="30" customHeight="1" x14ac:dyDescent="0.15">
      <c r="B7" s="2854" t="s">
        <v>1269</v>
      </c>
      <c r="C7" s="2959"/>
      <c r="D7" s="2959"/>
      <c r="E7" s="2960"/>
      <c r="F7" s="2853"/>
      <c r="G7" s="2853"/>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row>
    <row r="8" spans="2:32" ht="30" customHeight="1" x14ac:dyDescent="0.15">
      <c r="B8" s="2854" t="s">
        <v>1270</v>
      </c>
      <c r="C8" s="2959"/>
      <c r="D8" s="2959"/>
      <c r="E8" s="2960"/>
      <c r="F8" s="734"/>
      <c r="G8" s="735"/>
      <c r="H8" s="207" t="s">
        <v>10</v>
      </c>
      <c r="I8" s="735" t="s">
        <v>762</v>
      </c>
      <c r="J8" s="735"/>
      <c r="K8" s="735"/>
      <c r="L8" s="735"/>
      <c r="M8" s="207" t="s">
        <v>10</v>
      </c>
      <c r="N8" s="735" t="s">
        <v>763</v>
      </c>
      <c r="O8" s="735"/>
      <c r="P8" s="735"/>
      <c r="Q8" s="735"/>
      <c r="R8" s="735"/>
      <c r="S8" s="207" t="s">
        <v>10</v>
      </c>
      <c r="T8" s="735" t="s">
        <v>764</v>
      </c>
      <c r="U8" s="735"/>
      <c r="V8" s="735"/>
      <c r="W8" s="735"/>
      <c r="X8" s="735"/>
      <c r="Y8" s="735"/>
      <c r="Z8" s="735"/>
      <c r="AA8" s="735"/>
      <c r="AB8" s="735"/>
      <c r="AC8" s="735"/>
      <c r="AD8" s="735"/>
      <c r="AE8" s="735"/>
      <c r="AF8" s="739"/>
    </row>
    <row r="9" spans="2:32" ht="30" customHeight="1" x14ac:dyDescent="0.15">
      <c r="B9" s="2854" t="s">
        <v>1271</v>
      </c>
      <c r="C9" s="2959"/>
      <c r="D9" s="2959"/>
      <c r="E9" s="2960"/>
      <c r="F9" s="145"/>
      <c r="G9" s="87"/>
      <c r="H9" s="210" t="s">
        <v>10</v>
      </c>
      <c r="I9" s="1" t="s">
        <v>1272</v>
      </c>
      <c r="J9" s="87"/>
      <c r="K9" s="87"/>
      <c r="L9" s="87"/>
      <c r="M9" s="87"/>
      <c r="N9" s="87"/>
      <c r="O9" s="87"/>
      <c r="P9" s="87"/>
      <c r="Q9" s="87"/>
      <c r="R9" s="87"/>
      <c r="S9" s="208" t="s">
        <v>10</v>
      </c>
      <c r="T9" s="1" t="s">
        <v>1273</v>
      </c>
      <c r="U9" s="228"/>
      <c r="V9" s="87"/>
      <c r="W9" s="87"/>
      <c r="X9" s="87"/>
      <c r="Y9" s="87"/>
      <c r="Z9" s="87"/>
      <c r="AA9" s="87"/>
      <c r="AB9" s="87"/>
      <c r="AC9" s="87"/>
      <c r="AD9" s="87"/>
      <c r="AE9" s="87"/>
      <c r="AF9" s="142"/>
    </row>
    <row r="10" spans="2:32" ht="30" customHeight="1" x14ac:dyDescent="0.15">
      <c r="B10" s="3153" t="s">
        <v>1274</v>
      </c>
      <c r="C10" s="3154"/>
      <c r="D10" s="3154"/>
      <c r="E10" s="3155"/>
      <c r="F10" s="41"/>
      <c r="G10" s="22"/>
      <c r="H10" s="208" t="s">
        <v>10</v>
      </c>
      <c r="I10" s="7" t="s">
        <v>1275</v>
      </c>
      <c r="J10" s="22"/>
      <c r="K10" s="22"/>
      <c r="L10" s="22"/>
      <c r="M10" s="22"/>
      <c r="N10" s="22"/>
      <c r="O10" s="22"/>
      <c r="P10" s="22"/>
      <c r="Q10" s="22"/>
      <c r="R10" s="22"/>
      <c r="S10" s="22"/>
      <c r="T10" s="7"/>
      <c r="U10" s="226"/>
      <c r="V10" s="22"/>
      <c r="W10" s="22"/>
      <c r="X10" s="22"/>
      <c r="Y10" s="22"/>
      <c r="Z10" s="22"/>
      <c r="AA10" s="22"/>
      <c r="AB10" s="22"/>
      <c r="AC10" s="22"/>
      <c r="AD10" s="22"/>
      <c r="AE10" s="22"/>
      <c r="AF10" s="23"/>
    </row>
    <row r="11" spans="2:32" ht="30" customHeight="1" x14ac:dyDescent="0.15">
      <c r="B11" s="3156"/>
      <c r="C11" s="2524"/>
      <c r="D11" s="2524"/>
      <c r="E11" s="3157"/>
      <c r="F11" s="145"/>
      <c r="G11" s="87"/>
      <c r="H11" s="210" t="s">
        <v>10</v>
      </c>
      <c r="I11" s="8" t="s">
        <v>1276</v>
      </c>
      <c r="J11" s="87"/>
      <c r="K11" s="87"/>
      <c r="L11" s="87"/>
      <c r="M11" s="87"/>
      <c r="N11" s="87"/>
      <c r="O11" s="87"/>
      <c r="P11" s="87"/>
      <c r="Q11" s="87"/>
      <c r="R11" s="87"/>
      <c r="S11" s="87"/>
      <c r="T11" s="8"/>
      <c r="U11" s="228"/>
      <c r="V11" s="87"/>
      <c r="W11" s="87"/>
      <c r="X11" s="87"/>
      <c r="Y11" s="87"/>
      <c r="Z11" s="87"/>
      <c r="AA11" s="87"/>
      <c r="AB11" s="87"/>
      <c r="AC11" s="87"/>
      <c r="AD11" s="87"/>
      <c r="AE11" s="87"/>
      <c r="AF11" s="142"/>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4"/>
      <c r="R13" s="7"/>
      <c r="S13" s="7"/>
      <c r="T13" s="7"/>
      <c r="U13" s="7"/>
      <c r="V13" s="7"/>
      <c r="W13" s="7"/>
      <c r="X13" s="7"/>
      <c r="Y13" s="7"/>
      <c r="Z13" s="7"/>
      <c r="AA13" s="7"/>
      <c r="AB13" s="7"/>
      <c r="AC13" s="7"/>
      <c r="AD13" s="7"/>
      <c r="AE13" s="7"/>
      <c r="AF13" s="4"/>
    </row>
    <row r="14" spans="2:32" s="1" customFormat="1" ht="21" customHeight="1" x14ac:dyDescent="0.15">
      <c r="B14" s="2694" t="s">
        <v>1277</v>
      </c>
      <c r="C14" s="2695"/>
      <c r="D14" s="2695"/>
      <c r="E14" s="2699"/>
      <c r="AD14" s="3545" t="s">
        <v>1278</v>
      </c>
      <c r="AE14" s="3546"/>
      <c r="AF14" s="723"/>
    </row>
    <row r="15" spans="2:32" s="1" customFormat="1" ht="21" customHeight="1" x14ac:dyDescent="0.15">
      <c r="B15" s="2694"/>
      <c r="C15" s="2695"/>
      <c r="D15" s="2695"/>
      <c r="E15" s="2699"/>
      <c r="AD15" s="3547"/>
      <c r="AE15" s="3548"/>
      <c r="AF15" s="723"/>
    </row>
    <row r="16" spans="2:32" s="1" customFormat="1" ht="21" customHeight="1" x14ac:dyDescent="0.15">
      <c r="B16" s="2694"/>
      <c r="C16" s="2695"/>
      <c r="D16" s="2695"/>
      <c r="E16" s="2699"/>
      <c r="G16" s="6" t="s">
        <v>1279</v>
      </c>
      <c r="H16" s="7"/>
      <c r="I16" s="7"/>
      <c r="J16" s="7"/>
      <c r="K16" s="7"/>
      <c r="L16" s="7"/>
      <c r="M16" s="7"/>
      <c r="N16" s="7"/>
      <c r="O16" s="7"/>
      <c r="P16" s="7"/>
      <c r="Q16" s="7"/>
      <c r="R16" s="7"/>
      <c r="S16" s="7"/>
      <c r="T16" s="7"/>
      <c r="U16" s="7"/>
      <c r="V16" s="7"/>
      <c r="W16" s="7"/>
      <c r="X16" s="7"/>
      <c r="Y16" s="7"/>
      <c r="Z16" s="7"/>
      <c r="AA16" s="7"/>
      <c r="AB16" s="7"/>
      <c r="AC16" s="7"/>
      <c r="AD16" s="245"/>
      <c r="AE16" s="246"/>
      <c r="AF16" s="723"/>
    </row>
    <row r="17" spans="2:32" s="1" customFormat="1" ht="30" customHeight="1" x14ac:dyDescent="0.15">
      <c r="B17" s="146"/>
      <c r="C17" s="662"/>
      <c r="D17" s="662"/>
      <c r="E17" s="133"/>
      <c r="G17" s="139"/>
      <c r="H17" s="744" t="s">
        <v>858</v>
      </c>
      <c r="I17" s="3529" t="s">
        <v>1280</v>
      </c>
      <c r="J17" s="3543"/>
      <c r="K17" s="3543"/>
      <c r="L17" s="3543"/>
      <c r="M17" s="3544"/>
      <c r="N17" s="674"/>
      <c r="O17" s="664" t="s">
        <v>860</v>
      </c>
      <c r="P17" s="3528" t="s">
        <v>863</v>
      </c>
      <c r="Q17" s="3467" t="s">
        <v>1004</v>
      </c>
      <c r="R17" s="2672" t="s">
        <v>1281</v>
      </c>
      <c r="S17" s="2672"/>
      <c r="T17" s="2672"/>
      <c r="U17" s="2672"/>
      <c r="V17" s="3529"/>
      <c r="W17" s="2507"/>
      <c r="X17" s="2470" t="s">
        <v>576</v>
      </c>
      <c r="Y17" s="616" t="s">
        <v>863</v>
      </c>
      <c r="Z17" s="2884" t="s">
        <v>1282</v>
      </c>
      <c r="AA17" s="2884"/>
      <c r="AB17" s="2884"/>
      <c r="AC17" s="2884"/>
      <c r="AD17" s="247" t="s">
        <v>10</v>
      </c>
      <c r="AE17" s="248">
        <v>20</v>
      </c>
      <c r="AF17" s="723"/>
    </row>
    <row r="18" spans="2:32" s="1" customFormat="1" ht="30" customHeight="1" x14ac:dyDescent="0.15">
      <c r="B18" s="146"/>
      <c r="C18" s="662"/>
      <c r="D18" s="662"/>
      <c r="E18" s="133"/>
      <c r="G18" s="139"/>
      <c r="H18" s="744" t="s">
        <v>861</v>
      </c>
      <c r="I18" s="3529" t="s">
        <v>1283</v>
      </c>
      <c r="J18" s="2619"/>
      <c r="K18" s="2619"/>
      <c r="L18" s="2619"/>
      <c r="M18" s="2620"/>
      <c r="N18" s="397"/>
      <c r="O18" s="728" t="s">
        <v>860</v>
      </c>
      <c r="P18" s="3528"/>
      <c r="Q18" s="3467"/>
      <c r="R18" s="2672"/>
      <c r="S18" s="2672"/>
      <c r="T18" s="2672"/>
      <c r="U18" s="2672"/>
      <c r="V18" s="3529"/>
      <c r="W18" s="3160"/>
      <c r="X18" s="2470"/>
      <c r="Y18" s="616" t="s">
        <v>863</v>
      </c>
      <c r="Z18" s="2884" t="s">
        <v>1284</v>
      </c>
      <c r="AA18" s="2884"/>
      <c r="AB18" s="2884"/>
      <c r="AC18" s="2884"/>
      <c r="AD18" s="247" t="s">
        <v>10</v>
      </c>
      <c r="AE18" s="248">
        <v>10</v>
      </c>
      <c r="AF18" s="723"/>
    </row>
    <row r="19" spans="2:32" s="1" customFormat="1" ht="30" customHeight="1" x14ac:dyDescent="0.15">
      <c r="B19" s="146"/>
      <c r="C19" s="662"/>
      <c r="D19" s="662"/>
      <c r="E19" s="133"/>
      <c r="G19" s="139"/>
      <c r="H19" s="744" t="s">
        <v>1002</v>
      </c>
      <c r="I19" s="3529" t="s">
        <v>1285</v>
      </c>
      <c r="J19" s="2619"/>
      <c r="K19" s="2619"/>
      <c r="L19" s="2619"/>
      <c r="M19" s="2620"/>
      <c r="N19" s="397"/>
      <c r="O19" s="728" t="s">
        <v>860</v>
      </c>
      <c r="P19" s="3528"/>
      <c r="Q19" s="3467"/>
      <c r="R19" s="2672"/>
      <c r="S19" s="2672"/>
      <c r="T19" s="2672"/>
      <c r="U19" s="2672"/>
      <c r="V19" s="3529"/>
      <c r="W19" s="2510"/>
      <c r="X19" s="2470"/>
      <c r="Y19" s="616" t="s">
        <v>863</v>
      </c>
      <c r="Z19" s="2884" t="s">
        <v>1286</v>
      </c>
      <c r="AA19" s="2884"/>
      <c r="AB19" s="2884"/>
      <c r="AC19" s="2884"/>
      <c r="AD19" s="247" t="s">
        <v>10</v>
      </c>
      <c r="AE19" s="248">
        <v>0</v>
      </c>
      <c r="AF19" s="723"/>
    </row>
    <row r="20" spans="2:32" s="1" customFormat="1" ht="7.5" customHeight="1" x14ac:dyDescent="0.15">
      <c r="B20" s="146"/>
      <c r="C20" s="662"/>
      <c r="D20" s="662"/>
      <c r="E20" s="133"/>
      <c r="G20" s="135"/>
      <c r="H20" s="8"/>
      <c r="I20" s="193"/>
      <c r="J20" s="193"/>
      <c r="K20" s="193"/>
      <c r="L20" s="193"/>
      <c r="M20" s="193"/>
      <c r="N20" s="193"/>
      <c r="O20" s="193"/>
      <c r="P20" s="193"/>
      <c r="Q20" s="193"/>
      <c r="R20" s="193"/>
      <c r="S20" s="193"/>
      <c r="T20" s="193"/>
      <c r="U20" s="193"/>
      <c r="V20" s="193"/>
      <c r="W20" s="8"/>
      <c r="X20" s="659"/>
      <c r="Y20" s="659"/>
      <c r="Z20" s="8"/>
      <c r="AA20" s="8"/>
      <c r="AB20" s="8"/>
      <c r="AC20" s="8"/>
      <c r="AD20" s="249"/>
      <c r="AE20" s="250"/>
      <c r="AF20" s="723"/>
    </row>
    <row r="21" spans="2:32" s="1" customFormat="1" ht="21" customHeight="1" x14ac:dyDescent="0.15">
      <c r="B21" s="146"/>
      <c r="C21" s="662"/>
      <c r="D21" s="662"/>
      <c r="E21" s="133"/>
      <c r="G21" s="6" t="s">
        <v>1287</v>
      </c>
      <c r="H21" s="7"/>
      <c r="I21" s="670"/>
      <c r="J21" s="670"/>
      <c r="K21" s="670"/>
      <c r="L21" s="670"/>
      <c r="M21" s="670"/>
      <c r="N21" s="670"/>
      <c r="O21" s="670"/>
      <c r="P21" s="670"/>
      <c r="Q21" s="670"/>
      <c r="R21" s="670"/>
      <c r="S21" s="670"/>
      <c r="T21" s="670"/>
      <c r="U21" s="670"/>
      <c r="V21" s="670"/>
      <c r="W21" s="7"/>
      <c r="X21" s="658"/>
      <c r="Y21" s="658"/>
      <c r="Z21" s="7"/>
      <c r="AA21" s="7"/>
      <c r="AB21" s="7"/>
      <c r="AC21" s="7"/>
      <c r="AD21" s="252"/>
      <c r="AE21" s="253"/>
      <c r="AF21" s="723"/>
    </row>
    <row r="22" spans="2:32" s="1" customFormat="1" ht="23.25" customHeight="1" x14ac:dyDescent="0.15">
      <c r="B22" s="192"/>
      <c r="C22" s="21"/>
      <c r="D22" s="21"/>
      <c r="E22" s="673"/>
      <c r="G22" s="139"/>
      <c r="H22" s="744" t="s">
        <v>858</v>
      </c>
      <c r="I22" s="3529" t="s">
        <v>1288</v>
      </c>
      <c r="J22" s="2619"/>
      <c r="K22" s="2619"/>
      <c r="L22" s="2619"/>
      <c r="M22" s="2620"/>
      <c r="N22" s="674"/>
      <c r="O22" s="664" t="s">
        <v>860</v>
      </c>
      <c r="P22" s="3528" t="s">
        <v>863</v>
      </c>
      <c r="Q22" s="3467" t="s">
        <v>1004</v>
      </c>
      <c r="R22" s="2672" t="s">
        <v>1289</v>
      </c>
      <c r="S22" s="2672"/>
      <c r="T22" s="2672"/>
      <c r="U22" s="2672"/>
      <c r="V22" s="2672"/>
      <c r="W22" s="2507"/>
      <c r="X22" s="2509" t="s">
        <v>576</v>
      </c>
      <c r="Y22" s="616" t="s">
        <v>863</v>
      </c>
      <c r="Z22" s="2884" t="s">
        <v>1290</v>
      </c>
      <c r="AA22" s="2884"/>
      <c r="AB22" s="2884"/>
      <c r="AC22" s="2884"/>
      <c r="AD22" s="247" t="s">
        <v>10</v>
      </c>
      <c r="AE22" s="248">
        <v>20</v>
      </c>
      <c r="AF22" s="723"/>
    </row>
    <row r="23" spans="2:32" s="1" customFormat="1" ht="30" customHeight="1" x14ac:dyDescent="0.15">
      <c r="B23" s="192"/>
      <c r="C23" s="21"/>
      <c r="D23" s="21"/>
      <c r="E23" s="673"/>
      <c r="G23" s="139"/>
      <c r="H23" s="744" t="s">
        <v>861</v>
      </c>
      <c r="I23" s="3529" t="s">
        <v>1291</v>
      </c>
      <c r="J23" s="2619"/>
      <c r="K23" s="2619"/>
      <c r="L23" s="2619"/>
      <c r="M23" s="2620"/>
      <c r="N23" s="397"/>
      <c r="O23" s="728" t="s">
        <v>860</v>
      </c>
      <c r="P23" s="3528"/>
      <c r="Q23" s="3467"/>
      <c r="R23" s="2672"/>
      <c r="S23" s="2672"/>
      <c r="T23" s="2672"/>
      <c r="U23" s="2672"/>
      <c r="V23" s="2672"/>
      <c r="W23" s="3160"/>
      <c r="X23" s="3161"/>
      <c r="Y23" s="616" t="s">
        <v>863</v>
      </c>
      <c r="Z23" s="2884" t="s">
        <v>1292</v>
      </c>
      <c r="AA23" s="2884"/>
      <c r="AB23" s="2884"/>
      <c r="AC23" s="2884"/>
      <c r="AD23" s="247" t="s">
        <v>10</v>
      </c>
      <c r="AE23" s="248">
        <v>10</v>
      </c>
      <c r="AF23" s="723"/>
    </row>
    <row r="24" spans="2:32" s="1" customFormat="1" ht="24.75" customHeight="1" x14ac:dyDescent="0.15">
      <c r="B24" s="192"/>
      <c r="C24" s="21"/>
      <c r="D24" s="21"/>
      <c r="E24" s="673"/>
      <c r="G24" s="139"/>
      <c r="H24" s="744" t="s">
        <v>1002</v>
      </c>
      <c r="I24" s="3529" t="s">
        <v>1293</v>
      </c>
      <c r="J24" s="2619"/>
      <c r="K24" s="2619"/>
      <c r="L24" s="2619"/>
      <c r="M24" s="2620"/>
      <c r="N24" s="397"/>
      <c r="O24" s="728" t="s">
        <v>860</v>
      </c>
      <c r="P24" s="3528"/>
      <c r="Q24" s="3467"/>
      <c r="R24" s="2672"/>
      <c r="S24" s="2672"/>
      <c r="T24" s="2672"/>
      <c r="U24" s="2672"/>
      <c r="V24" s="2672"/>
      <c r="W24" s="2510"/>
      <c r="X24" s="2512"/>
      <c r="Y24" s="616" t="s">
        <v>863</v>
      </c>
      <c r="Z24" s="2884" t="s">
        <v>1294</v>
      </c>
      <c r="AA24" s="2884"/>
      <c r="AB24" s="2884"/>
      <c r="AC24" s="2884"/>
      <c r="AD24" s="247" t="s">
        <v>10</v>
      </c>
      <c r="AE24" s="248">
        <v>0</v>
      </c>
      <c r="AF24" s="254"/>
    </row>
    <row r="25" spans="2:32" s="1" customFormat="1" ht="7.5" customHeight="1" x14ac:dyDescent="0.15">
      <c r="B25" s="192"/>
      <c r="C25" s="21"/>
      <c r="D25" s="21"/>
      <c r="E25" s="673"/>
      <c r="G25" s="135"/>
      <c r="H25" s="8"/>
      <c r="I25" s="755"/>
      <c r="J25" s="682"/>
      <c r="K25" s="682"/>
      <c r="L25" s="682"/>
      <c r="M25" s="682"/>
      <c r="N25" s="193"/>
      <c r="O25" s="727"/>
      <c r="P25" s="255"/>
      <c r="Q25" s="255"/>
      <c r="R25" s="193"/>
      <c r="S25" s="193"/>
      <c r="T25" s="193"/>
      <c r="U25" s="193"/>
      <c r="V25" s="193"/>
      <c r="W25" s="8"/>
      <c r="X25" s="659"/>
      <c r="Y25" s="659"/>
      <c r="Z25" s="8"/>
      <c r="AA25" s="8"/>
      <c r="AB25" s="8"/>
      <c r="AC25" s="8"/>
      <c r="AD25" s="249"/>
      <c r="AE25" s="250"/>
      <c r="AF25" s="723"/>
    </row>
    <row r="26" spans="2:32" s="1" customFormat="1" ht="21" customHeight="1" x14ac:dyDescent="0.15">
      <c r="B26" s="139"/>
      <c r="E26" s="723"/>
      <c r="G26" s="139" t="s">
        <v>1295</v>
      </c>
      <c r="I26" s="21"/>
      <c r="J26" s="21"/>
      <c r="K26" s="21"/>
      <c r="L26" s="21"/>
      <c r="M26" s="21"/>
      <c r="N26" s="21"/>
      <c r="O26" s="21"/>
      <c r="P26" s="21"/>
      <c r="Q26" s="21"/>
      <c r="R26" s="21"/>
      <c r="S26" s="21"/>
      <c r="T26" s="21"/>
      <c r="U26" s="21"/>
      <c r="V26" s="21"/>
      <c r="X26" s="12"/>
      <c r="Y26" s="12"/>
      <c r="AD26" s="252"/>
      <c r="AE26" s="253"/>
      <c r="AF26" s="723"/>
    </row>
    <row r="27" spans="2:32" s="1" customFormat="1" ht="30.75" customHeight="1" x14ac:dyDescent="0.15">
      <c r="B27" s="146"/>
      <c r="C27" s="662"/>
      <c r="D27" s="662"/>
      <c r="E27" s="133"/>
      <c r="G27" s="139"/>
      <c r="H27" s="3468" t="s">
        <v>858</v>
      </c>
      <c r="I27" s="2882" t="s">
        <v>1296</v>
      </c>
      <c r="J27" s="2576"/>
      <c r="K27" s="2576"/>
      <c r="L27" s="2576"/>
      <c r="M27" s="2577"/>
      <c r="N27" s="2661"/>
      <c r="O27" s="2682" t="s">
        <v>860</v>
      </c>
      <c r="P27" s="3178" t="s">
        <v>863</v>
      </c>
      <c r="Q27" s="3536" t="s">
        <v>1004</v>
      </c>
      <c r="R27" s="3536" t="s">
        <v>1297</v>
      </c>
      <c r="S27" s="3537"/>
      <c r="T27" s="3537"/>
      <c r="U27" s="3537"/>
      <c r="V27" s="3538"/>
      <c r="W27" s="2508"/>
      <c r="X27" s="2509" t="s">
        <v>576</v>
      </c>
      <c r="Y27" s="12" t="s">
        <v>863</v>
      </c>
      <c r="Z27" s="2884" t="s">
        <v>1364</v>
      </c>
      <c r="AA27" s="2884"/>
      <c r="AB27" s="2884"/>
      <c r="AC27" s="2884"/>
      <c r="AD27" s="247" t="s">
        <v>10</v>
      </c>
      <c r="AE27" s="248">
        <v>10</v>
      </c>
      <c r="AF27" s="723"/>
    </row>
    <row r="28" spans="2:32" s="1" customFormat="1" ht="30.75" customHeight="1" x14ac:dyDescent="0.15">
      <c r="B28" s="146"/>
      <c r="C28" s="662"/>
      <c r="D28" s="662"/>
      <c r="E28" s="133"/>
      <c r="G28" s="139"/>
      <c r="H28" s="3468"/>
      <c r="I28" s="2885"/>
      <c r="J28" s="2886"/>
      <c r="K28" s="2886"/>
      <c r="L28" s="2886"/>
      <c r="M28" s="2978"/>
      <c r="N28" s="3179"/>
      <c r="O28" s="2976"/>
      <c r="P28" s="3178"/>
      <c r="Q28" s="3539"/>
      <c r="R28" s="3539"/>
      <c r="S28" s="3530"/>
      <c r="T28" s="3530"/>
      <c r="U28" s="3530"/>
      <c r="V28" s="3540"/>
      <c r="W28" s="2707"/>
      <c r="X28" s="3161"/>
      <c r="Y28" s="12" t="s">
        <v>863</v>
      </c>
      <c r="Z28" s="2884" t="s">
        <v>1365</v>
      </c>
      <c r="AA28" s="2884"/>
      <c r="AB28" s="2884"/>
      <c r="AC28" s="2884"/>
      <c r="AD28" s="247" t="s">
        <v>10</v>
      </c>
      <c r="AE28" s="248">
        <v>5</v>
      </c>
      <c r="AF28" s="723"/>
    </row>
    <row r="29" spans="2:32" s="1" customFormat="1" ht="27" customHeight="1" x14ac:dyDescent="0.15">
      <c r="B29" s="146"/>
      <c r="C29" s="662"/>
      <c r="D29" s="662"/>
      <c r="E29" s="133"/>
      <c r="G29" s="139"/>
      <c r="H29" s="744" t="s">
        <v>861</v>
      </c>
      <c r="I29" s="3529" t="s">
        <v>1300</v>
      </c>
      <c r="J29" s="2619"/>
      <c r="K29" s="2619"/>
      <c r="L29" s="2619"/>
      <c r="M29" s="2620"/>
      <c r="N29" s="397"/>
      <c r="O29" s="728" t="s">
        <v>860</v>
      </c>
      <c r="P29" s="718"/>
      <c r="Q29" s="3534"/>
      <c r="R29" s="3534"/>
      <c r="S29" s="3541"/>
      <c r="T29" s="3541"/>
      <c r="U29" s="3541"/>
      <c r="V29" s="3542"/>
      <c r="W29" s="2511"/>
      <c r="X29" s="2512"/>
      <c r="Y29" s="12" t="s">
        <v>863</v>
      </c>
      <c r="Z29" s="2884" t="s">
        <v>1366</v>
      </c>
      <c r="AA29" s="2884"/>
      <c r="AB29" s="2884"/>
      <c r="AC29" s="2884"/>
      <c r="AD29" s="247" t="s">
        <v>10</v>
      </c>
      <c r="AE29" s="248">
        <v>0</v>
      </c>
      <c r="AF29" s="723"/>
    </row>
    <row r="30" spans="2:32" s="1" customFormat="1" ht="7.5" customHeight="1" x14ac:dyDescent="0.15">
      <c r="B30" s="146"/>
      <c r="C30" s="662"/>
      <c r="D30" s="662"/>
      <c r="E30" s="133"/>
      <c r="G30" s="135"/>
      <c r="H30" s="778"/>
      <c r="I30" s="682"/>
      <c r="J30" s="682"/>
      <c r="K30" s="682"/>
      <c r="L30" s="682"/>
      <c r="M30" s="682"/>
      <c r="N30" s="193"/>
      <c r="O30" s="727"/>
      <c r="P30" s="193"/>
      <c r="Q30" s="193"/>
      <c r="R30" s="193"/>
      <c r="S30" s="193"/>
      <c r="T30" s="193"/>
      <c r="U30" s="193"/>
      <c r="V30" s="193"/>
      <c r="W30" s="8"/>
      <c r="X30" s="659"/>
      <c r="Y30" s="659"/>
      <c r="Z30" s="682"/>
      <c r="AA30" s="682"/>
      <c r="AB30" s="8"/>
      <c r="AC30" s="8"/>
      <c r="AD30" s="256"/>
      <c r="AE30" s="250"/>
      <c r="AF30" s="723"/>
    </row>
    <row r="31" spans="2:32" s="1" customFormat="1" ht="21" customHeight="1" x14ac:dyDescent="0.15">
      <c r="B31" s="192"/>
      <c r="C31" s="21"/>
      <c r="D31" s="21"/>
      <c r="E31" s="673"/>
      <c r="G31" s="6" t="s">
        <v>1302</v>
      </c>
      <c r="H31" s="7"/>
      <c r="I31" s="670"/>
      <c r="J31" s="670"/>
      <c r="K31" s="670"/>
      <c r="L31" s="670"/>
      <c r="M31" s="670"/>
      <c r="N31" s="670"/>
      <c r="O31" s="670"/>
      <c r="P31" s="670"/>
      <c r="Q31" s="670"/>
      <c r="R31" s="670"/>
      <c r="S31" s="670"/>
      <c r="T31" s="670"/>
      <c r="U31" s="670"/>
      <c r="V31" s="670"/>
      <c r="W31" s="7"/>
      <c r="X31" s="658"/>
      <c r="Y31" s="658"/>
      <c r="AD31" s="252"/>
      <c r="AE31" s="253"/>
      <c r="AF31" s="723"/>
    </row>
    <row r="32" spans="2:32" s="1" customFormat="1" ht="31.5" customHeight="1" x14ac:dyDescent="0.15">
      <c r="B32" s="139"/>
      <c r="E32" s="723"/>
      <c r="G32" s="139"/>
      <c r="H32" s="3535" t="s">
        <v>858</v>
      </c>
      <c r="I32" s="2882" t="s">
        <v>1303</v>
      </c>
      <c r="J32" s="2576"/>
      <c r="K32" s="2576"/>
      <c r="L32" s="2576"/>
      <c r="M32" s="2577"/>
      <c r="N32" s="2661"/>
      <c r="O32" s="2682" t="s">
        <v>860</v>
      </c>
      <c r="P32" s="3528" t="s">
        <v>863</v>
      </c>
      <c r="Q32" s="3467" t="s">
        <v>1004</v>
      </c>
      <c r="R32" s="3467" t="s">
        <v>1304</v>
      </c>
      <c r="S32" s="3467"/>
      <c r="T32" s="3467"/>
      <c r="U32" s="3467"/>
      <c r="V32" s="3467"/>
      <c r="W32" s="2507"/>
      <c r="X32" s="2509" t="s">
        <v>576</v>
      </c>
      <c r="Y32" s="12" t="s">
        <v>863</v>
      </c>
      <c r="Z32" s="2884" t="s">
        <v>1364</v>
      </c>
      <c r="AA32" s="2884"/>
      <c r="AB32" s="2884"/>
      <c r="AC32" s="2884"/>
      <c r="AD32" s="247" t="s">
        <v>10</v>
      </c>
      <c r="AE32" s="248">
        <v>10</v>
      </c>
      <c r="AF32" s="723"/>
    </row>
    <row r="33" spans="2:37" s="1" customFormat="1" ht="31.5" customHeight="1" x14ac:dyDescent="0.15">
      <c r="B33" s="139"/>
      <c r="E33" s="723"/>
      <c r="G33" s="139"/>
      <c r="H33" s="3532"/>
      <c r="I33" s="2885"/>
      <c r="J33" s="2886"/>
      <c r="K33" s="2886"/>
      <c r="L33" s="2886"/>
      <c r="M33" s="2978"/>
      <c r="N33" s="3179"/>
      <c r="O33" s="2976"/>
      <c r="P33" s="3528"/>
      <c r="Q33" s="3467"/>
      <c r="R33" s="3467"/>
      <c r="S33" s="3467"/>
      <c r="T33" s="3467"/>
      <c r="U33" s="3467"/>
      <c r="V33" s="3467"/>
      <c r="W33" s="3160"/>
      <c r="X33" s="3161"/>
      <c r="Y33" s="12" t="s">
        <v>863</v>
      </c>
      <c r="Z33" s="2884" t="s">
        <v>1365</v>
      </c>
      <c r="AA33" s="2884"/>
      <c r="AB33" s="2884"/>
      <c r="AC33" s="2884"/>
      <c r="AD33" s="247" t="s">
        <v>10</v>
      </c>
      <c r="AE33" s="248">
        <v>5</v>
      </c>
      <c r="AF33" s="254"/>
    </row>
    <row r="34" spans="2:37" s="1" customFormat="1" ht="30.75" customHeight="1" x14ac:dyDescent="0.15">
      <c r="B34" s="139"/>
      <c r="E34" s="723"/>
      <c r="G34" s="139"/>
      <c r="H34" s="744" t="s">
        <v>861</v>
      </c>
      <c r="I34" s="3529" t="s">
        <v>1306</v>
      </c>
      <c r="J34" s="2619"/>
      <c r="K34" s="2619"/>
      <c r="L34" s="2619"/>
      <c r="M34" s="2620"/>
      <c r="N34" s="397"/>
      <c r="O34" s="728" t="s">
        <v>860</v>
      </c>
      <c r="P34" s="3528"/>
      <c r="Q34" s="3467"/>
      <c r="R34" s="3467"/>
      <c r="S34" s="3467"/>
      <c r="T34" s="3467"/>
      <c r="U34" s="3467"/>
      <c r="V34" s="3467"/>
      <c r="W34" s="2510"/>
      <c r="X34" s="2512"/>
      <c r="Y34" s="12" t="s">
        <v>863</v>
      </c>
      <c r="Z34" s="2884" t="s">
        <v>1366</v>
      </c>
      <c r="AA34" s="2884"/>
      <c r="AB34" s="2884"/>
      <c r="AC34" s="2884"/>
      <c r="AD34" s="247" t="s">
        <v>10</v>
      </c>
      <c r="AE34" s="248">
        <v>0</v>
      </c>
      <c r="AF34" s="254"/>
    </row>
    <row r="35" spans="2:37" s="1" customFormat="1" ht="7.5" customHeight="1" x14ac:dyDescent="0.15">
      <c r="B35" s="139"/>
      <c r="E35" s="723"/>
      <c r="G35" s="135"/>
      <c r="H35" s="8"/>
      <c r="I35" s="193"/>
      <c r="J35" s="193"/>
      <c r="K35" s="193"/>
      <c r="L35" s="193"/>
      <c r="M35" s="193"/>
      <c r="N35" s="193"/>
      <c r="O35" s="193"/>
      <c r="P35" s="193"/>
      <c r="Q35" s="193"/>
      <c r="R35" s="193"/>
      <c r="S35" s="193"/>
      <c r="T35" s="193"/>
      <c r="U35" s="193"/>
      <c r="V35" s="193"/>
      <c r="W35" s="8"/>
      <c r="X35" s="659"/>
      <c r="Y35" s="659"/>
      <c r="Z35" s="659"/>
      <c r="AA35" s="659"/>
      <c r="AB35" s="8"/>
      <c r="AC35" s="8"/>
      <c r="AD35" s="249"/>
      <c r="AE35" s="250"/>
      <c r="AF35" s="254"/>
    </row>
    <row r="36" spans="2:37" s="1" customFormat="1" ht="21" customHeight="1" x14ac:dyDescent="0.15">
      <c r="B36" s="139"/>
      <c r="E36" s="723"/>
      <c r="G36" s="6" t="s">
        <v>1308</v>
      </c>
      <c r="H36" s="7"/>
      <c r="I36" s="670"/>
      <c r="J36" s="670"/>
      <c r="K36" s="670"/>
      <c r="L36" s="670"/>
      <c r="M36" s="670"/>
      <c r="N36" s="670"/>
      <c r="O36" s="670"/>
      <c r="P36" s="670"/>
      <c r="Q36" s="670"/>
      <c r="R36" s="670"/>
      <c r="S36" s="670"/>
      <c r="T36" s="670"/>
      <c r="U36" s="670"/>
      <c r="V36" s="670"/>
      <c r="W36" s="7"/>
      <c r="X36" s="658"/>
      <c r="Y36" s="658"/>
      <c r="Z36" s="12"/>
      <c r="AA36" s="12"/>
      <c r="AD36" s="252"/>
      <c r="AE36" s="253"/>
      <c r="AF36" s="723"/>
    </row>
    <row r="37" spans="2:37" s="1" customFormat="1" ht="19.5" customHeight="1" x14ac:dyDescent="0.15">
      <c r="B37" s="139"/>
      <c r="E37" s="723"/>
      <c r="G37" s="139"/>
      <c r="H37" s="3468" t="s">
        <v>858</v>
      </c>
      <c r="I37" s="2882" t="s">
        <v>1309</v>
      </c>
      <c r="J37" s="2576"/>
      <c r="K37" s="2576"/>
      <c r="L37" s="2576"/>
      <c r="M37" s="2576"/>
      <c r="N37" s="2576"/>
      <c r="O37" s="2576"/>
      <c r="P37" s="2576"/>
      <c r="Q37" s="2576"/>
      <c r="R37" s="2576"/>
      <c r="S37" s="2576"/>
      <c r="T37" s="2576"/>
      <c r="U37" s="2577"/>
      <c r="V37" s="3178" t="s">
        <v>863</v>
      </c>
      <c r="W37" s="3467"/>
      <c r="X37" s="3467"/>
      <c r="Y37" s="12" t="s">
        <v>863</v>
      </c>
      <c r="Z37" s="2884" t="s">
        <v>1310</v>
      </c>
      <c r="AA37" s="2884"/>
      <c r="AD37" s="247" t="s">
        <v>10</v>
      </c>
      <c r="AE37" s="248">
        <v>5</v>
      </c>
      <c r="AF37" s="723"/>
    </row>
    <row r="38" spans="2:37" s="1" customFormat="1" ht="30.75" customHeight="1" x14ac:dyDescent="0.15">
      <c r="B38" s="146"/>
      <c r="C38" s="662"/>
      <c r="D38" s="662"/>
      <c r="E38" s="133"/>
      <c r="G38" s="139"/>
      <c r="H38" s="3468"/>
      <c r="I38" s="2885"/>
      <c r="J38" s="2886"/>
      <c r="K38" s="2886"/>
      <c r="L38" s="2886"/>
      <c r="M38" s="2886"/>
      <c r="N38" s="2886"/>
      <c r="O38" s="2886"/>
      <c r="P38" s="2886"/>
      <c r="Q38" s="2886"/>
      <c r="R38" s="2886"/>
      <c r="S38" s="2886"/>
      <c r="T38" s="2886"/>
      <c r="U38" s="2978"/>
      <c r="V38" s="3179"/>
      <c r="W38" s="3467"/>
      <c r="X38" s="3467"/>
      <c r="Y38" s="12" t="s">
        <v>863</v>
      </c>
      <c r="Z38" s="2884" t="s">
        <v>1367</v>
      </c>
      <c r="AA38" s="2884"/>
      <c r="AB38" s="2884"/>
      <c r="AC38" s="3549"/>
      <c r="AD38" s="247" t="s">
        <v>10</v>
      </c>
      <c r="AE38" s="248">
        <v>3</v>
      </c>
      <c r="AF38" s="723"/>
    </row>
    <row r="39" spans="2:37" s="1" customFormat="1" ht="38.25" customHeight="1" x14ac:dyDescent="0.15">
      <c r="B39" s="146"/>
      <c r="C39" s="662"/>
      <c r="D39" s="662"/>
      <c r="E39" s="133"/>
      <c r="G39" s="395"/>
      <c r="H39" s="3532"/>
      <c r="I39" s="2883"/>
      <c r="J39" s="2884"/>
      <c r="K39" s="2884"/>
      <c r="L39" s="2884"/>
      <c r="M39" s="2884"/>
      <c r="N39" s="2884"/>
      <c r="O39" s="2884"/>
      <c r="P39" s="2884"/>
      <c r="Q39" s="2884"/>
      <c r="R39" s="2884"/>
      <c r="S39" s="2884"/>
      <c r="T39" s="2884"/>
      <c r="U39" s="3531"/>
      <c r="V39" s="3178"/>
      <c r="W39" s="3533"/>
      <c r="X39" s="3534"/>
      <c r="Y39" s="616" t="s">
        <v>863</v>
      </c>
      <c r="Z39" s="2884" t="s">
        <v>1368</v>
      </c>
      <c r="AA39" s="2884"/>
      <c r="AB39" s="2884"/>
      <c r="AC39" s="3549"/>
      <c r="AD39" s="247" t="s">
        <v>10</v>
      </c>
      <c r="AE39" s="248">
        <v>1</v>
      </c>
      <c r="AF39" s="723"/>
    </row>
    <row r="40" spans="2:37" s="1" customFormat="1" ht="19.5" customHeight="1" x14ac:dyDescent="0.15">
      <c r="B40" s="146"/>
      <c r="C40" s="662"/>
      <c r="D40" s="662"/>
      <c r="E40" s="133"/>
      <c r="G40" s="139"/>
      <c r="H40" s="3468"/>
      <c r="I40" s="2885"/>
      <c r="J40" s="2886"/>
      <c r="K40" s="2886"/>
      <c r="L40" s="2886"/>
      <c r="M40" s="2886"/>
      <c r="N40" s="2886"/>
      <c r="O40" s="2886"/>
      <c r="P40" s="2886"/>
      <c r="Q40" s="2886"/>
      <c r="R40" s="2886"/>
      <c r="S40" s="2886"/>
      <c r="T40" s="2886"/>
      <c r="U40" s="2978"/>
      <c r="V40" s="3178"/>
      <c r="W40" s="3467"/>
      <c r="X40" s="3467"/>
      <c r="Y40" s="12" t="s">
        <v>863</v>
      </c>
      <c r="Z40" s="2884" t="s">
        <v>1369</v>
      </c>
      <c r="AA40" s="2884"/>
      <c r="AB40" s="2884"/>
      <c r="AD40" s="247" t="s">
        <v>10</v>
      </c>
      <c r="AE40" s="248">
        <v>0</v>
      </c>
      <c r="AF40" s="723"/>
    </row>
    <row r="41" spans="2:37" s="1" customFormat="1" ht="7.5" customHeight="1" x14ac:dyDescent="0.15">
      <c r="B41" s="146"/>
      <c r="C41" s="662"/>
      <c r="D41" s="662"/>
      <c r="E41" s="133"/>
      <c r="G41" s="135"/>
      <c r="H41" s="8"/>
      <c r="I41" s="193"/>
      <c r="J41" s="193"/>
      <c r="K41" s="193"/>
      <c r="L41" s="193"/>
      <c r="M41" s="193"/>
      <c r="N41" s="193"/>
      <c r="O41" s="193"/>
      <c r="P41" s="193"/>
      <c r="Q41" s="193"/>
      <c r="R41" s="193"/>
      <c r="S41" s="193"/>
      <c r="T41" s="193"/>
      <c r="U41" s="193"/>
      <c r="V41" s="193"/>
      <c r="W41" s="8"/>
      <c r="X41" s="8"/>
      <c r="Y41" s="659"/>
      <c r="Z41" s="682"/>
      <c r="AA41" s="682"/>
      <c r="AB41" s="8"/>
      <c r="AC41" s="8"/>
      <c r="AD41" s="256"/>
      <c r="AE41" s="250"/>
      <c r="AF41" s="723"/>
    </row>
    <row r="42" spans="2:37" s="1" customFormat="1" ht="21" customHeight="1" x14ac:dyDescent="0.15">
      <c r="B42" s="192"/>
      <c r="C42" s="21"/>
      <c r="D42" s="21"/>
      <c r="E42" s="673"/>
      <c r="G42" s="6" t="s">
        <v>1314</v>
      </c>
      <c r="H42" s="7"/>
      <c r="I42" s="670"/>
      <c r="J42" s="670"/>
      <c r="K42" s="670"/>
      <c r="L42" s="670"/>
      <c r="M42" s="670"/>
      <c r="N42" s="670"/>
      <c r="O42" s="670"/>
      <c r="P42" s="670"/>
      <c r="Q42" s="670"/>
      <c r="R42" s="670"/>
      <c r="S42" s="670"/>
      <c r="T42" s="670"/>
      <c r="U42" s="670"/>
      <c r="V42" s="670"/>
      <c r="W42" s="7"/>
      <c r="X42" s="7"/>
      <c r="Y42" s="658"/>
      <c r="Z42" s="7"/>
      <c r="AA42" s="7"/>
      <c r="AB42" s="7"/>
      <c r="AC42" s="7"/>
      <c r="AD42" s="252"/>
      <c r="AE42" s="253"/>
      <c r="AF42" s="723"/>
    </row>
    <row r="43" spans="2:37" s="1" customFormat="1" ht="42" customHeight="1" x14ac:dyDescent="0.15">
      <c r="B43" s="192"/>
      <c r="C43" s="21"/>
      <c r="D43" s="21"/>
      <c r="E43" s="673"/>
      <c r="G43" s="139"/>
      <c r="H43" s="744" t="s">
        <v>858</v>
      </c>
      <c r="I43" s="2672" t="s">
        <v>1315</v>
      </c>
      <c r="J43" s="2672"/>
      <c r="K43" s="2672"/>
      <c r="L43" s="2672"/>
      <c r="M43" s="2672"/>
      <c r="N43" s="674"/>
      <c r="O43" s="664" t="s">
        <v>1316</v>
      </c>
      <c r="P43" s="3528" t="s">
        <v>863</v>
      </c>
      <c r="Q43" s="3467" t="s">
        <v>1011</v>
      </c>
      <c r="R43" s="2672" t="s">
        <v>1317</v>
      </c>
      <c r="S43" s="2672"/>
      <c r="T43" s="2672"/>
      <c r="U43" s="2672"/>
      <c r="V43" s="2672"/>
      <c r="W43" s="2958"/>
      <c r="X43" s="2958"/>
      <c r="Y43" s="12" t="s">
        <v>863</v>
      </c>
      <c r="Z43" s="2884" t="s">
        <v>1370</v>
      </c>
      <c r="AA43" s="2884"/>
      <c r="AB43" s="2884"/>
      <c r="AC43" s="3549"/>
      <c r="AD43" s="247" t="s">
        <v>10</v>
      </c>
      <c r="AE43" s="248">
        <v>5</v>
      </c>
      <c r="AF43" s="723"/>
    </row>
    <row r="44" spans="2:37" s="1" customFormat="1" ht="40.5" customHeight="1" x14ac:dyDescent="0.15">
      <c r="B44" s="139"/>
      <c r="E44" s="723"/>
      <c r="G44" s="139"/>
      <c r="H44" s="744" t="s">
        <v>861</v>
      </c>
      <c r="I44" s="2672" t="s">
        <v>1371</v>
      </c>
      <c r="J44" s="2672"/>
      <c r="K44" s="2672"/>
      <c r="L44" s="2672"/>
      <c r="M44" s="2672"/>
      <c r="N44" s="193"/>
      <c r="O44" s="728" t="s">
        <v>1316</v>
      </c>
      <c r="P44" s="3528"/>
      <c r="Q44" s="3467"/>
      <c r="R44" s="2672"/>
      <c r="S44" s="2672"/>
      <c r="T44" s="2672"/>
      <c r="U44" s="2672"/>
      <c r="V44" s="2672"/>
      <c r="W44" s="2958"/>
      <c r="X44" s="2958"/>
      <c r="Y44" s="12" t="s">
        <v>863</v>
      </c>
      <c r="Z44" s="2884" t="s">
        <v>1318</v>
      </c>
      <c r="AA44" s="2884"/>
      <c r="AB44" s="2884"/>
      <c r="AC44" s="3549"/>
      <c r="AD44" s="247" t="s">
        <v>10</v>
      </c>
      <c r="AE44" s="248">
        <v>3</v>
      </c>
      <c r="AF44" s="723"/>
    </row>
    <row r="45" spans="2:37" s="1" customFormat="1" ht="30" customHeight="1" x14ac:dyDescent="0.15">
      <c r="B45" s="139"/>
      <c r="E45" s="723"/>
      <c r="G45" s="139"/>
      <c r="H45" s="744" t="s">
        <v>1002</v>
      </c>
      <c r="I45" s="3529" t="s">
        <v>1372</v>
      </c>
      <c r="J45" s="2619"/>
      <c r="K45" s="2619"/>
      <c r="L45" s="2619"/>
      <c r="M45" s="2620"/>
      <c r="N45" s="674"/>
      <c r="O45" s="664" t="s">
        <v>860</v>
      </c>
      <c r="P45" s="3528"/>
      <c r="Q45" s="3467"/>
      <c r="R45" s="2672"/>
      <c r="S45" s="2672"/>
      <c r="T45" s="2672"/>
      <c r="U45" s="2672"/>
      <c r="V45" s="2672"/>
      <c r="W45" s="2958"/>
      <c r="X45" s="2958"/>
      <c r="Y45" s="12" t="s">
        <v>863</v>
      </c>
      <c r="Z45" s="2964" t="s">
        <v>1320</v>
      </c>
      <c r="AA45" s="2964"/>
      <c r="AD45" s="247" t="s">
        <v>10</v>
      </c>
      <c r="AE45" s="248">
        <v>2</v>
      </c>
      <c r="AF45" s="723"/>
    </row>
    <row r="46" spans="2:37" s="1" customFormat="1" ht="21" customHeight="1" x14ac:dyDescent="0.15">
      <c r="B46" s="139"/>
      <c r="E46" s="723"/>
      <c r="G46" s="139"/>
      <c r="H46" s="744" t="s">
        <v>1004</v>
      </c>
      <c r="I46" s="3529" t="s">
        <v>1323</v>
      </c>
      <c r="J46" s="2619"/>
      <c r="K46" s="2619"/>
      <c r="L46" s="2619"/>
      <c r="M46" s="2620"/>
      <c r="N46" s="397"/>
      <c r="O46" s="728" t="s">
        <v>647</v>
      </c>
      <c r="P46" s="3528"/>
      <c r="Q46" s="3467"/>
      <c r="R46" s="2672"/>
      <c r="S46" s="2672"/>
      <c r="T46" s="2672"/>
      <c r="U46" s="2672"/>
      <c r="V46" s="2672"/>
      <c r="W46" s="2958"/>
      <c r="X46" s="2958"/>
      <c r="Y46" s="12" t="s">
        <v>863</v>
      </c>
      <c r="Z46" s="2884" t="s">
        <v>1322</v>
      </c>
      <c r="AA46" s="2884"/>
      <c r="AB46" s="2884"/>
      <c r="AD46" s="247" t="s">
        <v>10</v>
      </c>
      <c r="AE46" s="248">
        <v>0</v>
      </c>
      <c r="AF46" s="723"/>
    </row>
    <row r="47" spans="2:37" s="1" customFormat="1" ht="7.5" customHeight="1" x14ac:dyDescent="0.15">
      <c r="B47" s="139"/>
      <c r="E47" s="723"/>
      <c r="G47" s="135"/>
      <c r="H47" s="8"/>
      <c r="I47" s="193"/>
      <c r="J47" s="193"/>
      <c r="K47" s="193"/>
      <c r="L47" s="193"/>
      <c r="M47" s="193"/>
      <c r="N47" s="193"/>
      <c r="O47" s="193"/>
      <c r="P47" s="193"/>
      <c r="Q47" s="193"/>
      <c r="R47" s="193"/>
      <c r="S47" s="193"/>
      <c r="T47" s="193"/>
      <c r="U47" s="193"/>
      <c r="V47" s="193"/>
      <c r="W47" s="8"/>
      <c r="X47" s="8"/>
      <c r="Y47" s="659"/>
      <c r="Z47" s="8"/>
      <c r="AA47" s="8"/>
      <c r="AB47" s="8"/>
      <c r="AC47" s="8"/>
      <c r="AD47" s="249"/>
      <c r="AE47" s="250"/>
      <c r="AF47" s="259"/>
      <c r="AH47" s="680"/>
      <c r="AI47" s="680"/>
      <c r="AJ47" s="12"/>
      <c r="AK47" s="12"/>
    </row>
    <row r="48" spans="2:37" s="1" customFormat="1" ht="21" customHeight="1" x14ac:dyDescent="0.15">
      <c r="B48" s="146"/>
      <c r="C48" s="662"/>
      <c r="D48" s="662"/>
      <c r="E48" s="133"/>
      <c r="G48" s="6" t="s">
        <v>1324</v>
      </c>
      <c r="H48" s="7"/>
      <c r="I48" s="670"/>
      <c r="J48" s="670"/>
      <c r="K48" s="670"/>
      <c r="L48" s="670"/>
      <c r="M48" s="670"/>
      <c r="N48" s="670"/>
      <c r="O48" s="670"/>
      <c r="P48" s="670"/>
      <c r="Q48" s="670"/>
      <c r="R48" s="670"/>
      <c r="S48" s="670"/>
      <c r="T48" s="670"/>
      <c r="U48" s="670"/>
      <c r="V48" s="670"/>
      <c r="W48" s="7"/>
      <c r="X48" s="7"/>
      <c r="Y48" s="658"/>
      <c r="Z48" s="658"/>
      <c r="AA48" s="658"/>
      <c r="AB48" s="7"/>
      <c r="AC48" s="7"/>
      <c r="AD48" s="252"/>
      <c r="AE48" s="253"/>
      <c r="AF48" s="723"/>
    </row>
    <row r="49" spans="2:32" s="1" customFormat="1" ht="43.5" customHeight="1" x14ac:dyDescent="0.15">
      <c r="B49" s="146"/>
      <c r="C49" s="662"/>
      <c r="D49" s="662"/>
      <c r="E49" s="133"/>
      <c r="G49" s="139"/>
      <c r="H49" s="744" t="s">
        <v>858</v>
      </c>
      <c r="I49" s="2672" t="s">
        <v>1373</v>
      </c>
      <c r="J49" s="2672"/>
      <c r="K49" s="2672"/>
      <c r="L49" s="2672"/>
      <c r="M49" s="2672"/>
      <c r="N49" s="674"/>
      <c r="O49" s="664" t="s">
        <v>1316</v>
      </c>
      <c r="P49" s="3528" t="s">
        <v>863</v>
      </c>
      <c r="Q49" s="3467" t="s">
        <v>1011</v>
      </c>
      <c r="R49" s="2672" t="s">
        <v>1317</v>
      </c>
      <c r="S49" s="2672"/>
      <c r="T49" s="2672"/>
      <c r="U49" s="2672"/>
      <c r="V49" s="2672"/>
      <c r="W49" s="2958"/>
      <c r="X49" s="2958"/>
      <c r="Y49" s="12" t="s">
        <v>863</v>
      </c>
      <c r="Z49" s="2884" t="s">
        <v>1374</v>
      </c>
      <c r="AA49" s="2884"/>
      <c r="AB49" s="2884"/>
      <c r="AC49" s="2884"/>
      <c r="AD49" s="247" t="s">
        <v>10</v>
      </c>
      <c r="AE49" s="248">
        <v>5</v>
      </c>
      <c r="AF49" s="723"/>
    </row>
    <row r="50" spans="2:32" s="1" customFormat="1" ht="30" customHeight="1" x14ac:dyDescent="0.15">
      <c r="B50" s="192"/>
      <c r="C50" s="21"/>
      <c r="D50" s="21"/>
      <c r="E50" s="673"/>
      <c r="G50" s="139"/>
      <c r="H50" s="744" t="s">
        <v>861</v>
      </c>
      <c r="I50" s="2672" t="s">
        <v>1375</v>
      </c>
      <c r="J50" s="2672"/>
      <c r="K50" s="2672"/>
      <c r="L50" s="2672"/>
      <c r="M50" s="2672"/>
      <c r="N50" s="397"/>
      <c r="O50" s="728" t="s">
        <v>1316</v>
      </c>
      <c r="P50" s="3528"/>
      <c r="Q50" s="3467"/>
      <c r="R50" s="2672"/>
      <c r="S50" s="2672"/>
      <c r="T50" s="2672"/>
      <c r="U50" s="2672"/>
      <c r="V50" s="2672"/>
      <c r="W50" s="2958"/>
      <c r="X50" s="2958"/>
      <c r="Y50" s="12" t="s">
        <v>863</v>
      </c>
      <c r="Z50" s="2884" t="s">
        <v>1326</v>
      </c>
      <c r="AA50" s="2884"/>
      <c r="AB50" s="2884"/>
      <c r="AC50" s="2884"/>
      <c r="AD50" s="247" t="s">
        <v>10</v>
      </c>
      <c r="AE50" s="248">
        <v>3</v>
      </c>
      <c r="AF50" s="723"/>
    </row>
    <row r="51" spans="2:32" s="1" customFormat="1" ht="30" customHeight="1" x14ac:dyDescent="0.15">
      <c r="B51" s="192"/>
      <c r="C51" s="21"/>
      <c r="D51" s="21"/>
      <c r="E51" s="673"/>
      <c r="G51" s="139"/>
      <c r="H51" s="744" t="s">
        <v>1002</v>
      </c>
      <c r="I51" s="3529" t="s">
        <v>1376</v>
      </c>
      <c r="J51" s="2619"/>
      <c r="K51" s="2619"/>
      <c r="L51" s="2619"/>
      <c r="M51" s="2620"/>
      <c r="N51" s="674"/>
      <c r="O51" s="664" t="s">
        <v>860</v>
      </c>
      <c r="P51" s="3528"/>
      <c r="Q51" s="3467"/>
      <c r="R51" s="2672"/>
      <c r="S51" s="2672"/>
      <c r="T51" s="2672"/>
      <c r="U51" s="2672"/>
      <c r="V51" s="2672"/>
      <c r="W51" s="2958"/>
      <c r="X51" s="2958"/>
      <c r="Y51" s="12" t="s">
        <v>863</v>
      </c>
      <c r="Z51" s="2884" t="s">
        <v>1328</v>
      </c>
      <c r="AA51" s="2884"/>
      <c r="AB51" s="2884"/>
      <c r="AC51" s="2884"/>
      <c r="AD51" s="247" t="s">
        <v>10</v>
      </c>
      <c r="AE51" s="248">
        <v>1</v>
      </c>
      <c r="AF51" s="723"/>
    </row>
    <row r="52" spans="2:32" s="1" customFormat="1" ht="25.5" customHeight="1" x14ac:dyDescent="0.15">
      <c r="B52" s="192"/>
      <c r="C52" s="21"/>
      <c r="D52" s="21"/>
      <c r="E52" s="673"/>
      <c r="G52" s="139"/>
      <c r="H52" s="744" t="s">
        <v>1004</v>
      </c>
      <c r="I52" s="3529" t="s">
        <v>1331</v>
      </c>
      <c r="J52" s="2619"/>
      <c r="K52" s="2619"/>
      <c r="L52" s="2619"/>
      <c r="M52" s="2620"/>
      <c r="N52" s="397"/>
      <c r="O52" s="728" t="s">
        <v>647</v>
      </c>
      <c r="P52" s="3528"/>
      <c r="Q52" s="3467"/>
      <c r="R52" s="2672"/>
      <c r="S52" s="2672"/>
      <c r="T52" s="2672"/>
      <c r="U52" s="2672"/>
      <c r="V52" s="2672"/>
      <c r="W52" s="2958"/>
      <c r="X52" s="2958"/>
      <c r="Y52" s="12"/>
      <c r="Z52" s="2884" t="s">
        <v>1330</v>
      </c>
      <c r="AA52" s="2884"/>
      <c r="AB52" s="2884"/>
      <c r="AC52" s="3549"/>
      <c r="AD52" s="247" t="s">
        <v>10</v>
      </c>
      <c r="AE52" s="248">
        <v>0</v>
      </c>
      <c r="AF52" s="723"/>
    </row>
    <row r="53" spans="2:32" s="1" customFormat="1" ht="6.75" customHeight="1" x14ac:dyDescent="0.15">
      <c r="B53" s="192"/>
      <c r="C53" s="21"/>
      <c r="D53" s="21"/>
      <c r="E53" s="673"/>
      <c r="G53" s="135"/>
      <c r="H53" s="8"/>
      <c r="I53" s="193"/>
      <c r="J53" s="193"/>
      <c r="K53" s="193"/>
      <c r="L53" s="193"/>
      <c r="M53" s="193"/>
      <c r="N53" s="193"/>
      <c r="O53" s="193"/>
      <c r="P53" s="193"/>
      <c r="Q53" s="193"/>
      <c r="R53" s="193"/>
      <c r="S53" s="193"/>
      <c r="T53" s="193"/>
      <c r="U53" s="193"/>
      <c r="V53" s="193"/>
      <c r="W53" s="8"/>
      <c r="X53" s="8"/>
      <c r="Y53" s="659"/>
      <c r="Z53" s="659"/>
      <c r="AA53" s="659"/>
      <c r="AB53" s="8"/>
      <c r="AC53" s="8"/>
      <c r="AD53" s="249"/>
      <c r="AE53" s="250"/>
      <c r="AF53" s="723"/>
    </row>
    <row r="54" spans="2:32" s="1" customFormat="1" ht="21" customHeight="1" x14ac:dyDescent="0.15">
      <c r="B54" s="192"/>
      <c r="C54" s="21"/>
      <c r="D54" s="21"/>
      <c r="E54" s="673"/>
      <c r="G54" s="6" t="s">
        <v>1332</v>
      </c>
      <c r="H54" s="7"/>
      <c r="I54" s="670"/>
      <c r="J54" s="670"/>
      <c r="K54" s="670"/>
      <c r="L54" s="670"/>
      <c r="M54" s="670"/>
      <c r="N54" s="670"/>
      <c r="O54" s="670"/>
      <c r="P54" s="670"/>
      <c r="Q54" s="670"/>
      <c r="R54" s="670"/>
      <c r="S54" s="670"/>
      <c r="T54" s="670"/>
      <c r="U54" s="670"/>
      <c r="V54" s="670"/>
      <c r="W54" s="7"/>
      <c r="X54" s="7"/>
      <c r="Y54" s="658"/>
      <c r="Z54" s="658"/>
      <c r="AA54" s="658"/>
      <c r="AB54" s="7"/>
      <c r="AC54" s="7"/>
      <c r="AD54" s="252"/>
      <c r="AE54" s="253"/>
      <c r="AF54" s="723"/>
    </row>
    <row r="55" spans="2:32" s="1" customFormat="1" ht="30" customHeight="1" x14ac:dyDescent="0.15">
      <c r="B55" s="139"/>
      <c r="E55" s="723"/>
      <c r="G55" s="139"/>
      <c r="H55" s="744" t="s">
        <v>858</v>
      </c>
      <c r="I55" s="2672" t="s">
        <v>1333</v>
      </c>
      <c r="J55" s="2672"/>
      <c r="K55" s="2672"/>
      <c r="L55" s="2672"/>
      <c r="M55" s="2672"/>
      <c r="N55" s="675"/>
      <c r="O55" s="664" t="s">
        <v>647</v>
      </c>
      <c r="P55" s="3178" t="s">
        <v>863</v>
      </c>
      <c r="Q55" s="3467" t="s">
        <v>1002</v>
      </c>
      <c r="R55" s="2882" t="s">
        <v>1334</v>
      </c>
      <c r="S55" s="2576"/>
      <c r="T55" s="2576"/>
      <c r="U55" s="2576"/>
      <c r="V55" s="2577"/>
      <c r="W55" s="2507"/>
      <c r="X55" s="2509" t="s">
        <v>576</v>
      </c>
      <c r="Y55" s="12" t="s">
        <v>863</v>
      </c>
      <c r="Z55" s="2884" t="s">
        <v>1335</v>
      </c>
      <c r="AA55" s="2884"/>
      <c r="AB55" s="2884"/>
      <c r="AC55" s="3549"/>
      <c r="AD55" s="247" t="s">
        <v>10</v>
      </c>
      <c r="AE55" s="248">
        <v>5</v>
      </c>
      <c r="AF55" s="723"/>
    </row>
    <row r="56" spans="2:32" s="1" customFormat="1" ht="19.5" customHeight="1" x14ac:dyDescent="0.15">
      <c r="B56" s="139"/>
      <c r="E56" s="723"/>
      <c r="G56" s="139"/>
      <c r="H56" s="3468" t="s">
        <v>861</v>
      </c>
      <c r="I56" s="2882" t="s">
        <v>1336</v>
      </c>
      <c r="J56" s="2576"/>
      <c r="K56" s="2576"/>
      <c r="L56" s="2576"/>
      <c r="M56" s="2577"/>
      <c r="N56" s="2661"/>
      <c r="O56" s="2682" t="s">
        <v>647</v>
      </c>
      <c r="P56" s="2968"/>
      <c r="Q56" s="3467"/>
      <c r="R56" s="2883"/>
      <c r="S56" s="2884"/>
      <c r="T56" s="2884"/>
      <c r="U56" s="2884"/>
      <c r="V56" s="3531"/>
      <c r="W56" s="3160"/>
      <c r="X56" s="3161"/>
      <c r="Y56" s="12" t="s">
        <v>863</v>
      </c>
      <c r="Z56" s="2884" t="s">
        <v>1337</v>
      </c>
      <c r="AA56" s="2884"/>
      <c r="AB56" s="2884"/>
      <c r="AC56" s="3549"/>
      <c r="AD56" s="247" t="s">
        <v>10</v>
      </c>
      <c r="AE56" s="248">
        <v>3</v>
      </c>
      <c r="AF56" s="723"/>
    </row>
    <row r="57" spans="2:32" s="1" customFormat="1" ht="19.5" customHeight="1" x14ac:dyDescent="0.15">
      <c r="B57" s="139"/>
      <c r="E57" s="723"/>
      <c r="G57" s="139"/>
      <c r="H57" s="3468"/>
      <c r="I57" s="2885"/>
      <c r="J57" s="2886"/>
      <c r="K57" s="2886"/>
      <c r="L57" s="2886"/>
      <c r="M57" s="2978"/>
      <c r="N57" s="3179"/>
      <c r="O57" s="2976"/>
      <c r="P57" s="718"/>
      <c r="Q57" s="3467"/>
      <c r="R57" s="2885"/>
      <c r="S57" s="2886"/>
      <c r="T57" s="2886"/>
      <c r="U57" s="2886"/>
      <c r="V57" s="2978"/>
      <c r="W57" s="2510"/>
      <c r="X57" s="2512"/>
      <c r="Y57" s="12" t="s">
        <v>863</v>
      </c>
      <c r="Z57" s="2884" t="s">
        <v>1338</v>
      </c>
      <c r="AA57" s="2884"/>
      <c r="AB57" s="2884"/>
      <c r="AC57" s="3549"/>
      <c r="AD57" s="247" t="s">
        <v>10</v>
      </c>
      <c r="AE57" s="248">
        <v>0</v>
      </c>
      <c r="AF57" s="723"/>
    </row>
    <row r="58" spans="2:32" s="1" customFormat="1" ht="7.5" customHeight="1" x14ac:dyDescent="0.15">
      <c r="B58" s="139"/>
      <c r="E58" s="723"/>
      <c r="G58" s="135"/>
      <c r="H58" s="778"/>
      <c r="I58" s="682"/>
      <c r="J58" s="682"/>
      <c r="K58" s="682"/>
      <c r="L58" s="682"/>
      <c r="M58" s="682"/>
      <c r="N58" s="193"/>
      <c r="O58" s="727"/>
      <c r="P58" s="193"/>
      <c r="Q58" s="193"/>
      <c r="R58" s="193"/>
      <c r="S58" s="193"/>
      <c r="T58" s="193"/>
      <c r="U58" s="193"/>
      <c r="V58" s="193"/>
      <c r="W58" s="8"/>
      <c r="X58" s="8"/>
      <c r="Y58" s="659"/>
      <c r="Z58" s="755"/>
      <c r="AA58" s="755"/>
      <c r="AB58" s="8"/>
      <c r="AC58" s="8"/>
      <c r="AD58" s="256"/>
      <c r="AE58" s="250"/>
      <c r="AF58" s="723"/>
    </row>
    <row r="59" spans="2:32" s="1" customFormat="1" ht="21" customHeight="1" x14ac:dyDescent="0.15">
      <c r="B59" s="146"/>
      <c r="C59" s="662"/>
      <c r="D59" s="662"/>
      <c r="E59" s="133"/>
      <c r="G59" s="6" t="s">
        <v>1339</v>
      </c>
      <c r="H59" s="260"/>
      <c r="I59" s="678"/>
      <c r="J59" s="678"/>
      <c r="K59" s="678"/>
      <c r="L59" s="678"/>
      <c r="M59" s="678"/>
      <c r="N59" s="669"/>
      <c r="O59" s="670"/>
      <c r="P59" s="670"/>
      <c r="Q59" s="670"/>
      <c r="R59" s="670"/>
      <c r="S59" s="670"/>
      <c r="T59" s="670"/>
      <c r="U59" s="670"/>
      <c r="V59" s="670"/>
      <c r="W59" s="7"/>
      <c r="X59" s="7"/>
      <c r="Y59" s="658"/>
      <c r="Z59" s="658"/>
      <c r="AA59" s="658"/>
      <c r="AB59" s="7"/>
      <c r="AC59" s="7"/>
      <c r="AD59" s="252"/>
      <c r="AE59" s="253"/>
      <c r="AF59" s="723"/>
    </row>
    <row r="60" spans="2:32" s="1" customFormat="1" ht="48.75" customHeight="1" x14ac:dyDescent="0.15">
      <c r="B60" s="146"/>
      <c r="C60" s="662"/>
      <c r="D60" s="662"/>
      <c r="E60" s="133"/>
      <c r="G60" s="139"/>
      <c r="H60" s="744" t="s">
        <v>858</v>
      </c>
      <c r="I60" s="3527" t="s">
        <v>1377</v>
      </c>
      <c r="J60" s="3527"/>
      <c r="K60" s="3527"/>
      <c r="L60" s="3527"/>
      <c r="M60" s="3527"/>
      <c r="N60" s="675"/>
      <c r="O60" s="664" t="s">
        <v>860</v>
      </c>
      <c r="P60" s="3178" t="s">
        <v>863</v>
      </c>
      <c r="Q60" s="3467" t="s">
        <v>1002</v>
      </c>
      <c r="R60" s="2672" t="s">
        <v>1334</v>
      </c>
      <c r="S60" s="2672"/>
      <c r="T60" s="2672"/>
      <c r="U60" s="2672"/>
      <c r="V60" s="2672"/>
      <c r="W60" s="2507"/>
      <c r="X60" s="2509" t="s">
        <v>576</v>
      </c>
      <c r="Y60" s="12" t="s">
        <v>863</v>
      </c>
      <c r="Z60" s="2884" t="s">
        <v>1290</v>
      </c>
      <c r="AA60" s="2884"/>
      <c r="AB60" s="2884"/>
      <c r="AC60" s="3549"/>
      <c r="AD60" s="247" t="s">
        <v>10</v>
      </c>
      <c r="AE60" s="248">
        <v>5</v>
      </c>
      <c r="AF60" s="723"/>
    </row>
    <row r="61" spans="2:32" s="1" customFormat="1" ht="19.5" customHeight="1" x14ac:dyDescent="0.15">
      <c r="B61" s="146"/>
      <c r="C61" s="662"/>
      <c r="D61" s="662"/>
      <c r="E61" s="133"/>
      <c r="G61" s="139"/>
      <c r="H61" s="3468" t="s">
        <v>861</v>
      </c>
      <c r="I61" s="3527" t="s">
        <v>1341</v>
      </c>
      <c r="J61" s="3527"/>
      <c r="K61" s="3527"/>
      <c r="L61" s="3527"/>
      <c r="M61" s="3527"/>
      <c r="N61" s="2661"/>
      <c r="O61" s="2682" t="s">
        <v>860</v>
      </c>
      <c r="P61" s="2968"/>
      <c r="Q61" s="3467"/>
      <c r="R61" s="2672"/>
      <c r="S61" s="2672"/>
      <c r="T61" s="2672"/>
      <c r="U61" s="2672"/>
      <c r="V61" s="2672"/>
      <c r="W61" s="3160"/>
      <c r="X61" s="3161"/>
      <c r="Y61" s="12" t="s">
        <v>863</v>
      </c>
      <c r="Z61" s="2884" t="s">
        <v>1292</v>
      </c>
      <c r="AA61" s="2884"/>
      <c r="AB61" s="2884"/>
      <c r="AC61" s="3549"/>
      <c r="AD61" s="247" t="s">
        <v>10</v>
      </c>
      <c r="AE61" s="248">
        <v>3</v>
      </c>
      <c r="AF61" s="723"/>
    </row>
    <row r="62" spans="2:32" s="1" customFormat="1" ht="19.5" customHeight="1" x14ac:dyDescent="0.15">
      <c r="B62" s="146"/>
      <c r="C62" s="662"/>
      <c r="D62" s="662"/>
      <c r="E62" s="133"/>
      <c r="G62" s="139"/>
      <c r="H62" s="3468"/>
      <c r="I62" s="3527"/>
      <c r="J62" s="3527"/>
      <c r="K62" s="3527"/>
      <c r="L62" s="3527"/>
      <c r="M62" s="3527"/>
      <c r="N62" s="3179"/>
      <c r="O62" s="2976"/>
      <c r="P62" s="718"/>
      <c r="Q62" s="3467"/>
      <c r="R62" s="2672"/>
      <c r="S62" s="2672"/>
      <c r="T62" s="2672"/>
      <c r="U62" s="2672"/>
      <c r="V62" s="2672"/>
      <c r="W62" s="2510"/>
      <c r="X62" s="2512"/>
      <c r="Y62" s="12" t="s">
        <v>863</v>
      </c>
      <c r="Z62" s="2884" t="s">
        <v>1294</v>
      </c>
      <c r="AA62" s="2884"/>
      <c r="AB62" s="2884"/>
      <c r="AC62" s="3549"/>
      <c r="AD62" s="247" t="s">
        <v>10</v>
      </c>
      <c r="AE62" s="248">
        <v>0</v>
      </c>
      <c r="AF62" s="723"/>
    </row>
    <row r="63" spans="2:32" s="1" customFormat="1" ht="7.5" customHeight="1" x14ac:dyDescent="0.15">
      <c r="B63" s="146"/>
      <c r="C63" s="662"/>
      <c r="D63" s="662"/>
      <c r="E63" s="133"/>
      <c r="G63" s="135"/>
      <c r="H63" s="778"/>
      <c r="I63" s="682"/>
      <c r="J63" s="682"/>
      <c r="K63" s="682"/>
      <c r="L63" s="682"/>
      <c r="M63" s="682"/>
      <c r="N63" s="193"/>
      <c r="O63" s="727"/>
      <c r="P63" s="193"/>
      <c r="Q63" s="755"/>
      <c r="R63" s="682"/>
      <c r="S63" s="682"/>
      <c r="T63" s="682"/>
      <c r="U63" s="682"/>
      <c r="V63" s="682"/>
      <c r="W63" s="8"/>
      <c r="X63" s="659"/>
      <c r="Y63" s="8"/>
      <c r="Z63" s="8"/>
      <c r="AA63" s="8"/>
      <c r="AB63" s="8"/>
      <c r="AC63" s="8"/>
      <c r="AD63" s="261"/>
      <c r="AE63" s="250"/>
      <c r="AF63" s="723"/>
    </row>
    <row r="64" spans="2:32" s="1" customFormat="1" ht="21" customHeight="1" x14ac:dyDescent="0.15">
      <c r="B64" s="192"/>
      <c r="C64" s="21"/>
      <c r="D64" s="21"/>
      <c r="E64" s="673"/>
      <c r="G64" s="6" t="s">
        <v>1342</v>
      </c>
      <c r="H64" s="7"/>
      <c r="I64" s="670"/>
      <c r="J64" s="670"/>
      <c r="K64" s="670"/>
      <c r="L64" s="670"/>
      <c r="M64" s="670"/>
      <c r="N64" s="670"/>
      <c r="O64" s="670"/>
      <c r="P64" s="670"/>
      <c r="Q64" s="670"/>
      <c r="R64" s="670"/>
      <c r="S64" s="670"/>
      <c r="T64" s="670"/>
      <c r="U64" s="670"/>
      <c r="V64" s="670"/>
      <c r="W64" s="7"/>
      <c r="X64" s="7"/>
      <c r="Y64" s="7"/>
      <c r="Z64" s="7"/>
      <c r="AA64" s="7"/>
      <c r="AB64" s="7"/>
      <c r="AC64" s="7"/>
      <c r="AD64" s="262"/>
      <c r="AE64" s="253"/>
      <c r="AF64" s="723"/>
    </row>
    <row r="65" spans="2:32" s="1" customFormat="1" ht="48.75" customHeight="1" x14ac:dyDescent="0.15">
      <c r="B65" s="192"/>
      <c r="C65" s="21"/>
      <c r="D65" s="21"/>
      <c r="E65" s="673"/>
      <c r="G65" s="139"/>
      <c r="H65" s="744" t="s">
        <v>858</v>
      </c>
      <c r="I65" s="3527" t="s">
        <v>1378</v>
      </c>
      <c r="J65" s="3527"/>
      <c r="K65" s="3527"/>
      <c r="L65" s="3527"/>
      <c r="M65" s="3527"/>
      <c r="N65" s="675"/>
      <c r="O65" s="664" t="s">
        <v>860</v>
      </c>
      <c r="P65" s="3528" t="s">
        <v>863</v>
      </c>
      <c r="Q65" s="3467" t="s">
        <v>1002</v>
      </c>
      <c r="R65" s="2672" t="s">
        <v>1334</v>
      </c>
      <c r="S65" s="2672"/>
      <c r="T65" s="2672"/>
      <c r="U65" s="2672"/>
      <c r="V65" s="2672"/>
      <c r="W65" s="2507"/>
      <c r="X65" s="2509" t="s">
        <v>576</v>
      </c>
      <c r="Y65" s="12" t="s">
        <v>863</v>
      </c>
      <c r="Z65" s="2884" t="s">
        <v>1290</v>
      </c>
      <c r="AA65" s="2884"/>
      <c r="AB65" s="2884"/>
      <c r="AC65" s="3549"/>
      <c r="AD65" s="247" t="s">
        <v>10</v>
      </c>
      <c r="AE65" s="248">
        <v>5</v>
      </c>
      <c r="AF65" s="723"/>
    </row>
    <row r="66" spans="2:32" s="1" customFormat="1" ht="19.5" customHeight="1" x14ac:dyDescent="0.15">
      <c r="B66" s="192"/>
      <c r="C66" s="21"/>
      <c r="D66" s="21"/>
      <c r="E66" s="673"/>
      <c r="G66" s="139"/>
      <c r="H66" s="3468" t="s">
        <v>861</v>
      </c>
      <c r="I66" s="3527" t="s">
        <v>1341</v>
      </c>
      <c r="J66" s="3527"/>
      <c r="K66" s="3527"/>
      <c r="L66" s="3527"/>
      <c r="M66" s="3527"/>
      <c r="N66" s="2661"/>
      <c r="O66" s="2682" t="s">
        <v>860</v>
      </c>
      <c r="P66" s="2969"/>
      <c r="Q66" s="3467"/>
      <c r="R66" s="2672"/>
      <c r="S66" s="2672"/>
      <c r="T66" s="2672"/>
      <c r="U66" s="2672"/>
      <c r="V66" s="2672"/>
      <c r="W66" s="3160"/>
      <c r="X66" s="3161"/>
      <c r="Y66" s="616" t="s">
        <v>863</v>
      </c>
      <c r="Z66" s="2884" t="s">
        <v>1292</v>
      </c>
      <c r="AA66" s="2884"/>
      <c r="AB66" s="2884"/>
      <c r="AC66" s="3549"/>
      <c r="AD66" s="247" t="s">
        <v>10</v>
      </c>
      <c r="AE66" s="248">
        <v>3</v>
      </c>
      <c r="AF66" s="723"/>
    </row>
    <row r="67" spans="2:32" s="1" customFormat="1" ht="19.5" customHeight="1" x14ac:dyDescent="0.15">
      <c r="B67" s="192"/>
      <c r="C67" s="21"/>
      <c r="D67" s="21"/>
      <c r="E67" s="673"/>
      <c r="G67" s="139"/>
      <c r="H67" s="3468"/>
      <c r="I67" s="3527"/>
      <c r="J67" s="3527"/>
      <c r="K67" s="3527"/>
      <c r="L67" s="3527"/>
      <c r="M67" s="3527"/>
      <c r="N67" s="3179"/>
      <c r="O67" s="2976"/>
      <c r="P67" s="718"/>
      <c r="Q67" s="3467"/>
      <c r="R67" s="2672"/>
      <c r="S67" s="2672"/>
      <c r="T67" s="2672"/>
      <c r="U67" s="2672"/>
      <c r="V67" s="2672"/>
      <c r="W67" s="2510"/>
      <c r="X67" s="2512"/>
      <c r="Y67" s="616" t="s">
        <v>863</v>
      </c>
      <c r="Z67" s="2884" t="s">
        <v>1294</v>
      </c>
      <c r="AA67" s="2884"/>
      <c r="AB67" s="2884"/>
      <c r="AC67" s="3549"/>
      <c r="AD67" s="247" t="s">
        <v>10</v>
      </c>
      <c r="AE67" s="248">
        <v>0</v>
      </c>
      <c r="AF67" s="723"/>
    </row>
    <row r="68" spans="2:32" s="1" customFormat="1" ht="7.5" customHeight="1" thickBot="1" x14ac:dyDescent="0.2">
      <c r="B68" s="192"/>
      <c r="C68" s="21"/>
      <c r="D68" s="21"/>
      <c r="E68" s="673"/>
      <c r="G68" s="135"/>
      <c r="H68" s="778"/>
      <c r="I68" s="682"/>
      <c r="J68" s="682"/>
      <c r="K68" s="682"/>
      <c r="L68" s="682"/>
      <c r="M68" s="682"/>
      <c r="N68" s="8"/>
      <c r="O68" s="659"/>
      <c r="P68" s="8"/>
      <c r="Q68" s="778"/>
      <c r="R68" s="682"/>
      <c r="S68" s="682"/>
      <c r="T68" s="682"/>
      <c r="U68" s="682"/>
      <c r="V68" s="682"/>
      <c r="W68" s="659"/>
      <c r="X68" s="659"/>
      <c r="Y68" s="659"/>
      <c r="Z68" s="755"/>
      <c r="AA68" s="755"/>
      <c r="AB68" s="8"/>
      <c r="AC68" s="8"/>
      <c r="AD68" s="751"/>
      <c r="AE68" s="263"/>
      <c r="AF68" s="723"/>
    </row>
    <row r="69" spans="2:32" s="1" customFormat="1" ht="24.75" customHeight="1" thickBot="1" x14ac:dyDescent="0.2">
      <c r="B69" s="192"/>
      <c r="C69" s="21"/>
      <c r="D69" s="21"/>
      <c r="E69" s="673"/>
      <c r="H69" s="748"/>
      <c r="I69" s="680"/>
      <c r="J69" s="680"/>
      <c r="K69" s="680"/>
      <c r="L69" s="680"/>
      <c r="M69" s="680"/>
      <c r="O69" s="12"/>
      <c r="Q69" s="748"/>
      <c r="R69" s="680"/>
      <c r="S69" s="680"/>
      <c r="T69" s="680"/>
      <c r="U69" s="680"/>
      <c r="V69" s="680"/>
      <c r="W69" s="12"/>
      <c r="X69" s="12"/>
      <c r="Y69" s="12"/>
      <c r="Z69" s="752"/>
      <c r="AA69" s="752"/>
      <c r="AB69" s="659"/>
      <c r="AC69" s="659"/>
      <c r="AD69" s="3522" t="s">
        <v>1062</v>
      </c>
      <c r="AE69" s="3522"/>
      <c r="AF69" s="723"/>
    </row>
    <row r="70" spans="2:32" s="1" customFormat="1" ht="15" customHeight="1" x14ac:dyDescent="0.15">
      <c r="B70" s="139"/>
      <c r="E70" s="723"/>
      <c r="I70" s="2958" t="s">
        <v>1344</v>
      </c>
      <c r="J70" s="2958"/>
      <c r="K70" s="2958"/>
      <c r="L70" s="2958"/>
      <c r="M70" s="2958"/>
      <c r="N70" s="2958"/>
      <c r="O70" s="2958"/>
      <c r="P70" s="2958"/>
      <c r="Q70" s="2958"/>
      <c r="R70" s="2958"/>
      <c r="S70" s="2958"/>
      <c r="T70" s="2958"/>
      <c r="U70" s="2958"/>
      <c r="V70" s="2958"/>
      <c r="W70" s="2958"/>
      <c r="X70" s="2958"/>
      <c r="Y70" s="2958"/>
      <c r="Z70" s="2958"/>
      <c r="AA70" s="2958"/>
      <c r="AB70" s="2958" t="s">
        <v>1345</v>
      </c>
      <c r="AC70" s="2468"/>
      <c r="AD70" s="3523"/>
      <c r="AE70" s="3524"/>
      <c r="AF70" s="723"/>
    </row>
    <row r="71" spans="2:32" s="1" customFormat="1" ht="15" customHeight="1" thickBot="1" x14ac:dyDescent="0.2">
      <c r="B71" s="139"/>
      <c r="E71" s="723"/>
      <c r="H71" s="748"/>
      <c r="I71" s="2958"/>
      <c r="J71" s="2958"/>
      <c r="K71" s="2958"/>
      <c r="L71" s="2958"/>
      <c r="M71" s="2958"/>
      <c r="N71" s="2958"/>
      <c r="O71" s="2958"/>
      <c r="P71" s="2958"/>
      <c r="Q71" s="2958"/>
      <c r="R71" s="2958"/>
      <c r="S71" s="2958"/>
      <c r="T71" s="2958"/>
      <c r="U71" s="2958"/>
      <c r="V71" s="2958"/>
      <c r="W71" s="2958"/>
      <c r="X71" s="2958"/>
      <c r="Y71" s="2958"/>
      <c r="Z71" s="2958"/>
      <c r="AA71" s="2958"/>
      <c r="AB71" s="2958"/>
      <c r="AC71" s="2468"/>
      <c r="AD71" s="3525"/>
      <c r="AE71" s="3526"/>
      <c r="AF71" s="723"/>
    </row>
    <row r="72" spans="2:32" s="1" customFormat="1" ht="7.5" customHeight="1" x14ac:dyDescent="0.15">
      <c r="B72" s="135"/>
      <c r="C72" s="8"/>
      <c r="D72" s="8"/>
      <c r="E72" s="136"/>
      <c r="F72" s="8"/>
      <c r="G72" s="8"/>
      <c r="H72" s="778"/>
      <c r="I72" s="778"/>
      <c r="J72" s="778"/>
      <c r="K72" s="8"/>
      <c r="L72" s="682"/>
      <c r="M72" s="682"/>
      <c r="N72" s="659"/>
      <c r="O72" s="659"/>
      <c r="P72" s="659"/>
      <c r="Q72" s="659"/>
      <c r="R72" s="659"/>
      <c r="S72" s="659"/>
      <c r="T72" s="659"/>
      <c r="U72" s="659"/>
      <c r="V72" s="659"/>
      <c r="W72" s="659"/>
      <c r="X72" s="659"/>
      <c r="Y72" s="659"/>
      <c r="Z72" s="659"/>
      <c r="AA72" s="659"/>
      <c r="AB72" s="659"/>
      <c r="AC72" s="659"/>
      <c r="AD72" s="264"/>
      <c r="AE72" s="659"/>
      <c r="AF72" s="136"/>
    </row>
    <row r="73" spans="2:32" s="1" customFormat="1" ht="5.25" customHeight="1" x14ac:dyDescent="0.15"/>
    <row r="74" spans="2:32" s="1" customFormat="1" ht="22.5" customHeight="1" x14ac:dyDescent="0.15">
      <c r="B74" s="6" t="s">
        <v>1346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39"/>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23"/>
    </row>
    <row r="76" spans="2:32" s="1" customFormat="1" x14ac:dyDescent="0.15">
      <c r="B76" s="139"/>
      <c r="C76" s="139"/>
      <c r="F76" s="723"/>
      <c r="J76" s="8"/>
      <c r="K76" s="8"/>
      <c r="L76" s="8"/>
      <c r="M76" s="8"/>
      <c r="N76" s="8"/>
      <c r="O76" s="8"/>
      <c r="P76" s="8"/>
      <c r="Q76" s="8"/>
      <c r="R76" s="8"/>
      <c r="S76" s="8"/>
      <c r="T76" s="8"/>
      <c r="U76" s="8"/>
      <c r="V76" s="8"/>
      <c r="W76" s="8"/>
      <c r="X76" s="8"/>
      <c r="Y76" s="8"/>
      <c r="Z76" s="8"/>
      <c r="AA76" s="8"/>
      <c r="AC76" s="265" t="s">
        <v>769</v>
      </c>
      <c r="AD76" s="197" t="s">
        <v>770</v>
      </c>
      <c r="AE76" s="266" t="s">
        <v>771</v>
      </c>
      <c r="AF76" s="723"/>
    </row>
    <row r="77" spans="2:32" s="1" customFormat="1" ht="27" customHeight="1" x14ac:dyDescent="0.15">
      <c r="B77" s="139"/>
      <c r="C77" s="2694" t="s">
        <v>1347</v>
      </c>
      <c r="D77" s="2695"/>
      <c r="E77" s="2695"/>
      <c r="F77" s="2699"/>
      <c r="G77" s="662"/>
      <c r="H77" s="662"/>
      <c r="J77" s="744" t="s">
        <v>858</v>
      </c>
      <c r="K77" s="3519" t="s">
        <v>1348</v>
      </c>
      <c r="L77" s="3519"/>
      <c r="M77" s="3519"/>
      <c r="N77" s="3519"/>
      <c r="O77" s="3519"/>
      <c r="P77" s="3519"/>
      <c r="Q77" s="3519"/>
      <c r="R77" s="3519"/>
      <c r="S77" s="3519"/>
      <c r="T77" s="3519"/>
      <c r="U77" s="3519"/>
      <c r="V77" s="3519"/>
      <c r="W77" s="3519"/>
      <c r="X77" s="3519"/>
      <c r="Y77" s="3519"/>
      <c r="Z77" s="3519"/>
      <c r="AA77" s="3519"/>
      <c r="AB77" s="764"/>
      <c r="AC77" s="216" t="s">
        <v>10</v>
      </c>
      <c r="AD77" s="208" t="s">
        <v>770</v>
      </c>
      <c r="AE77" s="217" t="s">
        <v>10</v>
      </c>
      <c r="AF77" s="723"/>
    </row>
    <row r="78" spans="2:32" s="1" customFormat="1" ht="27" customHeight="1" x14ac:dyDescent="0.15">
      <c r="B78" s="139"/>
      <c r="C78" s="192"/>
      <c r="D78" s="21"/>
      <c r="E78" s="21"/>
      <c r="F78" s="673"/>
      <c r="G78" s="662"/>
      <c r="H78" s="662"/>
      <c r="J78" s="744" t="s">
        <v>861</v>
      </c>
      <c r="K78" s="3519" t="s">
        <v>1379</v>
      </c>
      <c r="L78" s="3519"/>
      <c r="M78" s="3519"/>
      <c r="N78" s="3519"/>
      <c r="O78" s="3519"/>
      <c r="P78" s="3519"/>
      <c r="Q78" s="3519"/>
      <c r="R78" s="3519"/>
      <c r="S78" s="3519"/>
      <c r="T78" s="3519"/>
      <c r="U78" s="3519"/>
      <c r="V78" s="3519"/>
      <c r="W78" s="3519"/>
      <c r="X78" s="3519"/>
      <c r="Y78" s="3519"/>
      <c r="Z78" s="3519"/>
      <c r="AA78" s="3519"/>
      <c r="AB78" s="763"/>
      <c r="AC78" s="216" t="s">
        <v>10</v>
      </c>
      <c r="AD78" s="208" t="s">
        <v>770</v>
      </c>
      <c r="AE78" s="217" t="s">
        <v>10</v>
      </c>
      <c r="AF78" s="132"/>
    </row>
    <row r="79" spans="2:32" s="1" customFormat="1" ht="27" customHeight="1" x14ac:dyDescent="0.15">
      <c r="B79" s="139"/>
      <c r="C79" s="192"/>
      <c r="D79" s="21"/>
      <c r="E79" s="21"/>
      <c r="F79" s="673"/>
      <c r="G79" s="662"/>
      <c r="H79" s="662"/>
      <c r="J79" s="744" t="s">
        <v>1002</v>
      </c>
      <c r="K79" s="3519" t="s">
        <v>1380</v>
      </c>
      <c r="L79" s="3519"/>
      <c r="M79" s="3519"/>
      <c r="N79" s="3519"/>
      <c r="O79" s="3519"/>
      <c r="P79" s="3519"/>
      <c r="Q79" s="3519"/>
      <c r="R79" s="3519"/>
      <c r="S79" s="3519"/>
      <c r="T79" s="3519"/>
      <c r="U79" s="3519"/>
      <c r="V79" s="3519"/>
      <c r="W79" s="3519"/>
      <c r="X79" s="3519"/>
      <c r="Y79" s="3519"/>
      <c r="Z79" s="3519"/>
      <c r="AA79" s="3519"/>
      <c r="AB79" s="763"/>
      <c r="AC79" s="216" t="s">
        <v>10</v>
      </c>
      <c r="AD79" s="208" t="s">
        <v>770</v>
      </c>
      <c r="AE79" s="217" t="s">
        <v>10</v>
      </c>
      <c r="AF79" s="132"/>
    </row>
    <row r="80" spans="2:32" s="1" customFormat="1" ht="27" customHeight="1" x14ac:dyDescent="0.15">
      <c r="B80" s="139"/>
      <c r="C80" s="192"/>
      <c r="D80" s="21"/>
      <c r="E80" s="21"/>
      <c r="F80" s="673"/>
      <c r="G80" s="662"/>
      <c r="H80" s="662"/>
      <c r="J80" s="744" t="s">
        <v>1004</v>
      </c>
      <c r="K80" s="3519" t="s">
        <v>1381</v>
      </c>
      <c r="L80" s="3519"/>
      <c r="M80" s="3519"/>
      <c r="N80" s="3519"/>
      <c r="O80" s="3519"/>
      <c r="P80" s="3519"/>
      <c r="Q80" s="3519"/>
      <c r="R80" s="3519"/>
      <c r="S80" s="3519"/>
      <c r="T80" s="3519"/>
      <c r="U80" s="3519"/>
      <c r="V80" s="3519"/>
      <c r="W80" s="3519"/>
      <c r="X80" s="3519"/>
      <c r="Y80" s="3519"/>
      <c r="Z80" s="3519"/>
      <c r="AA80" s="3519"/>
      <c r="AB80" s="763"/>
      <c r="AC80" s="216" t="s">
        <v>10</v>
      </c>
      <c r="AD80" s="208" t="s">
        <v>770</v>
      </c>
      <c r="AE80" s="217" t="s">
        <v>10</v>
      </c>
      <c r="AF80" s="132"/>
    </row>
    <row r="81" spans="2:32" s="1" customFormat="1" ht="11.25" customHeight="1" x14ac:dyDescent="0.15">
      <c r="B81" s="139"/>
      <c r="C81" s="135"/>
      <c r="D81" s="8"/>
      <c r="E81" s="8"/>
      <c r="F81" s="136"/>
      <c r="G81" s="8"/>
      <c r="H81" s="8"/>
      <c r="I81" s="8"/>
      <c r="J81" s="8"/>
      <c r="K81" s="8"/>
      <c r="L81" s="8"/>
      <c r="M81" s="8"/>
      <c r="N81" s="8"/>
      <c r="O81" s="8"/>
      <c r="P81" s="8"/>
      <c r="Q81" s="8"/>
      <c r="R81" s="8"/>
      <c r="S81" s="8"/>
      <c r="T81" s="8"/>
      <c r="U81" s="8"/>
      <c r="V81" s="8"/>
      <c r="W81" s="8"/>
      <c r="X81" s="8"/>
      <c r="Y81" s="8"/>
      <c r="Z81" s="8"/>
      <c r="AA81" s="8"/>
      <c r="AB81" s="8"/>
      <c r="AC81" s="135"/>
      <c r="AD81" s="8"/>
      <c r="AE81" s="136"/>
      <c r="AF81" s="723"/>
    </row>
    <row r="82" spans="2:32" s="1" customFormat="1" ht="7.5" customHeight="1" x14ac:dyDescent="0.15">
      <c r="B82" s="139"/>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23"/>
    </row>
    <row r="83" spans="2:32" s="1" customFormat="1" x14ac:dyDescent="0.15">
      <c r="B83" s="139"/>
      <c r="C83" s="139"/>
      <c r="F83" s="723"/>
      <c r="J83" s="8"/>
      <c r="K83" s="8"/>
      <c r="L83" s="8"/>
      <c r="M83" s="8"/>
      <c r="N83" s="8"/>
      <c r="O83" s="8"/>
      <c r="P83" s="8"/>
      <c r="Q83" s="8"/>
      <c r="R83" s="8"/>
      <c r="S83" s="8"/>
      <c r="T83" s="8"/>
      <c r="U83" s="8"/>
      <c r="V83" s="8"/>
      <c r="W83" s="8"/>
      <c r="X83" s="8"/>
      <c r="Y83" s="8"/>
      <c r="Z83" s="8"/>
      <c r="AA83" s="8"/>
      <c r="AC83" s="265" t="s">
        <v>769</v>
      </c>
      <c r="AD83" s="197" t="s">
        <v>770</v>
      </c>
      <c r="AE83" s="266" t="s">
        <v>771</v>
      </c>
      <c r="AF83" s="723"/>
    </row>
    <row r="84" spans="2:32" s="1" customFormat="1" ht="24.75" customHeight="1" x14ac:dyDescent="0.15">
      <c r="B84" s="139"/>
      <c r="C84" s="2694" t="s">
        <v>1351</v>
      </c>
      <c r="D84" s="2695"/>
      <c r="E84" s="2695"/>
      <c r="F84" s="2699"/>
      <c r="G84" s="662"/>
      <c r="H84" s="662"/>
      <c r="J84" s="744" t="s">
        <v>858</v>
      </c>
      <c r="K84" s="3519" t="s">
        <v>1352</v>
      </c>
      <c r="L84" s="3519"/>
      <c r="M84" s="3519"/>
      <c r="N84" s="3519"/>
      <c r="O84" s="3519"/>
      <c r="P84" s="3519"/>
      <c r="Q84" s="3519"/>
      <c r="R84" s="3519"/>
      <c r="S84" s="3519"/>
      <c r="T84" s="3519"/>
      <c r="U84" s="3519"/>
      <c r="V84" s="3519"/>
      <c r="W84" s="3519"/>
      <c r="X84" s="3519"/>
      <c r="Y84" s="3519"/>
      <c r="Z84" s="3519"/>
      <c r="AA84" s="3519"/>
      <c r="AB84" s="764"/>
      <c r="AC84" s="216" t="s">
        <v>10</v>
      </c>
      <c r="AD84" s="208" t="s">
        <v>770</v>
      </c>
      <c r="AE84" s="217" t="s">
        <v>10</v>
      </c>
      <c r="AF84" s="723"/>
    </row>
    <row r="85" spans="2:32" s="1" customFormat="1" ht="24.75" customHeight="1" x14ac:dyDescent="0.15">
      <c r="B85" s="139"/>
      <c r="C85" s="146"/>
      <c r="D85" s="662"/>
      <c r="E85" s="662"/>
      <c r="F85" s="133"/>
      <c r="G85" s="662"/>
      <c r="H85" s="662"/>
      <c r="J85" s="744" t="s">
        <v>861</v>
      </c>
      <c r="K85" s="3519" t="s">
        <v>1379</v>
      </c>
      <c r="L85" s="3519"/>
      <c r="M85" s="3519"/>
      <c r="N85" s="3519"/>
      <c r="O85" s="3519"/>
      <c r="P85" s="3519"/>
      <c r="Q85" s="3519"/>
      <c r="R85" s="3519"/>
      <c r="S85" s="3519"/>
      <c r="T85" s="3519"/>
      <c r="U85" s="3519"/>
      <c r="V85" s="3519"/>
      <c r="W85" s="3519"/>
      <c r="X85" s="3519"/>
      <c r="Y85" s="3519"/>
      <c r="Z85" s="3519"/>
      <c r="AA85" s="3519"/>
      <c r="AB85" s="763"/>
      <c r="AC85" s="216" t="s">
        <v>10</v>
      </c>
      <c r="AD85" s="208" t="s">
        <v>770</v>
      </c>
      <c r="AE85" s="217" t="s">
        <v>10</v>
      </c>
      <c r="AF85" s="723"/>
    </row>
    <row r="86" spans="2:32" s="1" customFormat="1" ht="24.75" customHeight="1" x14ac:dyDescent="0.15">
      <c r="B86" s="139"/>
      <c r="C86" s="146"/>
      <c r="D86" s="662"/>
      <c r="E86" s="662"/>
      <c r="F86" s="133"/>
      <c r="G86" s="662"/>
      <c r="H86" s="662"/>
      <c r="J86" s="744" t="s">
        <v>1002</v>
      </c>
      <c r="K86" s="3519" t="s">
        <v>1380</v>
      </c>
      <c r="L86" s="3519"/>
      <c r="M86" s="3519"/>
      <c r="N86" s="3519"/>
      <c r="O86" s="3519"/>
      <c r="P86" s="3519"/>
      <c r="Q86" s="3519"/>
      <c r="R86" s="3519"/>
      <c r="S86" s="3519"/>
      <c r="T86" s="3519"/>
      <c r="U86" s="3519"/>
      <c r="V86" s="3519"/>
      <c r="W86" s="3519"/>
      <c r="X86" s="3519"/>
      <c r="Y86" s="3519"/>
      <c r="Z86" s="3519"/>
      <c r="AA86" s="3519"/>
      <c r="AB86" s="763"/>
      <c r="AC86" s="216" t="s">
        <v>10</v>
      </c>
      <c r="AD86" s="208" t="s">
        <v>770</v>
      </c>
      <c r="AE86" s="217" t="s">
        <v>10</v>
      </c>
      <c r="AF86" s="723"/>
    </row>
    <row r="87" spans="2:32" s="1" customFormat="1" ht="27" customHeight="1" x14ac:dyDescent="0.15">
      <c r="B87" s="139"/>
      <c r="C87" s="192"/>
      <c r="D87" s="21"/>
      <c r="E87" s="21"/>
      <c r="F87" s="673"/>
      <c r="G87" s="662"/>
      <c r="H87" s="662"/>
      <c r="J87" s="744" t="s">
        <v>1004</v>
      </c>
      <c r="K87" s="3519" t="s">
        <v>1381</v>
      </c>
      <c r="L87" s="3519"/>
      <c r="M87" s="3519"/>
      <c r="N87" s="3519"/>
      <c r="O87" s="3519"/>
      <c r="P87" s="3519"/>
      <c r="Q87" s="3519"/>
      <c r="R87" s="3519"/>
      <c r="S87" s="3519"/>
      <c r="T87" s="3519"/>
      <c r="U87" s="3519"/>
      <c r="V87" s="3519"/>
      <c r="W87" s="3519"/>
      <c r="X87" s="3519"/>
      <c r="Y87" s="3519"/>
      <c r="Z87" s="3519"/>
      <c r="AA87" s="3519"/>
      <c r="AB87" s="763"/>
      <c r="AC87" s="216" t="s">
        <v>10</v>
      </c>
      <c r="AD87" s="208" t="s">
        <v>770</v>
      </c>
      <c r="AE87" s="217" t="s">
        <v>10</v>
      </c>
      <c r="AF87" s="132"/>
    </row>
    <row r="88" spans="2:32" s="1" customFormat="1" ht="24.75" customHeight="1" x14ac:dyDescent="0.15">
      <c r="B88" s="139"/>
      <c r="C88" s="146"/>
      <c r="D88" s="662"/>
      <c r="E88" s="662"/>
      <c r="F88" s="133"/>
      <c r="G88" s="662"/>
      <c r="H88" s="662"/>
      <c r="J88" s="744" t="s">
        <v>1011</v>
      </c>
      <c r="K88" s="3519" t="s">
        <v>1353</v>
      </c>
      <c r="L88" s="3519"/>
      <c r="M88" s="3519"/>
      <c r="N88" s="3519"/>
      <c r="O88" s="3519"/>
      <c r="P88" s="3519"/>
      <c r="Q88" s="3519"/>
      <c r="R88" s="3519"/>
      <c r="S88" s="3519"/>
      <c r="T88" s="3519"/>
      <c r="U88" s="3519"/>
      <c r="V88" s="3519"/>
      <c r="W88" s="3519"/>
      <c r="X88" s="3519"/>
      <c r="Y88" s="3519"/>
      <c r="Z88" s="3519"/>
      <c r="AA88" s="3519"/>
      <c r="AB88" s="763"/>
      <c r="AC88" s="216" t="s">
        <v>10</v>
      </c>
      <c r="AD88" s="208" t="s">
        <v>770</v>
      </c>
      <c r="AE88" s="217" t="s">
        <v>10</v>
      </c>
      <c r="AF88" s="723"/>
    </row>
    <row r="89" spans="2:32" s="1" customFormat="1" ht="24.75" customHeight="1" x14ac:dyDescent="0.15">
      <c r="B89" s="139"/>
      <c r="C89" s="146"/>
      <c r="D89" s="662"/>
      <c r="E89" s="662"/>
      <c r="F89" s="133"/>
      <c r="G89" s="662"/>
      <c r="H89" s="662"/>
      <c r="J89" s="744" t="s">
        <v>1013</v>
      </c>
      <c r="K89" s="3519" t="s">
        <v>1382</v>
      </c>
      <c r="L89" s="3519"/>
      <c r="M89" s="3519"/>
      <c r="N89" s="3519"/>
      <c r="O89" s="3519"/>
      <c r="P89" s="3519"/>
      <c r="Q89" s="3519"/>
      <c r="R89" s="3519"/>
      <c r="S89" s="3519"/>
      <c r="T89" s="3519"/>
      <c r="U89" s="3519"/>
      <c r="V89" s="3519"/>
      <c r="W89" s="3519"/>
      <c r="X89" s="3519"/>
      <c r="Y89" s="3519"/>
      <c r="Z89" s="3519"/>
      <c r="AA89" s="3519"/>
      <c r="AB89" s="763"/>
      <c r="AC89" s="216" t="s">
        <v>10</v>
      </c>
      <c r="AD89" s="208" t="s">
        <v>770</v>
      </c>
      <c r="AE89" s="217" t="s">
        <v>10</v>
      </c>
      <c r="AF89" s="723"/>
    </row>
    <row r="90" spans="2:32" s="1" customFormat="1" ht="7.5" customHeight="1" x14ac:dyDescent="0.15">
      <c r="B90" s="139"/>
      <c r="C90" s="135"/>
      <c r="D90" s="8"/>
      <c r="E90" s="8"/>
      <c r="F90" s="136"/>
      <c r="G90" s="8"/>
      <c r="H90" s="8"/>
      <c r="I90" s="8"/>
      <c r="J90" s="8"/>
      <c r="K90" s="8"/>
      <c r="L90" s="8"/>
      <c r="M90" s="8"/>
      <c r="N90" s="8"/>
      <c r="O90" s="8"/>
      <c r="P90" s="8"/>
      <c r="Q90" s="8"/>
      <c r="R90" s="8"/>
      <c r="S90" s="8"/>
      <c r="T90" s="8"/>
      <c r="U90" s="8"/>
      <c r="V90" s="8"/>
      <c r="W90" s="8"/>
      <c r="X90" s="8"/>
      <c r="Y90" s="8"/>
      <c r="Z90" s="8"/>
      <c r="AA90" s="8"/>
      <c r="AB90" s="8"/>
      <c r="AC90" s="135"/>
      <c r="AD90" s="8"/>
      <c r="AE90" s="136"/>
      <c r="AF90" s="723"/>
    </row>
    <row r="91" spans="2:32" s="1" customFormat="1" ht="15" customHeight="1" x14ac:dyDescent="0.15">
      <c r="B91" s="139"/>
      <c r="H91" s="748"/>
      <c r="I91" s="748"/>
      <c r="J91" s="748"/>
      <c r="L91" s="680"/>
      <c r="M91" s="680"/>
      <c r="N91" s="12"/>
      <c r="O91" s="12"/>
      <c r="P91" s="12"/>
      <c r="Q91" s="12"/>
      <c r="R91" s="12"/>
      <c r="S91" s="12"/>
      <c r="T91" s="12"/>
      <c r="U91" s="12"/>
      <c r="V91" s="12"/>
      <c r="W91" s="12"/>
      <c r="X91" s="12"/>
      <c r="Y91" s="12"/>
      <c r="Z91" s="12"/>
      <c r="AA91" s="12"/>
      <c r="AB91" s="12"/>
      <c r="AC91" s="12"/>
      <c r="AD91" s="257"/>
      <c r="AE91" s="12"/>
      <c r="AF91" s="723"/>
    </row>
    <row r="92" spans="2:32" s="1" customFormat="1" ht="22.5" customHeight="1" x14ac:dyDescent="0.15">
      <c r="B92" s="139" t="s">
        <v>1355</v>
      </c>
      <c r="AF92" s="723"/>
    </row>
    <row r="93" spans="2:32" s="1" customFormat="1" ht="7.5" customHeight="1" x14ac:dyDescent="0.15">
      <c r="B93" s="139"/>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23"/>
    </row>
    <row r="94" spans="2:32" s="1" customFormat="1" x14ac:dyDescent="0.15">
      <c r="B94" s="139"/>
      <c r="C94" s="139"/>
      <c r="F94" s="723"/>
      <c r="J94" s="8"/>
      <c r="K94" s="8"/>
      <c r="L94" s="8"/>
      <c r="M94" s="8"/>
      <c r="N94" s="8"/>
      <c r="O94" s="8"/>
      <c r="P94" s="8"/>
      <c r="Q94" s="8"/>
      <c r="R94" s="8"/>
      <c r="S94" s="8"/>
      <c r="T94" s="8"/>
      <c r="U94" s="8"/>
      <c r="V94" s="8"/>
      <c r="W94" s="8"/>
      <c r="X94" s="8"/>
      <c r="Y94" s="8"/>
      <c r="Z94" s="8"/>
      <c r="AA94" s="8"/>
      <c r="AC94" s="265" t="s">
        <v>769</v>
      </c>
      <c r="AD94" s="197" t="s">
        <v>770</v>
      </c>
      <c r="AE94" s="266" t="s">
        <v>771</v>
      </c>
      <c r="AF94" s="723"/>
    </row>
    <row r="95" spans="2:32" s="1" customFormat="1" ht="27" customHeight="1" x14ac:dyDescent="0.15">
      <c r="B95" s="139"/>
      <c r="C95" s="2694" t="s">
        <v>1356</v>
      </c>
      <c r="D95" s="2695"/>
      <c r="E95" s="2695"/>
      <c r="F95" s="2699"/>
      <c r="J95" s="744" t="s">
        <v>858</v>
      </c>
      <c r="K95" s="3519" t="s">
        <v>1357</v>
      </c>
      <c r="L95" s="3519"/>
      <c r="M95" s="3519"/>
      <c r="N95" s="3519"/>
      <c r="O95" s="3519"/>
      <c r="P95" s="3519"/>
      <c r="Q95" s="3519"/>
      <c r="R95" s="3519"/>
      <c r="S95" s="3519"/>
      <c r="T95" s="3519"/>
      <c r="U95" s="3519"/>
      <c r="V95" s="3519"/>
      <c r="W95" s="3519"/>
      <c r="X95" s="3519"/>
      <c r="Y95" s="3519"/>
      <c r="Z95" s="3519"/>
      <c r="AA95" s="3519"/>
      <c r="AC95" s="216" t="s">
        <v>10</v>
      </c>
      <c r="AD95" s="208" t="s">
        <v>770</v>
      </c>
      <c r="AE95" s="217" t="s">
        <v>10</v>
      </c>
      <c r="AF95" s="723"/>
    </row>
    <row r="96" spans="2:32" s="1" customFormat="1" ht="27" customHeight="1" x14ac:dyDescent="0.15">
      <c r="B96" s="139"/>
      <c r="C96" s="2694"/>
      <c r="D96" s="2695"/>
      <c r="E96" s="2695"/>
      <c r="F96" s="2699"/>
      <c r="G96" s="662"/>
      <c r="H96" s="662"/>
      <c r="J96" s="744" t="s">
        <v>861</v>
      </c>
      <c r="K96" s="3519" t="s">
        <v>1358</v>
      </c>
      <c r="L96" s="3519"/>
      <c r="M96" s="3519"/>
      <c r="N96" s="3519"/>
      <c r="O96" s="3519"/>
      <c r="P96" s="3519"/>
      <c r="Q96" s="3519"/>
      <c r="R96" s="3519"/>
      <c r="S96" s="3519"/>
      <c r="T96" s="3519"/>
      <c r="U96" s="3519"/>
      <c r="V96" s="3519"/>
      <c r="W96" s="3519"/>
      <c r="X96" s="3519"/>
      <c r="Y96" s="3519"/>
      <c r="Z96" s="3519"/>
      <c r="AA96" s="3519"/>
      <c r="AB96" s="764"/>
      <c r="AC96" s="216" t="s">
        <v>10</v>
      </c>
      <c r="AD96" s="208" t="s">
        <v>770</v>
      </c>
      <c r="AE96" s="217" t="s">
        <v>10</v>
      </c>
      <c r="AF96" s="723"/>
    </row>
    <row r="97" spans="2:32" s="1" customFormat="1" ht="27" customHeight="1" x14ac:dyDescent="0.15">
      <c r="B97" s="139"/>
      <c r="C97" s="192"/>
      <c r="D97" s="21"/>
      <c r="E97" s="21"/>
      <c r="F97" s="673"/>
      <c r="G97" s="662"/>
      <c r="H97" s="662"/>
      <c r="J97" s="744" t="s">
        <v>1002</v>
      </c>
      <c r="K97" s="3519" t="s">
        <v>1353</v>
      </c>
      <c r="L97" s="3519"/>
      <c r="M97" s="3519"/>
      <c r="N97" s="3519"/>
      <c r="O97" s="3519"/>
      <c r="P97" s="3519"/>
      <c r="Q97" s="3519"/>
      <c r="R97" s="3519"/>
      <c r="S97" s="3519"/>
      <c r="T97" s="3519"/>
      <c r="U97" s="3519"/>
      <c r="V97" s="3519"/>
      <c r="W97" s="3519"/>
      <c r="X97" s="3519"/>
      <c r="Y97" s="3519"/>
      <c r="Z97" s="3519"/>
      <c r="AA97" s="3519"/>
      <c r="AB97" s="763"/>
      <c r="AC97" s="216" t="s">
        <v>10</v>
      </c>
      <c r="AD97" s="208" t="s">
        <v>770</v>
      </c>
      <c r="AE97" s="217" t="s">
        <v>10</v>
      </c>
      <c r="AF97" s="132"/>
    </row>
    <row r="98" spans="2:32" s="1" customFormat="1" ht="11.25" customHeight="1" x14ac:dyDescent="0.15">
      <c r="B98" s="139"/>
      <c r="C98" s="135"/>
      <c r="D98" s="8"/>
      <c r="E98" s="8"/>
      <c r="F98" s="136"/>
      <c r="G98" s="8"/>
      <c r="H98" s="8"/>
      <c r="I98" s="8"/>
      <c r="J98" s="8"/>
      <c r="K98" s="8"/>
      <c r="L98" s="8"/>
      <c r="M98" s="8"/>
      <c r="N98" s="8"/>
      <c r="O98" s="8"/>
      <c r="P98" s="8"/>
      <c r="Q98" s="8"/>
      <c r="R98" s="8"/>
      <c r="S98" s="8"/>
      <c r="T98" s="8"/>
      <c r="U98" s="8"/>
      <c r="V98" s="8"/>
      <c r="W98" s="8"/>
      <c r="X98" s="8"/>
      <c r="Y98" s="8"/>
      <c r="Z98" s="8"/>
      <c r="AA98" s="8"/>
      <c r="AB98" s="8"/>
      <c r="AC98" s="135"/>
      <c r="AD98" s="8"/>
      <c r="AE98" s="136"/>
      <c r="AF98" s="723"/>
    </row>
    <row r="99" spans="2:32" s="1" customFormat="1" ht="7.5" customHeight="1" x14ac:dyDescent="0.15">
      <c r="B99" s="139"/>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23"/>
    </row>
    <row r="100" spans="2:32" s="1" customFormat="1" x14ac:dyDescent="0.15">
      <c r="B100" s="139"/>
      <c r="C100" s="139"/>
      <c r="F100" s="723"/>
      <c r="J100" s="8"/>
      <c r="K100" s="8"/>
      <c r="L100" s="8"/>
      <c r="M100" s="8"/>
      <c r="N100" s="8"/>
      <c r="O100" s="8"/>
      <c r="P100" s="8"/>
      <c r="Q100" s="8"/>
      <c r="R100" s="8"/>
      <c r="S100" s="8"/>
      <c r="T100" s="8"/>
      <c r="U100" s="8"/>
      <c r="V100" s="8"/>
      <c r="W100" s="8"/>
      <c r="X100" s="8"/>
      <c r="Y100" s="8"/>
      <c r="Z100" s="8"/>
      <c r="AA100" s="8"/>
      <c r="AC100" s="265" t="s">
        <v>769</v>
      </c>
      <c r="AD100" s="197" t="s">
        <v>770</v>
      </c>
      <c r="AE100" s="266" t="s">
        <v>771</v>
      </c>
      <c r="AF100" s="723"/>
    </row>
    <row r="101" spans="2:32" s="1" customFormat="1" ht="27" customHeight="1" x14ac:dyDescent="0.15">
      <c r="B101" s="139"/>
      <c r="C101" s="2694" t="s">
        <v>1359</v>
      </c>
      <c r="D101" s="2695"/>
      <c r="E101" s="2695"/>
      <c r="F101" s="2699"/>
      <c r="J101" s="744" t="s">
        <v>858</v>
      </c>
      <c r="K101" s="3519" t="s">
        <v>1360</v>
      </c>
      <c r="L101" s="3519"/>
      <c r="M101" s="3519"/>
      <c r="N101" s="3519"/>
      <c r="O101" s="3519"/>
      <c r="P101" s="3519"/>
      <c r="Q101" s="3519"/>
      <c r="R101" s="3519"/>
      <c r="S101" s="3519"/>
      <c r="T101" s="3519"/>
      <c r="U101" s="3519"/>
      <c r="V101" s="3519"/>
      <c r="W101" s="3519"/>
      <c r="X101" s="3519"/>
      <c r="Y101" s="3519"/>
      <c r="Z101" s="3519"/>
      <c r="AA101" s="3519"/>
      <c r="AC101" s="216" t="s">
        <v>10</v>
      </c>
      <c r="AD101" s="208" t="s">
        <v>770</v>
      </c>
      <c r="AE101" s="217" t="s">
        <v>10</v>
      </c>
      <c r="AF101" s="723"/>
    </row>
    <row r="102" spans="2:32" s="1" customFormat="1" ht="24.75" customHeight="1" x14ac:dyDescent="0.15">
      <c r="B102" s="139"/>
      <c r="C102" s="2694"/>
      <c r="D102" s="2695"/>
      <c r="E102" s="2695"/>
      <c r="F102" s="2699"/>
      <c r="G102" s="662"/>
      <c r="H102" s="662"/>
      <c r="J102" s="744" t="s">
        <v>861</v>
      </c>
      <c r="K102" s="3519" t="s">
        <v>1361</v>
      </c>
      <c r="L102" s="3519"/>
      <c r="M102" s="3519"/>
      <c r="N102" s="3519"/>
      <c r="O102" s="3519"/>
      <c r="P102" s="3519"/>
      <c r="Q102" s="3519"/>
      <c r="R102" s="3519"/>
      <c r="S102" s="3519"/>
      <c r="T102" s="3519"/>
      <c r="U102" s="3519"/>
      <c r="V102" s="3519"/>
      <c r="W102" s="3519"/>
      <c r="X102" s="3519"/>
      <c r="Y102" s="3519"/>
      <c r="Z102" s="3519"/>
      <c r="AA102" s="3519"/>
      <c r="AB102" s="764"/>
      <c r="AC102" s="216" t="s">
        <v>10</v>
      </c>
      <c r="AD102" s="208" t="s">
        <v>770</v>
      </c>
      <c r="AE102" s="217" t="s">
        <v>10</v>
      </c>
      <c r="AF102" s="723"/>
    </row>
    <row r="103" spans="2:32" s="1" customFormat="1" ht="7.5" customHeight="1" x14ac:dyDescent="0.15">
      <c r="B103" s="139"/>
      <c r="C103" s="135"/>
      <c r="D103" s="8"/>
      <c r="E103" s="8"/>
      <c r="F103" s="136"/>
      <c r="G103" s="8"/>
      <c r="H103" s="8"/>
      <c r="I103" s="8"/>
      <c r="J103" s="8"/>
      <c r="K103" s="8"/>
      <c r="L103" s="8"/>
      <c r="M103" s="8"/>
      <c r="N103" s="8"/>
      <c r="O103" s="8"/>
      <c r="P103" s="8"/>
      <c r="Q103" s="8"/>
      <c r="R103" s="8"/>
      <c r="S103" s="8"/>
      <c r="T103" s="8"/>
      <c r="U103" s="8"/>
      <c r="V103" s="8"/>
      <c r="W103" s="8"/>
      <c r="X103" s="8"/>
      <c r="Y103" s="8"/>
      <c r="Z103" s="8"/>
      <c r="AA103" s="8"/>
      <c r="AB103" s="8"/>
      <c r="AC103" s="135"/>
      <c r="AD103" s="8"/>
      <c r="AE103" s="136"/>
      <c r="AF103" s="723"/>
    </row>
    <row r="104" spans="2:32" s="1" customFormat="1" ht="7.5" customHeight="1" x14ac:dyDescent="0.15">
      <c r="B104" s="13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6"/>
    </row>
    <row r="105" spans="2:32" s="1" customFormat="1" ht="7.5" customHeight="1" x14ac:dyDescent="0.15"/>
    <row r="106" spans="2:32" s="717" customFormat="1" ht="398.25" customHeight="1" x14ac:dyDescent="0.15">
      <c r="B106" s="3520" t="s">
        <v>1383</v>
      </c>
      <c r="C106" s="3520"/>
      <c r="D106" s="3520"/>
      <c r="E106" s="3520"/>
      <c r="F106" s="3520"/>
      <c r="G106" s="3520"/>
      <c r="H106" s="3520"/>
      <c r="I106" s="3520"/>
      <c r="J106" s="3520"/>
      <c r="K106" s="3520"/>
      <c r="L106" s="3520"/>
      <c r="M106" s="3520"/>
      <c r="N106" s="3520"/>
      <c r="O106" s="3520"/>
      <c r="P106" s="3520"/>
      <c r="Q106" s="3520"/>
      <c r="R106" s="3520"/>
      <c r="S106" s="3520"/>
      <c r="T106" s="3520"/>
      <c r="U106" s="3520"/>
      <c r="V106" s="3520"/>
      <c r="W106" s="3520"/>
      <c r="X106" s="3520"/>
      <c r="Y106" s="3520"/>
      <c r="Z106" s="3520"/>
      <c r="AA106" s="3520"/>
      <c r="AB106" s="3520"/>
      <c r="AC106" s="3520"/>
      <c r="AD106" s="3520"/>
      <c r="AE106" s="3520"/>
    </row>
    <row r="107" spans="2:32" s="717" customFormat="1" ht="187.5" customHeight="1" x14ac:dyDescent="0.15">
      <c r="B107" s="3520" t="s">
        <v>1384</v>
      </c>
      <c r="C107" s="3520"/>
      <c r="D107" s="3520"/>
      <c r="E107" s="3520"/>
      <c r="F107" s="3520"/>
      <c r="G107" s="3520"/>
      <c r="H107" s="3520"/>
      <c r="I107" s="3520"/>
      <c r="J107" s="3520"/>
      <c r="K107" s="3520"/>
      <c r="L107" s="3520"/>
      <c r="M107" s="3520"/>
      <c r="N107" s="3520"/>
      <c r="O107" s="3520"/>
      <c r="P107" s="3520"/>
      <c r="Q107" s="3520"/>
      <c r="R107" s="3520"/>
      <c r="S107" s="3520"/>
      <c r="T107" s="3520"/>
      <c r="U107" s="3520"/>
      <c r="V107" s="3520"/>
      <c r="W107" s="3520"/>
      <c r="X107" s="3520"/>
      <c r="Y107" s="3520"/>
      <c r="Z107" s="3520"/>
      <c r="AA107" s="3520"/>
      <c r="AB107" s="3520"/>
      <c r="AC107" s="3520"/>
      <c r="AD107" s="3520"/>
      <c r="AE107" s="3520"/>
    </row>
    <row r="108" spans="2:32" s="223" customFormat="1" ht="21.75" customHeight="1" x14ac:dyDescent="0.15">
      <c r="B108" s="2695" t="s">
        <v>1385</v>
      </c>
      <c r="C108" s="2695"/>
      <c r="D108" s="2695"/>
      <c r="E108" s="2695"/>
      <c r="F108" s="2695"/>
      <c r="G108" s="2695"/>
      <c r="H108" s="2695"/>
      <c r="I108" s="2695"/>
      <c r="J108" s="2695"/>
      <c r="K108" s="2695"/>
      <c r="L108" s="2695"/>
      <c r="M108" s="2695"/>
      <c r="N108" s="2695"/>
      <c r="O108" s="2695"/>
      <c r="P108" s="2695"/>
      <c r="Q108" s="2695"/>
      <c r="R108" s="2695"/>
      <c r="S108" s="2695"/>
      <c r="T108" s="2695"/>
      <c r="U108" s="2695"/>
      <c r="V108" s="2695"/>
      <c r="W108" s="2695"/>
      <c r="X108" s="2695"/>
      <c r="Y108" s="2695"/>
      <c r="Z108" s="2695"/>
      <c r="AA108" s="2695"/>
      <c r="AB108" s="2695"/>
      <c r="AC108" s="2695"/>
      <c r="AD108" s="2695"/>
      <c r="AE108" s="269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9"/>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54" fitToHeight="0" orientation="portrait"/>
  <rowBreaks count="1" manualBreakCount="1">
    <brk id="72"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B1:AH40"/>
  <sheetViews>
    <sheetView workbookViewId="0"/>
  </sheetViews>
  <sheetFormatPr defaultColWidth="3.5" defaultRowHeight="13.5" x14ac:dyDescent="0.15"/>
  <cols>
    <col min="1" max="1" width="1.5" style="3" customWidth="1"/>
    <col min="2" max="2" width="2.125" style="3" customWidth="1"/>
    <col min="3" max="3" width="3" style="13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2133</v>
      </c>
    </row>
    <row r="3" spans="2:34" s="1" customFormat="1" ht="13.5" customHeight="1" x14ac:dyDescent="0.15">
      <c r="AA3" s="45" t="s">
        <v>477</v>
      </c>
      <c r="AB3" s="12"/>
      <c r="AC3" s="12" t="s">
        <v>478</v>
      </c>
      <c r="AD3" s="12"/>
      <c r="AE3" s="12" t="s">
        <v>646</v>
      </c>
      <c r="AF3" s="12"/>
      <c r="AG3" s="12" t="s">
        <v>647</v>
      </c>
    </row>
    <row r="4" spans="2:34" s="1" customFormat="1" ht="9.75" customHeight="1" x14ac:dyDescent="0.15">
      <c r="AG4" s="45"/>
    </row>
    <row r="5" spans="2:34" s="1" customFormat="1" ht="33" customHeight="1" x14ac:dyDescent="0.15">
      <c r="C5" s="2968" t="s">
        <v>2148</v>
      </c>
      <c r="D5" s="2968"/>
      <c r="E5" s="2968"/>
      <c r="F5" s="2968"/>
      <c r="G5" s="2968"/>
      <c r="H5" s="2968"/>
      <c r="I5" s="2968"/>
      <c r="J5" s="2968"/>
      <c r="K5" s="2968"/>
      <c r="L5" s="2968"/>
      <c r="M5" s="2968"/>
      <c r="N5" s="2968"/>
      <c r="O5" s="2968"/>
      <c r="P5" s="2968"/>
      <c r="Q5" s="2968"/>
      <c r="R5" s="2968"/>
      <c r="S5" s="2968"/>
      <c r="T5" s="2968"/>
      <c r="U5" s="2968"/>
      <c r="V5" s="2968"/>
      <c r="W5" s="2968"/>
      <c r="X5" s="2968"/>
      <c r="Y5" s="2968"/>
      <c r="Z5" s="2968"/>
      <c r="AA5" s="2968"/>
      <c r="AB5" s="2968"/>
      <c r="AC5" s="2968"/>
      <c r="AD5" s="2968"/>
      <c r="AE5" s="2968"/>
      <c r="AF5" s="2968"/>
      <c r="AG5" s="2968"/>
    </row>
    <row r="6" spans="2:34" s="1" customFormat="1" ht="11.25" customHeight="1" x14ac:dyDescent="0.15"/>
    <row r="7" spans="2:34" s="1" customFormat="1" ht="39.75" customHeight="1" x14ac:dyDescent="0.15">
      <c r="B7" s="9"/>
      <c r="C7" s="2959" t="s">
        <v>1269</v>
      </c>
      <c r="D7" s="2959"/>
      <c r="E7" s="2959"/>
      <c r="F7" s="2959"/>
      <c r="G7" s="2960"/>
      <c r="H7" s="2468"/>
      <c r="I7" s="2469"/>
      <c r="J7" s="2469"/>
      <c r="K7" s="2469"/>
      <c r="L7" s="2469"/>
      <c r="M7" s="2469"/>
      <c r="N7" s="2469"/>
      <c r="O7" s="2469"/>
      <c r="P7" s="2469"/>
      <c r="Q7" s="2469"/>
      <c r="R7" s="2469"/>
      <c r="S7" s="2469"/>
      <c r="T7" s="2469"/>
      <c r="U7" s="2469"/>
      <c r="V7" s="2469"/>
      <c r="W7" s="2469"/>
      <c r="X7" s="2469"/>
      <c r="Y7" s="2469"/>
      <c r="Z7" s="2469"/>
      <c r="AA7" s="2469"/>
      <c r="AB7" s="2469"/>
      <c r="AC7" s="2469"/>
      <c r="AD7" s="2469"/>
      <c r="AE7" s="2469"/>
      <c r="AF7" s="2469"/>
      <c r="AG7" s="2469"/>
      <c r="AH7" s="2470"/>
    </row>
    <row r="8" spans="2:34" ht="36" customHeight="1" x14ac:dyDescent="0.15">
      <c r="B8" s="15"/>
      <c r="C8" s="2959" t="s">
        <v>1270</v>
      </c>
      <c r="D8" s="2959"/>
      <c r="E8" s="2959"/>
      <c r="F8" s="2959"/>
      <c r="G8" s="2960"/>
      <c r="H8" s="734"/>
      <c r="I8" s="210" t="s">
        <v>10</v>
      </c>
      <c r="J8" s="735" t="s">
        <v>762</v>
      </c>
      <c r="K8" s="735"/>
      <c r="L8" s="735"/>
      <c r="M8" s="735"/>
      <c r="N8" s="210" t="s">
        <v>10</v>
      </c>
      <c r="O8" s="735" t="s">
        <v>763</v>
      </c>
      <c r="P8" s="735"/>
      <c r="Q8" s="735"/>
      <c r="R8" s="735"/>
      <c r="S8" s="210" t="s">
        <v>10</v>
      </c>
      <c r="T8" s="735" t="s">
        <v>764</v>
      </c>
      <c r="U8" s="735"/>
      <c r="V8" s="735"/>
      <c r="W8" s="735"/>
      <c r="X8" s="735"/>
      <c r="Y8" s="735"/>
      <c r="Z8" s="735"/>
      <c r="AA8" s="735"/>
      <c r="AB8" s="735"/>
      <c r="AC8" s="735"/>
      <c r="AD8" s="735"/>
      <c r="AE8" s="735"/>
      <c r="AF8" s="735"/>
      <c r="AG8" s="735"/>
      <c r="AH8" s="17"/>
    </row>
    <row r="9" spans="2:34" ht="36" customHeight="1" x14ac:dyDescent="0.15">
      <c r="B9" s="15"/>
      <c r="C9" s="2959" t="s">
        <v>1271</v>
      </c>
      <c r="D9" s="2959"/>
      <c r="E9" s="2959"/>
      <c r="F9" s="2959"/>
      <c r="G9" s="2959"/>
      <c r="H9" s="734"/>
      <c r="I9" s="210" t="s">
        <v>10</v>
      </c>
      <c r="J9" s="7" t="s">
        <v>1386</v>
      </c>
      <c r="K9" s="735"/>
      <c r="L9" s="735"/>
      <c r="M9" s="735"/>
      <c r="N9" s="735"/>
      <c r="O9" s="735"/>
      <c r="P9" s="735"/>
      <c r="Q9" s="735"/>
      <c r="R9" s="735"/>
      <c r="S9" s="735"/>
      <c r="T9" s="735"/>
      <c r="U9" s="735"/>
      <c r="V9" s="735"/>
      <c r="W9" s="735"/>
      <c r="X9" s="735"/>
      <c r="Y9" s="735"/>
      <c r="Z9" s="735"/>
      <c r="AA9" s="735"/>
      <c r="AB9" s="735"/>
      <c r="AC9" s="735"/>
      <c r="AD9" s="735"/>
      <c r="AE9" s="735"/>
      <c r="AF9" s="735"/>
      <c r="AG9" s="735"/>
      <c r="AH9" s="17"/>
    </row>
    <row r="10" spans="2:34" ht="36" customHeight="1" x14ac:dyDescent="0.15">
      <c r="B10" s="15"/>
      <c r="C10" s="2959" t="s">
        <v>1387</v>
      </c>
      <c r="D10" s="2959"/>
      <c r="E10" s="2959"/>
      <c r="F10" s="2959"/>
      <c r="G10" s="2959"/>
      <c r="H10" s="734"/>
      <c r="I10" s="210" t="s">
        <v>10</v>
      </c>
      <c r="J10" s="10" t="s">
        <v>1388</v>
      </c>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17"/>
    </row>
    <row r="11" spans="2:34" s="1" customFormat="1" x14ac:dyDescent="0.15"/>
    <row r="12" spans="2:34" s="1" customFormat="1" ht="25.5" customHeight="1" x14ac:dyDescent="0.15">
      <c r="B12" s="6" t="s">
        <v>1389</v>
      </c>
      <c r="C12" s="10" t="s">
        <v>1390</v>
      </c>
      <c r="D12" s="10"/>
      <c r="E12" s="10"/>
      <c r="F12" s="10"/>
      <c r="G12" s="10"/>
      <c r="H12" s="10"/>
      <c r="I12" s="10"/>
      <c r="J12" s="10"/>
      <c r="K12" s="10"/>
      <c r="L12" s="10"/>
      <c r="M12" s="10"/>
      <c r="N12" s="10"/>
      <c r="O12" s="10"/>
      <c r="P12" s="10"/>
      <c r="Q12" s="10"/>
      <c r="R12" s="10"/>
      <c r="S12" s="749"/>
      <c r="T12" s="10"/>
      <c r="U12" s="10"/>
      <c r="V12" s="10"/>
      <c r="W12" s="10"/>
      <c r="X12" s="10"/>
      <c r="Y12" s="7"/>
      <c r="Z12" s="7"/>
      <c r="AA12" s="10"/>
      <c r="AB12" s="10"/>
      <c r="AC12" s="10"/>
      <c r="AD12" s="7"/>
      <c r="AE12" s="7"/>
      <c r="AF12" s="7"/>
      <c r="AG12" s="7"/>
      <c r="AH12" s="4"/>
    </row>
    <row r="13" spans="2:34" s="1" customFormat="1" ht="11.25" customHeight="1" x14ac:dyDescent="0.15">
      <c r="B13" s="139"/>
      <c r="C13" s="6"/>
      <c r="D13" s="7"/>
      <c r="E13" s="7"/>
      <c r="F13" s="7"/>
      <c r="G13" s="4"/>
      <c r="H13" s="6"/>
      <c r="Y13" s="7"/>
      <c r="Z13" s="7"/>
      <c r="AA13" s="7"/>
      <c r="AB13" s="7"/>
      <c r="AC13" s="7"/>
      <c r="AD13" s="7"/>
      <c r="AE13" s="6"/>
      <c r="AF13" s="7"/>
      <c r="AG13" s="4"/>
      <c r="AH13" s="723"/>
    </row>
    <row r="14" spans="2:34" s="1" customFormat="1" ht="27" customHeight="1" x14ac:dyDescent="0.15">
      <c r="B14" s="139"/>
      <c r="C14" s="3178" t="s">
        <v>1391</v>
      </c>
      <c r="D14" s="2968"/>
      <c r="E14" s="2968"/>
      <c r="F14" s="2968"/>
      <c r="G14" s="2969"/>
      <c r="I14" s="744" t="s">
        <v>858</v>
      </c>
      <c r="J14" s="3556" t="s">
        <v>1392</v>
      </c>
      <c r="K14" s="3559"/>
      <c r="L14" s="3559"/>
      <c r="M14" s="3559"/>
      <c r="N14" s="3559"/>
      <c r="O14" s="3559"/>
      <c r="P14" s="3559"/>
      <c r="Q14" s="3559"/>
      <c r="R14" s="3559"/>
      <c r="S14" s="3559"/>
      <c r="T14" s="3559"/>
      <c r="U14" s="3560"/>
      <c r="V14" s="2468"/>
      <c r="W14" s="2469"/>
      <c r="X14" s="11" t="s">
        <v>860</v>
      </c>
      <c r="AE14" s="139"/>
      <c r="AG14" s="723"/>
      <c r="AH14" s="723"/>
    </row>
    <row r="15" spans="2:34" s="1" customFormat="1" ht="27" customHeight="1" x14ac:dyDescent="0.15">
      <c r="B15" s="139"/>
      <c r="C15" s="3178"/>
      <c r="D15" s="2968"/>
      <c r="E15" s="2968"/>
      <c r="F15" s="2968"/>
      <c r="G15" s="2969"/>
      <c r="I15" s="744" t="s">
        <v>861</v>
      </c>
      <c r="J15" s="3529" t="s">
        <v>1393</v>
      </c>
      <c r="K15" s="3561"/>
      <c r="L15" s="3561"/>
      <c r="M15" s="3561"/>
      <c r="N15" s="3561"/>
      <c r="O15" s="3561"/>
      <c r="P15" s="3561"/>
      <c r="Q15" s="3561"/>
      <c r="R15" s="3561"/>
      <c r="S15" s="3561"/>
      <c r="T15" s="3561"/>
      <c r="U15" s="3562"/>
      <c r="V15" s="2468"/>
      <c r="W15" s="2469"/>
      <c r="X15" s="11" t="s">
        <v>860</v>
      </c>
      <c r="Z15" s="2884"/>
      <c r="AA15" s="2884"/>
      <c r="AB15" s="2884"/>
      <c r="AC15" s="2884"/>
      <c r="AE15" s="144"/>
      <c r="AF15" s="2"/>
      <c r="AG15" s="132"/>
      <c r="AH15" s="723"/>
    </row>
    <row r="16" spans="2:34" s="1" customFormat="1" ht="27" customHeight="1" x14ac:dyDescent="0.15">
      <c r="B16" s="139"/>
      <c r="C16" s="3178"/>
      <c r="D16" s="2968"/>
      <c r="E16" s="2968"/>
      <c r="F16" s="2968"/>
      <c r="G16" s="2969"/>
      <c r="I16" s="744" t="s">
        <v>1002</v>
      </c>
      <c r="J16" s="3556" t="s">
        <v>1394</v>
      </c>
      <c r="K16" s="3557"/>
      <c r="L16" s="3557"/>
      <c r="M16" s="3557"/>
      <c r="N16" s="3557"/>
      <c r="O16" s="3557"/>
      <c r="P16" s="3557"/>
      <c r="Q16" s="3557"/>
      <c r="R16" s="3557"/>
      <c r="S16" s="3557"/>
      <c r="T16" s="3557"/>
      <c r="U16" s="3558"/>
      <c r="V16" s="2468"/>
      <c r="W16" s="2469"/>
      <c r="X16" s="11" t="s">
        <v>860</v>
      </c>
      <c r="Z16" s="2884"/>
      <c r="AA16" s="2884"/>
      <c r="AB16" s="2884"/>
      <c r="AC16" s="2884"/>
      <c r="AE16" s="265" t="s">
        <v>769</v>
      </c>
      <c r="AF16" s="197" t="s">
        <v>770</v>
      </c>
      <c r="AG16" s="266" t="s">
        <v>771</v>
      </c>
      <c r="AH16" s="723"/>
    </row>
    <row r="17" spans="2:34" s="1" customFormat="1" ht="27" customHeight="1" x14ac:dyDescent="0.15">
      <c r="B17" s="139"/>
      <c r="C17" s="139"/>
      <c r="G17" s="723"/>
      <c r="I17" s="744" t="s">
        <v>1004</v>
      </c>
      <c r="J17" s="3556" t="s">
        <v>1395</v>
      </c>
      <c r="K17" s="3557"/>
      <c r="L17" s="3557"/>
      <c r="M17" s="3557"/>
      <c r="N17" s="3557"/>
      <c r="O17" s="3557"/>
      <c r="P17" s="3557"/>
      <c r="Q17" s="3557"/>
      <c r="R17" s="3557"/>
      <c r="S17" s="3557"/>
      <c r="T17" s="3557"/>
      <c r="U17" s="3558"/>
      <c r="V17" s="2468"/>
      <c r="W17" s="2469"/>
      <c r="X17" s="11" t="s">
        <v>576</v>
      </c>
      <c r="Y17" s="1" t="s">
        <v>863</v>
      </c>
      <c r="Z17" s="2884" t="s">
        <v>1364</v>
      </c>
      <c r="AA17" s="2884"/>
      <c r="AB17" s="2884"/>
      <c r="AC17" s="2884"/>
      <c r="AE17" s="216" t="s">
        <v>10</v>
      </c>
      <c r="AF17" s="208" t="s">
        <v>770</v>
      </c>
      <c r="AG17" s="217" t="s">
        <v>10</v>
      </c>
      <c r="AH17" s="723"/>
    </row>
    <row r="18" spans="2:34" s="1" customFormat="1" ht="11.25" customHeight="1" x14ac:dyDescent="0.15">
      <c r="B18" s="139"/>
      <c r="C18" s="135"/>
      <c r="D18" s="8"/>
      <c r="E18" s="8"/>
      <c r="F18" s="8"/>
      <c r="G18" s="136"/>
      <c r="H18" s="8"/>
      <c r="I18" s="8"/>
      <c r="J18" s="8"/>
      <c r="K18" s="8"/>
      <c r="L18" s="8"/>
      <c r="M18" s="8"/>
      <c r="N18" s="8"/>
      <c r="O18" s="8"/>
      <c r="P18" s="8"/>
      <c r="Q18" s="8"/>
      <c r="R18" s="8"/>
      <c r="S18" s="8"/>
      <c r="T18" s="8"/>
      <c r="U18" s="8"/>
      <c r="V18" s="8"/>
      <c r="W18" s="8"/>
      <c r="X18" s="8"/>
      <c r="Y18" s="8"/>
      <c r="Z18" s="8"/>
      <c r="AA18" s="8"/>
      <c r="AB18" s="8"/>
      <c r="AC18" s="8"/>
      <c r="AD18" s="8"/>
      <c r="AE18" s="135"/>
      <c r="AF18" s="8"/>
      <c r="AG18" s="136"/>
      <c r="AH18" s="723"/>
    </row>
    <row r="19" spans="2:34" s="1" customFormat="1" ht="11.25" customHeight="1" x14ac:dyDescent="0.15">
      <c r="B19" s="139"/>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23"/>
    </row>
    <row r="20" spans="2:34" s="1" customFormat="1" ht="27" customHeight="1" x14ac:dyDescent="0.15">
      <c r="B20" s="139"/>
      <c r="C20" s="3178" t="s">
        <v>1396</v>
      </c>
      <c r="D20" s="2968"/>
      <c r="E20" s="2968"/>
      <c r="F20" s="2968"/>
      <c r="G20" s="2969"/>
      <c r="S20" s="2842" t="s">
        <v>1397</v>
      </c>
      <c r="T20" s="2844"/>
      <c r="U20" s="2842" t="s">
        <v>1398</v>
      </c>
      <c r="V20" s="2844"/>
      <c r="W20" s="2842" t="s">
        <v>1399</v>
      </c>
      <c r="X20" s="2844"/>
      <c r="Y20" s="2468" t="s">
        <v>1400</v>
      </c>
      <c r="Z20" s="2470"/>
      <c r="AE20" s="139"/>
      <c r="AG20" s="723"/>
      <c r="AH20" s="723"/>
    </row>
    <row r="21" spans="2:34" s="1" customFormat="1" ht="27" customHeight="1" x14ac:dyDescent="0.15">
      <c r="B21" s="139"/>
      <c r="C21" s="3178"/>
      <c r="D21" s="2968"/>
      <c r="E21" s="2968"/>
      <c r="F21" s="2968"/>
      <c r="G21" s="2969"/>
      <c r="I21" s="716" t="s">
        <v>858</v>
      </c>
      <c r="J21" s="3507" t="s">
        <v>1401</v>
      </c>
      <c r="K21" s="3508"/>
      <c r="L21" s="3508"/>
      <c r="M21" s="3508"/>
      <c r="N21" s="3508"/>
      <c r="O21" s="3508"/>
      <c r="P21" s="3508"/>
      <c r="Q21" s="3508"/>
      <c r="R21" s="3509"/>
      <c r="S21" s="9"/>
      <c r="T21" s="749" t="s">
        <v>860</v>
      </c>
      <c r="U21" s="9"/>
      <c r="V21" s="750" t="s">
        <v>860</v>
      </c>
      <c r="W21" s="10"/>
      <c r="X21" s="750" t="s">
        <v>860</v>
      </c>
      <c r="Y21" s="3554"/>
      <c r="Z21" s="3555"/>
      <c r="AE21" s="139"/>
      <c r="AG21" s="723"/>
      <c r="AH21" s="723"/>
    </row>
    <row r="22" spans="2:34" s="1" customFormat="1" ht="27" customHeight="1" x14ac:dyDescent="0.15">
      <c r="B22" s="139"/>
      <c r="C22" s="3178"/>
      <c r="D22" s="2968"/>
      <c r="E22" s="2968"/>
      <c r="F22" s="2968"/>
      <c r="G22" s="2969"/>
      <c r="I22" s="716" t="s">
        <v>861</v>
      </c>
      <c r="J22" s="3510" t="s">
        <v>1402</v>
      </c>
      <c r="K22" s="3552"/>
      <c r="L22" s="3552"/>
      <c r="M22" s="3552"/>
      <c r="N22" s="3552"/>
      <c r="O22" s="3552"/>
      <c r="P22" s="3552"/>
      <c r="Q22" s="3552"/>
      <c r="R22" s="3553"/>
      <c r="S22" s="9"/>
      <c r="T22" s="749" t="s">
        <v>860</v>
      </c>
      <c r="U22" s="9"/>
      <c r="V22" s="750" t="s">
        <v>860</v>
      </c>
      <c r="W22" s="10"/>
      <c r="X22" s="750" t="s">
        <v>860</v>
      </c>
      <c r="Y22" s="3554"/>
      <c r="Z22" s="3555"/>
      <c r="AA22" s="2707" t="s">
        <v>1403</v>
      </c>
      <c r="AB22" s="2707"/>
      <c r="AC22" s="2707"/>
      <c r="AD22" s="3161"/>
      <c r="AE22" s="139"/>
      <c r="AG22" s="723"/>
      <c r="AH22" s="723"/>
    </row>
    <row r="23" spans="2:34" s="1" customFormat="1" ht="27" customHeight="1" x14ac:dyDescent="0.15">
      <c r="B23" s="139"/>
      <c r="C23" s="139"/>
      <c r="G23" s="723"/>
      <c r="I23" s="716" t="s">
        <v>1002</v>
      </c>
      <c r="J23" s="3507" t="s">
        <v>1404</v>
      </c>
      <c r="K23" s="3508"/>
      <c r="L23" s="3508"/>
      <c r="M23" s="3508"/>
      <c r="N23" s="3508"/>
      <c r="O23" s="3508"/>
      <c r="P23" s="3508"/>
      <c r="Q23" s="3508"/>
      <c r="R23" s="3509"/>
      <c r="S23" s="6"/>
      <c r="T23" s="244" t="s">
        <v>576</v>
      </c>
      <c r="U23" s="6"/>
      <c r="V23" s="267" t="s">
        <v>576</v>
      </c>
      <c r="W23" s="7"/>
      <c r="X23" s="267" t="s">
        <v>576</v>
      </c>
      <c r="Y23" s="734"/>
      <c r="Z23" s="750" t="s">
        <v>576</v>
      </c>
      <c r="AA23" s="1" t="s">
        <v>863</v>
      </c>
      <c r="AB23" s="2884" t="s">
        <v>1405</v>
      </c>
      <c r="AC23" s="2884"/>
      <c r="AD23" s="3531"/>
      <c r="AE23" s="265" t="s">
        <v>769</v>
      </c>
      <c r="AF23" s="197" t="s">
        <v>770</v>
      </c>
      <c r="AG23" s="266" t="s">
        <v>771</v>
      </c>
      <c r="AH23" s="723"/>
    </row>
    <row r="24" spans="2:34" s="1" customFormat="1" ht="27" customHeight="1" x14ac:dyDescent="0.15">
      <c r="B24" s="139"/>
      <c r="C24" s="3160"/>
      <c r="D24" s="3550"/>
      <c r="E24" s="3550"/>
      <c r="F24" s="3550"/>
      <c r="G24" s="3551"/>
      <c r="I24" s="716" t="s">
        <v>1004</v>
      </c>
      <c r="J24" s="3510" t="s">
        <v>1406</v>
      </c>
      <c r="K24" s="3552"/>
      <c r="L24" s="3552"/>
      <c r="M24" s="3552"/>
      <c r="N24" s="3552"/>
      <c r="O24" s="3552"/>
      <c r="P24" s="3552"/>
      <c r="Q24" s="3552"/>
      <c r="R24" s="3553"/>
      <c r="S24" s="9"/>
      <c r="T24" s="749" t="s">
        <v>860</v>
      </c>
      <c r="U24" s="9"/>
      <c r="V24" s="750" t="s">
        <v>860</v>
      </c>
      <c r="W24" s="10"/>
      <c r="X24" s="750" t="s">
        <v>860</v>
      </c>
      <c r="Y24" s="3554"/>
      <c r="Z24" s="3555"/>
      <c r="AB24" s="2707" t="s">
        <v>1197</v>
      </c>
      <c r="AC24" s="2707"/>
      <c r="AE24" s="216" t="s">
        <v>10</v>
      </c>
      <c r="AF24" s="208" t="s">
        <v>770</v>
      </c>
      <c r="AG24" s="217" t="s">
        <v>10</v>
      </c>
      <c r="AH24" s="723"/>
    </row>
    <row r="25" spans="2:34" s="1" customFormat="1" ht="27" customHeight="1" x14ac:dyDescent="0.15">
      <c r="B25" s="139"/>
      <c r="C25" s="616"/>
      <c r="D25" s="90"/>
      <c r="E25" s="90"/>
      <c r="F25" s="90"/>
      <c r="G25" s="756"/>
      <c r="I25" s="716" t="s">
        <v>1011</v>
      </c>
      <c r="J25" s="3507" t="s">
        <v>1407</v>
      </c>
      <c r="K25" s="3508"/>
      <c r="L25" s="3508"/>
      <c r="M25" s="3508"/>
      <c r="N25" s="3508"/>
      <c r="O25" s="3508"/>
      <c r="P25" s="3508"/>
      <c r="Q25" s="3508"/>
      <c r="R25" s="3509"/>
      <c r="S25" s="9"/>
      <c r="T25" s="749" t="s">
        <v>576</v>
      </c>
      <c r="U25" s="9"/>
      <c r="V25" s="750" t="s">
        <v>576</v>
      </c>
      <c r="W25" s="10"/>
      <c r="X25" s="750" t="s">
        <v>576</v>
      </c>
      <c r="Y25" s="734"/>
      <c r="Z25" s="750" t="s">
        <v>576</v>
      </c>
      <c r="AA25" s="1" t="s">
        <v>863</v>
      </c>
      <c r="AB25" s="2884" t="s">
        <v>1408</v>
      </c>
      <c r="AC25" s="2884"/>
      <c r="AD25" s="3531"/>
      <c r="AE25" s="144"/>
      <c r="AF25" s="2"/>
      <c r="AG25" s="132"/>
      <c r="AH25" s="723"/>
    </row>
    <row r="26" spans="2:34" s="1" customFormat="1" ht="11.25" customHeight="1" x14ac:dyDescent="0.15">
      <c r="B26" s="139"/>
      <c r="C26" s="135"/>
      <c r="D26" s="8"/>
      <c r="E26" s="8"/>
      <c r="F26" s="8"/>
      <c r="G26" s="136"/>
      <c r="J26" s="21"/>
      <c r="K26" s="21"/>
      <c r="L26" s="21"/>
      <c r="M26" s="21"/>
      <c r="N26" s="21"/>
      <c r="O26" s="21"/>
      <c r="P26" s="21"/>
      <c r="Q26" s="21"/>
      <c r="R26" s="21"/>
      <c r="S26" s="21"/>
      <c r="T26" s="21"/>
      <c r="U26" s="21"/>
      <c r="W26" s="45"/>
      <c r="Y26" s="45"/>
      <c r="AA26" s="45"/>
      <c r="AB26" s="45"/>
      <c r="AE26" s="3160"/>
      <c r="AF26" s="2707"/>
      <c r="AG26" s="3161"/>
      <c r="AH26" s="723"/>
    </row>
    <row r="27" spans="2:34" s="1" customFormat="1" ht="11.25" customHeight="1" x14ac:dyDescent="0.15">
      <c r="B27" s="135"/>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23"/>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1409</v>
      </c>
      <c r="C29" s="10" t="s">
        <v>1410</v>
      </c>
      <c r="D29" s="10"/>
      <c r="E29" s="10"/>
      <c r="F29" s="10"/>
      <c r="G29" s="10"/>
      <c r="H29" s="10"/>
      <c r="I29" s="10"/>
      <c r="J29" s="10"/>
      <c r="K29" s="10"/>
      <c r="L29" s="10"/>
      <c r="M29" s="10"/>
      <c r="N29" s="10"/>
      <c r="O29" s="10"/>
      <c r="P29" s="10"/>
      <c r="Q29" s="10"/>
      <c r="R29" s="10"/>
      <c r="S29" s="749"/>
      <c r="T29" s="10"/>
      <c r="U29" s="10"/>
      <c r="V29" s="10"/>
      <c r="W29" s="10"/>
      <c r="X29" s="10"/>
      <c r="Y29" s="7"/>
      <c r="Z29" s="7"/>
      <c r="AA29" s="10"/>
      <c r="AB29" s="10"/>
      <c r="AC29" s="10"/>
      <c r="AD29" s="7"/>
      <c r="AE29" s="7"/>
      <c r="AF29" s="7"/>
      <c r="AG29" s="7"/>
      <c r="AH29" s="4"/>
    </row>
    <row r="30" spans="2:34" s="1" customFormat="1" ht="11.25" customHeight="1" x14ac:dyDescent="0.15">
      <c r="B30" s="139"/>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23"/>
    </row>
    <row r="31" spans="2:34" s="1" customFormat="1" ht="27" customHeight="1" x14ac:dyDescent="0.15">
      <c r="B31" s="139"/>
      <c r="C31" s="3178" t="s">
        <v>1411</v>
      </c>
      <c r="D31" s="2968"/>
      <c r="E31" s="2968"/>
      <c r="F31" s="2968"/>
      <c r="G31" s="2969"/>
      <c r="S31" s="2842" t="s">
        <v>1397</v>
      </c>
      <c r="T31" s="2844"/>
      <c r="U31" s="2842" t="s">
        <v>1398</v>
      </c>
      <c r="V31" s="2844"/>
      <c r="W31" s="2842" t="s">
        <v>1399</v>
      </c>
      <c r="X31" s="2844"/>
      <c r="Y31" s="2468" t="s">
        <v>1400</v>
      </c>
      <c r="Z31" s="2470"/>
      <c r="AE31" s="139"/>
      <c r="AG31" s="723"/>
      <c r="AH31" s="723"/>
    </row>
    <row r="32" spans="2:34" s="1" customFormat="1" ht="27" customHeight="1" x14ac:dyDescent="0.15">
      <c r="B32" s="139"/>
      <c r="C32" s="3178"/>
      <c r="D32" s="2968"/>
      <c r="E32" s="2968"/>
      <c r="F32" s="2968"/>
      <c r="G32" s="2969"/>
      <c r="I32" s="716" t="s">
        <v>858</v>
      </c>
      <c r="J32" s="3507" t="s">
        <v>1401</v>
      </c>
      <c r="K32" s="3508"/>
      <c r="L32" s="3508"/>
      <c r="M32" s="3508"/>
      <c r="N32" s="3508"/>
      <c r="O32" s="3508"/>
      <c r="P32" s="3508"/>
      <c r="Q32" s="3508"/>
      <c r="R32" s="3509"/>
      <c r="S32" s="9"/>
      <c r="T32" s="749" t="s">
        <v>860</v>
      </c>
      <c r="U32" s="9"/>
      <c r="V32" s="750" t="s">
        <v>860</v>
      </c>
      <c r="W32" s="10"/>
      <c r="X32" s="750" t="s">
        <v>860</v>
      </c>
      <c r="Y32" s="3554"/>
      <c r="Z32" s="3555"/>
      <c r="AE32" s="139"/>
      <c r="AG32" s="723"/>
      <c r="AH32" s="723"/>
    </row>
    <row r="33" spans="2:34" s="1" customFormat="1" ht="27" customHeight="1" x14ac:dyDescent="0.15">
      <c r="B33" s="139"/>
      <c r="C33" s="3178"/>
      <c r="D33" s="2968"/>
      <c r="E33" s="2968"/>
      <c r="F33" s="2968"/>
      <c r="G33" s="2969"/>
      <c r="I33" s="716" t="s">
        <v>861</v>
      </c>
      <c r="J33" s="3510" t="s">
        <v>1402</v>
      </c>
      <c r="K33" s="3552"/>
      <c r="L33" s="3552"/>
      <c r="M33" s="3552"/>
      <c r="N33" s="3552"/>
      <c r="O33" s="3552"/>
      <c r="P33" s="3552"/>
      <c r="Q33" s="3552"/>
      <c r="R33" s="3553"/>
      <c r="S33" s="9"/>
      <c r="T33" s="749" t="s">
        <v>860</v>
      </c>
      <c r="U33" s="9"/>
      <c r="V33" s="750" t="s">
        <v>860</v>
      </c>
      <c r="W33" s="10"/>
      <c r="X33" s="750" t="s">
        <v>860</v>
      </c>
      <c r="Y33" s="3554"/>
      <c r="Z33" s="3555"/>
      <c r="AA33" s="2707" t="s">
        <v>1403</v>
      </c>
      <c r="AB33" s="2707"/>
      <c r="AC33" s="2707"/>
      <c r="AD33" s="3161"/>
      <c r="AE33" s="139"/>
      <c r="AG33" s="723"/>
      <c r="AH33" s="723"/>
    </row>
    <row r="34" spans="2:34" s="1" customFormat="1" ht="27" customHeight="1" x14ac:dyDescent="0.15">
      <c r="B34" s="139"/>
      <c r="C34" s="139"/>
      <c r="G34" s="723"/>
      <c r="I34" s="716" t="s">
        <v>1002</v>
      </c>
      <c r="J34" s="3507" t="s">
        <v>1404</v>
      </c>
      <c r="K34" s="3508"/>
      <c r="L34" s="3508"/>
      <c r="M34" s="3508"/>
      <c r="N34" s="3508"/>
      <c r="O34" s="3508"/>
      <c r="P34" s="3508"/>
      <c r="Q34" s="3508"/>
      <c r="R34" s="3509"/>
      <c r="S34" s="6"/>
      <c r="T34" s="244" t="s">
        <v>576</v>
      </c>
      <c r="U34" s="6"/>
      <c r="V34" s="267" t="s">
        <v>576</v>
      </c>
      <c r="W34" s="7"/>
      <c r="X34" s="267" t="s">
        <v>576</v>
      </c>
      <c r="Y34" s="734"/>
      <c r="Z34" s="750" t="s">
        <v>576</v>
      </c>
      <c r="AA34" s="1" t="s">
        <v>863</v>
      </c>
      <c r="AB34" s="2884" t="s">
        <v>1408</v>
      </c>
      <c r="AC34" s="2884"/>
      <c r="AD34" s="3531"/>
      <c r="AE34" s="265" t="s">
        <v>769</v>
      </c>
      <c r="AF34" s="197" t="s">
        <v>770</v>
      </c>
      <c r="AG34" s="266" t="s">
        <v>771</v>
      </c>
      <c r="AH34" s="723"/>
    </row>
    <row r="35" spans="2:34" s="1" customFormat="1" ht="27" customHeight="1" x14ac:dyDescent="0.15">
      <c r="B35" s="139"/>
      <c r="C35" s="3160"/>
      <c r="D35" s="3550"/>
      <c r="E35" s="3550"/>
      <c r="F35" s="3550"/>
      <c r="G35" s="3551"/>
      <c r="I35" s="716" t="s">
        <v>1004</v>
      </c>
      <c r="J35" s="3510" t="s">
        <v>1412</v>
      </c>
      <c r="K35" s="3552"/>
      <c r="L35" s="3552"/>
      <c r="M35" s="3552"/>
      <c r="N35" s="3552"/>
      <c r="O35" s="3552"/>
      <c r="P35" s="3552"/>
      <c r="Q35" s="3552"/>
      <c r="R35" s="3553"/>
      <c r="S35" s="9"/>
      <c r="T35" s="749" t="s">
        <v>860</v>
      </c>
      <c r="U35" s="9"/>
      <c r="V35" s="750" t="s">
        <v>860</v>
      </c>
      <c r="W35" s="10"/>
      <c r="X35" s="750" t="s">
        <v>860</v>
      </c>
      <c r="Y35" s="3554"/>
      <c r="Z35" s="3555"/>
      <c r="AA35" s="2"/>
      <c r="AB35" s="2707" t="s">
        <v>1413</v>
      </c>
      <c r="AC35" s="2707"/>
      <c r="AE35" s="216" t="s">
        <v>10</v>
      </c>
      <c r="AF35" s="208" t="s">
        <v>770</v>
      </c>
      <c r="AG35" s="217" t="s">
        <v>10</v>
      </c>
      <c r="AH35" s="723"/>
    </row>
    <row r="36" spans="2:34" s="1" customFormat="1" ht="27" customHeight="1" x14ac:dyDescent="0.15">
      <c r="B36" s="139"/>
      <c r="C36" s="616"/>
      <c r="D36" s="90"/>
      <c r="E36" s="90"/>
      <c r="F36" s="90"/>
      <c r="G36" s="756"/>
      <c r="I36" s="716" t="s">
        <v>1011</v>
      </c>
      <c r="J36" s="3507" t="s">
        <v>1407</v>
      </c>
      <c r="K36" s="3508"/>
      <c r="L36" s="3508"/>
      <c r="M36" s="3508"/>
      <c r="N36" s="3508"/>
      <c r="O36" s="3508"/>
      <c r="P36" s="3508"/>
      <c r="Q36" s="3508"/>
      <c r="R36" s="3509"/>
      <c r="S36" s="9"/>
      <c r="T36" s="749" t="s">
        <v>576</v>
      </c>
      <c r="U36" s="9"/>
      <c r="V36" s="750" t="s">
        <v>576</v>
      </c>
      <c r="W36" s="10"/>
      <c r="X36" s="750" t="s">
        <v>576</v>
      </c>
      <c r="Y36" s="734"/>
      <c r="Z36" s="750" t="s">
        <v>576</v>
      </c>
      <c r="AA36" s="1" t="s">
        <v>863</v>
      </c>
      <c r="AB36" s="2884" t="s">
        <v>1335</v>
      </c>
      <c r="AC36" s="2884"/>
      <c r="AD36" s="3531"/>
      <c r="AE36" s="144"/>
      <c r="AF36" s="2"/>
      <c r="AG36" s="132"/>
      <c r="AH36" s="723"/>
    </row>
    <row r="37" spans="2:34" s="1" customFormat="1" ht="12" customHeight="1" x14ac:dyDescent="0.15">
      <c r="B37" s="139"/>
      <c r="C37" s="135"/>
      <c r="D37" s="8"/>
      <c r="E37" s="8"/>
      <c r="F37" s="8"/>
      <c r="G37" s="136"/>
      <c r="J37" s="21"/>
      <c r="K37" s="21"/>
      <c r="L37" s="21"/>
      <c r="M37" s="21"/>
      <c r="N37" s="21"/>
      <c r="O37" s="21"/>
      <c r="P37" s="21"/>
      <c r="Q37" s="21"/>
      <c r="R37" s="21"/>
      <c r="S37" s="21"/>
      <c r="T37" s="21"/>
      <c r="U37" s="21"/>
      <c r="W37" s="45"/>
      <c r="Y37" s="45"/>
      <c r="AA37" s="45"/>
      <c r="AB37" s="45"/>
      <c r="AE37" s="3160"/>
      <c r="AF37" s="2707"/>
      <c r="AG37" s="3161"/>
      <c r="AH37" s="723"/>
    </row>
    <row r="38" spans="2:34" s="1" customFormat="1" ht="11.25" customHeight="1" x14ac:dyDescent="0.15">
      <c r="B38" s="135"/>
      <c r="C38" s="8"/>
      <c r="D38" s="8"/>
      <c r="E38" s="8"/>
      <c r="F38" s="8"/>
      <c r="G38" s="8"/>
      <c r="H38" s="10"/>
      <c r="I38" s="10"/>
      <c r="J38" s="675"/>
      <c r="K38" s="675"/>
      <c r="L38" s="675"/>
      <c r="M38" s="675"/>
      <c r="N38" s="675"/>
      <c r="O38" s="675"/>
      <c r="P38" s="675"/>
      <c r="Q38" s="675"/>
      <c r="R38" s="675"/>
      <c r="S38" s="675"/>
      <c r="T38" s="675"/>
      <c r="U38" s="675"/>
      <c r="V38" s="10"/>
      <c r="W38" s="749"/>
      <c r="X38" s="10"/>
      <c r="Y38" s="749"/>
      <c r="Z38" s="10"/>
      <c r="AA38" s="749"/>
      <c r="AB38" s="749"/>
      <c r="AC38" s="10"/>
      <c r="AD38" s="10"/>
      <c r="AE38" s="746"/>
      <c r="AF38" s="746"/>
      <c r="AG38" s="260"/>
      <c r="AH38" s="723"/>
    </row>
    <row r="39" spans="2:34" ht="19.5" customHeight="1" x14ac:dyDescent="0.15">
      <c r="C39" s="2663" t="s">
        <v>1414</v>
      </c>
      <c r="D39" s="2695"/>
      <c r="E39" s="2695"/>
      <c r="F39" s="2695"/>
      <c r="G39" s="2695"/>
      <c r="H39" s="2695"/>
      <c r="I39" s="2695"/>
      <c r="J39" s="2695"/>
      <c r="K39" s="2695"/>
      <c r="L39" s="2695"/>
      <c r="M39" s="2695"/>
      <c r="N39" s="2695"/>
      <c r="O39" s="2695"/>
      <c r="P39" s="2695"/>
      <c r="Q39" s="2695"/>
      <c r="R39" s="2695"/>
      <c r="S39" s="2695"/>
      <c r="T39" s="2695"/>
      <c r="U39" s="2695"/>
      <c r="V39" s="2695"/>
      <c r="W39" s="2695"/>
      <c r="X39" s="2695"/>
      <c r="Y39" s="2695"/>
      <c r="Z39" s="2695"/>
      <c r="AA39" s="2695"/>
      <c r="AB39" s="2695"/>
      <c r="AC39" s="2695"/>
      <c r="AD39" s="2695"/>
      <c r="AE39" s="2695"/>
      <c r="AF39" s="2695"/>
      <c r="AG39" s="2663"/>
      <c r="AH39" s="57"/>
    </row>
    <row r="40" spans="2:34" x14ac:dyDescent="0.15">
      <c r="C40" s="2695" t="s">
        <v>1385</v>
      </c>
      <c r="D40" s="2695"/>
      <c r="E40" s="2695"/>
      <c r="F40" s="2695"/>
      <c r="G40" s="2695"/>
      <c r="H40" s="2695"/>
      <c r="I40" s="2695"/>
      <c r="J40" s="2695"/>
      <c r="K40" s="2695"/>
      <c r="L40" s="2695"/>
      <c r="M40" s="2695"/>
      <c r="N40" s="2695"/>
      <c r="O40" s="2695"/>
      <c r="P40" s="2695"/>
      <c r="Q40" s="2695"/>
      <c r="R40" s="2695"/>
      <c r="S40" s="2695"/>
      <c r="T40" s="2695"/>
      <c r="U40" s="2695"/>
      <c r="V40" s="2695"/>
      <c r="W40" s="2695"/>
      <c r="X40" s="2695"/>
      <c r="Y40" s="2695"/>
      <c r="Z40" s="2695"/>
      <c r="AA40" s="2695"/>
      <c r="AB40" s="2695"/>
      <c r="AC40" s="2695"/>
      <c r="AD40" s="2695"/>
      <c r="AE40" s="2695"/>
      <c r="AF40" s="2695"/>
      <c r="AG40" s="269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9"/>
  <dataValidations count="1">
    <dataValidation type="list" allowBlank="1" showInputMessage="1" showErrorMessage="1" sqref="I8:I10 N8 S8 AE17 AG17 AE24 AG24 AE35 AG35">
      <formula1>"□,■"</formula1>
    </dataValidation>
  </dataValidations>
  <pageMargins left="0.7" right="0.7" top="0.75" bottom="0.75" header="0.3" footer="0.3"/>
  <pageSetup paperSize="9" scale="66" fitToHeight="0"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1" tint="0.499984740745262"/>
  </sheetPr>
  <dimension ref="A1:AK62"/>
  <sheetViews>
    <sheetView workbookViewId="0"/>
  </sheetViews>
  <sheetFormatPr defaultColWidth="3.5" defaultRowHeight="13.5" x14ac:dyDescent="0.15"/>
  <cols>
    <col min="1" max="1" width="1.375" style="880" customWidth="1"/>
    <col min="2" max="2" width="2.5" style="880" customWidth="1"/>
    <col min="3" max="3" width="3" style="1004" customWidth="1"/>
    <col min="4" max="7" width="4.875" style="880" customWidth="1"/>
    <col min="8" max="8" width="3.875" style="880" customWidth="1"/>
    <col min="9" max="25" width="4.875" style="880" customWidth="1"/>
    <col min="26" max="28" width="5.25" style="880" customWidth="1"/>
    <col min="29" max="31" width="4.875" style="880" customWidth="1"/>
    <col min="32" max="32" width="2.25" style="880" customWidth="1"/>
    <col min="33" max="33" width="1.375" style="880" customWidth="1"/>
    <col min="34" max="16384" width="3.5" style="880"/>
  </cols>
  <sheetData>
    <row r="1" spans="1:37" s="827" customFormat="1" x14ac:dyDescent="0.15"/>
    <row r="2" spans="1:37" s="827" customFormat="1" x14ac:dyDescent="0.15">
      <c r="C2" s="827" t="s">
        <v>2134</v>
      </c>
    </row>
    <row r="3" spans="1:37" s="827" customFormat="1" x14ac:dyDescent="0.15">
      <c r="Y3" s="829" t="s">
        <v>477</v>
      </c>
      <c r="Z3" s="830"/>
      <c r="AA3" s="830" t="s">
        <v>478</v>
      </c>
      <c r="AB3" s="830"/>
      <c r="AC3" s="830" t="s">
        <v>646</v>
      </c>
      <c r="AD3" s="830"/>
      <c r="AE3" s="830" t="s">
        <v>647</v>
      </c>
    </row>
    <row r="4" spans="1:37" s="827" customFormat="1" x14ac:dyDescent="0.15">
      <c r="AE4" s="829"/>
    </row>
    <row r="5" spans="1:37" s="827" customFormat="1" ht="27" customHeight="1" x14ac:dyDescent="0.15">
      <c r="C5" s="3065" t="s">
        <v>2270</v>
      </c>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C5" s="2838"/>
      <c r="AD5" s="2838"/>
      <c r="AE5" s="2838"/>
    </row>
    <row r="6" spans="1:37" s="827" customFormat="1" x14ac:dyDescent="0.15"/>
    <row r="7" spans="1:37" s="827" customFormat="1" ht="27" customHeight="1" x14ac:dyDescent="0.15">
      <c r="B7" s="1038"/>
      <c r="C7" s="3081" t="s">
        <v>1415</v>
      </c>
      <c r="D7" s="2730"/>
      <c r="E7" s="2730"/>
      <c r="F7" s="2730"/>
      <c r="G7" s="2730"/>
      <c r="H7" s="2730"/>
      <c r="I7" s="2731"/>
      <c r="J7" s="3080"/>
      <c r="K7" s="3080"/>
      <c r="L7" s="3080"/>
      <c r="M7" s="3080"/>
      <c r="N7" s="3080"/>
      <c r="O7" s="3080"/>
      <c r="P7" s="3080"/>
      <c r="Q7" s="3080"/>
      <c r="R7" s="3080"/>
      <c r="S7" s="3080"/>
      <c r="T7" s="3080"/>
      <c r="U7" s="3080"/>
      <c r="V7" s="3080"/>
      <c r="W7" s="3080"/>
      <c r="X7" s="3080"/>
      <c r="Y7" s="3080"/>
      <c r="Z7" s="3080"/>
      <c r="AA7" s="3080"/>
      <c r="AB7" s="3080"/>
      <c r="AC7" s="3080"/>
      <c r="AD7" s="3080"/>
      <c r="AE7" s="3080"/>
      <c r="AF7" s="3081"/>
    </row>
    <row r="8" spans="1:37" ht="27" customHeight="1" x14ac:dyDescent="0.15">
      <c r="A8" s="887"/>
      <c r="B8" s="1139"/>
      <c r="C8" s="3080" t="s">
        <v>1270</v>
      </c>
      <c r="D8" s="3080"/>
      <c r="E8" s="3080"/>
      <c r="F8" s="3080"/>
      <c r="G8" s="3080"/>
      <c r="H8" s="3081"/>
      <c r="I8" s="831" t="s">
        <v>10</v>
      </c>
      <c r="J8" s="832" t="s">
        <v>1416</v>
      </c>
      <c r="K8" s="832"/>
      <c r="L8" s="832"/>
      <c r="M8" s="832"/>
      <c r="N8" s="927" t="s">
        <v>10</v>
      </c>
      <c r="O8" s="832" t="s">
        <v>1417</v>
      </c>
      <c r="P8" s="832"/>
      <c r="Q8" s="832"/>
      <c r="R8" s="832"/>
      <c r="S8" s="927" t="s">
        <v>10</v>
      </c>
      <c r="T8" s="832" t="s">
        <v>1418</v>
      </c>
      <c r="U8" s="1082"/>
      <c r="V8" s="832"/>
      <c r="W8" s="832"/>
      <c r="X8" s="832"/>
      <c r="Y8" s="832"/>
      <c r="Z8" s="832"/>
      <c r="AA8" s="832"/>
      <c r="AB8" s="832"/>
      <c r="AC8" s="832"/>
      <c r="AD8" s="832"/>
      <c r="AE8" s="832"/>
      <c r="AF8" s="905"/>
      <c r="AG8" s="1082"/>
      <c r="AH8" s="1082"/>
      <c r="AI8" s="1082"/>
      <c r="AJ8" s="1082"/>
      <c r="AK8" s="1082"/>
    </row>
    <row r="9" spans="1:37" ht="27" customHeight="1" x14ac:dyDescent="0.15">
      <c r="A9" s="887"/>
      <c r="B9" s="1082"/>
      <c r="C9" s="3066" t="s">
        <v>1419</v>
      </c>
      <c r="D9" s="3066"/>
      <c r="E9" s="3066"/>
      <c r="F9" s="3066"/>
      <c r="G9" s="3066"/>
      <c r="H9" s="3078"/>
      <c r="I9" s="927" t="s">
        <v>10</v>
      </c>
      <c r="J9" s="837" t="s">
        <v>2456</v>
      </c>
      <c r="K9" s="860"/>
      <c r="L9" s="860"/>
      <c r="M9" s="860"/>
      <c r="N9" s="860"/>
      <c r="O9" s="860"/>
      <c r="P9" s="860"/>
      <c r="Q9" s="860"/>
      <c r="R9" s="860"/>
      <c r="S9" s="860"/>
      <c r="T9" s="860"/>
      <c r="U9" s="860"/>
      <c r="V9" s="860"/>
      <c r="W9" s="860"/>
      <c r="X9" s="860"/>
      <c r="Y9" s="860"/>
      <c r="Z9" s="860"/>
      <c r="AA9" s="860"/>
      <c r="AB9" s="860"/>
      <c r="AC9" s="860"/>
      <c r="AD9" s="860"/>
      <c r="AE9" s="860"/>
      <c r="AF9" s="1140"/>
      <c r="AG9" s="1082"/>
      <c r="AH9" s="1082"/>
      <c r="AI9" s="1082"/>
      <c r="AJ9" s="1082"/>
      <c r="AK9" s="1082"/>
    </row>
    <row r="10" spans="1:37" ht="27" customHeight="1" x14ac:dyDescent="0.15">
      <c r="A10" s="887"/>
      <c r="B10" s="1082"/>
      <c r="C10" s="3066"/>
      <c r="D10" s="3066"/>
      <c r="E10" s="3066"/>
      <c r="F10" s="3066"/>
      <c r="G10" s="3066"/>
      <c r="H10" s="3078"/>
      <c r="I10" s="927" t="s">
        <v>10</v>
      </c>
      <c r="J10" s="827" t="s">
        <v>2457</v>
      </c>
      <c r="K10" s="846"/>
      <c r="L10" s="846"/>
      <c r="M10" s="846"/>
      <c r="N10" s="846"/>
      <c r="O10" s="846"/>
      <c r="P10" s="846"/>
      <c r="Q10" s="846"/>
      <c r="R10" s="846"/>
      <c r="S10" s="846"/>
      <c r="T10" s="846"/>
      <c r="U10" s="846"/>
      <c r="V10" s="846"/>
      <c r="W10" s="846"/>
      <c r="X10" s="846"/>
      <c r="Y10" s="846"/>
      <c r="Z10" s="846"/>
      <c r="AA10" s="846"/>
      <c r="AB10" s="846"/>
      <c r="AC10" s="846"/>
      <c r="AD10" s="846"/>
      <c r="AE10" s="846"/>
      <c r="AF10" s="1141"/>
      <c r="AG10" s="1082"/>
      <c r="AH10" s="1082"/>
      <c r="AI10" s="1082"/>
      <c r="AJ10" s="1082"/>
      <c r="AK10" s="1082"/>
    </row>
    <row r="11" spans="1:37" ht="27" customHeight="1" x14ac:dyDescent="0.15">
      <c r="A11" s="887"/>
      <c r="B11" s="1082"/>
      <c r="C11" s="3066"/>
      <c r="D11" s="3066"/>
      <c r="E11" s="3066"/>
      <c r="F11" s="3066"/>
      <c r="G11" s="3066"/>
      <c r="H11" s="3078"/>
      <c r="I11" s="927" t="s">
        <v>10</v>
      </c>
      <c r="J11" s="846" t="s">
        <v>2458</v>
      </c>
      <c r="K11" s="846"/>
      <c r="L11" s="846"/>
      <c r="M11" s="846"/>
      <c r="N11" s="846"/>
      <c r="O11" s="846"/>
      <c r="P11" s="846"/>
      <c r="Q11" s="846"/>
      <c r="R11" s="846"/>
      <c r="S11" s="846"/>
      <c r="T11" s="846"/>
      <c r="U11" s="846"/>
      <c r="V11" s="846"/>
      <c r="W11" s="846"/>
      <c r="X11" s="846"/>
      <c r="Y11" s="846"/>
      <c r="Z11" s="846"/>
      <c r="AA11" s="846"/>
      <c r="AB11" s="846"/>
      <c r="AC11" s="846"/>
      <c r="AD11" s="846"/>
      <c r="AE11" s="846"/>
      <c r="AF11" s="1141"/>
      <c r="AG11" s="1082"/>
      <c r="AH11" s="1082"/>
      <c r="AI11" s="1082"/>
      <c r="AJ11" s="1082"/>
      <c r="AK11" s="1082"/>
    </row>
    <row r="12" spans="1:37" ht="27" customHeight="1" x14ac:dyDescent="0.15">
      <c r="A12" s="887"/>
      <c r="B12" s="1082"/>
      <c r="C12" s="3066"/>
      <c r="D12" s="3066"/>
      <c r="E12" s="3066"/>
      <c r="F12" s="3066"/>
      <c r="G12" s="3066"/>
      <c r="H12" s="3078"/>
      <c r="I12" s="927" t="s">
        <v>10</v>
      </c>
      <c r="J12" s="846" t="s">
        <v>2452</v>
      </c>
      <c r="K12" s="846"/>
      <c r="L12" s="846"/>
      <c r="M12" s="846"/>
      <c r="N12" s="846"/>
      <c r="O12" s="846"/>
      <c r="P12" s="846"/>
      <c r="Q12" s="846"/>
      <c r="R12" s="846"/>
      <c r="S12" s="846"/>
      <c r="T12" s="846"/>
      <c r="U12" s="846"/>
      <c r="V12" s="846"/>
      <c r="W12" s="846"/>
      <c r="X12" s="846"/>
      <c r="Y12" s="846"/>
      <c r="Z12" s="846"/>
      <c r="AA12" s="846"/>
      <c r="AB12" s="846"/>
      <c r="AC12" s="846"/>
      <c r="AD12" s="846"/>
      <c r="AE12" s="846"/>
      <c r="AF12" s="1141"/>
      <c r="AG12" s="1082"/>
      <c r="AH12" s="1082"/>
      <c r="AI12" s="1082"/>
      <c r="AJ12" s="1082"/>
      <c r="AK12" s="1082"/>
    </row>
    <row r="13" spans="1:37" ht="27" customHeight="1" x14ac:dyDescent="0.15">
      <c r="A13" s="887"/>
      <c r="B13" s="1082"/>
      <c r="C13" s="3066"/>
      <c r="D13" s="3066"/>
      <c r="E13" s="3066"/>
      <c r="F13" s="3066"/>
      <c r="G13" s="3066"/>
      <c r="H13" s="3078"/>
      <c r="I13" s="927" t="s">
        <v>10</v>
      </c>
      <c r="J13" s="846" t="s">
        <v>2453</v>
      </c>
      <c r="K13" s="846"/>
      <c r="L13" s="846"/>
      <c r="M13" s="846"/>
      <c r="N13" s="846"/>
      <c r="O13" s="846"/>
      <c r="P13" s="846"/>
      <c r="Q13" s="846"/>
      <c r="R13" s="846"/>
      <c r="S13" s="846"/>
      <c r="T13" s="846"/>
      <c r="U13" s="846"/>
      <c r="V13" s="846"/>
      <c r="W13" s="846"/>
      <c r="X13" s="846"/>
      <c r="Y13" s="846"/>
      <c r="Z13" s="846"/>
      <c r="AA13" s="846"/>
      <c r="AB13" s="846"/>
      <c r="AC13" s="846"/>
      <c r="AD13" s="846"/>
      <c r="AE13" s="846"/>
      <c r="AF13" s="1141"/>
      <c r="AG13" s="1082"/>
      <c r="AH13" s="1082"/>
      <c r="AI13" s="1082"/>
      <c r="AJ13" s="1082"/>
      <c r="AK13" s="1082"/>
    </row>
    <row r="14" spans="1:37" ht="27" customHeight="1" x14ac:dyDescent="0.15">
      <c r="A14" s="887"/>
      <c r="B14" s="1082"/>
      <c r="C14" s="3066"/>
      <c r="D14" s="3066"/>
      <c r="E14" s="3066"/>
      <c r="F14" s="3066"/>
      <c r="G14" s="3066"/>
      <c r="H14" s="3078"/>
      <c r="I14" s="927" t="s">
        <v>10</v>
      </c>
      <c r="J14" s="846" t="s">
        <v>2459</v>
      </c>
      <c r="K14" s="846"/>
      <c r="L14" s="846"/>
      <c r="M14" s="846"/>
      <c r="N14" s="846"/>
      <c r="O14" s="846"/>
      <c r="P14" s="846"/>
      <c r="Q14" s="846"/>
      <c r="R14" s="846"/>
      <c r="S14" s="846"/>
      <c r="T14" s="846"/>
      <c r="U14" s="846"/>
      <c r="V14" s="846"/>
      <c r="W14" s="846"/>
      <c r="X14" s="846"/>
      <c r="Y14" s="846"/>
      <c r="Z14" s="846"/>
      <c r="AA14" s="846"/>
      <c r="AB14" s="846"/>
      <c r="AC14" s="846"/>
      <c r="AD14" s="846"/>
      <c r="AE14" s="846"/>
      <c r="AF14" s="1141"/>
      <c r="AG14" s="1082"/>
      <c r="AH14" s="1082"/>
      <c r="AI14" s="1082"/>
      <c r="AJ14" s="1082"/>
      <c r="AK14" s="1082"/>
    </row>
    <row r="15" spans="1:37" ht="27" customHeight="1" x14ac:dyDescent="0.15">
      <c r="A15" s="887"/>
      <c r="B15" s="1082"/>
      <c r="C15" s="3066"/>
      <c r="D15" s="3066"/>
      <c r="E15" s="3066"/>
      <c r="F15" s="3066"/>
      <c r="G15" s="3066"/>
      <c r="H15" s="3078"/>
      <c r="I15" s="927" t="s">
        <v>10</v>
      </c>
      <c r="J15" s="846" t="s">
        <v>2460</v>
      </c>
      <c r="K15" s="846"/>
      <c r="L15" s="846"/>
      <c r="M15" s="846"/>
      <c r="N15" s="846"/>
      <c r="O15" s="846"/>
      <c r="P15" s="846"/>
      <c r="Q15" s="846"/>
      <c r="R15" s="846"/>
      <c r="S15" s="846"/>
      <c r="T15" s="846"/>
      <c r="U15" s="846"/>
      <c r="V15" s="846"/>
      <c r="W15" s="846"/>
      <c r="X15" s="846"/>
      <c r="Y15" s="846"/>
      <c r="Z15" s="846"/>
      <c r="AA15" s="846"/>
      <c r="AB15" s="846"/>
      <c r="AC15" s="846"/>
      <c r="AD15" s="846"/>
      <c r="AE15" s="846"/>
      <c r="AF15" s="1141"/>
      <c r="AG15" s="1082"/>
      <c r="AH15" s="1082"/>
      <c r="AI15" s="1082"/>
      <c r="AJ15" s="1082"/>
      <c r="AK15" s="1082"/>
    </row>
    <row r="16" spans="1:37" ht="27" customHeight="1" x14ac:dyDescent="0.15">
      <c r="A16" s="887"/>
      <c r="B16" s="1082"/>
      <c r="C16" s="3066"/>
      <c r="D16" s="3066"/>
      <c r="E16" s="3066"/>
      <c r="F16" s="3066"/>
      <c r="G16" s="3066"/>
      <c r="H16" s="3078"/>
      <c r="I16" s="927" t="s">
        <v>10</v>
      </c>
      <c r="J16" s="846" t="s">
        <v>2454</v>
      </c>
      <c r="K16" s="846"/>
      <c r="L16" s="846"/>
      <c r="M16" s="846"/>
      <c r="N16" s="846"/>
      <c r="O16" s="846"/>
      <c r="P16" s="846"/>
      <c r="Q16" s="846"/>
      <c r="R16" s="846"/>
      <c r="S16" s="846"/>
      <c r="T16" s="846"/>
      <c r="U16" s="846"/>
      <c r="V16" s="846"/>
      <c r="W16" s="846"/>
      <c r="X16" s="846"/>
      <c r="Y16" s="846"/>
      <c r="Z16" s="846"/>
      <c r="AA16" s="846"/>
      <c r="AB16" s="846"/>
      <c r="AC16" s="846"/>
      <c r="AD16" s="846"/>
      <c r="AE16" s="846"/>
      <c r="AF16" s="1141"/>
      <c r="AG16" s="1082"/>
      <c r="AH16" s="1082"/>
      <c r="AI16" s="1082"/>
      <c r="AJ16" s="1082"/>
      <c r="AK16" s="1082"/>
    </row>
    <row r="17" spans="1:37" ht="27" customHeight="1" x14ac:dyDescent="0.15">
      <c r="A17" s="887"/>
      <c r="B17" s="1142"/>
      <c r="C17" s="3195"/>
      <c r="D17" s="3195"/>
      <c r="E17" s="3195"/>
      <c r="F17" s="3195"/>
      <c r="G17" s="3195"/>
      <c r="H17" s="3196"/>
      <c r="I17" s="927" t="s">
        <v>10</v>
      </c>
      <c r="J17" s="866" t="s">
        <v>2455</v>
      </c>
      <c r="K17" s="866"/>
      <c r="L17" s="866"/>
      <c r="M17" s="866"/>
      <c r="N17" s="866"/>
      <c r="O17" s="866"/>
      <c r="P17" s="866"/>
      <c r="Q17" s="866"/>
      <c r="R17" s="866"/>
      <c r="S17" s="866"/>
      <c r="T17" s="866"/>
      <c r="U17" s="866"/>
      <c r="V17" s="866"/>
      <c r="W17" s="866"/>
      <c r="X17" s="866"/>
      <c r="Y17" s="866"/>
      <c r="Z17" s="866"/>
      <c r="AA17" s="866"/>
      <c r="AB17" s="866"/>
      <c r="AC17" s="866"/>
      <c r="AD17" s="866"/>
      <c r="AE17" s="866"/>
      <c r="AF17" s="1141"/>
      <c r="AG17" s="1082"/>
      <c r="AH17" s="1082"/>
      <c r="AI17" s="1082"/>
      <c r="AJ17" s="1082"/>
      <c r="AK17" s="1082"/>
    </row>
    <row r="18" spans="1:37" s="827" customFormat="1" ht="21" customHeight="1" x14ac:dyDescent="0.15">
      <c r="I18" s="877"/>
      <c r="AF18" s="877"/>
    </row>
    <row r="19" spans="1:37" s="827" customFormat="1" ht="26.25" customHeight="1" x14ac:dyDescent="0.15">
      <c r="B19" s="836" t="s">
        <v>1420</v>
      </c>
      <c r="C19" s="837" t="s">
        <v>2271</v>
      </c>
      <c r="D19" s="837"/>
      <c r="E19" s="837"/>
      <c r="F19" s="837"/>
      <c r="G19" s="837"/>
      <c r="H19" s="837"/>
      <c r="I19" s="837"/>
      <c r="J19" s="837"/>
      <c r="K19" s="837"/>
      <c r="L19" s="837"/>
      <c r="M19" s="837"/>
      <c r="N19" s="837"/>
      <c r="O19" s="837"/>
      <c r="P19" s="877"/>
      <c r="Q19" s="1143"/>
      <c r="R19" s="837"/>
      <c r="S19" s="837"/>
      <c r="T19" s="837"/>
      <c r="U19" s="837"/>
      <c r="V19" s="837"/>
      <c r="W19" s="837"/>
      <c r="X19" s="837"/>
      <c r="Y19" s="877"/>
      <c r="Z19" s="877"/>
      <c r="AA19" s="877"/>
      <c r="AB19" s="837"/>
      <c r="AC19" s="837"/>
      <c r="AD19" s="837"/>
      <c r="AE19" s="837"/>
      <c r="AF19" s="838"/>
    </row>
    <row r="20" spans="1:37" s="827" customFormat="1" ht="11.25" customHeight="1" x14ac:dyDescent="0.15">
      <c r="B20" s="839"/>
      <c r="C20" s="836"/>
      <c r="D20" s="837"/>
      <c r="E20" s="837"/>
      <c r="F20" s="837"/>
      <c r="G20" s="837"/>
      <c r="H20" s="838"/>
      <c r="I20" s="837"/>
      <c r="J20" s="837"/>
      <c r="K20" s="837"/>
      <c r="L20" s="837"/>
      <c r="M20" s="837"/>
      <c r="N20" s="837"/>
      <c r="O20" s="837"/>
      <c r="P20" s="837"/>
      <c r="Q20" s="837"/>
      <c r="R20" s="837"/>
      <c r="S20" s="837"/>
      <c r="T20" s="837"/>
      <c r="U20" s="837"/>
      <c r="V20" s="837"/>
      <c r="W20" s="837"/>
      <c r="X20" s="837"/>
      <c r="Y20" s="837"/>
      <c r="Z20" s="837"/>
      <c r="AA20" s="837"/>
      <c r="AB20" s="837"/>
      <c r="AC20" s="836"/>
      <c r="AD20" s="837"/>
      <c r="AE20" s="838"/>
      <c r="AF20" s="841"/>
    </row>
    <row r="21" spans="1:37" s="827" customFormat="1" ht="27.75" customHeight="1" x14ac:dyDescent="0.15">
      <c r="B21" s="839"/>
      <c r="C21" s="2811" t="s">
        <v>1421</v>
      </c>
      <c r="D21" s="2812"/>
      <c r="E21" s="2812"/>
      <c r="F21" s="2812"/>
      <c r="G21" s="2812"/>
      <c r="H21" s="3063"/>
      <c r="J21" s="1082" t="s">
        <v>708</v>
      </c>
      <c r="K21" s="3563" t="s">
        <v>1422</v>
      </c>
      <c r="L21" s="3564"/>
      <c r="M21" s="3564"/>
      <c r="N21" s="3564"/>
      <c r="O21" s="3564"/>
      <c r="P21" s="3564"/>
      <c r="Q21" s="3564"/>
      <c r="R21" s="3564"/>
      <c r="S21" s="3564"/>
      <c r="T21" s="3564"/>
      <c r="U21" s="3565"/>
      <c r="V21" s="2564"/>
      <c r="W21" s="2565"/>
      <c r="X21" s="835" t="s">
        <v>860</v>
      </c>
      <c r="Y21" s="830"/>
      <c r="Z21" s="830"/>
      <c r="AA21" s="830"/>
      <c r="AC21" s="842"/>
      <c r="AD21" s="846"/>
      <c r="AE21" s="844"/>
      <c r="AF21" s="841"/>
    </row>
    <row r="22" spans="1:37" s="827" customFormat="1" ht="27.75" customHeight="1" x14ac:dyDescent="0.15">
      <c r="B22" s="839"/>
      <c r="C22" s="2811"/>
      <c r="D22" s="2812"/>
      <c r="E22" s="2812"/>
      <c r="F22" s="2812"/>
      <c r="G22" s="2812"/>
      <c r="H22" s="2812"/>
      <c r="I22" s="839"/>
      <c r="J22" s="1082" t="s">
        <v>710</v>
      </c>
      <c r="K22" s="3563" t="s">
        <v>1423</v>
      </c>
      <c r="L22" s="3564"/>
      <c r="M22" s="3564"/>
      <c r="N22" s="3564"/>
      <c r="O22" s="3564"/>
      <c r="P22" s="3564"/>
      <c r="Q22" s="3564"/>
      <c r="R22" s="3564"/>
      <c r="S22" s="3564"/>
      <c r="T22" s="3564"/>
      <c r="U22" s="3565"/>
      <c r="V22" s="2564"/>
      <c r="W22" s="2565"/>
      <c r="X22" s="835" t="s">
        <v>860</v>
      </c>
      <c r="Z22" s="2830"/>
      <c r="AA22" s="2830"/>
      <c r="AB22" s="841"/>
      <c r="AC22" s="846"/>
      <c r="AD22" s="846"/>
      <c r="AE22" s="844"/>
      <c r="AF22" s="841"/>
    </row>
    <row r="23" spans="1:37" s="827" customFormat="1" ht="27.75" customHeight="1" x14ac:dyDescent="0.15">
      <c r="B23" s="839"/>
      <c r="C23" s="1144"/>
      <c r="D23" s="847"/>
      <c r="E23" s="847"/>
      <c r="F23" s="847"/>
      <c r="G23" s="847"/>
      <c r="H23" s="1082"/>
      <c r="I23" s="839"/>
      <c r="J23" s="1082" t="s">
        <v>709</v>
      </c>
      <c r="K23" s="3563" t="s">
        <v>1424</v>
      </c>
      <c r="L23" s="3564"/>
      <c r="M23" s="3564"/>
      <c r="N23" s="3564"/>
      <c r="O23" s="3564"/>
      <c r="P23" s="3564"/>
      <c r="Q23" s="3564"/>
      <c r="R23" s="3564"/>
      <c r="S23" s="3564"/>
      <c r="T23" s="3564"/>
      <c r="U23" s="3565"/>
      <c r="V23" s="2564"/>
      <c r="W23" s="2565"/>
      <c r="X23" s="835" t="s">
        <v>860</v>
      </c>
      <c r="Z23" s="1082"/>
      <c r="AA23" s="1082"/>
      <c r="AB23" s="841"/>
      <c r="AC23" s="1082"/>
      <c r="AD23" s="830"/>
      <c r="AE23" s="852"/>
      <c r="AF23" s="841"/>
    </row>
    <row r="24" spans="1:37" s="827" customFormat="1" ht="27.75" customHeight="1" x14ac:dyDescent="0.15">
      <c r="B24" s="839"/>
      <c r="C24" s="1144"/>
      <c r="D24" s="847"/>
      <c r="E24" s="847"/>
      <c r="F24" s="847"/>
      <c r="G24" s="847"/>
      <c r="H24" s="1082"/>
      <c r="I24" s="839"/>
      <c r="J24" s="1082" t="s">
        <v>711</v>
      </c>
      <c r="K24" s="3563" t="s">
        <v>1425</v>
      </c>
      <c r="L24" s="3564"/>
      <c r="M24" s="3564"/>
      <c r="N24" s="3564"/>
      <c r="O24" s="3564"/>
      <c r="P24" s="3564"/>
      <c r="Q24" s="3564"/>
      <c r="R24" s="3564"/>
      <c r="S24" s="3564"/>
      <c r="T24" s="3564"/>
      <c r="U24" s="3565"/>
      <c r="V24" s="2564"/>
      <c r="W24" s="2565"/>
      <c r="X24" s="835" t="s">
        <v>860</v>
      </c>
      <c r="Z24" s="1082"/>
      <c r="AA24" s="1082"/>
      <c r="AB24" s="841"/>
      <c r="AC24" s="927" t="s">
        <v>769</v>
      </c>
      <c r="AD24" s="927" t="s">
        <v>811</v>
      </c>
      <c r="AE24" s="1145" t="s">
        <v>771</v>
      </c>
      <c r="AF24" s="841"/>
    </row>
    <row r="25" spans="1:37" s="827" customFormat="1" ht="27.75" customHeight="1" x14ac:dyDescent="0.15">
      <c r="B25" s="839"/>
      <c r="C25" s="2811"/>
      <c r="D25" s="2812"/>
      <c r="E25" s="2812"/>
      <c r="F25" s="2812"/>
      <c r="G25" s="2812"/>
      <c r="H25" s="2812"/>
      <c r="I25" s="839"/>
      <c r="J25" s="1082" t="s">
        <v>1426</v>
      </c>
      <c r="K25" s="3563" t="s">
        <v>1427</v>
      </c>
      <c r="L25" s="3564"/>
      <c r="M25" s="3564"/>
      <c r="N25" s="3564"/>
      <c r="O25" s="3564"/>
      <c r="P25" s="3564"/>
      <c r="Q25" s="3564"/>
      <c r="R25" s="3564"/>
      <c r="S25" s="3564"/>
      <c r="T25" s="3564"/>
      <c r="U25" s="3565"/>
      <c r="V25" s="2564"/>
      <c r="W25" s="2565"/>
      <c r="X25" s="835" t="s">
        <v>634</v>
      </c>
      <c r="Y25" s="827" t="s">
        <v>1428</v>
      </c>
      <c r="Z25" s="2830" t="s">
        <v>1335</v>
      </c>
      <c r="AA25" s="2830"/>
      <c r="AB25" s="841"/>
      <c r="AC25" s="927" t="s">
        <v>10</v>
      </c>
      <c r="AD25" s="927" t="s">
        <v>811</v>
      </c>
      <c r="AE25" s="1145" t="s">
        <v>10</v>
      </c>
      <c r="AF25" s="841"/>
    </row>
    <row r="26" spans="1:37" s="827" customFormat="1" ht="27.75" customHeight="1" x14ac:dyDescent="0.15">
      <c r="B26" s="839"/>
      <c r="C26" s="1144"/>
      <c r="D26" s="847"/>
      <c r="E26" s="847"/>
      <c r="F26" s="847"/>
      <c r="G26" s="847"/>
      <c r="H26" s="1082"/>
      <c r="I26" s="839"/>
      <c r="J26" s="1082"/>
      <c r="K26" s="1146"/>
      <c r="L26" s="1146"/>
      <c r="M26" s="1146"/>
      <c r="N26" s="1146"/>
      <c r="O26" s="1146"/>
      <c r="P26" s="1146"/>
      <c r="Q26" s="1146"/>
      <c r="R26" s="1146"/>
      <c r="S26" s="1146"/>
      <c r="T26" s="1146"/>
      <c r="U26" s="1146"/>
      <c r="X26" s="830"/>
      <c r="Y26" s="827" t="s">
        <v>1428</v>
      </c>
      <c r="Z26" s="2830" t="s">
        <v>1429</v>
      </c>
      <c r="AA26" s="2830"/>
      <c r="AB26" s="841"/>
      <c r="AC26" s="927" t="s">
        <v>10</v>
      </c>
      <c r="AD26" s="927" t="s">
        <v>811</v>
      </c>
      <c r="AE26" s="1145" t="s">
        <v>10</v>
      </c>
      <c r="AF26" s="841"/>
    </row>
    <row r="27" spans="1:37" s="827" customFormat="1" x14ac:dyDescent="0.15">
      <c r="B27" s="839"/>
      <c r="C27" s="1144"/>
      <c r="D27" s="847"/>
      <c r="E27" s="847"/>
      <c r="F27" s="847"/>
      <c r="G27" s="847"/>
      <c r="H27" s="1082"/>
      <c r="I27" s="839"/>
      <c r="J27" s="1082"/>
      <c r="K27" s="1146"/>
      <c r="L27" s="1146"/>
      <c r="M27" s="1146"/>
      <c r="N27" s="1146"/>
      <c r="O27" s="1146"/>
      <c r="P27" s="1146"/>
      <c r="Q27" s="1146"/>
      <c r="R27" s="1146"/>
      <c r="S27" s="1146"/>
      <c r="T27" s="1146"/>
      <c r="U27" s="1146"/>
      <c r="X27" s="846"/>
      <c r="Z27" s="1082"/>
      <c r="AA27" s="1082"/>
      <c r="AB27" s="1147" t="s">
        <v>1430</v>
      </c>
      <c r="AC27" s="830"/>
      <c r="AD27" s="830"/>
      <c r="AE27" s="852"/>
      <c r="AF27" s="841"/>
    </row>
    <row r="28" spans="1:37" s="827" customFormat="1" ht="11.25" customHeight="1" x14ac:dyDescent="0.15">
      <c r="B28" s="839"/>
      <c r="C28" s="853"/>
      <c r="D28" s="854"/>
      <c r="E28" s="854"/>
      <c r="F28" s="854"/>
      <c r="G28" s="854"/>
      <c r="H28" s="872"/>
      <c r="I28" s="854"/>
      <c r="J28" s="854"/>
      <c r="K28" s="854"/>
      <c r="L28" s="854"/>
      <c r="M28" s="854"/>
      <c r="N28" s="854"/>
      <c r="O28" s="854"/>
      <c r="P28" s="854"/>
      <c r="Q28" s="854"/>
      <c r="R28" s="854"/>
      <c r="S28" s="854"/>
      <c r="T28" s="854"/>
      <c r="U28" s="854"/>
      <c r="V28" s="854"/>
      <c r="W28" s="854"/>
      <c r="X28" s="854"/>
      <c r="Y28" s="854"/>
      <c r="Z28" s="854"/>
      <c r="AA28" s="854"/>
      <c r="AB28" s="854"/>
      <c r="AC28" s="855"/>
      <c r="AD28" s="856"/>
      <c r="AE28" s="857"/>
      <c r="AF28" s="841"/>
    </row>
    <row r="29" spans="1:37" s="827" customFormat="1" ht="11.25" customHeight="1" x14ac:dyDescent="0.15">
      <c r="B29" s="839"/>
      <c r="C29" s="836"/>
      <c r="D29" s="837"/>
      <c r="E29" s="837"/>
      <c r="F29" s="837"/>
      <c r="G29" s="837"/>
      <c r="H29" s="838"/>
      <c r="I29" s="837"/>
      <c r="J29" s="837"/>
      <c r="K29" s="837"/>
      <c r="L29" s="837"/>
      <c r="M29" s="837"/>
      <c r="N29" s="837"/>
      <c r="O29" s="837"/>
      <c r="P29" s="837"/>
      <c r="Q29" s="837"/>
      <c r="R29" s="837"/>
      <c r="S29" s="837"/>
      <c r="T29" s="837"/>
      <c r="U29" s="837"/>
      <c r="V29" s="837"/>
      <c r="W29" s="837"/>
      <c r="X29" s="837"/>
      <c r="Y29" s="837"/>
      <c r="Z29" s="837"/>
      <c r="AA29" s="837"/>
      <c r="AB29" s="837"/>
      <c r="AC29" s="922"/>
      <c r="AD29" s="861"/>
      <c r="AE29" s="862"/>
      <c r="AF29" s="841"/>
    </row>
    <row r="30" spans="1:37" s="827" customFormat="1" ht="26.25" customHeight="1" x14ac:dyDescent="0.15">
      <c r="B30" s="839"/>
      <c r="C30" s="2811" t="s">
        <v>1431</v>
      </c>
      <c r="D30" s="2812"/>
      <c r="E30" s="2812"/>
      <c r="F30" s="2812"/>
      <c r="G30" s="2812"/>
      <c r="H30" s="3063"/>
      <c r="J30" s="1082" t="s">
        <v>708</v>
      </c>
      <c r="K30" s="3563" t="s">
        <v>1422</v>
      </c>
      <c r="L30" s="3564"/>
      <c r="M30" s="3564"/>
      <c r="N30" s="3564"/>
      <c r="O30" s="3564"/>
      <c r="P30" s="3564"/>
      <c r="Q30" s="3564"/>
      <c r="R30" s="3564"/>
      <c r="S30" s="3564"/>
      <c r="T30" s="3564"/>
      <c r="U30" s="3565"/>
      <c r="V30" s="2564"/>
      <c r="W30" s="2565"/>
      <c r="X30" s="835" t="s">
        <v>860</v>
      </c>
      <c r="Y30" s="830"/>
      <c r="Z30" s="830"/>
      <c r="AA30" s="830"/>
      <c r="AC30" s="851"/>
      <c r="AD30" s="830"/>
      <c r="AE30" s="852"/>
      <c r="AF30" s="841"/>
    </row>
    <row r="31" spans="1:37" s="827" customFormat="1" ht="26.25" customHeight="1" x14ac:dyDescent="0.15">
      <c r="B31" s="839"/>
      <c r="C31" s="2811"/>
      <c r="D31" s="2812"/>
      <c r="E31" s="2812"/>
      <c r="F31" s="2812"/>
      <c r="G31" s="2812"/>
      <c r="H31" s="3063"/>
      <c r="J31" s="1082" t="s">
        <v>710</v>
      </c>
      <c r="K31" s="3563" t="s">
        <v>1432</v>
      </c>
      <c r="L31" s="3564"/>
      <c r="M31" s="3564"/>
      <c r="N31" s="3564"/>
      <c r="O31" s="3564"/>
      <c r="P31" s="3564"/>
      <c r="Q31" s="3564"/>
      <c r="R31" s="3564"/>
      <c r="S31" s="3564"/>
      <c r="T31" s="3564"/>
      <c r="U31" s="3565"/>
      <c r="V31" s="2564"/>
      <c r="W31" s="2565"/>
      <c r="X31" s="835" t="s">
        <v>860</v>
      </c>
      <c r="Z31" s="1082"/>
      <c r="AA31" s="1082"/>
      <c r="AB31" s="841"/>
      <c r="AC31" s="927"/>
      <c r="AD31" s="830"/>
      <c r="AE31" s="852"/>
      <c r="AF31" s="841"/>
    </row>
    <row r="32" spans="1:37" s="827" customFormat="1" ht="26.25" customHeight="1" x14ac:dyDescent="0.15">
      <c r="B32" s="839"/>
      <c r="C32" s="1144"/>
      <c r="D32" s="847"/>
      <c r="E32" s="847"/>
      <c r="F32" s="847"/>
      <c r="G32" s="847"/>
      <c r="H32" s="1141"/>
      <c r="J32" s="1082" t="s">
        <v>709</v>
      </c>
      <c r="K32" s="3563" t="s">
        <v>1433</v>
      </c>
      <c r="L32" s="3564"/>
      <c r="M32" s="3564"/>
      <c r="N32" s="3564"/>
      <c r="O32" s="3564"/>
      <c r="P32" s="3564"/>
      <c r="Q32" s="3564"/>
      <c r="R32" s="3564"/>
      <c r="S32" s="3564"/>
      <c r="T32" s="3564"/>
      <c r="U32" s="3565"/>
      <c r="V32" s="2564"/>
      <c r="W32" s="2565"/>
      <c r="X32" s="835" t="s">
        <v>860</v>
      </c>
      <c r="Z32" s="1082"/>
      <c r="AA32" s="1082"/>
      <c r="AB32" s="841"/>
      <c r="AC32" s="927"/>
      <c r="AD32" s="830"/>
      <c r="AE32" s="852"/>
      <c r="AF32" s="841"/>
    </row>
    <row r="33" spans="2:32" s="827" customFormat="1" ht="26.25" customHeight="1" x14ac:dyDescent="0.15">
      <c r="B33" s="839"/>
      <c r="C33" s="1144"/>
      <c r="D33" s="847"/>
      <c r="E33" s="847"/>
      <c r="F33" s="847"/>
      <c r="G33" s="847"/>
      <c r="H33" s="1141"/>
      <c r="J33" s="1082" t="s">
        <v>711</v>
      </c>
      <c r="K33" s="3450" t="s">
        <v>1434</v>
      </c>
      <c r="L33" s="3564"/>
      <c r="M33" s="3564"/>
      <c r="N33" s="3564"/>
      <c r="O33" s="3564"/>
      <c r="P33" s="3564"/>
      <c r="Q33" s="3564"/>
      <c r="R33" s="3564"/>
      <c r="S33" s="3564"/>
      <c r="T33" s="3564"/>
      <c r="U33" s="3565"/>
      <c r="V33" s="2564"/>
      <c r="W33" s="2565"/>
      <c r="X33" s="835" t="s">
        <v>860</v>
      </c>
      <c r="Z33" s="1082"/>
      <c r="AA33" s="1082"/>
      <c r="AB33" s="841"/>
      <c r="AC33" s="927"/>
      <c r="AD33" s="830"/>
      <c r="AE33" s="852"/>
      <c r="AF33" s="841"/>
    </row>
    <row r="34" spans="2:32" s="827" customFormat="1" ht="26.25" customHeight="1" x14ac:dyDescent="0.15">
      <c r="B34" s="839"/>
      <c r="C34" s="1144"/>
      <c r="D34" s="847"/>
      <c r="E34" s="847"/>
      <c r="F34" s="847"/>
      <c r="G34" s="847"/>
      <c r="H34" s="1141"/>
      <c r="J34" s="1082" t="s">
        <v>1426</v>
      </c>
      <c r="K34" s="3563" t="s">
        <v>1435</v>
      </c>
      <c r="L34" s="3564"/>
      <c r="M34" s="3564"/>
      <c r="N34" s="3564"/>
      <c r="O34" s="3564"/>
      <c r="P34" s="3564"/>
      <c r="Q34" s="3564"/>
      <c r="R34" s="3564"/>
      <c r="S34" s="3564"/>
      <c r="T34" s="3564"/>
      <c r="U34" s="3565"/>
      <c r="V34" s="2564"/>
      <c r="W34" s="2565"/>
      <c r="X34" s="835" t="s">
        <v>860</v>
      </c>
      <c r="Z34" s="1082"/>
      <c r="AA34" s="1082"/>
      <c r="AB34" s="841"/>
      <c r="AC34" s="927" t="s">
        <v>769</v>
      </c>
      <c r="AD34" s="927" t="s">
        <v>811</v>
      </c>
      <c r="AE34" s="1145" t="s">
        <v>771</v>
      </c>
      <c r="AF34" s="841"/>
    </row>
    <row r="35" spans="2:32" s="827" customFormat="1" ht="26.25" customHeight="1" x14ac:dyDescent="0.15">
      <c r="B35" s="839"/>
      <c r="C35" s="839"/>
      <c r="H35" s="841"/>
      <c r="J35" s="1082" t="s">
        <v>1436</v>
      </c>
      <c r="K35" s="3563" t="s">
        <v>1437</v>
      </c>
      <c r="L35" s="3564"/>
      <c r="M35" s="3564"/>
      <c r="N35" s="3564"/>
      <c r="O35" s="3564"/>
      <c r="P35" s="3564"/>
      <c r="Q35" s="3564"/>
      <c r="R35" s="3564"/>
      <c r="S35" s="3564"/>
      <c r="T35" s="3564"/>
      <c r="U35" s="3565"/>
      <c r="V35" s="2564"/>
      <c r="W35" s="2565"/>
      <c r="X35" s="835" t="s">
        <v>634</v>
      </c>
      <c r="Y35" s="827" t="s">
        <v>1428</v>
      </c>
      <c r="Z35" s="2830" t="s">
        <v>1335</v>
      </c>
      <c r="AA35" s="2830"/>
      <c r="AB35" s="841"/>
      <c r="AC35" s="927" t="s">
        <v>10</v>
      </c>
      <c r="AD35" s="927" t="s">
        <v>811</v>
      </c>
      <c r="AE35" s="1145" t="s">
        <v>10</v>
      </c>
      <c r="AF35" s="841"/>
    </row>
    <row r="36" spans="2:32" s="827" customFormat="1" ht="27.75" customHeight="1" x14ac:dyDescent="0.15">
      <c r="B36" s="839"/>
      <c r="C36" s="1144"/>
      <c r="D36" s="847"/>
      <c r="E36" s="847"/>
      <c r="F36" s="847"/>
      <c r="G36" s="847"/>
      <c r="H36" s="1141"/>
      <c r="J36" s="1082"/>
      <c r="K36" s="1146"/>
      <c r="L36" s="1146"/>
      <c r="M36" s="1146"/>
      <c r="N36" s="1146"/>
      <c r="O36" s="1146"/>
      <c r="P36" s="1146"/>
      <c r="Q36" s="1146"/>
      <c r="R36" s="1146"/>
      <c r="S36" s="1146"/>
      <c r="T36" s="1146"/>
      <c r="U36" s="1146"/>
      <c r="X36" s="830"/>
      <c r="Y36" s="827" t="s">
        <v>1428</v>
      </c>
      <c r="Z36" s="2830" t="s">
        <v>1298</v>
      </c>
      <c r="AA36" s="2830"/>
      <c r="AB36" s="841"/>
      <c r="AC36" s="927" t="s">
        <v>10</v>
      </c>
      <c r="AD36" s="927" t="s">
        <v>811</v>
      </c>
      <c r="AE36" s="1145" t="s">
        <v>10</v>
      </c>
      <c r="AF36" s="841"/>
    </row>
    <row r="37" spans="2:32" s="827" customFormat="1" x14ac:dyDescent="0.15">
      <c r="B37" s="839"/>
      <c r="C37" s="1144"/>
      <c r="D37" s="847"/>
      <c r="E37" s="847"/>
      <c r="F37" s="847"/>
      <c r="G37" s="847"/>
      <c r="H37" s="1141"/>
      <c r="J37" s="1082"/>
      <c r="K37" s="1146"/>
      <c r="L37" s="1146"/>
      <c r="M37" s="1146"/>
      <c r="N37" s="1146"/>
      <c r="O37" s="1146"/>
      <c r="P37" s="1146"/>
      <c r="Q37" s="1146"/>
      <c r="R37" s="1146"/>
      <c r="S37" s="1146"/>
      <c r="T37" s="1146"/>
      <c r="U37" s="1146"/>
      <c r="X37" s="846"/>
      <c r="Z37" s="1082"/>
      <c r="AA37" s="1082"/>
      <c r="AB37" s="1147" t="s">
        <v>1438</v>
      </c>
      <c r="AC37" s="830"/>
      <c r="AD37" s="830"/>
      <c r="AE37" s="852"/>
      <c r="AF37" s="841"/>
    </row>
    <row r="38" spans="2:32" s="827" customFormat="1" ht="27.75" customHeight="1" x14ac:dyDescent="0.15">
      <c r="B38" s="839"/>
      <c r="C38" s="1144"/>
      <c r="D38" s="847"/>
      <c r="E38" s="847"/>
      <c r="F38" s="847"/>
      <c r="G38" s="847"/>
      <c r="H38" s="1141"/>
      <c r="J38" s="1082"/>
      <c r="K38" s="1146"/>
      <c r="L38" s="1146"/>
      <c r="M38" s="1146"/>
      <c r="N38" s="1146"/>
      <c r="O38" s="1146"/>
      <c r="P38" s="1146"/>
      <c r="Q38" s="1146"/>
      <c r="R38" s="1146"/>
      <c r="S38" s="1146"/>
      <c r="T38" s="1146"/>
      <c r="U38" s="1146"/>
      <c r="X38" s="830"/>
      <c r="Y38" s="827" t="s">
        <v>1428</v>
      </c>
      <c r="Z38" s="2830" t="s">
        <v>1408</v>
      </c>
      <c r="AA38" s="2830"/>
      <c r="AB38" s="841"/>
      <c r="AC38" s="927" t="s">
        <v>10</v>
      </c>
      <c r="AD38" s="927" t="s">
        <v>811</v>
      </c>
      <c r="AE38" s="1145" t="s">
        <v>10</v>
      </c>
      <c r="AF38" s="841"/>
    </row>
    <row r="39" spans="2:32" s="827" customFormat="1" x14ac:dyDescent="0.15">
      <c r="B39" s="839"/>
      <c r="C39" s="1144"/>
      <c r="D39" s="847"/>
      <c r="E39" s="847"/>
      <c r="F39" s="847"/>
      <c r="G39" s="847"/>
      <c r="H39" s="1141"/>
      <c r="J39" s="1082"/>
      <c r="K39" s="1146"/>
      <c r="L39" s="1146"/>
      <c r="M39" s="1146"/>
      <c r="N39" s="1146"/>
      <c r="O39" s="1146"/>
      <c r="P39" s="1146"/>
      <c r="Q39" s="1146"/>
      <c r="R39" s="1146"/>
      <c r="S39" s="1146"/>
      <c r="T39" s="1146"/>
      <c r="U39" s="1146"/>
      <c r="X39" s="846"/>
      <c r="Z39" s="1082"/>
      <c r="AA39" s="1082"/>
      <c r="AB39" s="1148" t="s">
        <v>1430</v>
      </c>
      <c r="AC39" s="851"/>
      <c r="AD39" s="830"/>
      <c r="AE39" s="852"/>
      <c r="AF39" s="841"/>
    </row>
    <row r="40" spans="2:32" s="827" customFormat="1" ht="12" customHeight="1" x14ac:dyDescent="0.15">
      <c r="B40" s="839"/>
      <c r="C40" s="853"/>
      <c r="D40" s="854"/>
      <c r="E40" s="854"/>
      <c r="F40" s="854"/>
      <c r="G40" s="854"/>
      <c r="H40" s="872"/>
      <c r="I40" s="854"/>
      <c r="J40" s="854"/>
      <c r="K40" s="854"/>
      <c r="L40" s="854"/>
      <c r="M40" s="854"/>
      <c r="N40" s="854"/>
      <c r="O40" s="854"/>
      <c r="P40" s="854"/>
      <c r="Q40" s="854"/>
      <c r="R40" s="854"/>
      <c r="S40" s="854"/>
      <c r="T40" s="854"/>
      <c r="U40" s="854"/>
      <c r="V40" s="854"/>
      <c r="W40" s="854"/>
      <c r="X40" s="854"/>
      <c r="Y40" s="854"/>
      <c r="Z40" s="854"/>
      <c r="AA40" s="854"/>
      <c r="AB40" s="854"/>
      <c r="AC40" s="855"/>
      <c r="AD40" s="856"/>
      <c r="AE40" s="857"/>
      <c r="AF40" s="841"/>
    </row>
    <row r="41" spans="2:32" s="827" customFormat="1" ht="10.5" customHeight="1" x14ac:dyDescent="0.15">
      <c r="B41" s="839"/>
      <c r="C41" s="836"/>
      <c r="D41" s="837"/>
      <c r="E41" s="837"/>
      <c r="F41" s="837"/>
      <c r="G41" s="837"/>
      <c r="H41" s="838"/>
      <c r="I41" s="837"/>
      <c r="J41" s="837"/>
      <c r="K41" s="837"/>
      <c r="L41" s="837"/>
      <c r="M41" s="837"/>
      <c r="N41" s="837"/>
      <c r="O41" s="837"/>
      <c r="P41" s="837"/>
      <c r="Q41" s="837"/>
      <c r="R41" s="837"/>
      <c r="S41" s="837"/>
      <c r="T41" s="837"/>
      <c r="U41" s="837"/>
      <c r="V41" s="837"/>
      <c r="W41" s="837"/>
      <c r="X41" s="837"/>
      <c r="Y41" s="837"/>
      <c r="Z41" s="837"/>
      <c r="AA41" s="837"/>
      <c r="AB41" s="837"/>
      <c r="AC41" s="922"/>
      <c r="AD41" s="861"/>
      <c r="AE41" s="862"/>
      <c r="AF41" s="841"/>
    </row>
    <row r="42" spans="2:32" s="827" customFormat="1" ht="27.75" customHeight="1" x14ac:dyDescent="0.15">
      <c r="B42" s="839"/>
      <c r="C42" s="2811" t="s">
        <v>1439</v>
      </c>
      <c r="D42" s="2812"/>
      <c r="E42" s="2812"/>
      <c r="F42" s="2812"/>
      <c r="G42" s="2812"/>
      <c r="H42" s="3063"/>
      <c r="J42" s="1082" t="s">
        <v>708</v>
      </c>
      <c r="K42" s="3563" t="s">
        <v>1440</v>
      </c>
      <c r="L42" s="3564"/>
      <c r="M42" s="3564"/>
      <c r="N42" s="3564"/>
      <c r="O42" s="3564"/>
      <c r="P42" s="3564"/>
      <c r="Q42" s="3564"/>
      <c r="R42" s="3564"/>
      <c r="S42" s="3564"/>
      <c r="T42" s="3564"/>
      <c r="U42" s="3565"/>
      <c r="V42" s="2564"/>
      <c r="W42" s="2565"/>
      <c r="X42" s="835" t="s">
        <v>647</v>
      </c>
      <c r="Y42" s="830"/>
      <c r="Z42" s="830"/>
      <c r="AA42" s="830"/>
      <c r="AC42" s="851"/>
      <c r="AD42" s="830"/>
      <c r="AE42" s="852"/>
      <c r="AF42" s="841"/>
    </row>
    <row r="43" spans="2:32" s="827" customFormat="1" ht="27.75" customHeight="1" x14ac:dyDescent="0.15">
      <c r="B43" s="839"/>
      <c r="C43" s="2811"/>
      <c r="D43" s="2812"/>
      <c r="E43" s="2812"/>
      <c r="F43" s="2812"/>
      <c r="G43" s="2812"/>
      <c r="H43" s="3063"/>
      <c r="J43" s="1082" t="s">
        <v>710</v>
      </c>
      <c r="K43" s="3563" t="s">
        <v>1441</v>
      </c>
      <c r="L43" s="3564"/>
      <c r="M43" s="3564"/>
      <c r="N43" s="3564"/>
      <c r="O43" s="3564"/>
      <c r="P43" s="3564"/>
      <c r="Q43" s="3564"/>
      <c r="R43" s="3564"/>
      <c r="S43" s="3564"/>
      <c r="T43" s="3564"/>
      <c r="U43" s="3565"/>
      <c r="V43" s="2564"/>
      <c r="W43" s="2565"/>
      <c r="X43" s="835" t="s">
        <v>647</v>
      </c>
      <c r="Y43" s="830"/>
      <c r="Z43" s="830"/>
      <c r="AA43" s="830"/>
      <c r="AB43" s="841"/>
      <c r="AC43" s="927" t="s">
        <v>769</v>
      </c>
      <c r="AD43" s="927" t="s">
        <v>811</v>
      </c>
      <c r="AE43" s="1145" t="s">
        <v>771</v>
      </c>
      <c r="AF43" s="841"/>
    </row>
    <row r="44" spans="2:32" s="827" customFormat="1" ht="27.75" customHeight="1" x14ac:dyDescent="0.15">
      <c r="B44" s="839"/>
      <c r="C44" s="1144"/>
      <c r="D44" s="847"/>
      <c r="E44" s="847"/>
      <c r="F44" s="847"/>
      <c r="G44" s="847"/>
      <c r="H44" s="1141"/>
      <c r="J44" s="1082" t="s">
        <v>709</v>
      </c>
      <c r="K44" s="3563" t="s">
        <v>1442</v>
      </c>
      <c r="L44" s="3564"/>
      <c r="M44" s="3564"/>
      <c r="N44" s="3564"/>
      <c r="O44" s="3564"/>
      <c r="P44" s="3564"/>
      <c r="Q44" s="3564"/>
      <c r="R44" s="3564"/>
      <c r="S44" s="3564"/>
      <c r="T44" s="3564"/>
      <c r="U44" s="3565"/>
      <c r="V44" s="2564"/>
      <c r="W44" s="2565"/>
      <c r="X44" s="835" t="s">
        <v>634</v>
      </c>
      <c r="Y44" s="827" t="s">
        <v>1428</v>
      </c>
      <c r="Z44" s="2830" t="s">
        <v>1290</v>
      </c>
      <c r="AA44" s="2830"/>
      <c r="AB44" s="841"/>
      <c r="AC44" s="927" t="s">
        <v>10</v>
      </c>
      <c r="AD44" s="927" t="s">
        <v>811</v>
      </c>
      <c r="AE44" s="1145" t="s">
        <v>10</v>
      </c>
      <c r="AF44" s="841"/>
    </row>
    <row r="45" spans="2:32" s="827" customFormat="1" ht="27.75" customHeight="1" x14ac:dyDescent="0.15">
      <c r="B45" s="839"/>
      <c r="C45" s="1144"/>
      <c r="D45" s="847"/>
      <c r="E45" s="847"/>
      <c r="F45" s="847"/>
      <c r="G45" s="847"/>
      <c r="H45" s="1141"/>
      <c r="J45" s="1082"/>
      <c r="K45" s="1146"/>
      <c r="L45" s="1146"/>
      <c r="M45" s="1146"/>
      <c r="N45" s="1146"/>
      <c r="O45" s="1146"/>
      <c r="P45" s="1146"/>
      <c r="Q45" s="1146"/>
      <c r="R45" s="1146"/>
      <c r="S45" s="1146"/>
      <c r="T45" s="1146"/>
      <c r="U45" s="1146"/>
      <c r="X45" s="830"/>
      <c r="Y45" s="827" t="s">
        <v>1428</v>
      </c>
      <c r="Z45" s="2830" t="s">
        <v>1443</v>
      </c>
      <c r="AA45" s="2830"/>
      <c r="AB45" s="841"/>
      <c r="AC45" s="927" t="s">
        <v>10</v>
      </c>
      <c r="AD45" s="927" t="s">
        <v>811</v>
      </c>
      <c r="AE45" s="1145" t="s">
        <v>10</v>
      </c>
      <c r="AF45" s="841"/>
    </row>
    <row r="46" spans="2:32" s="827" customFormat="1" x14ac:dyDescent="0.15">
      <c r="B46" s="839"/>
      <c r="C46" s="1144"/>
      <c r="D46" s="847"/>
      <c r="E46" s="847"/>
      <c r="F46" s="847"/>
      <c r="G46" s="847"/>
      <c r="H46" s="1141"/>
      <c r="J46" s="1082"/>
      <c r="K46" s="1146"/>
      <c r="L46" s="1146"/>
      <c r="M46" s="1146"/>
      <c r="N46" s="1146"/>
      <c r="O46" s="1146"/>
      <c r="P46" s="1146"/>
      <c r="Q46" s="1146"/>
      <c r="R46" s="1146"/>
      <c r="S46" s="1146"/>
      <c r="T46" s="1146"/>
      <c r="U46" s="1146"/>
      <c r="X46" s="1082"/>
      <c r="Z46" s="1082"/>
      <c r="AA46" s="1148"/>
      <c r="AB46" s="1148" t="s">
        <v>1444</v>
      </c>
      <c r="AC46" s="851"/>
      <c r="AD46" s="830"/>
      <c r="AE46" s="852"/>
      <c r="AF46" s="841"/>
    </row>
    <row r="47" spans="2:32" s="827" customFormat="1" ht="12" customHeight="1" x14ac:dyDescent="0.15">
      <c r="B47" s="839"/>
      <c r="C47" s="853"/>
      <c r="D47" s="854"/>
      <c r="E47" s="854"/>
      <c r="F47" s="854"/>
      <c r="G47" s="854"/>
      <c r="H47" s="872"/>
      <c r="I47" s="854"/>
      <c r="J47" s="854"/>
      <c r="K47" s="854"/>
      <c r="L47" s="854"/>
      <c r="M47" s="854"/>
      <c r="N47" s="854"/>
      <c r="O47" s="854"/>
      <c r="P47" s="854"/>
      <c r="Q47" s="854"/>
      <c r="R47" s="854"/>
      <c r="S47" s="854"/>
      <c r="T47" s="854"/>
      <c r="U47" s="854"/>
      <c r="V47" s="854"/>
      <c r="W47" s="854"/>
      <c r="X47" s="854"/>
      <c r="Y47" s="854"/>
      <c r="Z47" s="854"/>
      <c r="AA47" s="854"/>
      <c r="AB47" s="854"/>
      <c r="AC47" s="855"/>
      <c r="AD47" s="856"/>
      <c r="AE47" s="857"/>
      <c r="AF47" s="841"/>
    </row>
    <row r="48" spans="2:32" s="827" customFormat="1" ht="27.75" customHeight="1" x14ac:dyDescent="0.15">
      <c r="B48" s="839"/>
      <c r="C48" s="836"/>
      <c r="D48" s="837"/>
      <c r="E48" s="837"/>
      <c r="F48" s="837"/>
      <c r="G48" s="837"/>
      <c r="H48" s="837"/>
      <c r="I48" s="837"/>
      <c r="J48" s="837"/>
      <c r="K48" s="837"/>
      <c r="L48" s="837"/>
      <c r="M48" s="837"/>
      <c r="N48" s="837"/>
      <c r="O48" s="837"/>
      <c r="P48" s="837"/>
      <c r="Q48" s="837"/>
      <c r="R48" s="837"/>
      <c r="S48" s="837"/>
      <c r="T48" s="837"/>
      <c r="U48" s="837"/>
      <c r="V48" s="837"/>
      <c r="W48" s="837"/>
      <c r="X48" s="837"/>
      <c r="Y48" s="837"/>
      <c r="Z48" s="837"/>
      <c r="AA48" s="837"/>
      <c r="AB48" s="838"/>
      <c r="AC48" s="927" t="s">
        <v>769</v>
      </c>
      <c r="AD48" s="927" t="s">
        <v>811</v>
      </c>
      <c r="AE48" s="1149" t="s">
        <v>771</v>
      </c>
      <c r="AF48" s="841"/>
    </row>
    <row r="49" spans="2:32" s="827" customFormat="1" ht="26.25" customHeight="1" x14ac:dyDescent="0.15">
      <c r="B49" s="839"/>
      <c r="C49" s="2811" t="s">
        <v>1445</v>
      </c>
      <c r="D49" s="2812"/>
      <c r="E49" s="2812"/>
      <c r="F49" s="2812"/>
      <c r="G49" s="2812"/>
      <c r="H49" s="2812"/>
      <c r="I49" s="2812"/>
      <c r="J49" s="2812"/>
      <c r="K49" s="2812"/>
      <c r="L49" s="2812"/>
      <c r="M49" s="2812"/>
      <c r="N49" s="2812"/>
      <c r="O49" s="2812"/>
      <c r="P49" s="2812"/>
      <c r="Q49" s="2812"/>
      <c r="R49" s="2812"/>
      <c r="S49" s="2812"/>
      <c r="T49" s="2812"/>
      <c r="U49" s="2812"/>
      <c r="V49" s="2812"/>
      <c r="W49" s="2812"/>
      <c r="X49" s="2812"/>
      <c r="Y49" s="2812"/>
      <c r="Z49" s="2812"/>
      <c r="AA49" s="2812"/>
      <c r="AB49" s="841"/>
      <c r="AC49" s="927" t="s">
        <v>10</v>
      </c>
      <c r="AD49" s="927" t="s">
        <v>811</v>
      </c>
      <c r="AE49" s="1145" t="s">
        <v>10</v>
      </c>
      <c r="AF49" s="841"/>
    </row>
    <row r="50" spans="2:32" s="827" customFormat="1" ht="11.25" customHeight="1" x14ac:dyDescent="0.15">
      <c r="B50" s="839"/>
      <c r="C50" s="853"/>
      <c r="D50" s="854"/>
      <c r="E50" s="854"/>
      <c r="F50" s="854"/>
      <c r="G50" s="854"/>
      <c r="H50" s="854"/>
      <c r="I50" s="854"/>
      <c r="J50" s="854"/>
      <c r="K50" s="854"/>
      <c r="L50" s="854"/>
      <c r="M50" s="854"/>
      <c r="N50" s="854"/>
      <c r="O50" s="854"/>
      <c r="P50" s="854"/>
      <c r="Q50" s="854"/>
      <c r="R50" s="854"/>
      <c r="S50" s="854"/>
      <c r="T50" s="854"/>
      <c r="U50" s="854"/>
      <c r="V50" s="854"/>
      <c r="W50" s="854"/>
      <c r="X50" s="854"/>
      <c r="Y50" s="854"/>
      <c r="Z50" s="854"/>
      <c r="AA50" s="854"/>
      <c r="AB50" s="872"/>
      <c r="AC50" s="856"/>
      <c r="AD50" s="856"/>
      <c r="AE50" s="857"/>
      <c r="AF50" s="841"/>
    </row>
    <row r="51" spans="2:32" s="827" customFormat="1" ht="27.75" customHeight="1" x14ac:dyDescent="0.15">
      <c r="B51" s="839"/>
      <c r="C51" s="836"/>
      <c r="D51" s="837"/>
      <c r="E51" s="837"/>
      <c r="F51" s="837"/>
      <c r="G51" s="837"/>
      <c r="H51" s="837"/>
      <c r="I51" s="837"/>
      <c r="J51" s="837"/>
      <c r="K51" s="837"/>
      <c r="L51" s="837"/>
      <c r="M51" s="837"/>
      <c r="N51" s="837"/>
      <c r="O51" s="837"/>
      <c r="P51" s="837"/>
      <c r="Q51" s="837"/>
      <c r="R51" s="837"/>
      <c r="S51" s="837"/>
      <c r="T51" s="837"/>
      <c r="U51" s="837"/>
      <c r="V51" s="837"/>
      <c r="W51" s="837"/>
      <c r="X51" s="837"/>
      <c r="Y51" s="837"/>
      <c r="Z51" s="837"/>
      <c r="AA51" s="837"/>
      <c r="AB51" s="838"/>
      <c r="AC51" s="927" t="s">
        <v>769</v>
      </c>
      <c r="AD51" s="927" t="s">
        <v>811</v>
      </c>
      <c r="AE51" s="1145" t="s">
        <v>771</v>
      </c>
      <c r="AF51" s="841"/>
    </row>
    <row r="52" spans="2:32" s="827" customFormat="1" ht="26.25" customHeight="1" x14ac:dyDescent="0.15">
      <c r="B52" s="839"/>
      <c r="C52" s="2811" t="s">
        <v>1446</v>
      </c>
      <c r="D52" s="2812"/>
      <c r="E52" s="2812"/>
      <c r="F52" s="2812"/>
      <c r="G52" s="2812"/>
      <c r="H52" s="2812"/>
      <c r="I52" s="2812"/>
      <c r="J52" s="2812"/>
      <c r="K52" s="2812"/>
      <c r="L52" s="2812"/>
      <c r="M52" s="2812"/>
      <c r="N52" s="2812"/>
      <c r="O52" s="2812"/>
      <c r="P52" s="2812"/>
      <c r="Q52" s="2812"/>
      <c r="R52" s="2812"/>
      <c r="S52" s="2812"/>
      <c r="T52" s="2812"/>
      <c r="U52" s="2812"/>
      <c r="V52" s="2812"/>
      <c r="W52" s="2812"/>
      <c r="X52" s="2812"/>
      <c r="Y52" s="2812"/>
      <c r="Z52" s="2812"/>
      <c r="AA52" s="2812"/>
      <c r="AB52" s="841"/>
      <c r="AC52" s="927" t="s">
        <v>10</v>
      </c>
      <c r="AD52" s="927" t="s">
        <v>811</v>
      </c>
      <c r="AE52" s="1145" t="s">
        <v>10</v>
      </c>
      <c r="AF52" s="841"/>
    </row>
    <row r="53" spans="2:32" s="827" customFormat="1" ht="11.25" customHeight="1" x14ac:dyDescent="0.15">
      <c r="B53" s="839"/>
      <c r="C53" s="853"/>
      <c r="D53" s="854"/>
      <c r="E53" s="854"/>
      <c r="F53" s="854"/>
      <c r="G53" s="854"/>
      <c r="H53" s="854"/>
      <c r="I53" s="854"/>
      <c r="J53" s="854"/>
      <c r="K53" s="854"/>
      <c r="L53" s="854"/>
      <c r="M53" s="854"/>
      <c r="N53" s="854"/>
      <c r="O53" s="854"/>
      <c r="P53" s="854"/>
      <c r="Q53" s="854"/>
      <c r="R53" s="854"/>
      <c r="S53" s="854"/>
      <c r="T53" s="854"/>
      <c r="U53" s="854"/>
      <c r="V53" s="854"/>
      <c r="W53" s="854"/>
      <c r="X53" s="854"/>
      <c r="Y53" s="854"/>
      <c r="Z53" s="854"/>
      <c r="AA53" s="854"/>
      <c r="AB53" s="854"/>
      <c r="AC53" s="855"/>
      <c r="AD53" s="856"/>
      <c r="AE53" s="857"/>
      <c r="AF53" s="841"/>
    </row>
    <row r="54" spans="2:32" s="827" customFormat="1" ht="10.5" customHeight="1" x14ac:dyDescent="0.15">
      <c r="B54" s="853"/>
      <c r="C54" s="854"/>
      <c r="D54" s="877"/>
      <c r="E54" s="877"/>
      <c r="F54" s="877"/>
      <c r="G54" s="877"/>
      <c r="H54" s="877"/>
      <c r="I54" s="877"/>
      <c r="J54" s="877"/>
      <c r="K54" s="877"/>
      <c r="L54" s="877"/>
      <c r="M54" s="877"/>
      <c r="N54" s="877"/>
      <c r="O54" s="877"/>
      <c r="P54" s="877"/>
      <c r="Q54" s="877"/>
      <c r="R54" s="877"/>
      <c r="S54" s="877"/>
      <c r="T54" s="877"/>
      <c r="U54" s="877"/>
      <c r="V54" s="877"/>
      <c r="W54" s="877"/>
      <c r="X54" s="877"/>
      <c r="Y54" s="877"/>
      <c r="Z54" s="877"/>
      <c r="AA54" s="877"/>
      <c r="AB54" s="877"/>
      <c r="AC54" s="877"/>
      <c r="AD54" s="877"/>
      <c r="AE54" s="877"/>
      <c r="AF54" s="872"/>
    </row>
    <row r="55" spans="2:32" s="1150" customFormat="1" ht="90.75" customHeight="1" x14ac:dyDescent="0.15">
      <c r="B55" s="1082"/>
      <c r="C55" s="2812" t="s">
        <v>2461</v>
      </c>
      <c r="D55" s="2812"/>
      <c r="E55" s="2812"/>
      <c r="F55" s="2812"/>
      <c r="G55" s="2812"/>
      <c r="H55" s="2812"/>
      <c r="I55" s="2812"/>
      <c r="J55" s="2812"/>
      <c r="K55" s="2812"/>
      <c r="L55" s="2812"/>
      <c r="M55" s="2812"/>
      <c r="N55" s="2812"/>
      <c r="O55" s="2812"/>
      <c r="P55" s="2812"/>
      <c r="Q55" s="2812"/>
      <c r="R55" s="2812"/>
      <c r="S55" s="2812"/>
      <c r="T55" s="2812"/>
      <c r="U55" s="2812"/>
      <c r="V55" s="2812"/>
      <c r="W55" s="2812"/>
      <c r="X55" s="2812"/>
      <c r="Y55" s="2812"/>
      <c r="Z55" s="2812"/>
      <c r="AA55" s="2812"/>
      <c r="AB55" s="2812"/>
      <c r="AC55" s="2812"/>
      <c r="AD55" s="2812"/>
      <c r="AE55" s="2812"/>
      <c r="AF55" s="1082"/>
    </row>
    <row r="56" spans="2:32" s="827" customFormat="1" ht="18" customHeight="1" x14ac:dyDescent="0.15">
      <c r="C56" s="827" t="s">
        <v>1447</v>
      </c>
    </row>
    <row r="57" spans="2:32" s="858" customFormat="1" ht="18" customHeight="1" x14ac:dyDescent="0.15">
      <c r="C57" s="827" t="s">
        <v>1448</v>
      </c>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c r="AB57" s="1082"/>
      <c r="AC57" s="1082"/>
      <c r="AD57" s="1082"/>
      <c r="AE57" s="1082"/>
    </row>
    <row r="58" spans="2:32" s="1150" customFormat="1" ht="63" customHeight="1" x14ac:dyDescent="0.15">
      <c r="B58" s="1082"/>
      <c r="C58" s="2812" t="s">
        <v>1449</v>
      </c>
      <c r="D58" s="2812"/>
      <c r="E58" s="2812"/>
      <c r="F58" s="2812"/>
      <c r="G58" s="2812"/>
      <c r="H58" s="2812"/>
      <c r="I58" s="2812"/>
      <c r="J58" s="2812"/>
      <c r="K58" s="2812"/>
      <c r="L58" s="2812"/>
      <c r="M58" s="2812"/>
      <c r="N58" s="2812"/>
      <c r="O58" s="2812"/>
      <c r="P58" s="2812"/>
      <c r="Q58" s="2812"/>
      <c r="R58" s="2812"/>
      <c r="S58" s="2812"/>
      <c r="T58" s="2812"/>
      <c r="U58" s="2812"/>
      <c r="V58" s="2812"/>
      <c r="W58" s="2812"/>
      <c r="X58" s="2812"/>
      <c r="Y58" s="2812"/>
      <c r="Z58" s="2812"/>
      <c r="AA58" s="2812"/>
      <c r="AB58" s="2812"/>
      <c r="AC58" s="2812"/>
      <c r="AD58" s="2812"/>
      <c r="AE58" s="2812"/>
      <c r="AF58" s="1082"/>
    </row>
    <row r="59" spans="2:32" s="1150" customFormat="1" ht="42.75" customHeight="1" x14ac:dyDescent="0.15">
      <c r="B59" s="1082"/>
      <c r="C59" s="2812" t="s">
        <v>1450</v>
      </c>
      <c r="D59" s="2812"/>
      <c r="E59" s="2812"/>
      <c r="F59" s="2812"/>
      <c r="G59" s="2812"/>
      <c r="H59" s="2812"/>
      <c r="I59" s="2812"/>
      <c r="J59" s="2812"/>
      <c r="K59" s="2812"/>
      <c r="L59" s="2812"/>
      <c r="M59" s="2812"/>
      <c r="N59" s="2812"/>
      <c r="O59" s="2812"/>
      <c r="P59" s="2812"/>
      <c r="Q59" s="2812"/>
      <c r="R59" s="2812"/>
      <c r="S59" s="2812"/>
      <c r="T59" s="2812"/>
      <c r="U59" s="2812"/>
      <c r="V59" s="2812"/>
      <c r="W59" s="2812"/>
      <c r="X59" s="2812"/>
      <c r="Y59" s="2812"/>
      <c r="Z59" s="2812"/>
      <c r="AA59" s="2812"/>
      <c r="AB59" s="2812"/>
      <c r="AC59" s="2812"/>
      <c r="AD59" s="2812"/>
      <c r="AE59" s="2812"/>
      <c r="AF59" s="1082"/>
    </row>
    <row r="60" spans="2:32" s="1150" customFormat="1" ht="18" customHeight="1" x14ac:dyDescent="0.15">
      <c r="B60" s="1082"/>
      <c r="C60" s="827" t="s">
        <v>1451</v>
      </c>
      <c r="D60" s="1114"/>
      <c r="E60" s="1114"/>
      <c r="F60" s="1114"/>
      <c r="G60" s="1114"/>
      <c r="H60" s="1114"/>
      <c r="I60" s="1114"/>
      <c r="J60" s="1114"/>
      <c r="K60" s="1114"/>
      <c r="L60" s="1114"/>
      <c r="M60" s="1114"/>
      <c r="N60" s="1114"/>
      <c r="O60" s="1114"/>
      <c r="P60" s="1114"/>
      <c r="Q60" s="1114"/>
      <c r="R60" s="1114"/>
      <c r="S60" s="1114"/>
      <c r="T60" s="1114"/>
      <c r="U60" s="1114"/>
      <c r="V60" s="1114"/>
      <c r="W60" s="1114"/>
      <c r="X60" s="1114"/>
      <c r="Y60" s="1114"/>
      <c r="Z60" s="1114"/>
      <c r="AA60" s="1114"/>
      <c r="AB60" s="1114"/>
      <c r="AC60" s="1114"/>
      <c r="AD60" s="1114"/>
      <c r="AE60" s="1114"/>
      <c r="AF60" s="1082"/>
    </row>
    <row r="61" spans="2:32" s="1150" customFormat="1" ht="29.25" customHeight="1" x14ac:dyDescent="0.15">
      <c r="B61" s="1082"/>
      <c r="C61" s="2812" t="s">
        <v>1385</v>
      </c>
      <c r="D61" s="2812"/>
      <c r="E61" s="2812"/>
      <c r="F61" s="2812"/>
      <c r="G61" s="2812"/>
      <c r="H61" s="2812"/>
      <c r="I61" s="2812"/>
      <c r="J61" s="2812"/>
      <c r="K61" s="2812"/>
      <c r="L61" s="2812"/>
      <c r="M61" s="2812"/>
      <c r="N61" s="2812"/>
      <c r="O61" s="2812"/>
      <c r="P61" s="2812"/>
      <c r="Q61" s="2812"/>
      <c r="R61" s="2812"/>
      <c r="S61" s="2812"/>
      <c r="T61" s="2812"/>
      <c r="U61" s="2812"/>
      <c r="V61" s="2812"/>
      <c r="W61" s="2812"/>
      <c r="X61" s="2812"/>
      <c r="Y61" s="2812"/>
      <c r="Z61" s="2812"/>
      <c r="AA61" s="2812"/>
      <c r="AB61" s="2812"/>
      <c r="AC61" s="2812"/>
      <c r="AD61" s="2812"/>
      <c r="AE61" s="2812"/>
      <c r="AF61" s="1082"/>
    </row>
    <row r="62" spans="2:32" s="1151" customFormat="1" ht="15.75" customHeight="1" x14ac:dyDescent="0.15">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c r="AB62" s="1082"/>
      <c r="AC62" s="1082"/>
      <c r="AD62" s="1082"/>
      <c r="AE62" s="108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9"/>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B1:AF55"/>
  <sheetViews>
    <sheetView workbookViewId="0">
      <selection activeCell="F52" sqref="F52:G52"/>
    </sheetView>
  </sheetViews>
  <sheetFormatPr defaultColWidth="3.5" defaultRowHeight="13.5" x14ac:dyDescent="0.15"/>
  <cols>
    <col min="1" max="1" width="1.5" style="3" customWidth="1"/>
    <col min="2" max="2" width="2.5" style="3" customWidth="1"/>
    <col min="3" max="3" width="3" style="13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1659</v>
      </c>
    </row>
    <row r="3" spans="2:32" s="1" customFormat="1" x14ac:dyDescent="0.15">
      <c r="Y3" s="45" t="s">
        <v>477</v>
      </c>
      <c r="Z3" s="12"/>
      <c r="AA3" s="12" t="s">
        <v>478</v>
      </c>
      <c r="AB3" s="12"/>
      <c r="AC3" s="12" t="s">
        <v>646</v>
      </c>
      <c r="AD3" s="12"/>
      <c r="AE3" s="12" t="s">
        <v>647</v>
      </c>
    </row>
    <row r="4" spans="2:32" s="1" customFormat="1" x14ac:dyDescent="0.15">
      <c r="AE4" s="45"/>
    </row>
    <row r="5" spans="2:32" s="1" customFormat="1" ht="26.25" customHeight="1" x14ac:dyDescent="0.15">
      <c r="C5" s="2968" t="s">
        <v>2151</v>
      </c>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row>
    <row r="6" spans="2:32" s="1" customFormat="1" x14ac:dyDescent="0.15"/>
    <row r="7" spans="2:32" s="1" customFormat="1" ht="27" customHeight="1" x14ac:dyDescent="0.15">
      <c r="B7" s="9"/>
      <c r="C7" s="2960" t="s">
        <v>1269</v>
      </c>
      <c r="D7" s="2853"/>
      <c r="E7" s="2853"/>
      <c r="F7" s="2853"/>
      <c r="G7" s="2853"/>
      <c r="H7" s="2853"/>
      <c r="I7" s="2854"/>
      <c r="J7" s="2959"/>
      <c r="K7" s="2959"/>
      <c r="L7" s="2959"/>
      <c r="M7" s="2959"/>
      <c r="N7" s="2959"/>
      <c r="O7" s="2959"/>
      <c r="P7" s="2959"/>
      <c r="Q7" s="2959"/>
      <c r="R7" s="2959"/>
      <c r="S7" s="2959"/>
      <c r="T7" s="2959"/>
      <c r="U7" s="2959"/>
      <c r="V7" s="2959"/>
      <c r="W7" s="2959"/>
      <c r="X7" s="2959"/>
      <c r="Y7" s="2959"/>
      <c r="Z7" s="2959"/>
      <c r="AA7" s="2959"/>
      <c r="AB7" s="2959"/>
      <c r="AC7" s="2959"/>
      <c r="AD7" s="2959"/>
      <c r="AE7" s="2959"/>
      <c r="AF7" s="2960"/>
    </row>
    <row r="8" spans="2:32" ht="27" customHeight="1" x14ac:dyDescent="0.15">
      <c r="B8" s="15"/>
      <c r="C8" s="2959" t="s">
        <v>1270</v>
      </c>
      <c r="D8" s="2959"/>
      <c r="E8" s="2959"/>
      <c r="F8" s="2959"/>
      <c r="G8" s="2959"/>
      <c r="H8" s="2960"/>
      <c r="I8" s="206" t="s">
        <v>10</v>
      </c>
      <c r="J8" s="735" t="s">
        <v>762</v>
      </c>
      <c r="K8" s="735"/>
      <c r="L8" s="735"/>
      <c r="M8" s="735"/>
      <c r="N8" s="208" t="s">
        <v>10</v>
      </c>
      <c r="O8" s="735" t="s">
        <v>763</v>
      </c>
      <c r="P8" s="735"/>
      <c r="Q8" s="735"/>
      <c r="R8" s="735"/>
      <c r="S8" s="208" t="s">
        <v>10</v>
      </c>
      <c r="T8" s="735" t="s">
        <v>764</v>
      </c>
      <c r="U8" s="735"/>
      <c r="V8" s="735"/>
      <c r="W8" s="735"/>
      <c r="X8" s="735"/>
      <c r="Y8" s="735"/>
      <c r="Z8" s="735"/>
      <c r="AA8" s="735"/>
      <c r="AB8" s="735"/>
      <c r="AC8" s="735"/>
      <c r="AD8" s="735"/>
      <c r="AE8" s="735"/>
      <c r="AF8" s="17"/>
    </row>
    <row r="9" spans="2:32" ht="27" customHeight="1" x14ac:dyDescent="0.15">
      <c r="B9" s="56"/>
      <c r="C9" s="3154" t="s">
        <v>1271</v>
      </c>
      <c r="D9" s="3154"/>
      <c r="E9" s="3154"/>
      <c r="F9" s="3154"/>
      <c r="G9" s="3154"/>
      <c r="H9" s="3155"/>
      <c r="I9" s="225" t="s">
        <v>10</v>
      </c>
      <c r="J9" s="7" t="s">
        <v>1453</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200"/>
      <c r="C10" s="3255"/>
      <c r="D10" s="3255"/>
      <c r="E10" s="3255"/>
      <c r="F10" s="3255"/>
      <c r="G10" s="3255"/>
      <c r="H10" s="3256"/>
      <c r="I10" s="216" t="s">
        <v>10</v>
      </c>
      <c r="J10" s="2" t="s">
        <v>1454</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22"/>
      <c r="C11" s="2524"/>
      <c r="D11" s="2524"/>
      <c r="E11" s="2524"/>
      <c r="F11" s="2524"/>
      <c r="G11" s="2524"/>
      <c r="H11" s="3157"/>
      <c r="I11" s="209" t="s">
        <v>10</v>
      </c>
      <c r="J11" s="87" t="s">
        <v>1455</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x14ac:dyDescent="0.15"/>
    <row r="13" spans="2:32" s="1" customFormat="1" ht="26.25" customHeight="1" x14ac:dyDescent="0.15">
      <c r="B13" s="6" t="s">
        <v>1124</v>
      </c>
      <c r="C13" s="7" t="s">
        <v>1456</v>
      </c>
      <c r="D13" s="7"/>
      <c r="E13" s="7"/>
      <c r="F13" s="7"/>
      <c r="G13" s="7"/>
      <c r="H13" s="7"/>
      <c r="I13" s="7"/>
      <c r="J13" s="7"/>
      <c r="K13" s="7"/>
      <c r="L13" s="7"/>
      <c r="M13" s="7"/>
      <c r="N13" s="7"/>
      <c r="O13" s="7"/>
      <c r="P13" s="10"/>
      <c r="Q13" s="244"/>
      <c r="R13" s="7"/>
      <c r="S13" s="7"/>
      <c r="T13" s="7"/>
      <c r="U13" s="7"/>
      <c r="V13" s="7"/>
      <c r="W13" s="7"/>
      <c r="X13" s="7"/>
      <c r="Y13" s="10"/>
      <c r="Z13" s="10"/>
      <c r="AA13" s="10"/>
      <c r="AB13" s="7"/>
      <c r="AC13" s="7"/>
      <c r="AD13" s="7"/>
      <c r="AE13" s="7"/>
      <c r="AF13" s="4"/>
    </row>
    <row r="14" spans="2:32" s="1" customFormat="1" ht="11.25" customHeight="1" x14ac:dyDescent="0.15">
      <c r="B14" s="139"/>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23"/>
    </row>
    <row r="15" spans="2:32" s="1" customFormat="1" ht="27" customHeight="1" x14ac:dyDescent="0.15">
      <c r="B15" s="139"/>
      <c r="C15" s="2694" t="s">
        <v>1421</v>
      </c>
      <c r="D15" s="2695"/>
      <c r="E15" s="2695"/>
      <c r="F15" s="2695"/>
      <c r="G15" s="2695"/>
      <c r="H15" s="2695"/>
      <c r="I15" s="139"/>
      <c r="J15" s="744" t="s">
        <v>858</v>
      </c>
      <c r="K15" s="3507" t="s">
        <v>1457</v>
      </c>
      <c r="L15" s="3508"/>
      <c r="M15" s="3508"/>
      <c r="N15" s="3508"/>
      <c r="O15" s="3508"/>
      <c r="P15" s="3508"/>
      <c r="Q15" s="3508"/>
      <c r="R15" s="3508"/>
      <c r="S15" s="3508"/>
      <c r="T15" s="3508"/>
      <c r="U15" s="3509"/>
      <c r="V15" s="2468"/>
      <c r="W15" s="2469"/>
      <c r="X15" s="188" t="s">
        <v>860</v>
      </c>
      <c r="Y15" s="12"/>
      <c r="Z15" s="12"/>
      <c r="AA15" s="12"/>
      <c r="AB15" s="723"/>
      <c r="AC15" s="2707"/>
      <c r="AD15" s="2707"/>
      <c r="AE15" s="3161"/>
      <c r="AF15" s="723"/>
    </row>
    <row r="16" spans="2:32" s="1" customFormat="1" ht="27" customHeight="1" x14ac:dyDescent="0.15">
      <c r="B16" s="139"/>
      <c r="C16" s="2694"/>
      <c r="D16" s="2695"/>
      <c r="E16" s="2695"/>
      <c r="F16" s="2695"/>
      <c r="G16" s="2695"/>
      <c r="H16" s="2695"/>
      <c r="I16" s="139"/>
      <c r="J16" s="744" t="s">
        <v>861</v>
      </c>
      <c r="K16" s="3507" t="s">
        <v>1458</v>
      </c>
      <c r="L16" s="3508"/>
      <c r="M16" s="3508"/>
      <c r="N16" s="3508"/>
      <c r="O16" s="3508"/>
      <c r="P16" s="3508"/>
      <c r="Q16" s="3508"/>
      <c r="R16" s="3508"/>
      <c r="S16" s="3508"/>
      <c r="T16" s="3508"/>
      <c r="U16" s="3509"/>
      <c r="V16" s="2468"/>
      <c r="W16" s="2469"/>
      <c r="X16" s="188" t="s">
        <v>860</v>
      </c>
      <c r="Z16" s="2884"/>
      <c r="AA16" s="2884"/>
      <c r="AB16" s="723"/>
      <c r="AC16" s="2"/>
      <c r="AD16" s="2"/>
      <c r="AE16" s="132"/>
      <c r="AF16" s="723"/>
    </row>
    <row r="17" spans="2:32" s="1" customFormat="1" ht="27" customHeight="1" x14ac:dyDescent="0.15">
      <c r="B17" s="139"/>
      <c r="C17" s="2694"/>
      <c r="D17" s="2695"/>
      <c r="E17" s="2695"/>
      <c r="F17" s="2695"/>
      <c r="G17" s="2695"/>
      <c r="H17" s="2695"/>
      <c r="I17" s="139"/>
      <c r="J17" s="744" t="s">
        <v>1002</v>
      </c>
      <c r="K17" s="3507" t="s">
        <v>1459</v>
      </c>
      <c r="L17" s="3508"/>
      <c r="M17" s="3508"/>
      <c r="N17" s="3508"/>
      <c r="O17" s="3508"/>
      <c r="P17" s="3508"/>
      <c r="Q17" s="3508"/>
      <c r="R17" s="3508"/>
      <c r="S17" s="3508"/>
      <c r="T17" s="3508"/>
      <c r="U17" s="3509"/>
      <c r="V17" s="2468"/>
      <c r="W17" s="2469"/>
      <c r="X17" s="188" t="s">
        <v>860</v>
      </c>
      <c r="Z17" s="2884"/>
      <c r="AA17" s="2884"/>
      <c r="AB17" s="723"/>
      <c r="AC17" s="2"/>
      <c r="AD17" s="2"/>
      <c r="AE17" s="132"/>
      <c r="AF17" s="723"/>
    </row>
    <row r="18" spans="2:32" s="1" customFormat="1" ht="27" customHeight="1" x14ac:dyDescent="0.15">
      <c r="B18" s="139"/>
      <c r="C18" s="192"/>
      <c r="D18" s="21"/>
      <c r="E18" s="21"/>
      <c r="F18" s="21"/>
      <c r="G18" s="21"/>
      <c r="H18" s="21"/>
      <c r="I18" s="139"/>
      <c r="J18" s="744" t="s">
        <v>1004</v>
      </c>
      <c r="K18" s="3507" t="s">
        <v>1460</v>
      </c>
      <c r="L18" s="3508"/>
      <c r="M18" s="3508"/>
      <c r="N18" s="3508"/>
      <c r="O18" s="3508"/>
      <c r="P18" s="3508"/>
      <c r="Q18" s="3508"/>
      <c r="R18" s="3508"/>
      <c r="S18" s="3508"/>
      <c r="T18" s="3508"/>
      <c r="U18" s="3509"/>
      <c r="V18" s="2468"/>
      <c r="W18" s="2469"/>
      <c r="X18" s="188" t="s">
        <v>860</v>
      </c>
      <c r="Z18" s="2884"/>
      <c r="AA18" s="2884"/>
      <c r="AB18" s="723"/>
      <c r="AC18" s="265" t="s">
        <v>769</v>
      </c>
      <c r="AD18" s="197" t="s">
        <v>770</v>
      </c>
      <c r="AE18" s="266" t="s">
        <v>771</v>
      </c>
      <c r="AF18" s="723"/>
    </row>
    <row r="19" spans="2:32" s="1" customFormat="1" ht="27" customHeight="1" x14ac:dyDescent="0.15">
      <c r="B19" s="139"/>
      <c r="C19" s="2694"/>
      <c r="D19" s="2695"/>
      <c r="E19" s="2695"/>
      <c r="F19" s="2695"/>
      <c r="G19" s="2695"/>
      <c r="H19" s="2695"/>
      <c r="I19" s="139"/>
      <c r="J19" s="744" t="s">
        <v>1011</v>
      </c>
      <c r="K19" s="3507" t="s">
        <v>1407</v>
      </c>
      <c r="L19" s="3508"/>
      <c r="M19" s="3508"/>
      <c r="N19" s="3508"/>
      <c r="O19" s="3508"/>
      <c r="P19" s="3508"/>
      <c r="Q19" s="3508"/>
      <c r="R19" s="3508"/>
      <c r="S19" s="3508"/>
      <c r="T19" s="3508"/>
      <c r="U19" s="3509"/>
      <c r="V19" s="2468"/>
      <c r="W19" s="2469"/>
      <c r="X19" s="188" t="s">
        <v>576</v>
      </c>
      <c r="Y19" s="1" t="s">
        <v>863</v>
      </c>
      <c r="Z19" s="2884" t="s">
        <v>1335</v>
      </c>
      <c r="AA19" s="2884"/>
      <c r="AB19" s="3531"/>
      <c r="AC19" s="216" t="s">
        <v>10</v>
      </c>
      <c r="AD19" s="208" t="s">
        <v>770</v>
      </c>
      <c r="AE19" s="217" t="s">
        <v>10</v>
      </c>
      <c r="AF19" s="723"/>
    </row>
    <row r="20" spans="2:32" s="1" customFormat="1" ht="25.5" customHeight="1" x14ac:dyDescent="0.15">
      <c r="B20" s="139"/>
      <c r="C20" s="135"/>
      <c r="D20" s="8"/>
      <c r="E20" s="8"/>
      <c r="F20" s="8"/>
      <c r="G20" s="8"/>
      <c r="H20" s="8"/>
      <c r="I20" s="135"/>
      <c r="J20" s="8"/>
      <c r="K20" s="8"/>
      <c r="L20" s="8"/>
      <c r="M20" s="8"/>
      <c r="N20" s="8"/>
      <c r="O20" s="8"/>
      <c r="P20" s="8"/>
      <c r="Q20" s="8"/>
      <c r="R20" s="8"/>
      <c r="S20" s="8"/>
      <c r="T20" s="8"/>
      <c r="U20" s="8"/>
      <c r="V20" s="8"/>
      <c r="W20" s="8"/>
      <c r="X20" s="3568" t="s">
        <v>1461</v>
      </c>
      <c r="Y20" s="3568"/>
      <c r="Z20" s="3568"/>
      <c r="AA20" s="3568"/>
      <c r="AB20" s="3569"/>
      <c r="AC20" s="8"/>
      <c r="AD20" s="8"/>
      <c r="AE20" s="136"/>
      <c r="AF20" s="723"/>
    </row>
    <row r="21" spans="2:32" s="1" customFormat="1" ht="11.25" customHeight="1" x14ac:dyDescent="0.15">
      <c r="B21" s="139"/>
      <c r="C21" s="139"/>
      <c r="H21" s="723"/>
      <c r="AC21" s="139"/>
      <c r="AE21" s="723"/>
      <c r="AF21" s="723"/>
    </row>
    <row r="22" spans="2:32" s="1" customFormat="1" ht="27" customHeight="1" x14ac:dyDescent="0.15">
      <c r="B22" s="139"/>
      <c r="C22" s="2694" t="s">
        <v>1431</v>
      </c>
      <c r="D22" s="2695"/>
      <c r="E22" s="2695"/>
      <c r="F22" s="2695"/>
      <c r="G22" s="2695"/>
      <c r="H22" s="2699"/>
      <c r="J22" s="744" t="s">
        <v>858</v>
      </c>
      <c r="K22" s="3507" t="s">
        <v>1457</v>
      </c>
      <c r="L22" s="3508"/>
      <c r="M22" s="3508"/>
      <c r="N22" s="3508"/>
      <c r="O22" s="3508"/>
      <c r="P22" s="3508"/>
      <c r="Q22" s="3508"/>
      <c r="R22" s="3508"/>
      <c r="S22" s="3508"/>
      <c r="T22" s="3508"/>
      <c r="U22" s="3509"/>
      <c r="V22" s="2468"/>
      <c r="W22" s="2469"/>
      <c r="X22" s="188" t="s">
        <v>860</v>
      </c>
      <c r="Y22" s="12"/>
      <c r="Z22" s="12"/>
      <c r="AA22" s="12"/>
      <c r="AC22" s="144"/>
      <c r="AD22" s="2"/>
      <c r="AE22" s="132"/>
      <c r="AF22" s="723"/>
    </row>
    <row r="23" spans="2:32" s="1" customFormat="1" ht="27" customHeight="1" x14ac:dyDescent="0.15">
      <c r="B23" s="139"/>
      <c r="C23" s="2694"/>
      <c r="D23" s="2695"/>
      <c r="E23" s="2695"/>
      <c r="F23" s="2695"/>
      <c r="G23" s="2695"/>
      <c r="H23" s="2699"/>
      <c r="J23" s="744" t="s">
        <v>861</v>
      </c>
      <c r="K23" s="3507" t="s">
        <v>1462</v>
      </c>
      <c r="L23" s="3508"/>
      <c r="M23" s="3508"/>
      <c r="N23" s="3508"/>
      <c r="O23" s="3508"/>
      <c r="P23" s="3508"/>
      <c r="Q23" s="3508"/>
      <c r="R23" s="3508"/>
      <c r="S23" s="3508"/>
      <c r="T23" s="3508"/>
      <c r="U23" s="3509"/>
      <c r="V23" s="2468"/>
      <c r="W23" s="2469"/>
      <c r="X23" s="188" t="s">
        <v>860</v>
      </c>
      <c r="Z23" s="680"/>
      <c r="AA23" s="680"/>
      <c r="AC23" s="616"/>
      <c r="AD23" s="12"/>
      <c r="AE23" s="143"/>
      <c r="AF23" s="723"/>
    </row>
    <row r="24" spans="2:32" s="1" customFormat="1" ht="27" customHeight="1" x14ac:dyDescent="0.15">
      <c r="B24" s="139"/>
      <c r="C24" s="192"/>
      <c r="D24" s="21"/>
      <c r="E24" s="21"/>
      <c r="F24" s="21"/>
      <c r="G24" s="21"/>
      <c r="H24" s="673"/>
      <c r="J24" s="744" t="s">
        <v>1002</v>
      </c>
      <c r="K24" s="3507" t="s">
        <v>1463</v>
      </c>
      <c r="L24" s="3508"/>
      <c r="M24" s="3508"/>
      <c r="N24" s="3508"/>
      <c r="O24" s="3508"/>
      <c r="P24" s="3508"/>
      <c r="Q24" s="3508"/>
      <c r="R24" s="3508"/>
      <c r="S24" s="3508"/>
      <c r="T24" s="3508"/>
      <c r="U24" s="3509"/>
      <c r="V24" s="2468"/>
      <c r="W24" s="2469"/>
      <c r="X24" s="188" t="s">
        <v>860</v>
      </c>
      <c r="Z24" s="680"/>
      <c r="AA24" s="680"/>
      <c r="AC24" s="616"/>
      <c r="AD24" s="12"/>
      <c r="AE24" s="143"/>
      <c r="AF24" s="723"/>
    </row>
    <row r="25" spans="2:32" s="1" customFormat="1" ht="27" customHeight="1" x14ac:dyDescent="0.15">
      <c r="B25" s="139"/>
      <c r="C25" s="192"/>
      <c r="D25" s="21"/>
      <c r="E25" s="21"/>
      <c r="F25" s="21"/>
      <c r="G25" s="21"/>
      <c r="H25" s="673"/>
      <c r="J25" s="744" t="s">
        <v>1004</v>
      </c>
      <c r="K25" s="3510" t="s">
        <v>1464</v>
      </c>
      <c r="L25" s="3508"/>
      <c r="M25" s="3508"/>
      <c r="N25" s="3508"/>
      <c r="O25" s="3508"/>
      <c r="P25" s="3508"/>
      <c r="Q25" s="3508"/>
      <c r="R25" s="3508"/>
      <c r="S25" s="3508"/>
      <c r="T25" s="3508"/>
      <c r="U25" s="3509"/>
      <c r="V25" s="2468"/>
      <c r="W25" s="2469"/>
      <c r="X25" s="188" t="s">
        <v>860</v>
      </c>
      <c r="Z25" s="680"/>
      <c r="AA25" s="680"/>
      <c r="AC25" s="616"/>
      <c r="AD25" s="12"/>
      <c r="AE25" s="143"/>
      <c r="AF25" s="723"/>
    </row>
    <row r="26" spans="2:32" s="1" customFormat="1" ht="27" customHeight="1" x14ac:dyDescent="0.15">
      <c r="B26" s="139"/>
      <c r="C26" s="192"/>
      <c r="D26" s="21"/>
      <c r="E26" s="21"/>
      <c r="F26" s="21"/>
      <c r="G26" s="21"/>
      <c r="H26" s="673"/>
      <c r="J26" s="744" t="s">
        <v>1011</v>
      </c>
      <c r="K26" s="3507" t="s">
        <v>1435</v>
      </c>
      <c r="L26" s="3508"/>
      <c r="M26" s="3508"/>
      <c r="N26" s="3508"/>
      <c r="O26" s="3508"/>
      <c r="P26" s="3508"/>
      <c r="Q26" s="3508"/>
      <c r="R26" s="3508"/>
      <c r="S26" s="3508"/>
      <c r="T26" s="3508"/>
      <c r="U26" s="3509"/>
      <c r="V26" s="2468"/>
      <c r="W26" s="2469"/>
      <c r="X26" s="188" t="s">
        <v>860</v>
      </c>
      <c r="Z26" s="680"/>
      <c r="AA26" s="680"/>
      <c r="AC26" s="265" t="s">
        <v>769</v>
      </c>
      <c r="AD26" s="197" t="s">
        <v>770</v>
      </c>
      <c r="AE26" s="266" t="s">
        <v>771</v>
      </c>
      <c r="AF26" s="723"/>
    </row>
    <row r="27" spans="2:32" s="1" customFormat="1" ht="27" customHeight="1" x14ac:dyDescent="0.15">
      <c r="B27" s="139"/>
      <c r="C27" s="139"/>
      <c r="H27" s="723"/>
      <c r="J27" s="744" t="s">
        <v>1013</v>
      </c>
      <c r="K27" s="3507" t="s">
        <v>1465</v>
      </c>
      <c r="L27" s="3508"/>
      <c r="M27" s="3508"/>
      <c r="N27" s="3508"/>
      <c r="O27" s="3508"/>
      <c r="P27" s="3508"/>
      <c r="Q27" s="3508"/>
      <c r="R27" s="3508"/>
      <c r="S27" s="3508"/>
      <c r="T27" s="3508"/>
      <c r="U27" s="3509"/>
      <c r="V27" s="2468"/>
      <c r="W27" s="2469"/>
      <c r="X27" s="188" t="s">
        <v>576</v>
      </c>
      <c r="Y27" s="1" t="s">
        <v>863</v>
      </c>
      <c r="Z27" s="2884" t="s">
        <v>1335</v>
      </c>
      <c r="AA27" s="2884"/>
      <c r="AC27" s="216" t="s">
        <v>10</v>
      </c>
      <c r="AD27" s="208" t="s">
        <v>770</v>
      </c>
      <c r="AE27" s="217" t="s">
        <v>10</v>
      </c>
      <c r="AF27" s="723"/>
    </row>
    <row r="28" spans="2:32" s="1" customFormat="1" ht="18.75" customHeight="1" x14ac:dyDescent="0.15">
      <c r="B28" s="139"/>
      <c r="C28" s="139"/>
      <c r="H28" s="723"/>
      <c r="J28" s="748"/>
      <c r="K28" s="268"/>
      <c r="L28" s="268"/>
      <c r="M28" s="268"/>
      <c r="N28" s="268"/>
      <c r="O28" s="268"/>
      <c r="P28" s="268"/>
      <c r="Q28" s="268"/>
      <c r="R28" s="268"/>
      <c r="S28" s="268"/>
      <c r="T28" s="268"/>
      <c r="U28" s="268"/>
      <c r="X28" s="3566" t="s">
        <v>1466</v>
      </c>
      <c r="Y28" s="3566"/>
      <c r="Z28" s="3566"/>
      <c r="AA28" s="3566"/>
      <c r="AB28" s="3567"/>
      <c r="AC28" s="616"/>
      <c r="AD28" s="12"/>
      <c r="AE28" s="143"/>
      <c r="AF28" s="723"/>
    </row>
    <row r="29" spans="2:32" s="1" customFormat="1" ht="26.25" customHeight="1" x14ac:dyDescent="0.15">
      <c r="B29" s="139"/>
      <c r="C29" s="192"/>
      <c r="D29" s="21"/>
      <c r="E29" s="21"/>
      <c r="F29" s="21"/>
      <c r="G29" s="21"/>
      <c r="H29" s="673"/>
      <c r="J29" s="748"/>
      <c r="K29" s="268"/>
      <c r="L29" s="268"/>
      <c r="M29" s="268"/>
      <c r="N29" s="268"/>
      <c r="O29" s="268"/>
      <c r="P29" s="268"/>
      <c r="Q29" s="268"/>
      <c r="R29" s="268"/>
      <c r="S29" s="268"/>
      <c r="T29" s="268"/>
      <c r="U29" s="268"/>
      <c r="X29" s="12"/>
      <c r="Y29" s="1" t="s">
        <v>863</v>
      </c>
      <c r="Z29" s="2884" t="s">
        <v>1298</v>
      </c>
      <c r="AA29" s="2884"/>
      <c r="AC29" s="216" t="s">
        <v>10</v>
      </c>
      <c r="AD29" s="208" t="s">
        <v>770</v>
      </c>
      <c r="AE29" s="217" t="s">
        <v>10</v>
      </c>
      <c r="AF29" s="723"/>
    </row>
    <row r="30" spans="2:32" s="1" customFormat="1" ht="26.25" customHeight="1" x14ac:dyDescent="0.15">
      <c r="B30" s="139"/>
      <c r="C30" s="192"/>
      <c r="D30" s="21"/>
      <c r="E30" s="21"/>
      <c r="F30" s="21"/>
      <c r="G30" s="21"/>
      <c r="H30" s="673"/>
      <c r="J30" s="748"/>
      <c r="K30" s="268"/>
      <c r="L30" s="268"/>
      <c r="M30" s="268"/>
      <c r="N30" s="268"/>
      <c r="O30" s="268"/>
      <c r="P30" s="268"/>
      <c r="Q30" s="268"/>
      <c r="R30" s="268"/>
      <c r="S30" s="268"/>
      <c r="T30" s="268"/>
      <c r="U30" s="3568" t="s">
        <v>1467</v>
      </c>
      <c r="V30" s="3568"/>
      <c r="W30" s="3568"/>
      <c r="X30" s="3568"/>
      <c r="Y30" s="3568"/>
      <c r="Z30" s="3568"/>
      <c r="AA30" s="3568"/>
      <c r="AB30" s="3569"/>
      <c r="AC30" s="144"/>
      <c r="AD30" s="2"/>
      <c r="AE30" s="132"/>
      <c r="AF30" s="723"/>
    </row>
    <row r="31" spans="2:32" s="1" customFormat="1" ht="10.5" customHeight="1" x14ac:dyDescent="0.15">
      <c r="B31" s="139"/>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23"/>
    </row>
    <row r="32" spans="2:32" s="1" customFormat="1" ht="27" customHeight="1" x14ac:dyDescent="0.15">
      <c r="B32" s="139"/>
      <c r="C32" s="2694" t="s">
        <v>1439</v>
      </c>
      <c r="D32" s="2695"/>
      <c r="E32" s="2695"/>
      <c r="F32" s="2695"/>
      <c r="G32" s="2695"/>
      <c r="H32" s="2699"/>
      <c r="J32" s="744" t="s">
        <v>858</v>
      </c>
      <c r="K32" s="3507" t="s">
        <v>1468</v>
      </c>
      <c r="L32" s="3508"/>
      <c r="M32" s="3508"/>
      <c r="N32" s="3508"/>
      <c r="O32" s="3508"/>
      <c r="P32" s="3508"/>
      <c r="Q32" s="3508"/>
      <c r="R32" s="3508"/>
      <c r="S32" s="3508"/>
      <c r="T32" s="3508"/>
      <c r="U32" s="3509"/>
      <c r="V32" s="2468"/>
      <c r="W32" s="2469"/>
      <c r="X32" s="188" t="s">
        <v>647</v>
      </c>
      <c r="Y32" s="12"/>
      <c r="Z32" s="12"/>
      <c r="AA32" s="12"/>
      <c r="AC32" s="144"/>
      <c r="AD32" s="2"/>
      <c r="AE32" s="132"/>
      <c r="AF32" s="723"/>
    </row>
    <row r="33" spans="2:32" s="1" customFormat="1" ht="27" customHeight="1" x14ac:dyDescent="0.15">
      <c r="B33" s="139"/>
      <c r="C33" s="2694"/>
      <c r="D33" s="2695"/>
      <c r="E33" s="2695"/>
      <c r="F33" s="2695"/>
      <c r="G33" s="2695"/>
      <c r="H33" s="2699"/>
      <c r="J33" s="744" t="s">
        <v>861</v>
      </c>
      <c r="K33" s="3507" t="s">
        <v>1441</v>
      </c>
      <c r="L33" s="3508"/>
      <c r="M33" s="3508"/>
      <c r="N33" s="3508"/>
      <c r="O33" s="3508"/>
      <c r="P33" s="3508"/>
      <c r="Q33" s="3508"/>
      <c r="R33" s="3508"/>
      <c r="S33" s="3508"/>
      <c r="T33" s="3508"/>
      <c r="U33" s="3509"/>
      <c r="V33" s="2468"/>
      <c r="W33" s="2469"/>
      <c r="X33" s="188" t="s">
        <v>647</v>
      </c>
      <c r="Y33" s="12"/>
      <c r="Z33" s="12"/>
      <c r="AA33" s="12"/>
      <c r="AC33" s="265" t="s">
        <v>769</v>
      </c>
      <c r="AD33" s="197" t="s">
        <v>770</v>
      </c>
      <c r="AE33" s="266" t="s">
        <v>771</v>
      </c>
      <c r="AF33" s="723"/>
    </row>
    <row r="34" spans="2:32" s="1" customFormat="1" ht="27" customHeight="1" x14ac:dyDescent="0.15">
      <c r="B34" s="139"/>
      <c r="C34" s="192"/>
      <c r="D34" s="21"/>
      <c r="E34" s="21"/>
      <c r="F34" s="21"/>
      <c r="G34" s="21"/>
      <c r="H34" s="673"/>
      <c r="J34" s="744" t="s">
        <v>1002</v>
      </c>
      <c r="K34" s="3507" t="s">
        <v>1469</v>
      </c>
      <c r="L34" s="3508"/>
      <c r="M34" s="3508"/>
      <c r="N34" s="3508"/>
      <c r="O34" s="3508"/>
      <c r="P34" s="3508"/>
      <c r="Q34" s="3508"/>
      <c r="R34" s="3508"/>
      <c r="S34" s="3508"/>
      <c r="T34" s="3508"/>
      <c r="U34" s="3509"/>
      <c r="V34" s="2468"/>
      <c r="W34" s="2469"/>
      <c r="X34" s="188" t="s">
        <v>576</v>
      </c>
      <c r="Y34" s="1" t="s">
        <v>863</v>
      </c>
      <c r="Z34" s="2884" t="s">
        <v>1290</v>
      </c>
      <c r="AA34" s="2884"/>
      <c r="AC34" s="216" t="s">
        <v>10</v>
      </c>
      <c r="AD34" s="208" t="s">
        <v>770</v>
      </c>
      <c r="AE34" s="217" t="s">
        <v>10</v>
      </c>
      <c r="AF34" s="723"/>
    </row>
    <row r="35" spans="2:32" s="1" customFormat="1" ht="18.75" customHeight="1" x14ac:dyDescent="0.15">
      <c r="B35" s="139"/>
      <c r="C35" s="192"/>
      <c r="D35" s="21"/>
      <c r="E35" s="21"/>
      <c r="F35" s="21"/>
      <c r="G35" s="21"/>
      <c r="H35" s="673"/>
      <c r="J35" s="748"/>
      <c r="K35" s="268"/>
      <c r="L35" s="268"/>
      <c r="M35" s="268"/>
      <c r="N35" s="268"/>
      <c r="O35" s="268"/>
      <c r="P35" s="268"/>
      <c r="Q35" s="268"/>
      <c r="R35" s="268"/>
      <c r="S35" s="268"/>
      <c r="T35" s="268"/>
      <c r="U35" s="268"/>
      <c r="X35" s="3566" t="s">
        <v>1466</v>
      </c>
      <c r="Y35" s="3566"/>
      <c r="Z35" s="3566"/>
      <c r="AA35" s="3566"/>
      <c r="AB35" s="3567"/>
      <c r="AC35" s="616"/>
      <c r="AD35" s="12"/>
      <c r="AE35" s="143"/>
      <c r="AF35" s="723"/>
    </row>
    <row r="36" spans="2:32" s="1" customFormat="1" ht="22.5" customHeight="1" x14ac:dyDescent="0.15">
      <c r="B36" s="139"/>
      <c r="C36" s="192"/>
      <c r="D36" s="21"/>
      <c r="E36" s="21"/>
      <c r="F36" s="21"/>
      <c r="G36" s="21"/>
      <c r="H36" s="673"/>
      <c r="J36" s="748"/>
      <c r="K36" s="268"/>
      <c r="L36" s="268"/>
      <c r="M36" s="268"/>
      <c r="N36" s="268"/>
      <c r="O36" s="268"/>
      <c r="P36" s="268"/>
      <c r="Q36" s="268"/>
      <c r="R36" s="268"/>
      <c r="S36" s="268"/>
      <c r="T36" s="268"/>
      <c r="U36" s="268"/>
      <c r="X36" s="12"/>
      <c r="Y36" s="1" t="s">
        <v>863</v>
      </c>
      <c r="Z36" s="2884" t="s">
        <v>1443</v>
      </c>
      <c r="AA36" s="2884"/>
      <c r="AC36" s="216" t="s">
        <v>10</v>
      </c>
      <c r="AD36" s="208" t="s">
        <v>770</v>
      </c>
      <c r="AE36" s="217" t="s">
        <v>10</v>
      </c>
      <c r="AF36" s="723"/>
    </row>
    <row r="37" spans="2:32" s="1" customFormat="1" ht="26.25" customHeight="1" x14ac:dyDescent="0.15">
      <c r="B37" s="139"/>
      <c r="C37" s="192"/>
      <c r="D37" s="21"/>
      <c r="E37" s="21"/>
      <c r="F37" s="21"/>
      <c r="G37" s="21"/>
      <c r="H37" s="21"/>
      <c r="I37" s="139"/>
      <c r="J37" s="748"/>
      <c r="K37" s="268"/>
      <c r="L37" s="268"/>
      <c r="M37" s="268"/>
      <c r="N37" s="268"/>
      <c r="O37" s="268"/>
      <c r="P37" s="268"/>
      <c r="Q37" s="268"/>
      <c r="R37" s="268"/>
      <c r="S37" s="268"/>
      <c r="T37" s="268"/>
      <c r="U37" s="268"/>
      <c r="X37" s="3566" t="s">
        <v>1467</v>
      </c>
      <c r="Y37" s="3566"/>
      <c r="Z37" s="3566"/>
      <c r="AA37" s="3566"/>
      <c r="AB37" s="3567"/>
      <c r="AC37" s="190"/>
      <c r="AD37" s="659"/>
      <c r="AE37" s="191"/>
      <c r="AF37" s="723"/>
    </row>
    <row r="38" spans="2:32" s="274" customFormat="1" ht="27" customHeight="1" x14ac:dyDescent="0.15">
      <c r="B38" s="270"/>
      <c r="C38" s="271"/>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65" t="s">
        <v>769</v>
      </c>
      <c r="AD38" s="197" t="s">
        <v>770</v>
      </c>
      <c r="AE38" s="266" t="s">
        <v>771</v>
      </c>
      <c r="AF38" s="273"/>
    </row>
    <row r="39" spans="2:32" s="1" customFormat="1" ht="27" customHeight="1" x14ac:dyDescent="0.15">
      <c r="B39" s="139"/>
      <c r="C39" s="2694" t="s">
        <v>1470</v>
      </c>
      <c r="D39" s="2695"/>
      <c r="E39" s="2695"/>
      <c r="F39" s="2695"/>
      <c r="G39" s="2695"/>
      <c r="H39" s="2695"/>
      <c r="I39" s="2695"/>
      <c r="J39" s="2695"/>
      <c r="K39" s="2695"/>
      <c r="L39" s="2695"/>
      <c r="M39" s="2695"/>
      <c r="N39" s="2695"/>
      <c r="O39" s="2695"/>
      <c r="P39" s="2695"/>
      <c r="Q39" s="2695"/>
      <c r="R39" s="2695"/>
      <c r="S39" s="2695"/>
      <c r="T39" s="2695"/>
      <c r="U39" s="2695"/>
      <c r="V39" s="2695"/>
      <c r="W39" s="2695"/>
      <c r="X39" s="2695"/>
      <c r="Y39" s="2695"/>
      <c r="Z39" s="2695"/>
      <c r="AA39" s="2695"/>
      <c r="AC39" s="216" t="s">
        <v>10</v>
      </c>
      <c r="AD39" s="208" t="s">
        <v>770</v>
      </c>
      <c r="AE39" s="217" t="s">
        <v>10</v>
      </c>
      <c r="AF39" s="723"/>
    </row>
    <row r="40" spans="2:32" s="1" customFormat="1" ht="6.75" customHeight="1" x14ac:dyDescent="0.15">
      <c r="B40" s="139"/>
      <c r="C40" s="135"/>
      <c r="D40" s="8"/>
      <c r="E40" s="8"/>
      <c r="F40" s="8"/>
      <c r="G40" s="8"/>
      <c r="H40" s="8"/>
      <c r="I40" s="8"/>
      <c r="J40" s="8"/>
      <c r="K40" s="8"/>
      <c r="L40" s="8"/>
      <c r="M40" s="8"/>
      <c r="N40" s="8"/>
      <c r="O40" s="8"/>
      <c r="P40" s="8"/>
      <c r="Q40" s="8"/>
      <c r="R40" s="8"/>
      <c r="S40" s="8"/>
      <c r="T40" s="8"/>
      <c r="U40" s="8"/>
      <c r="V40" s="8"/>
      <c r="W40" s="8"/>
      <c r="X40" s="8"/>
      <c r="Y40" s="8"/>
      <c r="Z40" s="8"/>
      <c r="AA40" s="8"/>
      <c r="AB40" s="8"/>
      <c r="AC40" s="135"/>
      <c r="AD40" s="8"/>
      <c r="AE40" s="136"/>
      <c r="AF40" s="723"/>
    </row>
    <row r="41" spans="2:32" s="1" customFormat="1" ht="27" customHeight="1" x14ac:dyDescent="0.15">
      <c r="B41" s="139"/>
      <c r="C41" s="6"/>
      <c r="D41" s="7"/>
      <c r="E41" s="7"/>
      <c r="F41" s="7"/>
      <c r="G41" s="7"/>
      <c r="H41" s="7"/>
      <c r="I41" s="7"/>
      <c r="J41" s="7"/>
      <c r="K41" s="7"/>
      <c r="L41" s="7"/>
      <c r="M41" s="7"/>
      <c r="N41" s="7"/>
      <c r="O41" s="7"/>
      <c r="P41" s="7"/>
      <c r="Q41" s="7"/>
      <c r="R41" s="7"/>
      <c r="S41" s="7"/>
      <c r="T41" s="7"/>
      <c r="U41" s="7"/>
      <c r="V41" s="7"/>
      <c r="W41" s="7"/>
      <c r="X41" s="7"/>
      <c r="Y41" s="7"/>
      <c r="Z41" s="7"/>
      <c r="AA41" s="7"/>
      <c r="AB41" s="7"/>
      <c r="AC41" s="265" t="s">
        <v>769</v>
      </c>
      <c r="AD41" s="197" t="s">
        <v>770</v>
      </c>
      <c r="AE41" s="266" t="s">
        <v>771</v>
      </c>
      <c r="AF41" s="723"/>
    </row>
    <row r="42" spans="2:32" s="1" customFormat="1" ht="27" customHeight="1" x14ac:dyDescent="0.15">
      <c r="B42" s="139"/>
      <c r="C42" s="2694" t="s">
        <v>1471</v>
      </c>
      <c r="D42" s="2695"/>
      <c r="E42" s="2695"/>
      <c r="F42" s="2695"/>
      <c r="G42" s="2695"/>
      <c r="H42" s="2695"/>
      <c r="I42" s="2695"/>
      <c r="J42" s="2695"/>
      <c r="K42" s="2695"/>
      <c r="L42" s="2695"/>
      <c r="M42" s="2695"/>
      <c r="N42" s="2695"/>
      <c r="O42" s="2695"/>
      <c r="P42" s="2695"/>
      <c r="Q42" s="2695"/>
      <c r="R42" s="2695"/>
      <c r="S42" s="2695"/>
      <c r="T42" s="2695"/>
      <c r="U42" s="2695"/>
      <c r="V42" s="2695"/>
      <c r="W42" s="2695"/>
      <c r="X42" s="2695"/>
      <c r="Y42" s="2695"/>
      <c r="Z42" s="2695"/>
      <c r="AA42" s="2695"/>
      <c r="AC42" s="216" t="s">
        <v>10</v>
      </c>
      <c r="AD42" s="208" t="s">
        <v>770</v>
      </c>
      <c r="AE42" s="217" t="s">
        <v>10</v>
      </c>
      <c r="AF42" s="723"/>
    </row>
    <row r="43" spans="2:32" s="1" customFormat="1" ht="27" customHeight="1" x14ac:dyDescent="0.15">
      <c r="B43" s="139"/>
      <c r="C43" s="2694" t="s">
        <v>1472</v>
      </c>
      <c r="D43" s="2695"/>
      <c r="E43" s="2695"/>
      <c r="F43" s="2695"/>
      <c r="G43" s="2695"/>
      <c r="H43" s="2695"/>
      <c r="I43" s="2695"/>
      <c r="J43" s="2695"/>
      <c r="K43" s="2695"/>
      <c r="L43" s="2695"/>
      <c r="M43" s="2695"/>
      <c r="N43" s="2695"/>
      <c r="O43" s="2695"/>
      <c r="P43" s="2695"/>
      <c r="Q43" s="2695"/>
      <c r="R43" s="2695"/>
      <c r="S43" s="2695"/>
      <c r="T43" s="2695"/>
      <c r="U43" s="2695"/>
      <c r="V43" s="2695"/>
      <c r="W43" s="2695"/>
      <c r="X43" s="2695"/>
      <c r="Y43" s="2695"/>
      <c r="Z43" s="2695"/>
      <c r="AA43" s="2695"/>
      <c r="AC43" s="616"/>
      <c r="AD43" s="12"/>
      <c r="AE43" s="143"/>
      <c r="AF43" s="723"/>
    </row>
    <row r="44" spans="2:32" s="1" customFormat="1" ht="6.75" customHeight="1" x14ac:dyDescent="0.15">
      <c r="B44" s="139"/>
      <c r="C44" s="135"/>
      <c r="D44" s="8"/>
      <c r="E44" s="8"/>
      <c r="F44" s="8"/>
      <c r="G44" s="8"/>
      <c r="H44" s="8"/>
      <c r="I44" s="8"/>
      <c r="J44" s="8"/>
      <c r="K44" s="8"/>
      <c r="L44" s="8"/>
      <c r="M44" s="8"/>
      <c r="N44" s="8"/>
      <c r="O44" s="8"/>
      <c r="P44" s="8"/>
      <c r="Q44" s="8"/>
      <c r="R44" s="8"/>
      <c r="S44" s="8"/>
      <c r="T44" s="8"/>
      <c r="U44" s="8"/>
      <c r="V44" s="8"/>
      <c r="W44" s="8"/>
      <c r="X44" s="8"/>
      <c r="Y44" s="8"/>
      <c r="Z44" s="8"/>
      <c r="AA44" s="8"/>
      <c r="AB44" s="8"/>
      <c r="AC44" s="135"/>
      <c r="AD44" s="8"/>
      <c r="AE44" s="136"/>
      <c r="AF44" s="723"/>
    </row>
    <row r="45" spans="2:32" s="1" customFormat="1" ht="10.5" customHeight="1" x14ac:dyDescent="0.15">
      <c r="B45" s="135"/>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6"/>
    </row>
    <row r="46" spans="2:32" s="1" customFormat="1" ht="10.5" customHeight="1" x14ac:dyDescent="0.15"/>
    <row r="47" spans="2:32" s="223" customFormat="1" ht="33.75" customHeight="1" x14ac:dyDescent="0.15">
      <c r="C47" s="2695" t="s">
        <v>1473</v>
      </c>
      <c r="D47" s="2695"/>
      <c r="E47" s="2695"/>
      <c r="F47" s="2695"/>
      <c r="G47" s="2695"/>
      <c r="H47" s="2695"/>
      <c r="I47" s="2695"/>
      <c r="J47" s="2695"/>
      <c r="K47" s="2695"/>
      <c r="L47" s="2695"/>
      <c r="M47" s="2695"/>
      <c r="N47" s="2695"/>
      <c r="O47" s="2695"/>
      <c r="P47" s="2695"/>
      <c r="Q47" s="2695"/>
      <c r="R47" s="2695"/>
      <c r="S47" s="2695"/>
      <c r="T47" s="2695"/>
      <c r="U47" s="2695"/>
      <c r="V47" s="2695"/>
      <c r="W47" s="2695"/>
      <c r="X47" s="2695"/>
      <c r="Y47" s="2695"/>
      <c r="Z47" s="2695"/>
      <c r="AA47" s="2695"/>
      <c r="AB47" s="2695"/>
      <c r="AC47" s="2695"/>
      <c r="AD47" s="2695"/>
      <c r="AE47" s="2695"/>
    </row>
    <row r="48" spans="2:32" s="223" customFormat="1" ht="33.75" customHeight="1" x14ac:dyDescent="0.15">
      <c r="C48" s="2695" t="s">
        <v>1474</v>
      </c>
      <c r="D48" s="2695"/>
      <c r="E48" s="2695"/>
      <c r="F48" s="2695"/>
      <c r="G48" s="2695"/>
      <c r="H48" s="2695"/>
      <c r="I48" s="2695"/>
      <c r="J48" s="2695"/>
      <c r="K48" s="2695"/>
      <c r="L48" s="2695"/>
      <c r="M48" s="2695"/>
      <c r="N48" s="2695"/>
      <c r="O48" s="2695"/>
      <c r="P48" s="2695"/>
      <c r="Q48" s="2695"/>
      <c r="R48" s="2695"/>
      <c r="S48" s="2695"/>
      <c r="T48" s="2695"/>
      <c r="U48" s="2695"/>
      <c r="V48" s="2695"/>
      <c r="W48" s="2695"/>
      <c r="X48" s="2695"/>
      <c r="Y48" s="2695"/>
      <c r="Z48" s="2695"/>
      <c r="AA48" s="2695"/>
      <c r="AB48" s="2695"/>
      <c r="AC48" s="2695"/>
      <c r="AD48" s="2695"/>
      <c r="AE48" s="2695"/>
    </row>
    <row r="49" spans="3:31" s="1" customFormat="1" ht="18" customHeight="1" x14ac:dyDescent="0.15">
      <c r="C49" s="3255" t="s">
        <v>1475</v>
      </c>
      <c r="D49" s="3255"/>
      <c r="E49" s="3255"/>
      <c r="F49" s="3255"/>
      <c r="G49" s="3255"/>
      <c r="H49" s="3255"/>
      <c r="I49" s="3255"/>
      <c r="J49" s="3255"/>
      <c r="K49" s="3255"/>
      <c r="L49" s="3255"/>
      <c r="M49" s="3255"/>
      <c r="N49" s="3255"/>
      <c r="O49" s="3255"/>
      <c r="P49" s="3255"/>
      <c r="Q49" s="3255"/>
      <c r="R49" s="3255"/>
      <c r="S49" s="3255"/>
      <c r="T49" s="3255"/>
      <c r="U49" s="3255"/>
      <c r="V49" s="3255"/>
      <c r="W49" s="3255"/>
      <c r="X49" s="3255"/>
      <c r="Y49" s="3255"/>
      <c r="Z49" s="3255"/>
      <c r="AA49" s="3255"/>
      <c r="AB49" s="3255"/>
      <c r="AC49" s="3255"/>
      <c r="AD49" s="3255"/>
      <c r="AE49" s="3255"/>
    </row>
    <row r="50" spans="3:31" s="1" customFormat="1" ht="18" customHeight="1" x14ac:dyDescent="0.15">
      <c r="C50" s="3255" t="s">
        <v>1476</v>
      </c>
      <c r="D50" s="3255"/>
      <c r="E50" s="3255"/>
      <c r="F50" s="3255"/>
      <c r="G50" s="3255"/>
      <c r="H50" s="3255"/>
      <c r="I50" s="3255"/>
      <c r="J50" s="3255"/>
      <c r="K50" s="3255"/>
      <c r="L50" s="3255"/>
      <c r="M50" s="3255"/>
      <c r="N50" s="3255"/>
      <c r="O50" s="3255"/>
      <c r="P50" s="3255"/>
      <c r="Q50" s="3255"/>
      <c r="R50" s="3255"/>
      <c r="S50" s="3255"/>
      <c r="T50" s="3255"/>
      <c r="U50" s="3255"/>
      <c r="V50" s="3255"/>
      <c r="W50" s="3255"/>
      <c r="X50" s="3255"/>
      <c r="Y50" s="3255"/>
      <c r="Z50" s="3255"/>
      <c r="AA50" s="3255"/>
      <c r="AB50" s="3255"/>
      <c r="AC50" s="3255"/>
      <c r="AD50" s="3255"/>
      <c r="AE50" s="3255"/>
    </row>
    <row r="51" spans="3:31" s="223" customFormat="1" ht="54.75" customHeight="1" x14ac:dyDescent="0.15">
      <c r="C51" s="2695" t="s">
        <v>1477</v>
      </c>
      <c r="D51" s="2695"/>
      <c r="E51" s="2695"/>
      <c r="F51" s="2695"/>
      <c r="G51" s="2695"/>
      <c r="H51" s="2695"/>
      <c r="I51" s="2695"/>
      <c r="J51" s="2695"/>
      <c r="K51" s="2695"/>
      <c r="L51" s="2695"/>
      <c r="M51" s="2695"/>
      <c r="N51" s="2695"/>
      <c r="O51" s="2695"/>
      <c r="P51" s="2695"/>
      <c r="Q51" s="2695"/>
      <c r="R51" s="2695"/>
      <c r="S51" s="2695"/>
      <c r="T51" s="2695"/>
      <c r="U51" s="2695"/>
      <c r="V51" s="2695"/>
      <c r="W51" s="2695"/>
      <c r="X51" s="2695"/>
      <c r="Y51" s="2695"/>
      <c r="Z51" s="2695"/>
      <c r="AA51" s="2695"/>
      <c r="AB51" s="2695"/>
      <c r="AC51" s="2695"/>
      <c r="AD51" s="2695"/>
      <c r="AE51" s="2695"/>
    </row>
    <row r="52" spans="3:31" s="223" customFormat="1" ht="42.75" customHeight="1" x14ac:dyDescent="0.15">
      <c r="C52" s="2695" t="s">
        <v>1478</v>
      </c>
      <c r="D52" s="2695"/>
      <c r="E52" s="2695"/>
      <c r="F52" s="2695"/>
      <c r="G52" s="2695"/>
      <c r="H52" s="2695"/>
      <c r="I52" s="2695"/>
      <c r="J52" s="2695"/>
      <c r="K52" s="2695"/>
      <c r="L52" s="2695"/>
      <c r="M52" s="2695"/>
      <c r="N52" s="2695"/>
      <c r="O52" s="2695"/>
      <c r="P52" s="2695"/>
      <c r="Q52" s="2695"/>
      <c r="R52" s="2695"/>
      <c r="S52" s="2695"/>
      <c r="T52" s="2695"/>
      <c r="U52" s="2695"/>
      <c r="V52" s="2695"/>
      <c r="W52" s="2695"/>
      <c r="X52" s="2695"/>
      <c r="Y52" s="2695"/>
      <c r="Z52" s="2695"/>
      <c r="AA52" s="2695"/>
      <c r="AB52" s="2695"/>
      <c r="AC52" s="2695"/>
      <c r="AD52" s="2695"/>
      <c r="AE52" s="2695"/>
    </row>
    <row r="53" spans="3:31" s="223" customFormat="1" ht="18" customHeight="1" x14ac:dyDescent="0.15">
      <c r="C53" s="3255" t="s">
        <v>1479</v>
      </c>
      <c r="D53" s="3255"/>
      <c r="E53" s="3255"/>
      <c r="F53" s="3255"/>
      <c r="G53" s="3255"/>
      <c r="H53" s="3255"/>
      <c r="I53" s="3255"/>
      <c r="J53" s="3255"/>
      <c r="K53" s="3255"/>
      <c r="L53" s="3255"/>
      <c r="M53" s="3255"/>
      <c r="N53" s="3255"/>
      <c r="O53" s="3255"/>
      <c r="P53" s="3255"/>
      <c r="Q53" s="3255"/>
      <c r="R53" s="3255"/>
      <c r="S53" s="3255"/>
      <c r="T53" s="3255"/>
      <c r="U53" s="3255"/>
      <c r="V53" s="3255"/>
      <c r="W53" s="3255"/>
      <c r="X53" s="3255"/>
      <c r="Y53" s="3255"/>
      <c r="Z53" s="3255"/>
      <c r="AA53" s="3255"/>
      <c r="AB53" s="3255"/>
      <c r="AC53" s="3255"/>
      <c r="AD53" s="3255"/>
      <c r="AE53" s="3255"/>
    </row>
    <row r="54" spans="3:31" s="223" customFormat="1" ht="29.25" customHeight="1" x14ac:dyDescent="0.15">
      <c r="C54" s="2695" t="s">
        <v>1385</v>
      </c>
      <c r="D54" s="2695"/>
      <c r="E54" s="2695"/>
      <c r="F54" s="2695"/>
      <c r="G54" s="2695"/>
      <c r="H54" s="2695"/>
      <c r="I54" s="2695"/>
      <c r="J54" s="2695"/>
      <c r="K54" s="2695"/>
      <c r="L54" s="2695"/>
      <c r="M54" s="2695"/>
      <c r="N54" s="2695"/>
      <c r="O54" s="2695"/>
      <c r="P54" s="2695"/>
      <c r="Q54" s="2695"/>
      <c r="R54" s="2695"/>
      <c r="S54" s="2695"/>
      <c r="T54" s="2695"/>
      <c r="U54" s="2695"/>
      <c r="V54" s="2695"/>
      <c r="W54" s="2695"/>
      <c r="X54" s="2695"/>
      <c r="Y54" s="2695"/>
      <c r="Z54" s="2695"/>
      <c r="AA54" s="2695"/>
      <c r="AB54" s="2695"/>
      <c r="AC54" s="2695"/>
      <c r="AD54" s="2695"/>
      <c r="AE54" s="2695"/>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9"/>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fitToHeight="0"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F46"/>
  <sheetViews>
    <sheetView workbookViewId="0">
      <selection activeCell="F52" sqref="F52:G52"/>
    </sheetView>
  </sheetViews>
  <sheetFormatPr defaultColWidth="3.5" defaultRowHeight="13.5" x14ac:dyDescent="0.15"/>
  <cols>
    <col min="1" max="1" width="1.5" style="3" customWidth="1"/>
    <col min="2" max="2" width="2.5" style="3" customWidth="1"/>
    <col min="3" max="3" width="3" style="13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2135</v>
      </c>
    </row>
    <row r="3" spans="2:32" s="1" customFormat="1" x14ac:dyDescent="0.15">
      <c r="Y3" s="45" t="s">
        <v>477</v>
      </c>
      <c r="Z3" s="12"/>
      <c r="AA3" s="12" t="s">
        <v>478</v>
      </c>
      <c r="AB3" s="12"/>
      <c r="AC3" s="12" t="s">
        <v>646</v>
      </c>
      <c r="AD3" s="12"/>
      <c r="AE3" s="12" t="s">
        <v>647</v>
      </c>
    </row>
    <row r="4" spans="2:32" s="1" customFormat="1" x14ac:dyDescent="0.15">
      <c r="AE4" s="45"/>
    </row>
    <row r="5" spans="2:32" s="1" customFormat="1" ht="27" customHeight="1" x14ac:dyDescent="0.15">
      <c r="B5" s="2968" t="s">
        <v>2152</v>
      </c>
      <c r="C5" s="2968"/>
      <c r="D5" s="2968"/>
      <c r="E5" s="2968"/>
      <c r="F5" s="2968"/>
      <c r="G5" s="2968"/>
      <c r="H5" s="2968"/>
      <c r="I5" s="2968"/>
      <c r="J5" s="2968"/>
      <c r="K5" s="2968"/>
      <c r="L5" s="2968"/>
      <c r="M5" s="2968"/>
      <c r="N5" s="2968"/>
      <c r="O5" s="2968"/>
      <c r="P5" s="2968"/>
      <c r="Q5" s="2968"/>
      <c r="R5" s="2968"/>
      <c r="S5" s="2968"/>
      <c r="T5" s="2968"/>
      <c r="U5" s="2968"/>
      <c r="V5" s="2968"/>
      <c r="W5" s="2968"/>
      <c r="X5" s="2968"/>
      <c r="Y5" s="2968"/>
      <c r="Z5" s="2968"/>
      <c r="AA5" s="2968"/>
      <c r="AB5" s="2968"/>
      <c r="AC5" s="2968"/>
      <c r="AD5" s="2968"/>
      <c r="AE5" s="2968"/>
      <c r="AF5" s="2968"/>
    </row>
    <row r="6" spans="2:32" s="1" customFormat="1" x14ac:dyDescent="0.15"/>
    <row r="7" spans="2:32" s="1" customFormat="1" ht="27" customHeight="1" x14ac:dyDescent="0.15">
      <c r="B7" s="9"/>
      <c r="C7" s="2960" t="s">
        <v>1269</v>
      </c>
      <c r="D7" s="2853"/>
      <c r="E7" s="2853"/>
      <c r="F7" s="2853"/>
      <c r="G7" s="2853"/>
      <c r="H7" s="2853"/>
      <c r="I7" s="2468"/>
      <c r="J7" s="2469"/>
      <c r="K7" s="2469"/>
      <c r="L7" s="2469"/>
      <c r="M7" s="2469"/>
      <c r="N7" s="2469"/>
      <c r="O7" s="2469"/>
      <c r="P7" s="2469"/>
      <c r="Q7" s="2469"/>
      <c r="R7" s="2469"/>
      <c r="S7" s="2469"/>
      <c r="T7" s="2469"/>
      <c r="U7" s="2469"/>
      <c r="V7" s="2469"/>
      <c r="W7" s="2469"/>
      <c r="X7" s="2469"/>
      <c r="Y7" s="2469"/>
      <c r="Z7" s="2469"/>
      <c r="AA7" s="2469"/>
      <c r="AB7" s="2469"/>
      <c r="AC7" s="2469"/>
      <c r="AD7" s="2469"/>
      <c r="AE7" s="2469"/>
      <c r="AF7" s="2470"/>
    </row>
    <row r="8" spans="2:32" ht="27" customHeight="1" x14ac:dyDescent="0.15">
      <c r="B8" s="15"/>
      <c r="C8" s="2959" t="s">
        <v>1270</v>
      </c>
      <c r="D8" s="2959"/>
      <c r="E8" s="2959"/>
      <c r="F8" s="2959"/>
      <c r="G8" s="2959"/>
      <c r="H8" s="2960"/>
      <c r="I8" s="206" t="s">
        <v>10</v>
      </c>
      <c r="J8" s="735" t="s">
        <v>762</v>
      </c>
      <c r="K8" s="735"/>
      <c r="L8" s="735"/>
      <c r="M8" s="735"/>
      <c r="N8" s="208" t="s">
        <v>10</v>
      </c>
      <c r="O8" s="735" t="s">
        <v>763</v>
      </c>
      <c r="P8" s="735"/>
      <c r="Q8" s="735"/>
      <c r="R8" s="735"/>
      <c r="S8" s="208" t="s">
        <v>10</v>
      </c>
      <c r="T8" s="735" t="s">
        <v>764</v>
      </c>
      <c r="U8" s="735"/>
      <c r="V8" s="735"/>
      <c r="W8" s="735"/>
      <c r="X8" s="735"/>
      <c r="Y8" s="735"/>
      <c r="Z8" s="735"/>
      <c r="AA8" s="735"/>
      <c r="AB8" s="735"/>
      <c r="AC8" s="735"/>
      <c r="AD8" s="735"/>
      <c r="AE8" s="735"/>
      <c r="AF8" s="17"/>
    </row>
    <row r="9" spans="2:32" ht="27" customHeight="1" x14ac:dyDescent="0.15">
      <c r="B9" s="56"/>
      <c r="C9" s="3154" t="s">
        <v>1271</v>
      </c>
      <c r="D9" s="3154"/>
      <c r="E9" s="3154"/>
      <c r="F9" s="3154"/>
      <c r="G9" s="3154"/>
      <c r="H9" s="3155"/>
      <c r="I9" s="208" t="s">
        <v>10</v>
      </c>
      <c r="J9" s="1" t="s">
        <v>1480</v>
      </c>
      <c r="K9" s="7"/>
      <c r="L9" s="7"/>
      <c r="M9" s="7"/>
      <c r="N9" s="7"/>
      <c r="O9" s="7"/>
      <c r="P9" s="7"/>
      <c r="Q9" s="7"/>
      <c r="R9" s="7"/>
      <c r="S9" s="7"/>
      <c r="T9" s="7"/>
      <c r="U9" s="7"/>
      <c r="V9" s="7"/>
      <c r="W9" s="7"/>
      <c r="X9" s="7"/>
      <c r="Y9" s="7"/>
      <c r="Z9" s="7"/>
      <c r="AA9" s="7"/>
      <c r="AB9" s="7"/>
      <c r="AC9" s="7"/>
      <c r="AD9" s="7"/>
      <c r="AE9" s="7"/>
      <c r="AF9" s="58"/>
    </row>
    <row r="10" spans="2:32" ht="27" customHeight="1" x14ac:dyDescent="0.15">
      <c r="B10" s="200"/>
      <c r="C10" s="3255"/>
      <c r="D10" s="3255"/>
      <c r="E10" s="3255"/>
      <c r="F10" s="3255"/>
      <c r="G10" s="3255"/>
      <c r="H10" s="3256"/>
      <c r="I10" s="208" t="s">
        <v>10</v>
      </c>
      <c r="J10" s="2" t="s">
        <v>1481</v>
      </c>
      <c r="K10" s="1"/>
      <c r="L10" s="1"/>
      <c r="M10" s="1"/>
      <c r="N10" s="1"/>
      <c r="O10" s="1"/>
      <c r="P10" s="1"/>
      <c r="Q10" s="1"/>
      <c r="R10" s="1"/>
      <c r="S10" s="1"/>
      <c r="T10" s="1"/>
      <c r="U10" s="1"/>
      <c r="V10" s="1"/>
      <c r="W10" s="1"/>
      <c r="X10" s="1"/>
      <c r="Y10" s="1"/>
      <c r="Z10" s="1"/>
      <c r="AA10" s="1"/>
      <c r="AB10" s="1"/>
      <c r="AC10" s="1"/>
      <c r="AD10" s="1"/>
      <c r="AE10" s="1"/>
      <c r="AF10" s="92"/>
    </row>
    <row r="11" spans="2:32" ht="27" customHeight="1" x14ac:dyDescent="0.15">
      <c r="B11" s="222"/>
      <c r="C11" s="2524"/>
      <c r="D11" s="2524"/>
      <c r="E11" s="2524"/>
      <c r="F11" s="2524"/>
      <c r="G11" s="2524"/>
      <c r="H11" s="3157"/>
      <c r="I11" s="209" t="s">
        <v>10</v>
      </c>
      <c r="J11" s="87" t="s">
        <v>1482</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1124</v>
      </c>
      <c r="C14" s="7" t="s">
        <v>1483</v>
      </c>
      <c r="D14" s="7"/>
      <c r="E14" s="7"/>
      <c r="F14" s="7"/>
      <c r="G14" s="7"/>
      <c r="H14" s="10"/>
      <c r="I14" s="7"/>
      <c r="J14" s="7"/>
      <c r="K14" s="7"/>
      <c r="L14" s="7"/>
      <c r="M14" s="7"/>
      <c r="N14" s="7"/>
      <c r="O14" s="7"/>
      <c r="P14" s="10"/>
      <c r="Q14" s="244"/>
      <c r="R14" s="7"/>
      <c r="S14" s="7"/>
      <c r="T14" s="7"/>
      <c r="U14" s="7"/>
      <c r="V14" s="7"/>
      <c r="W14" s="7"/>
      <c r="X14" s="7"/>
      <c r="Y14" s="10"/>
      <c r="Z14" s="10"/>
      <c r="AA14" s="10"/>
      <c r="AB14" s="7"/>
      <c r="AC14" s="7"/>
      <c r="AD14" s="7"/>
      <c r="AE14" s="7"/>
      <c r="AF14" s="4"/>
    </row>
    <row r="15" spans="2:32" s="1" customFormat="1" ht="11.25" customHeight="1" x14ac:dyDescent="0.15">
      <c r="B15" s="139"/>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23"/>
    </row>
    <row r="16" spans="2:32" s="1" customFormat="1" ht="11.25" customHeight="1" x14ac:dyDescent="0.15">
      <c r="B16" s="139"/>
      <c r="C16" s="139"/>
      <c r="AC16" s="139"/>
      <c r="AE16" s="723"/>
      <c r="AF16" s="723"/>
    </row>
    <row r="17" spans="2:32" s="1" customFormat="1" ht="33.75" customHeight="1" x14ac:dyDescent="0.15">
      <c r="B17" s="139"/>
      <c r="C17" s="146"/>
      <c r="D17" s="1" t="s">
        <v>1484</v>
      </c>
      <c r="M17" s="45"/>
      <c r="Y17" s="2"/>
      <c r="Z17" s="2"/>
      <c r="AC17" s="139"/>
      <c r="AE17" s="132"/>
      <c r="AF17" s="723"/>
    </row>
    <row r="18" spans="2:32" s="1" customFormat="1" ht="27" customHeight="1" x14ac:dyDescent="0.15">
      <c r="B18" s="139"/>
      <c r="C18" s="192"/>
      <c r="D18" s="251"/>
      <c r="E18" s="744" t="s">
        <v>708</v>
      </c>
      <c r="F18" s="3519" t="s">
        <v>1485</v>
      </c>
      <c r="G18" s="3519"/>
      <c r="H18" s="3519"/>
      <c r="I18" s="3519"/>
      <c r="J18" s="3519"/>
      <c r="K18" s="3519"/>
      <c r="L18" s="3519"/>
      <c r="M18" s="3519"/>
      <c r="N18" s="3519"/>
      <c r="O18" s="3519"/>
      <c r="P18" s="3519"/>
      <c r="Q18" s="3519"/>
      <c r="R18" s="3519"/>
      <c r="S18" s="3519"/>
      <c r="T18" s="3519"/>
      <c r="U18" s="3519"/>
      <c r="V18" s="3519"/>
      <c r="W18" s="3519"/>
      <c r="X18" s="3519"/>
      <c r="Y18" s="3502"/>
      <c r="Z18" s="3503"/>
      <c r="AA18" s="188" t="s">
        <v>860</v>
      </c>
      <c r="AC18" s="139"/>
      <c r="AE18" s="143"/>
      <c r="AF18" s="723"/>
    </row>
    <row r="19" spans="2:32" s="1" customFormat="1" ht="27" customHeight="1" x14ac:dyDescent="0.15">
      <c r="B19" s="139"/>
      <c r="C19" s="192"/>
      <c r="D19" s="763"/>
      <c r="E19" s="744" t="s">
        <v>710</v>
      </c>
      <c r="F19" s="2672" t="s">
        <v>1486</v>
      </c>
      <c r="G19" s="2672"/>
      <c r="H19" s="2672"/>
      <c r="I19" s="2672"/>
      <c r="J19" s="2672"/>
      <c r="K19" s="2672"/>
      <c r="L19" s="2672"/>
      <c r="M19" s="2672"/>
      <c r="N19" s="2672"/>
      <c r="O19" s="2672"/>
      <c r="P19" s="2672"/>
      <c r="Q19" s="2672"/>
      <c r="R19" s="2672"/>
      <c r="S19" s="2672"/>
      <c r="T19" s="2672"/>
      <c r="U19" s="2672"/>
      <c r="V19" s="2672"/>
      <c r="W19" s="2672"/>
      <c r="X19" s="2672"/>
      <c r="Y19" s="3505"/>
      <c r="Z19" s="3570"/>
      <c r="AA19" s="188" t="s">
        <v>860</v>
      </c>
      <c r="AC19" s="139"/>
      <c r="AE19" s="132"/>
      <c r="AF19" s="723"/>
    </row>
    <row r="20" spans="2:32" s="1" customFormat="1" ht="27" customHeight="1" x14ac:dyDescent="0.15">
      <c r="B20" s="139"/>
      <c r="C20" s="192"/>
      <c r="D20" s="763"/>
      <c r="E20" s="744" t="s">
        <v>709</v>
      </c>
      <c r="F20" s="2672" t="s">
        <v>1487</v>
      </c>
      <c r="G20" s="2672"/>
      <c r="H20" s="2672"/>
      <c r="I20" s="2672"/>
      <c r="J20" s="2672"/>
      <c r="K20" s="2672"/>
      <c r="L20" s="2672"/>
      <c r="M20" s="2672"/>
      <c r="N20" s="2672"/>
      <c r="O20" s="2672"/>
      <c r="P20" s="2672"/>
      <c r="Q20" s="2672"/>
      <c r="R20" s="2672"/>
      <c r="S20" s="2672"/>
      <c r="T20" s="2672"/>
      <c r="U20" s="2672"/>
      <c r="V20" s="2672"/>
      <c r="W20" s="2672"/>
      <c r="X20" s="2672"/>
      <c r="Y20" s="3505"/>
      <c r="Z20" s="3570"/>
      <c r="AA20" s="191" t="s">
        <v>634</v>
      </c>
      <c r="AC20" s="139"/>
      <c r="AE20" s="723"/>
      <c r="AF20" s="723"/>
    </row>
    <row r="21" spans="2:32" s="1" customFormat="1" ht="27" customHeight="1" x14ac:dyDescent="0.15">
      <c r="B21" s="139"/>
      <c r="C21" s="146"/>
      <c r="D21" s="251"/>
      <c r="E21" s="744" t="s">
        <v>711</v>
      </c>
      <c r="F21" s="3519" t="s">
        <v>1488</v>
      </c>
      <c r="G21" s="3519"/>
      <c r="H21" s="3519"/>
      <c r="I21" s="3519"/>
      <c r="J21" s="3519"/>
      <c r="K21" s="3519"/>
      <c r="L21" s="3519"/>
      <c r="M21" s="3519"/>
      <c r="N21" s="3519"/>
      <c r="O21" s="3519"/>
      <c r="P21" s="3519"/>
      <c r="Q21" s="3519"/>
      <c r="R21" s="3519"/>
      <c r="S21" s="3519"/>
      <c r="T21" s="3519"/>
      <c r="U21" s="3519"/>
      <c r="V21" s="3519"/>
      <c r="W21" s="3519"/>
      <c r="X21" s="3519"/>
      <c r="Y21" s="3502"/>
      <c r="Z21" s="3503"/>
      <c r="AA21" s="188" t="s">
        <v>860</v>
      </c>
      <c r="AC21" s="139"/>
      <c r="AE21" s="723"/>
      <c r="AF21" s="723"/>
    </row>
    <row r="22" spans="2:32" s="1" customFormat="1" ht="27" customHeight="1" x14ac:dyDescent="0.15">
      <c r="B22" s="139"/>
      <c r="C22" s="192"/>
      <c r="D22" s="251"/>
      <c r="E22" s="744" t="s">
        <v>1426</v>
      </c>
      <c r="F22" s="3519" t="s">
        <v>1489</v>
      </c>
      <c r="G22" s="3519"/>
      <c r="H22" s="3519"/>
      <c r="I22" s="3519"/>
      <c r="J22" s="3519"/>
      <c r="K22" s="3519"/>
      <c r="L22" s="3519"/>
      <c r="M22" s="3519"/>
      <c r="N22" s="3519"/>
      <c r="O22" s="3519"/>
      <c r="P22" s="3519"/>
      <c r="Q22" s="3519"/>
      <c r="R22" s="3519"/>
      <c r="S22" s="3519"/>
      <c r="T22" s="3519"/>
      <c r="U22" s="3519"/>
      <c r="V22" s="3519"/>
      <c r="W22" s="3519"/>
      <c r="X22" s="3519"/>
      <c r="Y22" s="3502"/>
      <c r="Z22" s="3503"/>
      <c r="AA22" s="188" t="s">
        <v>634</v>
      </c>
      <c r="AC22" s="139"/>
      <c r="AE22" s="132"/>
      <c r="AF22" s="723"/>
    </row>
    <row r="23" spans="2:32" s="1" customFormat="1" ht="11.25" customHeight="1" x14ac:dyDescent="0.15">
      <c r="B23" s="139"/>
      <c r="C23" s="146"/>
      <c r="D23" s="268"/>
      <c r="E23" s="748"/>
      <c r="H23" s="268"/>
      <c r="K23" s="268"/>
      <c r="L23" s="268"/>
      <c r="M23" s="268"/>
      <c r="N23" s="268"/>
      <c r="O23" s="268"/>
      <c r="P23" s="268"/>
      <c r="Q23" s="268"/>
      <c r="T23" s="12"/>
      <c r="U23" s="12"/>
      <c r="V23" s="763"/>
      <c r="W23" s="763"/>
      <c r="Z23" s="2"/>
      <c r="AA23" s="2"/>
      <c r="AC23" s="139"/>
      <c r="AE23" s="132"/>
      <c r="AF23" s="723"/>
    </row>
    <row r="24" spans="2:32" s="1" customFormat="1" ht="27" customHeight="1" x14ac:dyDescent="0.15">
      <c r="B24" s="139"/>
      <c r="C24" s="146"/>
      <c r="D24" s="1" t="s">
        <v>1490</v>
      </c>
      <c r="E24" s="12"/>
      <c r="H24" s="268"/>
      <c r="K24" s="268"/>
      <c r="L24" s="268"/>
      <c r="M24" s="268"/>
      <c r="N24" s="268"/>
      <c r="O24" s="268"/>
      <c r="P24" s="268"/>
      <c r="Q24" s="268"/>
      <c r="T24" s="12"/>
      <c r="U24" s="12"/>
      <c r="V24" s="763"/>
      <c r="W24" s="763"/>
      <c r="Z24" s="12"/>
      <c r="AA24" s="12"/>
      <c r="AC24" s="139"/>
      <c r="AE24" s="132"/>
      <c r="AF24" s="723"/>
    </row>
    <row r="25" spans="2:32" s="1" customFormat="1" ht="27" customHeight="1" x14ac:dyDescent="0.15">
      <c r="B25" s="139"/>
      <c r="C25" s="192"/>
      <c r="D25" s="251"/>
      <c r="E25" s="744" t="s">
        <v>708</v>
      </c>
      <c r="F25" s="3519" t="s">
        <v>1485</v>
      </c>
      <c r="G25" s="3519"/>
      <c r="H25" s="3519"/>
      <c r="I25" s="3519"/>
      <c r="J25" s="3519"/>
      <c r="K25" s="3519"/>
      <c r="L25" s="3519"/>
      <c r="M25" s="3519"/>
      <c r="N25" s="3519"/>
      <c r="O25" s="3519"/>
      <c r="P25" s="3519"/>
      <c r="Q25" s="3519"/>
      <c r="R25" s="3519"/>
      <c r="S25" s="3519"/>
      <c r="T25" s="3519"/>
      <c r="U25" s="3519"/>
      <c r="V25" s="3519"/>
      <c r="W25" s="3519"/>
      <c r="X25" s="3519"/>
      <c r="Y25" s="2468"/>
      <c r="Z25" s="2469"/>
      <c r="AA25" s="188" t="s">
        <v>860</v>
      </c>
      <c r="AB25" s="12"/>
      <c r="AC25" s="139"/>
      <c r="AE25" s="132"/>
      <c r="AF25" s="723"/>
    </row>
    <row r="26" spans="2:32" s="1" customFormat="1" ht="27" customHeight="1" x14ac:dyDescent="0.15">
      <c r="B26" s="139"/>
      <c r="C26" s="146"/>
      <c r="D26" s="251"/>
      <c r="E26" s="744" t="s">
        <v>710</v>
      </c>
      <c r="F26" s="3519" t="s">
        <v>1491</v>
      </c>
      <c r="G26" s="3519"/>
      <c r="H26" s="3519"/>
      <c r="I26" s="3519"/>
      <c r="J26" s="3519"/>
      <c r="K26" s="3519"/>
      <c r="L26" s="3519"/>
      <c r="M26" s="3519"/>
      <c r="N26" s="3519"/>
      <c r="O26" s="3519"/>
      <c r="P26" s="3519"/>
      <c r="Q26" s="3519"/>
      <c r="R26" s="3519"/>
      <c r="S26" s="3519"/>
      <c r="T26" s="3519"/>
      <c r="U26" s="3519"/>
      <c r="V26" s="3519"/>
      <c r="W26" s="3519"/>
      <c r="X26" s="3519"/>
      <c r="Y26" s="2468"/>
      <c r="Z26" s="2469"/>
      <c r="AA26" s="188" t="s">
        <v>860</v>
      </c>
      <c r="AB26" s="12"/>
      <c r="AC26" s="139"/>
      <c r="AE26" s="132"/>
      <c r="AF26" s="723"/>
    </row>
    <row r="27" spans="2:32" s="1" customFormat="1" ht="27" customHeight="1" x14ac:dyDescent="0.15">
      <c r="B27" s="139"/>
      <c r="C27" s="146"/>
      <c r="D27" s="251"/>
      <c r="E27" s="744" t="s">
        <v>709</v>
      </c>
      <c r="F27" s="3519" t="s">
        <v>1492</v>
      </c>
      <c r="G27" s="3519"/>
      <c r="H27" s="3519"/>
      <c r="I27" s="3519"/>
      <c r="J27" s="3519"/>
      <c r="K27" s="3519"/>
      <c r="L27" s="3519"/>
      <c r="M27" s="3519"/>
      <c r="N27" s="3519"/>
      <c r="O27" s="3519"/>
      <c r="P27" s="3519"/>
      <c r="Q27" s="3519"/>
      <c r="R27" s="3519"/>
      <c r="S27" s="3519"/>
      <c r="T27" s="3519"/>
      <c r="U27" s="3519"/>
      <c r="V27" s="3519"/>
      <c r="W27" s="3519"/>
      <c r="X27" s="3519"/>
      <c r="Y27" s="2468"/>
      <c r="Z27" s="2469"/>
      <c r="AA27" s="188" t="s">
        <v>860</v>
      </c>
      <c r="AB27" s="12"/>
      <c r="AC27" s="139"/>
      <c r="AE27" s="132"/>
      <c r="AF27" s="723"/>
    </row>
    <row r="28" spans="2:32" s="1" customFormat="1" ht="27" customHeight="1" x14ac:dyDescent="0.15">
      <c r="B28" s="139"/>
      <c r="C28" s="146"/>
      <c r="D28" s="251"/>
      <c r="E28" s="744" t="s">
        <v>711</v>
      </c>
      <c r="F28" s="3519" t="s">
        <v>1493</v>
      </c>
      <c r="G28" s="3519"/>
      <c r="H28" s="3519"/>
      <c r="I28" s="3519"/>
      <c r="J28" s="3519"/>
      <c r="K28" s="3519"/>
      <c r="L28" s="3519"/>
      <c r="M28" s="3519"/>
      <c r="N28" s="3519"/>
      <c r="O28" s="3519"/>
      <c r="P28" s="3519"/>
      <c r="Q28" s="3519"/>
      <c r="R28" s="3519"/>
      <c r="S28" s="3519"/>
      <c r="T28" s="3519"/>
      <c r="U28" s="3519"/>
      <c r="V28" s="3519"/>
      <c r="W28" s="3519"/>
      <c r="X28" s="3519"/>
      <c r="Y28" s="2468"/>
      <c r="Z28" s="2469"/>
      <c r="AA28" s="188" t="s">
        <v>860</v>
      </c>
      <c r="AB28" s="12"/>
      <c r="AC28" s="139"/>
      <c r="AE28" s="132"/>
      <c r="AF28" s="723"/>
    </row>
    <row r="29" spans="2:32" s="1" customFormat="1" ht="27" customHeight="1" x14ac:dyDescent="0.15">
      <c r="B29" s="139"/>
      <c r="C29" s="146"/>
      <c r="D29" s="251"/>
      <c r="E29" s="744" t="s">
        <v>1426</v>
      </c>
      <c r="F29" s="3519" t="s">
        <v>1494</v>
      </c>
      <c r="G29" s="3519"/>
      <c r="H29" s="3519"/>
      <c r="I29" s="3519"/>
      <c r="J29" s="3519"/>
      <c r="K29" s="3519"/>
      <c r="L29" s="3519"/>
      <c r="M29" s="3519"/>
      <c r="N29" s="3519"/>
      <c r="O29" s="3519"/>
      <c r="P29" s="3519"/>
      <c r="Q29" s="3519"/>
      <c r="R29" s="3519"/>
      <c r="S29" s="3519"/>
      <c r="T29" s="3519"/>
      <c r="U29" s="3519"/>
      <c r="V29" s="3519"/>
      <c r="W29" s="3519"/>
      <c r="X29" s="3519"/>
      <c r="Y29" s="2468"/>
      <c r="Z29" s="2469"/>
      <c r="AA29" s="188" t="s">
        <v>634</v>
      </c>
      <c r="AB29" s="12"/>
      <c r="AC29" s="139"/>
      <c r="AE29" s="132"/>
      <c r="AF29" s="723"/>
    </row>
    <row r="30" spans="2:32" s="1" customFormat="1" ht="33.75" customHeight="1" x14ac:dyDescent="0.15">
      <c r="B30" s="139"/>
      <c r="C30" s="146"/>
      <c r="D30" s="662"/>
      <c r="F30" s="748"/>
      <c r="G30" s="268"/>
      <c r="H30" s="268"/>
      <c r="I30" s="268"/>
      <c r="J30" s="268"/>
      <c r="K30" s="268"/>
      <c r="L30" s="268"/>
      <c r="M30" s="268"/>
      <c r="N30" s="268"/>
      <c r="O30" s="268"/>
      <c r="P30" s="268"/>
      <c r="Q30" s="268"/>
      <c r="T30" s="12"/>
      <c r="U30" s="12"/>
      <c r="V30" s="752"/>
      <c r="W30" s="752"/>
      <c r="Y30" s="2"/>
      <c r="Z30" s="2"/>
      <c r="AC30" s="265" t="s">
        <v>769</v>
      </c>
      <c r="AD30" s="197" t="s">
        <v>770</v>
      </c>
      <c r="AE30" s="266" t="s">
        <v>771</v>
      </c>
      <c r="AF30" s="723"/>
    </row>
    <row r="31" spans="2:32" s="1" customFormat="1" ht="33.75" customHeight="1" x14ac:dyDescent="0.15">
      <c r="B31" s="139"/>
      <c r="C31" s="146"/>
      <c r="D31" s="2660" t="s">
        <v>1495</v>
      </c>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12" t="s">
        <v>863</v>
      </c>
      <c r="AC31" s="216" t="s">
        <v>10</v>
      </c>
      <c r="AD31" s="208" t="s">
        <v>770</v>
      </c>
      <c r="AE31" s="217" t="s">
        <v>10</v>
      </c>
      <c r="AF31" s="723"/>
    </row>
    <row r="32" spans="2:32" s="1" customFormat="1" ht="33.75" customHeight="1" x14ac:dyDescent="0.15">
      <c r="B32" s="139"/>
      <c r="C32" s="146"/>
      <c r="D32" s="662"/>
      <c r="AC32" s="139"/>
      <c r="AE32" s="132"/>
      <c r="AF32" s="723"/>
    </row>
    <row r="33" spans="1:32" s="1" customFormat="1" ht="10.5" customHeight="1" x14ac:dyDescent="0.15">
      <c r="B33" s="139"/>
      <c r="C33" s="135"/>
      <c r="D33" s="8"/>
      <c r="E33" s="8"/>
      <c r="F33" s="8"/>
      <c r="G33" s="8"/>
      <c r="H33" s="8"/>
      <c r="AC33" s="139"/>
      <c r="AE33" s="723"/>
      <c r="AF33" s="723"/>
    </row>
    <row r="34" spans="1:32" s="1" customFormat="1" ht="11.25" customHeight="1" x14ac:dyDescent="0.15">
      <c r="B34" s="139"/>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23"/>
    </row>
    <row r="35" spans="1:32" s="1" customFormat="1" ht="27" customHeight="1" x14ac:dyDescent="0.15">
      <c r="B35" s="139"/>
      <c r="C35" s="139"/>
      <c r="AC35" s="265" t="s">
        <v>769</v>
      </c>
      <c r="AD35" s="197" t="s">
        <v>770</v>
      </c>
      <c r="AE35" s="266" t="s">
        <v>771</v>
      </c>
      <c r="AF35" s="723"/>
    </row>
    <row r="36" spans="1:32" s="1" customFormat="1" ht="27" customHeight="1" x14ac:dyDescent="0.15">
      <c r="B36" s="139"/>
      <c r="C36" s="2694" t="s">
        <v>1496</v>
      </c>
      <c r="D36" s="2695"/>
      <c r="E36" s="2695"/>
      <c r="F36" s="2695"/>
      <c r="G36" s="2695"/>
      <c r="H36" s="2695"/>
      <c r="I36" s="2695"/>
      <c r="J36" s="2695"/>
      <c r="K36" s="2695"/>
      <c r="L36" s="2695"/>
      <c r="M36" s="2695"/>
      <c r="N36" s="2695"/>
      <c r="O36" s="2695"/>
      <c r="P36" s="2695"/>
      <c r="Q36" s="2695"/>
      <c r="R36" s="2695"/>
      <c r="S36" s="2695"/>
      <c r="T36" s="2695"/>
      <c r="U36" s="2695"/>
      <c r="V36" s="2695"/>
      <c r="W36" s="2695"/>
      <c r="X36" s="2695"/>
      <c r="Y36" s="2695"/>
      <c r="Z36" s="2695"/>
      <c r="AA36" s="2695"/>
      <c r="AC36" s="216" t="s">
        <v>10</v>
      </c>
      <c r="AD36" s="208" t="s">
        <v>770</v>
      </c>
      <c r="AE36" s="217" t="s">
        <v>10</v>
      </c>
      <c r="AF36" s="723"/>
    </row>
    <row r="37" spans="1:32" s="1" customFormat="1" ht="11.25" customHeight="1" x14ac:dyDescent="0.15">
      <c r="B37" s="139"/>
      <c r="C37" s="135"/>
      <c r="D37" s="8"/>
      <c r="E37" s="8"/>
      <c r="F37" s="8"/>
      <c r="G37" s="8"/>
      <c r="H37" s="8"/>
      <c r="I37" s="8"/>
      <c r="J37" s="8"/>
      <c r="K37" s="8"/>
      <c r="L37" s="8"/>
      <c r="M37" s="8"/>
      <c r="N37" s="8"/>
      <c r="O37" s="8"/>
      <c r="P37" s="8"/>
      <c r="Q37" s="8"/>
      <c r="R37" s="8"/>
      <c r="S37" s="8"/>
      <c r="T37" s="8"/>
      <c r="U37" s="8"/>
      <c r="V37" s="8"/>
      <c r="W37" s="8"/>
      <c r="X37" s="8"/>
      <c r="Y37" s="8"/>
      <c r="Z37" s="8"/>
      <c r="AA37" s="8"/>
      <c r="AB37" s="8"/>
      <c r="AC37" s="135"/>
      <c r="AD37" s="8"/>
      <c r="AE37" s="136"/>
      <c r="AF37" s="723"/>
    </row>
    <row r="38" spans="1:32" s="1" customFormat="1" ht="11.25" customHeight="1" x14ac:dyDescent="0.15">
      <c r="A38" s="723"/>
      <c r="B38" s="13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6"/>
    </row>
    <row r="39" spans="1:32" s="1" customFormat="1" ht="18" customHeight="1" x14ac:dyDescent="0.15">
      <c r="C39" s="3154" t="s">
        <v>1497</v>
      </c>
      <c r="D39" s="3255"/>
      <c r="E39" s="3255"/>
      <c r="F39" s="3255"/>
      <c r="G39" s="3255"/>
      <c r="H39" s="3255"/>
      <c r="I39" s="3255"/>
      <c r="J39" s="3255"/>
      <c r="K39" s="3255"/>
      <c r="L39" s="3255"/>
      <c r="M39" s="3255"/>
      <c r="N39" s="3255"/>
      <c r="O39" s="3255"/>
      <c r="P39" s="3255"/>
      <c r="Q39" s="3255"/>
      <c r="R39" s="3255"/>
      <c r="S39" s="3255"/>
      <c r="T39" s="3255"/>
      <c r="U39" s="3255"/>
      <c r="V39" s="3255"/>
      <c r="W39" s="3255"/>
      <c r="X39" s="3255"/>
      <c r="Y39" s="3255"/>
      <c r="Z39" s="3255"/>
      <c r="AA39" s="3255"/>
      <c r="AB39" s="3255"/>
      <c r="AC39" s="3255"/>
      <c r="AD39" s="3255"/>
      <c r="AE39" s="3255"/>
    </row>
    <row r="40" spans="1:32" s="223" customFormat="1" ht="61.5" customHeight="1" x14ac:dyDescent="0.15">
      <c r="C40" s="2695" t="s">
        <v>1498</v>
      </c>
      <c r="D40" s="2695"/>
      <c r="E40" s="2695"/>
      <c r="F40" s="2695"/>
      <c r="G40" s="2695"/>
      <c r="H40" s="2695"/>
      <c r="I40" s="2695"/>
      <c r="J40" s="2695"/>
      <c r="K40" s="2695"/>
      <c r="L40" s="2695"/>
      <c r="M40" s="2695"/>
      <c r="N40" s="2695"/>
      <c r="O40" s="2695"/>
      <c r="P40" s="2695"/>
      <c r="Q40" s="2695"/>
      <c r="R40" s="2695"/>
      <c r="S40" s="2695"/>
      <c r="T40" s="2695"/>
      <c r="U40" s="2695"/>
      <c r="V40" s="2695"/>
      <c r="W40" s="2695"/>
      <c r="X40" s="2695"/>
      <c r="Y40" s="2695"/>
      <c r="Z40" s="2695"/>
      <c r="AA40" s="2695"/>
      <c r="AB40" s="2695"/>
      <c r="AC40" s="2695"/>
      <c r="AD40" s="2695"/>
      <c r="AE40" s="2695"/>
    </row>
    <row r="41" spans="1:32" s="223" customFormat="1" ht="52.5" customHeight="1" x14ac:dyDescent="0.15">
      <c r="C41" s="2695" t="s">
        <v>1499</v>
      </c>
      <c r="D41" s="2695"/>
      <c r="E41" s="2695"/>
      <c r="F41" s="2695"/>
      <c r="G41" s="2695"/>
      <c r="H41" s="2695"/>
      <c r="I41" s="2695"/>
      <c r="J41" s="2695"/>
      <c r="K41" s="2695"/>
      <c r="L41" s="2695"/>
      <c r="M41" s="2695"/>
      <c r="N41" s="2695"/>
      <c r="O41" s="2695"/>
      <c r="P41" s="2695"/>
      <c r="Q41" s="2695"/>
      <c r="R41" s="2695"/>
      <c r="S41" s="2695"/>
      <c r="T41" s="2695"/>
      <c r="U41" s="2695"/>
      <c r="V41" s="2695"/>
      <c r="W41" s="2695"/>
      <c r="X41" s="2695"/>
      <c r="Y41" s="2695"/>
      <c r="Z41" s="2695"/>
      <c r="AA41" s="2695"/>
      <c r="AB41" s="2695"/>
      <c r="AC41" s="2695"/>
      <c r="AD41" s="2695"/>
      <c r="AE41" s="2695"/>
    </row>
    <row r="42" spans="1:32" s="223" customFormat="1" ht="18.75" customHeight="1" x14ac:dyDescent="0.15">
      <c r="C42" s="2695" t="s">
        <v>1500</v>
      </c>
      <c r="D42" s="2695"/>
      <c r="E42" s="2695"/>
      <c r="F42" s="2695"/>
      <c r="G42" s="2695"/>
      <c r="H42" s="2695"/>
      <c r="I42" s="2695"/>
      <c r="J42" s="2695"/>
      <c r="K42" s="2695"/>
      <c r="L42" s="2695"/>
      <c r="M42" s="2695"/>
      <c r="N42" s="2695"/>
      <c r="O42" s="2695"/>
      <c r="P42" s="2695"/>
      <c r="Q42" s="2695"/>
      <c r="R42" s="2695"/>
      <c r="S42" s="2695"/>
      <c r="T42" s="2695"/>
      <c r="U42" s="2695"/>
      <c r="V42" s="2695"/>
      <c r="W42" s="2695"/>
      <c r="X42" s="2695"/>
      <c r="Y42" s="2695"/>
      <c r="Z42" s="2695"/>
      <c r="AA42" s="2695"/>
      <c r="AB42" s="2695"/>
      <c r="AC42" s="2695"/>
      <c r="AD42" s="2695"/>
      <c r="AE42" s="2695"/>
    </row>
    <row r="43" spans="1:32" s="223" customFormat="1" ht="18.75" customHeight="1" x14ac:dyDescent="0.15">
      <c r="C43" s="2695" t="s">
        <v>1501</v>
      </c>
      <c r="D43" s="2695"/>
      <c r="E43" s="2695"/>
      <c r="F43" s="2695"/>
      <c r="G43" s="2695"/>
      <c r="H43" s="2695"/>
      <c r="I43" s="2695"/>
      <c r="J43" s="2695"/>
      <c r="K43" s="2695"/>
      <c r="L43" s="2695"/>
      <c r="M43" s="2695"/>
      <c r="N43" s="2695"/>
      <c r="O43" s="2695"/>
      <c r="P43" s="2695"/>
      <c r="Q43" s="2695"/>
      <c r="R43" s="2695"/>
      <c r="S43" s="2695"/>
      <c r="T43" s="2695"/>
      <c r="U43" s="2695"/>
      <c r="V43" s="2695"/>
      <c r="W43" s="2695"/>
      <c r="X43" s="2695"/>
      <c r="Y43" s="2695"/>
      <c r="Z43" s="2695"/>
      <c r="AA43" s="2695"/>
      <c r="AB43" s="2695"/>
      <c r="AC43" s="2695"/>
      <c r="AD43" s="2695"/>
      <c r="AE43" s="2695"/>
    </row>
    <row r="44" spans="1:32" s="223" customFormat="1" ht="18.75" customHeight="1" x14ac:dyDescent="0.15">
      <c r="C44" s="2695" t="s">
        <v>1502</v>
      </c>
      <c r="D44" s="2695"/>
      <c r="E44" s="2695"/>
      <c r="F44" s="2695"/>
      <c r="G44" s="2695"/>
      <c r="H44" s="2695"/>
      <c r="I44" s="2695"/>
      <c r="J44" s="2695"/>
      <c r="K44" s="2695"/>
      <c r="L44" s="2695"/>
      <c r="M44" s="2695"/>
      <c r="N44" s="2695"/>
      <c r="O44" s="2695"/>
      <c r="P44" s="2695"/>
      <c r="Q44" s="2695"/>
      <c r="R44" s="2695"/>
      <c r="S44" s="2695"/>
      <c r="T44" s="2695"/>
      <c r="U44" s="2695"/>
      <c r="V44" s="2695"/>
      <c r="W44" s="2695"/>
      <c r="X44" s="2695"/>
      <c r="Y44" s="2695"/>
      <c r="Z44" s="2695"/>
      <c r="AA44" s="2695"/>
      <c r="AB44" s="2695"/>
      <c r="AC44" s="2695"/>
      <c r="AD44" s="2695"/>
      <c r="AE44" s="2695"/>
    </row>
    <row r="45" spans="1:32" s="223" customFormat="1" ht="29.25" customHeight="1" x14ac:dyDescent="0.15">
      <c r="C45" s="2695" t="s">
        <v>1385</v>
      </c>
      <c r="D45" s="2695"/>
      <c r="E45" s="2695"/>
      <c r="F45" s="2695"/>
      <c r="G45" s="2695"/>
      <c r="H45" s="2695"/>
      <c r="I45" s="2695"/>
      <c r="J45" s="2695"/>
      <c r="K45" s="2695"/>
      <c r="L45" s="2695"/>
      <c r="M45" s="2695"/>
      <c r="N45" s="2695"/>
      <c r="O45" s="2695"/>
      <c r="P45" s="2695"/>
      <c r="Q45" s="2695"/>
      <c r="R45" s="2695"/>
      <c r="S45" s="2695"/>
      <c r="T45" s="2695"/>
      <c r="U45" s="2695"/>
      <c r="V45" s="2695"/>
      <c r="W45" s="2695"/>
      <c r="X45" s="2695"/>
      <c r="Y45" s="2695"/>
      <c r="Z45" s="2695"/>
      <c r="AA45" s="2695"/>
      <c r="AB45" s="2695"/>
      <c r="AC45" s="2695"/>
      <c r="AD45" s="2695"/>
      <c r="AE45" s="2695"/>
    </row>
    <row r="46" spans="1:32" s="269" customFormat="1" ht="15.75" customHeight="1" x14ac:dyDescent="0.15">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9"/>
  <dataValidations count="1">
    <dataValidation type="list" allowBlank="1" showInputMessage="1" showErrorMessage="1" sqref="I8:I11 N8 S8 AC31 AE31 AC36 AE36">
      <formula1>"□,■"</formula1>
    </dataValidation>
  </dataValidations>
  <pageMargins left="0.7" right="0.7" top="0.75" bottom="0.75" header="0.3" footer="0.3"/>
  <pageSetup paperSize="9" scale="61" fitToHeight="0"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1:AD122"/>
  <sheetViews>
    <sheetView workbookViewId="0">
      <selection activeCell="F52" sqref="F52:G52"/>
    </sheetView>
  </sheetViews>
  <sheetFormatPr defaultColWidth="3.5" defaultRowHeight="13.5" x14ac:dyDescent="0.15"/>
  <cols>
    <col min="1" max="1" width="1.25" style="3" customWidth="1"/>
    <col min="2" max="2" width="4.125" style="137"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1587</v>
      </c>
    </row>
    <row r="3" spans="2:29" s="1" customFormat="1" x14ac:dyDescent="0.15">
      <c r="W3" s="45" t="s">
        <v>477</v>
      </c>
      <c r="X3" s="12"/>
      <c r="Y3" s="12" t="s">
        <v>478</v>
      </c>
      <c r="Z3" s="12"/>
      <c r="AA3" s="12" t="s">
        <v>479</v>
      </c>
      <c r="AB3" s="12"/>
      <c r="AC3" s="12" t="s">
        <v>647</v>
      </c>
    </row>
    <row r="4" spans="2:29" s="1" customFormat="1" ht="4.5" customHeight="1" x14ac:dyDescent="0.15"/>
    <row r="5" spans="2:29" s="1" customFormat="1" ht="15.75" customHeight="1" x14ac:dyDescent="0.15">
      <c r="B5" s="2968" t="s">
        <v>2153</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row>
    <row r="6" spans="2:29" s="1" customFormat="1" x14ac:dyDescent="0.15"/>
    <row r="7" spans="2:29" s="1" customFormat="1" ht="30" customHeight="1" x14ac:dyDescent="0.15">
      <c r="B7" s="2958" t="s">
        <v>1177</v>
      </c>
      <c r="C7" s="2958"/>
      <c r="D7" s="2958"/>
      <c r="E7" s="2958"/>
      <c r="F7" s="2468"/>
      <c r="G7" s="2854"/>
      <c r="H7" s="2959"/>
      <c r="I7" s="2959"/>
      <c r="J7" s="2959"/>
      <c r="K7" s="2959"/>
      <c r="L7" s="2959"/>
      <c r="M7" s="2959"/>
      <c r="N7" s="2959"/>
      <c r="O7" s="2959"/>
      <c r="P7" s="2959"/>
      <c r="Q7" s="2959"/>
      <c r="R7" s="2959"/>
      <c r="S7" s="2959"/>
      <c r="T7" s="2959"/>
      <c r="U7" s="2959"/>
      <c r="V7" s="2959"/>
      <c r="W7" s="2959"/>
      <c r="X7" s="2959"/>
      <c r="Y7" s="2959"/>
      <c r="Z7" s="2959"/>
      <c r="AA7" s="2959"/>
      <c r="AB7" s="2959"/>
      <c r="AC7" s="2960"/>
    </row>
    <row r="8" spans="2:29" ht="30" customHeight="1" x14ac:dyDescent="0.15">
      <c r="B8" s="2468" t="s">
        <v>1178</v>
      </c>
      <c r="C8" s="2469"/>
      <c r="D8" s="2469"/>
      <c r="E8" s="2469"/>
      <c r="F8" s="2469"/>
      <c r="G8" s="206" t="s">
        <v>10</v>
      </c>
      <c r="H8" s="735" t="s">
        <v>762</v>
      </c>
      <c r="I8" s="735"/>
      <c r="J8" s="735"/>
      <c r="K8" s="735"/>
      <c r="L8" s="207" t="s">
        <v>10</v>
      </c>
      <c r="M8" s="735" t="s">
        <v>763</v>
      </c>
      <c r="N8" s="735"/>
      <c r="O8" s="735"/>
      <c r="P8" s="735"/>
      <c r="Q8" s="207" t="s">
        <v>10</v>
      </c>
      <c r="R8" s="735" t="s">
        <v>764</v>
      </c>
      <c r="S8" s="735"/>
      <c r="T8" s="735"/>
      <c r="U8" s="735"/>
      <c r="V8" s="735"/>
      <c r="W8" s="735"/>
      <c r="X8" s="735"/>
      <c r="Y8" s="735"/>
      <c r="Z8" s="735"/>
      <c r="AA8" s="735"/>
      <c r="AB8" s="735"/>
      <c r="AC8" s="739"/>
    </row>
    <row r="9" spans="2:29" ht="30" customHeight="1" x14ac:dyDescent="0.15">
      <c r="B9" s="2468" t="s">
        <v>1566</v>
      </c>
      <c r="C9" s="2469"/>
      <c r="D9" s="2469"/>
      <c r="E9" s="2469"/>
      <c r="F9" s="2469"/>
      <c r="G9" s="206" t="s">
        <v>10</v>
      </c>
      <c r="H9" s="735" t="s">
        <v>1660</v>
      </c>
      <c r="I9" s="735"/>
      <c r="J9" s="735"/>
      <c r="K9" s="735"/>
      <c r="L9" s="735"/>
      <c r="M9" s="735"/>
      <c r="N9" s="735"/>
      <c r="O9" s="735"/>
      <c r="P9" s="735"/>
      <c r="Q9" s="207" t="s">
        <v>10</v>
      </c>
      <c r="R9" s="735" t="s">
        <v>1661</v>
      </c>
      <c r="S9" s="735"/>
      <c r="T9" s="735"/>
      <c r="U9" s="87"/>
      <c r="V9" s="87"/>
      <c r="W9" s="735"/>
      <c r="X9" s="735"/>
      <c r="Y9" s="735"/>
      <c r="Z9" s="735"/>
      <c r="AA9" s="735"/>
      <c r="AB9" s="735"/>
      <c r="AC9" s="739"/>
    </row>
    <row r="10" spans="2:29" s="1" customFormat="1" x14ac:dyDescent="0.15"/>
    <row r="11" spans="2:29" s="1" customFormat="1" ht="26.25" customHeight="1" x14ac:dyDescent="0.15">
      <c r="B11" s="6" t="s">
        <v>1662</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39"/>
      <c r="C12" s="307"/>
      <c r="D12" s="308"/>
      <c r="E12" s="308"/>
      <c r="F12" s="308"/>
      <c r="G12" s="307"/>
      <c r="H12" s="308"/>
      <c r="I12" s="308"/>
      <c r="J12" s="308"/>
      <c r="K12" s="308"/>
      <c r="L12" s="308"/>
      <c r="M12" s="308"/>
      <c r="N12" s="308"/>
      <c r="O12" s="308"/>
      <c r="P12" s="308"/>
      <c r="Q12" s="308"/>
      <c r="R12" s="308"/>
      <c r="S12" s="308"/>
      <c r="T12" s="308"/>
      <c r="U12" s="308"/>
      <c r="V12" s="308"/>
      <c r="W12" s="308"/>
      <c r="X12" s="308"/>
      <c r="Y12" s="308"/>
      <c r="Z12" s="308"/>
      <c r="AA12" s="211" t="s">
        <v>769</v>
      </c>
      <c r="AB12" s="197" t="s">
        <v>770</v>
      </c>
      <c r="AC12" s="266" t="s">
        <v>771</v>
      </c>
    </row>
    <row r="13" spans="2:29" s="1" customFormat="1" ht="20.25" customHeight="1" x14ac:dyDescent="0.15">
      <c r="B13" s="139"/>
      <c r="C13" s="3582" t="s">
        <v>1663</v>
      </c>
      <c r="D13" s="3583"/>
      <c r="E13" s="3583"/>
      <c r="F13" s="3584"/>
      <c r="G13" s="765"/>
      <c r="H13" s="744" t="s">
        <v>858</v>
      </c>
      <c r="I13" s="3529" t="s">
        <v>1664</v>
      </c>
      <c r="J13" s="2619"/>
      <c r="K13" s="2619"/>
      <c r="L13" s="2619"/>
      <c r="M13" s="2619"/>
      <c r="N13" s="2619"/>
      <c r="O13" s="2619"/>
      <c r="P13" s="2619"/>
      <c r="Q13" s="2619"/>
      <c r="R13" s="2619"/>
      <c r="S13" s="2619"/>
      <c r="T13" s="2619"/>
      <c r="U13" s="2620"/>
      <c r="V13" s="763"/>
      <c r="W13" s="763"/>
      <c r="X13" s="763"/>
      <c r="Y13" s="763"/>
      <c r="Z13" s="765"/>
      <c r="AA13" s="216" t="s">
        <v>10</v>
      </c>
      <c r="AB13" s="208" t="s">
        <v>770</v>
      </c>
      <c r="AC13" s="217" t="s">
        <v>10</v>
      </c>
    </row>
    <row r="14" spans="2:29" s="1" customFormat="1" ht="20.25" customHeight="1" x14ac:dyDescent="0.15">
      <c r="B14" s="146"/>
      <c r="C14" s="762"/>
      <c r="D14" s="763"/>
      <c r="E14" s="763"/>
      <c r="F14" s="764"/>
      <c r="G14" s="765"/>
      <c r="H14" s="744" t="s">
        <v>861</v>
      </c>
      <c r="I14" s="3527" t="s">
        <v>1665</v>
      </c>
      <c r="J14" s="3581"/>
      <c r="K14" s="3581"/>
      <c r="L14" s="3581"/>
      <c r="M14" s="3581"/>
      <c r="N14" s="3581"/>
      <c r="O14" s="3581"/>
      <c r="P14" s="3581"/>
      <c r="Q14" s="3581"/>
      <c r="R14" s="3581"/>
      <c r="S14" s="3502"/>
      <c r="T14" s="3503"/>
      <c r="U14" s="747" t="s">
        <v>860</v>
      </c>
      <c r="V14" s="748" t="s">
        <v>863</v>
      </c>
      <c r="W14" s="3530" t="s">
        <v>892</v>
      </c>
      <c r="X14" s="3530"/>
      <c r="Y14" s="3530"/>
      <c r="Z14" s="765"/>
      <c r="AA14" s="216" t="s">
        <v>10</v>
      </c>
      <c r="AB14" s="208" t="s">
        <v>770</v>
      </c>
      <c r="AC14" s="217" t="s">
        <v>10</v>
      </c>
    </row>
    <row r="15" spans="2:29" s="1" customFormat="1" ht="20.25" customHeight="1" x14ac:dyDescent="0.15">
      <c r="B15" s="146"/>
      <c r="C15" s="762"/>
      <c r="D15" s="763"/>
      <c r="E15" s="763"/>
      <c r="F15" s="764"/>
      <c r="G15" s="765"/>
      <c r="H15" s="744" t="s">
        <v>1002</v>
      </c>
      <c r="I15" s="3529" t="s">
        <v>1666</v>
      </c>
      <c r="J15" s="2619"/>
      <c r="K15" s="2619"/>
      <c r="L15" s="2619"/>
      <c r="M15" s="2619"/>
      <c r="N15" s="2619"/>
      <c r="O15" s="2619"/>
      <c r="P15" s="2619"/>
      <c r="Q15" s="2619"/>
      <c r="R15" s="2620"/>
      <c r="S15" s="3502"/>
      <c r="T15" s="3503"/>
      <c r="U15" s="747" t="s">
        <v>860</v>
      </c>
      <c r="V15" s="748" t="s">
        <v>863</v>
      </c>
      <c r="W15" s="3530" t="s">
        <v>892</v>
      </c>
      <c r="X15" s="3530"/>
      <c r="Y15" s="3530"/>
      <c r="Z15" s="765"/>
      <c r="AA15" s="216" t="s">
        <v>10</v>
      </c>
      <c r="AB15" s="208" t="s">
        <v>770</v>
      </c>
      <c r="AC15" s="217" t="s">
        <v>10</v>
      </c>
    </row>
    <row r="16" spans="2:29" s="1" customFormat="1" x14ac:dyDescent="0.15">
      <c r="B16" s="139"/>
      <c r="C16" s="309"/>
      <c r="D16" s="779"/>
      <c r="E16" s="779"/>
      <c r="F16" s="780"/>
      <c r="G16" s="779"/>
      <c r="H16" s="778"/>
      <c r="I16" s="779"/>
      <c r="J16" s="779"/>
      <c r="K16" s="779"/>
      <c r="L16" s="779"/>
      <c r="M16" s="779"/>
      <c r="N16" s="779"/>
      <c r="O16" s="779"/>
      <c r="P16" s="779"/>
      <c r="Q16" s="779"/>
      <c r="R16" s="779"/>
      <c r="S16" s="779"/>
      <c r="T16" s="779"/>
      <c r="U16" s="779"/>
      <c r="V16" s="779"/>
      <c r="W16" s="779"/>
      <c r="X16" s="779"/>
      <c r="Y16" s="779"/>
      <c r="Z16" s="779"/>
      <c r="AA16" s="309"/>
      <c r="AB16" s="779"/>
      <c r="AC16" s="780"/>
    </row>
    <row r="17" spans="2:29" s="1" customFormat="1" ht="10.5" customHeight="1" x14ac:dyDescent="0.15">
      <c r="B17" s="139"/>
      <c r="C17" s="307"/>
      <c r="D17" s="308"/>
      <c r="E17" s="308"/>
      <c r="F17" s="308"/>
      <c r="G17" s="307"/>
      <c r="H17" s="260"/>
      <c r="I17" s="308"/>
      <c r="J17" s="308"/>
      <c r="K17" s="308"/>
      <c r="L17" s="308"/>
      <c r="M17" s="308"/>
      <c r="N17" s="308"/>
      <c r="O17" s="308"/>
      <c r="P17" s="308"/>
      <c r="Q17" s="308"/>
      <c r="R17" s="308"/>
      <c r="S17" s="308"/>
      <c r="T17" s="308"/>
      <c r="U17" s="308"/>
      <c r="V17" s="308"/>
      <c r="W17" s="308"/>
      <c r="X17" s="308"/>
      <c r="Y17" s="308"/>
      <c r="Z17" s="308"/>
      <c r="AA17" s="307"/>
      <c r="AB17" s="308"/>
      <c r="AC17" s="310"/>
    </row>
    <row r="18" spans="2:29" s="1" customFormat="1" ht="18" customHeight="1" x14ac:dyDescent="0.15">
      <c r="B18" s="146"/>
      <c r="C18" s="2883" t="s">
        <v>1667</v>
      </c>
      <c r="D18" s="2884"/>
      <c r="E18" s="2884"/>
      <c r="F18" s="3531"/>
      <c r="G18" s="765"/>
      <c r="H18" s="744" t="s">
        <v>858</v>
      </c>
      <c r="I18" s="3577" t="s">
        <v>1668</v>
      </c>
      <c r="J18" s="3578"/>
      <c r="K18" s="3578"/>
      <c r="L18" s="3578"/>
      <c r="M18" s="3578"/>
      <c r="N18" s="3578"/>
      <c r="O18" s="3578"/>
      <c r="P18" s="3578"/>
      <c r="Q18" s="3578"/>
      <c r="R18" s="3579"/>
      <c r="S18" s="3502"/>
      <c r="T18" s="3503"/>
      <c r="U18" s="747" t="s">
        <v>860</v>
      </c>
      <c r="V18" s="748"/>
      <c r="W18" s="748"/>
      <c r="X18" s="748"/>
      <c r="Y18" s="748"/>
      <c r="Z18" s="765"/>
      <c r="AA18" s="265" t="s">
        <v>769</v>
      </c>
      <c r="AB18" s="197" t="s">
        <v>770</v>
      </c>
      <c r="AC18" s="266" t="s">
        <v>771</v>
      </c>
    </row>
    <row r="19" spans="2:29" s="1" customFormat="1" ht="18" customHeight="1" x14ac:dyDescent="0.15">
      <c r="B19" s="146"/>
      <c r="C19" s="2883"/>
      <c r="D19" s="2884"/>
      <c r="E19" s="2884"/>
      <c r="F19" s="3531"/>
      <c r="G19" s="765"/>
      <c r="H19" s="744" t="s">
        <v>861</v>
      </c>
      <c r="I19" s="3577" t="s">
        <v>1669</v>
      </c>
      <c r="J19" s="3578"/>
      <c r="K19" s="3578"/>
      <c r="L19" s="3578"/>
      <c r="M19" s="3578"/>
      <c r="N19" s="3578"/>
      <c r="O19" s="3578"/>
      <c r="P19" s="3578"/>
      <c r="Q19" s="3578"/>
      <c r="R19" s="3579"/>
      <c r="S19" s="3502"/>
      <c r="T19" s="3503"/>
      <c r="U19" s="747" t="s">
        <v>860</v>
      </c>
      <c r="V19" s="765"/>
      <c r="W19" s="3585"/>
      <c r="X19" s="2884"/>
      <c r="Y19" s="2884"/>
      <c r="Z19" s="765"/>
      <c r="AA19" s="311"/>
      <c r="AB19" s="765"/>
      <c r="AC19" s="312"/>
    </row>
    <row r="20" spans="2:29" s="1" customFormat="1" ht="18" customHeight="1" x14ac:dyDescent="0.15">
      <c r="B20" s="146"/>
      <c r="C20" s="762"/>
      <c r="D20" s="763"/>
      <c r="E20" s="763"/>
      <c r="F20" s="764"/>
      <c r="G20" s="765"/>
      <c r="H20" s="744" t="s">
        <v>1002</v>
      </c>
      <c r="I20" s="3577" t="s">
        <v>1469</v>
      </c>
      <c r="J20" s="3578"/>
      <c r="K20" s="3578"/>
      <c r="L20" s="3578"/>
      <c r="M20" s="3578"/>
      <c r="N20" s="3578"/>
      <c r="O20" s="3578"/>
      <c r="P20" s="3578"/>
      <c r="Q20" s="3578"/>
      <c r="R20" s="3579"/>
      <c r="S20" s="3502"/>
      <c r="T20" s="3503"/>
      <c r="U20" s="747" t="s">
        <v>576</v>
      </c>
      <c r="V20" s="765" t="s">
        <v>863</v>
      </c>
      <c r="W20" s="3580" t="s">
        <v>1670</v>
      </c>
      <c r="X20" s="3530"/>
      <c r="Y20" s="3530"/>
      <c r="Z20" s="765"/>
      <c r="AA20" s="216" t="s">
        <v>10</v>
      </c>
      <c r="AB20" s="208" t="s">
        <v>770</v>
      </c>
      <c r="AC20" s="217" t="s">
        <v>10</v>
      </c>
    </row>
    <row r="21" spans="2:29" s="1" customFormat="1" ht="18" customHeight="1" x14ac:dyDescent="0.15">
      <c r="B21" s="146"/>
      <c r="C21" s="762"/>
      <c r="D21" s="763"/>
      <c r="E21" s="763"/>
      <c r="F21" s="764"/>
      <c r="G21" s="765"/>
      <c r="H21" s="744" t="s">
        <v>1004</v>
      </c>
      <c r="I21" s="3527" t="s">
        <v>1671</v>
      </c>
      <c r="J21" s="3581"/>
      <c r="K21" s="3581"/>
      <c r="L21" s="3581"/>
      <c r="M21" s="3581"/>
      <c r="N21" s="3581"/>
      <c r="O21" s="3581"/>
      <c r="P21" s="3581"/>
      <c r="Q21" s="3581"/>
      <c r="R21" s="3581"/>
      <c r="S21" s="3502"/>
      <c r="T21" s="3503"/>
      <c r="U21" s="747" t="s">
        <v>860</v>
      </c>
      <c r="V21" s="765"/>
      <c r="W21" s="761"/>
      <c r="X21" s="752"/>
      <c r="Y21" s="752"/>
      <c r="Z21" s="765"/>
      <c r="AA21" s="757"/>
      <c r="AB21" s="748"/>
      <c r="AC21" s="254"/>
    </row>
    <row r="22" spans="2:29" s="1" customFormat="1" ht="27" customHeight="1" x14ac:dyDescent="0.15">
      <c r="B22" s="146"/>
      <c r="C22" s="762"/>
      <c r="D22" s="763"/>
      <c r="E22" s="763"/>
      <c r="F22" s="764"/>
      <c r="G22" s="765"/>
      <c r="H22" s="744" t="s">
        <v>1011</v>
      </c>
      <c r="I22" s="3527" t="s">
        <v>1672</v>
      </c>
      <c r="J22" s="3581"/>
      <c r="K22" s="3581"/>
      <c r="L22" s="3581"/>
      <c r="M22" s="3581"/>
      <c r="N22" s="3581"/>
      <c r="O22" s="3581"/>
      <c r="P22" s="3581"/>
      <c r="Q22" s="3581"/>
      <c r="R22" s="3581"/>
      <c r="S22" s="3502"/>
      <c r="T22" s="3503"/>
      <c r="U22" s="747" t="s">
        <v>860</v>
      </c>
      <c r="V22" s="748"/>
      <c r="W22" s="251"/>
      <c r="X22" s="251"/>
      <c r="Y22" s="251"/>
      <c r="Z22" s="765"/>
      <c r="AA22" s="311"/>
      <c r="AB22" s="765"/>
      <c r="AC22" s="312"/>
    </row>
    <row r="23" spans="2:29" s="1" customFormat="1" ht="18" customHeight="1" x14ac:dyDescent="0.15">
      <c r="B23" s="139"/>
      <c r="C23" s="762"/>
      <c r="D23" s="763"/>
      <c r="E23" s="763"/>
      <c r="F23" s="764"/>
      <c r="G23" s="765"/>
      <c r="H23" s="744" t="s">
        <v>1013</v>
      </c>
      <c r="I23" s="3577" t="s">
        <v>1673</v>
      </c>
      <c r="J23" s="3578"/>
      <c r="K23" s="3578"/>
      <c r="L23" s="3578"/>
      <c r="M23" s="3578"/>
      <c r="N23" s="3578"/>
      <c r="O23" s="3578"/>
      <c r="P23" s="3578"/>
      <c r="Q23" s="3578"/>
      <c r="R23" s="3579"/>
      <c r="S23" s="3502"/>
      <c r="T23" s="3503"/>
      <c r="U23" s="747" t="s">
        <v>576</v>
      </c>
      <c r="V23" s="748" t="s">
        <v>863</v>
      </c>
      <c r="W23" s="3530" t="s">
        <v>1335</v>
      </c>
      <c r="X23" s="3530"/>
      <c r="Y23" s="3530"/>
      <c r="Z23" s="680"/>
      <c r="AA23" s="216" t="s">
        <v>10</v>
      </c>
      <c r="AB23" s="208" t="s">
        <v>770</v>
      </c>
      <c r="AC23" s="217" t="s">
        <v>10</v>
      </c>
    </row>
    <row r="24" spans="2:29" s="1" customFormat="1" x14ac:dyDescent="0.15">
      <c r="B24" s="139"/>
      <c r="C24" s="309"/>
      <c r="D24" s="779"/>
      <c r="E24" s="779"/>
      <c r="F24" s="780"/>
      <c r="G24" s="779"/>
      <c r="H24" s="779"/>
      <c r="I24" s="779"/>
      <c r="J24" s="779"/>
      <c r="K24" s="779"/>
      <c r="L24" s="779"/>
      <c r="M24" s="779"/>
      <c r="N24" s="779"/>
      <c r="O24" s="779"/>
      <c r="P24" s="779"/>
      <c r="Q24" s="779"/>
      <c r="R24" s="779"/>
      <c r="S24" s="779"/>
      <c r="T24" s="779"/>
      <c r="U24" s="779"/>
      <c r="V24" s="779"/>
      <c r="W24" s="779"/>
      <c r="X24" s="779"/>
      <c r="Y24" s="779"/>
      <c r="Z24" s="779"/>
      <c r="AA24" s="309"/>
      <c r="AB24" s="779"/>
      <c r="AC24" s="780"/>
    </row>
    <row r="25" spans="2:29" s="1" customFormat="1" ht="10.5" customHeight="1" x14ac:dyDescent="0.15">
      <c r="B25" s="139"/>
      <c r="C25" s="307"/>
      <c r="D25" s="308"/>
      <c r="E25" s="308"/>
      <c r="F25" s="310"/>
      <c r="G25" s="308"/>
      <c r="H25" s="308"/>
      <c r="I25" s="308"/>
      <c r="J25" s="308"/>
      <c r="K25" s="308"/>
      <c r="L25" s="308"/>
      <c r="M25" s="308"/>
      <c r="N25" s="308"/>
      <c r="O25" s="308"/>
      <c r="P25" s="308"/>
      <c r="Q25" s="308"/>
      <c r="R25" s="308"/>
      <c r="S25" s="308"/>
      <c r="T25" s="308"/>
      <c r="U25" s="308"/>
      <c r="V25" s="308"/>
      <c r="W25" s="308"/>
      <c r="X25" s="308"/>
      <c r="Y25" s="308"/>
      <c r="Z25" s="308"/>
      <c r="AA25" s="307"/>
      <c r="AB25" s="308"/>
      <c r="AC25" s="310"/>
    </row>
    <row r="26" spans="2:29" s="1" customFormat="1" ht="18" customHeight="1" x14ac:dyDescent="0.15">
      <c r="B26" s="146"/>
      <c r="C26" s="2883" t="s">
        <v>1674</v>
      </c>
      <c r="D26" s="2884"/>
      <c r="E26" s="2884"/>
      <c r="F26" s="3531"/>
      <c r="G26" s="765"/>
      <c r="H26" s="3502" t="s">
        <v>1675</v>
      </c>
      <c r="I26" s="3503"/>
      <c r="J26" s="3503"/>
      <c r="K26" s="3503"/>
      <c r="L26" s="3503"/>
      <c r="M26" s="3503"/>
      <c r="N26" s="3503"/>
      <c r="O26" s="3503"/>
      <c r="P26" s="3503"/>
      <c r="Q26" s="3503"/>
      <c r="R26" s="3503"/>
      <c r="S26" s="3503"/>
      <c r="T26" s="3503"/>
      <c r="U26" s="3503"/>
      <c r="V26" s="3503"/>
      <c r="W26" s="3504"/>
      <c r="X26" s="765"/>
      <c r="Y26" s="765"/>
      <c r="Z26" s="765"/>
      <c r="AA26" s="265" t="s">
        <v>769</v>
      </c>
      <c r="AB26" s="197" t="s">
        <v>770</v>
      </c>
      <c r="AC26" s="266" t="s">
        <v>771</v>
      </c>
    </row>
    <row r="27" spans="2:29" s="1" customFormat="1" ht="18" customHeight="1" x14ac:dyDescent="0.15">
      <c r="B27" s="146"/>
      <c r="C27" s="762"/>
      <c r="D27" s="763"/>
      <c r="E27" s="763"/>
      <c r="F27" s="764"/>
      <c r="G27" s="765"/>
      <c r="H27" s="3502"/>
      <c r="I27" s="3503"/>
      <c r="J27" s="3503"/>
      <c r="K27" s="3503"/>
      <c r="L27" s="3503"/>
      <c r="M27" s="3503"/>
      <c r="N27" s="3503"/>
      <c r="O27" s="3503"/>
      <c r="P27" s="3503"/>
      <c r="Q27" s="3503"/>
      <c r="R27" s="3503"/>
      <c r="S27" s="3503"/>
      <c r="T27" s="3503"/>
      <c r="U27" s="3503"/>
      <c r="V27" s="3503"/>
      <c r="W27" s="3504"/>
      <c r="X27" s="765"/>
      <c r="Y27" s="765"/>
      <c r="Z27" s="765"/>
      <c r="AA27" s="311"/>
      <c r="AB27" s="765"/>
      <c r="AC27" s="312"/>
    </row>
    <row r="28" spans="2:29" s="1" customFormat="1" ht="18" customHeight="1" x14ac:dyDescent="0.15">
      <c r="B28" s="139"/>
      <c r="C28" s="311"/>
      <c r="D28" s="765"/>
      <c r="E28" s="765"/>
      <c r="F28" s="312"/>
      <c r="G28" s="765"/>
      <c r="H28" s="3502"/>
      <c r="I28" s="3503"/>
      <c r="J28" s="3503"/>
      <c r="K28" s="3503"/>
      <c r="L28" s="3503"/>
      <c r="M28" s="3503"/>
      <c r="N28" s="3503"/>
      <c r="O28" s="3503"/>
      <c r="P28" s="3503"/>
      <c r="Q28" s="3503"/>
      <c r="R28" s="3503"/>
      <c r="S28" s="3503"/>
      <c r="T28" s="3503"/>
      <c r="U28" s="3503"/>
      <c r="V28" s="3503"/>
      <c r="W28" s="3504"/>
      <c r="X28" s="765"/>
      <c r="Y28" s="765"/>
      <c r="Z28" s="765"/>
      <c r="AA28" s="216" t="s">
        <v>10</v>
      </c>
      <c r="AB28" s="208" t="s">
        <v>770</v>
      </c>
      <c r="AC28" s="217" t="s">
        <v>10</v>
      </c>
    </row>
    <row r="29" spans="2:29" s="1" customFormat="1" ht="10.5" customHeight="1" x14ac:dyDescent="0.15">
      <c r="B29" s="139"/>
      <c r="C29" s="309"/>
      <c r="D29" s="779"/>
      <c r="E29" s="779"/>
      <c r="F29" s="780"/>
      <c r="G29" s="779"/>
      <c r="H29" s="778"/>
      <c r="I29" s="778"/>
      <c r="J29" s="778"/>
      <c r="K29" s="778"/>
      <c r="L29" s="778"/>
      <c r="M29" s="778"/>
      <c r="N29" s="778"/>
      <c r="O29" s="778"/>
      <c r="P29" s="778"/>
      <c r="Q29" s="778"/>
      <c r="R29" s="778"/>
      <c r="S29" s="778"/>
      <c r="T29" s="778"/>
      <c r="U29" s="778"/>
      <c r="V29" s="778"/>
      <c r="W29" s="778"/>
      <c r="X29" s="779"/>
      <c r="Y29" s="779"/>
      <c r="Z29" s="779"/>
      <c r="AA29" s="309"/>
      <c r="AB29" s="779"/>
      <c r="AC29" s="780"/>
    </row>
    <row r="30" spans="2:29" s="1" customFormat="1" ht="10.5" customHeight="1" x14ac:dyDescent="0.15">
      <c r="B30" s="139"/>
      <c r="C30" s="307"/>
      <c r="D30" s="308"/>
      <c r="E30" s="308"/>
      <c r="F30" s="310"/>
      <c r="G30" s="308"/>
      <c r="H30" s="260"/>
      <c r="I30" s="260"/>
      <c r="J30" s="260"/>
      <c r="K30" s="260"/>
      <c r="L30" s="260"/>
      <c r="M30" s="260"/>
      <c r="N30" s="260"/>
      <c r="O30" s="260"/>
      <c r="P30" s="260"/>
      <c r="Q30" s="260"/>
      <c r="R30" s="260"/>
      <c r="S30" s="260"/>
      <c r="T30" s="260"/>
      <c r="U30" s="260"/>
      <c r="V30" s="260"/>
      <c r="W30" s="260"/>
      <c r="X30" s="308"/>
      <c r="Y30" s="308"/>
      <c r="Z30" s="308"/>
      <c r="AA30" s="307"/>
      <c r="AB30" s="308"/>
      <c r="AC30" s="310"/>
    </row>
    <row r="31" spans="2:29" s="1" customFormat="1" ht="15.75" customHeight="1" x14ac:dyDescent="0.15">
      <c r="B31" s="139"/>
      <c r="C31" s="2883" t="s">
        <v>1676</v>
      </c>
      <c r="D31" s="2884"/>
      <c r="E31" s="2884"/>
      <c r="F31" s="3531"/>
      <c r="G31" s="765"/>
      <c r="H31" s="748"/>
      <c r="I31" s="748"/>
      <c r="J31" s="748"/>
      <c r="K31" s="748"/>
      <c r="L31" s="748"/>
      <c r="M31" s="748"/>
      <c r="N31" s="748"/>
      <c r="O31" s="748"/>
      <c r="P31" s="3573" t="s">
        <v>1397</v>
      </c>
      <c r="Q31" s="3574"/>
      <c r="R31" s="3573" t="s">
        <v>1398</v>
      </c>
      <c r="S31" s="3574"/>
      <c r="T31" s="3573" t="s">
        <v>1399</v>
      </c>
      <c r="U31" s="3574"/>
      <c r="V31" s="765"/>
      <c r="W31" s="765"/>
      <c r="X31" s="765"/>
      <c r="Y31" s="765"/>
      <c r="Z31" s="765"/>
      <c r="AA31" s="265" t="s">
        <v>769</v>
      </c>
      <c r="AB31" s="197" t="s">
        <v>770</v>
      </c>
      <c r="AC31" s="266" t="s">
        <v>771</v>
      </c>
    </row>
    <row r="32" spans="2:29" s="1" customFormat="1" ht="26.25" customHeight="1" x14ac:dyDescent="0.15">
      <c r="B32" s="139"/>
      <c r="C32" s="2883"/>
      <c r="D32" s="2884"/>
      <c r="E32" s="2884"/>
      <c r="F32" s="3531"/>
      <c r="G32" s="765"/>
      <c r="H32" s="3535" t="s">
        <v>858</v>
      </c>
      <c r="I32" s="2882" t="s">
        <v>1677</v>
      </c>
      <c r="J32" s="2576"/>
      <c r="K32" s="2576"/>
      <c r="L32" s="2576"/>
      <c r="M32" s="2576"/>
      <c r="N32" s="2576"/>
      <c r="O32" s="2577"/>
      <c r="P32" s="3502" t="s">
        <v>1678</v>
      </c>
      <c r="Q32" s="3504"/>
      <c r="R32" s="3502" t="s">
        <v>1678</v>
      </c>
      <c r="S32" s="3504"/>
      <c r="T32" s="3502" t="s">
        <v>1678</v>
      </c>
      <c r="U32" s="3504"/>
      <c r="V32" s="3571" t="s">
        <v>863</v>
      </c>
      <c r="W32" s="3572" t="s">
        <v>1679</v>
      </c>
      <c r="X32" s="3572"/>
      <c r="Y32" s="3572"/>
      <c r="Z32" s="765"/>
      <c r="AA32" s="3160" t="s">
        <v>10</v>
      </c>
      <c r="AB32" s="2707" t="s">
        <v>770</v>
      </c>
      <c r="AC32" s="3161" t="s">
        <v>10</v>
      </c>
    </row>
    <row r="33" spans="2:29" s="1" customFormat="1" ht="26.25" customHeight="1" x14ac:dyDescent="0.15">
      <c r="B33" s="139"/>
      <c r="C33" s="679"/>
      <c r="D33" s="680"/>
      <c r="E33" s="680"/>
      <c r="F33" s="681"/>
      <c r="G33" s="765"/>
      <c r="H33" s="3532"/>
      <c r="I33" s="2885"/>
      <c r="J33" s="2886"/>
      <c r="K33" s="2886"/>
      <c r="L33" s="2886"/>
      <c r="M33" s="2886"/>
      <c r="N33" s="2886"/>
      <c r="O33" s="2978"/>
      <c r="P33" s="209" t="s">
        <v>10</v>
      </c>
      <c r="Q33" s="214" t="s">
        <v>10</v>
      </c>
      <c r="R33" s="209" t="s">
        <v>10</v>
      </c>
      <c r="S33" s="214" t="s">
        <v>10</v>
      </c>
      <c r="T33" s="209" t="s">
        <v>10</v>
      </c>
      <c r="U33" s="214" t="s">
        <v>10</v>
      </c>
      <c r="V33" s="3571"/>
      <c r="W33" s="3572"/>
      <c r="X33" s="3572"/>
      <c r="Y33" s="3572"/>
      <c r="Z33" s="765"/>
      <c r="AA33" s="3160"/>
      <c r="AB33" s="2707"/>
      <c r="AC33" s="3161"/>
    </row>
    <row r="34" spans="2:29" s="1" customFormat="1" ht="10.5" customHeight="1" x14ac:dyDescent="0.15">
      <c r="B34" s="801"/>
      <c r="C34" s="682"/>
      <c r="D34" s="682"/>
      <c r="E34" s="682"/>
      <c r="F34" s="683"/>
      <c r="G34" s="738"/>
      <c r="H34" s="778"/>
      <c r="I34" s="738"/>
      <c r="J34" s="738"/>
      <c r="K34" s="738"/>
      <c r="L34" s="738"/>
      <c r="M34" s="738"/>
      <c r="N34" s="738"/>
      <c r="O34" s="738"/>
      <c r="P34" s="738"/>
      <c r="Q34" s="738"/>
      <c r="R34" s="738"/>
      <c r="S34" s="779"/>
      <c r="T34" s="779"/>
      <c r="U34" s="778"/>
      <c r="V34" s="738"/>
      <c r="W34" s="738"/>
      <c r="X34" s="738"/>
      <c r="Y34" s="738"/>
      <c r="Z34" s="738"/>
      <c r="AA34" s="759"/>
      <c r="AB34" s="778"/>
      <c r="AC34" s="254"/>
    </row>
    <row r="35" spans="2:29" s="1" customFormat="1" ht="9.75" customHeight="1" x14ac:dyDescent="0.15">
      <c r="B35" s="139"/>
      <c r="AC35" s="4"/>
    </row>
    <row r="36" spans="2:29" s="1" customFormat="1" ht="26.25" customHeight="1" x14ac:dyDescent="0.15">
      <c r="B36" s="139" t="s">
        <v>1680</v>
      </c>
      <c r="AC36" s="136"/>
    </row>
    <row r="37" spans="2:29" s="1" customFormat="1" x14ac:dyDescent="0.15">
      <c r="B37" s="139"/>
      <c r="C37" s="307"/>
      <c r="D37" s="308"/>
      <c r="E37" s="308"/>
      <c r="F37" s="310"/>
      <c r="G37" s="307"/>
      <c r="H37" s="308"/>
      <c r="I37" s="308"/>
      <c r="J37" s="308"/>
      <c r="K37" s="308"/>
      <c r="L37" s="308"/>
      <c r="M37" s="308"/>
      <c r="N37" s="308"/>
      <c r="O37" s="308"/>
      <c r="P37" s="308"/>
      <c r="Q37" s="308"/>
      <c r="R37" s="308"/>
      <c r="S37" s="308"/>
      <c r="T37" s="308"/>
      <c r="U37" s="308"/>
      <c r="V37" s="308"/>
      <c r="W37" s="308"/>
      <c r="X37" s="308"/>
      <c r="Y37" s="308"/>
      <c r="Z37" s="310"/>
      <c r="AA37" s="211" t="s">
        <v>769</v>
      </c>
      <c r="AB37" s="212" t="s">
        <v>770</v>
      </c>
      <c r="AC37" s="266" t="s">
        <v>771</v>
      </c>
    </row>
    <row r="38" spans="2:29" s="1" customFormat="1" ht="19.5" customHeight="1" x14ac:dyDescent="0.15">
      <c r="B38" s="139"/>
      <c r="C38" s="3582" t="s">
        <v>1663</v>
      </c>
      <c r="D38" s="3583"/>
      <c r="E38" s="3583"/>
      <c r="F38" s="3584"/>
      <c r="G38" s="311"/>
      <c r="H38" s="744" t="s">
        <v>858</v>
      </c>
      <c r="I38" s="3529" t="s">
        <v>1681</v>
      </c>
      <c r="J38" s="2619"/>
      <c r="K38" s="2619"/>
      <c r="L38" s="2619"/>
      <c r="M38" s="2619"/>
      <c r="N38" s="2619"/>
      <c r="O38" s="2619"/>
      <c r="P38" s="2619"/>
      <c r="Q38" s="2619"/>
      <c r="R38" s="2619"/>
      <c r="S38" s="2619"/>
      <c r="T38" s="2619"/>
      <c r="U38" s="2620"/>
      <c r="V38" s="763"/>
      <c r="W38" s="763"/>
      <c r="X38" s="763"/>
      <c r="Y38" s="763"/>
      <c r="Z38" s="312"/>
      <c r="AA38" s="216" t="s">
        <v>10</v>
      </c>
      <c r="AB38" s="208" t="s">
        <v>770</v>
      </c>
      <c r="AC38" s="217" t="s">
        <v>10</v>
      </c>
    </row>
    <row r="39" spans="2:29" s="1" customFormat="1" ht="18" customHeight="1" x14ac:dyDescent="0.15">
      <c r="B39" s="146"/>
      <c r="C39" s="3582"/>
      <c r="D39" s="3583"/>
      <c r="E39" s="3583"/>
      <c r="F39" s="3584"/>
      <c r="G39" s="311"/>
      <c r="H39" s="753" t="s">
        <v>861</v>
      </c>
      <c r="I39" s="3586" t="s">
        <v>1682</v>
      </c>
      <c r="J39" s="3587"/>
      <c r="K39" s="3587"/>
      <c r="L39" s="3587"/>
      <c r="M39" s="3587"/>
      <c r="N39" s="3587"/>
      <c r="O39" s="3587"/>
      <c r="P39" s="3587"/>
      <c r="Q39" s="3587"/>
      <c r="R39" s="3587"/>
      <c r="S39" s="3575"/>
      <c r="T39" s="2965"/>
      <c r="U39" s="254" t="s">
        <v>860</v>
      </c>
      <c r="V39" s="748" t="s">
        <v>863</v>
      </c>
      <c r="W39" s="3530" t="s">
        <v>892</v>
      </c>
      <c r="X39" s="3530"/>
      <c r="Y39" s="3530"/>
      <c r="Z39" s="312"/>
      <c r="AA39" s="216" t="s">
        <v>10</v>
      </c>
      <c r="AB39" s="208" t="s">
        <v>770</v>
      </c>
      <c r="AC39" s="217" t="s">
        <v>10</v>
      </c>
    </row>
    <row r="40" spans="2:29" s="1" customFormat="1" ht="18" customHeight="1" x14ac:dyDescent="0.15">
      <c r="B40" s="146"/>
      <c r="C40" s="762"/>
      <c r="D40" s="763"/>
      <c r="E40" s="763"/>
      <c r="F40" s="764"/>
      <c r="G40" s="311"/>
      <c r="H40" s="744" t="s">
        <v>1002</v>
      </c>
      <c r="I40" s="3529" t="s">
        <v>1683</v>
      </c>
      <c r="J40" s="2619"/>
      <c r="K40" s="2619"/>
      <c r="L40" s="2619"/>
      <c r="M40" s="2619"/>
      <c r="N40" s="2619"/>
      <c r="O40" s="2619"/>
      <c r="P40" s="2619"/>
      <c r="Q40" s="2619"/>
      <c r="R40" s="2620"/>
      <c r="S40" s="3468"/>
      <c r="T40" s="3502"/>
      <c r="U40" s="747" t="s">
        <v>860</v>
      </c>
      <c r="V40" s="748" t="s">
        <v>863</v>
      </c>
      <c r="W40" s="3530" t="s">
        <v>892</v>
      </c>
      <c r="X40" s="3530"/>
      <c r="Y40" s="3530"/>
      <c r="Z40" s="312"/>
      <c r="AA40" s="216" t="s">
        <v>10</v>
      </c>
      <c r="AB40" s="208" t="s">
        <v>770</v>
      </c>
      <c r="AC40" s="217" t="s">
        <v>10</v>
      </c>
    </row>
    <row r="41" spans="2:29" s="1" customFormat="1" ht="10.5" customHeight="1" x14ac:dyDescent="0.15">
      <c r="B41" s="139"/>
      <c r="C41" s="309"/>
      <c r="D41" s="779"/>
      <c r="E41" s="779"/>
      <c r="F41" s="780"/>
      <c r="G41" s="309"/>
      <c r="H41" s="778"/>
      <c r="I41" s="755"/>
      <c r="J41" s="755"/>
      <c r="K41" s="755"/>
      <c r="L41" s="755"/>
      <c r="M41" s="755"/>
      <c r="N41" s="755"/>
      <c r="O41" s="755"/>
      <c r="P41" s="755"/>
      <c r="Q41" s="755"/>
      <c r="R41" s="755"/>
      <c r="S41" s="779"/>
      <c r="T41" s="779"/>
      <c r="U41" s="779"/>
      <c r="V41" s="779"/>
      <c r="W41" s="779"/>
      <c r="X41" s="779"/>
      <c r="Y41" s="779"/>
      <c r="Z41" s="780"/>
      <c r="AA41" s="309"/>
      <c r="AB41" s="779"/>
      <c r="AC41" s="780"/>
    </row>
    <row r="42" spans="2:29" s="1" customFormat="1" x14ac:dyDescent="0.15">
      <c r="B42" s="139"/>
      <c r="C42" s="307"/>
      <c r="D42" s="308"/>
      <c r="E42" s="308"/>
      <c r="F42" s="308"/>
      <c r="G42" s="308"/>
      <c r="H42" s="260"/>
      <c r="I42" s="754"/>
      <c r="J42" s="754"/>
      <c r="K42" s="754"/>
      <c r="L42" s="754"/>
      <c r="M42" s="754"/>
      <c r="N42" s="754"/>
      <c r="O42" s="754"/>
      <c r="P42" s="754"/>
      <c r="Q42" s="754"/>
      <c r="R42" s="754"/>
      <c r="S42" s="308"/>
      <c r="T42" s="308"/>
      <c r="U42" s="308"/>
      <c r="V42" s="308"/>
      <c r="W42" s="308"/>
      <c r="X42" s="308"/>
      <c r="Y42" s="308"/>
      <c r="Z42" s="308"/>
      <c r="AA42" s="211" t="s">
        <v>769</v>
      </c>
      <c r="AB42" s="212" t="s">
        <v>770</v>
      </c>
      <c r="AC42" s="213" t="s">
        <v>771</v>
      </c>
    </row>
    <row r="43" spans="2:29" s="1" customFormat="1" ht="19.5" customHeight="1" x14ac:dyDescent="0.15">
      <c r="B43" s="139"/>
      <c r="C43" s="2885" t="s">
        <v>1684</v>
      </c>
      <c r="D43" s="2886"/>
      <c r="E43" s="2886"/>
      <c r="F43" s="2886"/>
      <c r="G43" s="2886"/>
      <c r="H43" s="2886"/>
      <c r="I43" s="2886"/>
      <c r="J43" s="2886"/>
      <c r="K43" s="2886"/>
      <c r="L43" s="2886"/>
      <c r="M43" s="2886"/>
      <c r="N43" s="2886"/>
      <c r="O43" s="2886"/>
      <c r="P43" s="2886"/>
      <c r="Q43" s="2886"/>
      <c r="R43" s="2886"/>
      <c r="S43" s="2886"/>
      <c r="T43" s="2886"/>
      <c r="U43" s="2886"/>
      <c r="V43" s="2886"/>
      <c r="W43" s="2886"/>
      <c r="X43" s="2886"/>
      <c r="Y43" s="2886"/>
      <c r="Z43" s="2978"/>
      <c r="AA43" s="216" t="s">
        <v>10</v>
      </c>
      <c r="AB43" s="208" t="s">
        <v>770</v>
      </c>
      <c r="AC43" s="217" t="s">
        <v>10</v>
      </c>
    </row>
    <row r="44" spans="2:29" s="1" customFormat="1" ht="10.5" customHeight="1" x14ac:dyDescent="0.15">
      <c r="B44" s="139"/>
      <c r="C44" s="307"/>
      <c r="D44" s="308"/>
      <c r="E44" s="308"/>
      <c r="F44" s="308"/>
      <c r="G44" s="307"/>
      <c r="H44" s="308"/>
      <c r="I44" s="308"/>
      <c r="J44" s="308"/>
      <c r="K44" s="308"/>
      <c r="L44" s="308"/>
      <c r="M44" s="308"/>
      <c r="N44" s="308"/>
      <c r="O44" s="308"/>
      <c r="P44" s="308"/>
      <c r="Q44" s="308"/>
      <c r="R44" s="308"/>
      <c r="S44" s="308"/>
      <c r="T44" s="308"/>
      <c r="U44" s="308"/>
      <c r="V44" s="308"/>
      <c r="W44" s="308"/>
      <c r="X44" s="308"/>
      <c r="Y44" s="308"/>
      <c r="Z44" s="310"/>
      <c r="AA44" s="308"/>
      <c r="AB44" s="308"/>
      <c r="AC44" s="310"/>
    </row>
    <row r="45" spans="2:29" s="1" customFormat="1" ht="18" customHeight="1" x14ac:dyDescent="0.15">
      <c r="B45" s="146"/>
      <c r="C45" s="3582" t="s">
        <v>1685</v>
      </c>
      <c r="D45" s="3583"/>
      <c r="E45" s="3583"/>
      <c r="F45" s="3584"/>
      <c r="G45" s="765"/>
      <c r="H45" s="744" t="s">
        <v>858</v>
      </c>
      <c r="I45" s="3577" t="s">
        <v>1686</v>
      </c>
      <c r="J45" s="3578"/>
      <c r="K45" s="3578"/>
      <c r="L45" s="3578"/>
      <c r="M45" s="3578"/>
      <c r="N45" s="3578"/>
      <c r="O45" s="3578"/>
      <c r="P45" s="3578"/>
      <c r="Q45" s="3578"/>
      <c r="R45" s="3579"/>
      <c r="S45" s="3502"/>
      <c r="T45" s="3503"/>
      <c r="U45" s="747" t="s">
        <v>860</v>
      </c>
      <c r="V45" s="748"/>
      <c r="W45" s="748"/>
      <c r="X45" s="748"/>
      <c r="Y45" s="748"/>
      <c r="Z45" s="765"/>
      <c r="AA45" s="265" t="s">
        <v>769</v>
      </c>
      <c r="AB45" s="197" t="s">
        <v>770</v>
      </c>
      <c r="AC45" s="266" t="s">
        <v>771</v>
      </c>
    </row>
    <row r="46" spans="2:29" s="1" customFormat="1" ht="18" customHeight="1" x14ac:dyDescent="0.15">
      <c r="B46" s="146"/>
      <c r="C46" s="3582"/>
      <c r="D46" s="3583"/>
      <c r="E46" s="3583"/>
      <c r="F46" s="3584"/>
      <c r="G46" s="765"/>
      <c r="H46" s="744" t="s">
        <v>861</v>
      </c>
      <c r="I46" s="3577" t="s">
        <v>1687</v>
      </c>
      <c r="J46" s="3578"/>
      <c r="K46" s="3578"/>
      <c r="L46" s="3578"/>
      <c r="M46" s="3578"/>
      <c r="N46" s="3578"/>
      <c r="O46" s="3578"/>
      <c r="P46" s="3578"/>
      <c r="Q46" s="3578"/>
      <c r="R46" s="3579"/>
      <c r="S46" s="3502"/>
      <c r="T46" s="3503"/>
      <c r="U46" s="747" t="s">
        <v>860</v>
      </c>
      <c r="V46" s="765"/>
      <c r="W46" s="3585"/>
      <c r="X46" s="2884"/>
      <c r="Y46" s="2884"/>
      <c r="Z46" s="765"/>
      <c r="AA46" s="311"/>
      <c r="AB46" s="765"/>
      <c r="AC46" s="312"/>
    </row>
    <row r="47" spans="2:29" s="1" customFormat="1" ht="18" customHeight="1" x14ac:dyDescent="0.15">
      <c r="B47" s="146"/>
      <c r="C47" s="762"/>
      <c r="D47" s="763"/>
      <c r="E47" s="763"/>
      <c r="F47" s="764"/>
      <c r="G47" s="765"/>
      <c r="H47" s="744" t="s">
        <v>1002</v>
      </c>
      <c r="I47" s="3577" t="s">
        <v>1469</v>
      </c>
      <c r="J47" s="3578"/>
      <c r="K47" s="3578"/>
      <c r="L47" s="3578"/>
      <c r="M47" s="3578"/>
      <c r="N47" s="3578"/>
      <c r="O47" s="3578"/>
      <c r="P47" s="3578"/>
      <c r="Q47" s="3578"/>
      <c r="R47" s="3579"/>
      <c r="S47" s="3502"/>
      <c r="T47" s="3503"/>
      <c r="U47" s="747" t="s">
        <v>576</v>
      </c>
      <c r="V47" s="765" t="s">
        <v>863</v>
      </c>
      <c r="W47" s="3580" t="s">
        <v>1670</v>
      </c>
      <c r="X47" s="3530"/>
      <c r="Y47" s="3530"/>
      <c r="Z47" s="765"/>
      <c r="AA47" s="216" t="s">
        <v>10</v>
      </c>
      <c r="AB47" s="208" t="s">
        <v>770</v>
      </c>
      <c r="AC47" s="217" t="s">
        <v>10</v>
      </c>
    </row>
    <row r="48" spans="2:29" s="1" customFormat="1" ht="18" customHeight="1" x14ac:dyDescent="0.15">
      <c r="B48" s="146"/>
      <c r="C48" s="762"/>
      <c r="D48" s="763"/>
      <c r="E48" s="763"/>
      <c r="F48" s="764"/>
      <c r="G48" s="765"/>
      <c r="H48" s="744" t="s">
        <v>1004</v>
      </c>
      <c r="I48" s="3527" t="s">
        <v>1671</v>
      </c>
      <c r="J48" s="3581"/>
      <c r="K48" s="3581"/>
      <c r="L48" s="3581"/>
      <c r="M48" s="3581"/>
      <c r="N48" s="3581"/>
      <c r="O48" s="3581"/>
      <c r="P48" s="3581"/>
      <c r="Q48" s="3581"/>
      <c r="R48" s="3581"/>
      <c r="S48" s="3502"/>
      <c r="T48" s="3503"/>
      <c r="U48" s="747" t="s">
        <v>860</v>
      </c>
      <c r="V48" s="765"/>
      <c r="W48" s="761"/>
      <c r="X48" s="752"/>
      <c r="Y48" s="752"/>
      <c r="Z48" s="765"/>
      <c r="AA48" s="757"/>
      <c r="AB48" s="748"/>
      <c r="AC48" s="254"/>
    </row>
    <row r="49" spans="2:30" s="1" customFormat="1" ht="27" customHeight="1" x14ac:dyDescent="0.15">
      <c r="B49" s="146"/>
      <c r="C49" s="762"/>
      <c r="D49" s="763"/>
      <c r="E49" s="763"/>
      <c r="F49" s="764"/>
      <c r="G49" s="765"/>
      <c r="H49" s="744" t="s">
        <v>1011</v>
      </c>
      <c r="I49" s="3527" t="s">
        <v>1688</v>
      </c>
      <c r="J49" s="3581"/>
      <c r="K49" s="3581"/>
      <c r="L49" s="3581"/>
      <c r="M49" s="3581"/>
      <c r="N49" s="3581"/>
      <c r="O49" s="3581"/>
      <c r="P49" s="3581"/>
      <c r="Q49" s="3581"/>
      <c r="R49" s="3581"/>
      <c r="S49" s="3502"/>
      <c r="T49" s="3503"/>
      <c r="U49" s="747" t="s">
        <v>860</v>
      </c>
      <c r="V49" s="748"/>
      <c r="W49" s="251"/>
      <c r="X49" s="251"/>
      <c r="Y49" s="251"/>
      <c r="Z49" s="765"/>
      <c r="AA49" s="311"/>
      <c r="AB49" s="765"/>
      <c r="AC49" s="312"/>
    </row>
    <row r="50" spans="2:30" s="1" customFormat="1" ht="18" customHeight="1" x14ac:dyDescent="0.15">
      <c r="B50" s="139"/>
      <c r="C50" s="311"/>
      <c r="D50" s="765"/>
      <c r="E50" s="765"/>
      <c r="F50" s="312"/>
      <c r="G50" s="765"/>
      <c r="H50" s="744" t="s">
        <v>1013</v>
      </c>
      <c r="I50" s="3577" t="s">
        <v>1673</v>
      </c>
      <c r="J50" s="3578"/>
      <c r="K50" s="3578"/>
      <c r="L50" s="3578"/>
      <c r="M50" s="3578"/>
      <c r="N50" s="3578"/>
      <c r="O50" s="3578"/>
      <c r="P50" s="3578"/>
      <c r="Q50" s="3578"/>
      <c r="R50" s="3579"/>
      <c r="S50" s="3502"/>
      <c r="T50" s="3503"/>
      <c r="U50" s="747" t="s">
        <v>576</v>
      </c>
      <c r="V50" s="765" t="s">
        <v>863</v>
      </c>
      <c r="W50" s="3530" t="s">
        <v>1335</v>
      </c>
      <c r="X50" s="3530"/>
      <c r="Y50" s="3530"/>
      <c r="Z50" s="680"/>
      <c r="AA50" s="216" t="s">
        <v>10</v>
      </c>
      <c r="AB50" s="208" t="s">
        <v>770</v>
      </c>
      <c r="AC50" s="217" t="s">
        <v>10</v>
      </c>
    </row>
    <row r="51" spans="2:30" s="1" customFormat="1" x14ac:dyDescent="0.15">
      <c r="B51" s="139"/>
      <c r="C51" s="309"/>
      <c r="D51" s="779"/>
      <c r="E51" s="779"/>
      <c r="F51" s="780"/>
      <c r="G51" s="779"/>
      <c r="H51" s="779"/>
      <c r="I51" s="779"/>
      <c r="J51" s="779"/>
      <c r="K51" s="779"/>
      <c r="L51" s="779"/>
      <c r="M51" s="779"/>
      <c r="N51" s="779"/>
      <c r="O51" s="779"/>
      <c r="P51" s="779"/>
      <c r="Q51" s="779"/>
      <c r="R51" s="779"/>
      <c r="S51" s="779"/>
      <c r="T51" s="779"/>
      <c r="U51" s="779"/>
      <c r="V51" s="779"/>
      <c r="W51" s="779"/>
      <c r="X51" s="779"/>
      <c r="Y51" s="779"/>
      <c r="Z51" s="779"/>
      <c r="AA51" s="309"/>
      <c r="AB51" s="779"/>
      <c r="AC51" s="780"/>
    </row>
    <row r="52" spans="2:30" s="1" customFormat="1" ht="10.5" customHeight="1" x14ac:dyDescent="0.15">
      <c r="B52" s="139"/>
      <c r="C52" s="307"/>
      <c r="D52" s="308"/>
      <c r="E52" s="308"/>
      <c r="F52" s="308"/>
      <c r="G52" s="307"/>
      <c r="H52" s="308"/>
      <c r="I52" s="308"/>
      <c r="J52" s="308"/>
      <c r="K52" s="308"/>
      <c r="L52" s="308"/>
      <c r="M52" s="308"/>
      <c r="N52" s="308"/>
      <c r="O52" s="308"/>
      <c r="P52" s="308"/>
      <c r="Q52" s="308"/>
      <c r="R52" s="308"/>
      <c r="S52" s="308"/>
      <c r="T52" s="308"/>
      <c r="U52" s="308"/>
      <c r="V52" s="308"/>
      <c r="W52" s="308"/>
      <c r="X52" s="308"/>
      <c r="Y52" s="308"/>
      <c r="Z52" s="310"/>
      <c r="AA52" s="307"/>
      <c r="AB52" s="308"/>
      <c r="AC52" s="310"/>
    </row>
    <row r="53" spans="2:30" s="1" customFormat="1" ht="18" customHeight="1" x14ac:dyDescent="0.15">
      <c r="B53" s="146"/>
      <c r="C53" s="2883" t="s">
        <v>1689</v>
      </c>
      <c r="D53" s="2884"/>
      <c r="E53" s="2884"/>
      <c r="F53" s="3531"/>
      <c r="G53" s="311"/>
      <c r="H53" s="3502" t="s">
        <v>1675</v>
      </c>
      <c r="I53" s="3503"/>
      <c r="J53" s="3503"/>
      <c r="K53" s="3503"/>
      <c r="L53" s="3503"/>
      <c r="M53" s="3503"/>
      <c r="N53" s="3503"/>
      <c r="O53" s="3503"/>
      <c r="P53" s="3503"/>
      <c r="Q53" s="3503"/>
      <c r="R53" s="3503"/>
      <c r="S53" s="3503"/>
      <c r="T53" s="3503"/>
      <c r="U53" s="3503"/>
      <c r="V53" s="3503"/>
      <c r="W53" s="3504"/>
      <c r="X53" s="765"/>
      <c r="Y53" s="765"/>
      <c r="Z53" s="312"/>
      <c r="AA53" s="265" t="s">
        <v>769</v>
      </c>
      <c r="AB53" s="197" t="s">
        <v>770</v>
      </c>
      <c r="AC53" s="266" t="s">
        <v>771</v>
      </c>
    </row>
    <row r="54" spans="2:30" s="1" customFormat="1" ht="18" customHeight="1" x14ac:dyDescent="0.15">
      <c r="B54" s="146"/>
      <c r="C54" s="762"/>
      <c r="D54" s="763"/>
      <c r="E54" s="763"/>
      <c r="F54" s="764"/>
      <c r="G54" s="311"/>
      <c r="H54" s="3502"/>
      <c r="I54" s="3503"/>
      <c r="J54" s="3503"/>
      <c r="K54" s="3503"/>
      <c r="L54" s="3503"/>
      <c r="M54" s="3503"/>
      <c r="N54" s="3503"/>
      <c r="O54" s="3503"/>
      <c r="P54" s="3503"/>
      <c r="Q54" s="3503"/>
      <c r="R54" s="3503"/>
      <c r="S54" s="3503"/>
      <c r="T54" s="3503"/>
      <c r="U54" s="3503"/>
      <c r="V54" s="3503"/>
      <c r="W54" s="3504"/>
      <c r="X54" s="765"/>
      <c r="Y54" s="765"/>
      <c r="Z54" s="312"/>
      <c r="AA54" s="311"/>
      <c r="AB54" s="765"/>
      <c r="AC54" s="312"/>
    </row>
    <row r="55" spans="2:30" s="1" customFormat="1" ht="18" customHeight="1" x14ac:dyDescent="0.15">
      <c r="B55" s="139"/>
      <c r="C55" s="311"/>
      <c r="D55" s="765"/>
      <c r="E55" s="765"/>
      <c r="F55" s="312"/>
      <c r="G55" s="311"/>
      <c r="H55" s="3502"/>
      <c r="I55" s="3503"/>
      <c r="J55" s="3503"/>
      <c r="K55" s="3503"/>
      <c r="L55" s="3503"/>
      <c r="M55" s="3503"/>
      <c r="N55" s="3503"/>
      <c r="O55" s="3503"/>
      <c r="P55" s="3503"/>
      <c r="Q55" s="3503"/>
      <c r="R55" s="3503"/>
      <c r="S55" s="3503"/>
      <c r="T55" s="3503"/>
      <c r="U55" s="3503"/>
      <c r="V55" s="3503"/>
      <c r="W55" s="3504"/>
      <c r="X55" s="765"/>
      <c r="Y55" s="765"/>
      <c r="Z55" s="765"/>
      <c r="AA55" s="216" t="s">
        <v>10</v>
      </c>
      <c r="AB55" s="208" t="s">
        <v>770</v>
      </c>
      <c r="AC55" s="217" t="s">
        <v>10</v>
      </c>
    </row>
    <row r="56" spans="2:30" s="1" customFormat="1" ht="10.5" customHeight="1" x14ac:dyDescent="0.15">
      <c r="B56" s="139"/>
      <c r="C56" s="309"/>
      <c r="D56" s="779"/>
      <c r="E56" s="779"/>
      <c r="F56" s="780"/>
      <c r="G56" s="779"/>
      <c r="H56" s="778"/>
      <c r="I56" s="778"/>
      <c r="J56" s="778"/>
      <c r="K56" s="778"/>
      <c r="L56" s="778"/>
      <c r="M56" s="778"/>
      <c r="N56" s="778"/>
      <c r="O56" s="778"/>
      <c r="P56" s="778"/>
      <c r="Q56" s="778"/>
      <c r="R56" s="778"/>
      <c r="S56" s="778"/>
      <c r="T56" s="778"/>
      <c r="U56" s="778"/>
      <c r="V56" s="778"/>
      <c r="W56" s="778"/>
      <c r="X56" s="779"/>
      <c r="Y56" s="779"/>
      <c r="Z56" s="779"/>
      <c r="AA56" s="309"/>
      <c r="AB56" s="779"/>
      <c r="AC56" s="780"/>
    </row>
    <row r="57" spans="2:30" s="1" customFormat="1" ht="9.75" customHeight="1" x14ac:dyDescent="0.15">
      <c r="B57" s="139"/>
      <c r="C57" s="307"/>
      <c r="D57" s="308"/>
      <c r="E57" s="308"/>
      <c r="F57" s="310"/>
      <c r="G57" s="308"/>
      <c r="H57" s="260"/>
      <c r="I57" s="260"/>
      <c r="J57" s="260"/>
      <c r="K57" s="260"/>
      <c r="L57" s="260"/>
      <c r="M57" s="260"/>
      <c r="N57" s="260"/>
      <c r="O57" s="260"/>
      <c r="P57" s="260"/>
      <c r="Q57" s="260"/>
      <c r="R57" s="260"/>
      <c r="S57" s="260"/>
      <c r="T57" s="260"/>
      <c r="U57" s="260"/>
      <c r="V57" s="260"/>
      <c r="W57" s="260"/>
      <c r="X57" s="308"/>
      <c r="Y57" s="308"/>
      <c r="Z57" s="308"/>
      <c r="AA57" s="307"/>
      <c r="AB57" s="308"/>
      <c r="AC57" s="310"/>
    </row>
    <row r="58" spans="2:30" s="1" customFormat="1" ht="18" customHeight="1" x14ac:dyDescent="0.15">
      <c r="B58" s="139"/>
      <c r="C58" s="2883" t="s">
        <v>1690</v>
      </c>
      <c r="D58" s="2884"/>
      <c r="E58" s="2884"/>
      <c r="F58" s="3531"/>
      <c r="G58" s="765"/>
      <c r="H58" s="748"/>
      <c r="I58" s="748"/>
      <c r="J58" s="748"/>
      <c r="K58" s="748"/>
      <c r="L58" s="748"/>
      <c r="M58" s="748"/>
      <c r="N58" s="748"/>
      <c r="O58" s="748"/>
      <c r="P58" s="3573" t="s">
        <v>1397</v>
      </c>
      <c r="Q58" s="3574"/>
      <c r="R58" s="3573" t="s">
        <v>1398</v>
      </c>
      <c r="S58" s="3574"/>
      <c r="T58" s="3573" t="s">
        <v>1399</v>
      </c>
      <c r="U58" s="3574"/>
      <c r="V58" s="765"/>
      <c r="W58" s="765"/>
      <c r="X58" s="765"/>
      <c r="Y58" s="765"/>
      <c r="Z58" s="765"/>
      <c r="AA58" s="265" t="s">
        <v>769</v>
      </c>
      <c r="AB58" s="197" t="s">
        <v>770</v>
      </c>
      <c r="AC58" s="266" t="s">
        <v>771</v>
      </c>
    </row>
    <row r="59" spans="2:30" s="1" customFormat="1" ht="26.25" customHeight="1" x14ac:dyDescent="0.15">
      <c r="B59" s="192"/>
      <c r="C59" s="2883"/>
      <c r="D59" s="2884"/>
      <c r="E59" s="2884"/>
      <c r="F59" s="3531"/>
      <c r="G59" s="765"/>
      <c r="H59" s="3535" t="s">
        <v>858</v>
      </c>
      <c r="I59" s="2576" t="s">
        <v>1677</v>
      </c>
      <c r="J59" s="2576"/>
      <c r="K59" s="2576"/>
      <c r="L59" s="2576"/>
      <c r="M59" s="2576"/>
      <c r="N59" s="2576"/>
      <c r="O59" s="2577"/>
      <c r="P59" s="3502" t="s">
        <v>1678</v>
      </c>
      <c r="Q59" s="3504"/>
      <c r="R59" s="3502" t="s">
        <v>1678</v>
      </c>
      <c r="S59" s="3504"/>
      <c r="T59" s="3575" t="s">
        <v>1678</v>
      </c>
      <c r="U59" s="3576"/>
      <c r="V59" s="3571" t="s">
        <v>863</v>
      </c>
      <c r="W59" s="3572" t="s">
        <v>1679</v>
      </c>
      <c r="X59" s="3572"/>
      <c r="Y59" s="3572"/>
      <c r="Z59" s="765"/>
      <c r="AA59" s="3160" t="s">
        <v>10</v>
      </c>
      <c r="AB59" s="2707" t="s">
        <v>770</v>
      </c>
      <c r="AC59" s="3161" t="s">
        <v>10</v>
      </c>
    </row>
    <row r="60" spans="2:30" s="1" customFormat="1" ht="26.25" customHeight="1" x14ac:dyDescent="0.15">
      <c r="B60" s="192"/>
      <c r="C60" s="679"/>
      <c r="D60" s="680"/>
      <c r="E60" s="680"/>
      <c r="F60" s="681"/>
      <c r="G60" s="765"/>
      <c r="H60" s="3532"/>
      <c r="I60" s="2886"/>
      <c r="J60" s="2886"/>
      <c r="K60" s="2886"/>
      <c r="L60" s="2886"/>
      <c r="M60" s="2886"/>
      <c r="N60" s="2886"/>
      <c r="O60" s="2978"/>
      <c r="P60" s="209" t="s">
        <v>10</v>
      </c>
      <c r="Q60" s="214" t="s">
        <v>10</v>
      </c>
      <c r="R60" s="209" t="s">
        <v>10</v>
      </c>
      <c r="S60" s="214" t="s">
        <v>10</v>
      </c>
      <c r="T60" s="209" t="s">
        <v>10</v>
      </c>
      <c r="U60" s="214" t="s">
        <v>10</v>
      </c>
      <c r="V60" s="3571"/>
      <c r="W60" s="3572"/>
      <c r="X60" s="3572"/>
      <c r="Y60" s="3572"/>
      <c r="Z60" s="765"/>
      <c r="AA60" s="3160"/>
      <c r="AB60" s="2707"/>
      <c r="AC60" s="3161"/>
    </row>
    <row r="61" spans="2:30" s="1" customFormat="1" ht="10.5" customHeight="1" x14ac:dyDescent="0.15">
      <c r="B61" s="801"/>
      <c r="C61" s="682"/>
      <c r="D61" s="682"/>
      <c r="E61" s="682"/>
      <c r="F61" s="683"/>
      <c r="G61" s="738"/>
      <c r="H61" s="778"/>
      <c r="I61" s="738"/>
      <c r="J61" s="738"/>
      <c r="K61" s="738"/>
      <c r="L61" s="738"/>
      <c r="M61" s="738"/>
      <c r="N61" s="738"/>
      <c r="O61" s="738"/>
      <c r="P61" s="738"/>
      <c r="Q61" s="738"/>
      <c r="R61" s="738"/>
      <c r="S61" s="779"/>
      <c r="T61" s="779"/>
      <c r="U61" s="778"/>
      <c r="V61" s="738"/>
      <c r="W61" s="738"/>
      <c r="X61" s="738"/>
      <c r="Y61" s="738"/>
      <c r="Z61" s="738"/>
      <c r="AA61" s="759"/>
      <c r="AB61" s="778"/>
      <c r="AC61" s="760"/>
    </row>
    <row r="62" spans="2:30" ht="8.25" customHeight="1" x14ac:dyDescent="0.15"/>
    <row r="63" spans="2:30" ht="42.75" customHeight="1" x14ac:dyDescent="0.15">
      <c r="B63" s="3520" t="s">
        <v>1691</v>
      </c>
      <c r="C63" s="3520"/>
      <c r="D63" s="3520"/>
      <c r="E63" s="3520"/>
      <c r="F63" s="3520"/>
      <c r="G63" s="3520"/>
      <c r="H63" s="3520"/>
      <c r="I63" s="3520"/>
      <c r="J63" s="3520"/>
      <c r="K63" s="3520"/>
      <c r="L63" s="3520"/>
      <c r="M63" s="3520"/>
      <c r="N63" s="3520"/>
      <c r="O63" s="3520"/>
      <c r="P63" s="3520"/>
      <c r="Q63" s="3520"/>
      <c r="R63" s="3520"/>
      <c r="S63" s="3520"/>
      <c r="T63" s="3520"/>
      <c r="U63" s="3520"/>
      <c r="V63" s="3520"/>
      <c r="W63" s="3520"/>
      <c r="X63" s="3520"/>
      <c r="Y63" s="3520"/>
      <c r="Z63" s="3520"/>
      <c r="AA63" s="3520"/>
      <c r="AB63" s="3520"/>
      <c r="AC63" s="3520"/>
      <c r="AD63" s="313"/>
    </row>
    <row r="64" spans="2:30" ht="19.5" customHeight="1" x14ac:dyDescent="0.15">
      <c r="B64" s="3520" t="s">
        <v>1692</v>
      </c>
      <c r="C64" s="3520"/>
      <c r="D64" s="3520"/>
      <c r="E64" s="3520"/>
      <c r="F64" s="3520"/>
      <c r="G64" s="3520"/>
      <c r="H64" s="3520"/>
      <c r="I64" s="3520"/>
      <c r="J64" s="3520"/>
      <c r="K64" s="3520"/>
      <c r="L64" s="3520"/>
      <c r="M64" s="3520"/>
      <c r="N64" s="3520"/>
      <c r="O64" s="3520"/>
      <c r="P64" s="3520"/>
      <c r="Q64" s="3520"/>
      <c r="R64" s="3520"/>
      <c r="S64" s="3520"/>
      <c r="T64" s="3520"/>
      <c r="U64" s="3520"/>
      <c r="V64" s="3520"/>
      <c r="W64" s="3520"/>
      <c r="X64" s="3520"/>
      <c r="Y64" s="3520"/>
      <c r="Z64" s="3520"/>
      <c r="AA64" s="3520"/>
      <c r="AB64" s="3520"/>
      <c r="AC64" s="3520"/>
      <c r="AD64" s="313"/>
    </row>
    <row r="65" spans="2:29" ht="42" customHeight="1" x14ac:dyDescent="0.15">
      <c r="B65" s="3520" t="s">
        <v>1693</v>
      </c>
      <c r="C65" s="3520"/>
      <c r="D65" s="3520"/>
      <c r="E65" s="3520"/>
      <c r="F65" s="3520"/>
      <c r="G65" s="3520"/>
      <c r="H65" s="3520"/>
      <c r="I65" s="3520"/>
      <c r="J65" s="3520"/>
      <c r="K65" s="3520"/>
      <c r="L65" s="3520"/>
      <c r="M65" s="3520"/>
      <c r="N65" s="3520"/>
      <c r="O65" s="3520"/>
      <c r="P65" s="3520"/>
      <c r="Q65" s="3520"/>
      <c r="R65" s="3520"/>
      <c r="S65" s="3520"/>
      <c r="T65" s="3520"/>
      <c r="U65" s="3520"/>
      <c r="V65" s="3520"/>
      <c r="W65" s="3520"/>
      <c r="X65" s="3520"/>
      <c r="Y65" s="3520"/>
      <c r="Z65" s="3520"/>
      <c r="AA65" s="3520"/>
      <c r="AB65" s="3520"/>
      <c r="AC65" s="3520"/>
    </row>
    <row r="66" spans="2:29" ht="31.5" customHeight="1" x14ac:dyDescent="0.15">
      <c r="B66" s="3520" t="s">
        <v>1694</v>
      </c>
      <c r="C66" s="3520"/>
      <c r="D66" s="3520"/>
      <c r="E66" s="3520"/>
      <c r="F66" s="3520"/>
      <c r="G66" s="3520"/>
      <c r="H66" s="3520"/>
      <c r="I66" s="3520"/>
      <c r="J66" s="3520"/>
      <c r="K66" s="3520"/>
      <c r="L66" s="3520"/>
      <c r="M66" s="3520"/>
      <c r="N66" s="3520"/>
      <c r="O66" s="3520"/>
      <c r="P66" s="3520"/>
      <c r="Q66" s="3520"/>
      <c r="R66" s="3520"/>
      <c r="S66" s="3520"/>
      <c r="T66" s="3520"/>
      <c r="U66" s="3520"/>
      <c r="V66" s="3520"/>
      <c r="W66" s="3520"/>
      <c r="X66" s="3520"/>
      <c r="Y66" s="3520"/>
      <c r="Z66" s="3520"/>
      <c r="AA66" s="3520"/>
      <c r="AB66" s="3520"/>
      <c r="AC66" s="3520"/>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9"/>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72" fitToHeight="0"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1:AF123"/>
  <sheetViews>
    <sheetView workbookViewId="0"/>
  </sheetViews>
  <sheetFormatPr defaultColWidth="3.5" defaultRowHeight="13.5" x14ac:dyDescent="0.15"/>
  <cols>
    <col min="1" max="1" width="1.25" style="3" customWidth="1"/>
    <col min="2" max="2" width="3" style="13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2429</v>
      </c>
    </row>
    <row r="3" spans="2:32" s="1" customFormat="1" x14ac:dyDescent="0.15">
      <c r="W3" s="45" t="s">
        <v>477</v>
      </c>
      <c r="X3" s="12"/>
      <c r="Y3" s="12" t="s">
        <v>478</v>
      </c>
      <c r="Z3" s="12"/>
      <c r="AA3" s="12" t="s">
        <v>646</v>
      </c>
      <c r="AB3" s="12"/>
      <c r="AC3" s="12" t="s">
        <v>647</v>
      </c>
    </row>
    <row r="4" spans="2:32" s="1" customFormat="1" x14ac:dyDescent="0.15">
      <c r="AC4" s="45"/>
    </row>
    <row r="5" spans="2:32" s="1" customFormat="1" ht="47.25" customHeight="1" x14ac:dyDescent="0.15">
      <c r="B5" s="2968" t="s">
        <v>2462</v>
      </c>
      <c r="C5" s="2968"/>
      <c r="D5" s="2968"/>
      <c r="E5" s="2968"/>
      <c r="F5" s="2968"/>
      <c r="G5" s="2968"/>
      <c r="H5" s="2968"/>
      <c r="I5" s="2968"/>
      <c r="J5" s="2968"/>
      <c r="K5" s="2968"/>
      <c r="L5" s="2968"/>
      <c r="M5" s="2968"/>
      <c r="N5" s="2968"/>
      <c r="O5" s="2968"/>
      <c r="P5" s="2968"/>
      <c r="Q5" s="2968"/>
      <c r="R5" s="2968"/>
      <c r="S5" s="2968"/>
      <c r="T5" s="2968"/>
      <c r="U5" s="2968"/>
      <c r="V5" s="2968"/>
      <c r="W5" s="2968"/>
      <c r="X5" s="2968"/>
      <c r="Y5" s="2968"/>
      <c r="Z5" s="2968"/>
      <c r="AA5" s="2968"/>
      <c r="AB5" s="2968"/>
      <c r="AC5" s="2968"/>
      <c r="AD5" s="2968"/>
      <c r="AE5" s="2968"/>
      <c r="AF5" s="2968"/>
    </row>
    <row r="6" spans="2:32" s="1" customFormat="1" x14ac:dyDescent="0.15"/>
    <row r="7" spans="2:32" s="1" customFormat="1" ht="39" customHeight="1" x14ac:dyDescent="0.15">
      <c r="B7" s="2958" t="s">
        <v>1177</v>
      </c>
      <c r="C7" s="2958"/>
      <c r="D7" s="2958"/>
      <c r="E7" s="2958"/>
      <c r="F7" s="2958"/>
      <c r="G7" s="2468"/>
      <c r="H7" s="2469"/>
      <c r="I7" s="2469"/>
      <c r="J7" s="2469"/>
      <c r="K7" s="2469"/>
      <c r="L7" s="2469"/>
      <c r="M7" s="2469"/>
      <c r="N7" s="2469"/>
      <c r="O7" s="2469"/>
      <c r="P7" s="2469"/>
      <c r="Q7" s="2469"/>
      <c r="R7" s="2469"/>
      <c r="S7" s="2469"/>
      <c r="T7" s="2469"/>
      <c r="U7" s="2469"/>
      <c r="V7" s="2469"/>
      <c r="W7" s="2469"/>
      <c r="X7" s="2469"/>
      <c r="Y7" s="2469"/>
      <c r="Z7" s="2469"/>
      <c r="AA7" s="2469"/>
      <c r="AB7" s="2469"/>
      <c r="AC7" s="2469"/>
      <c r="AD7" s="2469"/>
      <c r="AE7" s="2469"/>
      <c r="AF7" s="2470"/>
    </row>
    <row r="8" spans="2:32" ht="39" customHeight="1" x14ac:dyDescent="0.15">
      <c r="B8" s="2468" t="s">
        <v>1178</v>
      </c>
      <c r="C8" s="2469"/>
      <c r="D8" s="2469"/>
      <c r="E8" s="2469"/>
      <c r="F8" s="2470"/>
      <c r="G8" s="734"/>
      <c r="H8" s="207" t="s">
        <v>10</v>
      </c>
      <c r="I8" s="735" t="s">
        <v>762</v>
      </c>
      <c r="J8" s="735"/>
      <c r="K8" s="735"/>
      <c r="L8" s="735"/>
      <c r="M8" s="207" t="s">
        <v>10</v>
      </c>
      <c r="N8" s="735" t="s">
        <v>763</v>
      </c>
      <c r="O8" s="735"/>
      <c r="P8" s="735"/>
      <c r="Q8" s="735"/>
      <c r="R8" s="207" t="s">
        <v>10</v>
      </c>
      <c r="S8" s="735" t="s">
        <v>764</v>
      </c>
      <c r="T8" s="735"/>
      <c r="U8" s="735"/>
      <c r="V8" s="735"/>
      <c r="W8" s="735"/>
      <c r="X8" s="735"/>
      <c r="Y8" s="735"/>
      <c r="Z8" s="735"/>
      <c r="AA8" s="735"/>
      <c r="AB8" s="735"/>
      <c r="AC8" s="735"/>
      <c r="AD8" s="16"/>
      <c r="AE8" s="16"/>
      <c r="AF8" s="17"/>
    </row>
    <row r="9" spans="2:32" ht="27" customHeight="1" x14ac:dyDescent="0.15">
      <c r="B9" s="2507" t="s">
        <v>1520</v>
      </c>
      <c r="C9" s="2508"/>
      <c r="D9" s="2508"/>
      <c r="E9" s="2508"/>
      <c r="F9" s="2509"/>
      <c r="G9" s="41"/>
      <c r="H9" s="208" t="s">
        <v>10</v>
      </c>
      <c r="I9" s="22" t="s">
        <v>1588</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2510"/>
      <c r="C10" s="2511"/>
      <c r="D10" s="2511"/>
      <c r="E10" s="2511"/>
      <c r="F10" s="2512"/>
      <c r="G10" s="145"/>
      <c r="H10" s="208" t="s">
        <v>10</v>
      </c>
      <c r="I10" s="87" t="s">
        <v>1589</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x14ac:dyDescent="0.15">
      <c r="B11" s="2468" t="s">
        <v>1590</v>
      </c>
      <c r="C11" s="2469"/>
      <c r="D11" s="2469"/>
      <c r="E11" s="2469"/>
      <c r="F11" s="2470"/>
      <c r="G11" s="719"/>
      <c r="H11" s="207" t="s">
        <v>10</v>
      </c>
      <c r="I11" s="735" t="s">
        <v>1591</v>
      </c>
      <c r="J11" s="720"/>
      <c r="K11" s="720"/>
      <c r="L11" s="720"/>
      <c r="M11" s="720"/>
      <c r="N11" s="720"/>
      <c r="O11" s="720"/>
      <c r="P11" s="720"/>
      <c r="Q11" s="720"/>
      <c r="R11" s="207" t="s">
        <v>10</v>
      </c>
      <c r="S11" s="735" t="s">
        <v>1592</v>
      </c>
      <c r="T11" s="720"/>
      <c r="U11" s="720"/>
      <c r="V11" s="720"/>
      <c r="W11" s="720"/>
      <c r="X11" s="720"/>
      <c r="Y11" s="720"/>
      <c r="Z11" s="720"/>
      <c r="AA11" s="720"/>
      <c r="AB11" s="720"/>
      <c r="AC11" s="720"/>
      <c r="AD11" s="59"/>
      <c r="AE11" s="59"/>
      <c r="AF11" s="60"/>
    </row>
    <row r="12" spans="2:32" ht="22.5" customHeight="1" x14ac:dyDescent="0.15">
      <c r="B12" s="12"/>
      <c r="C12" s="12"/>
      <c r="D12" s="12"/>
      <c r="E12" s="12"/>
      <c r="F12" s="12"/>
      <c r="G12" s="612"/>
      <c r="H12" s="612"/>
      <c r="I12" s="612"/>
      <c r="J12" s="612"/>
      <c r="K12" s="612"/>
      <c r="L12" s="612"/>
      <c r="M12" s="612"/>
      <c r="N12" s="612"/>
      <c r="O12" s="612"/>
      <c r="P12" s="612"/>
      <c r="Q12" s="612"/>
      <c r="R12" s="612"/>
      <c r="S12" s="612"/>
      <c r="T12" s="612"/>
      <c r="U12" s="612"/>
      <c r="V12" s="612"/>
      <c r="W12" s="612"/>
      <c r="X12" s="612"/>
      <c r="Y12" s="612"/>
      <c r="Z12" s="612"/>
      <c r="AA12" s="612"/>
      <c r="AB12" s="612"/>
      <c r="AC12" s="612"/>
    </row>
    <row r="13" spans="2:32" ht="32.25" customHeight="1" x14ac:dyDescent="0.15">
      <c r="B13" s="6" t="s">
        <v>2430</v>
      </c>
      <c r="C13" s="658"/>
      <c r="D13" s="658"/>
      <c r="E13" s="658"/>
      <c r="F13" s="619"/>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4"/>
    </row>
    <row r="14" spans="2:32" s="1" customFormat="1" ht="10.5" customHeight="1" x14ac:dyDescent="0.15">
      <c r="B14" s="139"/>
      <c r="C14" s="2675" t="s">
        <v>1593</v>
      </c>
      <c r="D14" s="2663"/>
      <c r="E14" s="2663"/>
      <c r="F14" s="2664"/>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39"/>
      <c r="C15" s="2694"/>
      <c r="D15" s="2695"/>
      <c r="E15" s="2695"/>
      <c r="F15" s="2699"/>
      <c r="H15" s="2886" t="s">
        <v>1594</v>
      </c>
      <c r="I15" s="2886"/>
      <c r="J15" s="2886"/>
      <c r="K15" s="2886"/>
      <c r="L15" s="2886"/>
      <c r="M15" s="2886"/>
      <c r="N15" s="2886"/>
      <c r="O15" s="2886"/>
      <c r="P15" s="2886"/>
      <c r="Q15" s="2886"/>
      <c r="R15" s="2886"/>
      <c r="S15" s="2886"/>
      <c r="T15" s="2886"/>
      <c r="U15" s="2886"/>
      <c r="V15" s="313"/>
      <c r="W15" s="313"/>
      <c r="X15" s="313"/>
      <c r="Y15" s="313"/>
      <c r="AD15" s="139"/>
      <c r="AF15" s="723"/>
    </row>
    <row r="16" spans="2:32" s="1" customFormat="1" ht="40.5" customHeight="1" x14ac:dyDescent="0.15">
      <c r="B16" s="146"/>
      <c r="C16" s="2694"/>
      <c r="D16" s="2695"/>
      <c r="E16" s="2695"/>
      <c r="F16" s="2699"/>
      <c r="H16" s="744" t="s">
        <v>858</v>
      </c>
      <c r="I16" s="3529" t="s">
        <v>2431</v>
      </c>
      <c r="J16" s="2619"/>
      <c r="K16" s="2619"/>
      <c r="L16" s="2619"/>
      <c r="M16" s="2619"/>
      <c r="N16" s="2619"/>
      <c r="O16" s="2619"/>
      <c r="P16" s="2619"/>
      <c r="Q16" s="2619"/>
      <c r="R16" s="2619"/>
      <c r="S16" s="2619"/>
      <c r="T16" s="2619"/>
      <c r="U16" s="2620"/>
      <c r="V16" s="2468"/>
      <c r="W16" s="2469"/>
      <c r="X16" s="188" t="s">
        <v>860</v>
      </c>
      <c r="Z16" s="680"/>
      <c r="AA16" s="680"/>
      <c r="AB16" s="680"/>
      <c r="AD16" s="265" t="s">
        <v>769</v>
      </c>
      <c r="AE16" s="197" t="s">
        <v>770</v>
      </c>
      <c r="AF16" s="266" t="s">
        <v>771</v>
      </c>
    </row>
    <row r="17" spans="2:32" s="1" customFormat="1" ht="17.25" customHeight="1" x14ac:dyDescent="0.15">
      <c r="B17" s="146"/>
      <c r="C17" s="2694"/>
      <c r="D17" s="2695"/>
      <c r="E17" s="2695"/>
      <c r="F17" s="2699"/>
      <c r="H17" s="746"/>
      <c r="I17" s="663"/>
      <c r="J17" s="663"/>
      <c r="K17" s="663"/>
      <c r="L17" s="663"/>
      <c r="M17" s="663"/>
      <c r="N17" s="663"/>
      <c r="O17" s="663"/>
      <c r="P17" s="663"/>
      <c r="Q17" s="663"/>
      <c r="R17" s="663"/>
      <c r="S17" s="663"/>
      <c r="T17" s="663"/>
      <c r="U17" s="663"/>
      <c r="V17" s="657"/>
      <c r="W17" s="657"/>
      <c r="X17" s="657"/>
      <c r="Z17" s="680"/>
      <c r="AA17" s="680"/>
      <c r="AB17" s="680"/>
      <c r="AD17" s="265"/>
      <c r="AE17" s="197"/>
      <c r="AF17" s="266"/>
    </row>
    <row r="18" spans="2:32" s="1" customFormat="1" ht="40.5" customHeight="1" x14ac:dyDescent="0.15">
      <c r="B18" s="146"/>
      <c r="C18" s="2694"/>
      <c r="D18" s="2695"/>
      <c r="E18" s="2695"/>
      <c r="F18" s="2699"/>
      <c r="H18" s="744" t="s">
        <v>861</v>
      </c>
      <c r="I18" s="3529" t="s">
        <v>2432</v>
      </c>
      <c r="J18" s="2619"/>
      <c r="K18" s="2619"/>
      <c r="L18" s="2619"/>
      <c r="M18" s="2619"/>
      <c r="N18" s="2619"/>
      <c r="O18" s="2619"/>
      <c r="P18" s="2619"/>
      <c r="Q18" s="2619"/>
      <c r="R18" s="2619"/>
      <c r="S18" s="2619"/>
      <c r="T18" s="2619"/>
      <c r="U18" s="2620"/>
      <c r="V18" s="2468"/>
      <c r="W18" s="2469"/>
      <c r="X18" s="188" t="s">
        <v>860</v>
      </c>
      <c r="Y18" s="1" t="s">
        <v>863</v>
      </c>
      <c r="Z18" s="2884" t="s">
        <v>2433</v>
      </c>
      <c r="AA18" s="2884"/>
      <c r="AB18" s="2884"/>
      <c r="AD18" s="216" t="s">
        <v>10</v>
      </c>
      <c r="AE18" s="208" t="s">
        <v>770</v>
      </c>
      <c r="AF18" s="217" t="s">
        <v>10</v>
      </c>
    </row>
    <row r="19" spans="2:32" s="1" customFormat="1" ht="20.25" customHeight="1" x14ac:dyDescent="0.15">
      <c r="B19" s="146"/>
      <c r="C19" s="2694"/>
      <c r="D19" s="2695"/>
      <c r="E19" s="2695"/>
      <c r="F19" s="2699"/>
      <c r="H19" s="12" t="s">
        <v>2434</v>
      </c>
      <c r="I19" s="202"/>
      <c r="J19" s="202"/>
      <c r="K19" s="202"/>
      <c r="L19" s="202"/>
      <c r="M19" s="202"/>
      <c r="N19" s="202"/>
      <c r="O19" s="202"/>
      <c r="P19" s="202"/>
      <c r="Q19" s="202"/>
      <c r="R19" s="202"/>
      <c r="S19" s="12"/>
      <c r="T19" s="12"/>
      <c r="U19" s="12"/>
      <c r="W19" s="680"/>
      <c r="X19" s="680"/>
      <c r="Y19" s="680"/>
      <c r="AD19" s="216"/>
      <c r="AE19" s="208"/>
      <c r="AF19" s="217"/>
    </row>
    <row r="20" spans="2:32" s="1" customFormat="1" ht="69.75" customHeight="1" x14ac:dyDescent="0.15">
      <c r="B20" s="146"/>
      <c r="C20" s="2694"/>
      <c r="D20" s="2695"/>
      <c r="E20" s="2695"/>
      <c r="F20" s="2699"/>
      <c r="H20" s="744" t="s">
        <v>1002</v>
      </c>
      <c r="I20" s="3529" t="s">
        <v>1595</v>
      </c>
      <c r="J20" s="2619"/>
      <c r="K20" s="2619"/>
      <c r="L20" s="2619"/>
      <c r="M20" s="2619"/>
      <c r="N20" s="2619"/>
      <c r="O20" s="2619"/>
      <c r="P20" s="2619"/>
      <c r="Q20" s="2619"/>
      <c r="R20" s="2619"/>
      <c r="S20" s="2619"/>
      <c r="T20" s="2619"/>
      <c r="U20" s="2620"/>
      <c r="V20" s="2468"/>
      <c r="W20" s="2469"/>
      <c r="X20" s="188" t="s">
        <v>860</v>
      </c>
      <c r="Y20" s="1" t="s">
        <v>863</v>
      </c>
      <c r="Z20" s="2884" t="s">
        <v>2435</v>
      </c>
      <c r="AA20" s="2884"/>
      <c r="AB20" s="2884"/>
      <c r="AD20" s="216" t="s">
        <v>10</v>
      </c>
      <c r="AE20" s="208" t="s">
        <v>770</v>
      </c>
      <c r="AF20" s="217" t="s">
        <v>10</v>
      </c>
    </row>
    <row r="21" spans="2:32" s="1" customFormat="1" ht="15" customHeight="1" x14ac:dyDescent="0.15">
      <c r="B21" s="146"/>
      <c r="C21" s="2694"/>
      <c r="D21" s="2695"/>
      <c r="E21" s="2695"/>
      <c r="F21" s="2699"/>
      <c r="H21" s="748"/>
      <c r="I21" s="202"/>
      <c r="J21" s="202"/>
      <c r="K21" s="202"/>
      <c r="L21" s="202"/>
      <c r="M21" s="202"/>
      <c r="N21" s="202"/>
      <c r="O21" s="202"/>
      <c r="P21" s="202"/>
      <c r="Q21" s="202"/>
      <c r="R21" s="202"/>
      <c r="S21" s="12"/>
      <c r="T21" s="12"/>
      <c r="U21" s="12"/>
      <c r="W21" s="680"/>
      <c r="X21" s="680"/>
      <c r="Y21" s="680"/>
      <c r="AD21" s="216"/>
      <c r="AE21" s="208"/>
      <c r="AF21" s="217"/>
    </row>
    <row r="22" spans="2:32" s="1" customFormat="1" x14ac:dyDescent="0.15">
      <c r="B22" s="146"/>
      <c r="C22" s="2694"/>
      <c r="D22" s="2695"/>
      <c r="E22" s="2695"/>
      <c r="F22" s="2699"/>
      <c r="H22" s="779" t="s">
        <v>927</v>
      </c>
      <c r="I22" s="202"/>
      <c r="J22" s="202"/>
      <c r="K22" s="202"/>
      <c r="L22" s="202"/>
      <c r="M22" s="202"/>
      <c r="N22" s="202"/>
      <c r="O22" s="202"/>
      <c r="P22" s="202"/>
      <c r="Q22" s="202"/>
      <c r="R22" s="202"/>
      <c r="U22" s="12"/>
      <c r="W22" s="680"/>
      <c r="X22" s="680"/>
      <c r="Y22" s="680"/>
      <c r="AD22" s="265" t="s">
        <v>769</v>
      </c>
      <c r="AE22" s="197" t="s">
        <v>770</v>
      </c>
      <c r="AF22" s="266" t="s">
        <v>771</v>
      </c>
    </row>
    <row r="23" spans="2:32" s="1" customFormat="1" ht="21" customHeight="1" x14ac:dyDescent="0.15">
      <c r="B23" s="146"/>
      <c r="C23" s="2694"/>
      <c r="D23" s="2695"/>
      <c r="E23" s="2695"/>
      <c r="F23" s="2699"/>
      <c r="G23" s="395"/>
      <c r="H23" s="747" t="s">
        <v>1004</v>
      </c>
      <c r="I23" s="3556" t="s">
        <v>1596</v>
      </c>
      <c r="J23" s="3557"/>
      <c r="K23" s="3557"/>
      <c r="L23" s="3557"/>
      <c r="M23" s="3557"/>
      <c r="N23" s="3557"/>
      <c r="O23" s="3557"/>
      <c r="P23" s="3557"/>
      <c r="Q23" s="3557"/>
      <c r="R23" s="3557"/>
      <c r="S23" s="3557"/>
      <c r="T23" s="3557"/>
      <c r="U23" s="3557"/>
      <c r="V23" s="3557"/>
      <c r="W23" s="3557"/>
      <c r="X23" s="3558"/>
      <c r="Y23" s="680"/>
      <c r="AD23" s="216" t="s">
        <v>10</v>
      </c>
      <c r="AE23" s="208" t="s">
        <v>770</v>
      </c>
      <c r="AF23" s="217" t="s">
        <v>10</v>
      </c>
    </row>
    <row r="24" spans="2:32" s="1" customFormat="1" x14ac:dyDescent="0.15">
      <c r="B24" s="146"/>
      <c r="C24" s="2694"/>
      <c r="D24" s="2695"/>
      <c r="E24" s="2695"/>
      <c r="F24" s="2699"/>
      <c r="H24" s="765" t="s">
        <v>2436</v>
      </c>
      <c r="I24" s="202"/>
      <c r="J24" s="202"/>
      <c r="K24" s="202"/>
      <c r="L24" s="202"/>
      <c r="M24" s="202"/>
      <c r="N24" s="202"/>
      <c r="O24" s="202"/>
      <c r="P24" s="202"/>
      <c r="Q24" s="202"/>
      <c r="R24" s="202"/>
      <c r="U24" s="12"/>
      <c r="W24" s="680"/>
      <c r="X24" s="680"/>
      <c r="Y24" s="680"/>
      <c r="AD24" s="757"/>
      <c r="AE24" s="748"/>
      <c r="AF24" s="254"/>
    </row>
    <row r="25" spans="2:32" s="1" customFormat="1" x14ac:dyDescent="0.15">
      <c r="B25" s="146"/>
      <c r="C25" s="2694"/>
      <c r="D25" s="2695"/>
      <c r="E25" s="2695"/>
      <c r="F25" s="2699"/>
      <c r="H25" s="748"/>
      <c r="I25" s="202"/>
      <c r="J25" s="202"/>
      <c r="K25" s="202"/>
      <c r="L25" s="202"/>
      <c r="M25" s="202"/>
      <c r="N25" s="202"/>
      <c r="O25" s="202"/>
      <c r="P25" s="202"/>
      <c r="Q25" s="202"/>
      <c r="R25" s="202"/>
      <c r="U25" s="12"/>
      <c r="W25" s="680"/>
      <c r="X25" s="680"/>
      <c r="Y25" s="680"/>
      <c r="AD25" s="757"/>
      <c r="AE25" s="748"/>
      <c r="AF25" s="254"/>
    </row>
    <row r="26" spans="2:32" s="1" customFormat="1" ht="14.25" customHeight="1" x14ac:dyDescent="0.15">
      <c r="B26" s="146"/>
      <c r="C26" s="2694"/>
      <c r="D26" s="2695"/>
      <c r="E26" s="2695"/>
      <c r="F26" s="2699"/>
      <c r="H26" s="765" t="s">
        <v>1534</v>
      </c>
      <c r="I26" s="202"/>
      <c r="J26" s="202"/>
      <c r="K26" s="202"/>
      <c r="L26" s="202"/>
      <c r="M26" s="202"/>
      <c r="N26" s="202"/>
      <c r="O26" s="202"/>
      <c r="P26" s="202"/>
      <c r="Q26" s="202"/>
      <c r="R26" s="202"/>
      <c r="U26" s="12"/>
      <c r="W26" s="680"/>
      <c r="X26" s="680"/>
      <c r="Y26" s="680"/>
      <c r="AD26" s="265" t="s">
        <v>769</v>
      </c>
      <c r="AE26" s="197" t="s">
        <v>770</v>
      </c>
      <c r="AF26" s="266" t="s">
        <v>771</v>
      </c>
    </row>
    <row r="27" spans="2:32" s="1" customFormat="1" ht="58.5" customHeight="1" x14ac:dyDescent="0.15">
      <c r="B27" s="146"/>
      <c r="C27" s="2694"/>
      <c r="D27" s="2695"/>
      <c r="E27" s="2695"/>
      <c r="F27" s="2699"/>
      <c r="H27" s="744" t="s">
        <v>1011</v>
      </c>
      <c r="I27" s="378" t="s">
        <v>1597</v>
      </c>
      <c r="J27" s="378"/>
      <c r="K27" s="378"/>
      <c r="L27" s="382"/>
      <c r="M27" s="378" t="s">
        <v>1536</v>
      </c>
      <c r="N27" s="743"/>
      <c r="O27" s="743"/>
      <c r="P27" s="3570"/>
      <c r="Q27" s="3570"/>
      <c r="R27" s="3570"/>
      <c r="S27" s="3570"/>
      <c r="T27" s="3570"/>
      <c r="U27" s="3570"/>
      <c r="V27" s="3570"/>
      <c r="W27" s="3570"/>
      <c r="X27" s="188" t="s">
        <v>860</v>
      </c>
      <c r="Y27" s="1" t="s">
        <v>863</v>
      </c>
      <c r="Z27" s="2884" t="s">
        <v>2437</v>
      </c>
      <c r="AA27" s="2884"/>
      <c r="AB27" s="2884"/>
      <c r="AD27" s="216" t="s">
        <v>10</v>
      </c>
      <c r="AE27" s="208" t="s">
        <v>770</v>
      </c>
      <c r="AF27" s="217" t="s">
        <v>10</v>
      </c>
    </row>
    <row r="28" spans="2:32" s="1" customFormat="1" ht="17.25" customHeight="1" x14ac:dyDescent="0.15">
      <c r="B28" s="146"/>
      <c r="C28" s="2694"/>
      <c r="D28" s="2695"/>
      <c r="E28" s="2695"/>
      <c r="F28" s="2699"/>
      <c r="H28" s="748"/>
      <c r="I28" s="251"/>
      <c r="J28" s="251"/>
      <c r="K28" s="251"/>
      <c r="L28" s="251"/>
      <c r="M28" s="251"/>
      <c r="N28" s="763"/>
      <c r="O28" s="763"/>
      <c r="P28" s="752"/>
      <c r="Q28" s="752"/>
      <c r="R28" s="752"/>
      <c r="S28" s="752"/>
      <c r="T28" s="752"/>
      <c r="U28" s="752"/>
      <c r="V28" s="752"/>
      <c r="W28" s="752"/>
      <c r="X28" s="12"/>
      <c r="Z28" s="680"/>
      <c r="AA28" s="680"/>
      <c r="AB28" s="680"/>
      <c r="AD28" s="216"/>
      <c r="AE28" s="208"/>
      <c r="AF28" s="217"/>
    </row>
    <row r="29" spans="2:32" s="1" customFormat="1" ht="14.25" customHeight="1" x14ac:dyDescent="0.15">
      <c r="B29" s="146"/>
      <c r="C29" s="2694"/>
      <c r="D29" s="2695"/>
      <c r="E29" s="2695"/>
      <c r="F29" s="2699"/>
      <c r="H29" s="765" t="s">
        <v>1598</v>
      </c>
      <c r="I29" s="202"/>
      <c r="J29" s="202"/>
      <c r="K29" s="202"/>
      <c r="L29" s="202"/>
      <c r="M29" s="202"/>
      <c r="N29" s="202"/>
      <c r="O29" s="202"/>
      <c r="P29" s="202"/>
      <c r="Q29" s="202"/>
      <c r="R29" s="202"/>
      <c r="U29" s="12"/>
      <c r="W29" s="680"/>
      <c r="X29" s="680"/>
      <c r="Y29" s="680"/>
      <c r="AD29" s="265" t="s">
        <v>769</v>
      </c>
      <c r="AE29" s="197" t="s">
        <v>770</v>
      </c>
      <c r="AF29" s="266" t="s">
        <v>771</v>
      </c>
    </row>
    <row r="30" spans="2:32" s="1" customFormat="1" ht="15" customHeight="1" x14ac:dyDescent="0.15">
      <c r="B30" s="146"/>
      <c r="C30" s="2694"/>
      <c r="D30" s="2695"/>
      <c r="E30" s="2695"/>
      <c r="F30" s="2699"/>
      <c r="H30" s="716" t="s">
        <v>1013</v>
      </c>
      <c r="I30" s="3588" t="s">
        <v>1599</v>
      </c>
      <c r="J30" s="3589"/>
      <c r="K30" s="3589"/>
      <c r="L30" s="3589"/>
      <c r="M30" s="3589"/>
      <c r="N30" s="3589"/>
      <c r="O30" s="3589"/>
      <c r="P30" s="3589"/>
      <c r="Q30" s="3589"/>
      <c r="R30" s="3589"/>
      <c r="S30" s="3589"/>
      <c r="T30" s="3589"/>
      <c r="U30" s="3589"/>
      <c r="V30" s="3589"/>
      <c r="W30" s="3589"/>
      <c r="X30" s="3590"/>
      <c r="Z30" s="680"/>
      <c r="AA30" s="680"/>
      <c r="AB30" s="680"/>
      <c r="AD30" s="216" t="s">
        <v>10</v>
      </c>
      <c r="AE30" s="208" t="s">
        <v>770</v>
      </c>
      <c r="AF30" s="217" t="s">
        <v>10</v>
      </c>
    </row>
    <row r="31" spans="2:32" s="1" customFormat="1" x14ac:dyDescent="0.15">
      <c r="B31" s="660"/>
      <c r="C31" s="2680"/>
      <c r="D31" s="2680"/>
      <c r="E31" s="2680"/>
      <c r="F31" s="2681"/>
      <c r="G31" s="8"/>
      <c r="H31" s="8"/>
      <c r="I31" s="8"/>
      <c r="J31" s="8"/>
      <c r="K31" s="8"/>
      <c r="L31" s="8"/>
      <c r="M31" s="8"/>
      <c r="N31" s="8"/>
      <c r="O31" s="8"/>
      <c r="P31" s="8"/>
      <c r="Q31" s="8"/>
      <c r="R31" s="8"/>
      <c r="S31" s="8"/>
      <c r="T31" s="8"/>
      <c r="U31" s="8"/>
      <c r="V31" s="8"/>
      <c r="W31" s="8"/>
      <c r="X31" s="8"/>
      <c r="Y31" s="8"/>
      <c r="Z31" s="8"/>
      <c r="AA31" s="8"/>
      <c r="AB31" s="8"/>
      <c r="AC31" s="8"/>
      <c r="AD31" s="135"/>
      <c r="AE31" s="8"/>
      <c r="AF31" s="136"/>
    </row>
    <row r="32" spans="2:32" ht="32.25" customHeight="1" x14ac:dyDescent="0.15">
      <c r="B32" s="139" t="s">
        <v>2438</v>
      </c>
      <c r="C32" s="658"/>
      <c r="D32" s="658"/>
      <c r="E32" s="658"/>
      <c r="F32" s="619"/>
      <c r="G32" s="613"/>
      <c r="H32" s="613"/>
      <c r="I32" s="613"/>
      <c r="J32" s="613"/>
      <c r="K32" s="613"/>
      <c r="L32" s="613"/>
      <c r="M32" s="613"/>
      <c r="N32" s="613"/>
      <c r="O32" s="613"/>
      <c r="P32" s="613"/>
      <c r="Q32" s="613"/>
      <c r="R32" s="613"/>
      <c r="S32" s="613"/>
      <c r="T32" s="613"/>
      <c r="U32" s="613"/>
      <c r="V32" s="613"/>
      <c r="W32" s="613"/>
      <c r="X32" s="613"/>
      <c r="Y32" s="613"/>
      <c r="Z32" s="613"/>
      <c r="AA32" s="613"/>
      <c r="AB32" s="613"/>
      <c r="AC32" s="613"/>
      <c r="AD32" s="613"/>
      <c r="AE32" s="613"/>
      <c r="AF32" s="614"/>
    </row>
    <row r="33" spans="2:32" s="1" customFormat="1" ht="10.5" customHeight="1" x14ac:dyDescent="0.15">
      <c r="B33" s="139"/>
      <c r="C33" s="2675" t="s">
        <v>1593</v>
      </c>
      <c r="D33" s="2663"/>
      <c r="E33" s="2663"/>
      <c r="F33" s="2664"/>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39"/>
      <c r="C34" s="2694"/>
      <c r="D34" s="2695"/>
      <c r="E34" s="2695"/>
      <c r="F34" s="2699"/>
      <c r="H34" s="2886" t="s">
        <v>1594</v>
      </c>
      <c r="I34" s="2886"/>
      <c r="J34" s="2886"/>
      <c r="K34" s="2886"/>
      <c r="L34" s="2886"/>
      <c r="M34" s="2886"/>
      <c r="N34" s="2886"/>
      <c r="O34" s="2886"/>
      <c r="P34" s="2886"/>
      <c r="Q34" s="2886"/>
      <c r="R34" s="2886"/>
      <c r="S34" s="2886"/>
      <c r="T34" s="2886"/>
      <c r="U34" s="2886"/>
      <c r="V34" s="313"/>
      <c r="W34" s="313"/>
      <c r="X34" s="313"/>
      <c r="Y34" s="313"/>
      <c r="AD34" s="139"/>
      <c r="AF34" s="723"/>
    </row>
    <row r="35" spans="2:32" s="1" customFormat="1" ht="40.5" customHeight="1" x14ac:dyDescent="0.15">
      <c r="B35" s="146"/>
      <c r="C35" s="2694"/>
      <c r="D35" s="2695"/>
      <c r="E35" s="2695"/>
      <c r="F35" s="2699"/>
      <c r="H35" s="744" t="s">
        <v>858</v>
      </c>
      <c r="I35" s="3529" t="s">
        <v>2431</v>
      </c>
      <c r="J35" s="2619"/>
      <c r="K35" s="2619"/>
      <c r="L35" s="2619"/>
      <c r="M35" s="2619"/>
      <c r="N35" s="2619"/>
      <c r="O35" s="2619"/>
      <c r="P35" s="2619"/>
      <c r="Q35" s="2619"/>
      <c r="R35" s="2619"/>
      <c r="S35" s="2619"/>
      <c r="T35" s="2619"/>
      <c r="U35" s="2620"/>
      <c r="V35" s="2468"/>
      <c r="W35" s="2469"/>
      <c r="X35" s="188" t="s">
        <v>860</v>
      </c>
      <c r="Z35" s="680"/>
      <c r="AA35" s="680"/>
      <c r="AB35" s="680"/>
      <c r="AD35" s="265" t="s">
        <v>769</v>
      </c>
      <c r="AE35" s="197" t="s">
        <v>770</v>
      </c>
      <c r="AF35" s="266" t="s">
        <v>771</v>
      </c>
    </row>
    <row r="36" spans="2:32" s="1" customFormat="1" ht="16.5" customHeight="1" x14ac:dyDescent="0.15">
      <c r="B36" s="146"/>
      <c r="C36" s="2694"/>
      <c r="D36" s="2695"/>
      <c r="E36" s="2695"/>
      <c r="F36" s="2699"/>
      <c r="H36" s="746"/>
      <c r="I36" s="663"/>
      <c r="J36" s="663"/>
      <c r="K36" s="663"/>
      <c r="L36" s="663"/>
      <c r="M36" s="663"/>
      <c r="N36" s="663"/>
      <c r="O36" s="663"/>
      <c r="P36" s="663"/>
      <c r="Q36" s="663"/>
      <c r="R36" s="663"/>
      <c r="S36" s="663"/>
      <c r="T36" s="663"/>
      <c r="U36" s="663"/>
      <c r="V36" s="657"/>
      <c r="W36" s="657"/>
      <c r="X36" s="657"/>
      <c r="Z36" s="680"/>
      <c r="AA36" s="680"/>
      <c r="AB36" s="680"/>
      <c r="AD36" s="265"/>
      <c r="AE36" s="197"/>
      <c r="AF36" s="266"/>
    </row>
    <row r="37" spans="2:32" s="1" customFormat="1" ht="40.5" customHeight="1" x14ac:dyDescent="0.15">
      <c r="B37" s="146"/>
      <c r="C37" s="2694"/>
      <c r="D37" s="2695"/>
      <c r="E37" s="2695"/>
      <c r="F37" s="2699"/>
      <c r="H37" s="744" t="s">
        <v>861</v>
      </c>
      <c r="I37" s="3529" t="s">
        <v>2432</v>
      </c>
      <c r="J37" s="2619"/>
      <c r="K37" s="2619"/>
      <c r="L37" s="2619"/>
      <c r="M37" s="2619"/>
      <c r="N37" s="2619"/>
      <c r="O37" s="2619"/>
      <c r="P37" s="2619"/>
      <c r="Q37" s="2619"/>
      <c r="R37" s="2619"/>
      <c r="S37" s="2619"/>
      <c r="T37" s="2619"/>
      <c r="U37" s="2620"/>
      <c r="V37" s="2468"/>
      <c r="W37" s="2469"/>
      <c r="X37" s="188" t="s">
        <v>860</v>
      </c>
      <c r="Y37" s="1" t="s">
        <v>863</v>
      </c>
      <c r="Z37" s="2884" t="s">
        <v>2439</v>
      </c>
      <c r="AA37" s="2884"/>
      <c r="AB37" s="2884"/>
      <c r="AD37" s="216" t="s">
        <v>10</v>
      </c>
      <c r="AE37" s="208" t="s">
        <v>770</v>
      </c>
      <c r="AF37" s="217" t="s">
        <v>10</v>
      </c>
    </row>
    <row r="38" spans="2:32" s="1" customFormat="1" ht="20.25" customHeight="1" x14ac:dyDescent="0.15">
      <c r="B38" s="339"/>
      <c r="C38" s="2680"/>
      <c r="D38" s="2680"/>
      <c r="E38" s="2680"/>
      <c r="F38" s="2680"/>
      <c r="G38" s="139"/>
      <c r="H38" s="659" t="s">
        <v>1197</v>
      </c>
      <c r="I38" s="203"/>
      <c r="J38" s="203"/>
      <c r="K38" s="203"/>
      <c r="L38" s="203"/>
      <c r="M38" s="203"/>
      <c r="N38" s="203"/>
      <c r="O38" s="203"/>
      <c r="P38" s="203"/>
      <c r="Q38" s="203"/>
      <c r="R38" s="203"/>
      <c r="S38" s="659"/>
      <c r="T38" s="659"/>
      <c r="U38" s="659"/>
      <c r="V38" s="8"/>
      <c r="W38" s="682"/>
      <c r="X38" s="682"/>
      <c r="Y38" s="680"/>
      <c r="AD38" s="216"/>
      <c r="AE38" s="208"/>
      <c r="AF38" s="217"/>
    </row>
    <row r="39" spans="2:32" s="1" customFormat="1" ht="74.25" customHeight="1" x14ac:dyDescent="0.15">
      <c r="B39" s="146"/>
      <c r="C39" s="2675"/>
      <c r="D39" s="2695"/>
      <c r="E39" s="2695"/>
      <c r="F39" s="2699"/>
      <c r="H39" s="753" t="s">
        <v>1002</v>
      </c>
      <c r="I39" s="2885" t="s">
        <v>1595</v>
      </c>
      <c r="J39" s="2886"/>
      <c r="K39" s="2886"/>
      <c r="L39" s="2886"/>
      <c r="M39" s="2886"/>
      <c r="N39" s="2886"/>
      <c r="O39" s="2886"/>
      <c r="P39" s="2886"/>
      <c r="Q39" s="2886"/>
      <c r="R39" s="2886"/>
      <c r="S39" s="2886"/>
      <c r="T39" s="2886"/>
      <c r="U39" s="2978"/>
      <c r="V39" s="2510"/>
      <c r="W39" s="2511"/>
      <c r="X39" s="191" t="s">
        <v>860</v>
      </c>
      <c r="Y39" s="1" t="s">
        <v>863</v>
      </c>
      <c r="Z39" s="2884" t="s">
        <v>1600</v>
      </c>
      <c r="AA39" s="2884"/>
      <c r="AB39" s="2884"/>
      <c r="AD39" s="216" t="s">
        <v>10</v>
      </c>
      <c r="AE39" s="208" t="s">
        <v>770</v>
      </c>
      <c r="AF39" s="217" t="s">
        <v>10</v>
      </c>
    </row>
    <row r="40" spans="2:32" s="1" customFormat="1" ht="15" customHeight="1" x14ac:dyDescent="0.15">
      <c r="B40" s="146"/>
      <c r="C40" s="2694"/>
      <c r="D40" s="2695"/>
      <c r="E40" s="2695"/>
      <c r="F40" s="2699"/>
      <c r="H40" s="748"/>
      <c r="I40" s="202"/>
      <c r="J40" s="202"/>
      <c r="K40" s="202"/>
      <c r="L40" s="202"/>
      <c r="M40" s="202"/>
      <c r="N40" s="202"/>
      <c r="O40" s="202"/>
      <c r="P40" s="202"/>
      <c r="Q40" s="202"/>
      <c r="R40" s="202"/>
      <c r="S40" s="12"/>
      <c r="T40" s="12"/>
      <c r="U40" s="12"/>
      <c r="W40" s="680"/>
      <c r="X40" s="680"/>
      <c r="Y40" s="680"/>
      <c r="AD40" s="216"/>
      <c r="AE40" s="208"/>
      <c r="AF40" s="217"/>
    </row>
    <row r="41" spans="2:32" s="1" customFormat="1" x14ac:dyDescent="0.15">
      <c r="B41" s="146"/>
      <c r="C41" s="2694"/>
      <c r="D41" s="2695"/>
      <c r="E41" s="2695"/>
      <c r="F41" s="2699"/>
      <c r="H41" s="765" t="s">
        <v>927</v>
      </c>
      <c r="I41" s="202"/>
      <c r="J41" s="202"/>
      <c r="K41" s="202"/>
      <c r="L41" s="202"/>
      <c r="M41" s="202"/>
      <c r="N41" s="202"/>
      <c r="O41" s="202"/>
      <c r="P41" s="202"/>
      <c r="Q41" s="202"/>
      <c r="R41" s="202"/>
      <c r="U41" s="12"/>
      <c r="W41" s="680"/>
      <c r="X41" s="680"/>
      <c r="Y41" s="680"/>
      <c r="AD41" s="265" t="s">
        <v>769</v>
      </c>
      <c r="AE41" s="197" t="s">
        <v>770</v>
      </c>
      <c r="AF41" s="266" t="s">
        <v>771</v>
      </c>
    </row>
    <row r="42" spans="2:32" s="1" customFormat="1" ht="21.75" customHeight="1" x14ac:dyDescent="0.15">
      <c r="B42" s="146"/>
      <c r="C42" s="2694"/>
      <c r="D42" s="2695"/>
      <c r="E42" s="2695"/>
      <c r="F42" s="2699"/>
      <c r="H42" s="744" t="s">
        <v>1004</v>
      </c>
      <c r="I42" s="3556" t="s">
        <v>1596</v>
      </c>
      <c r="J42" s="3557"/>
      <c r="K42" s="3557"/>
      <c r="L42" s="3557"/>
      <c r="M42" s="3557"/>
      <c r="N42" s="3557"/>
      <c r="O42" s="3557"/>
      <c r="P42" s="3557"/>
      <c r="Q42" s="3557"/>
      <c r="R42" s="3557"/>
      <c r="S42" s="3557"/>
      <c r="T42" s="3557"/>
      <c r="U42" s="3557"/>
      <c r="V42" s="3557"/>
      <c r="W42" s="3557"/>
      <c r="X42" s="3558"/>
      <c r="Y42" s="680"/>
      <c r="AD42" s="216" t="s">
        <v>10</v>
      </c>
      <c r="AE42" s="208" t="s">
        <v>770</v>
      </c>
      <c r="AF42" s="217" t="s">
        <v>10</v>
      </c>
    </row>
    <row r="43" spans="2:32" s="1" customFormat="1" x14ac:dyDescent="0.15">
      <c r="B43" s="146"/>
      <c r="C43" s="2694"/>
      <c r="D43" s="2695"/>
      <c r="E43" s="2695"/>
      <c r="F43" s="2699"/>
      <c r="H43" s="312" t="s">
        <v>1601</v>
      </c>
      <c r="I43" s="202"/>
      <c r="J43" s="202"/>
      <c r="K43" s="202"/>
      <c r="L43" s="202"/>
      <c r="M43" s="202"/>
      <c r="N43" s="202"/>
      <c r="O43" s="202"/>
      <c r="P43" s="202"/>
      <c r="Q43" s="202"/>
      <c r="R43" s="202"/>
      <c r="U43" s="12"/>
      <c r="W43" s="680"/>
      <c r="X43" s="680"/>
      <c r="Y43" s="680"/>
      <c r="AD43" s="757"/>
      <c r="AE43" s="748"/>
      <c r="AF43" s="254"/>
    </row>
    <row r="44" spans="2:32" s="1" customFormat="1" x14ac:dyDescent="0.15">
      <c r="B44" s="146"/>
      <c r="C44" s="2694"/>
      <c r="D44" s="2695"/>
      <c r="E44" s="2695"/>
      <c r="F44" s="2699"/>
      <c r="H44" s="748"/>
      <c r="I44" s="202"/>
      <c r="J44" s="202"/>
      <c r="K44" s="202"/>
      <c r="L44" s="202"/>
      <c r="M44" s="202"/>
      <c r="N44" s="202"/>
      <c r="O44" s="202"/>
      <c r="P44" s="202"/>
      <c r="Q44" s="202"/>
      <c r="R44" s="202"/>
      <c r="U44" s="12"/>
      <c r="W44" s="680"/>
      <c r="X44" s="680"/>
      <c r="Y44" s="680"/>
      <c r="AD44" s="757"/>
      <c r="AE44" s="748"/>
      <c r="AF44" s="254"/>
    </row>
    <row r="45" spans="2:32" s="1" customFormat="1" ht="14.25" customHeight="1" x14ac:dyDescent="0.15">
      <c r="B45" s="146"/>
      <c r="C45" s="2694"/>
      <c r="D45" s="2695"/>
      <c r="E45" s="2695"/>
      <c r="F45" s="2699"/>
      <c r="H45" s="765" t="s">
        <v>1534</v>
      </c>
      <c r="I45" s="202"/>
      <c r="J45" s="202"/>
      <c r="K45" s="202"/>
      <c r="L45" s="202"/>
      <c r="M45" s="202"/>
      <c r="N45" s="202"/>
      <c r="O45" s="202"/>
      <c r="P45" s="202"/>
      <c r="Q45" s="202"/>
      <c r="R45" s="202"/>
      <c r="U45" s="12"/>
      <c r="W45" s="680"/>
      <c r="X45" s="680"/>
      <c r="Y45" s="680"/>
      <c r="AD45" s="265" t="s">
        <v>769</v>
      </c>
      <c r="AE45" s="197" t="s">
        <v>770</v>
      </c>
      <c r="AF45" s="266" t="s">
        <v>771</v>
      </c>
    </row>
    <row r="46" spans="2:32" s="1" customFormat="1" ht="58.5" customHeight="1" x14ac:dyDescent="0.15">
      <c r="B46" s="146"/>
      <c r="C46" s="2694"/>
      <c r="D46" s="2695"/>
      <c r="E46" s="2695"/>
      <c r="F46" s="2699"/>
      <c r="H46" s="744" t="s">
        <v>1011</v>
      </c>
      <c r="I46" s="378" t="s">
        <v>1597</v>
      </c>
      <c r="J46" s="378"/>
      <c r="K46" s="378"/>
      <c r="L46" s="382"/>
      <c r="M46" s="378" t="s">
        <v>1536</v>
      </c>
      <c r="N46" s="743"/>
      <c r="O46" s="743"/>
      <c r="P46" s="3570"/>
      <c r="Q46" s="3570"/>
      <c r="R46" s="3570"/>
      <c r="S46" s="3570"/>
      <c r="T46" s="3570"/>
      <c r="U46" s="3570"/>
      <c r="V46" s="3570"/>
      <c r="W46" s="3570"/>
      <c r="X46" s="188" t="s">
        <v>860</v>
      </c>
      <c r="Y46" s="1" t="s">
        <v>863</v>
      </c>
      <c r="Z46" s="2884" t="s">
        <v>2437</v>
      </c>
      <c r="AA46" s="2884"/>
      <c r="AB46" s="2884"/>
      <c r="AD46" s="216" t="s">
        <v>10</v>
      </c>
      <c r="AE46" s="208" t="s">
        <v>770</v>
      </c>
      <c r="AF46" s="217" t="s">
        <v>10</v>
      </c>
    </row>
    <row r="47" spans="2:32" s="1" customFormat="1" ht="17.25" customHeight="1" x14ac:dyDescent="0.15">
      <c r="B47" s="146"/>
      <c r="C47" s="2694"/>
      <c r="D47" s="2695"/>
      <c r="E47" s="2695"/>
      <c r="F47" s="2699"/>
      <c r="H47" s="748"/>
      <c r="I47" s="251"/>
      <c r="J47" s="251"/>
      <c r="K47" s="251"/>
      <c r="L47" s="251"/>
      <c r="M47" s="251"/>
      <c r="N47" s="763"/>
      <c r="O47" s="763"/>
      <c r="P47" s="752"/>
      <c r="Q47" s="752"/>
      <c r="R47" s="752"/>
      <c r="S47" s="752"/>
      <c r="T47" s="752"/>
      <c r="U47" s="752"/>
      <c r="V47" s="752"/>
      <c r="W47" s="752"/>
      <c r="X47" s="12"/>
      <c r="Z47" s="680"/>
      <c r="AA47" s="680"/>
      <c r="AB47" s="680"/>
      <c r="AD47" s="216"/>
      <c r="AE47" s="208"/>
      <c r="AF47" s="217"/>
    </row>
    <row r="48" spans="2:32" s="1" customFormat="1" ht="14.25" customHeight="1" x14ac:dyDescent="0.15">
      <c r="B48" s="146"/>
      <c r="C48" s="2694"/>
      <c r="D48" s="2695"/>
      <c r="E48" s="2695"/>
      <c r="F48" s="2699"/>
      <c r="H48" s="765" t="s">
        <v>1598</v>
      </c>
      <c r="I48" s="202"/>
      <c r="J48" s="202"/>
      <c r="K48" s="202"/>
      <c r="L48" s="202"/>
      <c r="M48" s="202"/>
      <c r="N48" s="202"/>
      <c r="O48" s="202"/>
      <c r="P48" s="202"/>
      <c r="Q48" s="202"/>
      <c r="R48" s="202"/>
      <c r="U48" s="12"/>
      <c r="W48" s="680"/>
      <c r="X48" s="680"/>
      <c r="Y48" s="680"/>
      <c r="AD48" s="265" t="s">
        <v>769</v>
      </c>
      <c r="AE48" s="197" t="s">
        <v>770</v>
      </c>
      <c r="AF48" s="266" t="s">
        <v>771</v>
      </c>
    </row>
    <row r="49" spans="2:32" s="1" customFormat="1" ht="15" customHeight="1" x14ac:dyDescent="0.15">
      <c r="B49" s="146"/>
      <c r="C49" s="2694"/>
      <c r="D49" s="2695"/>
      <c r="E49" s="2695"/>
      <c r="F49" s="2699"/>
      <c r="H49" s="716" t="s">
        <v>1013</v>
      </c>
      <c r="I49" s="3588" t="s">
        <v>1599</v>
      </c>
      <c r="J49" s="3589"/>
      <c r="K49" s="3589"/>
      <c r="L49" s="3589"/>
      <c r="M49" s="3589"/>
      <c r="N49" s="3589"/>
      <c r="O49" s="3589"/>
      <c r="P49" s="3589"/>
      <c r="Q49" s="3589"/>
      <c r="R49" s="3589"/>
      <c r="S49" s="3589"/>
      <c r="T49" s="3589"/>
      <c r="U49" s="3589"/>
      <c r="V49" s="3589"/>
      <c r="W49" s="3589"/>
      <c r="X49" s="3590"/>
      <c r="Z49" s="680"/>
      <c r="AA49" s="680"/>
      <c r="AB49" s="680"/>
      <c r="AD49" s="216" t="s">
        <v>10</v>
      </c>
      <c r="AE49" s="208" t="s">
        <v>770</v>
      </c>
      <c r="AF49" s="217" t="s">
        <v>10</v>
      </c>
    </row>
    <row r="50" spans="2:32" s="1" customFormat="1" x14ac:dyDescent="0.15">
      <c r="B50" s="135"/>
      <c r="C50" s="2679"/>
      <c r="D50" s="2680"/>
      <c r="E50" s="2680"/>
      <c r="F50" s="2681"/>
      <c r="G50" s="8"/>
      <c r="H50" s="8"/>
      <c r="I50" s="8"/>
      <c r="J50" s="8"/>
      <c r="K50" s="8"/>
      <c r="L50" s="8"/>
      <c r="M50" s="8"/>
      <c r="N50" s="8"/>
      <c r="O50" s="8"/>
      <c r="P50" s="8"/>
      <c r="Q50" s="8"/>
      <c r="R50" s="8"/>
      <c r="S50" s="8"/>
      <c r="T50" s="8"/>
      <c r="U50" s="8"/>
      <c r="V50" s="8"/>
      <c r="W50" s="8"/>
      <c r="X50" s="8"/>
      <c r="Y50" s="8"/>
      <c r="Z50" s="8"/>
      <c r="AA50" s="8"/>
      <c r="AB50" s="8"/>
      <c r="AC50" s="8"/>
      <c r="AD50" s="135"/>
      <c r="AE50" s="8"/>
      <c r="AF50" s="136"/>
    </row>
    <row r="51" spans="2:32" s="1" customFormat="1" ht="38.25" customHeight="1" x14ac:dyDescent="0.15">
      <c r="B51" s="2663" t="s">
        <v>2440</v>
      </c>
      <c r="C51" s="2663"/>
      <c r="D51" s="2663"/>
      <c r="E51" s="2663"/>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2663"/>
      <c r="AB51" s="2663"/>
      <c r="AC51" s="2663"/>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3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9"/>
  <dataValidations count="1">
    <dataValidation type="list" allowBlank="1" showInputMessage="1" showErrorMessage="1" sqref="M8 R8 H8:H11 R11 AF18:AF21 AD27:AD28 AD37:AD40 AD18:AD21 AF23 AD23 AF46:AF47 AF30 AF42 AD42 AF37:AF40 AF27:AF28 AD30 AD46:AD47 AF49 AD49">
      <formula1>"□,■"</formula1>
    </dataValidation>
  </dataValidations>
  <pageMargins left="0.7" right="0.7" top="0.75" bottom="0.75" header="0.3" footer="0.3"/>
  <pageSetup paperSize="9" scale="77" fitToHeight="0"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AG123"/>
  <sheetViews>
    <sheetView workbookViewId="0"/>
  </sheetViews>
  <sheetFormatPr defaultColWidth="3.5" defaultRowHeight="13.5" x14ac:dyDescent="0.15"/>
  <cols>
    <col min="1" max="1" width="1.25" style="3" customWidth="1"/>
    <col min="2" max="2" width="3" style="137"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2136</v>
      </c>
    </row>
    <row r="3" spans="2:32" s="1" customFormat="1" x14ac:dyDescent="0.15">
      <c r="Z3" s="45" t="s">
        <v>477</v>
      </c>
      <c r="AA3" s="12"/>
      <c r="AB3" s="12" t="s">
        <v>478</v>
      </c>
      <c r="AC3" s="12"/>
      <c r="AD3" s="12" t="s">
        <v>479</v>
      </c>
      <c r="AE3" s="12"/>
      <c r="AF3" s="12" t="s">
        <v>647</v>
      </c>
    </row>
    <row r="4" spans="2:32" s="1" customFormat="1" x14ac:dyDescent="0.15">
      <c r="AF4" s="45"/>
    </row>
    <row r="5" spans="2:32" s="1" customFormat="1" ht="38.25" customHeight="1" x14ac:dyDescent="0.15">
      <c r="B5" s="2968" t="s">
        <v>1602</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row>
    <row r="6" spans="2:32" s="1" customFormat="1" x14ac:dyDescent="0.15"/>
    <row r="7" spans="2:32" s="1" customFormat="1" ht="39.75" customHeight="1" x14ac:dyDescent="0.15">
      <c r="B7" s="2958" t="s">
        <v>1177</v>
      </c>
      <c r="C7" s="2958"/>
      <c r="D7" s="2958"/>
      <c r="E7" s="2958"/>
      <c r="F7" s="2958"/>
      <c r="G7" s="2854"/>
      <c r="H7" s="2959"/>
      <c r="I7" s="2959"/>
      <c r="J7" s="2959"/>
      <c r="K7" s="2959"/>
      <c r="L7" s="2959"/>
      <c r="M7" s="2959"/>
      <c r="N7" s="2959"/>
      <c r="O7" s="2959"/>
      <c r="P7" s="2959"/>
      <c r="Q7" s="2959"/>
      <c r="R7" s="2959"/>
      <c r="S7" s="2959"/>
      <c r="T7" s="2959"/>
      <c r="U7" s="2959"/>
      <c r="V7" s="2959"/>
      <c r="W7" s="2959"/>
      <c r="X7" s="2959"/>
      <c r="Y7" s="2959"/>
      <c r="Z7" s="2959"/>
      <c r="AA7" s="2959"/>
      <c r="AB7" s="2959"/>
      <c r="AC7" s="2959"/>
      <c r="AD7" s="2959"/>
      <c r="AE7" s="2959"/>
      <c r="AF7" s="2960"/>
    </row>
    <row r="8" spans="2:32" ht="39.75" customHeight="1" x14ac:dyDescent="0.15">
      <c r="B8" s="2468" t="s">
        <v>1178</v>
      </c>
      <c r="C8" s="2469"/>
      <c r="D8" s="2469"/>
      <c r="E8" s="2469"/>
      <c r="F8" s="2470"/>
      <c r="G8" s="734"/>
      <c r="H8" s="207" t="s">
        <v>10</v>
      </c>
      <c r="I8" s="735" t="s">
        <v>762</v>
      </c>
      <c r="J8" s="735"/>
      <c r="K8" s="735"/>
      <c r="L8" s="735"/>
      <c r="M8" s="207" t="s">
        <v>10</v>
      </c>
      <c r="N8" s="735" t="s">
        <v>763</v>
      </c>
      <c r="O8" s="735"/>
      <c r="P8" s="735"/>
      <c r="Q8" s="735"/>
      <c r="R8" s="207" t="s">
        <v>10</v>
      </c>
      <c r="S8" s="735" t="s">
        <v>764</v>
      </c>
      <c r="T8" s="735"/>
      <c r="U8" s="735"/>
      <c r="V8" s="735"/>
      <c r="W8" s="735"/>
      <c r="X8" s="735"/>
      <c r="Y8" s="735"/>
      <c r="Z8" s="735"/>
      <c r="AA8" s="735"/>
      <c r="AB8" s="735"/>
      <c r="AC8" s="735"/>
      <c r="AD8" s="735"/>
      <c r="AE8" s="735"/>
      <c r="AF8" s="739"/>
    </row>
    <row r="9" spans="2:32" ht="27" customHeight="1" x14ac:dyDescent="0.15">
      <c r="B9" s="2507" t="s">
        <v>1520</v>
      </c>
      <c r="C9" s="2508"/>
      <c r="D9" s="2508"/>
      <c r="E9" s="2508"/>
      <c r="F9" s="2509"/>
      <c r="G9" s="6"/>
      <c r="H9" s="208" t="s">
        <v>10</v>
      </c>
      <c r="I9" s="22" t="s">
        <v>1588</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2510"/>
      <c r="C10" s="2511"/>
      <c r="D10" s="2511"/>
      <c r="E10" s="2511"/>
      <c r="F10" s="2512"/>
      <c r="G10" s="135"/>
      <c r="H10" s="208" t="s">
        <v>10</v>
      </c>
      <c r="I10" s="87" t="s">
        <v>1589</v>
      </c>
      <c r="J10" s="8"/>
      <c r="K10" s="8"/>
      <c r="L10" s="8"/>
      <c r="M10" s="8"/>
      <c r="N10" s="8"/>
      <c r="O10" s="8"/>
      <c r="P10" s="8"/>
      <c r="Q10" s="8"/>
      <c r="R10" s="8"/>
      <c r="S10" s="8"/>
      <c r="T10" s="8"/>
      <c r="U10" s="8"/>
      <c r="V10" s="8"/>
      <c r="W10" s="8"/>
      <c r="X10" s="8"/>
      <c r="Y10" s="8"/>
      <c r="Z10" s="8"/>
      <c r="AA10" s="8"/>
      <c r="AB10" s="8"/>
      <c r="AC10" s="8"/>
      <c r="AD10" s="8"/>
      <c r="AE10" s="8"/>
      <c r="AF10" s="136"/>
    </row>
    <row r="11" spans="2:32" ht="40.5" customHeight="1" x14ac:dyDescent="0.15">
      <c r="B11" s="2468" t="s">
        <v>1590</v>
      </c>
      <c r="C11" s="2469"/>
      <c r="D11" s="2469"/>
      <c r="E11" s="2469"/>
      <c r="F11" s="2470"/>
      <c r="G11" s="719"/>
      <c r="H11" s="207" t="s">
        <v>10</v>
      </c>
      <c r="I11" s="735" t="s">
        <v>1591</v>
      </c>
      <c r="J11" s="720"/>
      <c r="K11" s="720"/>
      <c r="L11" s="720"/>
      <c r="M11" s="720"/>
      <c r="N11" s="720"/>
      <c r="O11" s="720"/>
      <c r="P11" s="720"/>
      <c r="Q11" s="720"/>
      <c r="R11" s="207" t="s">
        <v>10</v>
      </c>
      <c r="S11" s="735" t="s">
        <v>1592</v>
      </c>
      <c r="T11" s="720"/>
      <c r="U11" s="720"/>
      <c r="V11" s="720"/>
      <c r="W11" s="720"/>
      <c r="X11" s="720"/>
      <c r="Y11" s="720"/>
      <c r="Z11" s="720"/>
      <c r="AA11" s="720"/>
      <c r="AB11" s="720"/>
      <c r="AC11" s="720"/>
      <c r="AD11" s="720"/>
      <c r="AE11" s="720"/>
      <c r="AF11" s="721"/>
    </row>
    <row r="12" spans="2:32" ht="27" customHeight="1" x14ac:dyDescent="0.15">
      <c r="B12" s="6" t="s">
        <v>1603</v>
      </c>
      <c r="C12" s="658"/>
      <c r="D12" s="658"/>
      <c r="E12" s="658"/>
      <c r="F12" s="658"/>
      <c r="G12" s="383"/>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5"/>
    </row>
    <row r="13" spans="2:32" s="1" customFormat="1" ht="10.5" customHeight="1" x14ac:dyDescent="0.15">
      <c r="B13" s="395"/>
      <c r="C13" s="2675" t="s">
        <v>1593</v>
      </c>
      <c r="D13" s="2663"/>
      <c r="E13" s="2663"/>
      <c r="F13" s="2664"/>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39"/>
      <c r="C14" s="2694"/>
      <c r="D14" s="2695"/>
      <c r="E14" s="2695"/>
      <c r="F14" s="2699"/>
      <c r="G14" s="139"/>
      <c r="H14" s="2886" t="s">
        <v>1594</v>
      </c>
      <c r="I14" s="2886"/>
      <c r="J14" s="2886"/>
      <c r="K14" s="2886"/>
      <c r="L14" s="2886"/>
      <c r="M14" s="2886"/>
      <c r="N14" s="2886"/>
      <c r="O14" s="2886"/>
      <c r="P14" s="2886"/>
      <c r="Q14" s="2886"/>
      <c r="R14" s="2886"/>
      <c r="S14" s="2886"/>
      <c r="T14" s="2886"/>
      <c r="U14" s="2886"/>
      <c r="V14" s="2886"/>
      <c r="W14" s="2886"/>
      <c r="X14" s="2886"/>
      <c r="Y14" s="313"/>
      <c r="Z14" s="313"/>
      <c r="AA14" s="313"/>
      <c r="AB14" s="313"/>
      <c r="AC14" s="723"/>
      <c r="AF14" s="723"/>
    </row>
    <row r="15" spans="2:32" s="1" customFormat="1" ht="40.5" customHeight="1" x14ac:dyDescent="0.15">
      <c r="B15" s="146"/>
      <c r="C15" s="2694"/>
      <c r="D15" s="2695"/>
      <c r="E15" s="2695"/>
      <c r="F15" s="2699"/>
      <c r="G15" s="139"/>
      <c r="H15" s="744" t="s">
        <v>858</v>
      </c>
      <c r="I15" s="3510" t="s">
        <v>1604</v>
      </c>
      <c r="J15" s="3552"/>
      <c r="K15" s="3552"/>
      <c r="L15" s="3552"/>
      <c r="M15" s="3552"/>
      <c r="N15" s="3552"/>
      <c r="O15" s="3552"/>
      <c r="P15" s="3552"/>
      <c r="Q15" s="3552"/>
      <c r="R15" s="3552"/>
      <c r="S15" s="3552"/>
      <c r="T15" s="3552"/>
      <c r="U15" s="3553"/>
      <c r="V15" s="2468"/>
      <c r="W15" s="2469"/>
      <c r="X15" s="188" t="s">
        <v>860</v>
      </c>
      <c r="Z15" s="680"/>
      <c r="AA15" s="680"/>
      <c r="AB15" s="680"/>
      <c r="AC15" s="723"/>
      <c r="AD15" s="265" t="s">
        <v>769</v>
      </c>
      <c r="AE15" s="197" t="s">
        <v>770</v>
      </c>
      <c r="AF15" s="266" t="s">
        <v>771</v>
      </c>
    </row>
    <row r="16" spans="2:32" s="1" customFormat="1" ht="18" customHeight="1" x14ac:dyDescent="0.15">
      <c r="B16" s="146"/>
      <c r="C16" s="2694"/>
      <c r="D16" s="2695"/>
      <c r="E16" s="2695"/>
      <c r="F16" s="2699"/>
      <c r="G16" s="139"/>
      <c r="H16" s="746"/>
      <c r="I16" s="740"/>
      <c r="J16" s="740"/>
      <c r="K16" s="740"/>
      <c r="L16" s="740"/>
      <c r="M16" s="740"/>
      <c r="N16" s="740"/>
      <c r="O16" s="740"/>
      <c r="P16" s="740"/>
      <c r="Q16" s="740"/>
      <c r="R16" s="740"/>
      <c r="S16" s="740"/>
      <c r="T16" s="740"/>
      <c r="U16" s="740"/>
      <c r="V16" s="657"/>
      <c r="W16" s="657"/>
      <c r="X16" s="657"/>
      <c r="Z16" s="680"/>
      <c r="AA16" s="680"/>
      <c r="AB16" s="680"/>
      <c r="AC16" s="723"/>
      <c r="AD16" s="265"/>
      <c r="AE16" s="197"/>
      <c r="AF16" s="266"/>
    </row>
    <row r="17" spans="2:32" s="1" customFormat="1" ht="40.5" customHeight="1" x14ac:dyDescent="0.15">
      <c r="B17" s="146"/>
      <c r="C17" s="2694"/>
      <c r="D17" s="2695"/>
      <c r="E17" s="2695"/>
      <c r="F17" s="2699"/>
      <c r="G17" s="139"/>
      <c r="H17" s="744" t="s">
        <v>861</v>
      </c>
      <c r="I17" s="3510" t="s">
        <v>1546</v>
      </c>
      <c r="J17" s="3552"/>
      <c r="K17" s="3552"/>
      <c r="L17" s="3552"/>
      <c r="M17" s="3552"/>
      <c r="N17" s="3552"/>
      <c r="O17" s="3552"/>
      <c r="P17" s="3552"/>
      <c r="Q17" s="3552"/>
      <c r="R17" s="3552"/>
      <c r="S17" s="3552"/>
      <c r="T17" s="3552"/>
      <c r="U17" s="3553"/>
      <c r="V17" s="2468"/>
      <c r="W17" s="2469"/>
      <c r="X17" s="188" t="s">
        <v>860</v>
      </c>
      <c r="Y17" s="1" t="s">
        <v>863</v>
      </c>
      <c r="Z17" s="2884" t="s">
        <v>1605</v>
      </c>
      <c r="AA17" s="2884"/>
      <c r="AB17" s="2884"/>
      <c r="AC17" s="723"/>
      <c r="AD17" s="216" t="s">
        <v>10</v>
      </c>
      <c r="AE17" s="208" t="s">
        <v>770</v>
      </c>
      <c r="AF17" s="217" t="s">
        <v>10</v>
      </c>
    </row>
    <row r="18" spans="2:32" s="1" customFormat="1" ht="20.25" customHeight="1" x14ac:dyDescent="0.15">
      <c r="B18" s="146"/>
      <c r="C18" s="2694"/>
      <c r="D18" s="2695"/>
      <c r="E18" s="2695"/>
      <c r="F18" s="2699"/>
      <c r="H18" s="12" t="s">
        <v>1197</v>
      </c>
      <c r="I18" s="202"/>
      <c r="J18" s="202"/>
      <c r="K18" s="202"/>
      <c r="L18" s="202"/>
      <c r="M18" s="202"/>
      <c r="N18" s="202"/>
      <c r="O18" s="202"/>
      <c r="P18" s="202"/>
      <c r="Q18" s="202"/>
      <c r="R18" s="202"/>
      <c r="S18" s="12"/>
      <c r="T18" s="12"/>
      <c r="U18" s="12"/>
      <c r="W18" s="680"/>
      <c r="X18" s="680"/>
      <c r="Y18" s="680"/>
      <c r="AD18" s="216"/>
      <c r="AE18" s="208"/>
      <c r="AF18" s="217"/>
    </row>
    <row r="19" spans="2:32" s="1" customFormat="1" ht="74.25" customHeight="1" x14ac:dyDescent="0.15">
      <c r="B19" s="146"/>
      <c r="C19" s="2694"/>
      <c r="D19" s="2695"/>
      <c r="E19" s="2695"/>
      <c r="F19" s="2699"/>
      <c r="H19" s="744" t="s">
        <v>1002</v>
      </c>
      <c r="I19" s="3529" t="s">
        <v>1595</v>
      </c>
      <c r="J19" s="2619"/>
      <c r="K19" s="2619"/>
      <c r="L19" s="2619"/>
      <c r="M19" s="2619"/>
      <c r="N19" s="2619"/>
      <c r="O19" s="2619"/>
      <c r="P19" s="2619"/>
      <c r="Q19" s="2619"/>
      <c r="R19" s="2619"/>
      <c r="S19" s="2619"/>
      <c r="T19" s="2619"/>
      <c r="U19" s="2620"/>
      <c r="V19" s="2468"/>
      <c r="W19" s="2469"/>
      <c r="X19" s="188" t="s">
        <v>860</v>
      </c>
      <c r="Y19" s="1" t="s">
        <v>863</v>
      </c>
      <c r="Z19" s="2884" t="s">
        <v>1606</v>
      </c>
      <c r="AA19" s="2884"/>
      <c r="AB19" s="2884"/>
      <c r="AD19" s="216" t="s">
        <v>10</v>
      </c>
      <c r="AE19" s="208" t="s">
        <v>770</v>
      </c>
      <c r="AF19" s="217" t="s">
        <v>10</v>
      </c>
    </row>
    <row r="20" spans="2:32" s="1" customFormat="1" ht="15" customHeight="1" x14ac:dyDescent="0.15">
      <c r="B20" s="146"/>
      <c r="C20" s="2694"/>
      <c r="D20" s="2695"/>
      <c r="E20" s="2695"/>
      <c r="F20" s="2699"/>
      <c r="H20" s="748"/>
      <c r="I20" s="202"/>
      <c r="J20" s="202"/>
      <c r="K20" s="202"/>
      <c r="L20" s="202"/>
      <c r="M20" s="202"/>
      <c r="N20" s="202"/>
      <c r="O20" s="202"/>
      <c r="P20" s="202"/>
      <c r="Q20" s="202"/>
      <c r="R20" s="202"/>
      <c r="S20" s="12"/>
      <c r="T20" s="12"/>
      <c r="U20" s="12"/>
      <c r="W20" s="680"/>
      <c r="X20" s="680"/>
      <c r="Y20" s="680"/>
      <c r="AD20" s="216"/>
      <c r="AE20" s="208"/>
      <c r="AF20" s="217"/>
    </row>
    <row r="21" spans="2:32" s="1" customFormat="1" x14ac:dyDescent="0.15">
      <c r="B21" s="146"/>
      <c r="C21" s="2694"/>
      <c r="D21" s="2695"/>
      <c r="E21" s="2695"/>
      <c r="F21" s="2699"/>
      <c r="H21" s="765" t="s">
        <v>927</v>
      </c>
      <c r="I21" s="202"/>
      <c r="J21" s="202"/>
      <c r="K21" s="202"/>
      <c r="L21" s="202"/>
      <c r="M21" s="202"/>
      <c r="N21" s="202"/>
      <c r="O21" s="202"/>
      <c r="P21" s="202"/>
      <c r="Q21" s="202"/>
      <c r="R21" s="202"/>
      <c r="U21" s="12"/>
      <c r="W21" s="680"/>
      <c r="X21" s="680"/>
      <c r="Y21" s="680"/>
      <c r="AD21" s="265" t="s">
        <v>769</v>
      </c>
      <c r="AE21" s="197" t="s">
        <v>770</v>
      </c>
      <c r="AF21" s="266" t="s">
        <v>771</v>
      </c>
    </row>
    <row r="22" spans="2:32" s="1" customFormat="1" ht="20.25" customHeight="1" x14ac:dyDescent="0.15">
      <c r="B22" s="146"/>
      <c r="C22" s="2694"/>
      <c r="D22" s="2695"/>
      <c r="E22" s="2695"/>
      <c r="F22" s="2699"/>
      <c r="G22" s="139"/>
      <c r="H22" s="744" t="s">
        <v>1004</v>
      </c>
      <c r="I22" s="3556" t="s">
        <v>1596</v>
      </c>
      <c r="J22" s="3557"/>
      <c r="K22" s="3557"/>
      <c r="L22" s="3557"/>
      <c r="M22" s="3557"/>
      <c r="N22" s="3557"/>
      <c r="O22" s="3557"/>
      <c r="P22" s="3557"/>
      <c r="Q22" s="3557"/>
      <c r="R22" s="3557"/>
      <c r="S22" s="3557"/>
      <c r="T22" s="3557"/>
      <c r="U22" s="3557"/>
      <c r="V22" s="3557"/>
      <c r="W22" s="3557"/>
      <c r="X22" s="3558"/>
      <c r="Y22" s="680"/>
      <c r="AD22" s="216" t="s">
        <v>10</v>
      </c>
      <c r="AE22" s="208" t="s">
        <v>770</v>
      </c>
      <c r="AF22" s="217" t="s">
        <v>10</v>
      </c>
    </row>
    <row r="23" spans="2:32" s="1" customFormat="1" x14ac:dyDescent="0.15">
      <c r="B23" s="146"/>
      <c r="C23" s="2694"/>
      <c r="D23" s="2695"/>
      <c r="E23" s="2695"/>
      <c r="F23" s="2699"/>
      <c r="H23" s="765" t="s">
        <v>1601</v>
      </c>
      <c r="I23" s="202"/>
      <c r="J23" s="202"/>
      <c r="K23" s="202"/>
      <c r="L23" s="202"/>
      <c r="M23" s="202"/>
      <c r="N23" s="202"/>
      <c r="O23" s="202"/>
      <c r="P23" s="202"/>
      <c r="Q23" s="202"/>
      <c r="R23" s="202"/>
      <c r="U23" s="12"/>
      <c r="W23" s="680"/>
      <c r="X23" s="680"/>
      <c r="Y23" s="680"/>
      <c r="AD23" s="757"/>
      <c r="AE23" s="748"/>
      <c r="AF23" s="254"/>
    </row>
    <row r="24" spans="2:32" s="1" customFormat="1" x14ac:dyDescent="0.15">
      <c r="B24" s="146"/>
      <c r="C24" s="2694"/>
      <c r="D24" s="2695"/>
      <c r="E24" s="2695"/>
      <c r="F24" s="2699"/>
      <c r="G24" s="139"/>
      <c r="H24" s="748"/>
      <c r="I24" s="202"/>
      <c r="J24" s="202"/>
      <c r="K24" s="202"/>
      <c r="L24" s="202"/>
      <c r="M24" s="202"/>
      <c r="N24" s="202"/>
      <c r="O24" s="202"/>
      <c r="P24" s="202"/>
      <c r="Q24" s="202"/>
      <c r="R24" s="202"/>
      <c r="S24" s="202"/>
      <c r="T24" s="202"/>
      <c r="U24" s="202"/>
      <c r="X24" s="12"/>
      <c r="Z24" s="680"/>
      <c r="AA24" s="680"/>
      <c r="AB24" s="680"/>
      <c r="AC24" s="723"/>
      <c r="AD24" s="748"/>
      <c r="AE24" s="748"/>
      <c r="AF24" s="254"/>
    </row>
    <row r="25" spans="2:32" s="1" customFormat="1" x14ac:dyDescent="0.15">
      <c r="B25" s="146"/>
      <c r="C25" s="2694"/>
      <c r="D25" s="2695"/>
      <c r="E25" s="2695"/>
      <c r="F25" s="2699"/>
      <c r="G25" s="139"/>
      <c r="H25" s="765" t="s">
        <v>1534</v>
      </c>
      <c r="I25" s="202"/>
      <c r="J25" s="202"/>
      <c r="K25" s="202"/>
      <c r="L25" s="202"/>
      <c r="M25" s="202"/>
      <c r="N25" s="202"/>
      <c r="O25" s="202"/>
      <c r="P25" s="202"/>
      <c r="Q25" s="202"/>
      <c r="R25" s="202"/>
      <c r="S25" s="202"/>
      <c r="T25" s="202"/>
      <c r="U25" s="202"/>
      <c r="X25" s="12"/>
      <c r="Z25" s="680"/>
      <c r="AA25" s="680"/>
      <c r="AB25" s="680"/>
      <c r="AC25" s="723"/>
      <c r="AD25" s="265" t="s">
        <v>769</v>
      </c>
      <c r="AE25" s="197" t="s">
        <v>770</v>
      </c>
      <c r="AF25" s="266" t="s">
        <v>771</v>
      </c>
    </row>
    <row r="26" spans="2:32" s="1" customFormat="1" ht="40.5" customHeight="1" x14ac:dyDescent="0.15">
      <c r="B26" s="146"/>
      <c r="C26" s="2694"/>
      <c r="D26" s="2695"/>
      <c r="E26" s="2695"/>
      <c r="F26" s="2699"/>
      <c r="G26" s="139"/>
      <c r="H26" s="744" t="s">
        <v>1011</v>
      </c>
      <c r="I26" s="378" t="s">
        <v>1597</v>
      </c>
      <c r="J26" s="378"/>
      <c r="K26" s="378"/>
      <c r="L26" s="382"/>
      <c r="M26" s="378" t="s">
        <v>1536</v>
      </c>
      <c r="N26" s="743"/>
      <c r="O26" s="743"/>
      <c r="P26" s="3570"/>
      <c r="Q26" s="3570"/>
      <c r="R26" s="3570"/>
      <c r="S26" s="3570"/>
      <c r="T26" s="3570"/>
      <c r="U26" s="3570"/>
      <c r="V26" s="3570"/>
      <c r="W26" s="3570"/>
      <c r="X26" s="188" t="s">
        <v>860</v>
      </c>
      <c r="Y26" s="1" t="s">
        <v>863</v>
      </c>
      <c r="Z26" s="3592" t="s">
        <v>1607</v>
      </c>
      <c r="AA26" s="3592"/>
      <c r="AB26" s="3592"/>
      <c r="AC26" s="723"/>
      <c r="AD26" s="216" t="s">
        <v>10</v>
      </c>
      <c r="AE26" s="208" t="s">
        <v>770</v>
      </c>
      <c r="AF26" s="217" t="s">
        <v>10</v>
      </c>
    </row>
    <row r="27" spans="2:32" s="1" customFormat="1" ht="15.75" customHeight="1" x14ac:dyDescent="0.15">
      <c r="B27" s="146"/>
      <c r="C27" s="2694"/>
      <c r="D27" s="2695"/>
      <c r="E27" s="2695"/>
      <c r="F27" s="2699"/>
      <c r="H27" s="748"/>
      <c r="I27" s="251"/>
      <c r="J27" s="251"/>
      <c r="K27" s="251"/>
      <c r="L27" s="251"/>
      <c r="M27" s="251"/>
      <c r="N27" s="763"/>
      <c r="O27" s="763"/>
      <c r="P27" s="752"/>
      <c r="Q27" s="752"/>
      <c r="R27" s="752"/>
      <c r="S27" s="752"/>
      <c r="T27" s="752"/>
      <c r="U27" s="752"/>
      <c r="V27" s="752"/>
      <c r="W27" s="752"/>
      <c r="X27" s="12"/>
      <c r="Z27" s="766"/>
      <c r="AA27" s="766"/>
      <c r="AB27" s="766"/>
      <c r="AD27" s="216"/>
      <c r="AE27" s="208"/>
      <c r="AF27" s="217"/>
    </row>
    <row r="28" spans="2:32" s="1" customFormat="1" ht="14.25" customHeight="1" x14ac:dyDescent="0.15">
      <c r="B28" s="146"/>
      <c r="C28" s="2694"/>
      <c r="D28" s="2695"/>
      <c r="E28" s="2695"/>
      <c r="F28" s="2699"/>
      <c r="H28" s="779" t="s">
        <v>1598</v>
      </c>
      <c r="I28" s="203"/>
      <c r="J28" s="203"/>
      <c r="K28" s="203"/>
      <c r="L28" s="203"/>
      <c r="M28" s="203"/>
      <c r="N28" s="203"/>
      <c r="O28" s="203"/>
      <c r="P28" s="203"/>
      <c r="Q28" s="203"/>
      <c r="R28" s="203"/>
      <c r="S28" s="8"/>
      <c r="T28" s="8"/>
      <c r="U28" s="659"/>
      <c r="V28" s="8"/>
      <c r="W28" s="682"/>
      <c r="X28" s="682"/>
      <c r="Y28" s="680"/>
      <c r="AD28" s="265" t="s">
        <v>769</v>
      </c>
      <c r="AE28" s="197" t="s">
        <v>770</v>
      </c>
      <c r="AF28" s="266" t="s">
        <v>771</v>
      </c>
    </row>
    <row r="29" spans="2:32" s="1" customFormat="1" ht="15" customHeight="1" x14ac:dyDescent="0.15">
      <c r="B29" s="146"/>
      <c r="C29" s="2694"/>
      <c r="D29" s="2695"/>
      <c r="E29" s="2695"/>
      <c r="F29" s="2699"/>
      <c r="H29" s="656" t="s">
        <v>1013</v>
      </c>
      <c r="I29" s="3594" t="s">
        <v>1599</v>
      </c>
      <c r="J29" s="3595"/>
      <c r="K29" s="3595"/>
      <c r="L29" s="3595"/>
      <c r="M29" s="3595"/>
      <c r="N29" s="3595"/>
      <c r="O29" s="3595"/>
      <c r="P29" s="3595"/>
      <c r="Q29" s="3595"/>
      <c r="R29" s="3595"/>
      <c r="S29" s="3595"/>
      <c r="T29" s="3595"/>
      <c r="U29" s="3595"/>
      <c r="V29" s="3595"/>
      <c r="W29" s="3595"/>
      <c r="X29" s="3596"/>
      <c r="Y29" s="139"/>
      <c r="Z29" s="680"/>
      <c r="AA29" s="680"/>
      <c r="AB29" s="680"/>
      <c r="AD29" s="216" t="s">
        <v>10</v>
      </c>
      <c r="AE29" s="208" t="s">
        <v>770</v>
      </c>
      <c r="AF29" s="217" t="s">
        <v>10</v>
      </c>
    </row>
    <row r="30" spans="2:32" s="1" customFormat="1" ht="21" customHeight="1" x14ac:dyDescent="0.15">
      <c r="B30" s="397"/>
      <c r="C30" s="2679"/>
      <c r="D30" s="2680"/>
      <c r="E30" s="2680"/>
      <c r="F30" s="2681"/>
      <c r="G30" s="135"/>
      <c r="H30" s="746"/>
      <c r="I30" s="746"/>
      <c r="J30" s="746"/>
      <c r="K30" s="746"/>
      <c r="L30" s="746"/>
      <c r="M30" s="378"/>
      <c r="N30" s="743"/>
      <c r="O30" s="743"/>
      <c r="P30" s="743"/>
      <c r="Q30" s="743"/>
      <c r="R30" s="743"/>
      <c r="S30" s="743"/>
      <c r="T30" s="743"/>
      <c r="U30" s="743"/>
      <c r="V30" s="10"/>
      <c r="W30" s="10"/>
      <c r="X30" s="657"/>
      <c r="Y30" s="8"/>
      <c r="Z30" s="682"/>
      <c r="AA30" s="682"/>
      <c r="AB30" s="682"/>
      <c r="AC30" s="136"/>
      <c r="AD30" s="778"/>
      <c r="AE30" s="778"/>
      <c r="AF30" s="760"/>
    </row>
    <row r="31" spans="2:32" ht="21.75" customHeight="1" x14ac:dyDescent="0.15">
      <c r="B31" s="6" t="s">
        <v>1608</v>
      </c>
      <c r="C31" s="658"/>
      <c r="D31" s="658"/>
      <c r="E31" s="658"/>
      <c r="F31" s="658"/>
      <c r="G31" s="383"/>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5"/>
    </row>
    <row r="32" spans="2:32" s="1" customFormat="1" ht="10.5" customHeight="1" x14ac:dyDescent="0.15">
      <c r="B32" s="395"/>
      <c r="C32" s="2675" t="s">
        <v>1593</v>
      </c>
      <c r="D32" s="2675"/>
      <c r="E32" s="2675"/>
      <c r="F32" s="2687"/>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39"/>
      <c r="C33" s="2675"/>
      <c r="D33" s="2675"/>
      <c r="E33" s="2675"/>
      <c r="F33" s="2687"/>
      <c r="H33" s="2886" t="s">
        <v>1594</v>
      </c>
      <c r="I33" s="2886"/>
      <c r="J33" s="2886"/>
      <c r="K33" s="2886"/>
      <c r="L33" s="2886"/>
      <c r="M33" s="2886"/>
      <c r="N33" s="2886"/>
      <c r="O33" s="2886"/>
      <c r="P33" s="2886"/>
      <c r="Q33" s="2886"/>
      <c r="R33" s="2886"/>
      <c r="S33" s="2886"/>
      <c r="T33" s="2886"/>
      <c r="U33" s="2886"/>
      <c r="V33" s="2886"/>
      <c r="W33" s="2886"/>
      <c r="X33" s="2886"/>
      <c r="Y33" s="313"/>
      <c r="Z33" s="313"/>
      <c r="AA33" s="313"/>
      <c r="AB33" s="313"/>
      <c r="AC33" s="723"/>
      <c r="AF33" s="723"/>
    </row>
    <row r="34" spans="2:32" s="1" customFormat="1" ht="40.5" customHeight="1" x14ac:dyDescent="0.15">
      <c r="B34" s="146"/>
      <c r="C34" s="2675"/>
      <c r="D34" s="2675"/>
      <c r="E34" s="2675"/>
      <c r="F34" s="2687"/>
      <c r="H34" s="744" t="s">
        <v>858</v>
      </c>
      <c r="I34" s="3510" t="s">
        <v>1604</v>
      </c>
      <c r="J34" s="3552"/>
      <c r="K34" s="3552"/>
      <c r="L34" s="3552"/>
      <c r="M34" s="3552"/>
      <c r="N34" s="3552"/>
      <c r="O34" s="3552"/>
      <c r="P34" s="3552"/>
      <c r="Q34" s="3552"/>
      <c r="R34" s="3552"/>
      <c r="S34" s="3552"/>
      <c r="T34" s="3552"/>
      <c r="U34" s="3553"/>
      <c r="V34" s="2468"/>
      <c r="W34" s="2469"/>
      <c r="X34" s="188" t="s">
        <v>860</v>
      </c>
      <c r="Z34" s="680"/>
      <c r="AA34" s="680"/>
      <c r="AB34" s="680"/>
      <c r="AC34" s="723"/>
      <c r="AD34" s="265" t="s">
        <v>769</v>
      </c>
      <c r="AE34" s="197" t="s">
        <v>770</v>
      </c>
      <c r="AF34" s="266" t="s">
        <v>771</v>
      </c>
    </row>
    <row r="35" spans="2:32" s="1" customFormat="1" ht="17.25" customHeight="1" x14ac:dyDescent="0.15">
      <c r="B35" s="146"/>
      <c r="C35" s="2675"/>
      <c r="D35" s="2675"/>
      <c r="E35" s="2675"/>
      <c r="F35" s="2687"/>
      <c r="H35" s="746"/>
      <c r="I35" s="740"/>
      <c r="J35" s="740"/>
      <c r="K35" s="740"/>
      <c r="L35" s="740"/>
      <c r="M35" s="740"/>
      <c r="N35" s="740"/>
      <c r="O35" s="740"/>
      <c r="P35" s="740"/>
      <c r="Q35" s="740"/>
      <c r="R35" s="740"/>
      <c r="S35" s="740"/>
      <c r="T35" s="740"/>
      <c r="U35" s="740"/>
      <c r="V35" s="657"/>
      <c r="W35" s="657"/>
      <c r="X35" s="657"/>
      <c r="Z35" s="680"/>
      <c r="AA35" s="680"/>
      <c r="AB35" s="680"/>
      <c r="AC35" s="723"/>
      <c r="AD35" s="265"/>
      <c r="AE35" s="197"/>
      <c r="AF35" s="266"/>
    </row>
    <row r="36" spans="2:32" s="1" customFormat="1" ht="40.5" customHeight="1" x14ac:dyDescent="0.15">
      <c r="B36" s="146"/>
      <c r="C36" s="2675"/>
      <c r="D36" s="2675"/>
      <c r="E36" s="2675"/>
      <c r="F36" s="2687"/>
      <c r="H36" s="744" t="s">
        <v>861</v>
      </c>
      <c r="I36" s="3510" t="s">
        <v>1546</v>
      </c>
      <c r="J36" s="3552"/>
      <c r="K36" s="3552"/>
      <c r="L36" s="3552"/>
      <c r="M36" s="3552"/>
      <c r="N36" s="3552"/>
      <c r="O36" s="3552"/>
      <c r="P36" s="3552"/>
      <c r="Q36" s="3552"/>
      <c r="R36" s="3552"/>
      <c r="S36" s="3552"/>
      <c r="T36" s="3552"/>
      <c r="U36" s="3553"/>
      <c r="V36" s="2468"/>
      <c r="W36" s="2469"/>
      <c r="X36" s="188" t="s">
        <v>860</v>
      </c>
      <c r="Y36" s="1" t="s">
        <v>863</v>
      </c>
      <c r="Z36" s="3592" t="s">
        <v>1609</v>
      </c>
      <c r="AA36" s="3592"/>
      <c r="AB36" s="3592"/>
      <c r="AC36" s="723"/>
      <c r="AD36" s="216" t="s">
        <v>10</v>
      </c>
      <c r="AE36" s="208" t="s">
        <v>770</v>
      </c>
      <c r="AF36" s="217" t="s">
        <v>10</v>
      </c>
    </row>
    <row r="37" spans="2:32" s="1" customFormat="1" ht="20.25" customHeight="1" x14ac:dyDescent="0.15">
      <c r="B37" s="146"/>
      <c r="C37" s="2675"/>
      <c r="D37" s="2675"/>
      <c r="E37" s="2675"/>
      <c r="F37" s="2687"/>
      <c r="H37" s="12" t="s">
        <v>1197</v>
      </c>
      <c r="I37" s="202"/>
      <c r="J37" s="202"/>
      <c r="K37" s="202"/>
      <c r="L37" s="202"/>
      <c r="M37" s="202"/>
      <c r="N37" s="202"/>
      <c r="O37" s="202"/>
      <c r="P37" s="202"/>
      <c r="Q37" s="202"/>
      <c r="R37" s="202"/>
      <c r="S37" s="12"/>
      <c r="T37" s="12"/>
      <c r="U37" s="12"/>
      <c r="W37" s="680"/>
      <c r="X37" s="680"/>
      <c r="Y37" s="680"/>
      <c r="AD37" s="216"/>
      <c r="AE37" s="208"/>
      <c r="AF37" s="217"/>
    </row>
    <row r="38" spans="2:32" s="1" customFormat="1" ht="74.25" customHeight="1" x14ac:dyDescent="0.15">
      <c r="B38" s="339"/>
      <c r="C38" s="2704"/>
      <c r="D38" s="2703"/>
      <c r="E38" s="2703"/>
      <c r="F38" s="2660"/>
      <c r="G38" s="395"/>
      <c r="H38" s="744" t="s">
        <v>1002</v>
      </c>
      <c r="I38" s="3529" t="s">
        <v>1595</v>
      </c>
      <c r="J38" s="2619"/>
      <c r="K38" s="2619"/>
      <c r="L38" s="2619"/>
      <c r="M38" s="2619"/>
      <c r="N38" s="2619"/>
      <c r="O38" s="2619"/>
      <c r="P38" s="2619"/>
      <c r="Q38" s="2619"/>
      <c r="R38" s="2619"/>
      <c r="S38" s="2619"/>
      <c r="T38" s="2619"/>
      <c r="U38" s="2620"/>
      <c r="V38" s="2468"/>
      <c r="W38" s="2469"/>
      <c r="X38" s="657" t="s">
        <v>860</v>
      </c>
      <c r="Y38" s="139" t="s">
        <v>863</v>
      </c>
      <c r="Z38" s="2884" t="s">
        <v>1600</v>
      </c>
      <c r="AA38" s="2884"/>
      <c r="AB38" s="2884"/>
      <c r="AC38" s="723"/>
      <c r="AD38" s="210" t="s">
        <v>10</v>
      </c>
      <c r="AE38" s="210" t="s">
        <v>770</v>
      </c>
      <c r="AF38" s="214" t="s">
        <v>10</v>
      </c>
    </row>
    <row r="39" spans="2:32" s="1" customFormat="1" ht="15" customHeight="1" x14ac:dyDescent="0.15">
      <c r="B39" s="146"/>
      <c r="C39" s="2675"/>
      <c r="D39" s="2694"/>
      <c r="E39" s="2694"/>
      <c r="F39" s="3593"/>
      <c r="H39" s="748"/>
      <c r="I39" s="202"/>
      <c r="J39" s="202"/>
      <c r="K39" s="202"/>
      <c r="L39" s="202"/>
      <c r="M39" s="202"/>
      <c r="N39" s="202"/>
      <c r="O39" s="202"/>
      <c r="P39" s="202"/>
      <c r="Q39" s="202"/>
      <c r="R39" s="202"/>
      <c r="S39" s="12"/>
      <c r="T39" s="12"/>
      <c r="U39" s="12"/>
      <c r="W39" s="680"/>
      <c r="X39" s="680"/>
      <c r="Y39" s="680"/>
      <c r="AD39" s="216"/>
      <c r="AE39" s="208"/>
      <c r="AF39" s="217"/>
    </row>
    <row r="40" spans="2:32" s="1" customFormat="1" x14ac:dyDescent="0.15">
      <c r="B40" s="146"/>
      <c r="C40" s="2675"/>
      <c r="D40" s="2675"/>
      <c r="E40" s="2675"/>
      <c r="F40" s="2687"/>
      <c r="H40" s="765" t="s">
        <v>927</v>
      </c>
      <c r="I40" s="202"/>
      <c r="J40" s="202"/>
      <c r="K40" s="202"/>
      <c r="L40" s="202"/>
      <c r="M40" s="202"/>
      <c r="N40" s="202"/>
      <c r="O40" s="202"/>
      <c r="P40" s="202"/>
      <c r="Q40" s="202"/>
      <c r="R40" s="202"/>
      <c r="U40" s="12"/>
      <c r="W40" s="680"/>
      <c r="X40" s="680"/>
      <c r="Y40" s="680"/>
      <c r="AD40" s="265" t="s">
        <v>769</v>
      </c>
      <c r="AE40" s="197" t="s">
        <v>770</v>
      </c>
      <c r="AF40" s="266" t="s">
        <v>771</v>
      </c>
    </row>
    <row r="41" spans="2:32" s="1" customFormat="1" ht="20.25" customHeight="1" x14ac:dyDescent="0.15">
      <c r="B41" s="146"/>
      <c r="C41" s="2675"/>
      <c r="D41" s="2675"/>
      <c r="E41" s="2675"/>
      <c r="F41" s="2687"/>
      <c r="H41" s="744" t="s">
        <v>1004</v>
      </c>
      <c r="I41" s="3556" t="s">
        <v>1596</v>
      </c>
      <c r="J41" s="3557"/>
      <c r="K41" s="3557"/>
      <c r="L41" s="3557"/>
      <c r="M41" s="3557"/>
      <c r="N41" s="3557"/>
      <c r="O41" s="3557"/>
      <c r="P41" s="3557"/>
      <c r="Q41" s="3557"/>
      <c r="R41" s="3557"/>
      <c r="S41" s="3557"/>
      <c r="T41" s="3557"/>
      <c r="U41" s="3557"/>
      <c r="V41" s="3557"/>
      <c r="W41" s="3557"/>
      <c r="X41" s="3558"/>
      <c r="Y41" s="680"/>
      <c r="AD41" s="216" t="s">
        <v>10</v>
      </c>
      <c r="AE41" s="208" t="s">
        <v>770</v>
      </c>
      <c r="AF41" s="217" t="s">
        <v>10</v>
      </c>
    </row>
    <row r="42" spans="2:32" s="1" customFormat="1" x14ac:dyDescent="0.15">
      <c r="B42" s="146"/>
      <c r="C42" s="2675"/>
      <c r="D42" s="2675"/>
      <c r="E42" s="2675"/>
      <c r="F42" s="2687"/>
      <c r="H42" s="765" t="s">
        <v>1601</v>
      </c>
      <c r="I42" s="202"/>
      <c r="J42" s="202"/>
      <c r="K42" s="202"/>
      <c r="L42" s="202"/>
      <c r="M42" s="202"/>
      <c r="N42" s="202"/>
      <c r="O42" s="202"/>
      <c r="P42" s="202"/>
      <c r="Q42" s="202"/>
      <c r="R42" s="202"/>
      <c r="U42" s="12"/>
      <c r="W42" s="680"/>
      <c r="X42" s="680"/>
      <c r="Y42" s="680"/>
      <c r="AD42" s="757"/>
      <c r="AE42" s="748"/>
      <c r="AF42" s="254"/>
    </row>
    <row r="43" spans="2:32" s="1" customFormat="1" x14ac:dyDescent="0.15">
      <c r="B43" s="146"/>
      <c r="C43" s="2675"/>
      <c r="D43" s="2675"/>
      <c r="E43" s="2675"/>
      <c r="F43" s="2687"/>
      <c r="H43" s="748"/>
      <c r="I43" s="202"/>
      <c r="J43" s="202"/>
      <c r="K43" s="202"/>
      <c r="L43" s="202"/>
      <c r="M43" s="202"/>
      <c r="N43" s="202"/>
      <c r="O43" s="202"/>
      <c r="P43" s="202"/>
      <c r="Q43" s="202"/>
      <c r="R43" s="202"/>
      <c r="S43" s="202"/>
      <c r="T43" s="202"/>
      <c r="U43" s="202"/>
      <c r="X43" s="12"/>
      <c r="Z43" s="680"/>
      <c r="AA43" s="680"/>
      <c r="AB43" s="680"/>
      <c r="AC43" s="723"/>
      <c r="AD43" s="748"/>
      <c r="AE43" s="748"/>
      <c r="AF43" s="254"/>
    </row>
    <row r="44" spans="2:32" s="1" customFormat="1" x14ac:dyDescent="0.15">
      <c r="B44" s="146"/>
      <c r="C44" s="2675"/>
      <c r="D44" s="2675"/>
      <c r="E44" s="2675"/>
      <c r="F44" s="2687"/>
      <c r="H44" s="765" t="s">
        <v>1534</v>
      </c>
      <c r="I44" s="202"/>
      <c r="J44" s="202"/>
      <c r="K44" s="202"/>
      <c r="L44" s="202"/>
      <c r="M44" s="202"/>
      <c r="N44" s="202"/>
      <c r="O44" s="202"/>
      <c r="P44" s="202"/>
      <c r="Q44" s="202"/>
      <c r="R44" s="202"/>
      <c r="S44" s="202"/>
      <c r="T44" s="202"/>
      <c r="U44" s="202"/>
      <c r="X44" s="12"/>
      <c r="Z44" s="680"/>
      <c r="AA44" s="680"/>
      <c r="AB44" s="680"/>
      <c r="AC44" s="723"/>
      <c r="AD44" s="265" t="s">
        <v>769</v>
      </c>
      <c r="AE44" s="197" t="s">
        <v>770</v>
      </c>
      <c r="AF44" s="266" t="s">
        <v>771</v>
      </c>
    </row>
    <row r="45" spans="2:32" s="1" customFormat="1" ht="40.5" customHeight="1" x14ac:dyDescent="0.15">
      <c r="B45" s="146"/>
      <c r="C45" s="2675"/>
      <c r="D45" s="2675"/>
      <c r="E45" s="2675"/>
      <c r="F45" s="2687"/>
      <c r="H45" s="744" t="s">
        <v>1011</v>
      </c>
      <c r="I45" s="378" t="s">
        <v>1597</v>
      </c>
      <c r="J45" s="378"/>
      <c r="K45" s="378"/>
      <c r="L45" s="382"/>
      <c r="M45" s="378" t="s">
        <v>1536</v>
      </c>
      <c r="N45" s="743"/>
      <c r="O45" s="743"/>
      <c r="P45" s="3570"/>
      <c r="Q45" s="3570"/>
      <c r="R45" s="3570"/>
      <c r="S45" s="3570"/>
      <c r="T45" s="3570"/>
      <c r="U45" s="3570"/>
      <c r="V45" s="3570"/>
      <c r="W45" s="3570"/>
      <c r="X45" s="188" t="s">
        <v>860</v>
      </c>
      <c r="Y45" s="1" t="s">
        <v>863</v>
      </c>
      <c r="Z45" s="3592" t="s">
        <v>1607</v>
      </c>
      <c r="AA45" s="3592"/>
      <c r="AB45" s="3592"/>
      <c r="AC45" s="723"/>
      <c r="AD45" s="216" t="s">
        <v>10</v>
      </c>
      <c r="AE45" s="208" t="s">
        <v>770</v>
      </c>
      <c r="AF45" s="217" t="s">
        <v>10</v>
      </c>
    </row>
    <row r="46" spans="2:32" s="1" customFormat="1" ht="15.75" customHeight="1" x14ac:dyDescent="0.15">
      <c r="B46" s="146"/>
      <c r="C46" s="2675"/>
      <c r="D46" s="2675"/>
      <c r="E46" s="2675"/>
      <c r="F46" s="2687"/>
      <c r="H46" s="748"/>
      <c r="I46" s="251"/>
      <c r="J46" s="251"/>
      <c r="K46" s="251"/>
      <c r="L46" s="251"/>
      <c r="M46" s="251"/>
      <c r="N46" s="763"/>
      <c r="O46" s="763"/>
      <c r="P46" s="752"/>
      <c r="Q46" s="752"/>
      <c r="R46" s="752"/>
      <c r="S46" s="752"/>
      <c r="T46" s="752"/>
      <c r="U46" s="752"/>
      <c r="V46" s="752"/>
      <c r="W46" s="752"/>
      <c r="X46" s="12"/>
      <c r="Z46" s="766"/>
      <c r="AA46" s="766"/>
      <c r="AB46" s="766"/>
      <c r="AD46" s="216"/>
      <c r="AE46" s="208"/>
      <c r="AF46" s="217"/>
    </row>
    <row r="47" spans="2:32" s="1" customFormat="1" ht="14.25" customHeight="1" x14ac:dyDescent="0.15">
      <c r="B47" s="146"/>
      <c r="C47" s="2675"/>
      <c r="D47" s="2675"/>
      <c r="E47" s="2675"/>
      <c r="F47" s="2687"/>
      <c r="H47" s="779" t="s">
        <v>1598</v>
      </c>
      <c r="I47" s="202"/>
      <c r="J47" s="202"/>
      <c r="K47" s="202"/>
      <c r="L47" s="202"/>
      <c r="M47" s="202"/>
      <c r="N47" s="202"/>
      <c r="O47" s="202"/>
      <c r="P47" s="202"/>
      <c r="Q47" s="202"/>
      <c r="R47" s="202"/>
      <c r="U47" s="12"/>
      <c r="W47" s="680"/>
      <c r="X47" s="680"/>
      <c r="Y47" s="680"/>
      <c r="AD47" s="265" t="s">
        <v>769</v>
      </c>
      <c r="AE47" s="197" t="s">
        <v>770</v>
      </c>
      <c r="AF47" s="266" t="s">
        <v>771</v>
      </c>
    </row>
    <row r="48" spans="2:32" s="1" customFormat="1" ht="15" customHeight="1" x14ac:dyDescent="0.15">
      <c r="B48" s="146"/>
      <c r="C48" s="2675"/>
      <c r="D48" s="2675"/>
      <c r="E48" s="2675"/>
      <c r="F48" s="2687"/>
      <c r="H48" s="190" t="s">
        <v>1013</v>
      </c>
      <c r="I48" s="3588" t="s">
        <v>1599</v>
      </c>
      <c r="J48" s="3589"/>
      <c r="K48" s="3589"/>
      <c r="L48" s="3589"/>
      <c r="M48" s="3589"/>
      <c r="N48" s="3589"/>
      <c r="O48" s="3589"/>
      <c r="P48" s="3589"/>
      <c r="Q48" s="3589"/>
      <c r="R48" s="3589"/>
      <c r="S48" s="3589"/>
      <c r="T48" s="3589"/>
      <c r="U48" s="3589"/>
      <c r="V48" s="3589"/>
      <c r="W48" s="3589"/>
      <c r="X48" s="3590"/>
      <c r="Z48" s="680"/>
      <c r="AA48" s="680"/>
      <c r="AB48" s="680"/>
      <c r="AD48" s="216" t="s">
        <v>10</v>
      </c>
      <c r="AE48" s="208" t="s">
        <v>770</v>
      </c>
      <c r="AF48" s="217" t="s">
        <v>10</v>
      </c>
    </row>
    <row r="49" spans="2:32" s="1" customFormat="1" ht="21" customHeight="1" x14ac:dyDescent="0.15">
      <c r="B49" s="397"/>
      <c r="C49" s="2703"/>
      <c r="D49" s="2703"/>
      <c r="E49" s="2703"/>
      <c r="F49" s="2660"/>
      <c r="G49" s="8"/>
      <c r="H49" s="746"/>
      <c r="I49" s="746"/>
      <c r="J49" s="746"/>
      <c r="K49" s="746"/>
      <c r="L49" s="746"/>
      <c r="M49" s="378"/>
      <c r="N49" s="743"/>
      <c r="O49" s="743"/>
      <c r="P49" s="743"/>
      <c r="Q49" s="743"/>
      <c r="R49" s="743"/>
      <c r="S49" s="743"/>
      <c r="T49" s="743"/>
      <c r="U49" s="743"/>
      <c r="V49" s="10"/>
      <c r="W49" s="10"/>
      <c r="X49" s="657"/>
      <c r="Y49" s="8"/>
      <c r="Z49" s="682"/>
      <c r="AA49" s="682"/>
      <c r="AB49" s="682"/>
      <c r="AC49" s="136"/>
      <c r="AD49" s="778"/>
      <c r="AE49" s="778"/>
      <c r="AF49" s="760"/>
    </row>
    <row r="50" spans="2:32" s="1" customFormat="1" ht="10.5" customHeight="1" x14ac:dyDescent="0.15">
      <c r="B50" s="620"/>
      <c r="C50" s="670"/>
      <c r="D50" s="670"/>
      <c r="E50" s="670"/>
      <c r="F50" s="671"/>
      <c r="G50" s="7"/>
      <c r="H50" s="260"/>
      <c r="I50" s="260"/>
      <c r="J50" s="260"/>
      <c r="K50" s="260"/>
      <c r="L50" s="260"/>
      <c r="M50" s="379"/>
      <c r="N50" s="737"/>
      <c r="O50" s="737"/>
      <c r="P50" s="737"/>
      <c r="Q50" s="737"/>
      <c r="R50" s="737"/>
      <c r="S50" s="737"/>
      <c r="T50" s="737"/>
      <c r="U50" s="737"/>
      <c r="V50" s="737"/>
      <c r="W50" s="737"/>
      <c r="X50" s="7"/>
      <c r="Y50" s="7"/>
      <c r="Z50" s="658"/>
      <c r="AA50" s="7"/>
      <c r="AB50" s="678"/>
      <c r="AC50" s="678"/>
      <c r="AD50" s="380"/>
      <c r="AE50" s="260"/>
      <c r="AF50" s="304"/>
    </row>
    <row r="51" spans="2:32" s="1" customFormat="1" ht="18.75" customHeight="1" x14ac:dyDescent="0.15">
      <c r="B51" s="192"/>
      <c r="C51" s="21"/>
      <c r="D51" s="21"/>
      <c r="E51" s="21"/>
      <c r="F51" s="673"/>
      <c r="H51" s="765" t="s">
        <v>1548</v>
      </c>
      <c r="I51" s="748"/>
      <c r="J51" s="748"/>
      <c r="K51" s="748"/>
      <c r="L51" s="748"/>
      <c r="M51" s="251"/>
      <c r="N51" s="763"/>
      <c r="O51" s="763"/>
      <c r="P51" s="763"/>
      <c r="Q51" s="763"/>
      <c r="R51" s="763"/>
      <c r="S51" s="763"/>
      <c r="T51" s="763"/>
      <c r="U51" s="763"/>
      <c r="V51" s="763"/>
      <c r="W51" s="763"/>
      <c r="Z51" s="12"/>
      <c r="AB51" s="680"/>
      <c r="AC51" s="680"/>
      <c r="AD51" s="265" t="s">
        <v>769</v>
      </c>
      <c r="AE51" s="197" t="s">
        <v>770</v>
      </c>
      <c r="AF51" s="266" t="s">
        <v>771</v>
      </c>
    </row>
    <row r="52" spans="2:32" s="1" customFormat="1" ht="18.75" customHeight="1" x14ac:dyDescent="0.15">
      <c r="B52" s="2694" t="s">
        <v>1610</v>
      </c>
      <c r="C52" s="2695"/>
      <c r="D52" s="2695"/>
      <c r="E52" s="2695"/>
      <c r="F52" s="2699"/>
      <c r="H52" s="765" t="s">
        <v>1550</v>
      </c>
      <c r="I52" s="748"/>
      <c r="J52" s="748"/>
      <c r="K52" s="748"/>
      <c r="L52" s="748"/>
      <c r="M52" s="251"/>
      <c r="N52" s="763"/>
      <c r="O52" s="763"/>
      <c r="P52" s="763"/>
      <c r="Q52" s="763"/>
      <c r="R52" s="763"/>
      <c r="S52" s="763"/>
      <c r="T52" s="763"/>
      <c r="U52" s="763"/>
      <c r="V52" s="763"/>
      <c r="W52" s="763"/>
      <c r="Z52" s="12"/>
      <c r="AB52" s="680"/>
      <c r="AC52" s="680"/>
      <c r="AD52" s="757"/>
      <c r="AE52" s="748"/>
      <c r="AF52" s="254"/>
    </row>
    <row r="53" spans="2:32" s="1" customFormat="1" ht="18.75" customHeight="1" x14ac:dyDescent="0.15">
      <c r="B53" s="2694"/>
      <c r="C53" s="2695"/>
      <c r="D53" s="2695"/>
      <c r="E53" s="2695"/>
      <c r="F53" s="2699"/>
      <c r="H53" s="765" t="s">
        <v>1551</v>
      </c>
      <c r="I53" s="748"/>
      <c r="J53" s="748"/>
      <c r="K53" s="748"/>
      <c r="L53" s="748"/>
      <c r="M53" s="251"/>
      <c r="N53" s="763"/>
      <c r="O53" s="763"/>
      <c r="P53" s="763"/>
      <c r="Q53" s="763"/>
      <c r="R53" s="763"/>
      <c r="S53" s="763"/>
      <c r="T53" s="763"/>
      <c r="U53" s="763"/>
      <c r="V53" s="763"/>
      <c r="W53" s="763"/>
      <c r="Z53" s="12"/>
      <c r="AB53" s="680"/>
      <c r="AC53" s="680"/>
      <c r="AD53" s="216" t="s">
        <v>10</v>
      </c>
      <c r="AE53" s="208" t="s">
        <v>770</v>
      </c>
      <c r="AF53" s="217" t="s">
        <v>10</v>
      </c>
    </row>
    <row r="54" spans="2:32" s="1" customFormat="1" ht="18.75" customHeight="1" x14ac:dyDescent="0.15">
      <c r="B54" s="2694"/>
      <c r="C54" s="2695"/>
      <c r="D54" s="2695"/>
      <c r="E54" s="2695"/>
      <c r="F54" s="2699"/>
      <c r="H54" s="765" t="s">
        <v>1552</v>
      </c>
      <c r="I54" s="748"/>
      <c r="J54" s="748"/>
      <c r="K54" s="748"/>
      <c r="L54" s="748"/>
      <c r="M54" s="251"/>
      <c r="N54" s="763"/>
      <c r="O54" s="763"/>
      <c r="P54" s="763"/>
      <c r="Q54" s="763"/>
      <c r="R54" s="763"/>
      <c r="S54" s="763"/>
      <c r="T54" s="763"/>
      <c r="U54" s="763"/>
      <c r="V54" s="763"/>
      <c r="W54" s="763"/>
      <c r="Z54" s="12"/>
      <c r="AB54" s="680"/>
      <c r="AC54" s="680"/>
      <c r="AD54" s="216" t="s">
        <v>10</v>
      </c>
      <c r="AE54" s="208" t="s">
        <v>770</v>
      </c>
      <c r="AF54" s="217" t="s">
        <v>10</v>
      </c>
    </row>
    <row r="55" spans="2:32" s="1" customFormat="1" ht="18.75" customHeight="1" x14ac:dyDescent="0.15">
      <c r="B55" s="2694"/>
      <c r="C55" s="2695"/>
      <c r="D55" s="2695"/>
      <c r="E55" s="2695"/>
      <c r="F55" s="2699"/>
      <c r="H55" s="765" t="s">
        <v>1553</v>
      </c>
      <c r="I55" s="748"/>
      <c r="J55" s="748"/>
      <c r="K55" s="748"/>
      <c r="L55" s="748"/>
      <c r="M55" s="251"/>
      <c r="N55" s="763"/>
      <c r="O55" s="763"/>
      <c r="P55" s="763"/>
      <c r="Q55" s="763"/>
      <c r="R55" s="763"/>
      <c r="S55" s="763"/>
      <c r="T55" s="763"/>
      <c r="U55" s="763"/>
      <c r="V55" s="763"/>
      <c r="W55" s="763"/>
      <c r="Z55" s="12"/>
      <c r="AB55" s="680"/>
      <c r="AC55" s="680"/>
      <c r="AD55" s="216" t="s">
        <v>10</v>
      </c>
      <c r="AE55" s="208" t="s">
        <v>770</v>
      </c>
      <c r="AF55" s="217" t="s">
        <v>10</v>
      </c>
    </row>
    <row r="56" spans="2:32" s="1" customFormat="1" ht="18.75" customHeight="1" x14ac:dyDescent="0.15">
      <c r="B56" s="2694"/>
      <c r="C56" s="2695"/>
      <c r="D56" s="2695"/>
      <c r="E56" s="2695"/>
      <c r="F56" s="2699"/>
      <c r="H56" s="765" t="s">
        <v>1554</v>
      </c>
      <c r="I56" s="748"/>
      <c r="J56" s="748"/>
      <c r="K56" s="748"/>
      <c r="L56" s="748"/>
      <c r="M56" s="251"/>
      <c r="N56" s="763"/>
      <c r="O56" s="763"/>
      <c r="P56" s="763"/>
      <c r="Q56" s="763"/>
      <c r="R56" s="763"/>
      <c r="S56" s="763"/>
      <c r="T56" s="763"/>
      <c r="U56" s="763"/>
      <c r="V56" s="763"/>
      <c r="W56" s="763"/>
      <c r="Z56" s="12"/>
      <c r="AB56" s="680"/>
      <c r="AC56" s="680"/>
      <c r="AD56" s="216" t="s">
        <v>10</v>
      </c>
      <c r="AE56" s="208" t="s">
        <v>770</v>
      </c>
      <c r="AF56" s="217" t="s">
        <v>10</v>
      </c>
    </row>
    <row r="57" spans="2:32" s="1" customFormat="1" ht="18.75" customHeight="1" x14ac:dyDescent="0.15">
      <c r="B57" s="2694"/>
      <c r="C57" s="2695"/>
      <c r="D57" s="2695"/>
      <c r="E57" s="2695"/>
      <c r="F57" s="2699"/>
      <c r="H57" s="765" t="s">
        <v>1555</v>
      </c>
      <c r="I57" s="748"/>
      <c r="J57" s="748"/>
      <c r="K57" s="748"/>
      <c r="L57" s="748"/>
      <c r="M57" s="251"/>
      <c r="N57" s="763"/>
      <c r="O57" s="763"/>
      <c r="P57" s="763"/>
      <c r="Q57" s="763"/>
      <c r="R57" s="763"/>
      <c r="S57" s="763"/>
      <c r="T57" s="763"/>
      <c r="U57" s="763"/>
      <c r="V57" s="763"/>
      <c r="W57" s="763"/>
      <c r="Z57" s="12"/>
      <c r="AB57" s="680"/>
      <c r="AC57" s="680"/>
      <c r="AD57" s="757"/>
      <c r="AE57" s="748"/>
      <c r="AF57" s="254"/>
    </row>
    <row r="58" spans="2:32" s="1" customFormat="1" ht="18.75" customHeight="1" x14ac:dyDescent="0.15">
      <c r="B58" s="2694"/>
      <c r="C58" s="2695"/>
      <c r="D58" s="2695"/>
      <c r="E58" s="2695"/>
      <c r="F58" s="2699"/>
      <c r="H58" s="765"/>
      <c r="I58" s="3468" t="s">
        <v>776</v>
      </c>
      <c r="J58" s="3468"/>
      <c r="K58" s="3468"/>
      <c r="L58" s="3468"/>
      <c r="M58" s="3468"/>
      <c r="N58" s="3529"/>
      <c r="O58" s="2619"/>
      <c r="P58" s="2619"/>
      <c r="Q58" s="2619"/>
      <c r="R58" s="2619"/>
      <c r="S58" s="2619"/>
      <c r="T58" s="2619"/>
      <c r="U58" s="2619"/>
      <c r="V58" s="2619"/>
      <c r="W58" s="2619"/>
      <c r="X58" s="2619"/>
      <c r="Y58" s="2619"/>
      <c r="Z58" s="2619"/>
      <c r="AA58" s="2619"/>
      <c r="AB58" s="2620"/>
      <c r="AC58" s="680"/>
      <c r="AD58" s="757"/>
      <c r="AE58" s="748"/>
      <c r="AF58" s="254"/>
    </row>
    <row r="59" spans="2:32" s="1" customFormat="1" ht="18.75" customHeight="1" x14ac:dyDescent="0.15">
      <c r="B59" s="2694"/>
      <c r="C59" s="2695"/>
      <c r="D59" s="2695"/>
      <c r="E59" s="2695"/>
      <c r="F59" s="2699"/>
      <c r="H59" s="765"/>
      <c r="I59" s="3468" t="s">
        <v>777</v>
      </c>
      <c r="J59" s="3468"/>
      <c r="K59" s="3468"/>
      <c r="L59" s="3468"/>
      <c r="M59" s="3468"/>
      <c r="N59" s="3529"/>
      <c r="O59" s="2619"/>
      <c r="P59" s="2619"/>
      <c r="Q59" s="2619"/>
      <c r="R59" s="2619"/>
      <c r="S59" s="2619"/>
      <c r="T59" s="2619"/>
      <c r="U59" s="2619"/>
      <c r="V59" s="2619"/>
      <c r="W59" s="2619"/>
      <c r="X59" s="2619"/>
      <c r="Y59" s="2619"/>
      <c r="Z59" s="2619"/>
      <c r="AA59" s="2619"/>
      <c r="AB59" s="2620"/>
      <c r="AC59" s="680"/>
      <c r="AD59" s="757"/>
      <c r="AE59" s="748"/>
      <c r="AF59" s="254"/>
    </row>
    <row r="60" spans="2:32" s="1" customFormat="1" ht="18.75" customHeight="1" x14ac:dyDescent="0.15">
      <c r="B60" s="2694"/>
      <c r="C60" s="2695"/>
      <c r="D60" s="2695"/>
      <c r="E60" s="2695"/>
      <c r="F60" s="2699"/>
      <c r="H60" s="765"/>
      <c r="I60" s="3468" t="s">
        <v>778</v>
      </c>
      <c r="J60" s="3468"/>
      <c r="K60" s="3468"/>
      <c r="L60" s="3468"/>
      <c r="M60" s="3468"/>
      <c r="N60" s="3529"/>
      <c r="O60" s="2619"/>
      <c r="P60" s="2619"/>
      <c r="Q60" s="2619"/>
      <c r="R60" s="2619"/>
      <c r="S60" s="2619"/>
      <c r="T60" s="2619"/>
      <c r="U60" s="2619"/>
      <c r="V60" s="2619"/>
      <c r="W60" s="2619"/>
      <c r="X60" s="2619"/>
      <c r="Y60" s="2619"/>
      <c r="Z60" s="2619"/>
      <c r="AA60" s="2619"/>
      <c r="AB60" s="2620"/>
      <c r="AC60" s="680"/>
      <c r="AD60" s="757"/>
      <c r="AE60" s="748"/>
      <c r="AF60" s="254"/>
    </row>
    <row r="61" spans="2:32" s="1" customFormat="1" ht="33.75" customHeight="1" x14ac:dyDescent="0.15">
      <c r="B61" s="2694"/>
      <c r="C61" s="2695"/>
      <c r="D61" s="2695"/>
      <c r="E61" s="2695"/>
      <c r="F61" s="2699"/>
      <c r="H61" s="3152" t="s">
        <v>1611</v>
      </c>
      <c r="I61" s="3152"/>
      <c r="J61" s="3152"/>
      <c r="K61" s="3152"/>
      <c r="L61" s="3152"/>
      <c r="M61" s="3152"/>
      <c r="N61" s="3152"/>
      <c r="O61" s="3152"/>
      <c r="P61" s="3152"/>
      <c r="Q61" s="3152"/>
      <c r="R61" s="3152"/>
      <c r="S61" s="3152"/>
      <c r="T61" s="3152"/>
      <c r="U61" s="3152"/>
      <c r="V61" s="3152"/>
      <c r="W61" s="3152"/>
      <c r="X61" s="3152"/>
      <c r="Y61" s="3152"/>
      <c r="Z61" s="3152"/>
      <c r="AA61" s="3152"/>
      <c r="AB61" s="3152"/>
      <c r="AC61" s="386"/>
      <c r="AD61" s="757"/>
      <c r="AE61" s="748"/>
      <c r="AF61" s="254"/>
    </row>
    <row r="62" spans="2:32" s="1" customFormat="1" ht="18.75" customHeight="1" x14ac:dyDescent="0.15">
      <c r="B62" s="2694"/>
      <c r="C62" s="2695"/>
      <c r="D62" s="2695"/>
      <c r="E62" s="2695"/>
      <c r="F62" s="2699"/>
      <c r="H62" s="3591" t="s">
        <v>1612</v>
      </c>
      <c r="I62" s="3591"/>
      <c r="J62" s="3591"/>
      <c r="K62" s="3591"/>
      <c r="L62" s="3591"/>
      <c r="M62" s="3591"/>
      <c r="N62" s="3591"/>
      <c r="O62" s="3591"/>
      <c r="P62" s="3591"/>
      <c r="Q62" s="3591"/>
      <c r="R62" s="3591"/>
      <c r="S62" s="3591"/>
      <c r="T62" s="3591"/>
      <c r="U62" s="3591"/>
      <c r="V62" s="3591"/>
      <c r="W62" s="3591"/>
      <c r="X62" s="3591"/>
      <c r="Y62" s="680"/>
      <c r="Z62" s="680"/>
      <c r="AA62" s="680"/>
      <c r="AB62" s="680"/>
      <c r="AC62" s="680"/>
      <c r="AD62" s="216" t="s">
        <v>10</v>
      </c>
      <c r="AE62" s="208" t="s">
        <v>770</v>
      </c>
      <c r="AF62" s="217" t="s">
        <v>10</v>
      </c>
    </row>
    <row r="63" spans="2:32" s="1" customFormat="1" ht="18.75" customHeight="1" x14ac:dyDescent="0.15">
      <c r="B63" s="2694"/>
      <c r="C63" s="2695"/>
      <c r="D63" s="2695"/>
      <c r="E63" s="2695"/>
      <c r="F63" s="2699"/>
      <c r="H63" s="3591" t="s">
        <v>1613</v>
      </c>
      <c r="I63" s="3591"/>
      <c r="J63" s="3591"/>
      <c r="K63" s="3591"/>
      <c r="L63" s="3591"/>
      <c r="M63" s="3591"/>
      <c r="N63" s="3591"/>
      <c r="O63" s="3591"/>
      <c r="P63" s="3591"/>
      <c r="Q63" s="3591"/>
      <c r="R63" s="3591"/>
      <c r="S63" s="3591"/>
      <c r="T63" s="3591"/>
      <c r="U63" s="3591"/>
      <c r="V63" s="3591"/>
      <c r="W63" s="680"/>
      <c r="X63" s="680"/>
      <c r="Y63" s="680"/>
      <c r="Z63" s="680"/>
      <c r="AA63" s="680"/>
      <c r="AB63" s="680"/>
      <c r="AC63" s="680"/>
      <c r="AD63" s="216" t="s">
        <v>10</v>
      </c>
      <c r="AE63" s="208" t="s">
        <v>770</v>
      </c>
      <c r="AF63" s="217" t="s">
        <v>10</v>
      </c>
    </row>
    <row r="64" spans="2:32" s="1" customFormat="1" ht="18.75" customHeight="1" x14ac:dyDescent="0.15">
      <c r="B64" s="2694"/>
      <c r="C64" s="2695"/>
      <c r="D64" s="2695"/>
      <c r="E64" s="2695"/>
      <c r="F64" s="2699"/>
      <c r="H64" s="3591" t="s">
        <v>1558</v>
      </c>
      <c r="I64" s="3591"/>
      <c r="J64" s="3591"/>
      <c r="K64" s="3591"/>
      <c r="L64" s="3591"/>
      <c r="M64" s="3591"/>
      <c r="N64" s="3591"/>
      <c r="O64" s="3591"/>
      <c r="P64" s="3591"/>
      <c r="Q64" s="3591"/>
      <c r="R64" s="3591"/>
      <c r="S64" s="3591"/>
      <c r="T64" s="3591"/>
      <c r="U64" s="3591"/>
      <c r="V64" s="3591"/>
      <c r="W64" s="3591"/>
      <c r="X64" s="3591"/>
      <c r="Z64" s="12"/>
      <c r="AB64" s="680"/>
      <c r="AC64" s="680"/>
      <c r="AD64" s="216" t="s">
        <v>10</v>
      </c>
      <c r="AE64" s="208" t="s">
        <v>770</v>
      </c>
      <c r="AF64" s="217" t="s">
        <v>10</v>
      </c>
    </row>
    <row r="65" spans="2:33" s="1" customFormat="1" ht="18.75" customHeight="1" x14ac:dyDescent="0.15">
      <c r="B65" s="2694"/>
      <c r="C65" s="2695"/>
      <c r="D65" s="2695"/>
      <c r="E65" s="2695"/>
      <c r="F65" s="2699"/>
      <c r="H65" s="3591" t="s">
        <v>1559</v>
      </c>
      <c r="I65" s="3591"/>
      <c r="J65" s="3591"/>
      <c r="K65" s="3591"/>
      <c r="L65" s="3591"/>
      <c r="M65" s="3591"/>
      <c r="N65" s="3591"/>
      <c r="O65" s="3591"/>
      <c r="P65" s="3591"/>
      <c r="Q65" s="3591"/>
      <c r="R65" s="3591"/>
      <c r="S65" s="3591"/>
      <c r="T65" s="763"/>
      <c r="U65" s="763"/>
      <c r="V65" s="763"/>
      <c r="W65" s="763"/>
      <c r="Z65" s="12"/>
      <c r="AB65" s="680"/>
      <c r="AC65" s="680"/>
      <c r="AD65" s="216" t="s">
        <v>10</v>
      </c>
      <c r="AE65" s="208" t="s">
        <v>770</v>
      </c>
      <c r="AF65" s="217" t="s">
        <v>10</v>
      </c>
    </row>
    <row r="66" spans="2:33" s="1" customFormat="1" ht="36.75" customHeight="1" x14ac:dyDescent="0.15">
      <c r="B66" s="192"/>
      <c r="C66" s="21"/>
      <c r="D66" s="21"/>
      <c r="E66" s="21"/>
      <c r="F66" s="673"/>
      <c r="H66" s="2884" t="s">
        <v>1614</v>
      </c>
      <c r="I66" s="2884"/>
      <c r="J66" s="2884"/>
      <c r="K66" s="2884"/>
      <c r="L66" s="2884"/>
      <c r="M66" s="2884"/>
      <c r="N66" s="2884"/>
      <c r="O66" s="2884"/>
      <c r="P66" s="2884"/>
      <c r="Q66" s="2884"/>
      <c r="R66" s="2884"/>
      <c r="S66" s="2884"/>
      <c r="T66" s="2884"/>
      <c r="U66" s="2884"/>
      <c r="V66" s="2884"/>
      <c r="W66" s="2884"/>
      <c r="X66" s="2884"/>
      <c r="Y66" s="2884"/>
      <c r="Z66" s="2884"/>
      <c r="AA66" s="2884"/>
      <c r="AB66" s="2884"/>
      <c r="AC66" s="680"/>
      <c r="AD66" s="216" t="s">
        <v>10</v>
      </c>
      <c r="AE66" s="208" t="s">
        <v>770</v>
      </c>
      <c r="AF66" s="217" t="s">
        <v>10</v>
      </c>
    </row>
    <row r="67" spans="2:33" s="1" customFormat="1" ht="18.75" customHeight="1" x14ac:dyDescent="0.15">
      <c r="B67" s="192"/>
      <c r="C67" s="21"/>
      <c r="D67" s="21"/>
      <c r="E67" s="21"/>
      <c r="F67" s="673"/>
      <c r="H67" s="765" t="s">
        <v>1561</v>
      </c>
      <c r="I67" s="748"/>
      <c r="J67" s="748"/>
      <c r="K67" s="748"/>
      <c r="L67" s="748"/>
      <c r="M67" s="251"/>
      <c r="N67" s="763"/>
      <c r="O67" s="763"/>
      <c r="P67" s="763"/>
      <c r="Q67" s="763"/>
      <c r="R67" s="763"/>
      <c r="S67" s="763"/>
      <c r="T67" s="763"/>
      <c r="U67" s="763"/>
      <c r="V67" s="763"/>
      <c r="W67" s="763"/>
      <c r="Z67" s="12"/>
      <c r="AB67" s="680"/>
      <c r="AC67" s="680"/>
      <c r="AD67" s="216" t="s">
        <v>10</v>
      </c>
      <c r="AE67" s="208" t="s">
        <v>770</v>
      </c>
      <c r="AF67" s="217" t="s">
        <v>10</v>
      </c>
    </row>
    <row r="68" spans="2:33" s="1" customFormat="1" ht="15" customHeight="1" x14ac:dyDescent="0.15">
      <c r="B68" s="397"/>
      <c r="C68" s="193"/>
      <c r="D68" s="193"/>
      <c r="E68" s="193"/>
      <c r="F68" s="194"/>
      <c r="G68" s="8"/>
      <c r="H68" s="779"/>
      <c r="I68" s="778"/>
      <c r="J68" s="778"/>
      <c r="K68" s="778"/>
      <c r="L68" s="778"/>
      <c r="M68" s="381"/>
      <c r="N68" s="738"/>
      <c r="O68" s="738"/>
      <c r="P68" s="738"/>
      <c r="Q68" s="738"/>
      <c r="R68" s="738"/>
      <c r="S68" s="738"/>
      <c r="T68" s="738"/>
      <c r="U68" s="738"/>
      <c r="V68" s="738"/>
      <c r="W68" s="738"/>
      <c r="X68" s="8"/>
      <c r="Y68" s="8"/>
      <c r="Z68" s="659"/>
      <c r="AA68" s="8"/>
      <c r="AB68" s="682"/>
      <c r="AC68" s="682"/>
      <c r="AD68" s="759"/>
      <c r="AE68" s="778"/>
      <c r="AF68" s="760"/>
    </row>
    <row r="69" spans="2:33" s="1" customFormat="1" ht="33" customHeight="1" x14ac:dyDescent="0.15">
      <c r="B69" s="2663" t="s">
        <v>1562</v>
      </c>
      <c r="C69" s="2663"/>
      <c r="D69" s="2663"/>
      <c r="E69" s="2663"/>
      <c r="F69" s="2663"/>
      <c r="G69" s="2663"/>
      <c r="H69" s="2663"/>
      <c r="I69" s="2663"/>
      <c r="J69" s="2663"/>
      <c r="K69" s="2663"/>
      <c r="L69" s="2663"/>
      <c r="M69" s="2663"/>
      <c r="N69" s="2663"/>
      <c r="O69" s="2663"/>
      <c r="P69" s="2663"/>
      <c r="Q69" s="2663"/>
      <c r="R69" s="2663"/>
      <c r="S69" s="2663"/>
      <c r="T69" s="2663"/>
      <c r="U69" s="2663"/>
      <c r="V69" s="2663"/>
      <c r="W69" s="2663"/>
      <c r="X69" s="2663"/>
      <c r="Y69" s="2663"/>
      <c r="Z69" s="2663"/>
      <c r="AA69" s="2663"/>
      <c r="AB69" s="2663"/>
      <c r="AC69" s="2663"/>
      <c r="AD69" s="2663"/>
      <c r="AE69" s="2663"/>
      <c r="AF69" s="2663"/>
    </row>
    <row r="70" spans="2:33" s="1" customFormat="1" ht="27" customHeight="1" x14ac:dyDescent="0.15">
      <c r="B70" s="2601" t="s">
        <v>1615</v>
      </c>
      <c r="C70" s="2601"/>
      <c r="D70" s="2601"/>
      <c r="E70" s="2601"/>
      <c r="F70" s="2601"/>
      <c r="G70" s="2601"/>
      <c r="H70" s="2601"/>
      <c r="I70" s="2601"/>
      <c r="J70" s="2601"/>
      <c r="K70" s="2601"/>
      <c r="L70" s="2601"/>
      <c r="M70" s="2601"/>
      <c r="N70" s="2601"/>
      <c r="O70" s="2601"/>
      <c r="P70" s="2601"/>
      <c r="Q70" s="2601"/>
      <c r="R70" s="2601"/>
      <c r="S70" s="2601"/>
      <c r="T70" s="2601"/>
      <c r="U70" s="2601"/>
      <c r="V70" s="2601"/>
      <c r="W70" s="2601"/>
      <c r="X70" s="2601"/>
      <c r="Y70" s="2601"/>
      <c r="Z70" s="2601"/>
      <c r="AA70" s="2601"/>
      <c r="AB70" s="2601"/>
      <c r="AC70" s="2601"/>
      <c r="AD70" s="2601"/>
      <c r="AE70" s="2601"/>
      <c r="AF70" s="2601"/>
      <c r="AG70" s="2601"/>
    </row>
    <row r="71" spans="2:33" s="14" customFormat="1" ht="6" customHeight="1" x14ac:dyDescent="0.15"/>
    <row r="72" spans="2:33" s="14" customFormat="1" ht="13.5" customHeight="1" x14ac:dyDescent="0.15">
      <c r="B72" s="2601"/>
      <c r="C72" s="2601"/>
      <c r="D72" s="2601"/>
      <c r="E72" s="2601"/>
      <c r="F72" s="2601"/>
      <c r="G72" s="2601"/>
      <c r="H72" s="2601"/>
      <c r="I72" s="2601"/>
      <c r="J72" s="2601"/>
      <c r="K72" s="2601"/>
      <c r="L72" s="2601"/>
      <c r="M72" s="2601"/>
      <c r="N72" s="2601"/>
      <c r="O72" s="2601"/>
      <c r="P72" s="2601"/>
      <c r="Q72" s="2601"/>
      <c r="R72" s="2601"/>
      <c r="S72" s="2601"/>
      <c r="T72" s="2601"/>
      <c r="U72" s="2601"/>
      <c r="V72" s="2601"/>
      <c r="W72" s="2601"/>
      <c r="X72" s="2601"/>
      <c r="Y72" s="2601"/>
      <c r="Z72" s="2601"/>
      <c r="AA72" s="2601"/>
      <c r="AB72" s="2601"/>
      <c r="AC72" s="2601"/>
      <c r="AD72" s="2601"/>
      <c r="AE72" s="2601"/>
      <c r="AF72" s="2601"/>
      <c r="AG72" s="2601"/>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9"/>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ageMargins left="0.7" right="0.7" top="0.75" bottom="0.75" header="0.3" footer="0.3"/>
  <pageSetup paperSize="9" scale="77" fitToHeight="0" orientation="portrait"/>
  <rowBreaks count="1" manualBreakCount="1">
    <brk id="7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A123"/>
  <sheetViews>
    <sheetView workbookViewId="0"/>
  </sheetViews>
  <sheetFormatPr defaultColWidth="3.5" defaultRowHeight="13.5" x14ac:dyDescent="0.15"/>
  <cols>
    <col min="1" max="1" width="3.5" style="3"/>
    <col min="2" max="2" width="3" style="137" customWidth="1"/>
    <col min="3" max="7" width="3.5" style="3"/>
    <col min="8" max="8" width="2.5" style="3" customWidth="1"/>
    <col min="9" max="16384" width="3.5" style="3"/>
  </cols>
  <sheetData>
    <row r="1" spans="2:26" s="1" customFormat="1" x14ac:dyDescent="0.15"/>
    <row r="2" spans="2:26" s="1" customFormat="1" x14ac:dyDescent="0.15">
      <c r="B2" s="1" t="s">
        <v>974</v>
      </c>
    </row>
    <row r="3" spans="2:26" s="1" customFormat="1" x14ac:dyDescent="0.15"/>
    <row r="4" spans="2:26" s="1" customFormat="1" x14ac:dyDescent="0.15">
      <c r="B4" s="2707" t="s">
        <v>2272</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row>
    <row r="5" spans="2:26" s="1" customFormat="1" x14ac:dyDescent="0.15"/>
    <row r="6" spans="2:26" s="1" customFormat="1" ht="39.75" customHeight="1" x14ac:dyDescent="0.15">
      <c r="B6" s="2958" t="s">
        <v>2273</v>
      </c>
      <c r="C6" s="2958"/>
      <c r="D6" s="2958"/>
      <c r="E6" s="2958"/>
      <c r="F6" s="2958"/>
      <c r="G6" s="2854"/>
      <c r="H6" s="2959"/>
      <c r="I6" s="2959"/>
      <c r="J6" s="2959"/>
      <c r="K6" s="2959"/>
      <c r="L6" s="2959"/>
      <c r="M6" s="2959"/>
      <c r="N6" s="2959"/>
      <c r="O6" s="2959"/>
      <c r="P6" s="2959"/>
      <c r="Q6" s="2959"/>
      <c r="R6" s="2959"/>
      <c r="S6" s="2959"/>
      <c r="T6" s="2959"/>
      <c r="U6" s="2959"/>
      <c r="V6" s="2959"/>
      <c r="W6" s="2959"/>
      <c r="X6" s="2959"/>
      <c r="Y6" s="2959"/>
      <c r="Z6" s="2960"/>
    </row>
    <row r="7" spans="2:26" ht="39.75" customHeight="1" x14ac:dyDescent="0.15">
      <c r="B7" s="2468" t="s">
        <v>2274</v>
      </c>
      <c r="C7" s="2469"/>
      <c r="D7" s="2469"/>
      <c r="E7" s="2469"/>
      <c r="F7" s="2470"/>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9"/>
    </row>
    <row r="8" spans="2:26" ht="20.100000000000001" customHeight="1" x14ac:dyDescent="0.15">
      <c r="B8" s="2507" t="s">
        <v>2275</v>
      </c>
      <c r="C8" s="2508"/>
      <c r="D8" s="2508"/>
      <c r="E8" s="2508"/>
      <c r="F8" s="2509"/>
      <c r="G8" s="208" t="s">
        <v>10</v>
      </c>
      <c r="H8" s="1" t="s">
        <v>921</v>
      </c>
      <c r="I8" s="2"/>
      <c r="J8" s="2"/>
      <c r="K8" s="2"/>
      <c r="L8" s="2"/>
      <c r="M8" s="2"/>
      <c r="N8" s="2"/>
      <c r="O8" s="2"/>
      <c r="P8" s="2"/>
      <c r="Q8" s="2"/>
      <c r="R8" s="2"/>
      <c r="S8" s="2"/>
      <c r="T8" s="22"/>
      <c r="U8" s="22"/>
      <c r="V8" s="22"/>
      <c r="W8" s="22"/>
      <c r="X8" s="22"/>
      <c r="Y8" s="22"/>
      <c r="Z8" s="23"/>
    </row>
    <row r="9" spans="2:26" ht="20.100000000000001" customHeight="1" x14ac:dyDescent="0.15">
      <c r="B9" s="2510"/>
      <c r="C9" s="2511"/>
      <c r="D9" s="2511"/>
      <c r="E9" s="2511"/>
      <c r="F9" s="2512"/>
      <c r="G9" s="209" t="s">
        <v>10</v>
      </c>
      <c r="H9" s="8" t="s">
        <v>922</v>
      </c>
      <c r="I9" s="87"/>
      <c r="J9" s="87"/>
      <c r="K9" s="87"/>
      <c r="L9" s="87"/>
      <c r="M9" s="87"/>
      <c r="N9" s="87"/>
      <c r="O9" s="87"/>
      <c r="P9" s="87"/>
      <c r="Q9" s="87"/>
      <c r="R9" s="87"/>
      <c r="S9" s="87"/>
      <c r="T9" s="87"/>
      <c r="U9" s="87"/>
      <c r="V9" s="87"/>
      <c r="W9" s="87"/>
      <c r="X9" s="87"/>
      <c r="Y9" s="87"/>
      <c r="Z9" s="142"/>
    </row>
    <row r="10" spans="2:26" ht="20.100000000000001" customHeight="1" x14ac:dyDescent="0.15">
      <c r="B10" s="2507" t="s">
        <v>923</v>
      </c>
      <c r="C10" s="2508"/>
      <c r="D10" s="2508"/>
      <c r="E10" s="2508"/>
      <c r="F10" s="2509"/>
      <c r="G10" s="215" t="s">
        <v>10</v>
      </c>
      <c r="H10" s="7" t="s">
        <v>924</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2510"/>
      <c r="C11" s="2511"/>
      <c r="D11" s="2511"/>
      <c r="E11" s="2511"/>
      <c r="F11" s="2512"/>
      <c r="G11" s="208" t="s">
        <v>10</v>
      </c>
      <c r="H11" s="1" t="s">
        <v>925</v>
      </c>
      <c r="I11" s="2"/>
      <c r="J11" s="2"/>
      <c r="K11" s="2"/>
      <c r="L11" s="2"/>
      <c r="M11" s="2"/>
      <c r="N11" s="2"/>
      <c r="O11" s="2"/>
      <c r="P11" s="2"/>
      <c r="Q11" s="2"/>
      <c r="R11" s="2"/>
      <c r="S11" s="2"/>
      <c r="T11" s="2"/>
      <c r="U11" s="2"/>
      <c r="V11" s="2"/>
      <c r="W11" s="2"/>
      <c r="X11" s="2"/>
      <c r="Y11" s="2"/>
      <c r="Z11" s="142"/>
    </row>
    <row r="12" spans="2:26" s="1" customFormat="1" ht="27" customHeight="1" x14ac:dyDescent="0.15">
      <c r="B12" s="6" t="s">
        <v>926</v>
      </c>
      <c r="C12" s="7"/>
      <c r="D12" s="7"/>
      <c r="E12" s="7"/>
      <c r="F12" s="7"/>
      <c r="G12" s="7"/>
      <c r="H12" s="7"/>
      <c r="I12" s="7"/>
      <c r="J12" s="7"/>
      <c r="K12" s="7"/>
      <c r="L12" s="7"/>
      <c r="M12" s="7"/>
      <c r="N12" s="7"/>
      <c r="O12" s="7"/>
      <c r="P12" s="7"/>
      <c r="Q12" s="7"/>
      <c r="R12" s="7"/>
      <c r="S12" s="7"/>
      <c r="T12" s="7"/>
      <c r="U12" s="7"/>
      <c r="V12" s="7"/>
      <c r="W12" s="7"/>
      <c r="X12" s="7"/>
      <c r="Y12" s="7"/>
      <c r="Z12" s="723"/>
    </row>
    <row r="13" spans="2:26" s="1" customFormat="1" x14ac:dyDescent="0.15">
      <c r="B13" s="139"/>
      <c r="Z13" s="723"/>
    </row>
    <row r="14" spans="2:26" s="1" customFormat="1" x14ac:dyDescent="0.15">
      <c r="B14" s="139"/>
      <c r="C14" s="765" t="s">
        <v>927</v>
      </c>
      <c r="Z14" s="723"/>
    </row>
    <row r="15" spans="2:26" s="1" customFormat="1" ht="26.25" customHeight="1" x14ac:dyDescent="0.15">
      <c r="B15" s="139"/>
      <c r="C15" s="9" t="s">
        <v>928</v>
      </c>
      <c r="D15" s="10"/>
      <c r="E15" s="10"/>
      <c r="F15" s="10"/>
      <c r="G15" s="11"/>
      <c r="H15" s="9" t="s">
        <v>929</v>
      </c>
      <c r="I15" s="10"/>
      <c r="J15" s="10"/>
      <c r="K15" s="2469"/>
      <c r="L15" s="2469"/>
      <c r="M15" s="188" t="s">
        <v>806</v>
      </c>
      <c r="Z15" s="723"/>
    </row>
    <row r="16" spans="2:26" s="1" customFormat="1" ht="26.25" customHeight="1" x14ac:dyDescent="0.15">
      <c r="B16" s="139"/>
      <c r="C16" s="9" t="s">
        <v>930</v>
      </c>
      <c r="D16" s="10"/>
      <c r="E16" s="10"/>
      <c r="F16" s="10"/>
      <c r="G16" s="11"/>
      <c r="H16" s="9" t="s">
        <v>929</v>
      </c>
      <c r="I16" s="10"/>
      <c r="J16" s="10"/>
      <c r="K16" s="2469"/>
      <c r="L16" s="2469"/>
      <c r="M16" s="188" t="s">
        <v>806</v>
      </c>
      <c r="Z16" s="723"/>
    </row>
    <row r="17" spans="2:26" s="1" customFormat="1" ht="26.25" customHeight="1" x14ac:dyDescent="0.15">
      <c r="B17" s="139"/>
      <c r="C17" s="9" t="s">
        <v>931</v>
      </c>
      <c r="D17" s="10"/>
      <c r="E17" s="10"/>
      <c r="F17" s="10"/>
      <c r="G17" s="11"/>
      <c r="H17" s="9" t="s">
        <v>929</v>
      </c>
      <c r="I17" s="10"/>
      <c r="J17" s="10"/>
      <c r="K17" s="2469"/>
      <c r="L17" s="2469"/>
      <c r="M17" s="188" t="s">
        <v>806</v>
      </c>
      <c r="Z17" s="723"/>
    </row>
    <row r="18" spans="2:26" s="1" customFormat="1" ht="7.5" customHeight="1" x14ac:dyDescent="0.15">
      <c r="B18" s="139"/>
      <c r="K18" s="12"/>
      <c r="L18" s="12"/>
      <c r="M18" s="12"/>
      <c r="Z18" s="723"/>
    </row>
    <row r="19" spans="2:26" s="1" customFormat="1" ht="5.25" customHeight="1" x14ac:dyDescent="0.15">
      <c r="B19" s="139"/>
      <c r="L19" s="12"/>
      <c r="Q19" s="12"/>
      <c r="U19" s="6"/>
      <c r="V19" s="658"/>
      <c r="W19" s="7"/>
      <c r="X19" s="7"/>
      <c r="Y19" s="4"/>
      <c r="Z19" s="723"/>
    </row>
    <row r="20" spans="2:26" s="1" customFormat="1" x14ac:dyDescent="0.15">
      <c r="B20" s="139"/>
      <c r="L20" s="12"/>
      <c r="Q20" s="12"/>
      <c r="U20" s="139"/>
      <c r="V20" s="197" t="s">
        <v>769</v>
      </c>
      <c r="W20" s="197" t="s">
        <v>770</v>
      </c>
      <c r="X20" s="197" t="s">
        <v>771</v>
      </c>
      <c r="Y20" s="723"/>
      <c r="Z20" s="723"/>
    </row>
    <row r="21" spans="2:26" s="1" customFormat="1" ht="6" customHeight="1" x14ac:dyDescent="0.15">
      <c r="B21" s="139"/>
      <c r="L21" s="12"/>
      <c r="Q21" s="12"/>
      <c r="U21" s="139"/>
      <c r="V21" s="197"/>
      <c r="W21" s="197"/>
      <c r="X21" s="197"/>
      <c r="Y21" s="723"/>
      <c r="Z21" s="723"/>
    </row>
    <row r="22" spans="2:26" s="1" customFormat="1" ht="31.5" customHeight="1" x14ac:dyDescent="0.15">
      <c r="B22" s="139"/>
      <c r="C22" s="2675" t="s">
        <v>932</v>
      </c>
      <c r="D22" s="2663"/>
      <c r="E22" s="2663"/>
      <c r="F22" s="2663"/>
      <c r="G22" s="2663"/>
      <c r="H22" s="2663"/>
      <c r="I22" s="2663"/>
      <c r="J22" s="2663"/>
      <c r="K22" s="2663"/>
      <c r="L22" s="2663"/>
      <c r="M22" s="2663"/>
      <c r="N22" s="2663"/>
      <c r="O22" s="2663"/>
      <c r="P22" s="2663"/>
      <c r="Q22" s="2663"/>
      <c r="R22" s="2663"/>
      <c r="S22" s="2663"/>
      <c r="T22" s="2663"/>
      <c r="U22" s="145"/>
      <c r="V22" s="210" t="s">
        <v>10</v>
      </c>
      <c r="W22" s="659" t="s">
        <v>770</v>
      </c>
      <c r="X22" s="210" t="s">
        <v>10</v>
      </c>
      <c r="Y22" s="142"/>
      <c r="Z22" s="723"/>
    </row>
    <row r="23" spans="2:26" s="1" customFormat="1" ht="31.5" customHeight="1" x14ac:dyDescent="0.15">
      <c r="B23" s="139"/>
      <c r="C23" s="2854" t="s">
        <v>933</v>
      </c>
      <c r="D23" s="2959"/>
      <c r="E23" s="2959"/>
      <c r="F23" s="2959"/>
      <c r="G23" s="2959"/>
      <c r="H23" s="2959"/>
      <c r="I23" s="2959"/>
      <c r="J23" s="2959"/>
      <c r="K23" s="2959"/>
      <c r="L23" s="2959"/>
      <c r="M23" s="2959"/>
      <c r="N23" s="2959"/>
      <c r="O23" s="2959"/>
      <c r="P23" s="2959"/>
      <c r="Q23" s="2959"/>
      <c r="R23" s="2959"/>
      <c r="S23" s="2959"/>
      <c r="T23" s="2960"/>
      <c r="U23" s="734"/>
      <c r="V23" s="207" t="s">
        <v>10</v>
      </c>
      <c r="W23" s="657" t="s">
        <v>770</v>
      </c>
      <c r="X23" s="207" t="s">
        <v>10</v>
      </c>
      <c r="Y23" s="739"/>
      <c r="Z23" s="723"/>
    </row>
    <row r="24" spans="2:26" s="1" customFormat="1" ht="41.25" customHeight="1" x14ac:dyDescent="0.15">
      <c r="B24" s="139"/>
      <c r="C24" s="2679" t="s">
        <v>934</v>
      </c>
      <c r="D24" s="2680"/>
      <c r="E24" s="2680"/>
      <c r="F24" s="2680"/>
      <c r="G24" s="2680"/>
      <c r="H24" s="2680"/>
      <c r="I24" s="2680"/>
      <c r="J24" s="2680"/>
      <c r="K24" s="2680"/>
      <c r="L24" s="2680"/>
      <c r="M24" s="2680"/>
      <c r="N24" s="2680"/>
      <c r="O24" s="2680"/>
      <c r="P24" s="2680"/>
      <c r="Q24" s="2680"/>
      <c r="R24" s="2680"/>
      <c r="S24" s="2680"/>
      <c r="T24" s="2680"/>
      <c r="U24" s="145"/>
      <c r="V24" s="210" t="s">
        <v>10</v>
      </c>
      <c r="W24" s="659" t="s">
        <v>770</v>
      </c>
      <c r="X24" s="210" t="s">
        <v>10</v>
      </c>
      <c r="Y24" s="142"/>
      <c r="Z24" s="723"/>
    </row>
    <row r="25" spans="2:26" s="1" customFormat="1" ht="17.25" customHeight="1" x14ac:dyDescent="0.15">
      <c r="B25" s="135"/>
      <c r="C25" s="659"/>
      <c r="D25" s="659"/>
      <c r="E25" s="659"/>
      <c r="F25" s="659"/>
      <c r="G25" s="659"/>
      <c r="H25" s="659"/>
      <c r="I25" s="659"/>
      <c r="J25" s="659"/>
      <c r="K25" s="659"/>
      <c r="L25" s="659"/>
      <c r="M25" s="659"/>
      <c r="N25" s="659"/>
      <c r="O25" s="659"/>
      <c r="P25" s="659"/>
      <c r="Q25" s="659"/>
      <c r="R25" s="8"/>
      <c r="S25" s="8"/>
      <c r="T25" s="87"/>
      <c r="U25" s="87"/>
      <c r="V25" s="210"/>
      <c r="W25" s="659"/>
      <c r="X25" s="210"/>
      <c r="Y25" s="87"/>
      <c r="Z25" s="136"/>
    </row>
    <row r="26" spans="2:26" s="1" customFormat="1" ht="27" customHeight="1" x14ac:dyDescent="0.15">
      <c r="B26" s="139" t="s">
        <v>935</v>
      </c>
      <c r="Z26" s="723"/>
    </row>
    <row r="27" spans="2:26" s="1" customFormat="1" x14ac:dyDescent="0.15">
      <c r="B27" s="139"/>
      <c r="C27" s="765" t="s">
        <v>927</v>
      </c>
      <c r="Z27" s="723"/>
    </row>
    <row r="28" spans="2:26" s="1" customFormat="1" ht="26.25" customHeight="1" x14ac:dyDescent="0.15">
      <c r="B28" s="139"/>
      <c r="C28" s="9" t="s">
        <v>928</v>
      </c>
      <c r="D28" s="10"/>
      <c r="E28" s="10"/>
      <c r="F28" s="10"/>
      <c r="G28" s="11"/>
      <c r="H28" s="9" t="s">
        <v>929</v>
      </c>
      <c r="I28" s="10"/>
      <c r="J28" s="10"/>
      <c r="K28" s="2469"/>
      <c r="L28" s="2469"/>
      <c r="M28" s="188" t="s">
        <v>806</v>
      </c>
      <c r="Z28" s="723"/>
    </row>
    <row r="29" spans="2:26" s="1" customFormat="1" ht="26.25" customHeight="1" x14ac:dyDescent="0.15">
      <c r="B29" s="139"/>
      <c r="C29" s="9" t="s">
        <v>930</v>
      </c>
      <c r="D29" s="10"/>
      <c r="E29" s="10"/>
      <c r="F29" s="10"/>
      <c r="G29" s="11"/>
      <c r="H29" s="9" t="s">
        <v>929</v>
      </c>
      <c r="I29" s="10"/>
      <c r="J29" s="10"/>
      <c r="K29" s="2469"/>
      <c r="L29" s="2469"/>
      <c r="M29" s="188" t="s">
        <v>806</v>
      </c>
      <c r="Z29" s="723"/>
    </row>
    <row r="30" spans="2:26" s="1" customFormat="1" ht="26.25" customHeight="1" x14ac:dyDescent="0.15">
      <c r="B30" s="139"/>
      <c r="C30" s="9" t="s">
        <v>931</v>
      </c>
      <c r="D30" s="10"/>
      <c r="E30" s="10"/>
      <c r="F30" s="10"/>
      <c r="G30" s="11"/>
      <c r="H30" s="9" t="s">
        <v>929</v>
      </c>
      <c r="I30" s="10"/>
      <c r="J30" s="10"/>
      <c r="K30" s="2469"/>
      <c r="L30" s="2469"/>
      <c r="M30" s="188" t="s">
        <v>806</v>
      </c>
      <c r="Z30" s="723"/>
    </row>
    <row r="31" spans="2:26" s="1" customFormat="1" ht="5.25" customHeight="1" x14ac:dyDescent="0.15">
      <c r="B31" s="139"/>
      <c r="L31" s="12"/>
      <c r="Q31" s="12"/>
      <c r="V31" s="12"/>
      <c r="Z31" s="723"/>
    </row>
    <row r="32" spans="2:26" s="1" customFormat="1" ht="5.25" customHeight="1" x14ac:dyDescent="0.15">
      <c r="B32" s="139"/>
      <c r="L32" s="12"/>
      <c r="Q32" s="12"/>
      <c r="U32" s="6"/>
      <c r="V32" s="658"/>
      <c r="W32" s="7"/>
      <c r="X32" s="7"/>
      <c r="Y32" s="4"/>
      <c r="Z32" s="723"/>
    </row>
    <row r="33" spans="1:27" s="1" customFormat="1" x14ac:dyDescent="0.15">
      <c r="B33" s="139"/>
      <c r="L33" s="12"/>
      <c r="Q33" s="12"/>
      <c r="U33" s="139"/>
      <c r="V33" s="197" t="s">
        <v>769</v>
      </c>
      <c r="W33" s="197" t="s">
        <v>770</v>
      </c>
      <c r="X33" s="197" t="s">
        <v>771</v>
      </c>
      <c r="Y33" s="723"/>
      <c r="Z33" s="723"/>
    </row>
    <row r="34" spans="1:27" s="1" customFormat="1" ht="6" customHeight="1" x14ac:dyDescent="0.15">
      <c r="B34" s="139"/>
      <c r="L34" s="12"/>
      <c r="Q34" s="12"/>
      <c r="U34" s="135"/>
      <c r="V34" s="205"/>
      <c r="W34" s="205"/>
      <c r="X34" s="205"/>
      <c r="Y34" s="136"/>
      <c r="Z34" s="723"/>
    </row>
    <row r="35" spans="1:27" s="1" customFormat="1" ht="30.75" customHeight="1" x14ac:dyDescent="0.15">
      <c r="B35" s="139"/>
      <c r="C35" s="2854" t="s">
        <v>936</v>
      </c>
      <c r="D35" s="2959"/>
      <c r="E35" s="2959"/>
      <c r="F35" s="2959"/>
      <c r="G35" s="2959"/>
      <c r="H35" s="2959"/>
      <c r="I35" s="2959"/>
      <c r="J35" s="2959"/>
      <c r="K35" s="2959"/>
      <c r="L35" s="2959"/>
      <c r="M35" s="2959"/>
      <c r="N35" s="2959"/>
      <c r="O35" s="2959"/>
      <c r="P35" s="2959"/>
      <c r="Q35" s="2959"/>
      <c r="R35" s="2959"/>
      <c r="S35" s="2959"/>
      <c r="T35" s="2960"/>
      <c r="U35" s="145"/>
      <c r="V35" s="210" t="s">
        <v>10</v>
      </c>
      <c r="W35" s="659" t="s">
        <v>770</v>
      </c>
      <c r="X35" s="210" t="s">
        <v>10</v>
      </c>
      <c r="Y35" s="142"/>
      <c r="Z35" s="723"/>
    </row>
    <row r="36" spans="1:27" s="1" customFormat="1" ht="30.75" customHeight="1" x14ac:dyDescent="0.15">
      <c r="B36" s="139"/>
      <c r="C36" s="3153" t="s">
        <v>933</v>
      </c>
      <c r="D36" s="3154"/>
      <c r="E36" s="3154"/>
      <c r="F36" s="3154"/>
      <c r="G36" s="3154"/>
      <c r="H36" s="3154"/>
      <c r="I36" s="3154"/>
      <c r="J36" s="3154"/>
      <c r="K36" s="3154"/>
      <c r="L36" s="3154"/>
      <c r="M36" s="3154"/>
      <c r="N36" s="3154"/>
      <c r="O36" s="3154"/>
      <c r="P36" s="3154"/>
      <c r="Q36" s="3154"/>
      <c r="R36" s="3154"/>
      <c r="S36" s="3154"/>
      <c r="T36" s="3155"/>
      <c r="U36" s="2"/>
      <c r="V36" s="215" t="s">
        <v>10</v>
      </c>
      <c r="W36" s="658" t="s">
        <v>770</v>
      </c>
      <c r="X36" s="215" t="s">
        <v>10</v>
      </c>
      <c r="Y36" s="132"/>
      <c r="Z36" s="723"/>
    </row>
    <row r="37" spans="1:27" s="1" customFormat="1" ht="42" customHeight="1" x14ac:dyDescent="0.15">
      <c r="B37" s="139"/>
      <c r="C37" s="2703" t="s">
        <v>934</v>
      </c>
      <c r="D37" s="2704"/>
      <c r="E37" s="2704"/>
      <c r="F37" s="2704"/>
      <c r="G37" s="2704"/>
      <c r="H37" s="2704"/>
      <c r="I37" s="2704"/>
      <c r="J37" s="2704"/>
      <c r="K37" s="2704"/>
      <c r="L37" s="2704"/>
      <c r="M37" s="2704"/>
      <c r="N37" s="2704"/>
      <c r="O37" s="2704"/>
      <c r="P37" s="2704"/>
      <c r="Q37" s="2704"/>
      <c r="R37" s="2704"/>
      <c r="S37" s="2704"/>
      <c r="T37" s="2705"/>
      <c r="U37" s="734"/>
      <c r="V37" s="207" t="s">
        <v>10</v>
      </c>
      <c r="W37" s="657" t="s">
        <v>770</v>
      </c>
      <c r="X37" s="207" t="s">
        <v>10</v>
      </c>
      <c r="Y37" s="739"/>
      <c r="Z37" s="723"/>
    </row>
    <row r="38" spans="1:27" s="1" customFormat="1" x14ac:dyDescent="0.15">
      <c r="A38" s="723"/>
      <c r="B38" s="8"/>
      <c r="C38" s="8"/>
      <c r="D38" s="8"/>
      <c r="E38" s="8"/>
      <c r="F38" s="8"/>
      <c r="G38" s="8"/>
      <c r="H38" s="8"/>
      <c r="I38" s="8"/>
      <c r="J38" s="8"/>
      <c r="K38" s="8"/>
      <c r="L38" s="8"/>
      <c r="M38" s="8"/>
      <c r="N38" s="8"/>
      <c r="O38" s="8"/>
      <c r="P38" s="8"/>
      <c r="Q38" s="8"/>
      <c r="R38" s="8"/>
      <c r="S38" s="8"/>
      <c r="T38" s="8"/>
      <c r="U38" s="8"/>
      <c r="V38" s="8"/>
      <c r="W38" s="8"/>
      <c r="X38" s="8"/>
      <c r="Y38" s="8"/>
      <c r="Z38" s="8"/>
      <c r="AA38" s="139"/>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9"/>
  <dataValidations count="1">
    <dataValidation type="list" allowBlank="1" showInputMessage="1" showErrorMessage="1" sqref="G7:G11 L7 Q7 X35:X37 X22:X25 V35:V37 V22:V25">
      <formula1>"□,■"</formula1>
    </dataValidation>
  </dataValidations>
  <pageMargins left="0.7" right="0.7" top="0.75" bottom="0.75" header="0.3" footer="0.3"/>
  <pageSetup paperSize="9" scale="91"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H127"/>
  <sheetViews>
    <sheetView topLeftCell="A115" zoomScaleNormal="100" workbookViewId="0">
      <selection activeCell="H124" sqref="H124"/>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078" t="s">
        <v>3245</v>
      </c>
      <c r="B1" s="2079"/>
      <c r="C1" s="2079"/>
      <c r="D1" s="2079"/>
      <c r="E1" s="2079"/>
      <c r="F1" s="2079"/>
      <c r="G1" s="2079"/>
      <c r="H1" s="2079"/>
    </row>
    <row r="2" spans="1:8" ht="12" customHeight="1" x14ac:dyDescent="0.15">
      <c r="A2" s="1487" t="s">
        <v>3236</v>
      </c>
    </row>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3224</v>
      </c>
      <c r="B7" s="1564"/>
      <c r="E7" s="1562"/>
      <c r="F7" s="1563"/>
      <c r="H7" s="1523"/>
    </row>
    <row r="8" spans="1:8" s="1561" customFormat="1" ht="12" customHeight="1" x14ac:dyDescent="0.15">
      <c r="A8" s="1560" t="s">
        <v>3076</v>
      </c>
      <c r="E8" s="1562"/>
      <c r="F8" s="1563"/>
      <c r="H8" s="1523"/>
    </row>
    <row r="9" spans="1:8" s="1561" customFormat="1" ht="12" customHeight="1" x14ac:dyDescent="0.15">
      <c r="A9" s="1560"/>
      <c r="B9" s="1564" t="s">
        <v>3077</v>
      </c>
      <c r="E9" s="1562"/>
      <c r="F9" s="1563"/>
      <c r="H9" s="1523"/>
    </row>
    <row r="10" spans="1:8" s="1561" customFormat="1" ht="12" customHeight="1" x14ac:dyDescent="0.15">
      <c r="A10" s="1560" t="s">
        <v>3233</v>
      </c>
      <c r="B10" s="1564"/>
      <c r="E10" s="1562"/>
      <c r="F10" s="1563"/>
      <c r="H10" s="1523"/>
    </row>
    <row r="11" spans="1:8" s="1561" customFormat="1" ht="12" customHeight="1" x14ac:dyDescent="0.15">
      <c r="A11" s="1560"/>
      <c r="B11" s="1564" t="s">
        <v>3226</v>
      </c>
      <c r="E11" s="1562"/>
      <c r="F11" s="1563"/>
      <c r="H11" s="1523"/>
    </row>
    <row r="12" spans="1:8" s="1198" customFormat="1" ht="60" customHeight="1" x14ac:dyDescent="0.15">
      <c r="A12" s="2080" t="s">
        <v>2515</v>
      </c>
      <c r="B12" s="2081"/>
      <c r="C12" s="1769" t="s">
        <v>2634</v>
      </c>
      <c r="D12" s="1211" t="s">
        <v>2516</v>
      </c>
      <c r="E12" s="2080" t="s">
        <v>2517</v>
      </c>
      <c r="F12" s="2082"/>
      <c r="G12" s="2081"/>
      <c r="H12" s="1212" t="s">
        <v>2518</v>
      </c>
    </row>
    <row r="13" spans="1:8" s="1198" customFormat="1" ht="24" customHeight="1" x14ac:dyDescent="0.15">
      <c r="A13" s="2083" t="s">
        <v>2519</v>
      </c>
      <c r="B13" s="2084"/>
      <c r="C13" s="1194" t="s">
        <v>241</v>
      </c>
      <c r="D13" s="1195" t="s">
        <v>241</v>
      </c>
      <c r="E13" s="1196" t="s">
        <v>770</v>
      </c>
      <c r="F13" s="2087" t="s">
        <v>3227</v>
      </c>
      <c r="G13" s="2088"/>
      <c r="H13" s="1218"/>
    </row>
    <row r="14" spans="1:8" s="1198" customFormat="1" ht="22.5" customHeight="1" x14ac:dyDescent="0.15">
      <c r="A14" s="2085"/>
      <c r="B14" s="2086"/>
      <c r="C14" s="1216" t="s">
        <v>241</v>
      </c>
      <c r="D14" s="1217" t="s">
        <v>241</v>
      </c>
      <c r="E14" s="1196" t="s">
        <v>770</v>
      </c>
      <c r="F14" s="2089" t="s">
        <v>3228</v>
      </c>
      <c r="G14" s="2090"/>
      <c r="H14" s="1218" t="s">
        <v>2520</v>
      </c>
    </row>
    <row r="15" spans="1:8" s="1198" customFormat="1" ht="23.25" customHeight="1" x14ac:dyDescent="0.15">
      <c r="A15" s="2085"/>
      <c r="B15" s="2086"/>
      <c r="C15" s="1194" t="s">
        <v>241</v>
      </c>
      <c r="D15" s="1195" t="s">
        <v>241</v>
      </c>
      <c r="E15" s="1196" t="s">
        <v>770</v>
      </c>
      <c r="F15" s="2089" t="s">
        <v>3243</v>
      </c>
      <c r="G15" s="2090"/>
      <c r="H15" s="1780" t="s">
        <v>3244</v>
      </c>
    </row>
    <row r="16" spans="1:8" s="1198" customFormat="1" ht="12" customHeight="1" x14ac:dyDescent="0.15">
      <c r="A16" s="2085"/>
      <c r="B16" s="2086"/>
      <c r="C16" s="2091"/>
      <c r="D16" s="2094" t="s">
        <v>241</v>
      </c>
      <c r="E16" s="1781" t="s">
        <v>770</v>
      </c>
      <c r="F16" s="1782" t="s">
        <v>2521</v>
      </c>
      <c r="G16" s="1783"/>
      <c r="H16" s="2097" t="s">
        <v>2522</v>
      </c>
    </row>
    <row r="17" spans="1:8" s="1198" customFormat="1" ht="12" customHeight="1" x14ac:dyDescent="0.15">
      <c r="A17" s="2085"/>
      <c r="B17" s="2086"/>
      <c r="C17" s="2092"/>
      <c r="D17" s="2095"/>
      <c r="E17" s="1781"/>
      <c r="F17" s="1784" t="s">
        <v>1026</v>
      </c>
      <c r="G17" s="1785" t="s">
        <v>2523</v>
      </c>
      <c r="H17" s="2098"/>
    </row>
    <row r="18" spans="1:8" s="1198" customFormat="1" ht="12" customHeight="1" x14ac:dyDescent="0.15">
      <c r="A18" s="2085"/>
      <c r="B18" s="2086"/>
      <c r="C18" s="2092"/>
      <c r="D18" s="2095"/>
      <c r="E18" s="1781"/>
      <c r="F18" s="1782"/>
      <c r="G18" s="1783"/>
      <c r="H18" s="2098"/>
    </row>
    <row r="19" spans="1:8" s="1198" customFormat="1" ht="12" customHeight="1" x14ac:dyDescent="0.15">
      <c r="A19" s="2085"/>
      <c r="B19" s="2086"/>
      <c r="C19" s="2093"/>
      <c r="D19" s="2096"/>
      <c r="E19" s="1781"/>
      <c r="F19" s="1782"/>
      <c r="G19" s="1783"/>
      <c r="H19" s="2099"/>
    </row>
    <row r="20" spans="1:8" s="1198" customFormat="1" ht="30" customHeight="1" x14ac:dyDescent="0.15">
      <c r="A20" s="1193"/>
      <c r="B20" s="1224" t="s">
        <v>6</v>
      </c>
      <c r="C20" s="1194" t="s">
        <v>241</v>
      </c>
      <c r="D20" s="1195" t="s">
        <v>241</v>
      </c>
      <c r="E20" s="1196"/>
      <c r="F20" s="2109"/>
      <c r="G20" s="2110"/>
      <c r="H20" s="1225" t="s">
        <v>2926</v>
      </c>
    </row>
    <row r="21" spans="1:8" s="1198" customFormat="1" ht="30" customHeight="1" x14ac:dyDescent="0.15">
      <c r="A21" s="1193"/>
      <c r="B21" s="1224" t="s">
        <v>2525</v>
      </c>
      <c r="C21" s="1194" t="s">
        <v>241</v>
      </c>
      <c r="D21" s="1195" t="s">
        <v>241</v>
      </c>
      <c r="E21" s="1196" t="s">
        <v>770</v>
      </c>
      <c r="F21" s="2109" t="s">
        <v>3242</v>
      </c>
      <c r="G21" s="2110"/>
      <c r="H21" s="1218"/>
    </row>
    <row r="22" spans="1:8" ht="18" customHeight="1" x14ac:dyDescent="0.15">
      <c r="A22" s="1492"/>
      <c r="B22" s="1493" t="s">
        <v>2527</v>
      </c>
      <c r="C22" s="1494"/>
      <c r="D22" s="1494"/>
      <c r="E22" s="2111"/>
      <c r="F22" s="2112"/>
      <c r="G22" s="2113"/>
      <c r="H22" s="1495"/>
    </row>
    <row r="23" spans="1:8" ht="20.25" customHeight="1" x14ac:dyDescent="0.15">
      <c r="A23" s="1492"/>
      <c r="B23" s="2114" t="s">
        <v>96</v>
      </c>
      <c r="C23" s="2102"/>
      <c r="D23" s="1496" t="s">
        <v>241</v>
      </c>
      <c r="E23" s="1497" t="s">
        <v>770</v>
      </c>
      <c r="F23" s="2105" t="s">
        <v>2541</v>
      </c>
      <c r="G23" s="2106"/>
      <c r="H23" s="1498" t="s">
        <v>3232</v>
      </c>
    </row>
    <row r="24" spans="1:8" ht="29.25" customHeight="1" x14ac:dyDescent="0.15">
      <c r="A24" s="1492"/>
      <c r="B24" s="2115"/>
      <c r="C24" s="2104"/>
      <c r="D24" s="1499" t="s">
        <v>241</v>
      </c>
      <c r="E24" s="1500" t="s">
        <v>770</v>
      </c>
      <c r="F24" s="2107" t="s">
        <v>2867</v>
      </c>
      <c r="G24" s="2108"/>
      <c r="H24" s="1779"/>
    </row>
    <row r="25" spans="1:8" ht="20.25" customHeight="1" x14ac:dyDescent="0.15">
      <c r="A25" s="1492"/>
      <c r="B25" s="2100" t="s">
        <v>373</v>
      </c>
      <c r="C25" s="2102"/>
      <c r="D25" s="1496" t="s">
        <v>241</v>
      </c>
      <c r="E25" s="1497" t="s">
        <v>770</v>
      </c>
      <c r="F25" s="2105" t="s">
        <v>2541</v>
      </c>
      <c r="G25" s="2106"/>
      <c r="H25" s="1498" t="s">
        <v>3232</v>
      </c>
    </row>
    <row r="26" spans="1:8" ht="41.25" customHeight="1" x14ac:dyDescent="0.15">
      <c r="A26" s="1492"/>
      <c r="B26" s="2100"/>
      <c r="C26" s="2103"/>
      <c r="D26" s="1501" t="s">
        <v>241</v>
      </c>
      <c r="E26" s="1500" t="s">
        <v>770</v>
      </c>
      <c r="F26" s="2107" t="s">
        <v>2867</v>
      </c>
      <c r="G26" s="2108"/>
      <c r="H26" s="1495" t="s">
        <v>2927</v>
      </c>
    </row>
    <row r="27" spans="1:8" ht="18" customHeight="1" x14ac:dyDescent="0.15">
      <c r="A27" s="1492"/>
      <c r="B27" s="2100"/>
      <c r="C27" s="2103"/>
      <c r="D27" s="1496" t="s">
        <v>241</v>
      </c>
      <c r="E27" s="1497" t="s">
        <v>770</v>
      </c>
      <c r="F27" s="2105" t="s">
        <v>2537</v>
      </c>
      <c r="G27" s="2106"/>
      <c r="H27" s="1498" t="s">
        <v>2536</v>
      </c>
    </row>
    <row r="28" spans="1:8" ht="18" customHeight="1" x14ac:dyDescent="0.15">
      <c r="A28" s="1492"/>
      <c r="B28" s="2101"/>
      <c r="C28" s="2104"/>
      <c r="D28" s="1502" t="s">
        <v>241</v>
      </c>
      <c r="E28" s="1497" t="s">
        <v>770</v>
      </c>
      <c r="F28" s="2105" t="s">
        <v>2538</v>
      </c>
      <c r="G28" s="2106"/>
      <c r="H28" s="1498" t="s">
        <v>2928</v>
      </c>
    </row>
    <row r="29" spans="1:8" ht="18" customHeight="1" x14ac:dyDescent="0.15">
      <c r="A29" s="1492"/>
      <c r="B29" s="1503" t="s">
        <v>99</v>
      </c>
      <c r="C29" s="1454"/>
      <c r="D29" s="1454"/>
      <c r="E29" s="2111"/>
      <c r="F29" s="2112"/>
      <c r="G29" s="2113"/>
      <c r="H29" s="1504"/>
    </row>
    <row r="30" spans="1:8" ht="20.25" customHeight="1" x14ac:dyDescent="0.15">
      <c r="A30" s="1492"/>
      <c r="B30" s="2100" t="s">
        <v>2864</v>
      </c>
      <c r="C30" s="2116"/>
      <c r="D30" s="1496" t="s">
        <v>241</v>
      </c>
      <c r="E30" s="1497" t="s">
        <v>770</v>
      </c>
      <c r="F30" s="2105" t="s">
        <v>2541</v>
      </c>
      <c r="G30" s="2106"/>
      <c r="H30" s="1498" t="s">
        <v>2536</v>
      </c>
    </row>
    <row r="31" spans="1:8" ht="45.4" customHeight="1" x14ac:dyDescent="0.15">
      <c r="A31" s="1492"/>
      <c r="B31" s="2101"/>
      <c r="C31" s="2117"/>
      <c r="D31" s="1502" t="s">
        <v>241</v>
      </c>
      <c r="E31" s="1497" t="s">
        <v>770</v>
      </c>
      <c r="F31" s="2105" t="s">
        <v>2542</v>
      </c>
      <c r="G31" s="2106"/>
      <c r="H31" s="1498" t="s">
        <v>2929</v>
      </c>
    </row>
    <row r="32" spans="1:8" ht="18" customHeight="1" x14ac:dyDescent="0.15">
      <c r="A32" s="1492"/>
      <c r="B32" s="2146" t="s">
        <v>2930</v>
      </c>
      <c r="C32" s="2116"/>
      <c r="D32" s="1496" t="s">
        <v>241</v>
      </c>
      <c r="E32" s="1497" t="s">
        <v>770</v>
      </c>
      <c r="F32" s="2105" t="s">
        <v>2541</v>
      </c>
      <c r="G32" s="2106"/>
      <c r="H32" s="1498" t="s">
        <v>2536</v>
      </c>
    </row>
    <row r="33" spans="1:8" ht="45.4" customHeight="1" x14ac:dyDescent="0.15">
      <c r="A33" s="1492"/>
      <c r="B33" s="2123"/>
      <c r="C33" s="2254"/>
      <c r="D33" s="1502" t="s">
        <v>241</v>
      </c>
      <c r="E33" s="1497" t="s">
        <v>770</v>
      </c>
      <c r="F33" s="2118" t="s">
        <v>2931</v>
      </c>
      <c r="G33" s="2119"/>
      <c r="H33" s="1498" t="s">
        <v>2932</v>
      </c>
    </row>
    <row r="34" spans="1:8" ht="21" x14ac:dyDescent="0.15">
      <c r="A34" s="1492"/>
      <c r="B34" s="2168"/>
      <c r="C34" s="2117"/>
      <c r="D34" s="1266" t="s">
        <v>241</v>
      </c>
      <c r="E34" s="1777" t="s">
        <v>770</v>
      </c>
      <c r="F34" s="2130" t="s">
        <v>3235</v>
      </c>
      <c r="G34" s="2131"/>
      <c r="H34" s="1265" t="s">
        <v>3237</v>
      </c>
    </row>
    <row r="35" spans="1:8" s="1188" customFormat="1" ht="27" customHeight="1" x14ac:dyDescent="0.15">
      <c r="A35" s="1242"/>
      <c r="B35" s="2126" t="s">
        <v>2572</v>
      </c>
      <c r="C35" s="2128"/>
      <c r="D35" s="1199" t="s">
        <v>241</v>
      </c>
      <c r="E35" s="1204" t="s">
        <v>770</v>
      </c>
      <c r="F35" s="2130" t="s">
        <v>2541</v>
      </c>
      <c r="G35" s="2131"/>
      <c r="H35" s="1265" t="s">
        <v>2536</v>
      </c>
    </row>
    <row r="36" spans="1:8" s="1188" customFormat="1" ht="55.5" customHeight="1" x14ac:dyDescent="0.15">
      <c r="A36" s="1242"/>
      <c r="B36" s="2127"/>
      <c r="C36" s="2129"/>
      <c r="D36" s="1266" t="s">
        <v>241</v>
      </c>
      <c r="E36" s="1267" t="s">
        <v>770</v>
      </c>
      <c r="F36" s="2130" t="s">
        <v>2573</v>
      </c>
      <c r="G36" s="2131"/>
      <c r="H36" s="1265" t="s">
        <v>2574</v>
      </c>
    </row>
    <row r="37" spans="1:8" s="1188" customFormat="1" ht="18" customHeight="1" x14ac:dyDescent="0.15">
      <c r="A37" s="1242"/>
      <c r="B37" s="2126" t="s">
        <v>2590</v>
      </c>
      <c r="C37" s="2128"/>
      <c r="D37" s="1199" t="s">
        <v>241</v>
      </c>
      <c r="E37" s="1204" t="s">
        <v>770</v>
      </c>
      <c r="F37" s="2130" t="s">
        <v>2541</v>
      </c>
      <c r="G37" s="2131"/>
      <c r="H37" s="1265" t="s">
        <v>2536</v>
      </c>
    </row>
    <row r="38" spans="1:8" s="1188" customFormat="1" ht="48" customHeight="1" x14ac:dyDescent="0.15">
      <c r="A38" s="1242"/>
      <c r="B38" s="2132"/>
      <c r="C38" s="2133"/>
      <c r="D38" s="1266" t="s">
        <v>241</v>
      </c>
      <c r="E38" s="1267" t="s">
        <v>770</v>
      </c>
      <c r="F38" s="2130" t="s">
        <v>2582</v>
      </c>
      <c r="G38" s="2131"/>
      <c r="H38" s="1265" t="s">
        <v>3219</v>
      </c>
    </row>
    <row r="39" spans="1:8" s="1188" customFormat="1" ht="42" customHeight="1" x14ac:dyDescent="0.15">
      <c r="A39" s="1242"/>
      <c r="B39" s="2127"/>
      <c r="C39" s="2129"/>
      <c r="D39" s="1266" t="s">
        <v>241</v>
      </c>
      <c r="E39" s="1267" t="s">
        <v>770</v>
      </c>
      <c r="F39" s="2130" t="s">
        <v>2888</v>
      </c>
      <c r="G39" s="2131"/>
      <c r="H39" s="1265" t="s">
        <v>3238</v>
      </c>
    </row>
    <row r="40" spans="1:8" ht="18.75" customHeight="1" x14ac:dyDescent="0.15">
      <c r="A40" s="1492"/>
      <c r="B40" s="2123" t="s">
        <v>2996</v>
      </c>
      <c r="C40" s="1502" t="s">
        <v>241</v>
      </c>
      <c r="D40" s="1506" t="s">
        <v>241</v>
      </c>
      <c r="E40" s="1497" t="s">
        <v>770</v>
      </c>
      <c r="F40" s="2124" t="s">
        <v>2985</v>
      </c>
      <c r="G40" s="2125"/>
      <c r="H40" s="1498"/>
    </row>
    <row r="41" spans="1:8" ht="30.75" customHeight="1" x14ac:dyDescent="0.15">
      <c r="A41" s="1492"/>
      <c r="B41" s="2123"/>
      <c r="C41" s="1263"/>
      <c r="D41" s="1496" t="s">
        <v>241</v>
      </c>
      <c r="E41" s="1497" t="s">
        <v>770</v>
      </c>
      <c r="F41" s="2107" t="s">
        <v>2867</v>
      </c>
      <c r="G41" s="2108"/>
      <c r="H41" s="1498" t="s">
        <v>2546</v>
      </c>
    </row>
    <row r="42" spans="1:8" ht="18.75" customHeight="1" x14ac:dyDescent="0.15">
      <c r="A42" s="1787"/>
      <c r="B42" s="2168"/>
      <c r="C42" s="1506" t="s">
        <v>241</v>
      </c>
      <c r="D42" s="1502" t="s">
        <v>241</v>
      </c>
      <c r="E42" s="1497" t="s">
        <v>770</v>
      </c>
      <c r="F42" s="2118" t="s">
        <v>2933</v>
      </c>
      <c r="G42" s="2119"/>
      <c r="H42" s="1498"/>
    </row>
    <row r="43" spans="1:8" ht="15.75" customHeight="1" x14ac:dyDescent="0.15">
      <c r="A43" s="1492"/>
      <c r="B43" s="2100" t="s">
        <v>2936</v>
      </c>
      <c r="C43" s="2341"/>
      <c r="D43" s="1508" t="s">
        <v>241</v>
      </c>
      <c r="E43" s="1497" t="s">
        <v>770</v>
      </c>
      <c r="F43" s="2105" t="s">
        <v>2986</v>
      </c>
      <c r="G43" s="2106"/>
      <c r="H43" s="1498"/>
    </row>
    <row r="44" spans="1:8" ht="36" customHeight="1" x14ac:dyDescent="0.15">
      <c r="A44" s="1492"/>
      <c r="B44" s="2100"/>
      <c r="C44" s="2141"/>
      <c r="D44" s="1502" t="s">
        <v>10</v>
      </c>
      <c r="E44" s="1497" t="s">
        <v>770</v>
      </c>
      <c r="F44" s="2107" t="s">
        <v>3239</v>
      </c>
      <c r="G44" s="2108"/>
      <c r="H44" s="1505" t="s">
        <v>3081</v>
      </c>
    </row>
    <row r="45" spans="1:8" ht="36" customHeight="1" x14ac:dyDescent="0.15">
      <c r="A45" s="1492"/>
      <c r="B45" s="2100"/>
      <c r="C45" s="2142"/>
      <c r="D45" s="1502" t="s">
        <v>10</v>
      </c>
      <c r="E45" s="1765" t="s">
        <v>770</v>
      </c>
      <c r="F45" s="2136" t="s">
        <v>3221</v>
      </c>
      <c r="G45" s="2137"/>
      <c r="H45" s="1505" t="s">
        <v>3222</v>
      </c>
    </row>
    <row r="46" spans="1:8" ht="25.5" customHeight="1" x14ac:dyDescent="0.15">
      <c r="A46" s="1492"/>
      <c r="B46" s="2146" t="s">
        <v>2937</v>
      </c>
      <c r="C46" s="2143"/>
      <c r="D46" s="1506" t="s">
        <v>241</v>
      </c>
      <c r="E46" s="1497" t="s">
        <v>770</v>
      </c>
      <c r="F46" s="2118" t="s">
        <v>2998</v>
      </c>
      <c r="G46" s="2119"/>
      <c r="H46" s="1498"/>
    </row>
    <row r="47" spans="1:8" s="1188" customFormat="1" ht="39.200000000000003" customHeight="1" x14ac:dyDescent="0.15">
      <c r="A47" s="1242"/>
      <c r="B47" s="2123"/>
      <c r="C47" s="2144"/>
      <c r="D47" s="1199" t="s">
        <v>241</v>
      </c>
      <c r="E47" s="1331" t="s">
        <v>770</v>
      </c>
      <c r="F47" s="2138" t="s">
        <v>2627</v>
      </c>
      <c r="G47" s="2139"/>
      <c r="H47" s="1265" t="s">
        <v>2630</v>
      </c>
    </row>
    <row r="48" spans="1:8" s="1188" customFormat="1" ht="39.200000000000003" customHeight="1" x14ac:dyDescent="0.15">
      <c r="A48" s="1242"/>
      <c r="B48" s="2123"/>
      <c r="C48" s="2144"/>
      <c r="D48" s="1199" t="s">
        <v>241</v>
      </c>
      <c r="E48" s="1331" t="s">
        <v>770</v>
      </c>
      <c r="F48" s="2138" t="s">
        <v>2628</v>
      </c>
      <c r="G48" s="2139"/>
      <c r="H48" s="1265" t="s">
        <v>2631</v>
      </c>
    </row>
    <row r="49" spans="1:8" s="1188" customFormat="1" ht="63" customHeight="1" x14ac:dyDescent="0.15">
      <c r="A49" s="1242"/>
      <c r="B49" s="2123"/>
      <c r="C49" s="2145"/>
      <c r="D49" s="1199" t="s">
        <v>241</v>
      </c>
      <c r="E49" s="1331" t="s">
        <v>770</v>
      </c>
      <c r="F49" s="2138" t="s">
        <v>2629</v>
      </c>
      <c r="G49" s="2139"/>
      <c r="H49" s="1265" t="s">
        <v>2632</v>
      </c>
    </row>
    <row r="50" spans="1:8" ht="24.75" customHeight="1" x14ac:dyDescent="0.15">
      <c r="A50" s="1492"/>
      <c r="B50" s="2146" t="s">
        <v>2938</v>
      </c>
      <c r="C50" s="1506" t="s">
        <v>241</v>
      </c>
      <c r="D50" s="1496" t="s">
        <v>241</v>
      </c>
      <c r="E50" s="1500" t="s">
        <v>770</v>
      </c>
      <c r="F50" s="2107" t="s">
        <v>3039</v>
      </c>
      <c r="G50" s="2108"/>
      <c r="H50" s="1495"/>
    </row>
    <row r="51" spans="1:8" ht="33" customHeight="1" x14ac:dyDescent="0.15">
      <c r="A51" s="1492"/>
      <c r="B51" s="2123"/>
      <c r="C51" s="1263"/>
      <c r="D51" s="1496" t="s">
        <v>241</v>
      </c>
      <c r="E51" s="1497" t="s">
        <v>770</v>
      </c>
      <c r="F51" s="2107" t="s">
        <v>2867</v>
      </c>
      <c r="G51" s="2108"/>
      <c r="H51" s="1498" t="s">
        <v>2546</v>
      </c>
    </row>
    <row r="52" spans="1:8" ht="24.75" customHeight="1" x14ac:dyDescent="0.15">
      <c r="A52" s="1492"/>
      <c r="B52" s="2123"/>
      <c r="C52" s="1506" t="s">
        <v>241</v>
      </c>
      <c r="D52" s="1496" t="s">
        <v>241</v>
      </c>
      <c r="E52" s="1497" t="s">
        <v>770</v>
      </c>
      <c r="F52" s="2105" t="s">
        <v>2538</v>
      </c>
      <c r="G52" s="2106"/>
      <c r="H52" s="1498" t="s">
        <v>2939</v>
      </c>
    </row>
    <row r="53" spans="1:8" ht="36" customHeight="1" x14ac:dyDescent="0.15">
      <c r="A53" s="1492"/>
      <c r="B53" s="2123"/>
      <c r="C53" s="1506" t="s">
        <v>241</v>
      </c>
      <c r="D53" s="1496" t="s">
        <v>241</v>
      </c>
      <c r="E53" s="1497" t="s">
        <v>770</v>
      </c>
      <c r="F53" s="2105" t="s">
        <v>2940</v>
      </c>
      <c r="G53" s="2106"/>
      <c r="H53" s="2134" t="s">
        <v>2878</v>
      </c>
    </row>
    <row r="54" spans="1:8" ht="24" customHeight="1" x14ac:dyDescent="0.15">
      <c r="A54" s="1492"/>
      <c r="B54" s="2168"/>
      <c r="C54" s="1507" t="s">
        <v>241</v>
      </c>
      <c r="D54" s="1496" t="s">
        <v>241</v>
      </c>
      <c r="E54" s="1497" t="s">
        <v>770</v>
      </c>
      <c r="F54" s="2105" t="s">
        <v>2941</v>
      </c>
      <c r="G54" s="2106"/>
      <c r="H54" s="2135"/>
    </row>
    <row r="55" spans="1:8" ht="24.75" customHeight="1" x14ac:dyDescent="0.15">
      <c r="A55" s="1492"/>
      <c r="B55" s="2146" t="s">
        <v>106</v>
      </c>
      <c r="C55" s="1506" t="s">
        <v>241</v>
      </c>
      <c r="D55" s="1496" t="s">
        <v>241</v>
      </c>
      <c r="E55" s="1497" t="s">
        <v>770</v>
      </c>
      <c r="F55" s="2105" t="s">
        <v>2978</v>
      </c>
      <c r="G55" s="2106"/>
      <c r="H55" s="1498"/>
    </row>
    <row r="56" spans="1:8" ht="35.25" customHeight="1" x14ac:dyDescent="0.15">
      <c r="A56" s="1492"/>
      <c r="B56" s="2123"/>
      <c r="C56" s="1263"/>
      <c r="D56" s="1496" t="s">
        <v>241</v>
      </c>
      <c r="E56" s="1497" t="s">
        <v>770</v>
      </c>
      <c r="F56" s="2107" t="s">
        <v>2867</v>
      </c>
      <c r="G56" s="2108"/>
      <c r="H56" s="1498" t="s">
        <v>2546</v>
      </c>
    </row>
    <row r="57" spans="1:8" ht="24.75" customHeight="1" x14ac:dyDescent="0.15">
      <c r="A57" s="1492"/>
      <c r="B57" s="2147"/>
      <c r="C57" s="1506" t="s">
        <v>241</v>
      </c>
      <c r="D57" s="1496" t="s">
        <v>241</v>
      </c>
      <c r="E57" s="1497" t="s">
        <v>770</v>
      </c>
      <c r="F57" s="2107" t="s">
        <v>2942</v>
      </c>
      <c r="G57" s="2151"/>
      <c r="H57" s="1498" t="s">
        <v>2943</v>
      </c>
    </row>
    <row r="58" spans="1:8" ht="24.75" customHeight="1" x14ac:dyDescent="0.15">
      <c r="A58" s="1492"/>
      <c r="B58" s="2148"/>
      <c r="C58" s="1506" t="s">
        <v>241</v>
      </c>
      <c r="D58" s="1496" t="s">
        <v>241</v>
      </c>
      <c r="E58" s="1497" t="s">
        <v>770</v>
      </c>
      <c r="F58" s="2107" t="s">
        <v>2944</v>
      </c>
      <c r="G58" s="2151"/>
      <c r="H58" s="1498" t="s">
        <v>2945</v>
      </c>
    </row>
    <row r="59" spans="1:8" ht="36" customHeight="1" x14ac:dyDescent="0.15">
      <c r="A59" s="1492"/>
      <c r="B59" s="2146" t="s">
        <v>2946</v>
      </c>
      <c r="C59" s="2143"/>
      <c r="D59" s="1506" t="s">
        <v>241</v>
      </c>
      <c r="E59" s="1497" t="s">
        <v>770</v>
      </c>
      <c r="F59" s="2118" t="s">
        <v>3241</v>
      </c>
      <c r="G59" s="2119"/>
      <c r="H59" s="1498"/>
    </row>
    <row r="60" spans="1:8" s="1188" customFormat="1" ht="39.200000000000003" customHeight="1" x14ac:dyDescent="0.15">
      <c r="A60" s="1242"/>
      <c r="B60" s="2123"/>
      <c r="C60" s="2144"/>
      <c r="D60" s="1199" t="s">
        <v>241</v>
      </c>
      <c r="E60" s="1331" t="s">
        <v>770</v>
      </c>
      <c r="F60" s="2138" t="s">
        <v>2627</v>
      </c>
      <c r="G60" s="2139"/>
      <c r="H60" s="1265" t="s">
        <v>2630</v>
      </c>
    </row>
    <row r="61" spans="1:8" s="1188" customFormat="1" ht="39.200000000000003" customHeight="1" x14ac:dyDescent="0.15">
      <c r="A61" s="1242"/>
      <c r="B61" s="2123"/>
      <c r="C61" s="2144"/>
      <c r="D61" s="1199" t="s">
        <v>241</v>
      </c>
      <c r="E61" s="1331" t="s">
        <v>770</v>
      </c>
      <c r="F61" s="2138" t="s">
        <v>2628</v>
      </c>
      <c r="G61" s="2139"/>
      <c r="H61" s="1265" t="s">
        <v>2631</v>
      </c>
    </row>
    <row r="62" spans="1:8" s="1188" customFormat="1" ht="63" customHeight="1" x14ac:dyDescent="0.15">
      <c r="A62" s="1242"/>
      <c r="B62" s="2123"/>
      <c r="C62" s="2145"/>
      <c r="D62" s="1199" t="s">
        <v>241</v>
      </c>
      <c r="E62" s="1331" t="s">
        <v>770</v>
      </c>
      <c r="F62" s="2138" t="s">
        <v>2629</v>
      </c>
      <c r="G62" s="2139"/>
      <c r="H62" s="1265" t="s">
        <v>2632</v>
      </c>
    </row>
    <row r="63" spans="1:8" ht="35.25" customHeight="1" x14ac:dyDescent="0.15">
      <c r="A63" s="1492"/>
      <c r="B63" s="2146" t="s">
        <v>225</v>
      </c>
      <c r="C63" s="1506" t="s">
        <v>241</v>
      </c>
      <c r="D63" s="1496" t="s">
        <v>241</v>
      </c>
      <c r="E63" s="1500" t="s">
        <v>770</v>
      </c>
      <c r="F63" s="2107" t="s">
        <v>2867</v>
      </c>
      <c r="G63" s="2108"/>
      <c r="H63" s="1495" t="s">
        <v>2979</v>
      </c>
    </row>
    <row r="64" spans="1:8" ht="24.75" customHeight="1" x14ac:dyDescent="0.15">
      <c r="A64" s="1492"/>
      <c r="B64" s="2168"/>
      <c r="C64" s="1506" t="s">
        <v>241</v>
      </c>
      <c r="D64" s="1496" t="s">
        <v>241</v>
      </c>
      <c r="E64" s="1500" t="s">
        <v>770</v>
      </c>
      <c r="F64" s="2107" t="s">
        <v>2947</v>
      </c>
      <c r="G64" s="2108"/>
      <c r="H64" s="1495"/>
    </row>
    <row r="65" spans="1:8" s="1207" customFormat="1" ht="24.75" customHeight="1" x14ac:dyDescent="0.15">
      <c r="A65" s="1242"/>
      <c r="B65" s="2120" t="s">
        <v>76</v>
      </c>
      <c r="C65" s="1237" t="s">
        <v>241</v>
      </c>
      <c r="D65" s="1496" t="s">
        <v>241</v>
      </c>
      <c r="E65" s="1239" t="s">
        <v>770</v>
      </c>
      <c r="F65" s="2152" t="s">
        <v>2564</v>
      </c>
      <c r="G65" s="2153"/>
      <c r="H65" s="1249"/>
    </row>
    <row r="66" spans="1:8" ht="41.25" customHeight="1" x14ac:dyDescent="0.15">
      <c r="A66" s="1492"/>
      <c r="B66" s="2114"/>
      <c r="C66" s="1237" t="s">
        <v>241</v>
      </c>
      <c r="D66" s="1508" t="s">
        <v>241</v>
      </c>
      <c r="E66" s="1497" t="s">
        <v>770</v>
      </c>
      <c r="F66" s="2107" t="s">
        <v>2948</v>
      </c>
      <c r="G66" s="2151"/>
      <c r="H66" s="1498"/>
    </row>
    <row r="67" spans="1:8" ht="33.4" customHeight="1" x14ac:dyDescent="0.15">
      <c r="A67" s="1492"/>
      <c r="B67" s="2115"/>
      <c r="C67" s="1237" t="s">
        <v>241</v>
      </c>
      <c r="D67" s="1508" t="s">
        <v>241</v>
      </c>
      <c r="E67" s="1497" t="s">
        <v>770</v>
      </c>
      <c r="F67" s="2107" t="s">
        <v>2980</v>
      </c>
      <c r="G67" s="2151"/>
      <c r="H67" s="1498"/>
    </row>
    <row r="68" spans="1:8" ht="33" customHeight="1" x14ac:dyDescent="0.15">
      <c r="A68" s="1492"/>
      <c r="B68" s="2100" t="s">
        <v>2999</v>
      </c>
      <c r="C68" s="1764"/>
      <c r="D68" s="1508" t="s">
        <v>241</v>
      </c>
      <c r="E68" s="1497" t="s">
        <v>770</v>
      </c>
      <c r="F68" s="2105" t="s">
        <v>2867</v>
      </c>
      <c r="G68" s="2106"/>
      <c r="H68" s="1498" t="s">
        <v>2546</v>
      </c>
    </row>
    <row r="69" spans="1:8" s="1512" customFormat="1" ht="48" customHeight="1" x14ac:dyDescent="0.15">
      <c r="A69" s="1509"/>
      <c r="B69" s="2100"/>
      <c r="C69" s="1506" t="s">
        <v>241</v>
      </c>
      <c r="D69" s="1511" t="s">
        <v>241</v>
      </c>
      <c r="E69" s="1497" t="s">
        <v>770</v>
      </c>
      <c r="F69" s="2107" t="s">
        <v>2538</v>
      </c>
      <c r="G69" s="2108"/>
      <c r="H69" s="1498" t="s">
        <v>2950</v>
      </c>
    </row>
    <row r="70" spans="1:8" s="1207" customFormat="1" ht="72" customHeight="1" x14ac:dyDescent="0.15">
      <c r="A70" s="1242"/>
      <c r="B70" s="2100"/>
      <c r="C70" s="1507" t="s">
        <v>241</v>
      </c>
      <c r="D70" s="1238" t="s">
        <v>241</v>
      </c>
      <c r="E70" s="1235" t="s">
        <v>770</v>
      </c>
      <c r="F70" s="2152" t="s">
        <v>2951</v>
      </c>
      <c r="G70" s="2153"/>
      <c r="H70" s="1250" t="s">
        <v>2547</v>
      </c>
    </row>
    <row r="71" spans="1:8" s="1202" customFormat="1" ht="36" customHeight="1" x14ac:dyDescent="0.15">
      <c r="A71" s="1200"/>
      <c r="B71" s="1788" t="s">
        <v>2635</v>
      </c>
      <c r="C71" s="1506" t="s">
        <v>241</v>
      </c>
      <c r="D71" s="1506" t="s">
        <v>241</v>
      </c>
      <c r="E71" s="1254"/>
      <c r="F71" s="2154"/>
      <c r="G71" s="2155"/>
      <c r="H71" s="1526" t="s">
        <v>2548</v>
      </c>
    </row>
    <row r="72" spans="1:8" ht="33.4" customHeight="1" x14ac:dyDescent="0.15">
      <c r="A72" s="1492"/>
      <c r="B72" s="1513" t="s">
        <v>2868</v>
      </c>
      <c r="C72" s="1506" t="s">
        <v>241</v>
      </c>
      <c r="D72" s="1496" t="s">
        <v>241</v>
      </c>
      <c r="E72" s="1500" t="s">
        <v>770</v>
      </c>
      <c r="F72" s="2342" t="s">
        <v>2981</v>
      </c>
      <c r="G72" s="2343"/>
      <c r="H72" s="1495"/>
    </row>
    <row r="73" spans="1:8" ht="30" customHeight="1" x14ac:dyDescent="0.15">
      <c r="A73" s="1492"/>
      <c r="B73" s="2162" t="s">
        <v>2954</v>
      </c>
      <c r="C73" s="1263"/>
      <c r="D73" s="1496" t="s">
        <v>241</v>
      </c>
      <c r="E73" s="1500" t="s">
        <v>770</v>
      </c>
      <c r="F73" s="2107" t="s">
        <v>2867</v>
      </c>
      <c r="G73" s="2108"/>
      <c r="H73" s="1498" t="s">
        <v>2546</v>
      </c>
    </row>
    <row r="74" spans="1:8" ht="24.75" customHeight="1" x14ac:dyDescent="0.15">
      <c r="A74" s="1492"/>
      <c r="B74" s="2163"/>
      <c r="C74" s="1507" t="s">
        <v>241</v>
      </c>
      <c r="D74" s="1496" t="s">
        <v>241</v>
      </c>
      <c r="E74" s="1497" t="s">
        <v>770</v>
      </c>
      <c r="F74" s="2105" t="s">
        <v>2955</v>
      </c>
      <c r="G74" s="2106"/>
      <c r="H74" s="1498"/>
    </row>
    <row r="75" spans="1:8" ht="24.75" customHeight="1" x14ac:dyDescent="0.15">
      <c r="A75" s="1492"/>
      <c r="B75" s="2164"/>
      <c r="C75" s="1507" t="s">
        <v>241</v>
      </c>
      <c r="D75" s="1496" t="s">
        <v>241</v>
      </c>
      <c r="E75" s="1497" t="s">
        <v>770</v>
      </c>
      <c r="F75" s="2105" t="s">
        <v>2956</v>
      </c>
      <c r="G75" s="2106"/>
      <c r="H75" s="1498"/>
    </row>
    <row r="76" spans="1:8" ht="24.75" customHeight="1" x14ac:dyDescent="0.15">
      <c r="A76" s="1492"/>
      <c r="B76" s="2162" t="s">
        <v>2957</v>
      </c>
      <c r="C76" s="1506" t="s">
        <v>241</v>
      </c>
      <c r="D76" s="1496" t="s">
        <v>241</v>
      </c>
      <c r="E76" s="1500" t="s">
        <v>770</v>
      </c>
      <c r="F76" s="2107" t="s">
        <v>2982</v>
      </c>
      <c r="G76" s="2108"/>
      <c r="H76" s="1495"/>
    </row>
    <row r="77" spans="1:8" ht="24.75" customHeight="1" x14ac:dyDescent="0.15">
      <c r="A77" s="1492"/>
      <c r="B77" s="2163"/>
      <c r="C77" s="1506" t="s">
        <v>241</v>
      </c>
      <c r="D77" s="1496" t="s">
        <v>241</v>
      </c>
      <c r="E77" s="1497" t="s">
        <v>770</v>
      </c>
      <c r="F77" s="2105" t="s">
        <v>2955</v>
      </c>
      <c r="G77" s="2106"/>
      <c r="H77" s="1498"/>
    </row>
    <row r="78" spans="1:8" ht="24.75" customHeight="1" x14ac:dyDescent="0.15">
      <c r="A78" s="1492"/>
      <c r="B78" s="2164"/>
      <c r="C78" s="1507" t="s">
        <v>241</v>
      </c>
      <c r="D78" s="1496" t="s">
        <v>241</v>
      </c>
      <c r="E78" s="1497" t="s">
        <v>770</v>
      </c>
      <c r="F78" s="2105" t="s">
        <v>2958</v>
      </c>
      <c r="G78" s="2106"/>
      <c r="H78" s="1498"/>
    </row>
    <row r="79" spans="1:8" ht="24.75" customHeight="1" x14ac:dyDescent="0.15">
      <c r="A79" s="1492"/>
      <c r="B79" s="2146" t="s">
        <v>2959</v>
      </c>
      <c r="C79" s="1507" t="s">
        <v>241</v>
      </c>
      <c r="D79" s="1496" t="s">
        <v>241</v>
      </c>
      <c r="E79" s="1497" t="s">
        <v>770</v>
      </c>
      <c r="F79" s="2107" t="s">
        <v>2983</v>
      </c>
      <c r="G79" s="2151"/>
      <c r="H79" s="1498"/>
    </row>
    <row r="80" spans="1:8" ht="29.25" customHeight="1" x14ac:dyDescent="0.15">
      <c r="A80" s="1492"/>
      <c r="B80" s="2147"/>
      <c r="C80" s="1263"/>
      <c r="D80" s="1496" t="s">
        <v>241</v>
      </c>
      <c r="E80" s="1500" t="s">
        <v>770</v>
      </c>
      <c r="F80" s="2107" t="s">
        <v>2867</v>
      </c>
      <c r="G80" s="2108"/>
      <c r="H80" s="1498" t="s">
        <v>2546</v>
      </c>
    </row>
    <row r="81" spans="1:8" ht="136.5" x14ac:dyDescent="0.15">
      <c r="A81" s="1492"/>
      <c r="B81" s="2147"/>
      <c r="C81" s="1506" t="s">
        <v>241</v>
      </c>
      <c r="D81" s="1496" t="s">
        <v>241</v>
      </c>
      <c r="E81" s="1497" t="s">
        <v>770</v>
      </c>
      <c r="F81" s="2105" t="s">
        <v>2960</v>
      </c>
      <c r="G81" s="2106"/>
      <c r="H81" s="1498" t="s">
        <v>2961</v>
      </c>
    </row>
    <row r="82" spans="1:8" ht="24.75" customHeight="1" x14ac:dyDescent="0.15">
      <c r="A82" s="1492"/>
      <c r="B82" s="2148"/>
      <c r="C82" s="1507" t="s">
        <v>241</v>
      </c>
      <c r="D82" s="1496" t="s">
        <v>241</v>
      </c>
      <c r="E82" s="1497" t="s">
        <v>770</v>
      </c>
      <c r="F82" s="2105" t="s">
        <v>2962</v>
      </c>
      <c r="G82" s="2106"/>
      <c r="H82" s="1498"/>
    </row>
    <row r="83" spans="1:8" ht="24.75" customHeight="1" x14ac:dyDescent="0.15">
      <c r="A83" s="1492"/>
      <c r="B83" s="2146" t="s">
        <v>2963</v>
      </c>
      <c r="C83" s="1502" t="s">
        <v>241</v>
      </c>
      <c r="D83" s="1506" t="s">
        <v>241</v>
      </c>
      <c r="E83" s="1497" t="s">
        <v>770</v>
      </c>
      <c r="F83" s="2118" t="s">
        <v>2997</v>
      </c>
      <c r="G83" s="2119"/>
      <c r="H83" s="1526" t="s">
        <v>2548</v>
      </c>
    </row>
    <row r="84" spans="1:8" ht="32.25" customHeight="1" x14ac:dyDescent="0.15">
      <c r="A84" s="1492"/>
      <c r="B84" s="2123"/>
      <c r="C84" s="1263"/>
      <c r="D84" s="1496" t="s">
        <v>241</v>
      </c>
      <c r="E84" s="1497" t="s">
        <v>770</v>
      </c>
      <c r="F84" s="2107" t="s">
        <v>2867</v>
      </c>
      <c r="G84" s="2108"/>
      <c r="H84" s="1498" t="s">
        <v>2546</v>
      </c>
    </row>
    <row r="85" spans="1:8" ht="18.75" customHeight="1" x14ac:dyDescent="0.15">
      <c r="A85" s="1492"/>
      <c r="B85" s="2168"/>
      <c r="C85" s="1502" t="s">
        <v>241</v>
      </c>
      <c r="D85" s="1506" t="s">
        <v>241</v>
      </c>
      <c r="E85" s="1497" t="s">
        <v>770</v>
      </c>
      <c r="F85" s="2118" t="s">
        <v>2933</v>
      </c>
      <c r="G85" s="2119"/>
      <c r="H85" s="1498"/>
    </row>
    <row r="86" spans="1:8" ht="24.75" customHeight="1" x14ac:dyDescent="0.15">
      <c r="A86" s="1492"/>
      <c r="B86" s="1514" t="s">
        <v>2964</v>
      </c>
      <c r="C86" s="1507" t="s">
        <v>241</v>
      </c>
      <c r="D86" s="1496" t="s">
        <v>241</v>
      </c>
      <c r="E86" s="1497" t="s">
        <v>770</v>
      </c>
      <c r="F86" s="2344" t="s">
        <v>3038</v>
      </c>
      <c r="G86" s="2345"/>
      <c r="H86" s="1498"/>
    </row>
    <row r="87" spans="1:8" ht="24.75" customHeight="1" x14ac:dyDescent="0.15">
      <c r="A87" s="1492"/>
      <c r="B87" s="2120" t="s">
        <v>2965</v>
      </c>
      <c r="C87" s="1507" t="s">
        <v>241</v>
      </c>
      <c r="D87" s="1496" t="s">
        <v>241</v>
      </c>
      <c r="E87" s="1515" t="s">
        <v>770</v>
      </c>
      <c r="F87" s="2107" t="s">
        <v>3141</v>
      </c>
      <c r="G87" s="2172"/>
      <c r="H87" s="1498"/>
    </row>
    <row r="88" spans="1:8" ht="24.75" customHeight="1" x14ac:dyDescent="0.15">
      <c r="A88" s="1492"/>
      <c r="B88" s="2171"/>
      <c r="C88" s="1507" t="s">
        <v>241</v>
      </c>
      <c r="D88" s="1496" t="s">
        <v>241</v>
      </c>
      <c r="E88" s="1515" t="s">
        <v>770</v>
      </c>
      <c r="F88" s="2107" t="s">
        <v>2966</v>
      </c>
      <c r="G88" s="2172"/>
      <c r="H88" s="1498"/>
    </row>
    <row r="89" spans="1:8" ht="24.75" customHeight="1" x14ac:dyDescent="0.15">
      <c r="A89" s="1492"/>
      <c r="B89" s="2146" t="s">
        <v>231</v>
      </c>
      <c r="C89" s="1506" t="s">
        <v>241</v>
      </c>
      <c r="D89" s="1496" t="s">
        <v>241</v>
      </c>
      <c r="E89" s="1497" t="s">
        <v>770</v>
      </c>
      <c r="F89" s="2105" t="s">
        <v>3142</v>
      </c>
      <c r="G89" s="2106"/>
      <c r="H89" s="1498"/>
    </row>
    <row r="90" spans="1:8" ht="24.75" customHeight="1" x14ac:dyDescent="0.15">
      <c r="A90" s="1492"/>
      <c r="B90" s="2123"/>
      <c r="C90" s="1506" t="s">
        <v>241</v>
      </c>
      <c r="D90" s="1496" t="s">
        <v>241</v>
      </c>
      <c r="E90" s="1497" t="s">
        <v>770</v>
      </c>
      <c r="F90" s="2105" t="s">
        <v>2538</v>
      </c>
      <c r="G90" s="2106"/>
      <c r="H90" s="1498" t="s">
        <v>2967</v>
      </c>
    </row>
    <row r="91" spans="1:8" ht="24.75" customHeight="1" x14ac:dyDescent="0.15">
      <c r="A91" s="1492"/>
      <c r="B91" s="2123"/>
      <c r="C91" s="1506" t="s">
        <v>241</v>
      </c>
      <c r="D91" s="1496" t="s">
        <v>241</v>
      </c>
      <c r="E91" s="1497" t="s">
        <v>770</v>
      </c>
      <c r="F91" s="2105" t="s">
        <v>2968</v>
      </c>
      <c r="G91" s="2106"/>
      <c r="H91" s="1498"/>
    </row>
    <row r="92" spans="1:8" ht="36" customHeight="1" x14ac:dyDescent="0.15">
      <c r="A92" s="1492"/>
      <c r="B92" s="2123"/>
      <c r="C92" s="1506" t="s">
        <v>241</v>
      </c>
      <c r="D92" s="1496" t="s">
        <v>241</v>
      </c>
      <c r="E92" s="1497" t="s">
        <v>770</v>
      </c>
      <c r="F92" s="2105" t="s">
        <v>2940</v>
      </c>
      <c r="G92" s="2106"/>
      <c r="H92" s="1498"/>
    </row>
    <row r="93" spans="1:8" ht="24.75" customHeight="1" x14ac:dyDescent="0.15">
      <c r="A93" s="1787"/>
      <c r="B93" s="2168"/>
      <c r="C93" s="1507" t="s">
        <v>241</v>
      </c>
      <c r="D93" s="1496" t="s">
        <v>241</v>
      </c>
      <c r="E93" s="1497" t="s">
        <v>770</v>
      </c>
      <c r="F93" s="2105" t="s">
        <v>2941</v>
      </c>
      <c r="G93" s="2106"/>
      <c r="H93" s="1498"/>
    </row>
    <row r="94" spans="1:8" ht="24.75" customHeight="1" x14ac:dyDescent="0.15">
      <c r="A94" s="1492"/>
      <c r="B94" s="2181" t="s">
        <v>232</v>
      </c>
      <c r="C94" s="1507" t="s">
        <v>241</v>
      </c>
      <c r="D94" s="1496" t="s">
        <v>241</v>
      </c>
      <c r="E94" s="1497" t="s">
        <v>770</v>
      </c>
      <c r="F94" s="2105" t="s">
        <v>2970</v>
      </c>
      <c r="G94" s="2106"/>
      <c r="H94" s="1498"/>
    </row>
    <row r="95" spans="1:8" ht="24.75" customHeight="1" x14ac:dyDescent="0.15">
      <c r="A95" s="1492"/>
      <c r="B95" s="2181"/>
      <c r="C95" s="1507" t="s">
        <v>241</v>
      </c>
      <c r="D95" s="1496" t="s">
        <v>241</v>
      </c>
      <c r="E95" s="1497" t="s">
        <v>770</v>
      </c>
      <c r="F95" s="2105" t="s">
        <v>2971</v>
      </c>
      <c r="G95" s="2106"/>
      <c r="H95" s="1498" t="s">
        <v>2536</v>
      </c>
    </row>
    <row r="96" spans="1:8" ht="24.75" customHeight="1" x14ac:dyDescent="0.15">
      <c r="A96" s="1492"/>
      <c r="B96" s="2182"/>
      <c r="C96" s="1507" t="s">
        <v>241</v>
      </c>
      <c r="D96" s="1496" t="s">
        <v>241</v>
      </c>
      <c r="E96" s="1497" t="s">
        <v>770</v>
      </c>
      <c r="F96" s="2105" t="s">
        <v>2972</v>
      </c>
      <c r="G96" s="2106"/>
      <c r="H96" s="1498" t="s">
        <v>2536</v>
      </c>
    </row>
    <row r="97" spans="1:8" ht="24.75" customHeight="1" x14ac:dyDescent="0.15">
      <c r="A97" s="1492"/>
      <c r="B97" s="1786" t="s">
        <v>3246</v>
      </c>
      <c r="C97" s="1507" t="s">
        <v>241</v>
      </c>
      <c r="D97" s="1496" t="s">
        <v>241</v>
      </c>
      <c r="E97" s="2111"/>
      <c r="F97" s="2112"/>
      <c r="G97" s="2113"/>
      <c r="H97" s="1498"/>
    </row>
    <row r="98" spans="1:8" s="1206" customFormat="1" ht="18" customHeight="1" x14ac:dyDescent="0.15">
      <c r="A98" s="1203" t="s">
        <v>775</v>
      </c>
      <c r="B98" s="2183" t="s">
        <v>37</v>
      </c>
      <c r="C98" s="1261" t="s">
        <v>241</v>
      </c>
      <c r="D98" s="1262" t="s">
        <v>241</v>
      </c>
      <c r="E98" s="1247" t="s">
        <v>770</v>
      </c>
      <c r="F98" s="2130" t="s">
        <v>2587</v>
      </c>
      <c r="G98" s="2131"/>
      <c r="H98" s="1245"/>
    </row>
    <row r="99" spans="1:8" s="1207" customFormat="1" ht="18" customHeight="1" x14ac:dyDescent="0.15">
      <c r="A99" s="1242"/>
      <c r="B99" s="2184"/>
      <c r="C99" s="1237" t="s">
        <v>241</v>
      </c>
      <c r="D99" s="1448" t="s">
        <v>241</v>
      </c>
      <c r="E99" s="1456" t="s">
        <v>770</v>
      </c>
      <c r="F99" s="2186" t="s">
        <v>2876</v>
      </c>
      <c r="G99" s="2187"/>
      <c r="H99" s="1457"/>
    </row>
    <row r="100" spans="1:8" s="1207" customFormat="1" ht="18" customHeight="1" x14ac:dyDescent="0.15">
      <c r="A100" s="1242"/>
      <c r="B100" s="2184"/>
      <c r="C100" s="1237" t="s">
        <v>241</v>
      </c>
      <c r="D100" s="1448" t="s">
        <v>241</v>
      </c>
      <c r="E100" s="1456" t="s">
        <v>770</v>
      </c>
      <c r="F100" s="2186" t="s">
        <v>2877</v>
      </c>
      <c r="G100" s="2187"/>
      <c r="H100" s="1457" t="s">
        <v>2878</v>
      </c>
    </row>
    <row r="101" spans="1:8" s="1463" customFormat="1" ht="18" customHeight="1" x14ac:dyDescent="0.15">
      <c r="A101" s="1453"/>
      <c r="B101" s="2184"/>
      <c r="C101" s="1464" t="s">
        <v>241</v>
      </c>
      <c r="D101" s="1455" t="s">
        <v>241</v>
      </c>
      <c r="E101" s="1456" t="s">
        <v>770</v>
      </c>
      <c r="F101" s="2186" t="s">
        <v>2557</v>
      </c>
      <c r="G101" s="2187"/>
      <c r="H101" s="1457"/>
    </row>
    <row r="102" spans="1:8" s="1206" customFormat="1" ht="42" customHeight="1" x14ac:dyDescent="0.15">
      <c r="A102" s="1203"/>
      <c r="B102" s="2184"/>
      <c r="C102" s="1201" t="s">
        <v>241</v>
      </c>
      <c r="D102" s="1199" t="s">
        <v>241</v>
      </c>
      <c r="E102" s="1204" t="s">
        <v>770</v>
      </c>
      <c r="F102" s="2130" t="s">
        <v>2588</v>
      </c>
      <c r="G102" s="2131"/>
      <c r="H102" s="1265" t="s">
        <v>2636</v>
      </c>
    </row>
    <row r="103" spans="1:8" s="1206" customFormat="1" ht="27" customHeight="1" x14ac:dyDescent="0.15">
      <c r="A103" s="1203"/>
      <c r="B103" s="2185"/>
      <c r="C103" s="1201" t="s">
        <v>241</v>
      </c>
      <c r="D103" s="1199" t="s">
        <v>241</v>
      </c>
      <c r="E103" s="1204" t="s">
        <v>770</v>
      </c>
      <c r="F103" s="2130" t="s">
        <v>2589</v>
      </c>
      <c r="G103" s="2131"/>
      <c r="H103" s="1265" t="s">
        <v>2878</v>
      </c>
    </row>
    <row r="104" spans="1:8" s="1206" customFormat="1" ht="27" customHeight="1" x14ac:dyDescent="0.15">
      <c r="A104" s="1203"/>
      <c r="B104" s="2175" t="s">
        <v>2911</v>
      </c>
      <c r="C104" s="1201" t="s">
        <v>241</v>
      </c>
      <c r="D104" s="1199" t="s">
        <v>241</v>
      </c>
      <c r="E104" s="1204" t="s">
        <v>770</v>
      </c>
      <c r="F104" s="2177" t="s">
        <v>2912</v>
      </c>
      <c r="G104" s="2178"/>
      <c r="H104" s="1265"/>
    </row>
    <row r="105" spans="1:8" s="1206" customFormat="1" ht="37.5" customHeight="1" x14ac:dyDescent="0.15">
      <c r="A105" s="1203"/>
      <c r="B105" s="2176"/>
      <c r="C105" s="1201" t="s">
        <v>241</v>
      </c>
      <c r="D105" s="1199" t="s">
        <v>241</v>
      </c>
      <c r="E105" s="1204" t="s">
        <v>770</v>
      </c>
      <c r="F105" s="2177" t="s">
        <v>2921</v>
      </c>
      <c r="G105" s="2178"/>
      <c r="H105" s="1265" t="s">
        <v>2914</v>
      </c>
    </row>
    <row r="106" spans="1:8" s="1206" customFormat="1" ht="27" customHeight="1" x14ac:dyDescent="0.15">
      <c r="A106" s="1203"/>
      <c r="B106" s="2176"/>
      <c r="C106" s="1201" t="s">
        <v>241</v>
      </c>
      <c r="D106" s="1199" t="s">
        <v>241</v>
      </c>
      <c r="E106" s="1204" t="s">
        <v>770</v>
      </c>
      <c r="F106" s="2179" t="s">
        <v>2877</v>
      </c>
      <c r="G106" s="2180"/>
      <c r="H106" s="1265" t="s">
        <v>2924</v>
      </c>
    </row>
    <row r="107" spans="1:8" s="1206" customFormat="1" ht="27" customHeight="1" x14ac:dyDescent="0.15">
      <c r="A107" s="1203"/>
      <c r="B107" s="2176"/>
      <c r="C107" s="1201" t="s">
        <v>241</v>
      </c>
      <c r="D107" s="1199" t="s">
        <v>241</v>
      </c>
      <c r="E107" s="1204" t="s">
        <v>770</v>
      </c>
      <c r="F107" s="2179" t="s">
        <v>2876</v>
      </c>
      <c r="G107" s="2180"/>
      <c r="H107" s="1265" t="s">
        <v>2913</v>
      </c>
    </row>
    <row r="108" spans="1:8" s="1206" customFormat="1" ht="27" customHeight="1" x14ac:dyDescent="0.15">
      <c r="A108" s="1203"/>
      <c r="B108" s="2176"/>
      <c r="C108" s="1201" t="s">
        <v>241</v>
      </c>
      <c r="D108" s="1199" t="s">
        <v>241</v>
      </c>
      <c r="E108" s="1204" t="s">
        <v>770</v>
      </c>
      <c r="F108" s="2179" t="s">
        <v>2923</v>
      </c>
      <c r="G108" s="2180"/>
      <c r="H108" s="1265"/>
    </row>
    <row r="109" spans="1:8" ht="24.75" customHeight="1" x14ac:dyDescent="0.15">
      <c r="A109" s="1492"/>
      <c r="B109" s="1516" t="s">
        <v>441</v>
      </c>
      <c r="C109" s="1506" t="s">
        <v>241</v>
      </c>
      <c r="D109" s="1496" t="s">
        <v>241</v>
      </c>
      <c r="E109" s="1497" t="s">
        <v>770</v>
      </c>
      <c r="F109" s="2107" t="s">
        <v>3143</v>
      </c>
      <c r="G109" s="2151"/>
      <c r="H109" s="1526" t="s">
        <v>2548</v>
      </c>
    </row>
    <row r="110" spans="1:8" ht="24.75" customHeight="1" x14ac:dyDescent="0.15">
      <c r="A110" s="1492"/>
      <c r="B110" s="1516" t="s">
        <v>2973</v>
      </c>
      <c r="C110" s="1506" t="s">
        <v>241</v>
      </c>
      <c r="D110" s="1496" t="s">
        <v>241</v>
      </c>
      <c r="E110" s="1497" t="s">
        <v>770</v>
      </c>
      <c r="F110" s="2349" t="s">
        <v>2974</v>
      </c>
      <c r="G110" s="2151"/>
      <c r="H110" s="1526" t="s">
        <v>2548</v>
      </c>
    </row>
    <row r="111" spans="1:8" ht="24.75" customHeight="1" x14ac:dyDescent="0.15">
      <c r="A111" s="1492"/>
      <c r="B111" s="1516" t="s">
        <v>2975</v>
      </c>
      <c r="C111" s="1506" t="s">
        <v>241</v>
      </c>
      <c r="D111" s="1496" t="s">
        <v>241</v>
      </c>
      <c r="E111" s="1497" t="s">
        <v>770</v>
      </c>
      <c r="F111" s="2349" t="s">
        <v>3166</v>
      </c>
      <c r="G111" s="2151"/>
      <c r="H111" s="1526" t="s">
        <v>2548</v>
      </c>
    </row>
    <row r="112" spans="1:8" ht="33.4" customHeight="1" x14ac:dyDescent="0.15">
      <c r="A112" s="1492"/>
      <c r="B112" s="1516" t="s">
        <v>2551</v>
      </c>
      <c r="C112" s="1506" t="s">
        <v>241</v>
      </c>
      <c r="D112" s="1496" t="s">
        <v>241</v>
      </c>
      <c r="E112" s="1497"/>
      <c r="F112" s="2107"/>
      <c r="G112" s="2151"/>
      <c r="H112" s="1526" t="s">
        <v>2552</v>
      </c>
    </row>
    <row r="113" spans="1:8" ht="24.75" customHeight="1" x14ac:dyDescent="0.15">
      <c r="A113" s="1492"/>
      <c r="B113" s="1527" t="s">
        <v>2976</v>
      </c>
      <c r="C113" s="1506" t="s">
        <v>241</v>
      </c>
      <c r="D113" s="1496" t="s">
        <v>241</v>
      </c>
      <c r="E113" s="1497" t="s">
        <v>770</v>
      </c>
      <c r="F113" s="2342" t="s">
        <v>2977</v>
      </c>
      <c r="G113" s="2350"/>
      <c r="H113" s="1526"/>
    </row>
    <row r="114" spans="1:8" s="1188" customFormat="1" ht="37.5" customHeight="1" x14ac:dyDescent="0.15">
      <c r="A114" s="1242"/>
      <c r="B114" s="2192" t="s">
        <v>2637</v>
      </c>
      <c r="C114" s="1201" t="s">
        <v>241</v>
      </c>
      <c r="D114" s="1199" t="s">
        <v>241</v>
      </c>
      <c r="E114" s="1267" t="s">
        <v>770</v>
      </c>
      <c r="F114" s="2188" t="s">
        <v>2638</v>
      </c>
      <c r="G114" s="2189"/>
      <c r="H114" s="1269"/>
    </row>
    <row r="115" spans="1:8" s="1188" customFormat="1" ht="18.75" customHeight="1" x14ac:dyDescent="0.15">
      <c r="A115" s="1242"/>
      <c r="B115" s="2193"/>
      <c r="C115" s="1201" t="s">
        <v>241</v>
      </c>
      <c r="D115" s="1199" t="s">
        <v>241</v>
      </c>
      <c r="E115" s="1267" t="s">
        <v>770</v>
      </c>
      <c r="F115" s="2188" t="s">
        <v>2641</v>
      </c>
      <c r="G115" s="2189"/>
      <c r="H115" s="1269" t="s">
        <v>2915</v>
      </c>
    </row>
    <row r="116" spans="1:8" s="1188" customFormat="1" ht="18.75" customHeight="1" x14ac:dyDescent="0.15">
      <c r="A116" s="1242"/>
      <c r="B116" s="2193"/>
      <c r="C116" s="1201" t="s">
        <v>241</v>
      </c>
      <c r="D116" s="1199" t="s">
        <v>241</v>
      </c>
      <c r="E116" s="1267" t="s">
        <v>770</v>
      </c>
      <c r="F116" s="2188" t="s">
        <v>2640</v>
      </c>
      <c r="G116" s="2189"/>
      <c r="H116" s="1269" t="s">
        <v>2878</v>
      </c>
    </row>
    <row r="117" spans="1:8" s="1188" customFormat="1" ht="36" customHeight="1" x14ac:dyDescent="0.15">
      <c r="A117" s="1242"/>
      <c r="B117" s="2194"/>
      <c r="C117" s="1338"/>
      <c r="D117" s="1339"/>
      <c r="E117" s="1267" t="s">
        <v>1026</v>
      </c>
      <c r="F117" s="2188" t="s">
        <v>2648</v>
      </c>
      <c r="G117" s="2189"/>
      <c r="H117" s="1269" t="s">
        <v>2649</v>
      </c>
    </row>
    <row r="118" spans="1:8" s="1188" customFormat="1" ht="32.25" customHeight="1" x14ac:dyDescent="0.15">
      <c r="A118" s="1242"/>
      <c r="B118" s="2192" t="s">
        <v>2576</v>
      </c>
      <c r="C118" s="2203"/>
      <c r="D118" s="1199" t="s">
        <v>241</v>
      </c>
      <c r="E118" s="1267" t="s">
        <v>770</v>
      </c>
      <c r="F118" s="2188" t="s">
        <v>2646</v>
      </c>
      <c r="G118" s="2189"/>
      <c r="H118" s="1269"/>
    </row>
    <row r="119" spans="1:8" s="1188" customFormat="1" ht="32.25" customHeight="1" x14ac:dyDescent="0.15">
      <c r="A119" s="1242"/>
      <c r="B119" s="2193"/>
      <c r="C119" s="2204"/>
      <c r="D119" s="1199" t="s">
        <v>241</v>
      </c>
      <c r="E119" s="1267" t="s">
        <v>770</v>
      </c>
      <c r="F119" s="2138" t="s">
        <v>2627</v>
      </c>
      <c r="G119" s="2139"/>
      <c r="H119" s="1265" t="s">
        <v>2630</v>
      </c>
    </row>
    <row r="120" spans="1:8" s="1188" customFormat="1" ht="32.25" customHeight="1" x14ac:dyDescent="0.15">
      <c r="A120" s="1242"/>
      <c r="B120" s="2193"/>
      <c r="C120" s="2204"/>
      <c r="D120" s="1199" t="s">
        <v>241</v>
      </c>
      <c r="E120" s="1267" t="s">
        <v>770</v>
      </c>
      <c r="F120" s="2138" t="s">
        <v>2650</v>
      </c>
      <c r="G120" s="2139"/>
      <c r="H120" s="1265" t="s">
        <v>2651</v>
      </c>
    </row>
    <row r="121" spans="1:8" s="1188" customFormat="1" ht="43.5" customHeight="1" x14ac:dyDescent="0.15">
      <c r="A121" s="1242"/>
      <c r="B121" s="2194"/>
      <c r="C121" s="2205"/>
      <c r="D121" s="1199" t="s">
        <v>241</v>
      </c>
      <c r="E121" s="1267" t="s">
        <v>770</v>
      </c>
      <c r="F121" s="2138" t="s">
        <v>2653</v>
      </c>
      <c r="G121" s="2139"/>
      <c r="H121" s="1265" t="s">
        <v>2652</v>
      </c>
    </row>
    <row r="122" spans="1:8" ht="33.4" customHeight="1" x14ac:dyDescent="0.15">
      <c r="A122" s="1492"/>
      <c r="B122" s="2146" t="s">
        <v>84</v>
      </c>
      <c r="C122" s="2346"/>
      <c r="D122" s="1496" t="s">
        <v>241</v>
      </c>
      <c r="E122" s="1500" t="s">
        <v>770</v>
      </c>
      <c r="F122" s="2107" t="s">
        <v>3229</v>
      </c>
      <c r="G122" s="2108"/>
      <c r="H122" s="1495"/>
    </row>
    <row r="123" spans="1:8" ht="41.25" customHeight="1" x14ac:dyDescent="0.15">
      <c r="A123" s="1492"/>
      <c r="B123" s="2123"/>
      <c r="C123" s="2347"/>
      <c r="D123" s="1496" t="s">
        <v>241</v>
      </c>
      <c r="E123" s="1500" t="s">
        <v>770</v>
      </c>
      <c r="F123" s="2107" t="s">
        <v>2867</v>
      </c>
      <c r="G123" s="2108"/>
      <c r="H123" s="1517" t="s">
        <v>2879</v>
      </c>
    </row>
    <row r="124" spans="1:8" ht="36" customHeight="1" x14ac:dyDescent="0.15">
      <c r="A124" s="1492"/>
      <c r="B124" s="2123"/>
      <c r="C124" s="2348"/>
      <c r="D124" s="1502" t="s">
        <v>10</v>
      </c>
      <c r="E124" s="1765" t="s">
        <v>770</v>
      </c>
      <c r="F124" s="2136" t="s">
        <v>3221</v>
      </c>
      <c r="G124" s="2137"/>
      <c r="H124" s="1505" t="s">
        <v>3223</v>
      </c>
    </row>
    <row r="125" spans="1:8" s="1188" customFormat="1" ht="32.25" customHeight="1" x14ac:dyDescent="0.15">
      <c r="A125" s="1767"/>
      <c r="B125" s="1789" t="s">
        <v>2577</v>
      </c>
      <c r="C125" s="1201" t="s">
        <v>241</v>
      </c>
      <c r="D125" s="1199" t="s">
        <v>241</v>
      </c>
      <c r="E125" s="1267" t="s">
        <v>770</v>
      </c>
      <c r="F125" s="2188" t="s">
        <v>3240</v>
      </c>
      <c r="G125" s="2189"/>
      <c r="H125" s="1197" t="s">
        <v>2580</v>
      </c>
    </row>
    <row r="126" spans="1:8" s="1188" customFormat="1" ht="32.25" customHeight="1" x14ac:dyDescent="0.15">
      <c r="A126" s="1276"/>
      <c r="B126" s="1268" t="s">
        <v>2578</v>
      </c>
      <c r="C126" s="1201" t="s">
        <v>241</v>
      </c>
      <c r="D126" s="1199" t="s">
        <v>241</v>
      </c>
      <c r="E126" s="1267" t="s">
        <v>770</v>
      </c>
      <c r="F126" s="2188" t="s">
        <v>3240</v>
      </c>
      <c r="G126" s="2189"/>
      <c r="H126" s="1197" t="s">
        <v>2580</v>
      </c>
    </row>
    <row r="127" spans="1:8" s="1188" customFormat="1" ht="32.25" customHeight="1" x14ac:dyDescent="0.15">
      <c r="A127" s="1790"/>
      <c r="B127" s="1791" t="s">
        <v>2579</v>
      </c>
      <c r="C127" s="1792" t="s">
        <v>241</v>
      </c>
      <c r="D127" s="1793" t="s">
        <v>241</v>
      </c>
      <c r="E127" s="1794" t="s">
        <v>770</v>
      </c>
      <c r="F127" s="2250" t="s">
        <v>3240</v>
      </c>
      <c r="G127" s="2251"/>
      <c r="H127" s="1795" t="s">
        <v>2580</v>
      </c>
    </row>
  </sheetData>
  <mergeCells count="157">
    <mergeCell ref="F126:G126"/>
    <mergeCell ref="F127:G127"/>
    <mergeCell ref="E97:G97"/>
    <mergeCell ref="B122:B124"/>
    <mergeCell ref="C122:C124"/>
    <mergeCell ref="F122:G122"/>
    <mergeCell ref="F123:G123"/>
    <mergeCell ref="F124:G124"/>
    <mergeCell ref="F125:G125"/>
    <mergeCell ref="B118:B121"/>
    <mergeCell ref="C118:C121"/>
    <mergeCell ref="F118:G118"/>
    <mergeCell ref="F119:G119"/>
    <mergeCell ref="F120:G120"/>
    <mergeCell ref="F121:G121"/>
    <mergeCell ref="F109:G109"/>
    <mergeCell ref="F110:G110"/>
    <mergeCell ref="F111:G111"/>
    <mergeCell ref="F112:G112"/>
    <mergeCell ref="F113:G113"/>
    <mergeCell ref="B114:B117"/>
    <mergeCell ref="F114:G114"/>
    <mergeCell ref="F115:G115"/>
    <mergeCell ref="F116:G116"/>
    <mergeCell ref="F117:G117"/>
    <mergeCell ref="F103:G103"/>
    <mergeCell ref="B104:B108"/>
    <mergeCell ref="F104:G104"/>
    <mergeCell ref="F105:G105"/>
    <mergeCell ref="F106:G106"/>
    <mergeCell ref="F107:G107"/>
    <mergeCell ref="F108:G108"/>
    <mergeCell ref="B94:B96"/>
    <mergeCell ref="F94:G94"/>
    <mergeCell ref="F95:G95"/>
    <mergeCell ref="F96:G96"/>
    <mergeCell ref="B98:B103"/>
    <mergeCell ref="F98:G98"/>
    <mergeCell ref="F99:G99"/>
    <mergeCell ref="F100:G100"/>
    <mergeCell ref="F101:G101"/>
    <mergeCell ref="F102:G102"/>
    <mergeCell ref="F86:G86"/>
    <mergeCell ref="B87:B88"/>
    <mergeCell ref="F87:G87"/>
    <mergeCell ref="F88:G88"/>
    <mergeCell ref="B89:B93"/>
    <mergeCell ref="F89:G89"/>
    <mergeCell ref="F90:G90"/>
    <mergeCell ref="F91:G91"/>
    <mergeCell ref="F92:G92"/>
    <mergeCell ref="F93:G93"/>
    <mergeCell ref="B79:B82"/>
    <mergeCell ref="F79:G79"/>
    <mergeCell ref="F80:G80"/>
    <mergeCell ref="F81:G81"/>
    <mergeCell ref="F82:G82"/>
    <mergeCell ref="B83:B85"/>
    <mergeCell ref="F83:G83"/>
    <mergeCell ref="F84:G84"/>
    <mergeCell ref="F85:G85"/>
    <mergeCell ref="B73:B75"/>
    <mergeCell ref="F73:G73"/>
    <mergeCell ref="F74:G74"/>
    <mergeCell ref="F75:G75"/>
    <mergeCell ref="B76:B78"/>
    <mergeCell ref="F76:G76"/>
    <mergeCell ref="F77:G77"/>
    <mergeCell ref="F78:G78"/>
    <mergeCell ref="B68:B70"/>
    <mergeCell ref="F68:G68"/>
    <mergeCell ref="F69:G69"/>
    <mergeCell ref="F70:G70"/>
    <mergeCell ref="F71:G71"/>
    <mergeCell ref="F72:G72"/>
    <mergeCell ref="F62:G62"/>
    <mergeCell ref="B63:B64"/>
    <mergeCell ref="F63:G63"/>
    <mergeCell ref="F64:G64"/>
    <mergeCell ref="B65:B67"/>
    <mergeCell ref="F65:G65"/>
    <mergeCell ref="F66:G66"/>
    <mergeCell ref="F67:G67"/>
    <mergeCell ref="B55:B58"/>
    <mergeCell ref="F55:G55"/>
    <mergeCell ref="F56:G56"/>
    <mergeCell ref="F57:G57"/>
    <mergeCell ref="F58:G58"/>
    <mergeCell ref="B59:B62"/>
    <mergeCell ref="C59:C62"/>
    <mergeCell ref="F59:G59"/>
    <mergeCell ref="F60:G60"/>
    <mergeCell ref="F61:G61"/>
    <mergeCell ref="B50:B54"/>
    <mergeCell ref="F50:G50"/>
    <mergeCell ref="F51:G51"/>
    <mergeCell ref="F52:G52"/>
    <mergeCell ref="F53:G53"/>
    <mergeCell ref="H53:H54"/>
    <mergeCell ref="F54:G54"/>
    <mergeCell ref="B46:B49"/>
    <mergeCell ref="C46:C49"/>
    <mergeCell ref="F46:G46"/>
    <mergeCell ref="F47:G47"/>
    <mergeCell ref="F48:G48"/>
    <mergeCell ref="F49:G49"/>
    <mergeCell ref="B40:B42"/>
    <mergeCell ref="F40:G40"/>
    <mergeCell ref="F41:G41"/>
    <mergeCell ref="F42:G42"/>
    <mergeCell ref="B43:B45"/>
    <mergeCell ref="C43:C45"/>
    <mergeCell ref="F43:G43"/>
    <mergeCell ref="F44:G44"/>
    <mergeCell ref="F45:G45"/>
    <mergeCell ref="B35:B36"/>
    <mergeCell ref="C35:C36"/>
    <mergeCell ref="F35:G35"/>
    <mergeCell ref="F36:G36"/>
    <mergeCell ref="B37:B39"/>
    <mergeCell ref="C37:C39"/>
    <mergeCell ref="F37:G37"/>
    <mergeCell ref="F38:G38"/>
    <mergeCell ref="F39:G39"/>
    <mergeCell ref="E29:G29"/>
    <mergeCell ref="B30:B31"/>
    <mergeCell ref="C30:C31"/>
    <mergeCell ref="F30:G30"/>
    <mergeCell ref="F31:G31"/>
    <mergeCell ref="B32:B34"/>
    <mergeCell ref="C32:C34"/>
    <mergeCell ref="F32:G32"/>
    <mergeCell ref="F33:G33"/>
    <mergeCell ref="F34:G34"/>
    <mergeCell ref="B25:B28"/>
    <mergeCell ref="C25:C28"/>
    <mergeCell ref="F25:G25"/>
    <mergeCell ref="F26:G26"/>
    <mergeCell ref="F27:G27"/>
    <mergeCell ref="F28:G28"/>
    <mergeCell ref="F20:G20"/>
    <mergeCell ref="F21:G21"/>
    <mergeCell ref="E22:G22"/>
    <mergeCell ref="B23:B24"/>
    <mergeCell ref="C23:C24"/>
    <mergeCell ref="F23:G23"/>
    <mergeCell ref="F24:G24"/>
    <mergeCell ref="A1:H1"/>
    <mergeCell ref="A12:B12"/>
    <mergeCell ref="E12:G12"/>
    <mergeCell ref="A13:B19"/>
    <mergeCell ref="F13:G13"/>
    <mergeCell ref="F14:G14"/>
    <mergeCell ref="F15:G15"/>
    <mergeCell ref="C16:C19"/>
    <mergeCell ref="D16:D19"/>
    <mergeCell ref="H16:H19"/>
  </mergeCells>
  <phoneticPr fontId="9"/>
  <printOptions horizontalCentered="1"/>
  <pageMargins left="0.59055118110236227" right="0.39370078740157483" top="0.78740157480314965" bottom="0.39370078740157483" header="0.51181102362204722" footer="0.51181102362204722"/>
  <pageSetup paperSize="9" scale="76" fitToHeight="4" orientation="portrait"/>
  <headerFooter alignWithMargins="0">
    <oddHeader>&amp;R&amp;"ＭＳ ゴシック,標準"&amp;10（福岡市様式）&lt;加算様式２&gt;</oddHeader>
  </headerFooter>
  <rowBreaks count="3" manualBreakCount="3">
    <brk id="42" max="7" man="1"/>
    <brk id="67" max="7" man="1"/>
    <brk id="93" max="7"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B1:Z119"/>
  <sheetViews>
    <sheetView workbookViewId="0"/>
  </sheetViews>
  <sheetFormatPr defaultColWidth="3.5" defaultRowHeight="13.5" x14ac:dyDescent="0.15"/>
  <cols>
    <col min="1" max="1" width="3.5" style="3"/>
    <col min="2" max="2" width="3" style="137"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1973</v>
      </c>
    </row>
    <row r="3" spans="2:26" s="1" customFormat="1" x14ac:dyDescent="0.15"/>
    <row r="4" spans="2:26" s="1" customFormat="1" x14ac:dyDescent="0.15">
      <c r="B4" s="2707" t="s">
        <v>975</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row>
    <row r="5" spans="2:26" s="1" customFormat="1" x14ac:dyDescent="0.15"/>
    <row r="6" spans="2:26" s="1" customFormat="1" ht="31.5" customHeight="1" x14ac:dyDescent="0.15">
      <c r="B6" s="2958" t="s">
        <v>760</v>
      </c>
      <c r="C6" s="2958"/>
      <c r="D6" s="2958"/>
      <c r="E6" s="2958"/>
      <c r="F6" s="2958"/>
      <c r="G6" s="2854"/>
      <c r="H6" s="2959"/>
      <c r="I6" s="2959"/>
      <c r="J6" s="2959"/>
      <c r="K6" s="2959"/>
      <c r="L6" s="2959"/>
      <c r="M6" s="2959"/>
      <c r="N6" s="2959"/>
      <c r="O6" s="2959"/>
      <c r="P6" s="2959"/>
      <c r="Q6" s="2959"/>
      <c r="R6" s="2959"/>
      <c r="S6" s="2959"/>
      <c r="T6" s="2959"/>
      <c r="U6" s="2959"/>
      <c r="V6" s="2959"/>
      <c r="W6" s="2959"/>
      <c r="X6" s="2959"/>
      <c r="Y6" s="2959"/>
      <c r="Z6" s="2960"/>
    </row>
    <row r="7" spans="2:26" s="1" customFormat="1" ht="31.5" customHeight="1" x14ac:dyDescent="0.15">
      <c r="B7" s="2468" t="s">
        <v>761</v>
      </c>
      <c r="C7" s="2469"/>
      <c r="D7" s="2469"/>
      <c r="E7" s="2469"/>
      <c r="F7" s="2470"/>
      <c r="G7" s="206" t="s">
        <v>10</v>
      </c>
      <c r="H7" s="735" t="s">
        <v>762</v>
      </c>
      <c r="I7" s="735"/>
      <c r="J7" s="735"/>
      <c r="K7" s="735"/>
      <c r="L7" s="208" t="s">
        <v>10</v>
      </c>
      <c r="M7" s="735" t="s">
        <v>763</v>
      </c>
      <c r="N7" s="735"/>
      <c r="O7" s="735"/>
      <c r="P7" s="735"/>
      <c r="Q7" s="208" t="s">
        <v>10</v>
      </c>
      <c r="R7" s="735" t="s">
        <v>764</v>
      </c>
      <c r="S7" s="735"/>
      <c r="T7" s="735"/>
      <c r="U7" s="735"/>
      <c r="V7" s="735"/>
      <c r="W7" s="735"/>
      <c r="X7" s="735"/>
      <c r="Y7" s="735"/>
      <c r="Z7" s="739"/>
    </row>
    <row r="8" spans="2:26" ht="31.5" customHeight="1" x14ac:dyDescent="0.15">
      <c r="B8" s="2468" t="s">
        <v>765</v>
      </c>
      <c r="C8" s="2469"/>
      <c r="D8" s="2469"/>
      <c r="E8" s="2469"/>
      <c r="F8" s="2470"/>
      <c r="G8" s="206" t="s">
        <v>10</v>
      </c>
      <c r="H8" s="10" t="s">
        <v>766</v>
      </c>
      <c r="I8" s="10"/>
      <c r="J8" s="10"/>
      <c r="K8" s="10"/>
      <c r="L8" s="10"/>
      <c r="M8" s="10"/>
      <c r="N8" s="10"/>
      <c r="O8" s="10"/>
      <c r="P8" s="207" t="s">
        <v>10</v>
      </c>
      <c r="Q8" s="10" t="s">
        <v>963</v>
      </c>
      <c r="R8" s="10"/>
      <c r="S8" s="220"/>
      <c r="T8" s="220"/>
      <c r="U8" s="220"/>
      <c r="V8" s="220"/>
      <c r="W8" s="220"/>
      <c r="X8" s="220"/>
      <c r="Y8" s="220"/>
      <c r="Z8" s="22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39" t="s">
        <v>976</v>
      </c>
      <c r="Z11" s="723"/>
    </row>
    <row r="12" spans="2:26" s="1" customFormat="1" x14ac:dyDescent="0.15">
      <c r="B12" s="139"/>
      <c r="Z12" s="723"/>
    </row>
    <row r="13" spans="2:26" s="1" customFormat="1" x14ac:dyDescent="0.15">
      <c r="B13" s="139"/>
      <c r="C13" s="1" t="s">
        <v>927</v>
      </c>
      <c r="Z13" s="723"/>
    </row>
    <row r="14" spans="2:26" s="1" customFormat="1" ht="6.75" customHeight="1" x14ac:dyDescent="0.15">
      <c r="B14" s="139"/>
      <c r="Z14" s="723"/>
    </row>
    <row r="15" spans="2:26" s="1" customFormat="1" ht="26.25" customHeight="1" x14ac:dyDescent="0.15">
      <c r="B15" s="139"/>
      <c r="C15" s="9" t="s">
        <v>973</v>
      </c>
      <c r="D15" s="10"/>
      <c r="E15" s="10"/>
      <c r="F15" s="10"/>
      <c r="G15" s="11"/>
      <c r="H15" s="9" t="s">
        <v>929</v>
      </c>
      <c r="I15" s="10"/>
      <c r="J15" s="10"/>
      <c r="K15" s="2469"/>
      <c r="L15" s="2469"/>
      <c r="M15" s="2469"/>
      <c r="N15" s="188" t="s">
        <v>806</v>
      </c>
      <c r="O15" s="139"/>
      <c r="U15" s="12"/>
      <c r="Z15" s="723"/>
    </row>
    <row r="16" spans="2:26" s="1" customFormat="1" x14ac:dyDescent="0.15">
      <c r="B16" s="139"/>
      <c r="L16" s="12"/>
      <c r="Q16" s="12"/>
      <c r="V16" s="12"/>
      <c r="Z16" s="723"/>
    </row>
    <row r="17" spans="2:26" s="1" customFormat="1" x14ac:dyDescent="0.15">
      <c r="B17" s="139"/>
      <c r="C17" s="1" t="s">
        <v>952</v>
      </c>
      <c r="Z17" s="723"/>
    </row>
    <row r="18" spans="2:26" s="1" customFormat="1" ht="4.5" customHeight="1" x14ac:dyDescent="0.15">
      <c r="B18" s="139"/>
      <c r="Z18" s="723"/>
    </row>
    <row r="19" spans="2:26" s="1" customFormat="1" ht="24" customHeight="1" x14ac:dyDescent="0.15">
      <c r="B19" s="139"/>
      <c r="C19" s="2468" t="s">
        <v>953</v>
      </c>
      <c r="D19" s="2469"/>
      <c r="E19" s="2469"/>
      <c r="F19" s="2469"/>
      <c r="G19" s="2469"/>
      <c r="H19" s="2469"/>
      <c r="I19" s="2469"/>
      <c r="J19" s="2469"/>
      <c r="K19" s="2469"/>
      <c r="L19" s="2469"/>
      <c r="M19" s="2469"/>
      <c r="N19" s="2469"/>
      <c r="O19" s="2470"/>
      <c r="P19" s="2468" t="s">
        <v>652</v>
      </c>
      <c r="Q19" s="2469"/>
      <c r="R19" s="2469"/>
      <c r="S19" s="2469"/>
      <c r="T19" s="2469"/>
      <c r="U19" s="2469"/>
      <c r="V19" s="2469"/>
      <c r="W19" s="2469"/>
      <c r="X19" s="2469"/>
      <c r="Y19" s="2470"/>
      <c r="Z19" s="143"/>
    </row>
    <row r="20" spans="2:26" s="1" customFormat="1" ht="21" customHeight="1" x14ac:dyDescent="0.15">
      <c r="B20" s="139"/>
      <c r="C20" s="2854"/>
      <c r="D20" s="2959"/>
      <c r="E20" s="2959"/>
      <c r="F20" s="2959"/>
      <c r="G20" s="2959"/>
      <c r="H20" s="2959"/>
      <c r="I20" s="2959"/>
      <c r="J20" s="2959"/>
      <c r="K20" s="2959"/>
      <c r="L20" s="2959"/>
      <c r="M20" s="2959"/>
      <c r="N20" s="2959"/>
      <c r="O20" s="2960"/>
      <c r="P20" s="2854"/>
      <c r="Q20" s="2959"/>
      <c r="R20" s="2959"/>
      <c r="S20" s="2959"/>
      <c r="T20" s="2959"/>
      <c r="U20" s="2959"/>
      <c r="V20" s="2959"/>
      <c r="W20" s="2959"/>
      <c r="X20" s="2959"/>
      <c r="Y20" s="2960"/>
      <c r="Z20" s="723"/>
    </row>
    <row r="21" spans="2:26" s="1" customFormat="1" ht="21" customHeight="1" x14ac:dyDescent="0.15">
      <c r="B21" s="139"/>
      <c r="C21" s="2854"/>
      <c r="D21" s="2959"/>
      <c r="E21" s="2959"/>
      <c r="F21" s="2959"/>
      <c r="G21" s="2959"/>
      <c r="H21" s="2959"/>
      <c r="I21" s="2959"/>
      <c r="J21" s="2959"/>
      <c r="K21" s="2959"/>
      <c r="L21" s="2959"/>
      <c r="M21" s="2959"/>
      <c r="N21" s="2959"/>
      <c r="O21" s="2960"/>
      <c r="P21" s="2854"/>
      <c r="Q21" s="2959"/>
      <c r="R21" s="2959"/>
      <c r="S21" s="2959"/>
      <c r="T21" s="2959"/>
      <c r="U21" s="2959"/>
      <c r="V21" s="2959"/>
      <c r="W21" s="2959"/>
      <c r="X21" s="2959"/>
      <c r="Y21" s="2960"/>
      <c r="Z21" s="723"/>
    </row>
    <row r="22" spans="2:26" s="1" customFormat="1" ht="21" customHeight="1" x14ac:dyDescent="0.15">
      <c r="B22" s="139"/>
      <c r="C22" s="2854"/>
      <c r="D22" s="2959"/>
      <c r="E22" s="2959"/>
      <c r="F22" s="2959"/>
      <c r="G22" s="2959"/>
      <c r="H22" s="2959"/>
      <c r="I22" s="2959"/>
      <c r="J22" s="2959"/>
      <c r="K22" s="2959"/>
      <c r="L22" s="2959"/>
      <c r="M22" s="2959"/>
      <c r="N22" s="2959"/>
      <c r="O22" s="2960"/>
      <c r="P22" s="2854"/>
      <c r="Q22" s="2959"/>
      <c r="R22" s="2959"/>
      <c r="S22" s="2959"/>
      <c r="T22" s="2959"/>
      <c r="U22" s="2959"/>
      <c r="V22" s="2959"/>
      <c r="W22" s="2959"/>
      <c r="X22" s="2959"/>
      <c r="Y22" s="2960"/>
      <c r="Z22" s="723"/>
    </row>
    <row r="23" spans="2:26" s="1" customFormat="1" ht="21" customHeight="1" x14ac:dyDescent="0.15">
      <c r="B23" s="139"/>
      <c r="C23" s="2854"/>
      <c r="D23" s="2959"/>
      <c r="E23" s="2959"/>
      <c r="F23" s="2959"/>
      <c r="G23" s="2959"/>
      <c r="H23" s="2959"/>
      <c r="I23" s="2959"/>
      <c r="J23" s="2959"/>
      <c r="K23" s="2959"/>
      <c r="L23" s="2959"/>
      <c r="M23" s="2959"/>
      <c r="N23" s="2959"/>
      <c r="O23" s="2960"/>
      <c r="P23" s="2854"/>
      <c r="Q23" s="2959"/>
      <c r="R23" s="2959"/>
      <c r="S23" s="2959"/>
      <c r="T23" s="2959"/>
      <c r="U23" s="2959"/>
      <c r="V23" s="2959"/>
      <c r="W23" s="2959"/>
      <c r="X23" s="2959"/>
      <c r="Y23" s="2960"/>
      <c r="Z23" s="723"/>
    </row>
    <row r="24" spans="2:26" s="1" customFormat="1" ht="21" customHeight="1" x14ac:dyDescent="0.15">
      <c r="B24" s="139"/>
      <c r="C24" s="2854"/>
      <c r="D24" s="2959"/>
      <c r="E24" s="2959"/>
      <c r="F24" s="2959"/>
      <c r="G24" s="2959"/>
      <c r="H24" s="2959"/>
      <c r="I24" s="2959"/>
      <c r="J24" s="2959"/>
      <c r="K24" s="2959"/>
      <c r="L24" s="2959"/>
      <c r="M24" s="2959"/>
      <c r="N24" s="2959"/>
      <c r="O24" s="2960"/>
      <c r="P24" s="2854"/>
      <c r="Q24" s="2959"/>
      <c r="R24" s="2959"/>
      <c r="S24" s="2959"/>
      <c r="T24" s="2959"/>
      <c r="U24" s="2959"/>
      <c r="V24" s="2959"/>
      <c r="W24" s="2959"/>
      <c r="X24" s="2959"/>
      <c r="Y24" s="2960"/>
      <c r="Z24" s="723"/>
    </row>
    <row r="25" spans="2:26" s="1" customFormat="1" ht="21" customHeight="1" x14ac:dyDescent="0.15">
      <c r="B25" s="139"/>
      <c r="C25" s="658"/>
      <c r="D25" s="658"/>
      <c r="E25" s="658"/>
      <c r="F25" s="658"/>
      <c r="G25" s="658"/>
      <c r="H25" s="658"/>
      <c r="I25" s="658"/>
      <c r="J25" s="658"/>
      <c r="K25" s="658"/>
      <c r="L25" s="658"/>
      <c r="M25" s="658"/>
      <c r="N25" s="658"/>
      <c r="O25" s="658"/>
      <c r="P25" s="7"/>
      <c r="Q25" s="7"/>
      <c r="R25" s="7"/>
      <c r="S25" s="7"/>
      <c r="T25" s="7"/>
      <c r="U25" s="7"/>
      <c r="V25" s="7"/>
      <c r="W25" s="7"/>
      <c r="X25" s="7"/>
      <c r="Y25" s="7"/>
      <c r="Z25" s="723"/>
    </row>
    <row r="26" spans="2:26" s="1" customFormat="1" ht="21" customHeight="1" x14ac:dyDescent="0.15">
      <c r="B26" s="139"/>
      <c r="C26" s="659"/>
      <c r="D26" s="659"/>
      <c r="E26" s="659"/>
      <c r="F26" s="659"/>
      <c r="G26" s="659"/>
      <c r="H26" s="659"/>
      <c r="I26" s="659"/>
      <c r="J26" s="659"/>
      <c r="K26" s="659"/>
      <c r="L26" s="659"/>
      <c r="M26" s="659"/>
      <c r="N26" s="659"/>
      <c r="O26" s="659"/>
      <c r="P26" s="8"/>
      <c r="Q26" s="8"/>
      <c r="R26" s="8"/>
      <c r="S26" s="8"/>
      <c r="T26" s="8"/>
      <c r="U26" s="9"/>
      <c r="V26" s="776" t="s">
        <v>769</v>
      </c>
      <c r="W26" s="776" t="s">
        <v>770</v>
      </c>
      <c r="X26" s="776" t="s">
        <v>771</v>
      </c>
      <c r="Y26" s="11"/>
      <c r="Z26" s="723"/>
    </row>
    <row r="27" spans="2:26" s="1" customFormat="1" ht="38.25" customHeight="1" x14ac:dyDescent="0.15">
      <c r="B27" s="139"/>
      <c r="C27" s="9" t="s">
        <v>977</v>
      </c>
      <c r="D27" s="10"/>
      <c r="E27" s="10"/>
      <c r="F27" s="10"/>
      <c r="G27" s="10"/>
      <c r="H27" s="10"/>
      <c r="I27" s="10"/>
      <c r="J27" s="10"/>
      <c r="K27" s="10"/>
      <c r="L27" s="10"/>
      <c r="M27" s="10"/>
      <c r="N27" s="10"/>
      <c r="O27" s="10"/>
      <c r="P27" s="10"/>
      <c r="Q27" s="10"/>
      <c r="R27" s="10"/>
      <c r="S27" s="10"/>
      <c r="T27" s="739"/>
      <c r="U27" s="734"/>
      <c r="V27" s="657" t="s">
        <v>10</v>
      </c>
      <c r="W27" s="657" t="s">
        <v>770</v>
      </c>
      <c r="X27" s="657" t="s">
        <v>10</v>
      </c>
      <c r="Y27" s="739"/>
      <c r="Z27" s="723"/>
    </row>
    <row r="28" spans="2:26" s="1" customFormat="1" ht="38.25" customHeight="1" x14ac:dyDescent="0.15">
      <c r="B28" s="139"/>
      <c r="C28" s="2703" t="s">
        <v>978</v>
      </c>
      <c r="D28" s="2704"/>
      <c r="E28" s="2704"/>
      <c r="F28" s="2704"/>
      <c r="G28" s="2704"/>
      <c r="H28" s="2704"/>
      <c r="I28" s="2704"/>
      <c r="J28" s="2704"/>
      <c r="K28" s="2704"/>
      <c r="L28" s="2704"/>
      <c r="M28" s="2704"/>
      <c r="N28" s="2704"/>
      <c r="O28" s="2704"/>
      <c r="P28" s="2704"/>
      <c r="Q28" s="2704"/>
      <c r="R28" s="2704"/>
      <c r="S28" s="2704"/>
      <c r="T28" s="23"/>
      <c r="U28" s="734"/>
      <c r="V28" s="657" t="s">
        <v>10</v>
      </c>
      <c r="W28" s="657" t="s">
        <v>770</v>
      </c>
      <c r="X28" s="657" t="s">
        <v>10</v>
      </c>
      <c r="Y28" s="739"/>
      <c r="Z28" s="723"/>
    </row>
    <row r="29" spans="2:26" s="1" customFormat="1" ht="70.5" customHeight="1" x14ac:dyDescent="0.15">
      <c r="B29" s="139"/>
      <c r="C29" s="2703" t="s">
        <v>979</v>
      </c>
      <c r="D29" s="2704"/>
      <c r="E29" s="2704"/>
      <c r="F29" s="2704"/>
      <c r="G29" s="2704"/>
      <c r="H29" s="2704"/>
      <c r="I29" s="2704"/>
      <c r="J29" s="2704"/>
      <c r="K29" s="2704"/>
      <c r="L29" s="2704"/>
      <c r="M29" s="2704"/>
      <c r="N29" s="2704"/>
      <c r="O29" s="2704"/>
      <c r="P29" s="2704"/>
      <c r="Q29" s="2704"/>
      <c r="R29" s="2704"/>
      <c r="S29" s="2704"/>
      <c r="T29" s="23"/>
      <c r="U29" s="734"/>
      <c r="V29" s="657" t="s">
        <v>10</v>
      </c>
      <c r="W29" s="657" t="s">
        <v>770</v>
      </c>
      <c r="X29" s="657" t="s">
        <v>10</v>
      </c>
      <c r="Y29" s="739"/>
      <c r="Z29" s="723"/>
    </row>
    <row r="30" spans="2:26" s="1" customFormat="1" ht="38.25" customHeight="1" x14ac:dyDescent="0.15">
      <c r="B30" s="139"/>
      <c r="C30" s="9" t="s">
        <v>980</v>
      </c>
      <c r="D30" s="10"/>
      <c r="E30" s="10"/>
      <c r="F30" s="10"/>
      <c r="G30" s="10"/>
      <c r="H30" s="10"/>
      <c r="I30" s="10"/>
      <c r="J30" s="10"/>
      <c r="K30" s="10"/>
      <c r="L30" s="10"/>
      <c r="M30" s="10"/>
      <c r="N30" s="10"/>
      <c r="O30" s="10"/>
      <c r="P30" s="10"/>
      <c r="Q30" s="10"/>
      <c r="R30" s="10"/>
      <c r="S30" s="10"/>
      <c r="T30" s="739"/>
      <c r="U30" s="2"/>
      <c r="V30" s="12" t="s">
        <v>10</v>
      </c>
      <c r="W30" s="12" t="s">
        <v>770</v>
      </c>
      <c r="X30" s="12" t="s">
        <v>10</v>
      </c>
      <c r="Y30" s="132"/>
      <c r="Z30" s="723"/>
    </row>
    <row r="31" spans="2:26" s="1" customFormat="1" ht="38.25" customHeight="1" x14ac:dyDescent="0.15">
      <c r="B31" s="139"/>
      <c r="C31" s="2703" t="s">
        <v>981</v>
      </c>
      <c r="D31" s="2704"/>
      <c r="E31" s="2704"/>
      <c r="F31" s="2704"/>
      <c r="G31" s="2704"/>
      <c r="H31" s="2704"/>
      <c r="I31" s="2704"/>
      <c r="J31" s="2704"/>
      <c r="K31" s="2704"/>
      <c r="L31" s="2704"/>
      <c r="M31" s="2704"/>
      <c r="N31" s="2704"/>
      <c r="O31" s="2704"/>
      <c r="P31" s="2704"/>
      <c r="Q31" s="2704"/>
      <c r="R31" s="2704"/>
      <c r="S31" s="2704"/>
      <c r="T31" s="739"/>
      <c r="U31" s="734"/>
      <c r="V31" s="657" t="s">
        <v>10</v>
      </c>
      <c r="W31" s="657" t="s">
        <v>770</v>
      </c>
      <c r="X31" s="657" t="s">
        <v>10</v>
      </c>
      <c r="Y31" s="739"/>
      <c r="Z31" s="723"/>
    </row>
    <row r="32" spans="2:26" s="1" customFormat="1" ht="38.25" customHeight="1" x14ac:dyDescent="0.15">
      <c r="B32" s="139"/>
      <c r="C32" s="2703" t="s">
        <v>982</v>
      </c>
      <c r="D32" s="2704"/>
      <c r="E32" s="2704"/>
      <c r="F32" s="2704"/>
      <c r="G32" s="2704"/>
      <c r="H32" s="2704"/>
      <c r="I32" s="2704"/>
      <c r="J32" s="2704"/>
      <c r="K32" s="2704"/>
      <c r="L32" s="2704"/>
      <c r="M32" s="2704"/>
      <c r="N32" s="2704"/>
      <c r="O32" s="2704"/>
      <c r="P32" s="2704"/>
      <c r="Q32" s="2704"/>
      <c r="R32" s="2704"/>
      <c r="S32" s="2704"/>
      <c r="T32" s="739"/>
      <c r="U32" s="2"/>
      <c r="V32" s="12" t="s">
        <v>10</v>
      </c>
      <c r="W32" s="12" t="s">
        <v>770</v>
      </c>
      <c r="X32" s="12" t="s">
        <v>10</v>
      </c>
      <c r="Y32" s="132"/>
      <c r="Z32" s="723"/>
    </row>
    <row r="33" spans="2:26" s="1" customFormat="1" ht="38.25" customHeight="1" x14ac:dyDescent="0.15">
      <c r="B33" s="139"/>
      <c r="C33" s="2703" t="s">
        <v>2477</v>
      </c>
      <c r="D33" s="2704"/>
      <c r="E33" s="2704"/>
      <c r="F33" s="2704"/>
      <c r="G33" s="2704"/>
      <c r="H33" s="2704"/>
      <c r="I33" s="2704"/>
      <c r="J33" s="2704"/>
      <c r="K33" s="2704"/>
      <c r="L33" s="2704"/>
      <c r="M33" s="2704"/>
      <c r="N33" s="2704"/>
      <c r="O33" s="2704"/>
      <c r="P33" s="2704"/>
      <c r="Q33" s="2704"/>
      <c r="R33" s="2704"/>
      <c r="S33" s="2704"/>
      <c r="T33" s="739"/>
      <c r="U33" s="734"/>
      <c r="V33" s="657" t="s">
        <v>10</v>
      </c>
      <c r="W33" s="657" t="s">
        <v>770</v>
      </c>
      <c r="X33" s="657" t="s">
        <v>10</v>
      </c>
      <c r="Y33" s="739"/>
      <c r="Z33" s="723"/>
    </row>
    <row r="34" spans="2:26" s="1" customFormat="1" ht="9" customHeight="1" x14ac:dyDescent="0.15">
      <c r="B34" s="135"/>
      <c r="C34" s="8"/>
      <c r="D34" s="8"/>
      <c r="E34" s="8"/>
      <c r="F34" s="8"/>
      <c r="G34" s="8"/>
      <c r="H34" s="8"/>
      <c r="I34" s="8"/>
      <c r="J34" s="8"/>
      <c r="K34" s="8"/>
      <c r="L34" s="8"/>
      <c r="M34" s="8"/>
      <c r="N34" s="8"/>
      <c r="O34" s="8"/>
      <c r="P34" s="8"/>
      <c r="Q34" s="8"/>
      <c r="R34" s="8"/>
      <c r="S34" s="8"/>
      <c r="T34" s="8"/>
      <c r="U34" s="8"/>
      <c r="V34" s="8"/>
      <c r="W34" s="8"/>
      <c r="X34" s="8"/>
      <c r="Y34" s="8"/>
      <c r="Z34" s="136"/>
    </row>
    <row r="35" spans="2:26" s="1"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9"/>
  <dataValidations count="1">
    <dataValidation type="list" allowBlank="1" showInputMessage="1" showErrorMessage="1" sqref="G7:G8 L7 Q7 P8 V27:V33 X27:X33">
      <formula1>"□,■"</formula1>
    </dataValidation>
  </dataValidations>
  <pageMargins left="0.7" right="0.7" top="0.75" bottom="0.75" header="0.3" footer="0.3"/>
  <pageSetup paperSize="9" scale="92" fitToHeight="0"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B1:Z119"/>
  <sheetViews>
    <sheetView workbookViewId="0"/>
  </sheetViews>
  <sheetFormatPr defaultColWidth="3.5" defaultRowHeight="13.5" x14ac:dyDescent="0.15"/>
  <cols>
    <col min="1" max="1" width="2.25" style="3" customWidth="1"/>
    <col min="2" max="2" width="3" style="137"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2137</v>
      </c>
    </row>
    <row r="3" spans="2:26" s="1" customFormat="1" x14ac:dyDescent="0.15"/>
    <row r="4" spans="2:26" s="1" customFormat="1" x14ac:dyDescent="0.15">
      <c r="B4" s="2707" t="s">
        <v>975</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row>
    <row r="5" spans="2:26" s="1" customFormat="1" x14ac:dyDescent="0.15"/>
    <row r="6" spans="2:26" s="1" customFormat="1" ht="31.5" customHeight="1" x14ac:dyDescent="0.15">
      <c r="B6" s="2958" t="s">
        <v>760</v>
      </c>
      <c r="C6" s="2958"/>
      <c r="D6" s="2958"/>
      <c r="E6" s="2958"/>
      <c r="F6" s="2958"/>
      <c r="G6" s="2468"/>
      <c r="H6" s="2469"/>
      <c r="I6" s="2469"/>
      <c r="J6" s="2469"/>
      <c r="K6" s="2469"/>
      <c r="L6" s="2469"/>
      <c r="M6" s="2469"/>
      <c r="N6" s="2469"/>
      <c r="O6" s="2469"/>
      <c r="P6" s="2469"/>
      <c r="Q6" s="2469"/>
      <c r="R6" s="2469"/>
      <c r="S6" s="2469"/>
      <c r="T6" s="2469"/>
      <c r="U6" s="2469"/>
      <c r="V6" s="2469"/>
      <c r="W6" s="2469"/>
      <c r="X6" s="2469"/>
      <c r="Y6" s="2469"/>
      <c r="Z6" s="2470"/>
    </row>
    <row r="7" spans="2:26" s="1" customFormat="1" ht="31.5" customHeight="1" x14ac:dyDescent="0.15">
      <c r="B7" s="2468" t="s">
        <v>761</v>
      </c>
      <c r="C7" s="2469"/>
      <c r="D7" s="2469"/>
      <c r="E7" s="2469"/>
      <c r="F7" s="2470"/>
      <c r="G7" s="208" t="s">
        <v>10</v>
      </c>
      <c r="H7" s="735" t="s">
        <v>762</v>
      </c>
      <c r="I7" s="735"/>
      <c r="J7" s="735"/>
      <c r="K7" s="735"/>
      <c r="L7" s="208" t="s">
        <v>10</v>
      </c>
      <c r="M7" s="735" t="s">
        <v>763</v>
      </c>
      <c r="N7" s="735"/>
      <c r="O7" s="735"/>
      <c r="P7" s="735"/>
      <c r="Q7" s="208" t="s">
        <v>10</v>
      </c>
      <c r="R7" s="735" t="s">
        <v>764</v>
      </c>
      <c r="S7" s="735"/>
      <c r="T7" s="735"/>
      <c r="U7" s="735"/>
      <c r="V7" s="735"/>
      <c r="W7" s="735"/>
      <c r="X7" s="735"/>
      <c r="Y7" s="735"/>
      <c r="Z7" s="739"/>
    </row>
    <row r="8" spans="2:26" s="1" customFormat="1" ht="31.5" customHeight="1" x14ac:dyDescent="0.15">
      <c r="B8" s="2468" t="s">
        <v>765</v>
      </c>
      <c r="C8" s="2469"/>
      <c r="D8" s="2469"/>
      <c r="E8" s="2469"/>
      <c r="F8" s="2470"/>
      <c r="G8" s="206" t="s">
        <v>10</v>
      </c>
      <c r="H8" s="10" t="s">
        <v>983</v>
      </c>
      <c r="I8" s="10"/>
      <c r="J8" s="10"/>
      <c r="K8" s="10"/>
      <c r="L8" s="10"/>
      <c r="M8" s="10"/>
      <c r="N8" s="10"/>
      <c r="O8" s="207" t="s">
        <v>10</v>
      </c>
      <c r="P8" s="10" t="s">
        <v>984</v>
      </c>
      <c r="Q8" s="10"/>
      <c r="R8" s="10"/>
      <c r="S8" s="87"/>
      <c r="T8" s="87"/>
      <c r="U8" s="87"/>
      <c r="V8" s="87"/>
      <c r="W8" s="87"/>
      <c r="X8" s="87"/>
      <c r="Y8" s="87"/>
      <c r="Z8" s="142"/>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39" t="s">
        <v>985</v>
      </c>
      <c r="Z11" s="723"/>
    </row>
    <row r="12" spans="2:26" s="1" customFormat="1" x14ac:dyDescent="0.15">
      <c r="B12" s="139"/>
      <c r="Z12" s="723"/>
    </row>
    <row r="13" spans="2:26" s="1" customFormat="1" x14ac:dyDescent="0.15">
      <c r="B13" s="139"/>
      <c r="C13" s="1" t="s">
        <v>927</v>
      </c>
      <c r="Z13" s="723"/>
    </row>
    <row r="14" spans="2:26" s="1" customFormat="1" ht="6.75" customHeight="1" x14ac:dyDescent="0.15">
      <c r="B14" s="139"/>
      <c r="Z14" s="723"/>
    </row>
    <row r="15" spans="2:26" s="1" customFormat="1" ht="26.25" customHeight="1" x14ac:dyDescent="0.15">
      <c r="B15" s="139"/>
      <c r="C15" s="9" t="s">
        <v>973</v>
      </c>
      <c r="D15" s="10"/>
      <c r="E15" s="10"/>
      <c r="F15" s="10"/>
      <c r="G15" s="11"/>
      <c r="H15" s="2854" t="s">
        <v>929</v>
      </c>
      <c r="I15" s="2959"/>
      <c r="J15" s="2959"/>
      <c r="K15" s="2469"/>
      <c r="L15" s="2469"/>
      <c r="M15" s="2469"/>
      <c r="N15" s="188" t="s">
        <v>806</v>
      </c>
      <c r="O15" s="139"/>
      <c r="U15" s="12"/>
      <c r="Z15" s="723"/>
    </row>
    <row r="16" spans="2:26" s="1" customFormat="1" x14ac:dyDescent="0.15">
      <c r="B16" s="139"/>
      <c r="L16" s="12"/>
      <c r="Q16" s="12"/>
      <c r="V16" s="12"/>
      <c r="Z16" s="723"/>
    </row>
    <row r="17" spans="2:26" s="1" customFormat="1" x14ac:dyDescent="0.15">
      <c r="B17" s="139"/>
      <c r="C17" s="1" t="s">
        <v>952</v>
      </c>
      <c r="Z17" s="723"/>
    </row>
    <row r="18" spans="2:26" s="1" customFormat="1" ht="4.5" customHeight="1" x14ac:dyDescent="0.15">
      <c r="B18" s="139"/>
      <c r="Z18" s="723"/>
    </row>
    <row r="19" spans="2:26" s="1" customFormat="1" ht="24" customHeight="1" x14ac:dyDescent="0.15">
      <c r="B19" s="139"/>
      <c r="C19" s="2468" t="s">
        <v>953</v>
      </c>
      <c r="D19" s="2469"/>
      <c r="E19" s="2469"/>
      <c r="F19" s="2469"/>
      <c r="G19" s="2469"/>
      <c r="H19" s="2469"/>
      <c r="I19" s="2469"/>
      <c r="J19" s="2469"/>
      <c r="K19" s="2469"/>
      <c r="L19" s="2469"/>
      <c r="M19" s="2469"/>
      <c r="N19" s="2469"/>
      <c r="O19" s="2470"/>
      <c r="P19" s="2468" t="s">
        <v>652</v>
      </c>
      <c r="Q19" s="2469"/>
      <c r="R19" s="2469"/>
      <c r="S19" s="2469"/>
      <c r="T19" s="2469"/>
      <c r="U19" s="2469"/>
      <c r="V19" s="2469"/>
      <c r="W19" s="2469"/>
      <c r="X19" s="2469"/>
      <c r="Y19" s="2470"/>
      <c r="Z19" s="143"/>
    </row>
    <row r="20" spans="2:26" s="1" customFormat="1" ht="21" customHeight="1" x14ac:dyDescent="0.15">
      <c r="B20" s="139"/>
      <c r="C20" s="2854"/>
      <c r="D20" s="2959"/>
      <c r="E20" s="2959"/>
      <c r="F20" s="2959"/>
      <c r="G20" s="2959"/>
      <c r="H20" s="2959"/>
      <c r="I20" s="2959"/>
      <c r="J20" s="2959"/>
      <c r="K20" s="2959"/>
      <c r="L20" s="2959"/>
      <c r="M20" s="2959"/>
      <c r="N20" s="2959"/>
      <c r="O20" s="2960"/>
      <c r="P20" s="2854"/>
      <c r="Q20" s="2959"/>
      <c r="R20" s="2959"/>
      <c r="S20" s="2959"/>
      <c r="T20" s="2959"/>
      <c r="U20" s="2959"/>
      <c r="V20" s="2959"/>
      <c r="W20" s="2959"/>
      <c r="X20" s="2959"/>
      <c r="Y20" s="2960"/>
      <c r="Z20" s="723"/>
    </row>
    <row r="21" spans="2:26" s="1" customFormat="1" ht="21" customHeight="1" x14ac:dyDescent="0.15">
      <c r="B21" s="139"/>
      <c r="C21" s="2854"/>
      <c r="D21" s="2959"/>
      <c r="E21" s="2959"/>
      <c r="F21" s="2959"/>
      <c r="G21" s="2959"/>
      <c r="H21" s="2959"/>
      <c r="I21" s="2959"/>
      <c r="J21" s="2959"/>
      <c r="K21" s="2959"/>
      <c r="L21" s="2959"/>
      <c r="M21" s="2959"/>
      <c r="N21" s="2959"/>
      <c r="O21" s="2960"/>
      <c r="P21" s="2854"/>
      <c r="Q21" s="2959"/>
      <c r="R21" s="2959"/>
      <c r="S21" s="2959"/>
      <c r="T21" s="2959"/>
      <c r="U21" s="2959"/>
      <c r="V21" s="2959"/>
      <c r="W21" s="2959"/>
      <c r="X21" s="2959"/>
      <c r="Y21" s="2960"/>
      <c r="Z21" s="723"/>
    </row>
    <row r="22" spans="2:26" s="1" customFormat="1" ht="21" customHeight="1" x14ac:dyDescent="0.15">
      <c r="B22" s="139"/>
      <c r="C22" s="2854"/>
      <c r="D22" s="2959"/>
      <c r="E22" s="2959"/>
      <c r="F22" s="2959"/>
      <c r="G22" s="2959"/>
      <c r="H22" s="2959"/>
      <c r="I22" s="2959"/>
      <c r="J22" s="2959"/>
      <c r="K22" s="2959"/>
      <c r="L22" s="2959"/>
      <c r="M22" s="2959"/>
      <c r="N22" s="2959"/>
      <c r="O22" s="2960"/>
      <c r="P22" s="2854"/>
      <c r="Q22" s="2959"/>
      <c r="R22" s="2959"/>
      <c r="S22" s="2959"/>
      <c r="T22" s="2959"/>
      <c r="U22" s="2959"/>
      <c r="V22" s="2959"/>
      <c r="W22" s="2959"/>
      <c r="X22" s="2959"/>
      <c r="Y22" s="2960"/>
      <c r="Z22" s="723"/>
    </row>
    <row r="23" spans="2:26" s="1" customFormat="1" ht="21" customHeight="1" x14ac:dyDescent="0.15">
      <c r="B23" s="139"/>
      <c r="C23" s="2854"/>
      <c r="D23" s="2959"/>
      <c r="E23" s="2959"/>
      <c r="F23" s="2959"/>
      <c r="G23" s="2959"/>
      <c r="H23" s="2959"/>
      <c r="I23" s="2959"/>
      <c r="J23" s="2959"/>
      <c r="K23" s="2959"/>
      <c r="L23" s="2959"/>
      <c r="M23" s="2959"/>
      <c r="N23" s="2959"/>
      <c r="O23" s="2960"/>
      <c r="P23" s="2854"/>
      <c r="Q23" s="2959"/>
      <c r="R23" s="2959"/>
      <c r="S23" s="2959"/>
      <c r="T23" s="2959"/>
      <c r="U23" s="2959"/>
      <c r="V23" s="2959"/>
      <c r="W23" s="2959"/>
      <c r="X23" s="2959"/>
      <c r="Y23" s="2960"/>
      <c r="Z23" s="723"/>
    </row>
    <row r="24" spans="2:26" s="1" customFormat="1" ht="21" customHeight="1" x14ac:dyDescent="0.15">
      <c r="B24" s="139"/>
      <c r="C24" s="2854"/>
      <c r="D24" s="2959"/>
      <c r="E24" s="2959"/>
      <c r="F24" s="2959"/>
      <c r="G24" s="2959"/>
      <c r="H24" s="2959"/>
      <c r="I24" s="2959"/>
      <c r="J24" s="2959"/>
      <c r="K24" s="2959"/>
      <c r="L24" s="2959"/>
      <c r="M24" s="2959"/>
      <c r="N24" s="2959"/>
      <c r="O24" s="2960"/>
      <c r="P24" s="2854"/>
      <c r="Q24" s="2959"/>
      <c r="R24" s="2959"/>
      <c r="S24" s="2959"/>
      <c r="T24" s="2959"/>
      <c r="U24" s="2959"/>
      <c r="V24" s="2959"/>
      <c r="W24" s="2959"/>
      <c r="X24" s="2959"/>
      <c r="Y24" s="2960"/>
      <c r="Z24" s="723"/>
    </row>
    <row r="25" spans="2:26" s="1" customFormat="1" ht="21" customHeight="1" x14ac:dyDescent="0.15">
      <c r="B25" s="139"/>
      <c r="C25" s="658"/>
      <c r="D25" s="658"/>
      <c r="E25" s="658"/>
      <c r="F25" s="658"/>
      <c r="G25" s="658"/>
      <c r="H25" s="658"/>
      <c r="I25" s="658"/>
      <c r="J25" s="658"/>
      <c r="K25" s="658"/>
      <c r="L25" s="658"/>
      <c r="M25" s="658"/>
      <c r="N25" s="658"/>
      <c r="O25" s="658"/>
      <c r="P25" s="7"/>
      <c r="Q25" s="7"/>
      <c r="R25" s="7"/>
      <c r="S25" s="7"/>
      <c r="T25" s="7"/>
      <c r="U25" s="7"/>
      <c r="V25" s="7"/>
      <c r="W25" s="7"/>
      <c r="X25" s="7"/>
      <c r="Y25" s="7"/>
      <c r="Z25" s="723"/>
    </row>
    <row r="26" spans="2:26" s="1" customFormat="1" ht="21" customHeight="1" x14ac:dyDescent="0.15">
      <c r="B26" s="139"/>
      <c r="C26" s="659"/>
      <c r="D26" s="659"/>
      <c r="E26" s="659"/>
      <c r="F26" s="659"/>
      <c r="G26" s="659"/>
      <c r="H26" s="659"/>
      <c r="I26" s="659"/>
      <c r="J26" s="659"/>
      <c r="K26" s="659"/>
      <c r="L26" s="659"/>
      <c r="M26" s="659"/>
      <c r="N26" s="659"/>
      <c r="O26" s="659"/>
      <c r="P26" s="8"/>
      <c r="Q26" s="8"/>
      <c r="R26" s="8"/>
      <c r="S26" s="8"/>
      <c r="T26" s="8"/>
      <c r="U26" s="9"/>
      <c r="V26" s="776" t="s">
        <v>769</v>
      </c>
      <c r="W26" s="776" t="s">
        <v>770</v>
      </c>
      <c r="X26" s="776" t="s">
        <v>771</v>
      </c>
      <c r="Y26" s="11"/>
      <c r="Z26" s="723"/>
    </row>
    <row r="27" spans="2:26" s="1" customFormat="1" ht="38.25" customHeight="1" x14ac:dyDescent="0.15">
      <c r="B27" s="139"/>
      <c r="C27" s="2703" t="s">
        <v>986</v>
      </c>
      <c r="D27" s="2704"/>
      <c r="E27" s="2704"/>
      <c r="F27" s="2704"/>
      <c r="G27" s="2704"/>
      <c r="H27" s="2704"/>
      <c r="I27" s="2704"/>
      <c r="J27" s="2704"/>
      <c r="K27" s="2704"/>
      <c r="L27" s="2704"/>
      <c r="M27" s="2704"/>
      <c r="N27" s="2704"/>
      <c r="O27" s="2704"/>
      <c r="P27" s="2704"/>
      <c r="Q27" s="2704"/>
      <c r="R27" s="2704"/>
      <c r="S27" s="2704"/>
      <c r="T27" s="23"/>
      <c r="U27" s="735"/>
      <c r="V27" s="657" t="s">
        <v>10</v>
      </c>
      <c r="W27" s="657" t="s">
        <v>770</v>
      </c>
      <c r="X27" s="657" t="s">
        <v>10</v>
      </c>
      <c r="Y27" s="739"/>
      <c r="Z27" s="723"/>
    </row>
    <row r="28" spans="2:26" s="1" customFormat="1" ht="70.5" customHeight="1" x14ac:dyDescent="0.15">
      <c r="B28" s="139"/>
      <c r="C28" s="2703" t="s">
        <v>987</v>
      </c>
      <c r="D28" s="2704"/>
      <c r="E28" s="2704"/>
      <c r="F28" s="2704"/>
      <c r="G28" s="2704"/>
      <c r="H28" s="2704"/>
      <c r="I28" s="2704"/>
      <c r="J28" s="2704"/>
      <c r="K28" s="2704"/>
      <c r="L28" s="2704"/>
      <c r="M28" s="2704"/>
      <c r="N28" s="2704"/>
      <c r="O28" s="2704"/>
      <c r="P28" s="2704"/>
      <c r="Q28" s="2704"/>
      <c r="R28" s="2704"/>
      <c r="S28" s="2704"/>
      <c r="T28" s="23"/>
      <c r="U28" s="735"/>
      <c r="V28" s="657" t="s">
        <v>10</v>
      </c>
      <c r="W28" s="657" t="s">
        <v>770</v>
      </c>
      <c r="X28" s="657" t="s">
        <v>10</v>
      </c>
      <c r="Y28" s="739"/>
      <c r="Z28" s="723"/>
    </row>
    <row r="29" spans="2:26" s="1" customFormat="1" ht="38.25" customHeight="1" x14ac:dyDescent="0.15">
      <c r="B29" s="139"/>
      <c r="C29" s="2854" t="s">
        <v>988</v>
      </c>
      <c r="D29" s="2959"/>
      <c r="E29" s="2959"/>
      <c r="F29" s="2959"/>
      <c r="G29" s="2959"/>
      <c r="H29" s="2959"/>
      <c r="I29" s="2959"/>
      <c r="J29" s="2959"/>
      <c r="K29" s="2959"/>
      <c r="L29" s="2959"/>
      <c r="M29" s="2959"/>
      <c r="N29" s="2959"/>
      <c r="O29" s="2959"/>
      <c r="P29" s="2959"/>
      <c r="Q29" s="2959"/>
      <c r="R29" s="2959"/>
      <c r="S29" s="2959"/>
      <c r="T29" s="739"/>
      <c r="U29" s="735"/>
      <c r="V29" s="657" t="s">
        <v>10</v>
      </c>
      <c r="W29" s="657" t="s">
        <v>770</v>
      </c>
      <c r="X29" s="657" t="s">
        <v>10</v>
      </c>
      <c r="Y29" s="739"/>
      <c r="Z29" s="723"/>
    </row>
    <row r="30" spans="2:26" s="1" customFormat="1" ht="38.25" customHeight="1" x14ac:dyDescent="0.15">
      <c r="B30" s="139"/>
      <c r="C30" s="2703" t="s">
        <v>989</v>
      </c>
      <c r="D30" s="2704"/>
      <c r="E30" s="2704"/>
      <c r="F30" s="2704"/>
      <c r="G30" s="2704"/>
      <c r="H30" s="2704"/>
      <c r="I30" s="2704"/>
      <c r="J30" s="2704"/>
      <c r="K30" s="2704"/>
      <c r="L30" s="2704"/>
      <c r="M30" s="2704"/>
      <c r="N30" s="2704"/>
      <c r="O30" s="2704"/>
      <c r="P30" s="2704"/>
      <c r="Q30" s="2704"/>
      <c r="R30" s="2704"/>
      <c r="S30" s="2704"/>
      <c r="T30" s="739"/>
      <c r="U30" s="735"/>
      <c r="V30" s="657" t="s">
        <v>10</v>
      </c>
      <c r="W30" s="657" t="s">
        <v>770</v>
      </c>
      <c r="X30" s="657" t="s">
        <v>10</v>
      </c>
      <c r="Y30" s="739"/>
      <c r="Z30" s="723"/>
    </row>
    <row r="31" spans="2:26" s="1" customFormat="1" ht="38.25" customHeight="1" x14ac:dyDescent="0.15">
      <c r="B31" s="139"/>
      <c r="C31" s="2703" t="s">
        <v>990</v>
      </c>
      <c r="D31" s="2704"/>
      <c r="E31" s="2704"/>
      <c r="F31" s="2704"/>
      <c r="G31" s="2704"/>
      <c r="H31" s="2704"/>
      <c r="I31" s="2704"/>
      <c r="J31" s="2704"/>
      <c r="K31" s="2704"/>
      <c r="L31" s="2704"/>
      <c r="M31" s="2704"/>
      <c r="N31" s="2704"/>
      <c r="O31" s="2704"/>
      <c r="P31" s="2704"/>
      <c r="Q31" s="2704"/>
      <c r="R31" s="2704"/>
      <c r="S31" s="2704"/>
      <c r="T31" s="739"/>
      <c r="U31" s="735"/>
      <c r="V31" s="657" t="s">
        <v>10</v>
      </c>
      <c r="W31" s="657" t="s">
        <v>770</v>
      </c>
      <c r="X31" s="657" t="s">
        <v>10</v>
      </c>
      <c r="Y31" s="739"/>
      <c r="Z31" s="723"/>
    </row>
    <row r="32" spans="2:26" s="1" customFormat="1" x14ac:dyDescent="0.15">
      <c r="B32" s="135"/>
      <c r="C32" s="8"/>
      <c r="D32" s="8"/>
      <c r="E32" s="8"/>
      <c r="F32" s="8"/>
      <c r="G32" s="8"/>
      <c r="H32" s="8"/>
      <c r="I32" s="8"/>
      <c r="J32" s="8"/>
      <c r="K32" s="8"/>
      <c r="L32" s="8"/>
      <c r="M32" s="8"/>
      <c r="N32" s="8"/>
      <c r="O32" s="8"/>
      <c r="P32" s="8"/>
      <c r="Q32" s="8"/>
      <c r="R32" s="8"/>
      <c r="S32" s="8"/>
      <c r="T32" s="8"/>
      <c r="U32" s="8"/>
      <c r="V32" s="8"/>
      <c r="W32" s="8"/>
      <c r="X32" s="8"/>
      <c r="Y32" s="8"/>
      <c r="Z32" s="136"/>
    </row>
    <row r="33" s="1"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9"/>
  <dataValidations count="1">
    <dataValidation type="list" allowBlank="1" showInputMessage="1" showErrorMessage="1" sqref="L7 G7:G8 Q7 O8 V27:V31 X27:X31">
      <formula1>"□,■"</formula1>
    </dataValidation>
  </dataValidations>
  <pageMargins left="0.7" right="0.7" top="0.75" bottom="0.75" header="0.3" footer="0.3"/>
  <pageSetup paperSize="9" scale="91" fitToHeight="0"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K123"/>
  <sheetViews>
    <sheetView workbookViewId="0">
      <selection activeCell="F52" sqref="F52:G52"/>
    </sheetView>
  </sheetViews>
  <sheetFormatPr defaultColWidth="3.5" defaultRowHeight="13.5" x14ac:dyDescent="0.15"/>
  <cols>
    <col min="1" max="1" width="1.25" style="3" customWidth="1"/>
    <col min="2" max="2" width="3.125" style="137"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1118</v>
      </c>
    </row>
    <row r="3" spans="2:35" s="1" customFormat="1" x14ac:dyDescent="0.15">
      <c r="Y3" s="45" t="s">
        <v>477</v>
      </c>
      <c r="Z3" s="2707"/>
      <c r="AA3" s="2707"/>
      <c r="AB3" s="45" t="s">
        <v>478</v>
      </c>
      <c r="AC3" s="2707"/>
      <c r="AD3" s="2707"/>
      <c r="AE3" s="45" t="s">
        <v>479</v>
      </c>
      <c r="AF3" s="2707"/>
      <c r="AG3" s="2707"/>
      <c r="AH3" s="45" t="s">
        <v>647</v>
      </c>
    </row>
    <row r="4" spans="2:35" s="1" customFormat="1" x14ac:dyDescent="0.15">
      <c r="AH4" s="45"/>
    </row>
    <row r="5" spans="2:35" s="1" customFormat="1" x14ac:dyDescent="0.15">
      <c r="B5" s="2707" t="s">
        <v>2443</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c r="AG5" s="2707"/>
      <c r="AH5" s="2707"/>
    </row>
    <row r="6" spans="2:35" s="1" customFormat="1" x14ac:dyDescent="0.15"/>
    <row r="7" spans="2:35" s="1" customFormat="1" ht="21" customHeight="1" x14ac:dyDescent="0.15">
      <c r="B7" s="2853" t="s">
        <v>1177</v>
      </c>
      <c r="C7" s="2853"/>
      <c r="D7" s="2853"/>
      <c r="E7" s="2853"/>
      <c r="F7" s="2854"/>
      <c r="G7" s="730"/>
      <c r="H7" s="731"/>
      <c r="I7" s="731"/>
      <c r="J7" s="731"/>
      <c r="K7" s="731"/>
      <c r="L7" s="731"/>
      <c r="M7" s="731"/>
      <c r="N7" s="731"/>
      <c r="O7" s="731"/>
      <c r="P7" s="731"/>
      <c r="Q7" s="731"/>
      <c r="R7" s="731"/>
      <c r="S7" s="731"/>
      <c r="T7" s="731"/>
      <c r="U7" s="731"/>
      <c r="V7" s="731"/>
      <c r="W7" s="731"/>
      <c r="X7" s="731"/>
      <c r="Y7" s="731"/>
      <c r="Z7" s="731"/>
      <c r="AA7" s="731"/>
      <c r="AB7" s="731"/>
      <c r="AC7" s="731"/>
      <c r="AD7" s="731"/>
      <c r="AE7" s="731"/>
      <c r="AF7" s="731"/>
      <c r="AG7" s="731"/>
      <c r="AH7" s="732"/>
    </row>
    <row r="8" spans="2:35" ht="21" customHeight="1" x14ac:dyDescent="0.15">
      <c r="B8" s="2854" t="s">
        <v>1178</v>
      </c>
      <c r="C8" s="2959"/>
      <c r="D8" s="2959"/>
      <c r="E8" s="2959"/>
      <c r="F8" s="2960"/>
      <c r="G8" s="206" t="s">
        <v>10</v>
      </c>
      <c r="H8" s="735" t="s">
        <v>762</v>
      </c>
      <c r="I8" s="735"/>
      <c r="J8" s="735"/>
      <c r="K8" s="735"/>
      <c r="L8" s="207" t="s">
        <v>10</v>
      </c>
      <c r="M8" s="735" t="s">
        <v>763</v>
      </c>
      <c r="N8" s="735"/>
      <c r="O8" s="735"/>
      <c r="P8" s="735"/>
      <c r="Q8" s="207" t="s">
        <v>10</v>
      </c>
      <c r="R8" s="735" t="s">
        <v>764</v>
      </c>
      <c r="S8"/>
      <c r="T8" s="347"/>
      <c r="U8"/>
      <c r="V8" s="733"/>
      <c r="W8" s="733"/>
      <c r="X8" s="733"/>
      <c r="Y8" s="733"/>
      <c r="Z8" s="733"/>
      <c r="AA8" s="733"/>
      <c r="AB8" s="733"/>
      <c r="AC8" s="733"/>
      <c r="AD8" s="733"/>
      <c r="AE8" s="733"/>
      <c r="AF8" s="733"/>
      <c r="AG8" s="733"/>
      <c r="AH8" s="224"/>
    </row>
    <row r="9" spans="2:35" ht="21" customHeight="1" x14ac:dyDescent="0.15">
      <c r="B9" s="3153" t="s">
        <v>1179</v>
      </c>
      <c r="C9" s="3154"/>
      <c r="D9" s="3154"/>
      <c r="E9" s="3154"/>
      <c r="F9" s="3155"/>
      <c r="G9" s="225" t="s">
        <v>10</v>
      </c>
      <c r="H9" s="7" t="s">
        <v>1974</v>
      </c>
      <c r="I9" s="22"/>
      <c r="J9" s="22"/>
      <c r="K9" s="22"/>
      <c r="L9" s="22"/>
      <c r="M9" s="22"/>
      <c r="N9" s="22"/>
      <c r="O9" s="22"/>
      <c r="P9" s="22"/>
      <c r="Q9" s="22"/>
      <c r="R9" s="22"/>
      <c r="S9" s="22"/>
      <c r="T9"/>
      <c r="U9" s="215" t="s">
        <v>10</v>
      </c>
      <c r="V9" s="7" t="s">
        <v>1264</v>
      </c>
      <c r="W9" s="7"/>
      <c r="X9" s="226"/>
      <c r="Y9" s="226"/>
      <c r="Z9" s="226"/>
      <c r="AA9" s="226"/>
      <c r="AB9" s="226"/>
      <c r="AC9" s="226"/>
      <c r="AD9" s="226"/>
      <c r="AE9" s="226"/>
      <c r="AF9" s="226"/>
      <c r="AG9" s="226"/>
      <c r="AH9" s="227"/>
    </row>
    <row r="10" spans="2:35" ht="21" customHeight="1" x14ac:dyDescent="0.15">
      <c r="B10" s="3254"/>
      <c r="C10" s="3255"/>
      <c r="D10" s="3255"/>
      <c r="E10" s="3255"/>
      <c r="F10" s="3255"/>
      <c r="G10" s="216" t="s">
        <v>10</v>
      </c>
      <c r="H10" s="1" t="s">
        <v>1975</v>
      </c>
      <c r="I10" s="2"/>
      <c r="J10" s="2"/>
      <c r="K10" s="2"/>
      <c r="L10" s="2"/>
      <c r="M10" s="2"/>
      <c r="N10" s="2"/>
      <c r="O10" s="2"/>
      <c r="P10" s="2"/>
      <c r="Q10" s="2"/>
      <c r="R10" s="2"/>
      <c r="S10" s="2"/>
      <c r="T10"/>
      <c r="U10" s="208" t="s">
        <v>10</v>
      </c>
      <c r="V10" s="1" t="s">
        <v>1976</v>
      </c>
      <c r="W10" s="1"/>
      <c r="X10" s="239"/>
      <c r="Y10" s="239"/>
      <c r="Z10" s="239"/>
      <c r="AA10" s="239"/>
      <c r="AB10" s="239"/>
      <c r="AC10" s="239"/>
      <c r="AD10" s="239"/>
      <c r="AE10" s="239"/>
      <c r="AF10" s="239"/>
      <c r="AG10" s="239"/>
      <c r="AH10" s="240"/>
    </row>
    <row r="11" spans="2:35" ht="21" customHeight="1" x14ac:dyDescent="0.15">
      <c r="B11" s="3254"/>
      <c r="C11" s="3255"/>
      <c r="D11" s="3255"/>
      <c r="E11" s="3255"/>
      <c r="F11" s="3255"/>
      <c r="G11" s="216" t="s">
        <v>10</v>
      </c>
      <c r="H11" s="1" t="s">
        <v>1977</v>
      </c>
      <c r="I11" s="2"/>
      <c r="J11" s="2"/>
      <c r="K11" s="2"/>
      <c r="L11" s="2"/>
      <c r="M11" s="2"/>
      <c r="N11" s="2"/>
      <c r="O11" s="2"/>
      <c r="P11" s="2"/>
      <c r="Q11" s="2"/>
      <c r="R11" s="2"/>
      <c r="S11" s="2"/>
      <c r="T11"/>
      <c r="U11" s="208" t="s">
        <v>10</v>
      </c>
      <c r="V11" s="2" t="s">
        <v>1978</v>
      </c>
      <c r="W11" s="2"/>
      <c r="X11" s="239"/>
      <c r="Y11" s="239"/>
      <c r="Z11" s="239"/>
      <c r="AA11" s="239"/>
      <c r="AB11" s="239"/>
      <c r="AC11" s="239"/>
      <c r="AD11" s="239"/>
      <c r="AE11" s="239"/>
      <c r="AF11" s="239"/>
      <c r="AG11" s="239"/>
      <c r="AH11" s="240"/>
      <c r="AI11" s="200"/>
    </row>
    <row r="12" spans="2:35" ht="21" customHeight="1" x14ac:dyDescent="0.15">
      <c r="B12" s="3156"/>
      <c r="C12" s="2524"/>
      <c r="D12" s="2524"/>
      <c r="E12" s="2524"/>
      <c r="F12" s="3157"/>
      <c r="G12" s="209" t="s">
        <v>10</v>
      </c>
      <c r="H12" s="8" t="s">
        <v>1247</v>
      </c>
      <c r="I12" s="87"/>
      <c r="J12" s="87"/>
      <c r="K12" s="87"/>
      <c r="L12" s="87"/>
      <c r="M12" s="87"/>
      <c r="N12" s="87"/>
      <c r="O12" s="87"/>
      <c r="P12" s="87"/>
      <c r="Q12" s="87"/>
      <c r="R12" s="87"/>
      <c r="S12" s="87"/>
      <c r="T12" s="210"/>
      <c r="U12" s="87"/>
      <c r="V12" s="87"/>
      <c r="W12" s="87"/>
      <c r="X12" s="228"/>
      <c r="Y12" s="228"/>
      <c r="Z12" s="228"/>
      <c r="AA12" s="228"/>
      <c r="AB12" s="228"/>
      <c r="AC12" s="228"/>
      <c r="AD12" s="228"/>
      <c r="AE12" s="228"/>
      <c r="AF12" s="228"/>
      <c r="AG12" s="228"/>
      <c r="AH12" s="229"/>
    </row>
    <row r="13" spans="2:35" ht="21" customHeight="1" x14ac:dyDescent="0.15">
      <c r="B13" s="3153" t="s">
        <v>1183</v>
      </c>
      <c r="C13" s="3154"/>
      <c r="D13" s="3154"/>
      <c r="E13" s="3154"/>
      <c r="F13" s="3155"/>
      <c r="G13" s="225" t="s">
        <v>10</v>
      </c>
      <c r="H13" s="7" t="s">
        <v>1979</v>
      </c>
      <c r="I13" s="22"/>
      <c r="J13" s="22"/>
      <c r="K13" s="22"/>
      <c r="L13" s="22"/>
      <c r="M13" s="22"/>
      <c r="N13" s="22"/>
      <c r="O13" s="22"/>
      <c r="P13" s="22"/>
      <c r="Q13" s="22"/>
      <c r="R13" s="22"/>
      <c r="S13" s="2"/>
      <c r="T13" s="22"/>
      <c r="U13" s="215"/>
      <c r="V13" s="215"/>
      <c r="W13" s="215"/>
      <c r="X13" s="7"/>
      <c r="Y13" s="226"/>
      <c r="Z13" s="226"/>
      <c r="AA13" s="226"/>
      <c r="AB13" s="226"/>
      <c r="AC13" s="226"/>
      <c r="AD13" s="226"/>
      <c r="AE13" s="226"/>
      <c r="AF13" s="226"/>
      <c r="AG13" s="226"/>
      <c r="AH13" s="227"/>
    </row>
    <row r="14" spans="2:35" ht="21" customHeight="1" x14ac:dyDescent="0.15">
      <c r="B14" s="3156"/>
      <c r="C14" s="2524"/>
      <c r="D14" s="2524"/>
      <c r="E14" s="2524"/>
      <c r="F14" s="3157"/>
      <c r="G14" s="209" t="s">
        <v>10</v>
      </c>
      <c r="H14" s="8" t="s">
        <v>1980</v>
      </c>
      <c r="I14" s="87"/>
      <c r="J14" s="87"/>
      <c r="K14" s="87"/>
      <c r="L14" s="87"/>
      <c r="M14" s="87"/>
      <c r="N14" s="87"/>
      <c r="O14" s="87"/>
      <c r="P14" s="87"/>
      <c r="Q14" s="87"/>
      <c r="R14" s="87"/>
      <c r="S14" s="87"/>
      <c r="T14" s="87"/>
      <c r="U14" s="228"/>
      <c r="V14" s="228"/>
      <c r="W14" s="228"/>
      <c r="X14" s="228"/>
      <c r="Y14" s="228"/>
      <c r="Z14" s="228"/>
      <c r="AA14" s="228"/>
      <c r="AB14" s="228"/>
      <c r="AC14" s="228"/>
      <c r="AD14" s="228"/>
      <c r="AE14" s="228"/>
      <c r="AF14" s="228"/>
      <c r="AG14" s="228"/>
      <c r="AH14" s="229"/>
    </row>
    <row r="15" spans="2:35" ht="13.5" customHeight="1" x14ac:dyDescent="0.15">
      <c r="B15" s="1"/>
      <c r="C15" s="1"/>
      <c r="D15" s="1"/>
      <c r="E15" s="1"/>
      <c r="F15" s="1"/>
      <c r="G15" s="208"/>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6" t="s">
        <v>1981</v>
      </c>
      <c r="C16" s="7"/>
      <c r="D16" s="7"/>
      <c r="E16" s="7"/>
      <c r="F16" s="7"/>
      <c r="G16" s="215"/>
      <c r="H16" s="7"/>
      <c r="I16" s="22"/>
      <c r="J16" s="22"/>
      <c r="K16" s="22"/>
      <c r="L16" s="22"/>
      <c r="M16" s="22"/>
      <c r="N16" s="22"/>
      <c r="O16" s="22"/>
      <c r="P16" s="22"/>
      <c r="Q16" s="22"/>
      <c r="R16" s="22"/>
      <c r="S16" s="22"/>
      <c r="T16" s="22"/>
      <c r="U16" s="226"/>
      <c r="V16" s="226"/>
      <c r="W16" s="226"/>
      <c r="X16" s="226"/>
      <c r="Y16" s="226"/>
      <c r="Z16" s="226"/>
      <c r="AA16" s="226"/>
      <c r="AB16" s="226"/>
      <c r="AC16" s="226"/>
      <c r="AD16" s="226"/>
      <c r="AE16" s="226"/>
      <c r="AF16" s="226"/>
      <c r="AG16" s="226"/>
      <c r="AH16" s="227"/>
    </row>
    <row r="17" spans="2:37" ht="21" customHeight="1" x14ac:dyDescent="0.15">
      <c r="B17" s="139"/>
      <c r="C17" s="1" t="s">
        <v>1982</v>
      </c>
      <c r="D17" s="1"/>
      <c r="E17" s="1"/>
      <c r="F17" s="1"/>
      <c r="G17" s="208"/>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146"/>
      <c r="C18" s="3598" t="s">
        <v>1983</v>
      </c>
      <c r="D18" s="3598"/>
      <c r="E18" s="3598"/>
      <c r="F18" s="3598"/>
      <c r="G18" s="3598"/>
      <c r="H18" s="3598"/>
      <c r="I18" s="3598"/>
      <c r="J18" s="3598"/>
      <c r="K18" s="3598"/>
      <c r="L18" s="3598"/>
      <c r="M18" s="3598"/>
      <c r="N18" s="3598"/>
      <c r="O18" s="3598"/>
      <c r="P18" s="3598"/>
      <c r="Q18" s="3598"/>
      <c r="R18" s="3598"/>
      <c r="S18" s="3598"/>
      <c r="T18" s="3598"/>
      <c r="U18" s="3598"/>
      <c r="V18" s="3598"/>
      <c r="W18" s="3598"/>
      <c r="X18" s="3598"/>
      <c r="Y18" s="3598"/>
      <c r="Z18" s="3598"/>
      <c r="AA18" s="3607" t="s">
        <v>1984</v>
      </c>
      <c r="AB18" s="3607"/>
      <c r="AC18" s="3607"/>
      <c r="AD18" s="3607"/>
      <c r="AE18" s="3607"/>
      <c r="AF18" s="3607"/>
      <c r="AG18" s="3607"/>
      <c r="AH18" s="240"/>
      <c r="AK18" s="348"/>
    </row>
    <row r="19" spans="2:37" ht="21" customHeight="1" x14ac:dyDescent="0.15">
      <c r="B19" s="146"/>
      <c r="C19" s="3608"/>
      <c r="D19" s="3608"/>
      <c r="E19" s="3608"/>
      <c r="F19" s="3608"/>
      <c r="G19" s="3608"/>
      <c r="H19" s="3608"/>
      <c r="I19" s="3608"/>
      <c r="J19" s="3608"/>
      <c r="K19" s="3608"/>
      <c r="L19" s="3608"/>
      <c r="M19" s="3608"/>
      <c r="N19" s="3608"/>
      <c r="O19" s="3608"/>
      <c r="P19" s="3608"/>
      <c r="Q19" s="3608"/>
      <c r="R19" s="3608"/>
      <c r="S19" s="3608"/>
      <c r="T19" s="3608"/>
      <c r="U19" s="3608"/>
      <c r="V19" s="3608"/>
      <c r="W19" s="3608"/>
      <c r="X19" s="3608"/>
      <c r="Y19" s="3608"/>
      <c r="Z19" s="3608"/>
      <c r="AA19" s="349"/>
      <c r="AB19" s="349"/>
      <c r="AC19" s="349"/>
      <c r="AD19" s="349"/>
      <c r="AE19" s="349"/>
      <c r="AF19" s="349"/>
      <c r="AG19" s="349"/>
      <c r="AH19" s="240"/>
      <c r="AK19" s="348"/>
    </row>
    <row r="20" spans="2:37" ht="9" customHeight="1" x14ac:dyDescent="0.15">
      <c r="B20" s="146"/>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226"/>
      <c r="AB20" s="226"/>
      <c r="AC20" s="226"/>
      <c r="AD20" s="226"/>
      <c r="AE20" s="226"/>
      <c r="AF20" s="226"/>
      <c r="AG20" s="226"/>
      <c r="AH20" s="240"/>
      <c r="AK20" s="350"/>
    </row>
    <row r="21" spans="2:37" ht="21" customHeight="1" x14ac:dyDescent="0.15">
      <c r="B21" s="146"/>
      <c r="C21" s="142" t="s">
        <v>1985</v>
      </c>
      <c r="D21" s="332"/>
      <c r="E21" s="332"/>
      <c r="F21" s="332"/>
      <c r="G21" s="351"/>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146"/>
      <c r="C22" s="3598" t="s">
        <v>1986</v>
      </c>
      <c r="D22" s="3598"/>
      <c r="E22" s="3598"/>
      <c r="F22" s="3598"/>
      <c r="G22" s="3598"/>
      <c r="H22" s="3598"/>
      <c r="I22" s="3598"/>
      <c r="J22" s="3598"/>
      <c r="K22" s="3598"/>
      <c r="L22" s="3598"/>
      <c r="M22" s="3598"/>
      <c r="N22" s="3598"/>
      <c r="O22" s="3598"/>
      <c r="P22" s="3598"/>
      <c r="Q22" s="3598"/>
      <c r="R22" s="3598"/>
      <c r="S22" s="3598"/>
      <c r="T22" s="3598"/>
      <c r="U22" s="3598"/>
      <c r="V22" s="3598"/>
      <c r="W22" s="3598"/>
      <c r="X22" s="3598"/>
      <c r="Y22" s="3598"/>
      <c r="Z22" s="3598"/>
      <c r="AA22" s="3607" t="s">
        <v>1984</v>
      </c>
      <c r="AB22" s="3607"/>
      <c r="AC22" s="3607"/>
      <c r="AD22" s="3607"/>
      <c r="AE22" s="3607"/>
      <c r="AF22" s="3607"/>
      <c r="AG22" s="3607"/>
      <c r="AH22" s="240"/>
    </row>
    <row r="23" spans="2:37" ht="20.100000000000001" customHeight="1" x14ac:dyDescent="0.15">
      <c r="B23" s="144"/>
      <c r="C23" s="3598"/>
      <c r="D23" s="3598"/>
      <c r="E23" s="3598"/>
      <c r="F23" s="3598"/>
      <c r="G23" s="3598"/>
      <c r="H23" s="3598"/>
      <c r="I23" s="3598"/>
      <c r="J23" s="3598"/>
      <c r="K23" s="3598"/>
      <c r="L23" s="3598"/>
      <c r="M23" s="3598"/>
      <c r="N23" s="3598"/>
      <c r="O23" s="3598"/>
      <c r="P23" s="3598"/>
      <c r="Q23" s="3598"/>
      <c r="R23" s="3598"/>
      <c r="S23" s="3598"/>
      <c r="T23" s="3598"/>
      <c r="U23" s="3598"/>
      <c r="V23" s="3598"/>
      <c r="W23" s="3598"/>
      <c r="X23" s="3598"/>
      <c r="Y23" s="3598"/>
      <c r="Z23" s="3608"/>
      <c r="AA23" s="352"/>
      <c r="AB23" s="352"/>
      <c r="AC23" s="352"/>
      <c r="AD23" s="352"/>
      <c r="AE23" s="352"/>
      <c r="AF23" s="352"/>
      <c r="AG23" s="352"/>
      <c r="AH23" s="353"/>
    </row>
    <row r="24" spans="2:37" s="1" customFormat="1" ht="20.100000000000001" customHeight="1" x14ac:dyDescent="0.15">
      <c r="B24" s="144"/>
      <c r="C24" s="2661" t="s">
        <v>1987</v>
      </c>
      <c r="D24" s="2662"/>
      <c r="E24" s="2662"/>
      <c r="F24" s="2662"/>
      <c r="G24" s="2662"/>
      <c r="H24" s="2662"/>
      <c r="I24" s="2662"/>
      <c r="J24" s="2662"/>
      <c r="K24" s="2662"/>
      <c r="L24" s="2662"/>
      <c r="M24" s="225" t="s">
        <v>10</v>
      </c>
      <c r="N24" s="7" t="s">
        <v>1988</v>
      </c>
      <c r="O24" s="7"/>
      <c r="P24" s="7"/>
      <c r="Q24" s="22"/>
      <c r="R24" s="22"/>
      <c r="S24" s="22"/>
      <c r="T24" s="22"/>
      <c r="U24" s="22"/>
      <c r="V24" s="22"/>
      <c r="W24" s="215" t="s">
        <v>10</v>
      </c>
      <c r="X24" s="7" t="s">
        <v>1989</v>
      </c>
      <c r="Y24" s="354"/>
      <c r="Z24" s="354"/>
      <c r="AA24" s="22"/>
      <c r="AB24" s="22"/>
      <c r="AC24" s="22"/>
      <c r="AD24" s="22"/>
      <c r="AE24" s="22"/>
      <c r="AF24" s="22"/>
      <c r="AG24" s="23"/>
      <c r="AH24" s="240"/>
    </row>
    <row r="25" spans="2:37" s="1" customFormat="1" ht="20.100000000000001" customHeight="1" x14ac:dyDescent="0.15">
      <c r="B25" s="146"/>
      <c r="C25" s="3179"/>
      <c r="D25" s="2975"/>
      <c r="E25" s="2975"/>
      <c r="F25" s="2975"/>
      <c r="G25" s="2975"/>
      <c r="H25" s="2975"/>
      <c r="I25" s="2975"/>
      <c r="J25" s="2975"/>
      <c r="K25" s="2975"/>
      <c r="L25" s="2975"/>
      <c r="M25" s="209" t="s">
        <v>10</v>
      </c>
      <c r="N25" s="8" t="s">
        <v>1990</v>
      </c>
      <c r="O25" s="8"/>
      <c r="P25" s="8"/>
      <c r="Q25" s="87"/>
      <c r="R25" s="87"/>
      <c r="S25" s="87"/>
      <c r="T25" s="87"/>
      <c r="U25" s="87"/>
      <c r="V25" s="87"/>
      <c r="W25" s="210" t="s">
        <v>10</v>
      </c>
      <c r="X25" s="8" t="s">
        <v>1991</v>
      </c>
      <c r="Y25" s="355"/>
      <c r="Z25" s="355"/>
      <c r="AA25" s="87"/>
      <c r="AB25" s="87"/>
      <c r="AC25" s="87"/>
      <c r="AD25" s="87"/>
      <c r="AE25" s="87"/>
      <c r="AF25" s="87"/>
      <c r="AG25" s="142"/>
      <c r="AH25" s="240"/>
    </row>
    <row r="26" spans="2:37" s="1" customFormat="1" ht="9" customHeight="1" x14ac:dyDescent="0.15">
      <c r="B26" s="146"/>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c r="AC26" s="2"/>
      <c r="AD26" s="2"/>
      <c r="AE26" s="2"/>
      <c r="AF26" s="2"/>
      <c r="AG26" s="2"/>
      <c r="AH26" s="240"/>
    </row>
    <row r="27" spans="2:37" s="1" customFormat="1" ht="20.100000000000001" customHeight="1" x14ac:dyDescent="0.15">
      <c r="B27" s="146"/>
      <c r="C27" s="3609" t="s">
        <v>1992</v>
      </c>
      <c r="D27" s="3609"/>
      <c r="E27" s="3609"/>
      <c r="F27" s="3609"/>
      <c r="G27" s="3609"/>
      <c r="H27" s="3609"/>
      <c r="I27" s="3609"/>
      <c r="J27" s="3609"/>
      <c r="K27" s="3609"/>
      <c r="L27" s="3609"/>
      <c r="M27" s="3609"/>
      <c r="N27" s="3609"/>
      <c r="O27" s="3609"/>
      <c r="P27" s="3609"/>
      <c r="Q27" s="3609"/>
      <c r="R27" s="3609"/>
      <c r="S27" s="3609"/>
      <c r="T27" s="3609"/>
      <c r="U27" s="3609"/>
      <c r="V27" s="3609"/>
      <c r="W27" s="3609"/>
      <c r="X27" s="3609"/>
      <c r="Y27" s="3609"/>
      <c r="Z27" s="3609"/>
      <c r="AA27" s="239"/>
      <c r="AB27" s="239"/>
      <c r="AC27" s="239"/>
      <c r="AD27" s="239"/>
      <c r="AE27" s="239"/>
      <c r="AF27" s="239"/>
      <c r="AG27" s="239"/>
      <c r="AH27" s="240"/>
    </row>
    <row r="28" spans="2:37" s="1" customFormat="1" ht="20.100000000000001" customHeight="1" x14ac:dyDescent="0.15">
      <c r="B28" s="144"/>
      <c r="C28" s="3610"/>
      <c r="D28" s="3610"/>
      <c r="E28" s="3610"/>
      <c r="F28" s="3610"/>
      <c r="G28" s="3610"/>
      <c r="H28" s="3610"/>
      <c r="I28" s="3610"/>
      <c r="J28" s="3610"/>
      <c r="K28" s="3610"/>
      <c r="L28" s="3610"/>
      <c r="M28" s="3610"/>
      <c r="N28" s="3610"/>
      <c r="O28" s="3610"/>
      <c r="P28" s="3610"/>
      <c r="Q28" s="3610"/>
      <c r="R28" s="3610"/>
      <c r="S28" s="3610"/>
      <c r="T28" s="3610"/>
      <c r="U28" s="3610"/>
      <c r="V28" s="3610"/>
      <c r="W28" s="3610"/>
      <c r="X28" s="3610"/>
      <c r="Y28" s="3610"/>
      <c r="Z28" s="3610"/>
      <c r="AA28" s="356"/>
      <c r="AB28" s="357"/>
      <c r="AC28" s="357"/>
      <c r="AD28" s="357"/>
      <c r="AE28" s="357"/>
      <c r="AF28" s="357"/>
      <c r="AG28" s="357"/>
      <c r="AH28" s="358"/>
    </row>
    <row r="29" spans="2:37" s="1" customFormat="1" ht="9" customHeight="1" x14ac:dyDescent="0.15">
      <c r="B29" s="144"/>
      <c r="C29" s="2"/>
      <c r="D29" s="2"/>
      <c r="E29" s="2"/>
      <c r="F29" s="2"/>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8"/>
    </row>
    <row r="30" spans="2:37" s="1" customFormat="1" ht="20.100000000000001" customHeight="1" x14ac:dyDescent="0.15">
      <c r="B30" s="146"/>
      <c r="C30" s="3598" t="s">
        <v>1993</v>
      </c>
      <c r="D30" s="3598"/>
      <c r="E30" s="3598"/>
      <c r="F30" s="3598"/>
      <c r="G30" s="3598"/>
      <c r="H30" s="3598"/>
      <c r="I30" s="3598"/>
      <c r="J30" s="3598"/>
      <c r="K30" s="3603"/>
      <c r="L30" s="3603"/>
      <c r="M30" s="3603"/>
      <c r="N30" s="3603"/>
      <c r="O30" s="3603"/>
      <c r="P30" s="3603"/>
      <c r="Q30" s="3603"/>
      <c r="R30" s="3603" t="s">
        <v>478</v>
      </c>
      <c r="S30" s="3603"/>
      <c r="T30" s="3603"/>
      <c r="U30" s="3603"/>
      <c r="V30" s="3603"/>
      <c r="W30" s="3603"/>
      <c r="X30" s="3603"/>
      <c r="Y30" s="3603"/>
      <c r="Z30" s="3603" t="s">
        <v>1574</v>
      </c>
      <c r="AA30" s="3603"/>
      <c r="AB30" s="3603"/>
      <c r="AC30" s="3603"/>
      <c r="AD30" s="3603"/>
      <c r="AE30" s="3603"/>
      <c r="AF30" s="3603"/>
      <c r="AG30" s="3605" t="s">
        <v>647</v>
      </c>
      <c r="AH30" s="240"/>
    </row>
    <row r="31" spans="2:37" s="1" customFormat="1" ht="20.100000000000001" customHeight="1" x14ac:dyDescent="0.15">
      <c r="B31" s="146"/>
      <c r="C31" s="3598"/>
      <c r="D31" s="3598"/>
      <c r="E31" s="3598"/>
      <c r="F31" s="3598"/>
      <c r="G31" s="3598"/>
      <c r="H31" s="3598"/>
      <c r="I31" s="3598"/>
      <c r="J31" s="3598"/>
      <c r="K31" s="3604"/>
      <c r="L31" s="3604"/>
      <c r="M31" s="3604"/>
      <c r="N31" s="3604"/>
      <c r="O31" s="3604"/>
      <c r="P31" s="3604"/>
      <c r="Q31" s="3604"/>
      <c r="R31" s="3604"/>
      <c r="S31" s="3604"/>
      <c r="T31" s="3604"/>
      <c r="U31" s="3604"/>
      <c r="V31" s="3604"/>
      <c r="W31" s="3604"/>
      <c r="X31" s="3604"/>
      <c r="Y31" s="3604"/>
      <c r="Z31" s="3604"/>
      <c r="AA31" s="3604"/>
      <c r="AB31" s="3604"/>
      <c r="AC31" s="3604"/>
      <c r="AD31" s="3604"/>
      <c r="AE31" s="3604"/>
      <c r="AF31" s="3604"/>
      <c r="AG31" s="3606"/>
      <c r="AH31" s="240"/>
    </row>
    <row r="32" spans="2:37" s="1" customFormat="1" ht="13.5" customHeight="1" x14ac:dyDescent="0.15">
      <c r="B32" s="135"/>
      <c r="C32" s="8"/>
      <c r="D32" s="8"/>
      <c r="E32" s="8"/>
      <c r="F32" s="8"/>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60"/>
    </row>
    <row r="33" spans="2:34" s="1" customFormat="1" ht="13.5" customHeight="1" x14ac:dyDescent="0.15">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row>
    <row r="34" spans="2:34" s="1" customFormat="1" ht="20.100000000000001" customHeight="1" x14ac:dyDescent="0.15">
      <c r="B34" s="6" t="s">
        <v>1994</v>
      </c>
      <c r="C34" s="7"/>
      <c r="D34" s="7"/>
      <c r="E34" s="7"/>
      <c r="F34" s="7"/>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3"/>
    </row>
    <row r="35" spans="2:34" s="1" customFormat="1" ht="20.100000000000001" customHeight="1" x14ac:dyDescent="0.15">
      <c r="B35" s="146"/>
      <c r="C35" s="2680" t="s">
        <v>1995</v>
      </c>
      <c r="D35" s="2680"/>
      <c r="E35" s="2680"/>
      <c r="F35" s="2680"/>
      <c r="G35" s="2680"/>
      <c r="H35" s="2680"/>
      <c r="I35" s="2680"/>
      <c r="J35" s="2680"/>
      <c r="K35" s="2680"/>
      <c r="L35" s="2680"/>
      <c r="M35" s="2680"/>
      <c r="N35" s="2680"/>
      <c r="O35" s="2680"/>
      <c r="P35" s="2680"/>
      <c r="Q35" s="2680"/>
      <c r="R35" s="2680"/>
      <c r="S35" s="2680"/>
      <c r="T35" s="2680"/>
      <c r="U35" s="2680"/>
      <c r="V35" s="2680"/>
      <c r="W35" s="2680"/>
      <c r="X35" s="2680"/>
      <c r="Y35" s="2680"/>
      <c r="Z35" s="2680"/>
      <c r="AA35" s="2680"/>
      <c r="AB35" s="2680"/>
      <c r="AC35" s="2680"/>
      <c r="AD35" s="2680"/>
      <c r="AE35" s="2680"/>
      <c r="AF35" s="239"/>
      <c r="AG35" s="239"/>
      <c r="AH35" s="240"/>
    </row>
    <row r="36" spans="2:34" s="1" customFormat="1" ht="20.100000000000001" customHeight="1" x14ac:dyDescent="0.15">
      <c r="B36" s="339"/>
      <c r="C36" s="2582" t="s">
        <v>1983</v>
      </c>
      <c r="D36" s="3598"/>
      <c r="E36" s="3598"/>
      <c r="F36" s="3598"/>
      <c r="G36" s="3598"/>
      <c r="H36" s="3598"/>
      <c r="I36" s="3598"/>
      <c r="J36" s="3598"/>
      <c r="K36" s="3598"/>
      <c r="L36" s="3598"/>
      <c r="M36" s="3598"/>
      <c r="N36" s="3598"/>
      <c r="O36" s="3598"/>
      <c r="P36" s="3598"/>
      <c r="Q36" s="3598"/>
      <c r="R36" s="3598"/>
      <c r="S36" s="3598"/>
      <c r="T36" s="3598"/>
      <c r="U36" s="3598"/>
      <c r="V36" s="3598"/>
      <c r="W36" s="3598"/>
      <c r="X36" s="3598"/>
      <c r="Y36" s="3598"/>
      <c r="Z36" s="3598"/>
      <c r="AA36" s="3607" t="s">
        <v>1984</v>
      </c>
      <c r="AB36" s="3607"/>
      <c r="AC36" s="3607"/>
      <c r="AD36" s="3607"/>
      <c r="AE36" s="3607"/>
      <c r="AF36" s="3607"/>
      <c r="AG36" s="3607"/>
      <c r="AH36" s="364"/>
    </row>
    <row r="37" spans="2:34" s="1" customFormat="1" ht="20.100000000000001" customHeight="1" x14ac:dyDescent="0.15">
      <c r="B37" s="323"/>
      <c r="C37" s="2582"/>
      <c r="D37" s="3598"/>
      <c r="E37" s="3598"/>
      <c r="F37" s="3598"/>
      <c r="G37" s="3598"/>
      <c r="H37" s="3598"/>
      <c r="I37" s="3598"/>
      <c r="J37" s="3598"/>
      <c r="K37" s="3598"/>
      <c r="L37" s="3598"/>
      <c r="M37" s="3598"/>
      <c r="N37" s="3598"/>
      <c r="O37" s="3598"/>
      <c r="P37" s="3598"/>
      <c r="Q37" s="3598"/>
      <c r="R37" s="3598"/>
      <c r="S37" s="3598"/>
      <c r="T37" s="3598"/>
      <c r="U37" s="3598"/>
      <c r="V37" s="3598"/>
      <c r="W37" s="3598"/>
      <c r="X37" s="3598"/>
      <c r="Y37" s="3598"/>
      <c r="Z37" s="3598"/>
      <c r="AA37" s="224"/>
      <c r="AB37" s="352"/>
      <c r="AC37" s="352"/>
      <c r="AD37" s="352"/>
      <c r="AE37" s="352"/>
      <c r="AF37" s="352"/>
      <c r="AG37" s="365"/>
      <c r="AH37" s="364"/>
    </row>
    <row r="38" spans="2:34" s="1" customFormat="1" ht="9" customHeight="1" x14ac:dyDescent="0.15">
      <c r="B38" s="144"/>
      <c r="C38" s="727"/>
      <c r="D38" s="727"/>
      <c r="E38" s="727"/>
      <c r="F38" s="727"/>
      <c r="G38" s="727"/>
      <c r="H38" s="727"/>
      <c r="I38" s="727"/>
      <c r="J38" s="727"/>
      <c r="K38" s="727"/>
      <c r="L38" s="727"/>
      <c r="M38" s="727"/>
      <c r="N38" s="727"/>
      <c r="O38" s="727"/>
      <c r="P38" s="727"/>
      <c r="Q38" s="727"/>
      <c r="R38" s="727"/>
      <c r="S38" s="727"/>
      <c r="T38" s="727"/>
      <c r="U38" s="727"/>
      <c r="V38" s="727"/>
      <c r="W38" s="727"/>
      <c r="X38" s="727"/>
      <c r="Y38" s="727"/>
      <c r="Z38" s="727"/>
      <c r="AA38" s="228"/>
      <c r="AB38" s="228"/>
      <c r="AC38" s="228"/>
      <c r="AD38" s="228"/>
      <c r="AE38" s="228"/>
      <c r="AF38" s="228"/>
      <c r="AG38" s="239"/>
      <c r="AH38" s="240"/>
    </row>
    <row r="39" spans="2:34" s="1" customFormat="1" ht="20.100000000000001" customHeight="1" x14ac:dyDescent="0.15">
      <c r="B39" s="144"/>
      <c r="C39" s="2661" t="s">
        <v>1987</v>
      </c>
      <c r="D39" s="2968"/>
      <c r="E39" s="2968"/>
      <c r="F39" s="2968"/>
      <c r="G39" s="2968"/>
      <c r="H39" s="2968"/>
      <c r="I39" s="2968"/>
      <c r="J39" s="2968"/>
      <c r="K39" s="2968"/>
      <c r="L39" s="2968"/>
      <c r="M39" s="216" t="s">
        <v>10</v>
      </c>
      <c r="N39" s="1" t="s">
        <v>1988</v>
      </c>
      <c r="Q39" s="2"/>
      <c r="R39" s="2"/>
      <c r="S39" s="2"/>
      <c r="T39" s="2"/>
      <c r="U39" s="2"/>
      <c r="V39" s="2"/>
      <c r="W39" s="208" t="s">
        <v>10</v>
      </c>
      <c r="X39" s="1" t="s">
        <v>1989</v>
      </c>
      <c r="Y39"/>
      <c r="Z39"/>
      <c r="AA39" s="2"/>
      <c r="AB39" s="2"/>
      <c r="AC39" s="2"/>
      <c r="AD39" s="2"/>
      <c r="AE39" s="2"/>
      <c r="AF39" s="2"/>
      <c r="AG39" s="22"/>
      <c r="AH39" s="364"/>
    </row>
    <row r="40" spans="2:34" s="1" customFormat="1" ht="20.100000000000001" customHeight="1" x14ac:dyDescent="0.15">
      <c r="B40" s="144"/>
      <c r="C40" s="3179"/>
      <c r="D40" s="2975"/>
      <c r="E40" s="2975"/>
      <c r="F40" s="2975"/>
      <c r="G40" s="2975"/>
      <c r="H40" s="2975"/>
      <c r="I40" s="2975"/>
      <c r="J40" s="2975"/>
      <c r="K40" s="2975"/>
      <c r="L40" s="2975"/>
      <c r="M40" s="209" t="s">
        <v>10</v>
      </c>
      <c r="N40" s="8" t="s">
        <v>1990</v>
      </c>
      <c r="O40" s="8"/>
      <c r="P40" s="8"/>
      <c r="Q40" s="87"/>
      <c r="R40" s="87"/>
      <c r="S40" s="87"/>
      <c r="T40" s="87"/>
      <c r="U40" s="87"/>
      <c r="V40" s="87"/>
      <c r="W40" s="87"/>
      <c r="X40" s="87"/>
      <c r="Y40" s="210"/>
      <c r="Z40" s="8"/>
      <c r="AA40" s="87"/>
      <c r="AB40" s="355"/>
      <c r="AC40" s="355"/>
      <c r="AD40" s="355"/>
      <c r="AE40" s="355"/>
      <c r="AF40" s="355"/>
      <c r="AG40" s="87"/>
      <c r="AH40" s="364"/>
    </row>
    <row r="41" spans="2:34" s="1" customFormat="1" ht="9" customHeight="1" x14ac:dyDescent="0.15">
      <c r="B41" s="144"/>
      <c r="C41" s="718"/>
      <c r="D41" s="718"/>
      <c r="E41" s="718"/>
      <c r="F41" s="718"/>
      <c r="G41" s="718"/>
      <c r="H41" s="718"/>
      <c r="I41" s="718"/>
      <c r="J41" s="718"/>
      <c r="K41" s="718"/>
      <c r="L41" s="718"/>
      <c r="M41" s="208"/>
      <c r="Q41" s="2"/>
      <c r="R41" s="2"/>
      <c r="S41" s="2"/>
      <c r="T41" s="2"/>
      <c r="U41" s="2"/>
      <c r="V41" s="2"/>
      <c r="W41" s="2"/>
      <c r="X41" s="2"/>
      <c r="Y41" s="208"/>
      <c r="AA41" s="2"/>
      <c r="AB41" s="2"/>
      <c r="AC41" s="2"/>
      <c r="AD41" s="2"/>
      <c r="AE41" s="2"/>
      <c r="AF41" s="2"/>
      <c r="AG41" s="2"/>
      <c r="AH41" s="240"/>
    </row>
    <row r="42" spans="2:34" s="1" customFormat="1" ht="20.100000000000001" customHeight="1" x14ac:dyDescent="0.15">
      <c r="B42" s="146"/>
      <c r="C42" s="3598" t="s">
        <v>1996</v>
      </c>
      <c r="D42" s="3598"/>
      <c r="E42" s="3598"/>
      <c r="F42" s="3598"/>
      <c r="G42" s="3598"/>
      <c r="H42" s="3598"/>
      <c r="I42" s="3598"/>
      <c r="J42" s="3598"/>
      <c r="K42" s="3599"/>
      <c r="L42" s="3600"/>
      <c r="M42" s="3600"/>
      <c r="N42" s="3600"/>
      <c r="O42" s="3600"/>
      <c r="P42" s="3600"/>
      <c r="Q42" s="3600"/>
      <c r="R42" s="768" t="s">
        <v>478</v>
      </c>
      <c r="S42" s="3600"/>
      <c r="T42" s="3600"/>
      <c r="U42" s="3600"/>
      <c r="V42" s="3600"/>
      <c r="W42" s="3600"/>
      <c r="X42" s="3600"/>
      <c r="Y42" s="3600"/>
      <c r="Z42" s="768" t="s">
        <v>1574</v>
      </c>
      <c r="AA42" s="3600"/>
      <c r="AB42" s="3600"/>
      <c r="AC42" s="3600"/>
      <c r="AD42" s="3600"/>
      <c r="AE42" s="3600"/>
      <c r="AF42" s="3600"/>
      <c r="AG42" s="366" t="s">
        <v>647</v>
      </c>
      <c r="AH42" s="367"/>
    </row>
    <row r="43" spans="2:34" s="1" customFormat="1" ht="10.5" customHeight="1" x14ac:dyDescent="0.15">
      <c r="B43" s="88"/>
      <c r="C43" s="727"/>
      <c r="D43" s="727"/>
      <c r="E43" s="727"/>
      <c r="F43" s="727"/>
      <c r="G43" s="727"/>
      <c r="H43" s="727"/>
      <c r="I43" s="727"/>
      <c r="J43" s="727"/>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368"/>
    </row>
    <row r="44" spans="2:34" s="1" customFormat="1" ht="6" customHeight="1" x14ac:dyDescent="0.15">
      <c r="B44" s="718"/>
      <c r="C44" s="718"/>
      <c r="D44" s="718"/>
      <c r="E44" s="718"/>
      <c r="F44" s="718"/>
      <c r="X44" s="232"/>
      <c r="Y44" s="232"/>
    </row>
    <row r="45" spans="2:34" s="1" customFormat="1" x14ac:dyDescent="0.15">
      <c r="B45" s="3601" t="s">
        <v>1213</v>
      </c>
      <c r="C45" s="3601"/>
      <c r="D45" s="237" t="s">
        <v>1214</v>
      </c>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row>
    <row r="46" spans="2:34" s="1" customFormat="1" ht="13.5" customHeight="1" x14ac:dyDescent="0.15">
      <c r="B46" s="3601" t="s">
        <v>1215</v>
      </c>
      <c r="C46" s="3601"/>
      <c r="D46" s="3602" t="s">
        <v>1997</v>
      </c>
      <c r="E46" s="3602"/>
      <c r="F46" s="3602"/>
      <c r="G46" s="3602"/>
      <c r="H46" s="3602"/>
      <c r="I46" s="3602"/>
      <c r="J46" s="3602"/>
      <c r="K46" s="3602"/>
      <c r="L46" s="3602"/>
      <c r="M46" s="3602"/>
      <c r="N46" s="3602"/>
      <c r="O46" s="3602"/>
      <c r="P46" s="3602"/>
      <c r="Q46" s="3602"/>
      <c r="R46" s="3602"/>
      <c r="S46" s="3602"/>
      <c r="T46" s="3602"/>
      <c r="U46" s="3602"/>
      <c r="V46" s="3602"/>
      <c r="W46" s="3602"/>
      <c r="X46" s="3602"/>
      <c r="Y46" s="3602"/>
      <c r="Z46" s="3602"/>
      <c r="AA46" s="3602"/>
      <c r="AB46" s="3602"/>
      <c r="AC46" s="3602"/>
      <c r="AD46" s="3602"/>
      <c r="AE46" s="3602"/>
      <c r="AF46" s="3602"/>
      <c r="AG46" s="3602"/>
      <c r="AH46" s="3602"/>
    </row>
    <row r="47" spans="2:34" s="1" customFormat="1" ht="13.5" customHeight="1" x14ac:dyDescent="0.15">
      <c r="B47" s="745"/>
      <c r="C47" s="745"/>
      <c r="D47" s="3602"/>
      <c r="E47" s="3602"/>
      <c r="F47" s="3602"/>
      <c r="G47" s="3602"/>
      <c r="H47" s="3602"/>
      <c r="I47" s="3602"/>
      <c r="J47" s="3602"/>
      <c r="K47" s="3602"/>
      <c r="L47" s="3602"/>
      <c r="M47" s="3602"/>
      <c r="N47" s="3602"/>
      <c r="O47" s="3602"/>
      <c r="P47" s="3602"/>
      <c r="Q47" s="3602"/>
      <c r="R47" s="3602"/>
      <c r="S47" s="3602"/>
      <c r="T47" s="3602"/>
      <c r="U47" s="3602"/>
      <c r="V47" s="3602"/>
      <c r="W47" s="3602"/>
      <c r="X47" s="3602"/>
      <c r="Y47" s="3602"/>
      <c r="Z47" s="3602"/>
      <c r="AA47" s="3602"/>
      <c r="AB47" s="3602"/>
      <c r="AC47" s="3602"/>
      <c r="AD47" s="3602"/>
      <c r="AE47" s="3602"/>
      <c r="AF47" s="3602"/>
      <c r="AG47" s="3602"/>
      <c r="AH47" s="3602"/>
    </row>
    <row r="48" spans="2:34" s="1" customFormat="1" x14ac:dyDescent="0.15">
      <c r="B48" s="3601" t="s">
        <v>1217</v>
      </c>
      <c r="C48" s="3601"/>
      <c r="D48" s="238" t="s">
        <v>1998</v>
      </c>
      <c r="E48" s="717"/>
      <c r="F48" s="717"/>
      <c r="G48" s="717"/>
      <c r="H48" s="717"/>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717"/>
      <c r="AH48" s="717"/>
    </row>
    <row r="49" spans="1:37" ht="13.5" customHeight="1" x14ac:dyDescent="0.15">
      <c r="B49" s="3601" t="s">
        <v>1999</v>
      </c>
      <c r="C49" s="3601"/>
      <c r="D49" s="3602" t="s">
        <v>2000</v>
      </c>
      <c r="E49" s="3602"/>
      <c r="F49" s="3602"/>
      <c r="G49" s="3602"/>
      <c r="H49" s="3602"/>
      <c r="I49" s="3602"/>
      <c r="J49" s="3602"/>
      <c r="K49" s="3602"/>
      <c r="L49" s="3602"/>
      <c r="M49" s="3602"/>
      <c r="N49" s="3602"/>
      <c r="O49" s="3602"/>
      <c r="P49" s="3602"/>
      <c r="Q49" s="3602"/>
      <c r="R49" s="3602"/>
      <c r="S49" s="3602"/>
      <c r="T49" s="3602"/>
      <c r="U49" s="3602"/>
      <c r="V49" s="3602"/>
      <c r="W49" s="3602"/>
      <c r="X49" s="3602"/>
      <c r="Y49" s="3602"/>
      <c r="Z49" s="3602"/>
      <c r="AA49" s="3602"/>
      <c r="AB49" s="3602"/>
      <c r="AC49" s="3602"/>
      <c r="AD49" s="3602"/>
      <c r="AE49" s="3602"/>
      <c r="AF49" s="3602"/>
      <c r="AG49" s="3602"/>
      <c r="AH49" s="3602"/>
    </row>
    <row r="50" spans="1:37" s="14" customFormat="1" ht="25.15" customHeight="1" x14ac:dyDescent="0.15">
      <c r="B50" s="12"/>
      <c r="C50" s="2"/>
      <c r="D50" s="3602"/>
      <c r="E50" s="3602"/>
      <c r="F50" s="3602"/>
      <c r="G50" s="3602"/>
      <c r="H50" s="3602"/>
      <c r="I50" s="3602"/>
      <c r="J50" s="3602"/>
      <c r="K50" s="3602"/>
      <c r="L50" s="3602"/>
      <c r="M50" s="3602"/>
      <c r="N50" s="3602"/>
      <c r="O50" s="3602"/>
      <c r="P50" s="3602"/>
      <c r="Q50" s="3602"/>
      <c r="R50" s="3602"/>
      <c r="S50" s="3602"/>
      <c r="T50" s="3602"/>
      <c r="U50" s="3602"/>
      <c r="V50" s="3602"/>
      <c r="W50" s="3602"/>
      <c r="X50" s="3602"/>
      <c r="Y50" s="3602"/>
      <c r="Z50" s="3602"/>
      <c r="AA50" s="3602"/>
      <c r="AB50" s="3602"/>
      <c r="AC50" s="3602"/>
      <c r="AD50" s="3602"/>
      <c r="AE50" s="3602"/>
      <c r="AF50" s="3602"/>
      <c r="AG50" s="3602"/>
      <c r="AH50" s="3602"/>
    </row>
    <row r="51" spans="1:37" s="14" customFormat="1" ht="13.5" customHeight="1" x14ac:dyDescent="0.15">
      <c r="A51"/>
      <c r="B51" s="201" t="s">
        <v>2001</v>
      </c>
      <c r="C51" s="201"/>
      <c r="D51" s="3597" t="s">
        <v>2002</v>
      </c>
      <c r="E51" s="3597"/>
      <c r="F51" s="3597"/>
      <c r="G51" s="3597"/>
      <c r="H51" s="3597"/>
      <c r="I51" s="3597"/>
      <c r="J51" s="3597"/>
      <c r="K51" s="3597"/>
      <c r="L51" s="3597"/>
      <c r="M51" s="3597"/>
      <c r="N51" s="3597"/>
      <c r="O51" s="3597"/>
      <c r="P51" s="3597"/>
      <c r="Q51" s="3597"/>
      <c r="R51" s="3597"/>
      <c r="S51" s="3597"/>
      <c r="T51" s="3597"/>
      <c r="U51" s="3597"/>
      <c r="V51" s="3597"/>
      <c r="W51" s="3597"/>
      <c r="X51" s="3597"/>
      <c r="Y51" s="3597"/>
      <c r="Z51" s="3597"/>
      <c r="AA51" s="3597"/>
      <c r="AB51" s="3597"/>
      <c r="AC51" s="3597"/>
      <c r="AD51" s="3597"/>
      <c r="AE51" s="3597"/>
      <c r="AF51" s="3597"/>
      <c r="AG51" s="3597"/>
      <c r="AH51" s="3597"/>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9"/>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fitToHeight="0"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1" tint="0.499984740745262"/>
  </sheetPr>
  <dimension ref="B1:Y123"/>
  <sheetViews>
    <sheetView workbookViewId="0"/>
  </sheetViews>
  <sheetFormatPr defaultColWidth="4" defaultRowHeight="13.5" x14ac:dyDescent="0.15"/>
  <cols>
    <col min="1" max="1" width="2.125" style="827" customWidth="1"/>
    <col min="2" max="2" width="2.375" style="827" customWidth="1"/>
    <col min="3" max="8" width="4" style="827"/>
    <col min="9" max="20" width="4.625" style="827" customWidth="1"/>
    <col min="21" max="21" width="2.375" style="827" customWidth="1"/>
    <col min="22" max="24" width="3.25" style="827" customWidth="1"/>
    <col min="25" max="25" width="2.375" style="827" customWidth="1"/>
    <col min="26" max="26" width="2.125" style="827" customWidth="1"/>
    <col min="27" max="16384" width="4" style="827"/>
  </cols>
  <sheetData>
    <row r="1" spans="2:25" ht="6.75" customHeight="1" x14ac:dyDescent="0.15"/>
    <row r="2" spans="2:25" x14ac:dyDescent="0.15">
      <c r="B2" s="827" t="s">
        <v>1518</v>
      </c>
    </row>
    <row r="3" spans="2:25" ht="15.75" customHeight="1" x14ac:dyDescent="0.15">
      <c r="P3" s="829" t="s">
        <v>477</v>
      </c>
      <c r="Q3" s="2838"/>
      <c r="R3" s="2838"/>
      <c r="S3" s="830" t="s">
        <v>478</v>
      </c>
      <c r="T3" s="2838"/>
      <c r="U3" s="2838"/>
      <c r="V3" s="830" t="s">
        <v>646</v>
      </c>
      <c r="W3" s="2838"/>
      <c r="X3" s="2838"/>
      <c r="Y3" s="830" t="s">
        <v>647</v>
      </c>
    </row>
    <row r="4" spans="2:25" ht="6" customHeight="1" x14ac:dyDescent="0.15"/>
    <row r="5" spans="2:25" ht="27.75" customHeight="1" x14ac:dyDescent="0.15">
      <c r="B5" s="3065" t="s">
        <v>1119</v>
      </c>
      <c r="C5" s="2838"/>
      <c r="D5" s="2838"/>
      <c r="E5" s="2838"/>
      <c r="F5" s="2838"/>
      <c r="G5" s="2838"/>
      <c r="H5" s="2838"/>
      <c r="I5" s="2838"/>
      <c r="J5" s="2838"/>
      <c r="K5" s="2838"/>
      <c r="L5" s="2838"/>
      <c r="M5" s="2838"/>
      <c r="N5" s="2838"/>
      <c r="O5" s="2838"/>
      <c r="P5" s="2838"/>
      <c r="Q5" s="2838"/>
      <c r="R5" s="2838"/>
      <c r="S5" s="2838"/>
      <c r="T5" s="2838"/>
      <c r="U5" s="2838"/>
      <c r="V5" s="2838"/>
      <c r="W5" s="2838"/>
      <c r="X5" s="2838"/>
      <c r="Y5" s="2838"/>
    </row>
    <row r="6" spans="2:25" ht="5.25" customHeight="1" x14ac:dyDescent="0.15"/>
    <row r="7" spans="2:25" ht="23.25" customHeight="1" x14ac:dyDescent="0.15">
      <c r="B7" s="2564" t="s">
        <v>1093</v>
      </c>
      <c r="C7" s="2565"/>
      <c r="D7" s="2565"/>
      <c r="E7" s="2565"/>
      <c r="F7" s="2566"/>
      <c r="G7" s="2731"/>
      <c r="H7" s="3080"/>
      <c r="I7" s="3080"/>
      <c r="J7" s="3080"/>
      <c r="K7" s="3080"/>
      <c r="L7" s="3080"/>
      <c r="M7" s="3080"/>
      <c r="N7" s="3080"/>
      <c r="O7" s="3080"/>
      <c r="P7" s="3080"/>
      <c r="Q7" s="3080"/>
      <c r="R7" s="3080"/>
      <c r="S7" s="3080"/>
      <c r="T7" s="3080"/>
      <c r="U7" s="3080"/>
      <c r="V7" s="3080"/>
      <c r="W7" s="3080"/>
      <c r="X7" s="3080"/>
      <c r="Y7" s="3081"/>
    </row>
    <row r="8" spans="2:25" ht="23.25" customHeight="1" x14ac:dyDescent="0.15">
      <c r="B8" s="2564" t="s">
        <v>791</v>
      </c>
      <c r="C8" s="2565"/>
      <c r="D8" s="2565"/>
      <c r="E8" s="2565"/>
      <c r="F8" s="2566"/>
      <c r="G8" s="831" t="s">
        <v>10</v>
      </c>
      <c r="H8" s="832" t="s">
        <v>762</v>
      </c>
      <c r="I8" s="832"/>
      <c r="J8" s="832"/>
      <c r="K8" s="832"/>
      <c r="L8" s="843" t="s">
        <v>10</v>
      </c>
      <c r="M8" s="832" t="s">
        <v>763</v>
      </c>
      <c r="N8" s="832"/>
      <c r="O8" s="832"/>
      <c r="P8" s="832"/>
      <c r="Q8" s="843" t="s">
        <v>10</v>
      </c>
      <c r="R8" s="832" t="s">
        <v>764</v>
      </c>
      <c r="S8" s="832"/>
      <c r="T8" s="832"/>
      <c r="U8" s="860"/>
      <c r="V8" s="860"/>
      <c r="W8" s="860"/>
      <c r="X8" s="860"/>
      <c r="Y8" s="921"/>
    </row>
    <row r="9" spans="2:25" ht="23.25" customHeight="1" x14ac:dyDescent="0.15">
      <c r="B9" s="2783" t="s">
        <v>1120</v>
      </c>
      <c r="C9" s="2784"/>
      <c r="D9" s="2784"/>
      <c r="E9" s="2784"/>
      <c r="F9" s="2785"/>
      <c r="G9" s="843" t="s">
        <v>10</v>
      </c>
      <c r="H9" s="837" t="s">
        <v>1034</v>
      </c>
      <c r="I9" s="837"/>
      <c r="J9" s="860"/>
      <c r="K9" s="860"/>
      <c r="L9" s="860"/>
      <c r="M9" s="860"/>
      <c r="N9" s="860"/>
      <c r="O9" s="843" t="s">
        <v>10</v>
      </c>
      <c r="P9" s="837" t="s">
        <v>1035</v>
      </c>
      <c r="Q9" s="860"/>
      <c r="R9" s="860"/>
      <c r="S9" s="860"/>
      <c r="T9" s="860"/>
      <c r="U9" s="860"/>
      <c r="V9" s="860"/>
      <c r="W9" s="860"/>
      <c r="X9" s="860"/>
      <c r="Y9" s="921"/>
    </row>
    <row r="10" spans="2:25" ht="23.25" customHeight="1" x14ac:dyDescent="0.15">
      <c r="B10" s="3067"/>
      <c r="C10" s="2838"/>
      <c r="D10" s="2838"/>
      <c r="E10" s="2838"/>
      <c r="F10" s="3068"/>
      <c r="G10" s="843" t="s">
        <v>10</v>
      </c>
      <c r="H10" s="827" t="s">
        <v>1036</v>
      </c>
      <c r="I10" s="846"/>
      <c r="J10" s="846"/>
      <c r="K10" s="846"/>
      <c r="L10" s="846"/>
      <c r="M10" s="846"/>
      <c r="N10" s="846"/>
      <c r="O10" s="843" t="s">
        <v>10</v>
      </c>
      <c r="P10" s="827" t="s">
        <v>1121</v>
      </c>
      <c r="Q10" s="846"/>
      <c r="R10" s="846"/>
      <c r="S10" s="846"/>
      <c r="T10" s="846"/>
      <c r="U10" s="846"/>
      <c r="V10" s="846"/>
      <c r="W10" s="846"/>
      <c r="X10" s="846"/>
      <c r="Y10" s="844"/>
    </row>
    <row r="11" spans="2:25" ht="23.25" customHeight="1" x14ac:dyDescent="0.15">
      <c r="B11" s="2786"/>
      <c r="C11" s="2787"/>
      <c r="D11" s="2787"/>
      <c r="E11" s="2787"/>
      <c r="F11" s="2788"/>
      <c r="G11" s="863" t="s">
        <v>10</v>
      </c>
      <c r="H11" s="854" t="s">
        <v>1122</v>
      </c>
      <c r="I11" s="866"/>
      <c r="J11" s="866"/>
      <c r="K11" s="866"/>
      <c r="L11" s="866"/>
      <c r="M11" s="866"/>
      <c r="N11" s="866"/>
      <c r="O11" s="866"/>
      <c r="P11" s="866"/>
      <c r="Q11" s="866"/>
      <c r="R11" s="866"/>
      <c r="S11" s="866"/>
      <c r="T11" s="866"/>
      <c r="U11" s="866"/>
      <c r="V11" s="866"/>
      <c r="W11" s="866"/>
      <c r="X11" s="866"/>
      <c r="Y11" s="960"/>
    </row>
    <row r="13" spans="2:25" ht="6" customHeight="1" x14ac:dyDescent="0.15">
      <c r="B13" s="836"/>
      <c r="C13" s="837"/>
      <c r="D13" s="837"/>
      <c r="E13" s="837"/>
      <c r="F13" s="837"/>
      <c r="G13" s="837"/>
      <c r="H13" s="837"/>
      <c r="I13" s="837"/>
      <c r="J13" s="837"/>
      <c r="K13" s="837"/>
      <c r="L13" s="837"/>
      <c r="M13" s="837"/>
      <c r="N13" s="837"/>
      <c r="O13" s="837"/>
      <c r="P13" s="837"/>
      <c r="Q13" s="837"/>
      <c r="R13" s="837"/>
      <c r="S13" s="837"/>
      <c r="T13" s="837"/>
      <c r="U13" s="836"/>
      <c r="V13" s="837"/>
      <c r="W13" s="837"/>
      <c r="X13" s="837"/>
      <c r="Y13" s="838"/>
    </row>
    <row r="14" spans="2:25" x14ac:dyDescent="0.15">
      <c r="B14" s="839" t="s">
        <v>1123</v>
      </c>
      <c r="U14" s="839"/>
      <c r="V14" s="840" t="s">
        <v>769</v>
      </c>
      <c r="W14" s="840" t="s">
        <v>770</v>
      </c>
      <c r="X14" s="840" t="s">
        <v>771</v>
      </c>
      <c r="Y14" s="841"/>
    </row>
    <row r="15" spans="2:25" ht="6.75" customHeight="1" x14ac:dyDescent="0.15">
      <c r="B15" s="839"/>
      <c r="U15" s="839"/>
      <c r="Y15" s="841"/>
    </row>
    <row r="16" spans="2:25" ht="18" customHeight="1" x14ac:dyDescent="0.15">
      <c r="B16" s="839"/>
      <c r="C16" s="827" t="s">
        <v>2276</v>
      </c>
      <c r="U16" s="842"/>
      <c r="V16" s="843"/>
      <c r="W16" s="843"/>
      <c r="X16" s="843"/>
      <c r="Y16" s="844"/>
    </row>
    <row r="17" spans="2:25" ht="6.75" customHeight="1" x14ac:dyDescent="0.15">
      <c r="B17" s="839"/>
      <c r="U17" s="851"/>
      <c r="V17" s="830"/>
      <c r="W17" s="830"/>
      <c r="X17" s="830"/>
      <c r="Y17" s="852"/>
    </row>
    <row r="18" spans="2:25" ht="14.25" customHeight="1" x14ac:dyDescent="0.15">
      <c r="B18" s="839"/>
      <c r="C18" s="827" t="s">
        <v>1124</v>
      </c>
      <c r="D18" s="2564" t="s">
        <v>1125</v>
      </c>
      <c r="E18" s="2565"/>
      <c r="F18" s="2565"/>
      <c r="G18" s="2565"/>
      <c r="H18" s="2566"/>
      <c r="I18" s="1038" t="s">
        <v>1126</v>
      </c>
      <c r="J18" s="877"/>
      <c r="K18" s="877"/>
      <c r="L18" s="2565"/>
      <c r="M18" s="2565"/>
      <c r="N18" s="2565"/>
      <c r="O18" s="835" t="s">
        <v>860</v>
      </c>
      <c r="U18" s="851"/>
      <c r="V18" s="830"/>
      <c r="W18" s="830"/>
      <c r="X18" s="830"/>
      <c r="Y18" s="852"/>
    </row>
    <row r="19" spans="2:25" ht="7.5" customHeight="1" x14ac:dyDescent="0.15">
      <c r="B19" s="839"/>
      <c r="U19" s="851"/>
      <c r="V19" s="830"/>
      <c r="W19" s="830"/>
      <c r="X19" s="830"/>
      <c r="Y19" s="852"/>
    </row>
    <row r="20" spans="2:25" ht="18" customHeight="1" x14ac:dyDescent="0.15">
      <c r="B20" s="839"/>
      <c r="C20" s="827" t="s">
        <v>2277</v>
      </c>
      <c r="U20" s="851"/>
      <c r="V20" s="830"/>
      <c r="W20" s="830"/>
      <c r="X20" s="830"/>
      <c r="Y20" s="852"/>
    </row>
    <row r="21" spans="2:25" ht="6.75" customHeight="1" x14ac:dyDescent="0.15">
      <c r="B21" s="839"/>
      <c r="U21" s="851"/>
      <c r="V21" s="830"/>
      <c r="W21" s="830"/>
      <c r="X21" s="830"/>
      <c r="Y21" s="852"/>
    </row>
    <row r="22" spans="2:25" ht="14.25" customHeight="1" x14ac:dyDescent="0.15">
      <c r="B22" s="839"/>
      <c r="C22" s="827" t="s">
        <v>1124</v>
      </c>
      <c r="D22" s="2564" t="s">
        <v>1127</v>
      </c>
      <c r="E22" s="2565"/>
      <c r="F22" s="2565"/>
      <c r="G22" s="2565"/>
      <c r="H22" s="2566"/>
      <c r="I22" s="1038" t="s">
        <v>1126</v>
      </c>
      <c r="J22" s="877"/>
      <c r="K22" s="877"/>
      <c r="L22" s="2565"/>
      <c r="M22" s="2565"/>
      <c r="N22" s="2565"/>
      <c r="O22" s="835" t="s">
        <v>860</v>
      </c>
      <c r="U22" s="851"/>
      <c r="V22" s="830"/>
      <c r="W22" s="830"/>
      <c r="X22" s="830"/>
      <c r="Y22" s="852"/>
    </row>
    <row r="23" spans="2:25" ht="7.5" customHeight="1" x14ac:dyDescent="0.15">
      <c r="B23" s="839"/>
      <c r="U23" s="851"/>
      <c r="V23" s="830"/>
      <c r="W23" s="830"/>
      <c r="X23" s="830"/>
      <c r="Y23" s="852"/>
    </row>
    <row r="24" spans="2:25" ht="18" customHeight="1" x14ac:dyDescent="0.15">
      <c r="B24" s="839"/>
      <c r="C24" s="827" t="s">
        <v>2278</v>
      </c>
      <c r="U24" s="842"/>
      <c r="V24" s="843" t="s">
        <v>10</v>
      </c>
      <c r="W24" s="843" t="s">
        <v>770</v>
      </c>
      <c r="X24" s="843" t="s">
        <v>10</v>
      </c>
      <c r="Y24" s="844"/>
    </row>
    <row r="25" spans="2:25" ht="18" customHeight="1" x14ac:dyDescent="0.15">
      <c r="B25" s="839"/>
      <c r="C25" s="827" t="s">
        <v>1128</v>
      </c>
      <c r="U25" s="842"/>
      <c r="V25" s="846"/>
      <c r="W25" s="846"/>
      <c r="X25" s="846"/>
      <c r="Y25" s="844"/>
    </row>
    <row r="26" spans="2:25" ht="18" customHeight="1" x14ac:dyDescent="0.15">
      <c r="B26" s="839"/>
      <c r="C26" s="827" t="s">
        <v>2279</v>
      </c>
      <c r="T26" s="827" t="s">
        <v>1129</v>
      </c>
      <c r="U26" s="842"/>
      <c r="V26" s="843" t="s">
        <v>10</v>
      </c>
      <c r="W26" s="843" t="s">
        <v>770</v>
      </c>
      <c r="X26" s="843" t="s">
        <v>10</v>
      </c>
      <c r="Y26" s="844"/>
    </row>
    <row r="27" spans="2:25" ht="18" customHeight="1" x14ac:dyDescent="0.15">
      <c r="B27" s="839"/>
      <c r="C27" s="827" t="s">
        <v>2280</v>
      </c>
      <c r="U27" s="842"/>
      <c r="V27" s="843" t="s">
        <v>10</v>
      </c>
      <c r="W27" s="843" t="s">
        <v>770</v>
      </c>
      <c r="X27" s="843" t="s">
        <v>10</v>
      </c>
      <c r="Y27" s="844"/>
    </row>
    <row r="28" spans="2:25" ht="18" customHeight="1" x14ac:dyDescent="0.15">
      <c r="B28" s="839"/>
      <c r="C28" s="827" t="s">
        <v>1130</v>
      </c>
      <c r="U28" s="842"/>
      <c r="V28" s="846"/>
      <c r="W28" s="846"/>
      <c r="X28" s="846"/>
      <c r="Y28" s="844"/>
    </row>
    <row r="29" spans="2:25" ht="18" customHeight="1" x14ac:dyDescent="0.15">
      <c r="B29" s="839"/>
      <c r="C29" s="827" t="s">
        <v>2281</v>
      </c>
      <c r="U29" s="842"/>
      <c r="V29" s="843" t="s">
        <v>10</v>
      </c>
      <c r="W29" s="843" t="s">
        <v>770</v>
      </c>
      <c r="X29" s="843" t="s">
        <v>10</v>
      </c>
      <c r="Y29" s="844"/>
    </row>
    <row r="30" spans="2:25" ht="18" customHeight="1" x14ac:dyDescent="0.15">
      <c r="B30" s="839"/>
      <c r="C30" s="827" t="s">
        <v>2282</v>
      </c>
      <c r="U30" s="842"/>
      <c r="V30" s="843" t="s">
        <v>10</v>
      </c>
      <c r="W30" s="843" t="s">
        <v>770</v>
      </c>
      <c r="X30" s="843" t="s">
        <v>10</v>
      </c>
      <c r="Y30" s="844"/>
    </row>
    <row r="31" spans="2:25" ht="18" customHeight="1" x14ac:dyDescent="0.15">
      <c r="B31" s="839"/>
      <c r="C31" s="827" t="s">
        <v>1131</v>
      </c>
      <c r="U31" s="842"/>
      <c r="V31" s="846"/>
      <c r="W31" s="846"/>
      <c r="X31" s="846"/>
      <c r="Y31" s="844"/>
    </row>
    <row r="32" spans="2:25" ht="18" customHeight="1" x14ac:dyDescent="0.15">
      <c r="B32" s="839"/>
      <c r="C32" s="827" t="s">
        <v>2478</v>
      </c>
      <c r="U32" s="842"/>
      <c r="V32" s="843" t="s">
        <v>10</v>
      </c>
      <c r="W32" s="843" t="s">
        <v>770</v>
      </c>
      <c r="X32" s="843" t="s">
        <v>10</v>
      </c>
      <c r="Y32" s="844"/>
    </row>
    <row r="33" spans="2:25" ht="18" customHeight="1" x14ac:dyDescent="0.15">
      <c r="B33" s="839"/>
      <c r="C33" s="827" t="s">
        <v>2283</v>
      </c>
      <c r="U33" s="842"/>
      <c r="V33" s="843"/>
      <c r="W33" s="843"/>
      <c r="X33" s="843"/>
      <c r="Y33" s="844"/>
    </row>
    <row r="34" spans="2:25" ht="18" customHeight="1" x14ac:dyDescent="0.15">
      <c r="B34" s="839"/>
      <c r="C34" s="827" t="s">
        <v>2284</v>
      </c>
      <c r="U34" s="842"/>
      <c r="V34" s="843"/>
      <c r="W34" s="843"/>
      <c r="X34" s="843"/>
      <c r="Y34" s="844"/>
    </row>
    <row r="35" spans="2:25" ht="18" customHeight="1" x14ac:dyDescent="0.15">
      <c r="B35" s="839"/>
      <c r="C35" s="827" t="s">
        <v>2479</v>
      </c>
      <c r="U35" s="842"/>
      <c r="V35" s="843" t="s">
        <v>10</v>
      </c>
      <c r="W35" s="843" t="s">
        <v>770</v>
      </c>
      <c r="X35" s="843" t="s">
        <v>10</v>
      </c>
      <c r="Y35" s="844"/>
    </row>
    <row r="36" spans="2:25" ht="18" customHeight="1" x14ac:dyDescent="0.15">
      <c r="B36" s="839"/>
      <c r="C36" s="827" t="s">
        <v>2285</v>
      </c>
      <c r="U36" s="842"/>
      <c r="V36" s="846"/>
      <c r="W36" s="846"/>
      <c r="X36" s="846"/>
      <c r="Y36" s="844"/>
    </row>
    <row r="37" spans="2:25" ht="18" customHeight="1" x14ac:dyDescent="0.15">
      <c r="B37" s="839"/>
      <c r="D37" s="827" t="s">
        <v>2286</v>
      </c>
      <c r="U37" s="842"/>
      <c r="V37" s="843" t="s">
        <v>10</v>
      </c>
      <c r="W37" s="843" t="s">
        <v>770</v>
      </c>
      <c r="X37" s="843" t="s">
        <v>10</v>
      </c>
      <c r="Y37" s="844"/>
    </row>
    <row r="38" spans="2:25" ht="18" customHeight="1" x14ac:dyDescent="0.15">
      <c r="B38" s="839"/>
      <c r="D38" s="827" t="s">
        <v>2287</v>
      </c>
      <c r="U38" s="842"/>
      <c r="V38" s="843" t="s">
        <v>10</v>
      </c>
      <c r="W38" s="843" t="s">
        <v>770</v>
      </c>
      <c r="X38" s="843" t="s">
        <v>10</v>
      </c>
      <c r="Y38" s="844"/>
    </row>
    <row r="39" spans="2:25" ht="18" customHeight="1" x14ac:dyDescent="0.15">
      <c r="B39" s="839"/>
      <c r="C39" s="827" t="s">
        <v>2288</v>
      </c>
      <c r="U39" s="842"/>
      <c r="V39" s="1044"/>
      <c r="W39" s="830" t="s">
        <v>770</v>
      </c>
      <c r="X39" s="1044"/>
      <c r="Y39" s="844"/>
    </row>
    <row r="40" spans="2:25" ht="18" customHeight="1" x14ac:dyDescent="0.15">
      <c r="B40" s="839"/>
      <c r="C40" s="827" t="s">
        <v>1132</v>
      </c>
      <c r="U40" s="842"/>
      <c r="V40" s="846"/>
      <c r="W40" s="846"/>
      <c r="X40" s="846"/>
      <c r="Y40" s="844"/>
    </row>
    <row r="41" spans="2:25" ht="18" customHeight="1" x14ac:dyDescent="0.15">
      <c r="B41" s="839"/>
      <c r="C41" s="827" t="s">
        <v>2289</v>
      </c>
      <c r="U41" s="842"/>
      <c r="V41" s="843" t="s">
        <v>10</v>
      </c>
      <c r="W41" s="843" t="s">
        <v>770</v>
      </c>
      <c r="X41" s="843" t="s">
        <v>10</v>
      </c>
      <c r="Y41" s="844"/>
    </row>
    <row r="42" spans="2:25" ht="18" customHeight="1" x14ac:dyDescent="0.15">
      <c r="B42" s="839"/>
      <c r="C42" s="827" t="s">
        <v>1133</v>
      </c>
      <c r="U42" s="851"/>
      <c r="V42" s="830"/>
      <c r="W42" s="830"/>
      <c r="X42" s="830"/>
      <c r="Y42" s="852"/>
    </row>
    <row r="43" spans="2:25" ht="18" customHeight="1" x14ac:dyDescent="0.15">
      <c r="B43" s="839"/>
      <c r="C43" s="827" t="s">
        <v>2290</v>
      </c>
      <c r="U43" s="842"/>
      <c r="V43" s="843" t="s">
        <v>10</v>
      </c>
      <c r="W43" s="843" t="s">
        <v>770</v>
      </c>
      <c r="X43" s="843" t="s">
        <v>10</v>
      </c>
      <c r="Y43" s="844"/>
    </row>
    <row r="44" spans="2:25" ht="18" customHeight="1" x14ac:dyDescent="0.15">
      <c r="B44" s="839"/>
      <c r="C44" s="827" t="s">
        <v>1134</v>
      </c>
      <c r="U44" s="851"/>
      <c r="V44" s="830"/>
      <c r="W44" s="830"/>
      <c r="X44" s="830"/>
      <c r="Y44" s="852"/>
    </row>
    <row r="45" spans="2:25" ht="18" customHeight="1" x14ac:dyDescent="0.15">
      <c r="B45" s="839"/>
      <c r="C45" s="827" t="s">
        <v>2291</v>
      </c>
      <c r="U45" s="851"/>
      <c r="V45" s="830"/>
      <c r="W45" s="830"/>
      <c r="X45" s="830"/>
      <c r="Y45" s="852"/>
    </row>
    <row r="46" spans="2:25" ht="15" customHeight="1" x14ac:dyDescent="0.15">
      <c r="B46" s="839"/>
      <c r="U46" s="839"/>
      <c r="Y46" s="841"/>
    </row>
    <row r="47" spans="2:25" ht="15" customHeight="1" x14ac:dyDescent="0.15">
      <c r="B47" s="839" t="s">
        <v>1135</v>
      </c>
      <c r="U47" s="851"/>
      <c r="V47" s="840" t="s">
        <v>769</v>
      </c>
      <c r="W47" s="840" t="s">
        <v>770</v>
      </c>
      <c r="X47" s="840" t="s">
        <v>771</v>
      </c>
      <c r="Y47" s="852"/>
    </row>
    <row r="48" spans="2:25" ht="6.75" customHeight="1" x14ac:dyDescent="0.15">
      <c r="B48" s="839"/>
      <c r="U48" s="851"/>
      <c r="V48" s="830"/>
      <c r="W48" s="830"/>
      <c r="X48" s="830"/>
      <c r="Y48" s="852"/>
    </row>
    <row r="49" spans="2:25" ht="18" customHeight="1" x14ac:dyDescent="0.15">
      <c r="B49" s="839"/>
      <c r="C49" s="827" t="s">
        <v>1136</v>
      </c>
      <c r="U49" s="842"/>
      <c r="V49" s="843" t="s">
        <v>10</v>
      </c>
      <c r="W49" s="843" t="s">
        <v>770</v>
      </c>
      <c r="X49" s="843" t="s">
        <v>10</v>
      </c>
      <c r="Y49" s="844"/>
    </row>
    <row r="50" spans="2:25" ht="18" customHeight="1" x14ac:dyDescent="0.15">
      <c r="B50" s="839"/>
      <c r="C50" s="827" t="s">
        <v>1137</v>
      </c>
      <c r="U50" s="839"/>
      <c r="Y50" s="841"/>
    </row>
    <row r="51" spans="2:25" ht="18" customHeight="1" x14ac:dyDescent="0.15">
      <c r="B51" s="839"/>
      <c r="C51" s="827" t="s">
        <v>2292</v>
      </c>
      <c r="U51" s="842"/>
      <c r="V51" s="843" t="s">
        <v>10</v>
      </c>
      <c r="W51" s="843" t="s">
        <v>770</v>
      </c>
      <c r="X51" s="843" t="s">
        <v>10</v>
      </c>
      <c r="Y51" s="844"/>
    </row>
    <row r="52" spans="2:25" ht="18" customHeight="1" x14ac:dyDescent="0.15">
      <c r="B52" s="839"/>
      <c r="D52" s="2812" t="s">
        <v>1138</v>
      </c>
      <c r="E52" s="2812"/>
      <c r="F52" s="2812"/>
      <c r="G52" s="2812"/>
      <c r="H52" s="2812"/>
      <c r="I52" s="2812"/>
      <c r="J52" s="2812"/>
      <c r="K52" s="2812"/>
      <c r="L52" s="2812"/>
      <c r="M52" s="2812"/>
      <c r="N52" s="2812"/>
      <c r="O52" s="2812"/>
      <c r="P52" s="2812"/>
      <c r="Q52" s="2812"/>
      <c r="R52" s="2812"/>
      <c r="S52" s="2812"/>
      <c r="T52" s="3063"/>
      <c r="U52" s="842"/>
      <c r="V52" s="843"/>
      <c r="W52" s="843"/>
      <c r="X52" s="843"/>
      <c r="Y52" s="844"/>
    </row>
    <row r="53" spans="2:25" ht="18" customHeight="1" x14ac:dyDescent="0.15">
      <c r="B53" s="839"/>
      <c r="D53" s="2812" t="s">
        <v>1139</v>
      </c>
      <c r="E53" s="2812"/>
      <c r="F53" s="2812"/>
      <c r="G53" s="2812"/>
      <c r="H53" s="2812"/>
      <c r="I53" s="2812"/>
      <c r="J53" s="2812"/>
      <c r="K53" s="2812"/>
      <c r="L53" s="2812"/>
      <c r="M53" s="2812"/>
      <c r="N53" s="2812"/>
      <c r="O53" s="2812"/>
      <c r="P53" s="2812"/>
      <c r="Q53" s="2812"/>
      <c r="R53" s="2812"/>
      <c r="S53" s="2812"/>
      <c r="T53" s="3063"/>
      <c r="U53" s="842"/>
      <c r="V53" s="843"/>
      <c r="W53" s="843"/>
      <c r="X53" s="843"/>
      <c r="Y53" s="844"/>
    </row>
    <row r="54" spans="2:25" ht="18" customHeight="1" x14ac:dyDescent="0.15">
      <c r="B54" s="839"/>
      <c r="D54" s="2812" t="s">
        <v>1140</v>
      </c>
      <c r="E54" s="2812"/>
      <c r="F54" s="2812"/>
      <c r="G54" s="2812"/>
      <c r="H54" s="2812"/>
      <c r="I54" s="2812"/>
      <c r="J54" s="2812"/>
      <c r="K54" s="2812"/>
      <c r="L54" s="2812"/>
      <c r="M54" s="2812"/>
      <c r="N54" s="2812"/>
      <c r="O54" s="2812"/>
      <c r="P54" s="2812"/>
      <c r="Q54" s="2812"/>
      <c r="R54" s="2812"/>
      <c r="S54" s="2812"/>
      <c r="T54" s="3063"/>
      <c r="U54" s="842"/>
      <c r="V54" s="843"/>
      <c r="W54" s="843"/>
      <c r="X54" s="843"/>
      <c r="Y54" s="844"/>
    </row>
    <row r="55" spans="2:25" ht="18" customHeight="1" x14ac:dyDescent="0.15">
      <c r="B55" s="839"/>
      <c r="D55" s="2812" t="s">
        <v>1141</v>
      </c>
      <c r="E55" s="2812"/>
      <c r="F55" s="2812"/>
      <c r="G55" s="2812"/>
      <c r="H55" s="2812"/>
      <c r="I55" s="2812"/>
      <c r="J55" s="2812"/>
      <c r="K55" s="2812"/>
      <c r="L55" s="2812"/>
      <c r="M55" s="2812"/>
      <c r="N55" s="2812"/>
      <c r="O55" s="2812"/>
      <c r="P55" s="2812"/>
      <c r="Q55" s="2812"/>
      <c r="R55" s="2812"/>
      <c r="S55" s="2812"/>
      <c r="T55" s="3063"/>
      <c r="U55" s="842"/>
      <c r="V55" s="843"/>
      <c r="W55" s="843"/>
      <c r="X55" s="843"/>
      <c r="Y55" s="844"/>
    </row>
    <row r="56" spans="2:25" ht="18" customHeight="1" x14ac:dyDescent="0.15">
      <c r="B56" s="839"/>
      <c r="D56" s="2812" t="s">
        <v>1142</v>
      </c>
      <c r="E56" s="2812"/>
      <c r="F56" s="2812"/>
      <c r="G56" s="2812"/>
      <c r="H56" s="2812"/>
      <c r="I56" s="2812"/>
      <c r="J56" s="2812"/>
      <c r="K56" s="2812"/>
      <c r="L56" s="2812"/>
      <c r="M56" s="2812"/>
      <c r="N56" s="2812"/>
      <c r="O56" s="2812"/>
      <c r="P56" s="2812"/>
      <c r="Q56" s="2812"/>
      <c r="R56" s="2812"/>
      <c r="S56" s="2812"/>
      <c r="T56" s="3063"/>
      <c r="U56" s="842"/>
      <c r="V56" s="843"/>
      <c r="W56" s="843"/>
      <c r="X56" s="843"/>
      <c r="Y56" s="844"/>
    </row>
    <row r="57" spans="2:25" ht="18" customHeight="1" x14ac:dyDescent="0.15">
      <c r="B57" s="839"/>
      <c r="C57" s="827" t="s">
        <v>1143</v>
      </c>
      <c r="U57" s="842"/>
      <c r="V57" s="843" t="s">
        <v>10</v>
      </c>
      <c r="W57" s="843" t="s">
        <v>770</v>
      </c>
      <c r="X57" s="843" t="s">
        <v>10</v>
      </c>
      <c r="Y57" s="844"/>
    </row>
    <row r="58" spans="2:25" ht="8.25" customHeight="1" x14ac:dyDescent="0.15">
      <c r="B58" s="853"/>
      <c r="C58" s="854"/>
      <c r="D58" s="854"/>
      <c r="E58" s="854"/>
      <c r="F58" s="854"/>
      <c r="G58" s="854"/>
      <c r="H58" s="854"/>
      <c r="I58" s="854"/>
      <c r="J58" s="854"/>
      <c r="K58" s="854"/>
      <c r="L58" s="854"/>
      <c r="M58" s="854"/>
      <c r="N58" s="854"/>
      <c r="O58" s="854"/>
      <c r="P58" s="854"/>
      <c r="Q58" s="854"/>
      <c r="R58" s="854"/>
      <c r="S58" s="854"/>
      <c r="T58" s="854"/>
      <c r="U58" s="2786"/>
      <c r="V58" s="2787"/>
      <c r="W58" s="2787"/>
      <c r="X58" s="2787"/>
      <c r="Y58" s="2788"/>
    </row>
    <row r="59" spans="2:25" x14ac:dyDescent="0.15">
      <c r="B59" s="827" t="s">
        <v>1144</v>
      </c>
    </row>
    <row r="60" spans="2:25" ht="14.25" customHeight="1" x14ac:dyDescent="0.15">
      <c r="B60" s="827" t="s">
        <v>1145</v>
      </c>
    </row>
    <row r="61" spans="2:25" ht="9" customHeight="1" x14ac:dyDescent="0.15">
      <c r="B61" s="836"/>
      <c r="C61" s="837"/>
      <c r="D61" s="837"/>
      <c r="E61" s="837"/>
      <c r="F61" s="837"/>
      <c r="G61" s="837"/>
      <c r="H61" s="837"/>
      <c r="I61" s="837"/>
      <c r="J61" s="837"/>
      <c r="K61" s="837"/>
      <c r="L61" s="837"/>
      <c r="M61" s="837"/>
      <c r="N61" s="837"/>
      <c r="O61" s="837"/>
      <c r="P61" s="837"/>
      <c r="Q61" s="837"/>
      <c r="R61" s="837"/>
      <c r="S61" s="837"/>
      <c r="T61" s="837"/>
      <c r="U61" s="836"/>
      <c r="V61" s="837"/>
      <c r="W61" s="837"/>
      <c r="X61" s="837"/>
      <c r="Y61" s="838"/>
    </row>
    <row r="62" spans="2:25" x14ac:dyDescent="0.15">
      <c r="B62" s="839" t="s">
        <v>1146</v>
      </c>
      <c r="U62" s="839"/>
      <c r="V62" s="840" t="s">
        <v>769</v>
      </c>
      <c r="W62" s="840" t="s">
        <v>770</v>
      </c>
      <c r="X62" s="840" t="s">
        <v>771</v>
      </c>
      <c r="Y62" s="841"/>
    </row>
    <row r="63" spans="2:25" ht="6.75" customHeight="1" x14ac:dyDescent="0.15">
      <c r="B63" s="839"/>
      <c r="U63" s="839"/>
      <c r="Y63" s="841"/>
    </row>
    <row r="64" spans="2:25" ht="18" customHeight="1" x14ac:dyDescent="0.15">
      <c r="B64" s="839"/>
      <c r="C64" s="827" t="s">
        <v>1147</v>
      </c>
      <c r="U64" s="842"/>
      <c r="V64" s="843" t="s">
        <v>10</v>
      </c>
      <c r="W64" s="843" t="s">
        <v>770</v>
      </c>
      <c r="X64" s="843" t="s">
        <v>10</v>
      </c>
      <c r="Y64" s="844"/>
    </row>
    <row r="65" spans="2:25" ht="18" customHeight="1" x14ac:dyDescent="0.15">
      <c r="B65" s="839"/>
      <c r="C65" s="827" t="s">
        <v>1148</v>
      </c>
      <c r="U65" s="839"/>
      <c r="Y65" s="841"/>
    </row>
    <row r="66" spans="2:25" ht="18" customHeight="1" x14ac:dyDescent="0.15">
      <c r="B66" s="839"/>
      <c r="C66" s="827" t="s">
        <v>1149</v>
      </c>
      <c r="U66" s="839"/>
      <c r="Y66" s="841"/>
    </row>
    <row r="67" spans="2:25" ht="6" customHeight="1" x14ac:dyDescent="0.15">
      <c r="B67" s="853"/>
      <c r="C67" s="854"/>
      <c r="D67" s="854"/>
      <c r="E67" s="854"/>
      <c r="F67" s="854"/>
      <c r="G67" s="854"/>
      <c r="H67" s="854"/>
      <c r="I67" s="854"/>
      <c r="J67" s="854"/>
      <c r="K67" s="854"/>
      <c r="L67" s="854"/>
      <c r="M67" s="854"/>
      <c r="N67" s="854"/>
      <c r="O67" s="854"/>
      <c r="P67" s="854"/>
      <c r="Q67" s="854"/>
      <c r="R67" s="854"/>
      <c r="S67" s="854"/>
      <c r="T67" s="854"/>
      <c r="U67" s="853"/>
      <c r="V67" s="854"/>
      <c r="W67" s="854"/>
      <c r="X67" s="854"/>
      <c r="Y67" s="872"/>
    </row>
    <row r="122" spans="3:7" x14ac:dyDescent="0.15">
      <c r="C122" s="854"/>
      <c r="D122" s="854"/>
      <c r="E122" s="854"/>
      <c r="F122" s="854"/>
      <c r="G122" s="854"/>
    </row>
    <row r="123" spans="3:7" x14ac:dyDescent="0.15">
      <c r="C123" s="83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9"/>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owBreaks count="1" manualBreakCount="1">
    <brk id="69"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1" tint="0.499984740745262"/>
    <pageSetUpPr fitToPage="1"/>
  </sheetPr>
  <dimension ref="B1:Y122"/>
  <sheetViews>
    <sheetView workbookViewId="0"/>
  </sheetViews>
  <sheetFormatPr defaultColWidth="4" defaultRowHeight="13.5" x14ac:dyDescent="0.15"/>
  <cols>
    <col min="1" max="1" width="2.125" style="827" customWidth="1"/>
    <col min="2" max="2" width="1.625" style="827" customWidth="1"/>
    <col min="3" max="19" width="3.875" style="827" customWidth="1"/>
    <col min="20" max="20" width="7.75" style="827" customWidth="1"/>
    <col min="21" max="25" width="3.25" style="827" customWidth="1"/>
    <col min="26" max="26" width="2.125" style="827" customWidth="1"/>
    <col min="27" max="16384" width="4" style="827"/>
  </cols>
  <sheetData>
    <row r="1" spans="2:25" ht="6.75" customHeight="1" x14ac:dyDescent="0.15"/>
    <row r="2" spans="2:25" x14ac:dyDescent="0.15">
      <c r="B2" s="827" t="s">
        <v>2424</v>
      </c>
    </row>
    <row r="3" spans="2:25" ht="15.75" customHeight="1" x14ac:dyDescent="0.15">
      <c r="P3" s="829" t="s">
        <v>477</v>
      </c>
      <c r="Q3" s="2838"/>
      <c r="R3" s="2838"/>
      <c r="S3" s="830" t="s">
        <v>478</v>
      </c>
      <c r="T3" s="2838"/>
      <c r="U3" s="2838"/>
      <c r="V3" s="830" t="s">
        <v>646</v>
      </c>
      <c r="W3" s="2838"/>
      <c r="X3" s="2838"/>
      <c r="Y3" s="830" t="s">
        <v>647</v>
      </c>
    </row>
    <row r="4" spans="2:25" ht="10.5" customHeight="1" x14ac:dyDescent="0.15"/>
    <row r="5" spans="2:25" ht="27.75" customHeight="1" x14ac:dyDescent="0.15">
      <c r="B5" s="3065" t="s">
        <v>2403</v>
      </c>
      <c r="C5" s="3065"/>
      <c r="D5" s="3065"/>
      <c r="E5" s="3065"/>
      <c r="F5" s="3065"/>
      <c r="G5" s="3065"/>
      <c r="H5" s="3065"/>
      <c r="I5" s="3065"/>
      <c r="J5" s="3065"/>
      <c r="K5" s="3065"/>
      <c r="L5" s="3065"/>
      <c r="M5" s="3065"/>
      <c r="N5" s="3065"/>
      <c r="O5" s="3065"/>
      <c r="P5" s="3065"/>
      <c r="Q5" s="3065"/>
      <c r="R5" s="3065"/>
      <c r="S5" s="3065"/>
      <c r="T5" s="3065"/>
      <c r="U5" s="3065"/>
      <c r="V5" s="3065"/>
      <c r="W5" s="3065"/>
      <c r="X5" s="3065"/>
      <c r="Y5" s="3065"/>
    </row>
    <row r="7" spans="2:25" ht="23.25" customHeight="1" x14ac:dyDescent="0.15">
      <c r="B7" s="2564" t="s">
        <v>2404</v>
      </c>
      <c r="C7" s="2564"/>
      <c r="D7" s="2564"/>
      <c r="E7" s="2564"/>
      <c r="F7" s="2564"/>
      <c r="G7" s="2564"/>
      <c r="H7" s="2564"/>
      <c r="I7" s="2564"/>
      <c r="J7" s="2564"/>
      <c r="K7" s="2564"/>
      <c r="L7" s="2564"/>
      <c r="M7" s="2564"/>
      <c r="N7" s="2564"/>
      <c r="O7" s="2564"/>
      <c r="P7" s="2564"/>
      <c r="Q7" s="2564"/>
      <c r="R7" s="2564"/>
      <c r="S7" s="2564"/>
      <c r="T7" s="2564"/>
      <c r="U7" s="2564"/>
      <c r="V7" s="2564"/>
      <c r="W7" s="2564"/>
      <c r="X7" s="2564"/>
      <c r="Y7" s="3061"/>
    </row>
    <row r="8" spans="2:25" ht="23.25" customHeight="1" x14ac:dyDescent="0.15">
      <c r="B8" s="3061" t="s">
        <v>2405</v>
      </c>
      <c r="C8" s="3061"/>
      <c r="D8" s="3061"/>
      <c r="E8" s="3061"/>
      <c r="F8" s="3061"/>
      <c r="G8" s="3061"/>
      <c r="H8" s="3061"/>
      <c r="I8" s="3077"/>
      <c r="J8" s="3077"/>
      <c r="K8" s="3077"/>
      <c r="L8" s="3077"/>
      <c r="M8" s="3077"/>
      <c r="N8" s="3077"/>
      <c r="O8" s="3077"/>
      <c r="P8" s="3077"/>
      <c r="Q8" s="3077"/>
      <c r="R8" s="3077"/>
      <c r="S8" s="3077"/>
      <c r="T8" s="3077"/>
      <c r="U8" s="3077"/>
      <c r="V8" s="3077"/>
      <c r="W8" s="3077"/>
      <c r="X8" s="3077"/>
      <c r="Y8" s="3077"/>
    </row>
    <row r="9" spans="2:25" ht="23.25" customHeight="1" x14ac:dyDescent="0.15">
      <c r="B9" s="3061" t="s">
        <v>2406</v>
      </c>
      <c r="C9" s="3061"/>
      <c r="D9" s="3061"/>
      <c r="E9" s="3061"/>
      <c r="F9" s="3061"/>
      <c r="G9" s="3061"/>
      <c r="H9" s="3061"/>
      <c r="I9" s="831" t="s">
        <v>10</v>
      </c>
      <c r="J9" s="832" t="s">
        <v>762</v>
      </c>
      <c r="K9" s="832"/>
      <c r="L9" s="832"/>
      <c r="M9" s="832"/>
      <c r="N9" s="833" t="s">
        <v>10</v>
      </c>
      <c r="O9" s="832" t="s">
        <v>763</v>
      </c>
      <c r="P9" s="832"/>
      <c r="Q9" s="832"/>
      <c r="R9" s="832"/>
      <c r="S9" s="833" t="s">
        <v>10</v>
      </c>
      <c r="T9" s="832" t="s">
        <v>764</v>
      </c>
      <c r="U9" s="832"/>
      <c r="V9" s="832"/>
      <c r="W9" s="832"/>
      <c r="X9" s="832"/>
      <c r="Y9" s="870"/>
    </row>
    <row r="11" spans="2:25" ht="6" customHeight="1" x14ac:dyDescent="0.15">
      <c r="B11" s="836"/>
      <c r="C11" s="837"/>
      <c r="D11" s="837"/>
      <c r="E11" s="837"/>
      <c r="F11" s="837"/>
      <c r="G11" s="837"/>
      <c r="H11" s="837"/>
      <c r="I11" s="837"/>
      <c r="J11" s="837"/>
      <c r="K11" s="837"/>
      <c r="L11" s="837"/>
      <c r="M11" s="837"/>
      <c r="N11" s="837"/>
      <c r="O11" s="837"/>
      <c r="P11" s="837"/>
      <c r="Q11" s="837"/>
      <c r="R11" s="837"/>
      <c r="S11" s="837"/>
      <c r="T11" s="837"/>
      <c r="U11" s="836"/>
      <c r="V11" s="837"/>
      <c r="W11" s="837"/>
      <c r="X11" s="837"/>
      <c r="Y11" s="838"/>
    </row>
    <row r="12" spans="2:25" x14ac:dyDescent="0.15">
      <c r="B12" s="839" t="s">
        <v>2407</v>
      </c>
      <c r="U12" s="839"/>
      <c r="V12" s="840" t="s">
        <v>769</v>
      </c>
      <c r="W12" s="840" t="s">
        <v>770</v>
      </c>
      <c r="X12" s="840" t="s">
        <v>771</v>
      </c>
      <c r="Y12" s="841"/>
    </row>
    <row r="13" spans="2:25" ht="6" customHeight="1" x14ac:dyDescent="0.15">
      <c r="B13" s="839"/>
      <c r="U13" s="839"/>
      <c r="Y13" s="841"/>
    </row>
    <row r="14" spans="2:25" ht="18" customHeight="1" x14ac:dyDescent="0.15">
      <c r="B14" s="839"/>
      <c r="C14" s="827" t="s">
        <v>2408</v>
      </c>
      <c r="U14" s="842"/>
      <c r="V14" s="843" t="s">
        <v>10</v>
      </c>
      <c r="W14" s="843" t="s">
        <v>770</v>
      </c>
      <c r="X14" s="843" t="s">
        <v>10</v>
      </c>
      <c r="Y14" s="844"/>
    </row>
    <row r="15" spans="2:25" ht="18" customHeight="1" x14ac:dyDescent="0.15">
      <c r="B15" s="839"/>
      <c r="C15" s="827" t="s">
        <v>2409</v>
      </c>
      <c r="U15" s="842"/>
      <c r="V15" s="846"/>
      <c r="W15" s="846"/>
      <c r="X15" s="846"/>
      <c r="Y15" s="844"/>
    </row>
    <row r="16" spans="2:25" ht="18" customHeight="1" x14ac:dyDescent="0.15">
      <c r="B16" s="839"/>
      <c r="U16" s="842"/>
      <c r="V16" s="846"/>
      <c r="W16" s="846"/>
      <c r="X16" s="846"/>
      <c r="Y16" s="844"/>
    </row>
    <row r="17" spans="2:25" ht="18" customHeight="1" x14ac:dyDescent="0.15">
      <c r="B17" s="839"/>
      <c r="C17" s="827" t="s">
        <v>1124</v>
      </c>
      <c r="D17" s="2564" t="s">
        <v>1127</v>
      </c>
      <c r="E17" s="2564"/>
      <c r="F17" s="2564"/>
      <c r="G17" s="2564"/>
      <c r="H17" s="2564"/>
      <c r="I17" s="1038" t="s">
        <v>1126</v>
      </c>
      <c r="J17" s="877"/>
      <c r="K17" s="877"/>
      <c r="L17" s="2565"/>
      <c r="M17" s="2565"/>
      <c r="N17" s="2565"/>
      <c r="O17" s="835" t="s">
        <v>860</v>
      </c>
      <c r="U17" s="851"/>
      <c r="V17" s="830"/>
      <c r="W17" s="830"/>
      <c r="X17" s="830"/>
      <c r="Y17" s="852"/>
    </row>
    <row r="18" spans="2:25" ht="18" customHeight="1" x14ac:dyDescent="0.15">
      <c r="B18" s="839"/>
      <c r="C18" s="827" t="s">
        <v>1124</v>
      </c>
      <c r="D18" s="2564" t="s">
        <v>1127</v>
      </c>
      <c r="E18" s="2564"/>
      <c r="F18" s="2564"/>
      <c r="G18" s="2564"/>
      <c r="H18" s="2564"/>
      <c r="I18" s="1038" t="s">
        <v>2410</v>
      </c>
      <c r="J18" s="877"/>
      <c r="K18" s="877"/>
      <c r="L18" s="2565"/>
      <c r="M18" s="2565"/>
      <c r="N18" s="2565"/>
      <c r="O18" s="835" t="s">
        <v>860</v>
      </c>
      <c r="U18" s="851"/>
      <c r="V18" s="830"/>
      <c r="W18" s="830"/>
      <c r="X18" s="830"/>
      <c r="Y18" s="852"/>
    </row>
    <row r="19" spans="2:25" ht="18" customHeight="1" x14ac:dyDescent="0.15">
      <c r="B19" s="839"/>
      <c r="D19" s="830"/>
      <c r="E19" s="830"/>
      <c r="F19" s="830"/>
      <c r="G19" s="830"/>
      <c r="H19" s="830"/>
      <c r="O19" s="830"/>
      <c r="U19" s="851"/>
      <c r="V19" s="830"/>
      <c r="W19" s="830"/>
      <c r="X19" s="830"/>
      <c r="Y19" s="852"/>
    </row>
    <row r="20" spans="2:25" ht="18" customHeight="1" x14ac:dyDescent="0.15">
      <c r="B20" s="839"/>
      <c r="C20" s="827" t="s">
        <v>2411</v>
      </c>
      <c r="U20" s="842"/>
      <c r="V20" s="843" t="s">
        <v>10</v>
      </c>
      <c r="W20" s="843" t="s">
        <v>770</v>
      </c>
      <c r="X20" s="843" t="s">
        <v>10</v>
      </c>
      <c r="Y20" s="844"/>
    </row>
    <row r="21" spans="2:25" ht="18" customHeight="1" x14ac:dyDescent="0.15">
      <c r="B21" s="839"/>
      <c r="C21" s="827" t="s">
        <v>2412</v>
      </c>
      <c r="U21" s="842"/>
      <c r="V21" s="846"/>
      <c r="W21" s="846"/>
      <c r="X21" s="846"/>
      <c r="Y21" s="844"/>
    </row>
    <row r="22" spans="2:25" ht="18" customHeight="1" x14ac:dyDescent="0.15">
      <c r="B22" s="839"/>
      <c r="C22" s="827" t="s">
        <v>2413</v>
      </c>
      <c r="T22" s="827" t="s">
        <v>1129</v>
      </c>
      <c r="U22" s="842"/>
      <c r="V22" s="843" t="s">
        <v>10</v>
      </c>
      <c r="W22" s="843" t="s">
        <v>770</v>
      </c>
      <c r="X22" s="843" t="s">
        <v>10</v>
      </c>
      <c r="Y22" s="844"/>
    </row>
    <row r="23" spans="2:25" ht="18" customHeight="1" x14ac:dyDescent="0.15">
      <c r="B23" s="839"/>
      <c r="C23" s="827" t="s">
        <v>2414</v>
      </c>
      <c r="U23" s="842"/>
      <c r="V23" s="843" t="s">
        <v>10</v>
      </c>
      <c r="W23" s="843" t="s">
        <v>770</v>
      </c>
      <c r="X23" s="843" t="s">
        <v>10</v>
      </c>
      <c r="Y23" s="844"/>
    </row>
    <row r="24" spans="2:25" ht="18" customHeight="1" x14ac:dyDescent="0.15">
      <c r="B24" s="839"/>
      <c r="C24" s="827" t="s">
        <v>2415</v>
      </c>
      <c r="U24" s="842"/>
      <c r="V24" s="843" t="s">
        <v>10</v>
      </c>
      <c r="W24" s="843" t="s">
        <v>770</v>
      </c>
      <c r="X24" s="843" t="s">
        <v>10</v>
      </c>
      <c r="Y24" s="844"/>
    </row>
    <row r="25" spans="2:25" ht="18" customHeight="1" x14ac:dyDescent="0.15">
      <c r="B25" s="839"/>
      <c r="C25" s="827" t="s">
        <v>2416</v>
      </c>
      <c r="U25" s="842"/>
      <c r="V25" s="846"/>
      <c r="W25" s="846"/>
      <c r="X25" s="846"/>
      <c r="Y25" s="844"/>
    </row>
    <row r="26" spans="2:25" ht="18" customHeight="1" x14ac:dyDescent="0.15">
      <c r="B26" s="839"/>
      <c r="C26" s="827" t="s">
        <v>2441</v>
      </c>
      <c r="U26" s="842"/>
      <c r="V26" s="843" t="s">
        <v>10</v>
      </c>
      <c r="W26" s="843" t="s">
        <v>770</v>
      </c>
      <c r="X26" s="843" t="s">
        <v>10</v>
      </c>
      <c r="Y26" s="844"/>
    </row>
    <row r="27" spans="2:25" ht="18" customHeight="1" x14ac:dyDescent="0.15">
      <c r="B27" s="839"/>
      <c r="C27" s="827" t="s">
        <v>2283</v>
      </c>
      <c r="U27" s="842"/>
      <c r="V27" s="843"/>
      <c r="W27" s="843"/>
      <c r="X27" s="843"/>
      <c r="Y27" s="844"/>
    </row>
    <row r="28" spans="2:25" ht="18" customHeight="1" x14ac:dyDescent="0.15">
      <c r="B28" s="839"/>
      <c r="C28" s="827" t="s">
        <v>2284</v>
      </c>
      <c r="U28" s="842"/>
      <c r="V28" s="843"/>
      <c r="W28" s="843"/>
      <c r="X28" s="843"/>
      <c r="Y28" s="844"/>
    </row>
    <row r="29" spans="2:25" ht="18" customHeight="1" x14ac:dyDescent="0.15">
      <c r="B29" s="839"/>
      <c r="C29" s="827" t="s">
        <v>2442</v>
      </c>
      <c r="U29" s="842"/>
      <c r="V29" s="843" t="s">
        <v>10</v>
      </c>
      <c r="W29" s="843" t="s">
        <v>770</v>
      </c>
      <c r="X29" s="843" t="s">
        <v>10</v>
      </c>
      <c r="Y29" s="844"/>
    </row>
    <row r="30" spans="2:25" ht="18" customHeight="1" x14ac:dyDescent="0.15">
      <c r="B30" s="839"/>
      <c r="C30" s="827" t="s">
        <v>2417</v>
      </c>
      <c r="U30" s="842"/>
      <c r="V30" s="846"/>
      <c r="W30" s="846"/>
      <c r="X30" s="846"/>
      <c r="Y30" s="844"/>
    </row>
    <row r="31" spans="2:25" ht="18" customHeight="1" x14ac:dyDescent="0.15">
      <c r="B31" s="839"/>
      <c r="D31" s="827" t="s">
        <v>2286</v>
      </c>
      <c r="U31" s="842"/>
      <c r="V31" s="843" t="s">
        <v>10</v>
      </c>
      <c r="W31" s="843" t="s">
        <v>770</v>
      </c>
      <c r="X31" s="843" t="s">
        <v>10</v>
      </c>
      <c r="Y31" s="844"/>
    </row>
    <row r="32" spans="2:25" ht="18" customHeight="1" x14ac:dyDescent="0.15">
      <c r="B32" s="839"/>
      <c r="D32" s="827" t="s">
        <v>2287</v>
      </c>
      <c r="U32" s="842"/>
      <c r="V32" s="843" t="s">
        <v>10</v>
      </c>
      <c r="W32" s="843" t="s">
        <v>770</v>
      </c>
      <c r="X32" s="843" t="s">
        <v>10</v>
      </c>
      <c r="Y32" s="844"/>
    </row>
    <row r="33" spans="2:25" ht="18" customHeight="1" x14ac:dyDescent="0.15">
      <c r="B33" s="839"/>
      <c r="C33" s="827" t="s">
        <v>2418</v>
      </c>
      <c r="U33" s="842"/>
      <c r="V33" s="843" t="s">
        <v>10</v>
      </c>
      <c r="W33" s="843" t="s">
        <v>770</v>
      </c>
      <c r="X33" s="843" t="s">
        <v>10</v>
      </c>
      <c r="Y33" s="844"/>
    </row>
    <row r="34" spans="2:25" ht="18" customHeight="1" x14ac:dyDescent="0.15">
      <c r="B34" s="839"/>
      <c r="C34" s="827" t="s">
        <v>2419</v>
      </c>
      <c r="U34" s="842"/>
      <c r="V34" s="846"/>
      <c r="W34" s="846"/>
      <c r="X34" s="846"/>
      <c r="Y34" s="844"/>
    </row>
    <row r="35" spans="2:25" ht="18" customHeight="1" x14ac:dyDescent="0.15">
      <c r="B35" s="839"/>
      <c r="C35" s="827" t="s">
        <v>2420</v>
      </c>
      <c r="U35" s="842"/>
      <c r="V35" s="843" t="s">
        <v>10</v>
      </c>
      <c r="W35" s="843" t="s">
        <v>770</v>
      </c>
      <c r="X35" s="843" t="s">
        <v>10</v>
      </c>
      <c r="Y35" s="844"/>
    </row>
    <row r="36" spans="2:25" ht="18" customHeight="1" x14ac:dyDescent="0.15">
      <c r="B36" s="839"/>
      <c r="C36" s="827" t="s">
        <v>2421</v>
      </c>
      <c r="U36" s="842"/>
      <c r="V36" s="846"/>
      <c r="W36" s="846"/>
      <c r="X36" s="846"/>
      <c r="Y36" s="844"/>
    </row>
    <row r="37" spans="2:25" ht="18" customHeight="1" x14ac:dyDescent="0.15">
      <c r="B37" s="839"/>
      <c r="C37" s="827" t="s">
        <v>2422</v>
      </c>
      <c r="U37" s="842"/>
      <c r="V37" s="843" t="s">
        <v>10</v>
      </c>
      <c r="W37" s="843" t="s">
        <v>770</v>
      </c>
      <c r="X37" s="843" t="s">
        <v>10</v>
      </c>
      <c r="Y37" s="844"/>
    </row>
    <row r="38" spans="2:25" ht="18" customHeight="1" x14ac:dyDescent="0.15">
      <c r="B38" s="839"/>
      <c r="C38" s="827" t="s">
        <v>1134</v>
      </c>
      <c r="U38" s="842"/>
      <c r="V38" s="846"/>
      <c r="W38" s="846"/>
      <c r="X38" s="846"/>
      <c r="Y38" s="844"/>
    </row>
    <row r="39" spans="2:25" ht="18" customHeight="1" x14ac:dyDescent="0.15">
      <c r="B39" s="853"/>
      <c r="C39" s="854" t="s">
        <v>2423</v>
      </c>
      <c r="D39" s="854"/>
      <c r="E39" s="854"/>
      <c r="F39" s="854"/>
      <c r="G39" s="854"/>
      <c r="H39" s="854"/>
      <c r="I39" s="854"/>
      <c r="J39" s="854"/>
      <c r="K39" s="854"/>
      <c r="L39" s="854"/>
      <c r="M39" s="854"/>
      <c r="N39" s="854"/>
      <c r="O39" s="854"/>
      <c r="P39" s="854"/>
      <c r="Q39" s="854"/>
      <c r="R39" s="854"/>
      <c r="S39" s="854"/>
      <c r="T39" s="854"/>
      <c r="U39" s="958"/>
      <c r="V39" s="866"/>
      <c r="W39" s="866"/>
      <c r="X39" s="866"/>
      <c r="Y39" s="960"/>
    </row>
    <row r="40" spans="2:25" x14ac:dyDescent="0.15">
      <c r="B40" s="827" t="s">
        <v>1144</v>
      </c>
    </row>
    <row r="41" spans="2:25" ht="14.25" customHeight="1" x14ac:dyDescent="0.15">
      <c r="B41" s="827" t="s">
        <v>1145</v>
      </c>
    </row>
    <row r="43" spans="2:25" ht="14.25" customHeight="1" x14ac:dyDescent="0.15"/>
    <row r="121" spans="3:7" x14ac:dyDescent="0.15">
      <c r="C121" s="854"/>
      <c r="D121" s="854"/>
      <c r="E121" s="854"/>
      <c r="F121" s="854"/>
      <c r="G121" s="854"/>
    </row>
    <row r="122" spans="3:7" x14ac:dyDescent="0.15">
      <c r="C122" s="83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9"/>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B1:AK123"/>
  <sheetViews>
    <sheetView workbookViewId="0"/>
  </sheetViews>
  <sheetFormatPr defaultColWidth="3.5" defaultRowHeight="13.5" x14ac:dyDescent="0.15"/>
  <cols>
    <col min="1" max="1" width="1.25" style="281" customWidth="1"/>
    <col min="2" max="2" width="3" style="303" customWidth="1"/>
    <col min="3" max="6" width="3.5" style="281"/>
    <col min="7" max="7" width="1.5" style="281" customWidth="1"/>
    <col min="8" max="23" width="3.5" style="281"/>
    <col min="24" max="29" width="4" style="281" customWidth="1"/>
    <col min="30" max="30" width="1.25" style="281" customWidth="1"/>
    <col min="31" max="16384" width="3.5" style="281"/>
  </cols>
  <sheetData>
    <row r="1" spans="2:37" s="275" customFormat="1" x14ac:dyDescent="0.15">
      <c r="B1" s="1"/>
      <c r="C1" s="1"/>
      <c r="D1" s="1"/>
      <c r="E1" s="1"/>
    </row>
    <row r="2" spans="2:37" s="275" customFormat="1" x14ac:dyDescent="0.15">
      <c r="B2" s="1" t="s">
        <v>2138</v>
      </c>
      <c r="C2" s="1"/>
      <c r="D2" s="1"/>
      <c r="E2" s="1"/>
    </row>
    <row r="3" spans="2:37" s="275" customFormat="1" x14ac:dyDescent="0.15">
      <c r="W3" s="276" t="s">
        <v>477</v>
      </c>
      <c r="X3" s="277"/>
      <c r="Y3" s="277" t="s">
        <v>478</v>
      </c>
      <c r="Z3" s="277"/>
      <c r="AA3" s="277" t="s">
        <v>646</v>
      </c>
      <c r="AB3" s="277"/>
      <c r="AC3" s="277" t="s">
        <v>647</v>
      </c>
    </row>
    <row r="4" spans="2:37" s="275" customFormat="1" x14ac:dyDescent="0.15">
      <c r="AC4" s="276"/>
    </row>
    <row r="5" spans="2:37" s="1" customFormat="1" ht="47.25" customHeight="1" x14ac:dyDescent="0.15">
      <c r="B5" s="2968" t="s">
        <v>1519</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row>
    <row r="6" spans="2:37" s="275" customFormat="1" x14ac:dyDescent="0.15"/>
    <row r="7" spans="2:37" s="275" customFormat="1" ht="27" customHeight="1" x14ac:dyDescent="0.15">
      <c r="B7" s="3624" t="s">
        <v>1177</v>
      </c>
      <c r="C7" s="3624"/>
      <c r="D7" s="3624"/>
      <c r="E7" s="3624"/>
      <c r="F7" s="3624"/>
      <c r="G7" s="3625"/>
      <c r="H7" s="3626"/>
      <c r="I7" s="3626"/>
      <c r="J7" s="3626"/>
      <c r="K7" s="3626"/>
      <c r="L7" s="3626"/>
      <c r="M7" s="3626"/>
      <c r="N7" s="3626"/>
      <c r="O7" s="3626"/>
      <c r="P7" s="3626"/>
      <c r="Q7" s="3626"/>
      <c r="R7" s="3626"/>
      <c r="S7" s="3626"/>
      <c r="T7" s="3626"/>
      <c r="U7" s="3626"/>
      <c r="V7" s="3626"/>
      <c r="W7" s="3626"/>
      <c r="X7" s="3626"/>
      <c r="Y7" s="3626"/>
      <c r="Z7" s="3626"/>
      <c r="AA7" s="3626"/>
      <c r="AB7" s="3626"/>
      <c r="AC7" s="3627"/>
    </row>
    <row r="8" spans="2:37" ht="27" customHeight="1" x14ac:dyDescent="0.15">
      <c r="B8" s="3615" t="s">
        <v>1178</v>
      </c>
      <c r="C8" s="3616"/>
      <c r="D8" s="3616"/>
      <c r="E8" s="3616"/>
      <c r="F8" s="3628"/>
      <c r="G8" s="278"/>
      <c r="H8" s="207" t="s">
        <v>10</v>
      </c>
      <c r="I8" s="735" t="s">
        <v>762</v>
      </c>
      <c r="J8" s="735"/>
      <c r="K8" s="735"/>
      <c r="L8" s="735"/>
      <c r="M8" s="207" t="s">
        <v>10</v>
      </c>
      <c r="N8" s="735" t="s">
        <v>763</v>
      </c>
      <c r="O8" s="735"/>
      <c r="P8" s="735"/>
      <c r="Q8" s="735"/>
      <c r="R8" s="207" t="s">
        <v>10</v>
      </c>
      <c r="S8" s="735" t="s">
        <v>764</v>
      </c>
      <c r="T8" s="735"/>
      <c r="U8" s="279"/>
      <c r="V8" s="279"/>
      <c r="W8" s="279"/>
      <c r="X8" s="279"/>
      <c r="Y8" s="279"/>
      <c r="Z8" s="279"/>
      <c r="AA8" s="279"/>
      <c r="AB8" s="279"/>
      <c r="AC8" s="280"/>
    </row>
    <row r="9" spans="2:37" ht="27" customHeight="1" x14ac:dyDescent="0.15">
      <c r="B9" s="3615" t="s">
        <v>1520</v>
      </c>
      <c r="C9" s="3616"/>
      <c r="D9" s="3616"/>
      <c r="E9" s="3616"/>
      <c r="F9" s="3628"/>
      <c r="G9" s="278"/>
      <c r="H9" s="207" t="s">
        <v>10</v>
      </c>
      <c r="I9" s="735" t="s">
        <v>766</v>
      </c>
      <c r="J9" s="735"/>
      <c r="K9" s="735"/>
      <c r="L9" s="735"/>
      <c r="M9" s="735"/>
      <c r="N9" s="735"/>
      <c r="O9" s="735"/>
      <c r="P9" s="735"/>
      <c r="Q9" s="735"/>
      <c r="R9" s="207" t="s">
        <v>10</v>
      </c>
      <c r="S9" s="735" t="s">
        <v>963</v>
      </c>
      <c r="T9" s="735"/>
      <c r="U9" s="279"/>
      <c r="V9" s="279"/>
      <c r="W9" s="279"/>
      <c r="X9" s="279"/>
      <c r="Y9" s="279"/>
      <c r="Z9" s="279"/>
      <c r="AA9" s="279"/>
      <c r="AB9" s="279"/>
      <c r="AC9" s="280"/>
    </row>
    <row r="10" spans="2:37" ht="27" customHeight="1" x14ac:dyDescent="0.15">
      <c r="B10" s="3615" t="s">
        <v>1521</v>
      </c>
      <c r="C10" s="3616"/>
      <c r="D10" s="3616"/>
      <c r="E10" s="3616"/>
      <c r="F10" s="3616"/>
      <c r="G10" s="278"/>
      <c r="H10" s="207" t="s">
        <v>10</v>
      </c>
      <c r="I10" s="735" t="s">
        <v>1522</v>
      </c>
      <c r="J10" s="735"/>
      <c r="K10" s="735"/>
      <c r="L10" s="735"/>
      <c r="M10" s="735"/>
      <c r="N10" s="735"/>
      <c r="O10" s="735"/>
      <c r="P10" s="735"/>
      <c r="Q10" s="735"/>
      <c r="R10" s="207" t="s">
        <v>10</v>
      </c>
      <c r="S10" s="735" t="s">
        <v>1523</v>
      </c>
      <c r="T10" s="735"/>
      <c r="U10" s="279"/>
      <c r="V10" s="279"/>
      <c r="W10" s="279"/>
      <c r="X10" s="279"/>
      <c r="Y10" s="279"/>
      <c r="Z10" s="279"/>
      <c r="AA10" s="279"/>
      <c r="AB10" s="279"/>
      <c r="AC10" s="280"/>
    </row>
    <row r="11" spans="2:37" s="275" customFormat="1" x14ac:dyDescent="0.15"/>
    <row r="12" spans="2:37" s="275" customFormat="1" ht="10.5" customHeight="1" x14ac:dyDescent="0.15">
      <c r="B12" s="282"/>
      <c r="C12" s="283"/>
      <c r="D12" s="283"/>
      <c r="E12" s="283"/>
      <c r="F12" s="284"/>
      <c r="G12" s="283"/>
      <c r="H12" s="283"/>
      <c r="I12" s="283"/>
      <c r="J12" s="283"/>
      <c r="K12" s="283"/>
      <c r="L12" s="283"/>
      <c r="M12" s="283"/>
      <c r="N12" s="283"/>
      <c r="O12" s="283"/>
      <c r="P12" s="283"/>
      <c r="Q12" s="283"/>
      <c r="R12" s="283"/>
      <c r="S12" s="283"/>
      <c r="T12" s="283"/>
      <c r="U12" s="283"/>
      <c r="V12" s="283"/>
      <c r="W12" s="283"/>
      <c r="X12" s="283"/>
      <c r="Y12" s="283"/>
      <c r="Z12" s="283"/>
      <c r="AA12" s="282"/>
      <c r="AB12" s="283"/>
      <c r="AC12" s="284"/>
    </row>
    <row r="13" spans="2:37" s="275" customFormat="1" ht="40.5" customHeight="1" x14ac:dyDescent="0.15">
      <c r="B13" s="3622" t="s">
        <v>1524</v>
      </c>
      <c r="C13" s="3611"/>
      <c r="D13" s="3611"/>
      <c r="E13" s="3611"/>
      <c r="F13" s="3623"/>
      <c r="H13" s="3611" t="s">
        <v>1525</v>
      </c>
      <c r="I13" s="3611"/>
      <c r="J13" s="3611"/>
      <c r="K13" s="3611"/>
      <c r="L13" s="3611"/>
      <c r="M13" s="3611"/>
      <c r="N13" s="3611"/>
      <c r="O13" s="3611"/>
      <c r="P13" s="3611"/>
      <c r="Q13" s="3611"/>
      <c r="R13" s="3611"/>
      <c r="S13" s="3611"/>
      <c r="T13" s="3611"/>
      <c r="U13" s="3611"/>
      <c r="V13" s="3611"/>
      <c r="W13" s="3611"/>
      <c r="X13" s="3611"/>
      <c r="Y13" s="3611"/>
      <c r="AA13" s="285"/>
      <c r="AC13" s="286"/>
      <c r="AK13" s="287"/>
    </row>
    <row r="14" spans="2:37" s="275" customFormat="1" ht="27" customHeight="1" x14ac:dyDescent="0.15">
      <c r="B14" s="3622"/>
      <c r="C14" s="3611"/>
      <c r="D14" s="3611"/>
      <c r="E14" s="3611"/>
      <c r="F14" s="3623"/>
      <c r="V14" s="277"/>
      <c r="W14" s="277"/>
      <c r="X14" s="277"/>
      <c r="Y14" s="277"/>
      <c r="AA14" s="265" t="s">
        <v>769</v>
      </c>
      <c r="AB14" s="197" t="s">
        <v>770</v>
      </c>
      <c r="AC14" s="266" t="s">
        <v>771</v>
      </c>
      <c r="AK14" s="287"/>
    </row>
    <row r="15" spans="2:37" s="275" customFormat="1" ht="40.5" customHeight="1" x14ac:dyDescent="0.15">
      <c r="B15" s="3622"/>
      <c r="C15" s="3611"/>
      <c r="D15" s="3611"/>
      <c r="E15" s="3611"/>
      <c r="F15" s="3623"/>
      <c r="H15" s="288" t="s">
        <v>858</v>
      </c>
      <c r="I15" s="3612" t="s">
        <v>1526</v>
      </c>
      <c r="J15" s="3613"/>
      <c r="K15" s="3613"/>
      <c r="L15" s="3613"/>
      <c r="M15" s="3613"/>
      <c r="N15" s="3613"/>
      <c r="O15" s="3613"/>
      <c r="P15" s="3613"/>
      <c r="Q15" s="3613"/>
      <c r="R15" s="3614"/>
      <c r="S15" s="3615"/>
      <c r="T15" s="3616"/>
      <c r="U15" s="775" t="s">
        <v>860</v>
      </c>
      <c r="V15" s="277"/>
      <c r="W15" s="277"/>
      <c r="X15" s="277"/>
      <c r="Y15" s="277"/>
      <c r="AA15" s="144"/>
      <c r="AB15" s="12"/>
      <c r="AC15" s="132"/>
      <c r="AK15" s="287"/>
    </row>
    <row r="16" spans="2:37" s="275" customFormat="1" ht="40.5" customHeight="1" x14ac:dyDescent="0.15">
      <c r="B16" s="3622"/>
      <c r="C16" s="3611"/>
      <c r="D16" s="3611"/>
      <c r="E16" s="3611"/>
      <c r="F16" s="3623"/>
      <c r="H16" s="288" t="s">
        <v>861</v>
      </c>
      <c r="I16" s="3612" t="s">
        <v>1527</v>
      </c>
      <c r="J16" s="3613"/>
      <c r="K16" s="3613"/>
      <c r="L16" s="3613"/>
      <c r="M16" s="3613"/>
      <c r="N16" s="3613"/>
      <c r="O16" s="3613"/>
      <c r="P16" s="3613"/>
      <c r="Q16" s="3613"/>
      <c r="R16" s="3614"/>
      <c r="S16" s="3615"/>
      <c r="T16" s="3616"/>
      <c r="U16" s="775" t="s">
        <v>860</v>
      </c>
      <c r="V16" s="275" t="s">
        <v>863</v>
      </c>
      <c r="W16" s="3617" t="s">
        <v>1528</v>
      </c>
      <c r="X16" s="3617"/>
      <c r="Y16" s="3617"/>
      <c r="AA16" s="216" t="s">
        <v>10</v>
      </c>
      <c r="AB16" s="208" t="s">
        <v>770</v>
      </c>
      <c r="AC16" s="217" t="s">
        <v>10</v>
      </c>
      <c r="AK16" s="287"/>
    </row>
    <row r="17" spans="2:37" s="275" customFormat="1" ht="40.5" customHeight="1" x14ac:dyDescent="0.15">
      <c r="B17" s="3622"/>
      <c r="C17" s="3611"/>
      <c r="D17" s="3611"/>
      <c r="E17" s="3611"/>
      <c r="F17" s="3623"/>
      <c r="H17" s="288" t="s">
        <v>1002</v>
      </c>
      <c r="I17" s="3612" t="s">
        <v>1529</v>
      </c>
      <c r="J17" s="3613"/>
      <c r="K17" s="3613"/>
      <c r="L17" s="3613"/>
      <c r="M17" s="3613"/>
      <c r="N17" s="3613"/>
      <c r="O17" s="3613"/>
      <c r="P17" s="3613"/>
      <c r="Q17" s="3613"/>
      <c r="R17" s="3614"/>
      <c r="S17" s="3615"/>
      <c r="T17" s="3616"/>
      <c r="U17" s="775" t="s">
        <v>860</v>
      </c>
      <c r="V17" s="275" t="s">
        <v>863</v>
      </c>
      <c r="W17" s="3617" t="s">
        <v>1530</v>
      </c>
      <c r="X17" s="3617"/>
      <c r="Y17" s="3617"/>
      <c r="AA17" s="216" t="s">
        <v>10</v>
      </c>
      <c r="AB17" s="208" t="s">
        <v>770</v>
      </c>
      <c r="AC17" s="217" t="s">
        <v>10</v>
      </c>
      <c r="AK17" s="287"/>
    </row>
    <row r="18" spans="2:37" s="275" customFormat="1" ht="40.5" customHeight="1" x14ac:dyDescent="0.15">
      <c r="B18" s="773"/>
      <c r="C18" s="771"/>
      <c r="D18" s="771"/>
      <c r="E18" s="771"/>
      <c r="F18" s="774"/>
      <c r="H18" s="288" t="s">
        <v>1004</v>
      </c>
      <c r="I18" s="3612" t="s">
        <v>1531</v>
      </c>
      <c r="J18" s="3613"/>
      <c r="K18" s="3613"/>
      <c r="L18" s="3613"/>
      <c r="M18" s="3613"/>
      <c r="N18" s="3613"/>
      <c r="O18" s="3613"/>
      <c r="P18" s="3613"/>
      <c r="Q18" s="3613"/>
      <c r="R18" s="3614"/>
      <c r="S18" s="3615"/>
      <c r="T18" s="3616"/>
      <c r="U18" s="775" t="s">
        <v>860</v>
      </c>
      <c r="W18" s="772"/>
      <c r="X18" s="772"/>
      <c r="Y18" s="772"/>
      <c r="AA18" s="289"/>
      <c r="AB18" s="290"/>
      <c r="AC18" s="291"/>
      <c r="AK18" s="287"/>
    </row>
    <row r="19" spans="2:37" s="275" customFormat="1" ht="40.5" customHeight="1" x14ac:dyDescent="0.15">
      <c r="B19" s="292"/>
      <c r="C19" s="293"/>
      <c r="D19" s="293"/>
      <c r="E19" s="293"/>
      <c r="F19" s="294"/>
      <c r="H19" s="288" t="s">
        <v>1011</v>
      </c>
      <c r="I19" s="3612" t="s">
        <v>1532</v>
      </c>
      <c r="J19" s="3613"/>
      <c r="K19" s="3613"/>
      <c r="L19" s="3613"/>
      <c r="M19" s="3613"/>
      <c r="N19" s="3613"/>
      <c r="O19" s="3613"/>
      <c r="P19" s="3613"/>
      <c r="Q19" s="3613"/>
      <c r="R19" s="3614"/>
      <c r="S19" s="3615"/>
      <c r="T19" s="3616"/>
      <c r="U19" s="775" t="s">
        <v>860</v>
      </c>
      <c r="V19" s="275" t="s">
        <v>863</v>
      </c>
      <c r="W19" s="3617" t="s">
        <v>1533</v>
      </c>
      <c r="X19" s="3617"/>
      <c r="Y19" s="3617"/>
      <c r="AA19" s="216" t="s">
        <v>10</v>
      </c>
      <c r="AB19" s="208" t="s">
        <v>770</v>
      </c>
      <c r="AC19" s="217" t="s">
        <v>10</v>
      </c>
      <c r="AK19" s="287"/>
    </row>
    <row r="20" spans="2:37" s="275" customFormat="1" x14ac:dyDescent="0.15">
      <c r="B20" s="292"/>
      <c r="C20" s="293"/>
      <c r="D20" s="293"/>
      <c r="E20" s="293"/>
      <c r="F20" s="294"/>
      <c r="H20" s="290"/>
      <c r="I20" s="295"/>
      <c r="J20" s="295"/>
      <c r="K20" s="295"/>
      <c r="L20" s="295"/>
      <c r="M20" s="295"/>
      <c r="N20" s="295"/>
      <c r="O20" s="295"/>
      <c r="P20" s="295"/>
      <c r="Q20" s="295"/>
      <c r="R20" s="295"/>
      <c r="U20" s="277"/>
      <c r="W20" s="772"/>
      <c r="X20" s="772"/>
      <c r="Y20" s="772"/>
      <c r="AA20" s="289"/>
      <c r="AB20" s="290"/>
      <c r="AC20" s="291"/>
      <c r="AK20" s="287"/>
    </row>
    <row r="21" spans="2:37" s="275" customFormat="1" x14ac:dyDescent="0.15">
      <c r="B21" s="292"/>
      <c r="C21" s="293"/>
      <c r="D21" s="293"/>
      <c r="E21" s="293"/>
      <c r="F21" s="294"/>
      <c r="H21" s="296" t="s">
        <v>1534</v>
      </c>
      <c r="I21" s="295"/>
      <c r="J21" s="295"/>
      <c r="K21" s="295"/>
      <c r="L21" s="295"/>
      <c r="M21" s="295"/>
      <c r="N21" s="295"/>
      <c r="O21" s="295"/>
      <c r="P21" s="295"/>
      <c r="Q21" s="295"/>
      <c r="R21" s="295"/>
      <c r="U21" s="277"/>
      <c r="W21" s="772"/>
      <c r="X21" s="772"/>
      <c r="Y21" s="772"/>
      <c r="AA21" s="289"/>
      <c r="AB21" s="290"/>
      <c r="AC21" s="291"/>
      <c r="AK21" s="287"/>
    </row>
    <row r="22" spans="2:37" s="275" customFormat="1" ht="58.5" customHeight="1" x14ac:dyDescent="0.15">
      <c r="B22" s="292"/>
      <c r="C22" s="293"/>
      <c r="D22" s="293"/>
      <c r="E22" s="293"/>
      <c r="F22" s="294"/>
      <c r="H22" s="3618" t="s">
        <v>1535</v>
      </c>
      <c r="I22" s="3619"/>
      <c r="J22" s="3619"/>
      <c r="K22" s="3619"/>
      <c r="L22" s="3620"/>
      <c r="M22" s="297" t="s">
        <v>1536</v>
      </c>
      <c r="N22" s="298"/>
      <c r="O22" s="298"/>
      <c r="P22" s="3621"/>
      <c r="Q22" s="3621"/>
      <c r="R22" s="3621"/>
      <c r="S22" s="3621"/>
      <c r="T22" s="3621"/>
      <c r="U22" s="775" t="s">
        <v>860</v>
      </c>
      <c r="V22" s="275" t="s">
        <v>863</v>
      </c>
      <c r="W22" s="3617" t="s">
        <v>1537</v>
      </c>
      <c r="X22" s="3617"/>
      <c r="Y22" s="3617"/>
      <c r="AA22" s="216" t="s">
        <v>10</v>
      </c>
      <c r="AB22" s="208" t="s">
        <v>770</v>
      </c>
      <c r="AC22" s="217" t="s">
        <v>10</v>
      </c>
      <c r="AK22" s="287"/>
    </row>
    <row r="23" spans="2:37" s="275" customFormat="1" x14ac:dyDescent="0.15">
      <c r="B23" s="299"/>
      <c r="C23" s="300"/>
      <c r="D23" s="300"/>
      <c r="E23" s="300"/>
      <c r="F23" s="301"/>
      <c r="G23" s="300"/>
      <c r="H23" s="300"/>
      <c r="I23" s="300"/>
      <c r="J23" s="300"/>
      <c r="K23" s="300"/>
      <c r="L23" s="300"/>
      <c r="M23" s="300"/>
      <c r="N23" s="300"/>
      <c r="O23" s="300"/>
      <c r="P23" s="300"/>
      <c r="Q23" s="300"/>
      <c r="R23" s="300"/>
      <c r="S23" s="300"/>
      <c r="T23" s="300"/>
      <c r="U23" s="300"/>
      <c r="V23" s="300"/>
      <c r="W23" s="300"/>
      <c r="X23" s="300"/>
      <c r="Y23" s="300"/>
      <c r="Z23" s="300"/>
      <c r="AA23" s="299"/>
      <c r="AB23" s="300"/>
      <c r="AC23" s="301"/>
    </row>
    <row r="24" spans="2:37" s="1" customFormat="1" ht="38.25" customHeight="1" x14ac:dyDescent="0.15">
      <c r="B24" s="2663" t="s">
        <v>1538</v>
      </c>
      <c r="C24" s="2663"/>
      <c r="D24" s="2663"/>
      <c r="E24" s="2663"/>
      <c r="F24" s="2663"/>
      <c r="G24" s="2663"/>
      <c r="H24" s="2663"/>
      <c r="I24" s="2663"/>
      <c r="J24" s="2663"/>
      <c r="K24" s="2663"/>
      <c r="L24" s="2663"/>
      <c r="M24" s="2663"/>
      <c r="N24" s="2663"/>
      <c r="O24" s="2663"/>
      <c r="P24" s="2663"/>
      <c r="Q24" s="2663"/>
      <c r="R24" s="2663"/>
      <c r="S24" s="2663"/>
      <c r="T24" s="2663"/>
      <c r="U24" s="2663"/>
      <c r="V24" s="2663"/>
      <c r="W24" s="2663"/>
      <c r="X24" s="2663"/>
      <c r="Y24" s="2663"/>
      <c r="Z24" s="2663"/>
      <c r="AA24" s="2663"/>
      <c r="AB24" s="2663"/>
      <c r="AC24" s="2663"/>
    </row>
    <row r="25" spans="2:37" s="275" customFormat="1" ht="47.25" customHeight="1" x14ac:dyDescent="0.15">
      <c r="B25" s="3611" t="s">
        <v>1539</v>
      </c>
      <c r="C25" s="3611"/>
      <c r="D25" s="3611"/>
      <c r="E25" s="3611"/>
      <c r="F25" s="3611"/>
      <c r="G25" s="3611"/>
      <c r="H25" s="3611"/>
      <c r="I25" s="3611"/>
      <c r="J25" s="3611"/>
      <c r="K25" s="3611"/>
      <c r="L25" s="3611"/>
      <c r="M25" s="3611"/>
      <c r="N25" s="3611"/>
      <c r="O25" s="3611"/>
      <c r="P25" s="3611"/>
      <c r="Q25" s="3611"/>
      <c r="R25" s="3611"/>
      <c r="S25" s="3611"/>
      <c r="T25" s="3611"/>
      <c r="U25" s="3611"/>
      <c r="V25" s="3611"/>
      <c r="W25" s="3611"/>
      <c r="X25" s="3611"/>
      <c r="Y25" s="3611"/>
      <c r="Z25" s="3611"/>
      <c r="AA25" s="3611"/>
      <c r="AB25" s="3611"/>
      <c r="AC25" s="3611"/>
    </row>
    <row r="26" spans="2:37" s="275" customFormat="1" x14ac:dyDescent="0.15">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row>
    <row r="27" spans="2:37" s="302" customFormat="1" x14ac:dyDescent="0.15"/>
    <row r="38" spans="3:32" x14ac:dyDescent="0.15">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row>
    <row r="39" spans="3:32" x14ac:dyDescent="0.15">
      <c r="C39" s="803"/>
    </row>
    <row r="122" spans="3:7" x14ac:dyDescent="0.15">
      <c r="C122" s="802"/>
      <c r="D122" s="802"/>
      <c r="E122" s="802"/>
      <c r="F122" s="802"/>
      <c r="G122" s="802"/>
    </row>
    <row r="123" spans="3:7" x14ac:dyDescent="0.15">
      <c r="C123" s="803"/>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9"/>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fitToHeight="0"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AH123"/>
  <sheetViews>
    <sheetView workbookViewId="0"/>
  </sheetViews>
  <sheetFormatPr defaultColWidth="3.5" defaultRowHeight="13.5" x14ac:dyDescent="0.15"/>
  <cols>
    <col min="1" max="1" width="1.25" style="3" customWidth="1"/>
    <col min="2" max="2" width="3" style="13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2139</v>
      </c>
    </row>
    <row r="3" spans="2:33" s="1" customFormat="1" x14ac:dyDescent="0.15">
      <c r="AA3" s="45" t="s">
        <v>477</v>
      </c>
      <c r="AB3" s="12"/>
      <c r="AC3" s="12" t="s">
        <v>478</v>
      </c>
      <c r="AD3" s="12"/>
      <c r="AE3" s="12" t="s">
        <v>646</v>
      </c>
      <c r="AF3" s="12"/>
      <c r="AG3" s="12" t="s">
        <v>647</v>
      </c>
    </row>
    <row r="4" spans="2:33" s="1" customFormat="1" x14ac:dyDescent="0.15">
      <c r="AG4" s="45"/>
    </row>
    <row r="5" spans="2:33" s="1" customFormat="1" ht="24.75" customHeight="1" x14ac:dyDescent="0.15">
      <c r="B5" s="2968" t="s">
        <v>1540</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c r="AG5" s="2707"/>
    </row>
    <row r="6" spans="2:33" s="1" customFormat="1" x14ac:dyDescent="0.15"/>
    <row r="7" spans="2:33" s="1" customFormat="1" ht="27" customHeight="1" x14ac:dyDescent="0.15">
      <c r="B7" s="2958" t="s">
        <v>1177</v>
      </c>
      <c r="C7" s="2958"/>
      <c r="D7" s="2958"/>
      <c r="E7" s="2958"/>
      <c r="F7" s="2958"/>
      <c r="G7" s="2854"/>
      <c r="H7" s="2959"/>
      <c r="I7" s="2959"/>
      <c r="J7" s="2959"/>
      <c r="K7" s="2959"/>
      <c r="L7" s="2959"/>
      <c r="M7" s="2959"/>
      <c r="N7" s="2959"/>
      <c r="O7" s="2959"/>
      <c r="P7" s="2959"/>
      <c r="Q7" s="2959"/>
      <c r="R7" s="2959"/>
      <c r="S7" s="2959"/>
      <c r="T7" s="2959"/>
      <c r="U7" s="2959"/>
      <c r="V7" s="2959"/>
      <c r="W7" s="2959"/>
      <c r="X7" s="2959"/>
      <c r="Y7" s="2959"/>
      <c r="Z7" s="2959"/>
      <c r="AA7" s="2959"/>
      <c r="AB7" s="2959"/>
      <c r="AC7" s="2959"/>
      <c r="AD7" s="2959"/>
      <c r="AE7" s="2959"/>
      <c r="AF7" s="2959"/>
      <c r="AG7" s="2960"/>
    </row>
    <row r="8" spans="2:33" ht="27" customHeight="1" x14ac:dyDescent="0.15">
      <c r="B8" s="2468" t="s">
        <v>1178</v>
      </c>
      <c r="C8" s="2469"/>
      <c r="D8" s="2469"/>
      <c r="E8" s="2469"/>
      <c r="F8" s="2470"/>
      <c r="G8" s="734"/>
      <c r="H8" s="207" t="s">
        <v>10</v>
      </c>
      <c r="I8" s="735" t="s">
        <v>762</v>
      </c>
      <c r="J8" s="735"/>
      <c r="K8" s="735"/>
      <c r="L8" s="735"/>
      <c r="M8" s="207" t="s">
        <v>10</v>
      </c>
      <c r="N8" s="735" t="s">
        <v>763</v>
      </c>
      <c r="O8" s="735"/>
      <c r="P8" s="735"/>
      <c r="Q8" s="735"/>
      <c r="R8" s="207" t="s">
        <v>10</v>
      </c>
      <c r="S8" s="735" t="s">
        <v>764</v>
      </c>
      <c r="T8" s="735"/>
      <c r="U8" s="735"/>
      <c r="V8" s="735"/>
      <c r="W8" s="735"/>
      <c r="X8" s="735"/>
      <c r="Y8" s="735"/>
      <c r="Z8" s="735"/>
      <c r="AA8" s="735"/>
      <c r="AB8" s="735"/>
      <c r="AC8" s="735"/>
      <c r="AD8" s="735"/>
      <c r="AE8" s="735"/>
      <c r="AF8" s="735"/>
      <c r="AG8" s="739"/>
    </row>
    <row r="9" spans="2:33" ht="27" customHeight="1" x14ac:dyDescent="0.15">
      <c r="B9" s="2468" t="s">
        <v>1520</v>
      </c>
      <c r="C9" s="2469"/>
      <c r="D9" s="2469"/>
      <c r="E9" s="2469"/>
      <c r="F9" s="2470"/>
      <c r="G9" s="734"/>
      <c r="H9" s="207" t="s">
        <v>10</v>
      </c>
      <c r="I9" s="735" t="s">
        <v>766</v>
      </c>
      <c r="J9" s="735"/>
      <c r="K9" s="735"/>
      <c r="L9" s="735"/>
      <c r="M9" s="735"/>
      <c r="N9" s="735"/>
      <c r="O9" s="735"/>
      <c r="P9" s="735"/>
      <c r="Q9" s="735"/>
      <c r="R9" s="207" t="s">
        <v>10</v>
      </c>
      <c r="S9" s="735" t="s">
        <v>963</v>
      </c>
      <c r="T9" s="735"/>
      <c r="U9" s="87"/>
      <c r="V9" s="735"/>
      <c r="W9" s="735"/>
      <c r="X9" s="735"/>
      <c r="Y9" s="735"/>
      <c r="Z9" s="735"/>
      <c r="AA9" s="735"/>
      <c r="AB9" s="735"/>
      <c r="AC9" s="735"/>
      <c r="AD9" s="735"/>
      <c r="AE9" s="735"/>
      <c r="AF9" s="735"/>
      <c r="AG9" s="739"/>
    </row>
    <row r="10" spans="2:33" ht="27" customHeight="1" x14ac:dyDescent="0.15">
      <c r="B10" s="2468" t="s">
        <v>1521</v>
      </c>
      <c r="C10" s="2469"/>
      <c r="D10" s="2469"/>
      <c r="E10" s="2469"/>
      <c r="F10" s="2469"/>
      <c r="G10" s="734"/>
      <c r="H10" s="207" t="s">
        <v>10</v>
      </c>
      <c r="I10" s="735" t="s">
        <v>1522</v>
      </c>
      <c r="J10" s="735"/>
      <c r="K10" s="735"/>
      <c r="L10" s="735"/>
      <c r="M10" s="735"/>
      <c r="N10" s="735"/>
      <c r="O10" s="735"/>
      <c r="P10" s="735"/>
      <c r="Q10" s="735"/>
      <c r="R10" s="207" t="s">
        <v>10</v>
      </c>
      <c r="S10" s="735" t="s">
        <v>1523</v>
      </c>
      <c r="T10" s="735"/>
      <c r="U10" s="735"/>
      <c r="V10" s="735"/>
      <c r="W10" s="735"/>
      <c r="X10" s="735"/>
      <c r="Y10" s="735"/>
      <c r="Z10" s="735"/>
      <c r="AA10" s="735"/>
      <c r="AB10" s="735"/>
      <c r="AC10" s="735"/>
      <c r="AD10" s="735"/>
      <c r="AE10" s="735"/>
      <c r="AF10" s="735"/>
      <c r="AG10" s="739"/>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2694" t="s">
        <v>1524</v>
      </c>
      <c r="C13" s="2695"/>
      <c r="D13" s="2695"/>
      <c r="E13" s="2695"/>
      <c r="F13" s="2699"/>
      <c r="H13" s="2695" t="s">
        <v>1541</v>
      </c>
      <c r="I13" s="2695"/>
      <c r="J13" s="2695"/>
      <c r="K13" s="2695"/>
      <c r="L13" s="2695"/>
      <c r="M13" s="2695"/>
      <c r="N13" s="2695"/>
      <c r="O13" s="2695"/>
      <c r="P13" s="2695"/>
      <c r="Q13" s="2695"/>
      <c r="R13" s="2695"/>
      <c r="S13" s="2695"/>
      <c r="T13" s="2695"/>
      <c r="U13" s="2695"/>
      <c r="V13" s="2695"/>
      <c r="W13" s="2695"/>
      <c r="X13" s="2695"/>
      <c r="Y13" s="2695"/>
      <c r="Z13" s="2695"/>
      <c r="AA13" s="2695"/>
      <c r="AB13" s="2695"/>
      <c r="AC13" s="2695"/>
      <c r="AE13" s="139"/>
      <c r="AG13" s="723"/>
    </row>
    <row r="14" spans="2:33" s="1" customFormat="1" ht="27" customHeight="1" x14ac:dyDescent="0.15">
      <c r="B14" s="2694"/>
      <c r="C14" s="2695"/>
      <c r="D14" s="2695"/>
      <c r="E14" s="2695"/>
      <c r="F14" s="2699"/>
      <c r="Z14" s="12"/>
      <c r="AA14" s="12"/>
      <c r="AB14" s="12"/>
      <c r="AC14" s="12"/>
      <c r="AE14" s="265" t="s">
        <v>769</v>
      </c>
      <c r="AF14" s="197" t="s">
        <v>770</v>
      </c>
      <c r="AG14" s="266" t="s">
        <v>771</v>
      </c>
    </row>
    <row r="15" spans="2:33" s="1" customFormat="1" ht="30" customHeight="1" x14ac:dyDescent="0.15">
      <c r="B15" s="2694"/>
      <c r="C15" s="2695"/>
      <c r="D15" s="2695"/>
      <c r="E15" s="2695"/>
      <c r="F15" s="2699"/>
      <c r="H15" s="744" t="s">
        <v>858</v>
      </c>
      <c r="I15" s="3510" t="s">
        <v>1526</v>
      </c>
      <c r="J15" s="3552"/>
      <c r="K15" s="3552"/>
      <c r="L15" s="3552"/>
      <c r="M15" s="3552"/>
      <c r="N15" s="3552"/>
      <c r="O15" s="3552"/>
      <c r="P15" s="3552"/>
      <c r="Q15" s="3552"/>
      <c r="R15" s="3552"/>
      <c r="S15" s="3552"/>
      <c r="T15" s="3552"/>
      <c r="U15" s="3552"/>
      <c r="V15" s="3553"/>
      <c r="W15" s="2468"/>
      <c r="X15" s="2469"/>
      <c r="Y15" s="188" t="s">
        <v>860</v>
      </c>
      <c r="Z15" s="12"/>
      <c r="AA15" s="12"/>
      <c r="AB15" s="12"/>
      <c r="AC15" s="12"/>
      <c r="AE15" s="139"/>
      <c r="AG15" s="723"/>
    </row>
    <row r="16" spans="2:33" s="1" customFormat="1" ht="30" customHeight="1" x14ac:dyDescent="0.15">
      <c r="B16" s="2694"/>
      <c r="C16" s="2695"/>
      <c r="D16" s="2695"/>
      <c r="E16" s="2695"/>
      <c r="F16" s="2699"/>
      <c r="H16" s="744" t="s">
        <v>861</v>
      </c>
      <c r="I16" s="3510" t="s">
        <v>1542</v>
      </c>
      <c r="J16" s="3552"/>
      <c r="K16" s="3552"/>
      <c r="L16" s="3552"/>
      <c r="M16" s="3552"/>
      <c r="N16" s="3552"/>
      <c r="O16" s="3552"/>
      <c r="P16" s="3552"/>
      <c r="Q16" s="3552"/>
      <c r="R16" s="3552"/>
      <c r="S16" s="3552"/>
      <c r="T16" s="3552"/>
      <c r="U16" s="3552"/>
      <c r="V16" s="3553"/>
      <c r="W16" s="2468"/>
      <c r="X16" s="2469"/>
      <c r="Y16" s="188" t="s">
        <v>860</v>
      </c>
      <c r="Z16" s="1" t="s">
        <v>863</v>
      </c>
      <c r="AA16" s="3592" t="s">
        <v>1543</v>
      </c>
      <c r="AB16" s="3592"/>
      <c r="AC16" s="3592"/>
      <c r="AE16" s="216" t="s">
        <v>10</v>
      </c>
      <c r="AF16" s="208" t="s">
        <v>770</v>
      </c>
      <c r="AG16" s="217" t="s">
        <v>10</v>
      </c>
    </row>
    <row r="17" spans="2:33" s="1" customFormat="1" ht="30" customHeight="1" x14ac:dyDescent="0.15">
      <c r="B17" s="2694"/>
      <c r="C17" s="2695"/>
      <c r="D17" s="2695"/>
      <c r="E17" s="2695"/>
      <c r="F17" s="2699"/>
      <c r="H17" s="744" t="s">
        <v>1002</v>
      </c>
      <c r="I17" s="3510" t="s">
        <v>1544</v>
      </c>
      <c r="J17" s="3552"/>
      <c r="K17" s="3552"/>
      <c r="L17" s="3552"/>
      <c r="M17" s="3552"/>
      <c r="N17" s="3552"/>
      <c r="O17" s="3552"/>
      <c r="P17" s="3552"/>
      <c r="Q17" s="3552"/>
      <c r="R17" s="3552"/>
      <c r="S17" s="3552"/>
      <c r="T17" s="3552"/>
      <c r="U17" s="3552"/>
      <c r="V17" s="3553"/>
      <c r="W17" s="2468"/>
      <c r="X17" s="2469"/>
      <c r="Y17" s="188" t="s">
        <v>860</v>
      </c>
      <c r="Z17" s="1" t="s">
        <v>863</v>
      </c>
      <c r="AA17" s="3592" t="s">
        <v>1545</v>
      </c>
      <c r="AB17" s="3592"/>
      <c r="AC17" s="3592"/>
      <c r="AE17" s="216" t="s">
        <v>10</v>
      </c>
      <c r="AF17" s="208" t="s">
        <v>770</v>
      </c>
      <c r="AG17" s="217" t="s">
        <v>10</v>
      </c>
    </row>
    <row r="18" spans="2:33" s="1" customFormat="1" ht="30" customHeight="1" x14ac:dyDescent="0.15">
      <c r="B18" s="192"/>
      <c r="C18" s="21"/>
      <c r="D18" s="21"/>
      <c r="E18" s="21"/>
      <c r="F18" s="673"/>
      <c r="H18" s="744" t="s">
        <v>1004</v>
      </c>
      <c r="I18" s="3510" t="s">
        <v>1531</v>
      </c>
      <c r="J18" s="3552"/>
      <c r="K18" s="3552"/>
      <c r="L18" s="3552"/>
      <c r="M18" s="3552"/>
      <c r="N18" s="3552"/>
      <c r="O18" s="3552"/>
      <c r="P18" s="3552"/>
      <c r="Q18" s="3552"/>
      <c r="R18" s="3552"/>
      <c r="S18" s="3552"/>
      <c r="T18" s="3552"/>
      <c r="U18" s="3552"/>
      <c r="V18" s="3553"/>
      <c r="W18" s="2468"/>
      <c r="X18" s="2469"/>
      <c r="Y18" s="188" t="s">
        <v>860</v>
      </c>
      <c r="AA18" s="680"/>
      <c r="AB18" s="680"/>
      <c r="AC18" s="680"/>
      <c r="AE18" s="757"/>
      <c r="AF18" s="748"/>
      <c r="AG18" s="254"/>
    </row>
    <row r="19" spans="2:33" s="1" customFormat="1" ht="40.5" customHeight="1" x14ac:dyDescent="0.15">
      <c r="B19" s="724"/>
      <c r="C19" s="718"/>
      <c r="D19" s="718"/>
      <c r="E19" s="718"/>
      <c r="F19" s="725"/>
      <c r="H19" s="744" t="s">
        <v>1011</v>
      </c>
      <c r="I19" s="3510" t="s">
        <v>1546</v>
      </c>
      <c r="J19" s="3552"/>
      <c r="K19" s="3552"/>
      <c r="L19" s="3552"/>
      <c r="M19" s="3552"/>
      <c r="N19" s="3552"/>
      <c r="O19" s="3552"/>
      <c r="P19" s="3552"/>
      <c r="Q19" s="3552"/>
      <c r="R19" s="3552"/>
      <c r="S19" s="3552"/>
      <c r="T19" s="3552"/>
      <c r="U19" s="3552"/>
      <c r="V19" s="3553"/>
      <c r="W19" s="2468"/>
      <c r="X19" s="2469"/>
      <c r="Y19" s="188" t="s">
        <v>860</v>
      </c>
      <c r="Z19" s="1" t="s">
        <v>863</v>
      </c>
      <c r="AA19" s="2884" t="s">
        <v>1533</v>
      </c>
      <c r="AB19" s="2884"/>
      <c r="AC19" s="2884"/>
      <c r="AE19" s="216" t="s">
        <v>10</v>
      </c>
      <c r="AF19" s="208" t="s">
        <v>770</v>
      </c>
      <c r="AG19" s="217" t="s">
        <v>10</v>
      </c>
    </row>
    <row r="20" spans="2:33" s="1" customFormat="1" ht="12" customHeight="1" x14ac:dyDescent="0.15">
      <c r="B20" s="724"/>
      <c r="C20" s="718"/>
      <c r="D20" s="718"/>
      <c r="E20" s="718"/>
      <c r="F20" s="725"/>
      <c r="H20" s="748"/>
      <c r="I20" s="202"/>
      <c r="J20" s="202"/>
      <c r="K20" s="202"/>
      <c r="L20" s="202"/>
      <c r="M20" s="202"/>
      <c r="N20" s="202"/>
      <c r="O20" s="202"/>
      <c r="P20" s="202"/>
      <c r="Q20" s="202"/>
      <c r="R20" s="202"/>
      <c r="S20" s="202"/>
      <c r="T20" s="202"/>
      <c r="U20" s="202"/>
      <c r="V20" s="202"/>
      <c r="Y20" s="12"/>
      <c r="AA20" s="680"/>
      <c r="AB20" s="680"/>
      <c r="AC20" s="680"/>
      <c r="AE20" s="757"/>
      <c r="AF20" s="748"/>
      <c r="AG20" s="254"/>
    </row>
    <row r="21" spans="2:33" s="1" customFormat="1" x14ac:dyDescent="0.15">
      <c r="B21" s="724"/>
      <c r="C21" s="718"/>
      <c r="D21" s="718"/>
      <c r="E21" s="718"/>
      <c r="F21" s="725"/>
      <c r="H21" s="765" t="s">
        <v>1534</v>
      </c>
      <c r="I21" s="202"/>
      <c r="J21" s="202"/>
      <c r="K21" s="202"/>
      <c r="L21" s="202"/>
      <c r="M21" s="202"/>
      <c r="N21" s="202"/>
      <c r="O21" s="202"/>
      <c r="P21" s="202"/>
      <c r="Q21" s="202"/>
      <c r="R21" s="202"/>
      <c r="S21" s="202"/>
      <c r="T21" s="202"/>
      <c r="U21" s="202"/>
      <c r="V21" s="202"/>
      <c r="Y21" s="12"/>
      <c r="AA21" s="680"/>
      <c r="AB21" s="680"/>
      <c r="AC21" s="680"/>
      <c r="AE21" s="757"/>
      <c r="AF21" s="748"/>
      <c r="AG21" s="254"/>
    </row>
    <row r="22" spans="2:33" s="1" customFormat="1" ht="47.25" customHeight="1" x14ac:dyDescent="0.15">
      <c r="B22" s="139"/>
      <c r="G22" s="139"/>
      <c r="H22" s="3502" t="s">
        <v>1535</v>
      </c>
      <c r="I22" s="3503"/>
      <c r="J22" s="3503"/>
      <c r="K22" s="3503"/>
      <c r="L22" s="3504"/>
      <c r="M22" s="378" t="s">
        <v>1536</v>
      </c>
      <c r="N22" s="743"/>
      <c r="O22" s="743"/>
      <c r="P22" s="3570"/>
      <c r="Q22" s="3570"/>
      <c r="R22" s="3570"/>
      <c r="S22" s="3570"/>
      <c r="T22" s="3570"/>
      <c r="U22" s="3570"/>
      <c r="V22" s="3570"/>
      <c r="W22" s="3570"/>
      <c r="X22" s="3570"/>
      <c r="Y22" s="188" t="s">
        <v>860</v>
      </c>
      <c r="Z22" s="1" t="s">
        <v>863</v>
      </c>
      <c r="AA22" s="2884" t="s">
        <v>1547</v>
      </c>
      <c r="AB22" s="2884"/>
      <c r="AC22" s="2884"/>
      <c r="AD22" s="723"/>
      <c r="AE22" s="216" t="s">
        <v>10</v>
      </c>
      <c r="AF22" s="208" t="s">
        <v>770</v>
      </c>
      <c r="AG22" s="217" t="s">
        <v>10</v>
      </c>
    </row>
    <row r="23" spans="2:33" s="1" customFormat="1" ht="18.75" customHeight="1" x14ac:dyDescent="0.15">
      <c r="B23" s="397"/>
      <c r="C23" s="193"/>
      <c r="D23" s="193"/>
      <c r="E23" s="193"/>
      <c r="F23" s="193"/>
      <c r="G23" s="135"/>
      <c r="H23" s="746"/>
      <c r="I23" s="746"/>
      <c r="J23" s="746"/>
      <c r="K23" s="746"/>
      <c r="L23" s="746"/>
      <c r="M23" s="378"/>
      <c r="N23" s="743"/>
      <c r="O23" s="743"/>
      <c r="P23" s="743"/>
      <c r="Q23" s="743"/>
      <c r="R23" s="743"/>
      <c r="S23" s="743"/>
      <c r="T23" s="743"/>
      <c r="U23" s="743"/>
      <c r="V23" s="743"/>
      <c r="W23" s="10"/>
      <c r="X23" s="10"/>
      <c r="Y23" s="657"/>
      <c r="Z23" s="8"/>
      <c r="AA23" s="682"/>
      <c r="AB23" s="682"/>
      <c r="AC23" s="682"/>
      <c r="AD23" s="136"/>
      <c r="AE23" s="778"/>
      <c r="AF23" s="778"/>
      <c r="AG23" s="760"/>
    </row>
    <row r="24" spans="2:33" s="1" customFormat="1" ht="10.5" customHeight="1" x14ac:dyDescent="0.15">
      <c r="B24" s="620"/>
      <c r="C24" s="670"/>
      <c r="D24" s="670"/>
      <c r="E24" s="670"/>
      <c r="F24" s="671"/>
      <c r="G24" s="7"/>
      <c r="H24" s="260"/>
      <c r="I24" s="260"/>
      <c r="J24" s="260"/>
      <c r="K24" s="260"/>
      <c r="L24" s="260"/>
      <c r="M24" s="379"/>
      <c r="N24" s="737"/>
      <c r="O24" s="737"/>
      <c r="P24" s="737"/>
      <c r="Q24" s="737"/>
      <c r="R24" s="737"/>
      <c r="S24" s="737"/>
      <c r="T24" s="737"/>
      <c r="U24" s="737"/>
      <c r="V24" s="737"/>
      <c r="W24" s="7"/>
      <c r="X24" s="7"/>
      <c r="Y24" s="658"/>
      <c r="Z24" s="7"/>
      <c r="AA24" s="678"/>
      <c r="AB24" s="678"/>
      <c r="AC24" s="678"/>
      <c r="AD24" s="7"/>
      <c r="AE24" s="380"/>
      <c r="AF24" s="260"/>
      <c r="AG24" s="304"/>
    </row>
    <row r="25" spans="2:33" s="1" customFormat="1" ht="18.75" customHeight="1" x14ac:dyDescent="0.15">
      <c r="B25" s="192"/>
      <c r="C25" s="21"/>
      <c r="D25" s="21"/>
      <c r="E25" s="21"/>
      <c r="F25" s="673"/>
      <c r="H25" s="765" t="s">
        <v>1548</v>
      </c>
      <c r="I25" s="748"/>
      <c r="J25" s="748"/>
      <c r="K25" s="748"/>
      <c r="L25" s="748"/>
      <c r="M25" s="251"/>
      <c r="N25" s="763"/>
      <c r="O25" s="763"/>
      <c r="P25" s="763"/>
      <c r="Q25" s="763"/>
      <c r="R25" s="763"/>
      <c r="S25" s="763"/>
      <c r="T25" s="763"/>
      <c r="U25" s="763"/>
      <c r="V25" s="763"/>
      <c r="Y25" s="12"/>
      <c r="AA25" s="680"/>
      <c r="AB25" s="680"/>
      <c r="AC25" s="680"/>
      <c r="AE25" s="265" t="s">
        <v>769</v>
      </c>
      <c r="AF25" s="197" t="s">
        <v>770</v>
      </c>
      <c r="AG25" s="266" t="s">
        <v>771</v>
      </c>
    </row>
    <row r="26" spans="2:33" s="1" customFormat="1" ht="18.75" customHeight="1" x14ac:dyDescent="0.15">
      <c r="B26" s="2694" t="s">
        <v>1549</v>
      </c>
      <c r="C26" s="2695"/>
      <c r="D26" s="2695"/>
      <c r="E26" s="2695"/>
      <c r="F26" s="2699"/>
      <c r="H26" s="765" t="s">
        <v>1550</v>
      </c>
      <c r="I26" s="748"/>
      <c r="J26" s="748"/>
      <c r="K26" s="748"/>
      <c r="L26" s="748"/>
      <c r="M26" s="251"/>
      <c r="N26" s="763"/>
      <c r="O26" s="763"/>
      <c r="P26" s="763"/>
      <c r="Q26" s="763"/>
      <c r="R26" s="763"/>
      <c r="S26" s="763"/>
      <c r="T26" s="763"/>
      <c r="U26" s="763"/>
      <c r="V26" s="763"/>
      <c r="Y26" s="12"/>
      <c r="AA26" s="680"/>
      <c r="AB26" s="680"/>
      <c r="AC26" s="680"/>
      <c r="AE26" s="198"/>
      <c r="AF26" s="251"/>
      <c r="AG26" s="305"/>
    </row>
    <row r="27" spans="2:33" s="1" customFormat="1" ht="18.75" customHeight="1" x14ac:dyDescent="0.15">
      <c r="B27" s="2694"/>
      <c r="C27" s="2695"/>
      <c r="D27" s="2695"/>
      <c r="E27" s="2695"/>
      <c r="F27" s="2699"/>
      <c r="H27" s="765" t="s">
        <v>1551</v>
      </c>
      <c r="I27" s="748"/>
      <c r="J27" s="748"/>
      <c r="K27" s="748"/>
      <c r="L27" s="748"/>
      <c r="M27" s="251"/>
      <c r="N27" s="763"/>
      <c r="O27" s="763"/>
      <c r="P27" s="763"/>
      <c r="Q27" s="763"/>
      <c r="R27" s="763"/>
      <c r="S27" s="763"/>
      <c r="T27" s="763"/>
      <c r="U27" s="763"/>
      <c r="V27" s="763"/>
      <c r="Y27" s="12"/>
      <c r="AA27" s="680"/>
      <c r="AB27" s="680"/>
      <c r="AC27" s="680"/>
      <c r="AE27" s="216" t="s">
        <v>10</v>
      </c>
      <c r="AF27" s="208" t="s">
        <v>770</v>
      </c>
      <c r="AG27" s="217" t="s">
        <v>10</v>
      </c>
    </row>
    <row r="28" spans="2:33" s="1" customFormat="1" ht="18.75" customHeight="1" x14ac:dyDescent="0.15">
      <c r="B28" s="2694"/>
      <c r="C28" s="2695"/>
      <c r="D28" s="2695"/>
      <c r="E28" s="2695"/>
      <c r="F28" s="2699"/>
      <c r="H28" s="765" t="s">
        <v>1552</v>
      </c>
      <c r="I28" s="748"/>
      <c r="J28" s="748"/>
      <c r="K28" s="748"/>
      <c r="L28" s="748"/>
      <c r="M28" s="251"/>
      <c r="N28" s="763"/>
      <c r="O28" s="763"/>
      <c r="P28" s="763"/>
      <c r="Q28" s="763"/>
      <c r="R28" s="763"/>
      <c r="S28" s="763"/>
      <c r="T28" s="763"/>
      <c r="U28" s="763"/>
      <c r="V28" s="763"/>
      <c r="Y28" s="12"/>
      <c r="AA28" s="680"/>
      <c r="AB28" s="680"/>
      <c r="AC28" s="680"/>
      <c r="AE28" s="216" t="s">
        <v>10</v>
      </c>
      <c r="AF28" s="208" t="s">
        <v>770</v>
      </c>
      <c r="AG28" s="217" t="s">
        <v>10</v>
      </c>
    </row>
    <row r="29" spans="2:33" s="1" customFormat="1" ht="18.75" customHeight="1" x14ac:dyDescent="0.15">
      <c r="B29" s="2694"/>
      <c r="C29" s="2695"/>
      <c r="D29" s="2695"/>
      <c r="E29" s="2695"/>
      <c r="F29" s="2699"/>
      <c r="H29" s="765" t="s">
        <v>1553</v>
      </c>
      <c r="I29" s="748"/>
      <c r="J29" s="748"/>
      <c r="K29" s="748"/>
      <c r="L29" s="748"/>
      <c r="M29" s="251"/>
      <c r="N29" s="763"/>
      <c r="O29" s="763"/>
      <c r="P29" s="763"/>
      <c r="Q29" s="763"/>
      <c r="R29" s="763"/>
      <c r="S29" s="763"/>
      <c r="T29" s="763"/>
      <c r="U29" s="763"/>
      <c r="V29" s="763"/>
      <c r="Y29" s="12"/>
      <c r="AA29" s="680"/>
      <c r="AB29" s="680"/>
      <c r="AC29" s="680"/>
      <c r="AE29" s="216" t="s">
        <v>10</v>
      </c>
      <c r="AF29" s="208" t="s">
        <v>770</v>
      </c>
      <c r="AG29" s="217" t="s">
        <v>10</v>
      </c>
    </row>
    <row r="30" spans="2:33" s="1" customFormat="1" ht="18.75" customHeight="1" x14ac:dyDescent="0.15">
      <c r="B30" s="2694"/>
      <c r="C30" s="2695"/>
      <c r="D30" s="2695"/>
      <c r="E30" s="2695"/>
      <c r="F30" s="2699"/>
      <c r="H30" s="765" t="s">
        <v>1554</v>
      </c>
      <c r="I30" s="748"/>
      <c r="J30" s="748"/>
      <c r="K30" s="748"/>
      <c r="L30" s="748"/>
      <c r="M30" s="251"/>
      <c r="N30" s="763"/>
      <c r="O30" s="763"/>
      <c r="P30" s="763"/>
      <c r="Q30" s="763"/>
      <c r="R30" s="763"/>
      <c r="S30" s="763"/>
      <c r="T30" s="763"/>
      <c r="U30" s="763"/>
      <c r="V30" s="763"/>
      <c r="Y30" s="12"/>
      <c r="AA30" s="680"/>
      <c r="AB30" s="680"/>
      <c r="AC30" s="680"/>
      <c r="AE30" s="216" t="s">
        <v>10</v>
      </c>
      <c r="AF30" s="208" t="s">
        <v>770</v>
      </c>
      <c r="AG30" s="217" t="s">
        <v>10</v>
      </c>
    </row>
    <row r="31" spans="2:33" s="1" customFormat="1" ht="18.75" customHeight="1" x14ac:dyDescent="0.15">
      <c r="B31" s="2694"/>
      <c r="C31" s="2695"/>
      <c r="D31" s="2695"/>
      <c r="E31" s="2695"/>
      <c r="F31" s="2699"/>
      <c r="H31" s="765" t="s">
        <v>1555</v>
      </c>
      <c r="I31" s="748"/>
      <c r="J31" s="748"/>
      <c r="K31" s="748"/>
      <c r="L31" s="748"/>
      <c r="M31" s="251"/>
      <c r="N31" s="763"/>
      <c r="O31" s="763"/>
      <c r="P31" s="763"/>
      <c r="Q31" s="763"/>
      <c r="R31" s="763"/>
      <c r="S31" s="763"/>
      <c r="T31" s="763"/>
      <c r="U31" s="763"/>
      <c r="V31" s="763"/>
      <c r="W31" s="763"/>
      <c r="Z31" s="12"/>
      <c r="AB31" s="680"/>
      <c r="AC31" s="680"/>
      <c r="AD31" s="748"/>
      <c r="AE31" s="757"/>
      <c r="AF31" s="748"/>
      <c r="AG31" s="723"/>
    </row>
    <row r="32" spans="2:33" s="1" customFormat="1" ht="18.75" customHeight="1" x14ac:dyDescent="0.15">
      <c r="B32" s="2694"/>
      <c r="C32" s="2695"/>
      <c r="D32" s="2695"/>
      <c r="E32" s="2695"/>
      <c r="F32" s="2699"/>
      <c r="H32" s="765"/>
      <c r="I32" s="3468" t="s">
        <v>776</v>
      </c>
      <c r="J32" s="3468"/>
      <c r="K32" s="3468"/>
      <c r="L32" s="3468"/>
      <c r="M32" s="3468"/>
      <c r="N32" s="3529"/>
      <c r="O32" s="2619"/>
      <c r="P32" s="2619"/>
      <c r="Q32" s="2619"/>
      <c r="R32" s="2619"/>
      <c r="S32" s="2619"/>
      <c r="T32" s="2619"/>
      <c r="U32" s="2619"/>
      <c r="V32" s="2619"/>
      <c r="W32" s="2619"/>
      <c r="X32" s="2619"/>
      <c r="Y32" s="2619"/>
      <c r="Z32" s="2619"/>
      <c r="AA32" s="2619"/>
      <c r="AB32" s="2620"/>
      <c r="AC32" s="762"/>
      <c r="AD32" s="748"/>
      <c r="AE32" s="757"/>
      <c r="AF32" s="748"/>
      <c r="AG32" s="723"/>
    </row>
    <row r="33" spans="1:34" s="1" customFormat="1" ht="18.75" customHeight="1" x14ac:dyDescent="0.15">
      <c r="B33" s="2694"/>
      <c r="C33" s="2695"/>
      <c r="D33" s="2695"/>
      <c r="E33" s="2695"/>
      <c r="F33" s="2699"/>
      <c r="H33" s="765"/>
      <c r="I33" s="3468" t="s">
        <v>777</v>
      </c>
      <c r="J33" s="3468"/>
      <c r="K33" s="3468"/>
      <c r="L33" s="3468"/>
      <c r="M33" s="3468"/>
      <c r="N33" s="3529"/>
      <c r="O33" s="2619"/>
      <c r="P33" s="2619"/>
      <c r="Q33" s="2619"/>
      <c r="R33" s="2619"/>
      <c r="S33" s="2619"/>
      <c r="T33" s="2619"/>
      <c r="U33" s="2619"/>
      <c r="V33" s="2619"/>
      <c r="W33" s="2619"/>
      <c r="X33" s="2619"/>
      <c r="Y33" s="2619"/>
      <c r="Z33" s="2619"/>
      <c r="AA33" s="2619"/>
      <c r="AB33" s="2620"/>
      <c r="AC33" s="762"/>
      <c r="AD33" s="748"/>
      <c r="AE33" s="757"/>
      <c r="AF33" s="748"/>
      <c r="AG33" s="723"/>
    </row>
    <row r="34" spans="1:34" s="1" customFormat="1" ht="18.75" customHeight="1" x14ac:dyDescent="0.15">
      <c r="B34" s="2694"/>
      <c r="C34" s="2695"/>
      <c r="D34" s="2695"/>
      <c r="E34" s="2695"/>
      <c r="F34" s="2699"/>
      <c r="H34" s="765"/>
      <c r="I34" s="3468" t="s">
        <v>778</v>
      </c>
      <c r="J34" s="3468"/>
      <c r="K34" s="3468"/>
      <c r="L34" s="3468"/>
      <c r="M34" s="3468"/>
      <c r="N34" s="3529"/>
      <c r="O34" s="2619"/>
      <c r="P34" s="2619"/>
      <c r="Q34" s="2619"/>
      <c r="R34" s="2619"/>
      <c r="S34" s="2619"/>
      <c r="T34" s="2619"/>
      <c r="U34" s="2619"/>
      <c r="V34" s="2619"/>
      <c r="W34" s="2619"/>
      <c r="X34" s="2619"/>
      <c r="Y34" s="2619"/>
      <c r="Z34" s="2619"/>
      <c r="AA34" s="2619"/>
      <c r="AB34" s="2620"/>
      <c r="AC34" s="762"/>
      <c r="AD34" s="748"/>
      <c r="AE34" s="757"/>
      <c r="AF34" s="748"/>
      <c r="AG34" s="723"/>
    </row>
    <row r="35" spans="1:34" s="1" customFormat="1" ht="33.75" customHeight="1" x14ac:dyDescent="0.15">
      <c r="B35" s="2694"/>
      <c r="C35" s="2695"/>
      <c r="D35" s="2695"/>
      <c r="E35" s="2695"/>
      <c r="F35" s="2699"/>
      <c r="H35" s="3152" t="s">
        <v>1556</v>
      </c>
      <c r="I35" s="3152"/>
      <c r="J35" s="3152"/>
      <c r="K35" s="3152"/>
      <c r="L35" s="3152"/>
      <c r="M35" s="3152"/>
      <c r="N35" s="3152"/>
      <c r="O35" s="3152"/>
      <c r="P35" s="3152"/>
      <c r="Q35" s="3152"/>
      <c r="R35" s="3152"/>
      <c r="S35" s="3152"/>
      <c r="T35" s="3152"/>
      <c r="U35" s="3152"/>
      <c r="V35" s="3152"/>
      <c r="W35" s="3152"/>
      <c r="X35" s="3152"/>
      <c r="Y35" s="3152"/>
      <c r="Z35" s="3152"/>
      <c r="AA35" s="3152"/>
      <c r="AB35" s="3152"/>
      <c r="AC35" s="3152"/>
      <c r="AE35" s="757"/>
      <c r="AF35" s="748"/>
      <c r="AG35" s="254"/>
    </row>
    <row r="36" spans="1:34" s="1" customFormat="1" ht="36" customHeight="1" x14ac:dyDescent="0.15">
      <c r="B36" s="2694"/>
      <c r="C36" s="2695"/>
      <c r="D36" s="2695"/>
      <c r="E36" s="2695"/>
      <c r="F36" s="2699"/>
      <c r="H36" s="2884" t="s">
        <v>2480</v>
      </c>
      <c r="I36" s="2884"/>
      <c r="J36" s="2884"/>
      <c r="K36" s="2884"/>
      <c r="L36" s="2884"/>
      <c r="M36" s="2884"/>
      <c r="N36" s="2884"/>
      <c r="O36" s="2884"/>
      <c r="P36" s="2884"/>
      <c r="Q36" s="2884"/>
      <c r="R36" s="2884"/>
      <c r="S36" s="2884"/>
      <c r="T36" s="2884"/>
      <c r="U36" s="2884"/>
      <c r="V36" s="2884"/>
      <c r="W36" s="2884"/>
      <c r="X36" s="2884"/>
      <c r="Y36" s="2884"/>
      <c r="Z36" s="2884"/>
      <c r="AA36" s="2884"/>
      <c r="AB36" s="2884"/>
      <c r="AC36" s="2884"/>
      <c r="AD36" s="3531"/>
      <c r="AE36" s="216" t="s">
        <v>10</v>
      </c>
      <c r="AF36" s="208" t="s">
        <v>770</v>
      </c>
      <c r="AG36" s="217" t="s">
        <v>10</v>
      </c>
    </row>
    <row r="37" spans="1:34" s="1" customFormat="1" ht="18.75" customHeight="1" x14ac:dyDescent="0.15">
      <c r="B37" s="2694"/>
      <c r="C37" s="2695"/>
      <c r="D37" s="2695"/>
      <c r="E37" s="2695"/>
      <c r="F37" s="2699"/>
      <c r="H37" s="765" t="s">
        <v>1557</v>
      </c>
      <c r="I37" s="680"/>
      <c r="J37" s="680"/>
      <c r="K37" s="680"/>
      <c r="L37" s="680"/>
      <c r="M37" s="680"/>
      <c r="N37" s="680"/>
      <c r="O37" s="680"/>
      <c r="P37" s="680"/>
      <c r="Q37" s="680"/>
      <c r="R37" s="680"/>
      <c r="S37" s="680"/>
      <c r="T37" s="680"/>
      <c r="U37" s="680"/>
      <c r="V37" s="680"/>
      <c r="W37" s="680"/>
      <c r="X37" s="680"/>
      <c r="Y37" s="680"/>
      <c r="Z37" s="680"/>
      <c r="AA37" s="680"/>
      <c r="AB37" s="680"/>
      <c r="AC37" s="680"/>
      <c r="AE37" s="216" t="s">
        <v>10</v>
      </c>
      <c r="AF37" s="208" t="s">
        <v>770</v>
      </c>
      <c r="AG37" s="217" t="s">
        <v>10</v>
      </c>
    </row>
    <row r="38" spans="1:34" s="1" customFormat="1" ht="18.75" customHeight="1" x14ac:dyDescent="0.15">
      <c r="A38" s="723"/>
      <c r="B38" s="2680"/>
      <c r="C38" s="2680"/>
      <c r="D38" s="2680"/>
      <c r="E38" s="2680"/>
      <c r="F38" s="2681"/>
      <c r="G38" s="139"/>
      <c r="H38" s="765" t="s">
        <v>1558</v>
      </c>
      <c r="I38" s="748"/>
      <c r="J38" s="748"/>
      <c r="K38" s="748"/>
      <c r="L38" s="748"/>
      <c r="M38" s="251"/>
      <c r="N38" s="763"/>
      <c r="O38" s="763"/>
      <c r="P38" s="763"/>
      <c r="Q38" s="763"/>
      <c r="R38" s="763"/>
      <c r="S38" s="763"/>
      <c r="T38" s="763"/>
      <c r="U38" s="763"/>
      <c r="V38" s="763"/>
      <c r="Y38" s="12"/>
      <c r="AA38" s="680"/>
      <c r="AB38" s="680"/>
      <c r="AC38" s="680"/>
      <c r="AE38" s="216" t="s">
        <v>10</v>
      </c>
      <c r="AF38" s="208" t="s">
        <v>770</v>
      </c>
      <c r="AG38" s="217" t="s">
        <v>10</v>
      </c>
    </row>
    <row r="39" spans="1:34" s="1" customFormat="1" ht="18.75" customHeight="1" x14ac:dyDescent="0.15">
      <c r="B39" s="2694"/>
      <c r="C39" s="2663"/>
      <c r="D39" s="2695"/>
      <c r="E39" s="2695"/>
      <c r="F39" s="2699"/>
      <c r="H39" s="765" t="s">
        <v>1559</v>
      </c>
      <c r="I39" s="748"/>
      <c r="J39" s="748"/>
      <c r="K39" s="748"/>
      <c r="L39" s="748"/>
      <c r="M39" s="251"/>
      <c r="N39" s="763"/>
      <c r="O39" s="763"/>
      <c r="P39" s="763"/>
      <c r="Q39" s="763"/>
      <c r="R39" s="763"/>
      <c r="S39" s="763"/>
      <c r="T39" s="763"/>
      <c r="U39" s="763"/>
      <c r="V39" s="763"/>
      <c r="Y39" s="12"/>
      <c r="AA39" s="680"/>
      <c r="AB39" s="680"/>
      <c r="AC39" s="680"/>
      <c r="AE39" s="216" t="s">
        <v>10</v>
      </c>
      <c r="AF39" s="208" t="s">
        <v>770</v>
      </c>
      <c r="AG39" s="217" t="s">
        <v>10</v>
      </c>
    </row>
    <row r="40" spans="1:34" s="1" customFormat="1" ht="18.75" customHeight="1" x14ac:dyDescent="0.15">
      <c r="B40" s="192"/>
      <c r="C40" s="21"/>
      <c r="D40" s="21"/>
      <c r="E40" s="21"/>
      <c r="F40" s="673"/>
      <c r="H40" s="765" t="s">
        <v>1560</v>
      </c>
      <c r="I40" s="748"/>
      <c r="J40" s="748"/>
      <c r="K40" s="748"/>
      <c r="L40" s="748"/>
      <c r="M40" s="251"/>
      <c r="N40" s="763"/>
      <c r="O40" s="763"/>
      <c r="P40" s="763"/>
      <c r="Q40" s="763"/>
      <c r="R40" s="763"/>
      <c r="S40" s="763"/>
      <c r="T40" s="763"/>
      <c r="U40" s="763"/>
      <c r="V40" s="763"/>
      <c r="Y40" s="12"/>
      <c r="AA40" s="680"/>
      <c r="AB40" s="680"/>
      <c r="AC40" s="680"/>
      <c r="AE40" s="216" t="s">
        <v>10</v>
      </c>
      <c r="AF40" s="208" t="s">
        <v>770</v>
      </c>
      <c r="AG40" s="217" t="s">
        <v>10</v>
      </c>
    </row>
    <row r="41" spans="1:34" s="1" customFormat="1" ht="18.75" customHeight="1" x14ac:dyDescent="0.15">
      <c r="B41" s="192"/>
      <c r="C41" s="21"/>
      <c r="D41" s="21"/>
      <c r="E41" s="21"/>
      <c r="F41" s="673"/>
      <c r="H41" s="765" t="s">
        <v>1561</v>
      </c>
      <c r="I41" s="748"/>
      <c r="J41" s="748"/>
      <c r="K41" s="748"/>
      <c r="L41" s="748"/>
      <c r="M41" s="251"/>
      <c r="N41" s="763"/>
      <c r="O41" s="763"/>
      <c r="P41" s="763"/>
      <c r="Q41" s="763"/>
      <c r="R41" s="763"/>
      <c r="S41" s="763"/>
      <c r="T41" s="763"/>
      <c r="U41" s="763"/>
      <c r="V41" s="763"/>
      <c r="Y41" s="12"/>
      <c r="AA41" s="680"/>
      <c r="AB41" s="680"/>
      <c r="AC41" s="680"/>
      <c r="AE41" s="216" t="s">
        <v>10</v>
      </c>
      <c r="AF41" s="208" t="s">
        <v>770</v>
      </c>
      <c r="AG41" s="217" t="s">
        <v>10</v>
      </c>
    </row>
    <row r="42" spans="1:34" s="1" customFormat="1" ht="18.75" customHeight="1" x14ac:dyDescent="0.15">
      <c r="B42" s="397"/>
      <c r="C42" s="193"/>
      <c r="D42" s="193"/>
      <c r="E42" s="193"/>
      <c r="F42" s="194"/>
      <c r="G42" s="8"/>
      <c r="H42" s="779"/>
      <c r="I42" s="778"/>
      <c r="J42" s="778"/>
      <c r="K42" s="778"/>
      <c r="L42" s="778"/>
      <c r="M42" s="381"/>
      <c r="N42" s="738"/>
      <c r="O42" s="738"/>
      <c r="P42" s="738"/>
      <c r="Q42" s="738"/>
      <c r="R42" s="738"/>
      <c r="S42" s="738"/>
      <c r="T42" s="738"/>
      <c r="U42" s="738"/>
      <c r="V42" s="738"/>
      <c r="W42" s="8"/>
      <c r="X42" s="8"/>
      <c r="Y42" s="659"/>
      <c r="Z42" s="8"/>
      <c r="AA42" s="682"/>
      <c r="AB42" s="682"/>
      <c r="AC42" s="682"/>
      <c r="AD42" s="8"/>
      <c r="AE42" s="759"/>
      <c r="AF42" s="778"/>
      <c r="AG42" s="760"/>
    </row>
    <row r="43" spans="1:34" s="1" customFormat="1" ht="33" customHeight="1" x14ac:dyDescent="0.15">
      <c r="B43" s="2695" t="s">
        <v>1562</v>
      </c>
      <c r="C43" s="2695"/>
      <c r="D43" s="2695"/>
      <c r="E43" s="2695"/>
      <c r="F43" s="2695"/>
      <c r="G43" s="2695"/>
      <c r="H43" s="2695"/>
      <c r="I43" s="2695"/>
      <c r="J43" s="2695"/>
      <c r="K43" s="2695"/>
      <c r="L43" s="2695"/>
      <c r="M43" s="2695"/>
      <c r="N43" s="2695"/>
      <c r="O43" s="2695"/>
      <c r="P43" s="2695"/>
      <c r="Q43" s="2695"/>
      <c r="R43" s="2695"/>
      <c r="S43" s="2695"/>
      <c r="T43" s="2695"/>
      <c r="U43" s="2695"/>
      <c r="V43" s="2695"/>
      <c r="W43" s="2695"/>
      <c r="X43" s="2695"/>
      <c r="Y43" s="2695"/>
      <c r="Z43" s="2695"/>
      <c r="AA43" s="2695"/>
      <c r="AB43" s="2695"/>
      <c r="AC43" s="2695"/>
      <c r="AD43" s="2695"/>
      <c r="AE43" s="2695"/>
      <c r="AF43" s="21"/>
    </row>
    <row r="44" spans="1:34" s="1" customFormat="1" ht="47.25" customHeight="1" x14ac:dyDescent="0.15">
      <c r="B44" s="2695" t="s">
        <v>1563</v>
      </c>
      <c r="C44" s="2695"/>
      <c r="D44" s="2695"/>
      <c r="E44" s="2695"/>
      <c r="F44" s="2695"/>
      <c r="G44" s="2695"/>
      <c r="H44" s="2695"/>
      <c r="I44" s="2695"/>
      <c r="J44" s="2695"/>
      <c r="K44" s="2695"/>
      <c r="L44" s="2695"/>
      <c r="M44" s="2695"/>
      <c r="N44" s="2695"/>
      <c r="O44" s="2695"/>
      <c r="P44" s="2695"/>
      <c r="Q44" s="2695"/>
      <c r="R44" s="2695"/>
      <c r="S44" s="2695"/>
      <c r="T44" s="2695"/>
      <c r="U44" s="2695"/>
      <c r="V44" s="2695"/>
      <c r="W44" s="2695"/>
      <c r="X44" s="2695"/>
      <c r="Y44" s="2695"/>
      <c r="Z44" s="2695"/>
      <c r="AA44" s="2695"/>
      <c r="AB44" s="2695"/>
      <c r="AC44" s="2695"/>
      <c r="AD44" s="2695"/>
      <c r="AE44" s="2695"/>
      <c r="AF44" s="2695"/>
      <c r="AG44" s="2695"/>
    </row>
    <row r="45" spans="1:34" s="1" customFormat="1" ht="27" customHeight="1" x14ac:dyDescent="0.15">
      <c r="B45" s="2601" t="s">
        <v>1564</v>
      </c>
      <c r="C45" s="2601"/>
      <c r="D45" s="2601"/>
      <c r="E45" s="2601"/>
      <c r="F45" s="2601"/>
      <c r="G45" s="2601"/>
      <c r="H45" s="2601"/>
      <c r="I45" s="2601"/>
      <c r="J45" s="2601"/>
      <c r="K45" s="2601"/>
      <c r="L45" s="2601"/>
      <c r="M45" s="2601"/>
      <c r="N45" s="2601"/>
      <c r="O45" s="2601"/>
      <c r="P45" s="2601"/>
      <c r="Q45" s="2601"/>
      <c r="R45" s="2601"/>
      <c r="S45" s="2601"/>
      <c r="T45" s="2601"/>
      <c r="U45" s="2601"/>
      <c r="V45" s="2601"/>
      <c r="W45" s="2601"/>
      <c r="X45" s="2601"/>
      <c r="Y45" s="2601"/>
      <c r="Z45" s="2601"/>
      <c r="AA45" s="2601"/>
      <c r="AB45" s="2601"/>
      <c r="AC45" s="2601"/>
      <c r="AD45" s="2601"/>
      <c r="AE45" s="2601"/>
      <c r="AF45" s="2601"/>
      <c r="AG45" s="2601"/>
      <c r="AH45" s="2601"/>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9"/>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fitToHeight="0"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2:Y123"/>
  <sheetViews>
    <sheetView workbookViewId="0">
      <selection activeCell="F52" sqref="F52:G52"/>
    </sheetView>
  </sheetViews>
  <sheetFormatPr defaultColWidth="3.5" defaultRowHeight="13.5" x14ac:dyDescent="0.15"/>
  <cols>
    <col min="1" max="1" width="2.375" style="3" customWidth="1"/>
    <col min="2" max="2" width="3" style="137" customWidth="1"/>
    <col min="3" max="7" width="3.5" style="3"/>
    <col min="8" max="24" width="4.5" style="3" customWidth="1"/>
    <col min="25" max="25" width="5.125" style="3" customWidth="1"/>
    <col min="26" max="16384" width="3.5" style="3"/>
  </cols>
  <sheetData>
    <row r="2" spans="2:25" x14ac:dyDescent="0.15">
      <c r="B2" s="3" t="s">
        <v>1616</v>
      </c>
    </row>
    <row r="4" spans="2:25" x14ac:dyDescent="0.15">
      <c r="B4" s="3163" t="s">
        <v>1150</v>
      </c>
      <c r="C4" s="3163"/>
      <c r="D4" s="3163"/>
      <c r="E4" s="3163"/>
      <c r="F4" s="3163"/>
      <c r="G4" s="3163"/>
      <c r="H4" s="3163"/>
      <c r="I4" s="3163"/>
      <c r="J4" s="3163"/>
      <c r="K4" s="3163"/>
      <c r="L4" s="3163"/>
      <c r="M4" s="3163"/>
      <c r="N4" s="3163"/>
      <c r="O4" s="3163"/>
      <c r="P4" s="3163"/>
      <c r="Q4" s="3163"/>
      <c r="R4" s="3163"/>
      <c r="S4" s="3163"/>
      <c r="T4" s="3163"/>
      <c r="U4" s="3163"/>
      <c r="V4" s="3163"/>
      <c r="W4" s="3163"/>
      <c r="X4" s="3163"/>
      <c r="Y4" s="3163"/>
    </row>
    <row r="6" spans="2:25" ht="30" customHeight="1" x14ac:dyDescent="0.15">
      <c r="B6" s="656">
        <v>1</v>
      </c>
      <c r="C6" s="735" t="s">
        <v>1151</v>
      </c>
      <c r="D6" s="16"/>
      <c r="E6" s="16"/>
      <c r="F6" s="16"/>
      <c r="G6" s="17"/>
      <c r="H6" s="2854"/>
      <c r="I6" s="2959"/>
      <c r="J6" s="2959"/>
      <c r="K6" s="2959"/>
      <c r="L6" s="2959"/>
      <c r="M6" s="2959"/>
      <c r="N6" s="2959"/>
      <c r="O6" s="2959"/>
      <c r="P6" s="2959"/>
      <c r="Q6" s="2959"/>
      <c r="R6" s="2959"/>
      <c r="S6" s="2959"/>
      <c r="T6" s="2959"/>
      <c r="U6" s="2959"/>
      <c r="V6" s="2959"/>
      <c r="W6" s="2959"/>
      <c r="X6" s="2959"/>
      <c r="Y6" s="2960"/>
    </row>
    <row r="7" spans="2:25" ht="30" customHeight="1" x14ac:dyDescent="0.15">
      <c r="B7" s="656">
        <v>2</v>
      </c>
      <c r="C7" s="735" t="s">
        <v>1152</v>
      </c>
      <c r="D7" s="735"/>
      <c r="E7" s="735"/>
      <c r="F7" s="735"/>
      <c r="G7" s="739"/>
      <c r="H7" s="206" t="s">
        <v>10</v>
      </c>
      <c r="I7" s="735" t="s">
        <v>762</v>
      </c>
      <c r="J7" s="735"/>
      <c r="K7" s="735"/>
      <c r="L7" s="735"/>
      <c r="M7" s="207" t="s">
        <v>10</v>
      </c>
      <c r="N7" s="735" t="s">
        <v>763</v>
      </c>
      <c r="O7" s="735"/>
      <c r="P7" s="735"/>
      <c r="Q7" s="735"/>
      <c r="R7" s="207" t="s">
        <v>10</v>
      </c>
      <c r="S7" s="735" t="s">
        <v>764</v>
      </c>
      <c r="T7" s="735"/>
      <c r="U7" s="735"/>
      <c r="V7" s="735"/>
      <c r="W7" s="735"/>
      <c r="X7" s="735"/>
      <c r="Y7" s="739"/>
    </row>
    <row r="8" spans="2:25" ht="30" customHeight="1" x14ac:dyDescent="0.15">
      <c r="B8" s="616">
        <v>3</v>
      </c>
      <c r="C8" s="2" t="s">
        <v>1153</v>
      </c>
      <c r="D8" s="2"/>
      <c r="E8" s="2"/>
      <c r="F8" s="2"/>
      <c r="G8" s="132"/>
      <c r="H8" s="208" t="s">
        <v>10</v>
      </c>
      <c r="I8" s="1" t="s">
        <v>1154</v>
      </c>
      <c r="J8" s="2"/>
      <c r="K8" s="2"/>
      <c r="L8" s="2"/>
      <c r="M8" s="2"/>
      <c r="N8" s="2"/>
      <c r="O8" s="2"/>
      <c r="P8" s="208" t="s">
        <v>10</v>
      </c>
      <c r="Q8" s="1" t="s">
        <v>1155</v>
      </c>
      <c r="R8" s="2"/>
      <c r="S8" s="2"/>
      <c r="T8" s="2"/>
      <c r="U8" s="2"/>
      <c r="V8" s="2"/>
      <c r="W8" s="2"/>
      <c r="X8" s="2"/>
      <c r="Y8" s="132"/>
    </row>
    <row r="9" spans="2:25" ht="30" customHeight="1" x14ac:dyDescent="0.15">
      <c r="B9" s="616"/>
      <c r="C9" s="2"/>
      <c r="D9" s="2"/>
      <c r="E9" s="2"/>
      <c r="F9" s="2"/>
      <c r="G9" s="132"/>
      <c r="H9" s="208" t="s">
        <v>10</v>
      </c>
      <c r="I9" s="1" t="s">
        <v>1156</v>
      </c>
      <c r="J9" s="2"/>
      <c r="K9" s="2"/>
      <c r="L9" s="2"/>
      <c r="M9" s="2"/>
      <c r="N9" s="2"/>
      <c r="O9" s="2"/>
      <c r="P9" s="208" t="s">
        <v>10</v>
      </c>
      <c r="Q9" s="1" t="s">
        <v>1157</v>
      </c>
      <c r="R9" s="2"/>
      <c r="S9" s="2"/>
      <c r="T9" s="2"/>
      <c r="W9" s="2"/>
      <c r="X9" s="2"/>
      <c r="Y9" s="132"/>
    </row>
    <row r="10" spans="2:25" ht="30" customHeight="1" x14ac:dyDescent="0.15">
      <c r="B10" s="616"/>
      <c r="C10" s="2"/>
      <c r="D10" s="2"/>
      <c r="E10" s="2"/>
      <c r="F10" s="2"/>
      <c r="G10" s="132"/>
      <c r="M10" s="2"/>
      <c r="N10" s="2"/>
      <c r="O10" s="2"/>
      <c r="P10" s="2"/>
      <c r="Q10" s="1"/>
      <c r="R10" s="2"/>
      <c r="S10" s="2"/>
      <c r="T10" s="2"/>
      <c r="U10" s="2"/>
      <c r="V10" s="2"/>
      <c r="W10" s="2"/>
      <c r="X10" s="2"/>
      <c r="Y10" s="132"/>
    </row>
    <row r="11" spans="2:25" x14ac:dyDescent="0.15">
      <c r="B11" s="677"/>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89">
        <v>4</v>
      </c>
      <c r="C12" s="3164" t="s">
        <v>1158</v>
      </c>
      <c r="D12" s="3164"/>
      <c r="E12" s="3164"/>
      <c r="F12" s="3164"/>
      <c r="G12" s="3165"/>
      <c r="H12" s="144" t="s">
        <v>1159</v>
      </c>
      <c r="I12" s="2"/>
      <c r="Y12" s="92"/>
    </row>
    <row r="13" spans="2:25" ht="19.5" customHeight="1" x14ac:dyDescent="0.15">
      <c r="B13" s="199"/>
      <c r="G13" s="92"/>
      <c r="H13" s="200"/>
      <c r="I13" s="2" t="s">
        <v>1160</v>
      </c>
      <c r="J13" s="2"/>
      <c r="K13" s="2"/>
      <c r="L13" s="2"/>
      <c r="M13" s="2"/>
      <c r="N13" s="2"/>
      <c r="O13" s="2"/>
      <c r="P13" s="2"/>
      <c r="Q13" s="2"/>
      <c r="R13" s="2"/>
      <c r="S13" s="2"/>
      <c r="T13" s="2"/>
      <c r="U13" s="2"/>
      <c r="Y13" s="92"/>
    </row>
    <row r="14" spans="2:25" ht="12" customHeight="1" x14ac:dyDescent="0.15">
      <c r="B14" s="199"/>
      <c r="G14" s="92"/>
      <c r="H14" s="200"/>
      <c r="I14" s="2958" t="s">
        <v>1161</v>
      </c>
      <c r="J14" s="2958"/>
      <c r="K14" s="2958"/>
      <c r="L14" s="2958"/>
      <c r="M14" s="2958"/>
      <c r="N14" s="2958"/>
      <c r="O14" s="2958"/>
      <c r="P14" s="2958"/>
      <c r="Q14" s="2507" t="s">
        <v>1162</v>
      </c>
      <c r="R14" s="2508"/>
      <c r="S14" s="2508"/>
      <c r="T14" s="2508"/>
      <c r="U14" s="2508"/>
      <c r="V14" s="2508"/>
      <c r="W14" s="2509"/>
      <c r="Y14" s="92"/>
    </row>
    <row r="15" spans="2:25" ht="12" customHeight="1" x14ac:dyDescent="0.15">
      <c r="B15" s="199"/>
      <c r="G15" s="92"/>
      <c r="H15" s="200"/>
      <c r="I15" s="2958"/>
      <c r="J15" s="2958"/>
      <c r="K15" s="2958"/>
      <c r="L15" s="2958"/>
      <c r="M15" s="2958"/>
      <c r="N15" s="2958"/>
      <c r="O15" s="2958"/>
      <c r="P15" s="2958"/>
      <c r="Q15" s="2510"/>
      <c r="R15" s="2511"/>
      <c r="S15" s="2511"/>
      <c r="T15" s="2511"/>
      <c r="U15" s="2511"/>
      <c r="V15" s="2511"/>
      <c r="W15" s="2512"/>
      <c r="Y15" s="92"/>
    </row>
    <row r="16" spans="2:25" ht="12" customHeight="1" x14ac:dyDescent="0.15">
      <c r="B16" s="199"/>
      <c r="G16" s="92"/>
      <c r="H16" s="200"/>
      <c r="I16" s="2958" t="s">
        <v>1163</v>
      </c>
      <c r="J16" s="2958"/>
      <c r="K16" s="2958"/>
      <c r="L16" s="2958"/>
      <c r="M16" s="2958"/>
      <c r="N16" s="2958"/>
      <c r="O16" s="2958"/>
      <c r="P16" s="2958"/>
      <c r="Q16" s="3153"/>
      <c r="R16" s="3154"/>
      <c r="S16" s="3154"/>
      <c r="T16" s="3154"/>
      <c r="U16" s="3154"/>
      <c r="V16" s="3154"/>
      <c r="W16" s="3155"/>
      <c r="Y16" s="92"/>
    </row>
    <row r="17" spans="2:25" ht="12" customHeight="1" x14ac:dyDescent="0.15">
      <c r="B17" s="199"/>
      <c r="G17" s="92"/>
      <c r="H17" s="200"/>
      <c r="I17" s="2958"/>
      <c r="J17" s="2958"/>
      <c r="K17" s="2958"/>
      <c r="L17" s="2958"/>
      <c r="M17" s="2958"/>
      <c r="N17" s="2958"/>
      <c r="O17" s="2958"/>
      <c r="P17" s="2958"/>
      <c r="Q17" s="3156"/>
      <c r="R17" s="2524"/>
      <c r="S17" s="2524"/>
      <c r="T17" s="2524"/>
      <c r="U17" s="2524"/>
      <c r="V17" s="2524"/>
      <c r="W17" s="3157"/>
      <c r="Y17" s="92"/>
    </row>
    <row r="18" spans="2:25" ht="12" customHeight="1" x14ac:dyDescent="0.15">
      <c r="B18" s="199"/>
      <c r="G18" s="92"/>
      <c r="H18" s="200"/>
      <c r="I18" s="2958" t="s">
        <v>1164</v>
      </c>
      <c r="J18" s="2958"/>
      <c r="K18" s="2958"/>
      <c r="L18" s="2958"/>
      <c r="M18" s="2958"/>
      <c r="N18" s="2958"/>
      <c r="O18" s="2958"/>
      <c r="P18" s="2958"/>
      <c r="Q18" s="3153"/>
      <c r="R18" s="3154"/>
      <c r="S18" s="3154"/>
      <c r="T18" s="3154"/>
      <c r="U18" s="3154"/>
      <c r="V18" s="3154"/>
      <c r="W18" s="3155"/>
      <c r="Y18" s="92"/>
    </row>
    <row r="19" spans="2:25" ht="12" customHeight="1" x14ac:dyDescent="0.15">
      <c r="B19" s="199"/>
      <c r="G19" s="92"/>
      <c r="H19" s="200"/>
      <c r="I19" s="2958"/>
      <c r="J19" s="2958"/>
      <c r="K19" s="2958"/>
      <c r="L19" s="2958"/>
      <c r="M19" s="2958"/>
      <c r="N19" s="2958"/>
      <c r="O19" s="2958"/>
      <c r="P19" s="2958"/>
      <c r="Q19" s="3156"/>
      <c r="R19" s="2524"/>
      <c r="S19" s="2524"/>
      <c r="T19" s="2524"/>
      <c r="U19" s="2524"/>
      <c r="V19" s="2524"/>
      <c r="W19" s="3157"/>
      <c r="Y19" s="92"/>
    </row>
    <row r="20" spans="2:25" ht="12" customHeight="1" x14ac:dyDescent="0.15">
      <c r="B20" s="199"/>
      <c r="G20" s="92"/>
      <c r="H20" s="200"/>
      <c r="I20" s="2958" t="s">
        <v>1165</v>
      </c>
      <c r="J20" s="2958"/>
      <c r="K20" s="2958"/>
      <c r="L20" s="2958"/>
      <c r="M20" s="2958"/>
      <c r="N20" s="2958"/>
      <c r="O20" s="2958"/>
      <c r="P20" s="2958"/>
      <c r="Q20" s="3153"/>
      <c r="R20" s="3154"/>
      <c r="S20" s="3154"/>
      <c r="T20" s="3154"/>
      <c r="U20" s="3154"/>
      <c r="V20" s="3154"/>
      <c r="W20" s="3155"/>
      <c r="Y20" s="92"/>
    </row>
    <row r="21" spans="2:25" ht="12" customHeight="1" x14ac:dyDescent="0.15">
      <c r="B21" s="199"/>
      <c r="G21" s="92"/>
      <c r="H21" s="200"/>
      <c r="I21" s="2958"/>
      <c r="J21" s="2958"/>
      <c r="K21" s="2958"/>
      <c r="L21" s="2958"/>
      <c r="M21" s="2958"/>
      <c r="N21" s="2958"/>
      <c r="O21" s="2958"/>
      <c r="P21" s="2958"/>
      <c r="Q21" s="3156"/>
      <c r="R21" s="2524"/>
      <c r="S21" s="2524"/>
      <c r="T21" s="2524"/>
      <c r="U21" s="2524"/>
      <c r="V21" s="2524"/>
      <c r="W21" s="3157"/>
      <c r="Y21" s="92"/>
    </row>
    <row r="22" spans="2:25" ht="12" customHeight="1" x14ac:dyDescent="0.15">
      <c r="B22" s="199"/>
      <c r="G22" s="92"/>
      <c r="H22" s="200"/>
      <c r="I22" s="2958" t="s">
        <v>1166</v>
      </c>
      <c r="J22" s="2958"/>
      <c r="K22" s="2958"/>
      <c r="L22" s="2958"/>
      <c r="M22" s="2958"/>
      <c r="N22" s="2958"/>
      <c r="O22" s="2958"/>
      <c r="P22" s="2958"/>
      <c r="Q22" s="3153"/>
      <c r="R22" s="3154"/>
      <c r="S22" s="3154"/>
      <c r="T22" s="3154"/>
      <c r="U22" s="3154"/>
      <c r="V22" s="3154"/>
      <c r="W22" s="3155"/>
      <c r="Y22" s="92"/>
    </row>
    <row r="23" spans="2:25" ht="12" customHeight="1" x14ac:dyDescent="0.15">
      <c r="B23" s="199"/>
      <c r="G23" s="92"/>
      <c r="H23" s="200"/>
      <c r="I23" s="2958"/>
      <c r="J23" s="2958"/>
      <c r="K23" s="2958"/>
      <c r="L23" s="2958"/>
      <c r="M23" s="2958"/>
      <c r="N23" s="2958"/>
      <c r="O23" s="2958"/>
      <c r="P23" s="2958"/>
      <c r="Q23" s="3156"/>
      <c r="R23" s="2524"/>
      <c r="S23" s="2524"/>
      <c r="T23" s="2524"/>
      <c r="U23" s="2524"/>
      <c r="V23" s="2524"/>
      <c r="W23" s="3157"/>
      <c r="Y23" s="92"/>
    </row>
    <row r="24" spans="2:25" ht="12" customHeight="1" x14ac:dyDescent="0.15">
      <c r="B24" s="199"/>
      <c r="G24" s="92"/>
      <c r="H24" s="200"/>
      <c r="I24" s="2507" t="s">
        <v>1127</v>
      </c>
      <c r="J24" s="2508"/>
      <c r="K24" s="2508"/>
      <c r="L24" s="2508"/>
      <c r="M24" s="2508"/>
      <c r="N24" s="2508"/>
      <c r="O24" s="2508"/>
      <c r="P24" s="2509"/>
      <c r="Q24" s="3153"/>
      <c r="R24" s="3154"/>
      <c r="S24" s="3154"/>
      <c r="T24" s="3154"/>
      <c r="U24" s="3154"/>
      <c r="V24" s="3154"/>
      <c r="W24" s="3155"/>
      <c r="Y24" s="92"/>
    </row>
    <row r="25" spans="2:25" ht="12" customHeight="1" x14ac:dyDescent="0.15">
      <c r="B25" s="199"/>
      <c r="G25" s="92"/>
      <c r="H25" s="200"/>
      <c r="I25" s="2510"/>
      <c r="J25" s="2511"/>
      <c r="K25" s="2511"/>
      <c r="L25" s="2511"/>
      <c r="M25" s="2511"/>
      <c r="N25" s="2511"/>
      <c r="O25" s="2511"/>
      <c r="P25" s="2512"/>
      <c r="Q25" s="3156"/>
      <c r="R25" s="2524"/>
      <c r="S25" s="2524"/>
      <c r="T25" s="2524"/>
      <c r="U25" s="2524"/>
      <c r="V25" s="2524"/>
      <c r="W25" s="3157"/>
      <c r="Y25" s="92"/>
    </row>
    <row r="26" spans="2:25" ht="12" customHeight="1" x14ac:dyDescent="0.15">
      <c r="B26" s="199"/>
      <c r="G26" s="92"/>
      <c r="H26" s="200"/>
      <c r="I26" s="2507"/>
      <c r="J26" s="2508"/>
      <c r="K26" s="2508"/>
      <c r="L26" s="2508"/>
      <c r="M26" s="2508"/>
      <c r="N26" s="2508"/>
      <c r="O26" s="2508"/>
      <c r="P26" s="2509"/>
      <c r="Q26" s="3153"/>
      <c r="R26" s="3154"/>
      <c r="S26" s="3154"/>
      <c r="T26" s="3154"/>
      <c r="U26" s="3154"/>
      <c r="V26" s="3154"/>
      <c r="W26" s="3155"/>
      <c r="Y26" s="92"/>
    </row>
    <row r="27" spans="2:25" ht="12" customHeight="1" x14ac:dyDescent="0.15">
      <c r="B27" s="199"/>
      <c r="G27" s="92"/>
      <c r="H27" s="200"/>
      <c r="I27" s="2510"/>
      <c r="J27" s="2511"/>
      <c r="K27" s="2511"/>
      <c r="L27" s="2511"/>
      <c r="M27" s="2511"/>
      <c r="N27" s="2511"/>
      <c r="O27" s="2511"/>
      <c r="P27" s="2512"/>
      <c r="Q27" s="3156"/>
      <c r="R27" s="2524"/>
      <c r="S27" s="2524"/>
      <c r="T27" s="2524"/>
      <c r="U27" s="2524"/>
      <c r="V27" s="2524"/>
      <c r="W27" s="3157"/>
      <c r="Y27" s="92"/>
    </row>
    <row r="28" spans="2:25" ht="12" customHeight="1" x14ac:dyDescent="0.15">
      <c r="B28" s="199"/>
      <c r="G28" s="92"/>
      <c r="H28" s="200"/>
      <c r="I28" s="2958"/>
      <c r="J28" s="2958"/>
      <c r="K28" s="2958"/>
      <c r="L28" s="2958"/>
      <c r="M28" s="2958"/>
      <c r="N28" s="2958"/>
      <c r="O28" s="2958"/>
      <c r="P28" s="2958"/>
      <c r="Q28" s="3153"/>
      <c r="R28" s="3154"/>
      <c r="S28" s="3154"/>
      <c r="T28" s="3154"/>
      <c r="U28" s="3154"/>
      <c r="V28" s="3154"/>
      <c r="W28" s="3155"/>
      <c r="Y28" s="92"/>
    </row>
    <row r="29" spans="2:25" s="89" customFormat="1" ht="12" customHeight="1" x14ac:dyDescent="0.15">
      <c r="B29" s="199"/>
      <c r="C29" s="3"/>
      <c r="D29" s="3"/>
      <c r="E29" s="3"/>
      <c r="F29" s="3"/>
      <c r="G29" s="92"/>
      <c r="H29" s="329"/>
      <c r="I29" s="2958"/>
      <c r="J29" s="2958"/>
      <c r="K29" s="2958"/>
      <c r="L29" s="2958"/>
      <c r="M29" s="2958"/>
      <c r="N29" s="2958"/>
      <c r="O29" s="2958"/>
      <c r="P29" s="2958"/>
      <c r="Q29" s="3156"/>
      <c r="R29" s="2524"/>
      <c r="S29" s="2524"/>
      <c r="T29" s="2524"/>
      <c r="U29" s="2524"/>
      <c r="V29" s="2524"/>
      <c r="W29" s="3157"/>
      <c r="Y29" s="325"/>
    </row>
    <row r="30" spans="2:25" ht="15" customHeight="1" x14ac:dyDescent="0.15">
      <c r="B30" s="199"/>
      <c r="G30" s="92"/>
      <c r="H30" s="200"/>
      <c r="I30" s="2"/>
      <c r="J30" s="2"/>
      <c r="K30" s="2"/>
      <c r="L30" s="2"/>
      <c r="M30" s="2"/>
      <c r="N30" s="2"/>
      <c r="O30" s="2"/>
      <c r="P30" s="2"/>
      <c r="Q30" s="2"/>
      <c r="R30" s="2"/>
      <c r="S30" s="2"/>
      <c r="T30" s="2"/>
      <c r="U30" s="2"/>
      <c r="Y30" s="133"/>
    </row>
    <row r="31" spans="2:25" ht="20.25" customHeight="1" x14ac:dyDescent="0.15">
      <c r="B31" s="199"/>
      <c r="G31" s="92"/>
      <c r="H31" s="144" t="s">
        <v>1167</v>
      </c>
      <c r="I31" s="2"/>
      <c r="J31" s="2"/>
      <c r="K31" s="2"/>
      <c r="L31" s="2"/>
      <c r="M31" s="2"/>
      <c r="N31" s="2"/>
      <c r="O31" s="2"/>
      <c r="P31" s="2"/>
      <c r="Q31" s="2"/>
      <c r="R31" s="2"/>
      <c r="S31" s="2"/>
      <c r="T31" s="2"/>
      <c r="U31" s="2"/>
      <c r="Y31" s="133"/>
    </row>
    <row r="32" spans="2:25" ht="9.75" customHeight="1" x14ac:dyDescent="0.15">
      <c r="B32" s="199"/>
      <c r="G32" s="92"/>
      <c r="H32" s="144"/>
      <c r="I32" s="2"/>
      <c r="J32" s="2"/>
      <c r="K32" s="2"/>
      <c r="L32" s="2"/>
      <c r="M32" s="2"/>
      <c r="N32" s="2"/>
      <c r="O32" s="2"/>
      <c r="P32" s="2"/>
      <c r="Q32" s="2"/>
      <c r="R32" s="2"/>
      <c r="S32" s="2"/>
      <c r="T32" s="2"/>
      <c r="U32" s="2"/>
      <c r="Y32" s="133"/>
    </row>
    <row r="33" spans="1:25" ht="22.5" customHeight="1" x14ac:dyDescent="0.15">
      <c r="B33" s="199"/>
      <c r="G33" s="92"/>
      <c r="H33" s="200"/>
      <c r="I33" s="2675" t="s">
        <v>1168</v>
      </c>
      <c r="J33" s="2663"/>
      <c r="K33" s="2663"/>
      <c r="L33" s="2663"/>
      <c r="M33" s="2663"/>
      <c r="N33" s="2663"/>
      <c r="O33" s="2663"/>
      <c r="P33" s="2663"/>
      <c r="Q33" s="2663"/>
      <c r="R33" s="2664"/>
      <c r="S33" s="2507"/>
      <c r="T33" s="2508"/>
      <c r="U33" s="2509" t="s">
        <v>860</v>
      </c>
      <c r="Y33" s="92"/>
    </row>
    <row r="34" spans="1:25" ht="22.5" customHeight="1" x14ac:dyDescent="0.15">
      <c r="B34" s="199"/>
      <c r="G34" s="92"/>
      <c r="H34" s="200"/>
      <c r="I34" s="2679"/>
      <c r="J34" s="2680"/>
      <c r="K34" s="2680"/>
      <c r="L34" s="2680"/>
      <c r="M34" s="2680"/>
      <c r="N34" s="2680"/>
      <c r="O34" s="2680"/>
      <c r="P34" s="2680"/>
      <c r="Q34" s="2680"/>
      <c r="R34" s="2681"/>
      <c r="S34" s="2510"/>
      <c r="T34" s="2511"/>
      <c r="U34" s="2512"/>
      <c r="Y34" s="92"/>
    </row>
    <row r="35" spans="1:25" ht="11.25" customHeight="1" x14ac:dyDescent="0.15">
      <c r="B35" s="199"/>
      <c r="G35" s="92"/>
      <c r="H35" s="144"/>
      <c r="I35" s="2"/>
      <c r="J35" s="2"/>
      <c r="K35" s="2"/>
      <c r="L35" s="2"/>
      <c r="M35" s="2"/>
      <c r="N35" s="2"/>
      <c r="O35" s="2"/>
      <c r="P35" s="2"/>
      <c r="Q35" s="2"/>
      <c r="R35" s="2"/>
      <c r="S35" s="2"/>
      <c r="T35" s="2"/>
      <c r="U35" s="2"/>
      <c r="Y35" s="133"/>
    </row>
    <row r="36" spans="1:25" ht="27.75" customHeight="1" x14ac:dyDescent="0.15">
      <c r="B36" s="199"/>
      <c r="G36" s="92"/>
      <c r="H36" s="200"/>
      <c r="I36" s="2675" t="s">
        <v>1169</v>
      </c>
      <c r="J36" s="2663"/>
      <c r="K36" s="2663"/>
      <c r="L36" s="2663"/>
      <c r="M36" s="2663"/>
      <c r="N36" s="2663"/>
      <c r="O36" s="2663"/>
      <c r="P36" s="2663"/>
      <c r="Q36" s="2663"/>
      <c r="R36" s="2664"/>
      <c r="S36" s="2507"/>
      <c r="T36" s="2508"/>
      <c r="U36" s="2509" t="s">
        <v>860</v>
      </c>
      <c r="V36" s="3160" t="s">
        <v>863</v>
      </c>
      <c r="W36" s="2548" t="s">
        <v>1170</v>
      </c>
      <c r="X36" s="2548"/>
      <c r="Y36" s="3629"/>
    </row>
    <row r="37" spans="1:25" ht="21.75" customHeight="1" x14ac:dyDescent="0.15">
      <c r="B37" s="199"/>
      <c r="G37" s="92"/>
      <c r="H37" s="200"/>
      <c r="I37" s="2679"/>
      <c r="J37" s="2680"/>
      <c r="K37" s="2680"/>
      <c r="L37" s="2680"/>
      <c r="M37" s="2680"/>
      <c r="N37" s="2680"/>
      <c r="O37" s="2680"/>
      <c r="P37" s="2680"/>
      <c r="Q37" s="2680"/>
      <c r="R37" s="2681"/>
      <c r="S37" s="2510"/>
      <c r="T37" s="2511"/>
      <c r="U37" s="2512"/>
      <c r="V37" s="3160"/>
      <c r="W37" s="2548"/>
      <c r="X37" s="2548"/>
      <c r="Y37" s="3629"/>
    </row>
    <row r="38" spans="1:25" ht="21.75" customHeight="1" x14ac:dyDescent="0.15">
      <c r="B38" s="199"/>
      <c r="G38" s="92"/>
      <c r="I38" s="193"/>
      <c r="J38" s="193"/>
      <c r="K38" s="193"/>
      <c r="L38" s="193"/>
      <c r="M38" s="193"/>
      <c r="N38" s="193"/>
      <c r="O38" s="193"/>
      <c r="P38" s="193"/>
      <c r="Q38" s="193"/>
      <c r="R38" s="193"/>
      <c r="S38" s="804"/>
      <c r="T38" s="804"/>
      <c r="U38" s="804"/>
      <c r="V38" s="12"/>
      <c r="W38" s="2680" t="s">
        <v>1171</v>
      </c>
      <c r="X38" s="2680"/>
      <c r="Y38" s="2681"/>
    </row>
    <row r="39" spans="1:25" ht="21.75" customHeight="1" x14ac:dyDescent="0.15">
      <c r="A39" s="92"/>
      <c r="H39" s="799"/>
      <c r="I39" s="2695" t="s">
        <v>1172</v>
      </c>
      <c r="J39" s="2695"/>
      <c r="K39" s="2695"/>
      <c r="L39" s="2695"/>
      <c r="M39" s="2695"/>
      <c r="N39" s="2695"/>
      <c r="O39" s="2695"/>
      <c r="P39" s="2695"/>
      <c r="Q39" s="2695"/>
      <c r="R39" s="2699"/>
      <c r="S39" s="3160"/>
      <c r="T39" s="2707"/>
      <c r="U39" s="3161" t="s">
        <v>860</v>
      </c>
      <c r="V39" s="12"/>
      <c r="W39" s="2695"/>
      <c r="X39" s="2695"/>
      <c r="Y39" s="2699"/>
    </row>
    <row r="40" spans="1:25" ht="21.75" customHeight="1" x14ac:dyDescent="0.15">
      <c r="B40" s="199"/>
      <c r="G40" s="92"/>
      <c r="H40" s="200"/>
      <c r="I40" s="2679"/>
      <c r="J40" s="2680"/>
      <c r="K40" s="2680"/>
      <c r="L40" s="2680"/>
      <c r="M40" s="2680"/>
      <c r="N40" s="2680"/>
      <c r="O40" s="2680"/>
      <c r="P40" s="2680"/>
      <c r="Q40" s="2680"/>
      <c r="R40" s="2681"/>
      <c r="S40" s="2510"/>
      <c r="T40" s="2511"/>
      <c r="U40" s="2512"/>
      <c r="V40" s="12"/>
      <c r="W40" s="2695"/>
      <c r="X40" s="2695"/>
      <c r="Y40" s="2699"/>
    </row>
    <row r="41" spans="1:25" ht="15" customHeight="1" x14ac:dyDescent="0.15">
      <c r="B41" s="199"/>
      <c r="G41" s="92"/>
      <c r="H41" s="200"/>
      <c r="I41" s="2"/>
      <c r="J41" s="2"/>
      <c r="K41" s="2"/>
      <c r="L41" s="2"/>
      <c r="M41" s="2"/>
      <c r="N41" s="2"/>
      <c r="O41" s="2"/>
      <c r="P41" s="2"/>
      <c r="Q41" s="2"/>
      <c r="R41" s="2"/>
      <c r="S41" s="2"/>
      <c r="T41" s="2"/>
      <c r="U41" s="2"/>
      <c r="W41" s="2695"/>
      <c r="X41" s="2695"/>
      <c r="Y41" s="2699"/>
    </row>
    <row r="42" spans="1:25" ht="15" customHeight="1" x14ac:dyDescent="0.15">
      <c r="B42" s="676"/>
      <c r="C42" s="59"/>
      <c r="D42" s="59"/>
      <c r="E42" s="59"/>
      <c r="F42" s="59"/>
      <c r="G42" s="60"/>
      <c r="H42" s="222"/>
      <c r="I42" s="59"/>
      <c r="J42" s="59"/>
      <c r="K42" s="59"/>
      <c r="L42" s="59"/>
      <c r="M42" s="59"/>
      <c r="N42" s="59"/>
      <c r="O42" s="59"/>
      <c r="P42" s="59"/>
      <c r="Q42" s="59"/>
      <c r="R42" s="59"/>
      <c r="S42" s="59"/>
      <c r="T42" s="59"/>
      <c r="U42" s="59"/>
      <c r="V42" s="59"/>
      <c r="W42" s="2680"/>
      <c r="X42" s="2680"/>
      <c r="Y42" s="2681"/>
    </row>
    <row r="43" spans="1:25" ht="15" customHeight="1" x14ac:dyDescent="0.15">
      <c r="Y43" s="662"/>
    </row>
    <row r="44" spans="1:25" x14ac:dyDescent="0.15">
      <c r="B44" s="223" t="s">
        <v>1173</v>
      </c>
      <c r="D44" s="741"/>
      <c r="E44" s="741"/>
      <c r="F44" s="741"/>
      <c r="G44" s="741"/>
      <c r="H44" s="741"/>
      <c r="I44" s="741"/>
      <c r="J44" s="741"/>
      <c r="K44" s="741"/>
      <c r="L44" s="741"/>
      <c r="M44" s="741"/>
      <c r="N44" s="741"/>
      <c r="O44" s="741"/>
      <c r="P44" s="741"/>
      <c r="Q44" s="741"/>
      <c r="R44" s="741"/>
      <c r="S44" s="741"/>
      <c r="T44" s="741"/>
      <c r="U44" s="741"/>
      <c r="V44" s="741"/>
      <c r="W44" s="741"/>
      <c r="X44" s="741"/>
      <c r="Y44" s="741"/>
    </row>
    <row r="45" spans="1:25" x14ac:dyDescent="0.15">
      <c r="B45" s="223" t="s">
        <v>1174</v>
      </c>
      <c r="D45" s="741"/>
      <c r="E45" s="741"/>
      <c r="F45" s="741"/>
      <c r="G45" s="741"/>
      <c r="H45" s="741"/>
      <c r="I45" s="741"/>
      <c r="J45" s="741"/>
      <c r="K45" s="741"/>
      <c r="L45" s="741"/>
      <c r="M45" s="741"/>
      <c r="N45" s="741"/>
      <c r="O45" s="741"/>
      <c r="P45" s="741"/>
      <c r="Q45" s="741"/>
      <c r="R45" s="741"/>
      <c r="S45" s="741"/>
      <c r="T45" s="741"/>
      <c r="U45" s="741"/>
      <c r="V45" s="741"/>
      <c r="W45" s="741"/>
      <c r="X45" s="741"/>
      <c r="Y45" s="741"/>
    </row>
    <row r="46" spans="1:25" x14ac:dyDescent="0.15">
      <c r="B46" s="223"/>
      <c r="D46" s="667"/>
      <c r="E46" s="667"/>
      <c r="F46" s="667"/>
      <c r="G46" s="667"/>
      <c r="H46" s="667"/>
      <c r="I46" s="667"/>
      <c r="J46" s="667"/>
      <c r="K46" s="667"/>
      <c r="L46" s="667"/>
      <c r="M46" s="667"/>
      <c r="N46" s="667"/>
      <c r="O46" s="667"/>
      <c r="P46" s="667"/>
      <c r="Q46" s="667"/>
      <c r="R46" s="667"/>
      <c r="S46" s="667"/>
      <c r="T46" s="667"/>
      <c r="U46" s="667"/>
      <c r="V46" s="667"/>
      <c r="W46" s="667"/>
      <c r="X46" s="667"/>
      <c r="Y46" s="667"/>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9"/>
  <dataValidations count="1">
    <dataValidation type="list" allowBlank="1" showInputMessage="1" showErrorMessage="1" sqref="M7 R7 P8:P9 H7:H9">
      <formula1>"□,■"</formula1>
    </dataValidation>
  </dataValidations>
  <pageMargins left="0.7" right="0.7" top="0.75" bottom="0.75" header="0.3" footer="0.3"/>
  <pageSetup paperSize="9" scale="84" fitToHeight="0"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B1:Z123"/>
  <sheetViews>
    <sheetView workbookViewId="0"/>
  </sheetViews>
  <sheetFormatPr defaultColWidth="3.5" defaultRowHeight="13.5" x14ac:dyDescent="0.15"/>
  <cols>
    <col min="1" max="1" width="1.75" style="3" customWidth="1"/>
    <col min="2" max="2" width="3" style="137"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2140</v>
      </c>
    </row>
    <row r="3" spans="2:26" s="1" customFormat="1" x14ac:dyDescent="0.15"/>
    <row r="4" spans="2:26" s="1" customFormat="1" x14ac:dyDescent="0.15">
      <c r="B4" s="2707" t="s">
        <v>1617</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row>
    <row r="5" spans="2:26" s="1" customFormat="1" x14ac:dyDescent="0.15"/>
    <row r="6" spans="2:26" s="1" customFormat="1" ht="31.5" customHeight="1" x14ac:dyDescent="0.15">
      <c r="B6" s="2958" t="s">
        <v>760</v>
      </c>
      <c r="C6" s="2958"/>
      <c r="D6" s="2958"/>
      <c r="E6" s="2958"/>
      <c r="F6" s="2958"/>
      <c r="G6" s="2854"/>
      <c r="H6" s="2959"/>
      <c r="I6" s="2959"/>
      <c r="J6" s="2959"/>
      <c r="K6" s="2959"/>
      <c r="L6" s="2959"/>
      <c r="M6" s="2959"/>
      <c r="N6" s="2959"/>
      <c r="O6" s="2959"/>
      <c r="P6" s="2959"/>
      <c r="Q6" s="2959"/>
      <c r="R6" s="2959"/>
      <c r="S6" s="2959"/>
      <c r="T6" s="2959"/>
      <c r="U6" s="2959"/>
      <c r="V6" s="2959"/>
      <c r="W6" s="2959"/>
      <c r="X6" s="2959"/>
      <c r="Y6" s="2959"/>
      <c r="Z6" s="2960"/>
    </row>
    <row r="7" spans="2:26" s="1" customFormat="1" ht="31.5" customHeight="1" x14ac:dyDescent="0.15">
      <c r="B7" s="2468" t="s">
        <v>761</v>
      </c>
      <c r="C7" s="2469"/>
      <c r="D7" s="2469"/>
      <c r="E7" s="2469"/>
      <c r="F7" s="2470"/>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9"/>
    </row>
    <row r="8" spans="2:26" s="1" customFormat="1" ht="31.5" customHeight="1" x14ac:dyDescent="0.15">
      <c r="B8" s="2468" t="s">
        <v>765</v>
      </c>
      <c r="C8" s="2469"/>
      <c r="D8" s="2469"/>
      <c r="E8" s="2469"/>
      <c r="F8" s="2470"/>
      <c r="G8" s="206" t="s">
        <v>10</v>
      </c>
      <c r="H8" s="735" t="s">
        <v>766</v>
      </c>
      <c r="I8" s="735"/>
      <c r="J8" s="735"/>
      <c r="K8" s="735"/>
      <c r="L8" s="735"/>
      <c r="M8" s="735"/>
      <c r="N8" s="735"/>
      <c r="O8" s="735"/>
      <c r="P8" s="735"/>
      <c r="Q8" s="207" t="s">
        <v>10</v>
      </c>
      <c r="R8" s="735" t="s">
        <v>963</v>
      </c>
      <c r="S8" s="735"/>
      <c r="T8" s="735"/>
      <c r="U8" s="735"/>
      <c r="V8" s="735"/>
      <c r="W8" s="87"/>
      <c r="X8" s="87"/>
      <c r="Y8" s="87"/>
      <c r="Z8" s="142"/>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39" t="s">
        <v>1618</v>
      </c>
      <c r="Z11" s="723"/>
    </row>
    <row r="12" spans="2:26" s="1" customFormat="1" x14ac:dyDescent="0.15">
      <c r="B12" s="139"/>
      <c r="L12" s="12"/>
      <c r="Q12" s="12"/>
      <c r="V12" s="12"/>
      <c r="Z12" s="723"/>
    </row>
    <row r="13" spans="2:26" s="1" customFormat="1" x14ac:dyDescent="0.15">
      <c r="B13" s="139"/>
      <c r="C13" s="1" t="s">
        <v>1619</v>
      </c>
      <c r="Z13" s="723"/>
    </row>
    <row r="14" spans="2:26" s="1" customFormat="1" ht="4.5" customHeight="1" x14ac:dyDescent="0.15">
      <c r="B14" s="139"/>
      <c r="Z14" s="723"/>
    </row>
    <row r="15" spans="2:26" s="1" customFormat="1" ht="24" customHeight="1" x14ac:dyDescent="0.15">
      <c r="B15" s="139"/>
      <c r="C15" s="2854"/>
      <c r="D15" s="2959"/>
      <c r="E15" s="2959"/>
      <c r="F15" s="2959"/>
      <c r="G15" s="2959"/>
      <c r="H15" s="2959"/>
      <c r="I15" s="2959"/>
      <c r="J15" s="2959"/>
      <c r="K15" s="2959"/>
      <c r="L15" s="2959"/>
      <c r="M15" s="2959"/>
      <c r="N15" s="2959"/>
      <c r="O15" s="2959"/>
      <c r="P15" s="2959"/>
      <c r="Q15" s="2959"/>
      <c r="R15" s="2959"/>
      <c r="S15" s="2959"/>
      <c r="T15" s="2959"/>
      <c r="U15" s="2959"/>
      <c r="V15" s="2959"/>
      <c r="W15" s="2959"/>
      <c r="X15" s="2959"/>
      <c r="Y15" s="2960"/>
      <c r="Z15" s="143"/>
    </row>
    <row r="16" spans="2:26" s="1" customFormat="1" ht="21" customHeight="1" x14ac:dyDescent="0.15">
      <c r="B16" s="139"/>
      <c r="C16" s="2854"/>
      <c r="D16" s="2959"/>
      <c r="E16" s="2959"/>
      <c r="F16" s="2959"/>
      <c r="G16" s="2959"/>
      <c r="H16" s="2959"/>
      <c r="I16" s="2959"/>
      <c r="J16" s="2959"/>
      <c r="K16" s="2959"/>
      <c r="L16" s="2959"/>
      <c r="M16" s="2959"/>
      <c r="N16" s="2959"/>
      <c r="O16" s="2959"/>
      <c r="P16" s="2959"/>
      <c r="Q16" s="2959"/>
      <c r="R16" s="2959"/>
      <c r="S16" s="2959"/>
      <c r="T16" s="2959"/>
      <c r="U16" s="2959"/>
      <c r="V16" s="2959"/>
      <c r="W16" s="2959"/>
      <c r="X16" s="2959"/>
      <c r="Y16" s="2960"/>
      <c r="Z16" s="723"/>
    </row>
    <row r="17" spans="2:26" s="1" customFormat="1" ht="21" customHeight="1" x14ac:dyDescent="0.15">
      <c r="B17" s="139"/>
      <c r="C17" s="2854"/>
      <c r="D17" s="2959"/>
      <c r="E17" s="2959"/>
      <c r="F17" s="2959"/>
      <c r="G17" s="2959"/>
      <c r="H17" s="2959"/>
      <c r="I17" s="2959"/>
      <c r="J17" s="2959"/>
      <c r="K17" s="2959"/>
      <c r="L17" s="2959"/>
      <c r="M17" s="2959"/>
      <c r="N17" s="2959"/>
      <c r="O17" s="2959"/>
      <c r="P17" s="2959"/>
      <c r="Q17" s="2959"/>
      <c r="R17" s="2959"/>
      <c r="S17" s="2959"/>
      <c r="T17" s="2959"/>
      <c r="U17" s="2959"/>
      <c r="V17" s="2959"/>
      <c r="W17" s="2959"/>
      <c r="X17" s="2959"/>
      <c r="Y17" s="2960"/>
      <c r="Z17" s="723"/>
    </row>
    <row r="18" spans="2:26" s="1" customFormat="1" x14ac:dyDescent="0.15">
      <c r="B18" s="139"/>
      <c r="C18" s="1" t="s">
        <v>1620</v>
      </c>
      <c r="Z18" s="723"/>
    </row>
    <row r="19" spans="2:26" s="1" customFormat="1" ht="4.5" customHeight="1" x14ac:dyDescent="0.15">
      <c r="B19" s="139"/>
      <c r="Z19" s="723"/>
    </row>
    <row r="20" spans="2:26" s="1" customFormat="1" ht="24" customHeight="1" x14ac:dyDescent="0.15">
      <c r="B20" s="139"/>
      <c r="C20" s="2958" t="s">
        <v>1621</v>
      </c>
      <c r="D20" s="2958"/>
      <c r="E20" s="2958"/>
      <c r="F20" s="2958"/>
      <c r="G20" s="2958"/>
      <c r="H20" s="2958"/>
      <c r="I20" s="2958"/>
      <c r="J20" s="2958"/>
      <c r="K20" s="2958"/>
      <c r="L20" s="2958"/>
      <c r="M20" s="2958"/>
      <c r="N20" s="2958"/>
      <c r="O20" s="2958"/>
      <c r="P20" s="2958"/>
      <c r="Q20" s="2958"/>
      <c r="R20" s="2958"/>
      <c r="S20" s="2469" t="s">
        <v>1622</v>
      </c>
      <c r="T20" s="2469"/>
      <c r="U20" s="2469"/>
      <c r="V20" s="2469"/>
      <c r="W20" s="2469"/>
      <c r="X20" s="2469"/>
      <c r="Y20" s="2470"/>
      <c r="Z20" s="143"/>
    </row>
    <row r="21" spans="2:26" s="1" customFormat="1" ht="21" customHeight="1" x14ac:dyDescent="0.15">
      <c r="B21" s="139"/>
      <c r="C21" s="2468"/>
      <c r="D21" s="2469"/>
      <c r="E21" s="2469"/>
      <c r="F21" s="2469"/>
      <c r="G21" s="2469"/>
      <c r="H21" s="2469"/>
      <c r="I21" s="2469"/>
      <c r="J21" s="2469"/>
      <c r="K21" s="2469"/>
      <c r="L21" s="2469"/>
      <c r="M21" s="2469"/>
      <c r="N21" s="2469"/>
      <c r="O21" s="2469"/>
      <c r="P21" s="2469"/>
      <c r="Q21" s="2469"/>
      <c r="R21" s="2470"/>
      <c r="S21" s="716"/>
      <c r="T21" s="716"/>
      <c r="U21" s="716"/>
      <c r="V21" s="716"/>
      <c r="W21" s="716"/>
      <c r="X21" s="716"/>
      <c r="Y21" s="716"/>
      <c r="Z21" s="723"/>
    </row>
    <row r="22" spans="2:26" s="1" customFormat="1" ht="12" customHeight="1" x14ac:dyDescent="0.15">
      <c r="B22" s="139"/>
      <c r="C22" s="658"/>
      <c r="D22" s="658"/>
      <c r="E22" s="658"/>
      <c r="F22" s="658"/>
      <c r="G22" s="658"/>
      <c r="H22" s="658"/>
      <c r="I22" s="658"/>
      <c r="J22" s="658"/>
      <c r="K22" s="658"/>
      <c r="L22" s="658"/>
      <c r="M22" s="658"/>
      <c r="N22" s="658"/>
      <c r="O22" s="658"/>
      <c r="P22" s="7"/>
      <c r="Q22" s="7"/>
      <c r="R22" s="7"/>
      <c r="S22" s="7"/>
      <c r="T22" s="8"/>
      <c r="U22" s="8"/>
      <c r="V22" s="8"/>
      <c r="W22" s="8"/>
      <c r="X22" s="8"/>
      <c r="Y22" s="8"/>
      <c r="Z22" s="723"/>
    </row>
    <row r="23" spans="2:26" s="1" customFormat="1" ht="21" customHeight="1" x14ac:dyDescent="0.15">
      <c r="B23" s="139"/>
      <c r="C23" s="659"/>
      <c r="D23" s="659"/>
      <c r="E23" s="659"/>
      <c r="F23" s="659"/>
      <c r="G23" s="659"/>
      <c r="H23" s="659"/>
      <c r="I23" s="659"/>
      <c r="J23" s="659"/>
      <c r="K23" s="659"/>
      <c r="L23" s="659"/>
      <c r="M23" s="659"/>
      <c r="N23" s="659"/>
      <c r="O23" s="659"/>
      <c r="P23" s="8"/>
      <c r="Q23" s="8"/>
      <c r="R23" s="8"/>
      <c r="S23" s="8"/>
      <c r="T23" s="3636" t="s">
        <v>769</v>
      </c>
      <c r="U23" s="3632"/>
      <c r="V23" s="3632" t="s">
        <v>770</v>
      </c>
      <c r="W23" s="3632"/>
      <c r="X23" s="3632" t="s">
        <v>771</v>
      </c>
      <c r="Y23" s="3637"/>
      <c r="Z23" s="723"/>
    </row>
    <row r="24" spans="2:26" s="1" customFormat="1" ht="26.25" customHeight="1" x14ac:dyDescent="0.15">
      <c r="B24" s="139"/>
      <c r="C24" s="2703" t="s">
        <v>1623</v>
      </c>
      <c r="D24" s="2704"/>
      <c r="E24" s="2704"/>
      <c r="F24" s="2704"/>
      <c r="G24" s="2704"/>
      <c r="H24" s="2704"/>
      <c r="I24" s="2704"/>
      <c r="J24" s="2704"/>
      <c r="K24" s="2704"/>
      <c r="L24" s="2704"/>
      <c r="M24" s="2704"/>
      <c r="N24" s="2704"/>
      <c r="O24" s="2704"/>
      <c r="P24" s="2704"/>
      <c r="Q24" s="2704"/>
      <c r="R24" s="2704"/>
      <c r="S24" s="2705"/>
      <c r="T24" s="2468" t="s">
        <v>10</v>
      </c>
      <c r="U24" s="2469"/>
      <c r="V24" s="3632" t="s">
        <v>770</v>
      </c>
      <c r="W24" s="3632"/>
      <c r="X24" s="2469" t="s">
        <v>10</v>
      </c>
      <c r="Y24" s="2470"/>
      <c r="Z24" s="723"/>
    </row>
    <row r="25" spans="2:26" s="1" customFormat="1" ht="58.5" customHeight="1" x14ac:dyDescent="0.15">
      <c r="B25" s="139"/>
      <c r="C25" s="3633" t="s">
        <v>1624</v>
      </c>
      <c r="D25" s="3634"/>
      <c r="E25" s="3634"/>
      <c r="F25" s="3634"/>
      <c r="G25" s="3634"/>
      <c r="H25" s="3634"/>
      <c r="I25" s="3634"/>
      <c r="J25" s="3634"/>
      <c r="K25" s="3634"/>
      <c r="L25" s="3634"/>
      <c r="M25" s="3634"/>
      <c r="N25" s="3634"/>
      <c r="O25" s="3634"/>
      <c r="P25" s="3634"/>
      <c r="Q25" s="3634"/>
      <c r="R25" s="3634"/>
      <c r="S25" s="3635"/>
      <c r="T25" s="2468" t="s">
        <v>10</v>
      </c>
      <c r="U25" s="2469"/>
      <c r="V25" s="3632" t="s">
        <v>770</v>
      </c>
      <c r="W25" s="3632"/>
      <c r="X25" s="2469" t="s">
        <v>10</v>
      </c>
      <c r="Y25" s="2470"/>
      <c r="Z25" s="723"/>
    </row>
    <row r="26" spans="2:26" s="1" customFormat="1" ht="46.5" customHeight="1" x14ac:dyDescent="0.15">
      <c r="B26" s="139"/>
      <c r="C26" s="2703" t="s">
        <v>1625</v>
      </c>
      <c r="D26" s="2704"/>
      <c r="E26" s="2704"/>
      <c r="F26" s="2704"/>
      <c r="G26" s="2704"/>
      <c r="H26" s="2704"/>
      <c r="I26" s="2704"/>
      <c r="J26" s="2704"/>
      <c r="K26" s="2704"/>
      <c r="L26" s="2704"/>
      <c r="M26" s="2704"/>
      <c r="N26" s="2704"/>
      <c r="O26" s="2704"/>
      <c r="P26" s="2704"/>
      <c r="Q26" s="2704"/>
      <c r="R26" s="2704"/>
      <c r="S26" s="2705"/>
      <c r="T26" s="2468" t="s">
        <v>10</v>
      </c>
      <c r="U26" s="2469"/>
      <c r="V26" s="3632" t="s">
        <v>770</v>
      </c>
      <c r="W26" s="3632"/>
      <c r="X26" s="2469" t="s">
        <v>10</v>
      </c>
      <c r="Y26" s="2470"/>
      <c r="Z26" s="723"/>
    </row>
    <row r="27" spans="2:26" s="1" customFormat="1" ht="26.25" customHeight="1" x14ac:dyDescent="0.15">
      <c r="B27" s="139"/>
      <c r="C27" s="2703" t="s">
        <v>1626</v>
      </c>
      <c r="D27" s="2704"/>
      <c r="E27" s="2704"/>
      <c r="F27" s="2704"/>
      <c r="G27" s="2704"/>
      <c r="H27" s="2704"/>
      <c r="I27" s="2704"/>
      <c r="J27" s="2704"/>
      <c r="K27" s="2704"/>
      <c r="L27" s="2704"/>
      <c r="M27" s="2704"/>
      <c r="N27" s="2704"/>
      <c r="O27" s="2704"/>
      <c r="P27" s="2704"/>
      <c r="Q27" s="2704"/>
      <c r="R27" s="2704"/>
      <c r="S27" s="2705"/>
      <c r="T27" s="2468" t="s">
        <v>10</v>
      </c>
      <c r="U27" s="2469"/>
      <c r="V27" s="3632" t="s">
        <v>770</v>
      </c>
      <c r="W27" s="3632"/>
      <c r="X27" s="2469" t="s">
        <v>10</v>
      </c>
      <c r="Y27" s="2470"/>
      <c r="Z27" s="723"/>
    </row>
    <row r="28" spans="2:26" s="1" customFormat="1" ht="9" customHeight="1" x14ac:dyDescent="0.15">
      <c r="B28" s="135"/>
      <c r="C28" s="8"/>
      <c r="D28" s="8"/>
      <c r="E28" s="8"/>
      <c r="F28" s="8"/>
      <c r="G28" s="8"/>
      <c r="H28" s="8"/>
      <c r="I28" s="8"/>
      <c r="J28" s="8"/>
      <c r="K28" s="8"/>
      <c r="L28" s="8"/>
      <c r="M28" s="8"/>
      <c r="N28" s="8"/>
      <c r="O28" s="8"/>
      <c r="P28" s="8"/>
      <c r="Q28" s="8"/>
      <c r="R28" s="8"/>
      <c r="S28" s="8"/>
      <c r="T28" s="8"/>
      <c r="U28" s="8"/>
      <c r="V28" s="8"/>
      <c r="W28" s="8"/>
      <c r="X28" s="8"/>
      <c r="Y28" s="8"/>
      <c r="Z28" s="136"/>
    </row>
    <row r="29" spans="2:26" s="1" customFormat="1" x14ac:dyDescent="0.15"/>
    <row r="30" spans="2:26" s="1" customFormat="1" ht="13.5" customHeight="1" x14ac:dyDescent="0.15">
      <c r="B30" s="3630" t="s">
        <v>1627</v>
      </c>
      <c r="C30" s="3631"/>
      <c r="D30" s="3631"/>
      <c r="E30" s="3631"/>
      <c r="F30" s="3631"/>
      <c r="G30" s="3631"/>
      <c r="H30" s="3631"/>
      <c r="I30" s="3631"/>
      <c r="J30" s="3631"/>
      <c r="K30" s="3631"/>
      <c r="L30" s="3631"/>
      <c r="M30" s="3631"/>
      <c r="N30" s="3631"/>
      <c r="O30" s="3631"/>
      <c r="P30" s="3631"/>
      <c r="Q30" s="3631"/>
      <c r="R30" s="3631"/>
      <c r="S30" s="3631"/>
      <c r="T30" s="3631"/>
      <c r="U30" s="3631"/>
      <c r="V30" s="3631"/>
      <c r="W30" s="3631"/>
      <c r="X30" s="3631"/>
      <c r="Y30" s="3631"/>
      <c r="Z30" s="3631"/>
    </row>
    <row r="31" spans="2:26" s="14" customFormat="1" ht="73.5" customHeight="1" x14ac:dyDescent="0.15">
      <c r="B31" s="3631"/>
      <c r="C31" s="3631"/>
      <c r="D31" s="3631"/>
      <c r="E31" s="3631"/>
      <c r="F31" s="3631"/>
      <c r="G31" s="3631"/>
      <c r="H31" s="3631"/>
      <c r="I31" s="3631"/>
      <c r="J31" s="3631"/>
      <c r="K31" s="3631"/>
      <c r="L31" s="3631"/>
      <c r="M31" s="3631"/>
      <c r="N31" s="3631"/>
      <c r="O31" s="3631"/>
      <c r="P31" s="3631"/>
      <c r="Q31" s="3631"/>
      <c r="R31" s="3631"/>
      <c r="S31" s="3631"/>
      <c r="T31" s="3631"/>
      <c r="U31" s="3631"/>
      <c r="V31" s="3631"/>
      <c r="W31" s="3631"/>
      <c r="X31" s="3631"/>
      <c r="Y31" s="3631"/>
      <c r="Z31" s="3631"/>
    </row>
    <row r="32" spans="2:26" s="14" customFormat="1" x14ac:dyDescent="0.15">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x14ac:dyDescent="0.15">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9"/>
  <dataValidations count="1">
    <dataValidation type="list" allowBlank="1" showInputMessage="1" showErrorMessage="1" sqref="G7:G8 L7 Q7:Q8 T24:U27 X24:Y27">
      <formula1>"□,■"</formula1>
    </dataValidation>
  </dataValidations>
  <pageMargins left="0.7" right="0.7" top="0.75" bottom="0.75" header="0.3" footer="0.3"/>
  <pageSetup paperSize="9" fitToHeight="0"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B2:AI69"/>
  <sheetViews>
    <sheetView workbookViewId="0">
      <selection activeCell="F52" sqref="F52:G52"/>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2141</v>
      </c>
    </row>
    <row r="3" spans="2:31" x14ac:dyDescent="0.15">
      <c r="U3" s="2"/>
      <c r="X3" s="45" t="s">
        <v>477</v>
      </c>
      <c r="Y3" s="2707"/>
      <c r="Z3" s="2707"/>
      <c r="AA3" s="45" t="s">
        <v>478</v>
      </c>
      <c r="AB3" s="12"/>
      <c r="AC3" s="45" t="s">
        <v>646</v>
      </c>
      <c r="AD3" s="12"/>
      <c r="AE3" s="45" t="s">
        <v>647</v>
      </c>
    </row>
    <row r="4" spans="2:31" x14ac:dyDescent="0.15">
      <c r="T4" s="89"/>
      <c r="U4" s="89"/>
      <c r="V4" s="89"/>
    </row>
    <row r="5" spans="2:31" x14ac:dyDescent="0.15">
      <c r="B5" s="2707" t="s">
        <v>2058</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row>
    <row r="7" spans="2:31" ht="23.25" customHeight="1" x14ac:dyDescent="0.15">
      <c r="B7" s="369" t="s">
        <v>760</v>
      </c>
      <c r="C7" s="369"/>
      <c r="D7" s="369"/>
      <c r="E7" s="369"/>
      <c r="F7" s="2468"/>
      <c r="G7" s="2469"/>
      <c r="H7" s="2469"/>
      <c r="I7" s="2469"/>
      <c r="J7" s="2469"/>
      <c r="K7" s="2469"/>
      <c r="L7" s="2469"/>
      <c r="M7" s="2469"/>
      <c r="N7" s="2469"/>
      <c r="O7" s="2469"/>
      <c r="P7" s="2469"/>
      <c r="Q7" s="2469"/>
      <c r="R7" s="2469"/>
      <c r="S7" s="2469"/>
      <c r="T7" s="2469"/>
      <c r="U7" s="2469"/>
      <c r="V7" s="2469"/>
      <c r="W7" s="2469"/>
      <c r="X7" s="2469"/>
      <c r="Y7" s="2469"/>
      <c r="Z7" s="2469"/>
      <c r="AA7" s="2469"/>
      <c r="AB7" s="2469"/>
      <c r="AC7" s="2469"/>
      <c r="AD7" s="2469"/>
      <c r="AE7" s="2470"/>
    </row>
    <row r="8" spans="2:31" ht="23.25" customHeight="1" x14ac:dyDescent="0.15">
      <c r="B8" s="369" t="s">
        <v>791</v>
      </c>
      <c r="C8" s="369"/>
      <c r="D8" s="369"/>
      <c r="E8" s="369"/>
      <c r="F8" s="656" t="s">
        <v>10</v>
      </c>
      <c r="G8" s="735" t="s">
        <v>1697</v>
      </c>
      <c r="H8" s="735"/>
      <c r="I8" s="735"/>
      <c r="J8" s="735"/>
      <c r="K8" s="657" t="s">
        <v>10</v>
      </c>
      <c r="L8" s="735" t="s">
        <v>1698</v>
      </c>
      <c r="M8" s="735"/>
      <c r="N8" s="735"/>
      <c r="O8" s="735"/>
      <c r="P8" s="735"/>
      <c r="Q8" s="657" t="s">
        <v>10</v>
      </c>
      <c r="R8" s="735" t="s">
        <v>1699</v>
      </c>
      <c r="S8" s="735"/>
      <c r="T8" s="735"/>
      <c r="U8" s="735"/>
      <c r="V8" s="735"/>
      <c r="W8" s="735"/>
      <c r="X8" s="735"/>
      <c r="Y8" s="735"/>
      <c r="Z8" s="735"/>
      <c r="AA8" s="735"/>
      <c r="AB8" s="735"/>
      <c r="AC8" s="735"/>
      <c r="AD8" s="10"/>
      <c r="AE8" s="11"/>
    </row>
    <row r="9" spans="2:31" ht="24.95" customHeight="1" x14ac:dyDescent="0.15">
      <c r="B9" s="2507" t="s">
        <v>1700</v>
      </c>
      <c r="C9" s="2508"/>
      <c r="D9" s="2508"/>
      <c r="E9" s="2509"/>
      <c r="F9" s="12" t="s">
        <v>10</v>
      </c>
      <c r="G9" s="251" t="s">
        <v>2059</v>
      </c>
      <c r="H9" s="2"/>
      <c r="I9" s="2"/>
      <c r="J9" s="2"/>
      <c r="K9" s="2"/>
      <c r="L9" s="2"/>
      <c r="M9" s="2"/>
      <c r="N9" s="2"/>
      <c r="O9" s="2"/>
      <c r="Q9" s="7"/>
      <c r="R9" s="658" t="s">
        <v>10</v>
      </c>
      <c r="S9" s="2" t="s">
        <v>2060</v>
      </c>
      <c r="T9" s="2"/>
      <c r="U9" s="2"/>
      <c r="V9" s="2"/>
      <c r="W9" s="22"/>
      <c r="X9" s="22"/>
      <c r="Y9" s="22"/>
      <c r="Z9" s="22"/>
      <c r="AA9" s="22"/>
      <c r="AB9" s="22"/>
      <c r="AC9" s="22"/>
      <c r="AD9" s="7"/>
      <c r="AE9" s="4"/>
    </row>
    <row r="10" spans="2:31" ht="24.95" customHeight="1" x14ac:dyDescent="0.15">
      <c r="B10" s="3160"/>
      <c r="C10" s="2707"/>
      <c r="D10" s="2707"/>
      <c r="E10" s="3161"/>
      <c r="F10" s="12" t="s">
        <v>10</v>
      </c>
      <c r="G10" s="251" t="s">
        <v>2496</v>
      </c>
      <c r="H10" s="2"/>
      <c r="I10" s="2"/>
      <c r="J10" s="2"/>
      <c r="K10" s="2"/>
      <c r="L10" s="2"/>
      <c r="M10" s="2"/>
      <c r="N10" s="2"/>
      <c r="O10" s="2"/>
      <c r="R10" s="12" t="s">
        <v>10</v>
      </c>
      <c r="S10" s="2" t="s">
        <v>2061</v>
      </c>
      <c r="T10" s="2"/>
      <c r="U10" s="2"/>
      <c r="V10" s="2"/>
      <c r="W10" s="2"/>
      <c r="X10" s="2"/>
      <c r="Y10" s="2"/>
      <c r="Z10" s="2"/>
      <c r="AA10" s="2"/>
      <c r="AB10" s="2"/>
      <c r="AC10" s="2"/>
      <c r="AE10" s="723"/>
    </row>
    <row r="11" spans="2:31" ht="24.95" customHeight="1" x14ac:dyDescent="0.15">
      <c r="B11" s="2510"/>
      <c r="C11" s="2511"/>
      <c r="D11" s="2511"/>
      <c r="E11" s="2512"/>
      <c r="F11" s="12" t="s">
        <v>10</v>
      </c>
      <c r="G11" s="2" t="s">
        <v>2062</v>
      </c>
      <c r="H11" s="2"/>
      <c r="I11" s="2"/>
      <c r="J11" s="2"/>
      <c r="K11" s="2"/>
      <c r="L11" s="2"/>
      <c r="M11" s="2"/>
      <c r="N11" s="2"/>
      <c r="O11" s="2"/>
      <c r="R11" s="12"/>
      <c r="S11" s="2"/>
      <c r="T11" s="2"/>
      <c r="U11" s="2"/>
      <c r="V11" s="2"/>
      <c r="W11" s="2"/>
      <c r="X11" s="2"/>
      <c r="Y11" s="2"/>
      <c r="Z11" s="2"/>
      <c r="AA11" s="2"/>
      <c r="AB11" s="2"/>
      <c r="AC11" s="2"/>
      <c r="AE11" s="723"/>
    </row>
    <row r="12" spans="2:31" ht="30.75" customHeight="1" x14ac:dyDescent="0.15">
      <c r="B12" s="369" t="s">
        <v>797</v>
      </c>
      <c r="C12" s="369"/>
      <c r="D12" s="369"/>
      <c r="E12" s="369"/>
      <c r="F12" s="656" t="s">
        <v>10</v>
      </c>
      <c r="G12" s="735" t="s">
        <v>2063</v>
      </c>
      <c r="H12" s="370"/>
      <c r="I12" s="370"/>
      <c r="J12" s="370"/>
      <c r="K12" s="370"/>
      <c r="L12" s="370"/>
      <c r="M12" s="370"/>
      <c r="N12" s="370"/>
      <c r="O12" s="370"/>
      <c r="P12" s="370"/>
      <c r="Q12" s="10"/>
      <c r="R12" s="657" t="s">
        <v>10</v>
      </c>
      <c r="S12" s="735" t="s">
        <v>2064</v>
      </c>
      <c r="T12" s="370"/>
      <c r="U12" s="370"/>
      <c r="V12" s="370"/>
      <c r="W12" s="370"/>
      <c r="X12" s="370"/>
      <c r="Y12" s="370"/>
      <c r="Z12" s="370"/>
      <c r="AA12" s="370"/>
      <c r="AB12" s="370"/>
      <c r="AC12" s="37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56"/>
      <c r="AB14" s="657" t="s">
        <v>769</v>
      </c>
      <c r="AC14" s="657" t="s">
        <v>770</v>
      </c>
      <c r="AD14" s="657" t="s">
        <v>771</v>
      </c>
      <c r="AE14" s="11"/>
    </row>
    <row r="15" spans="2:31" x14ac:dyDescent="0.15">
      <c r="B15" s="6" t="s">
        <v>2065</v>
      </c>
      <c r="C15" s="7"/>
      <c r="D15" s="7"/>
      <c r="E15" s="7"/>
      <c r="F15" s="7"/>
      <c r="G15" s="7"/>
      <c r="H15" s="7"/>
      <c r="I15" s="7"/>
      <c r="J15" s="7"/>
      <c r="K15" s="7"/>
      <c r="L15" s="7"/>
      <c r="M15" s="7"/>
      <c r="N15" s="7"/>
      <c r="O15" s="7"/>
      <c r="P15" s="7"/>
      <c r="Q15" s="7"/>
      <c r="R15" s="7"/>
      <c r="S15" s="7"/>
      <c r="T15" s="7"/>
      <c r="U15" s="7"/>
      <c r="V15" s="7"/>
      <c r="W15" s="7"/>
      <c r="X15" s="7"/>
      <c r="Y15" s="7"/>
      <c r="Z15" s="23"/>
      <c r="AA15" s="189"/>
      <c r="AB15" s="658"/>
      <c r="AC15" s="658"/>
      <c r="AD15" s="7"/>
      <c r="AE15" s="4"/>
    </row>
    <row r="16" spans="2:31" x14ac:dyDescent="0.15">
      <c r="B16" s="139"/>
      <c r="C16" s="371" t="s">
        <v>1708</v>
      </c>
      <c r="D16" s="1" t="s">
        <v>2066</v>
      </c>
      <c r="Z16" s="305"/>
      <c r="AA16" s="757"/>
      <c r="AB16" s="12" t="s">
        <v>10</v>
      </c>
      <c r="AC16" s="12" t="s">
        <v>770</v>
      </c>
      <c r="AD16" s="12" t="s">
        <v>10</v>
      </c>
      <c r="AE16" s="723"/>
    </row>
    <row r="17" spans="2:31" x14ac:dyDescent="0.15">
      <c r="B17" s="139"/>
      <c r="D17" s="1" t="s">
        <v>1709</v>
      </c>
      <c r="Z17" s="132"/>
      <c r="AA17" s="616"/>
      <c r="AB17" s="12"/>
      <c r="AC17" s="12"/>
      <c r="AE17" s="723"/>
    </row>
    <row r="18" spans="2:31" ht="6" customHeight="1" x14ac:dyDescent="0.15">
      <c r="B18" s="139"/>
      <c r="Z18" s="132"/>
      <c r="AA18" s="616"/>
      <c r="AB18" s="12"/>
      <c r="AC18" s="12"/>
      <c r="AE18" s="723"/>
    </row>
    <row r="19" spans="2:31" x14ac:dyDescent="0.15">
      <c r="B19" s="139"/>
      <c r="D19" s="734" t="s">
        <v>1768</v>
      </c>
      <c r="E19" s="735"/>
      <c r="F19" s="735"/>
      <c r="G19" s="735"/>
      <c r="H19" s="735"/>
      <c r="I19" s="735"/>
      <c r="J19" s="735"/>
      <c r="K19" s="735"/>
      <c r="L19" s="735"/>
      <c r="M19" s="735"/>
      <c r="N19" s="735"/>
      <c r="O19" s="10"/>
      <c r="P19" s="10"/>
      <c r="Q19" s="10"/>
      <c r="R19" s="10"/>
      <c r="S19" s="735"/>
      <c r="T19" s="735"/>
      <c r="U19" s="2468"/>
      <c r="V19" s="2469"/>
      <c r="W19" s="2469"/>
      <c r="X19" s="10" t="s">
        <v>1711</v>
      </c>
      <c r="Y19" s="139"/>
      <c r="Z19" s="132"/>
      <c r="AA19" s="616"/>
      <c r="AB19" s="12"/>
      <c r="AC19" s="12"/>
      <c r="AE19" s="723"/>
    </row>
    <row r="20" spans="2:31" x14ac:dyDescent="0.15">
      <c r="B20" s="139"/>
      <c r="D20" s="734" t="s">
        <v>2067</v>
      </c>
      <c r="E20" s="735"/>
      <c r="F20" s="735"/>
      <c r="G20" s="735"/>
      <c r="H20" s="735"/>
      <c r="I20" s="735"/>
      <c r="J20" s="735"/>
      <c r="K20" s="735"/>
      <c r="L20" s="735"/>
      <c r="M20" s="735"/>
      <c r="N20" s="735"/>
      <c r="O20" s="10"/>
      <c r="P20" s="10"/>
      <c r="Q20" s="10"/>
      <c r="R20" s="10"/>
      <c r="S20" s="735"/>
      <c r="T20" s="735"/>
      <c r="U20" s="2468"/>
      <c r="V20" s="2469"/>
      <c r="W20" s="2469"/>
      <c r="X20" s="10" t="s">
        <v>1711</v>
      </c>
      <c r="Y20" s="139"/>
      <c r="Z20" s="723"/>
      <c r="AA20" s="616"/>
      <c r="AB20" s="12"/>
      <c r="AC20" s="12"/>
      <c r="AE20" s="723"/>
    </row>
    <row r="21" spans="2:31" x14ac:dyDescent="0.15">
      <c r="B21" s="139"/>
      <c r="D21" s="734" t="s">
        <v>1712</v>
      </c>
      <c r="E21" s="735"/>
      <c r="F21" s="735"/>
      <c r="G21" s="735"/>
      <c r="H21" s="735"/>
      <c r="I21" s="735"/>
      <c r="J21" s="735"/>
      <c r="K21" s="735"/>
      <c r="L21" s="735"/>
      <c r="M21" s="735"/>
      <c r="N21" s="735"/>
      <c r="O21" s="10"/>
      <c r="P21" s="10"/>
      <c r="Q21" s="10"/>
      <c r="R21" s="10"/>
      <c r="S21" s="735"/>
      <c r="T21" s="372" t="str">
        <f>(IFERROR(ROUNDDOWN(T20/T19*100,0),""))</f>
        <v/>
      </c>
      <c r="U21" s="3638" t="str">
        <f>(IFERROR(ROUNDDOWN(U20/U19*100,0),""))</f>
        <v/>
      </c>
      <c r="V21" s="3639"/>
      <c r="W21" s="3639"/>
      <c r="X21" s="10" t="s">
        <v>576</v>
      </c>
      <c r="Y21" s="139"/>
      <c r="Z21" s="143"/>
      <c r="AA21" s="616"/>
      <c r="AB21" s="12"/>
      <c r="AC21" s="12"/>
      <c r="AE21" s="723"/>
    </row>
    <row r="22" spans="2:31" x14ac:dyDescent="0.15">
      <c r="B22" s="139"/>
      <c r="D22" s="1" t="s">
        <v>2068</v>
      </c>
      <c r="Z22" s="143"/>
      <c r="AA22" s="616"/>
      <c r="AB22" s="12"/>
      <c r="AC22" s="12"/>
      <c r="AE22" s="723"/>
    </row>
    <row r="23" spans="2:31" x14ac:dyDescent="0.15">
      <c r="B23" s="139"/>
      <c r="E23" s="1" t="s">
        <v>2069</v>
      </c>
      <c r="Z23" s="143"/>
      <c r="AA23" s="616"/>
      <c r="AB23" s="12"/>
      <c r="AC23" s="12"/>
      <c r="AE23" s="723"/>
    </row>
    <row r="24" spans="2:31" x14ac:dyDescent="0.15">
      <c r="B24" s="139"/>
      <c r="Z24" s="143"/>
      <c r="AA24" s="616"/>
      <c r="AB24" s="12"/>
      <c r="AC24" s="12"/>
      <c r="AE24" s="723"/>
    </row>
    <row r="25" spans="2:31" x14ac:dyDescent="0.15">
      <c r="B25" s="139"/>
      <c r="C25" s="371" t="s">
        <v>1714</v>
      </c>
      <c r="D25" s="1" t="s">
        <v>2070</v>
      </c>
      <c r="Z25" s="305"/>
      <c r="AA25" s="616"/>
      <c r="AB25" s="12" t="s">
        <v>10</v>
      </c>
      <c r="AC25" s="12" t="s">
        <v>770</v>
      </c>
      <c r="AD25" s="12" t="s">
        <v>10</v>
      </c>
      <c r="AE25" s="723"/>
    </row>
    <row r="26" spans="2:31" x14ac:dyDescent="0.15">
      <c r="B26" s="139"/>
      <c r="C26" s="371"/>
      <c r="D26" s="1" t="s">
        <v>2071</v>
      </c>
      <c r="Z26" s="305"/>
      <c r="AA26" s="616"/>
      <c r="AB26" s="12"/>
      <c r="AC26" s="12"/>
      <c r="AD26" s="12"/>
      <c r="AE26" s="723"/>
    </row>
    <row r="27" spans="2:31" x14ac:dyDescent="0.15">
      <c r="B27" s="139"/>
      <c r="C27" s="371"/>
      <c r="D27" s="1" t="s">
        <v>2072</v>
      </c>
      <c r="Z27" s="305"/>
      <c r="AA27" s="616"/>
      <c r="AB27" s="12"/>
      <c r="AC27" s="12"/>
      <c r="AD27" s="12"/>
      <c r="AE27" s="723"/>
    </row>
    <row r="28" spans="2:31" x14ac:dyDescent="0.15">
      <c r="B28" s="139"/>
      <c r="C28" s="371"/>
      <c r="D28" s="1" t="s">
        <v>2073</v>
      </c>
      <c r="Z28" s="305"/>
      <c r="AA28" s="616"/>
      <c r="AB28" s="12"/>
      <c r="AC28" s="12"/>
      <c r="AD28" s="12"/>
      <c r="AE28" s="723"/>
    </row>
    <row r="29" spans="2:31" ht="6" customHeight="1" x14ac:dyDescent="0.15">
      <c r="B29" s="139"/>
      <c r="Z29" s="143"/>
      <c r="AA29" s="616"/>
      <c r="AB29" s="12"/>
      <c r="AC29" s="12"/>
      <c r="AE29" s="723"/>
    </row>
    <row r="30" spans="2:31" x14ac:dyDescent="0.15">
      <c r="B30" s="139"/>
      <c r="C30" s="371"/>
      <c r="D30" s="41" t="s">
        <v>2074</v>
      </c>
      <c r="E30" s="22"/>
      <c r="F30" s="22"/>
      <c r="G30" s="22"/>
      <c r="H30" s="22"/>
      <c r="I30" s="22"/>
      <c r="J30" s="22"/>
      <c r="K30" s="22"/>
      <c r="L30" s="22"/>
      <c r="M30" s="22"/>
      <c r="N30" s="22"/>
      <c r="O30" s="7"/>
      <c r="P30" s="7"/>
      <c r="Q30" s="7"/>
      <c r="R30" s="7"/>
      <c r="S30" s="7"/>
      <c r="T30" s="4"/>
      <c r="U30" s="2507"/>
      <c r="V30" s="2508"/>
      <c r="W30" s="2508"/>
      <c r="X30" s="2509" t="s">
        <v>1711</v>
      </c>
      <c r="Z30" s="143"/>
      <c r="AA30" s="616"/>
      <c r="AB30" s="12"/>
      <c r="AC30" s="12"/>
      <c r="AE30" s="723"/>
    </row>
    <row r="31" spans="2:31" x14ac:dyDescent="0.15">
      <c r="B31" s="139"/>
      <c r="C31" s="371"/>
      <c r="D31" s="393" t="s">
        <v>2075</v>
      </c>
      <c r="E31" s="2"/>
      <c r="F31" s="2"/>
      <c r="G31" s="2"/>
      <c r="H31" s="2"/>
      <c r="I31" s="2"/>
      <c r="J31" s="2"/>
      <c r="K31" s="2"/>
      <c r="L31" s="2"/>
      <c r="M31" s="2"/>
      <c r="N31" s="2"/>
      <c r="T31" s="723"/>
      <c r="U31" s="3160"/>
      <c r="V31" s="2707"/>
      <c r="W31" s="2707"/>
      <c r="X31" s="3161"/>
      <c r="Z31" s="143"/>
      <c r="AA31" s="616"/>
      <c r="AB31" s="12"/>
      <c r="AC31" s="12"/>
      <c r="AE31" s="723"/>
    </row>
    <row r="32" spans="2:31" x14ac:dyDescent="0.15">
      <c r="B32" s="139"/>
      <c r="C32" s="371"/>
      <c r="D32" s="393" t="s">
        <v>2076</v>
      </c>
      <c r="E32" s="2"/>
      <c r="F32" s="2"/>
      <c r="G32" s="2"/>
      <c r="H32" s="2"/>
      <c r="I32" s="2"/>
      <c r="J32" s="2"/>
      <c r="K32" s="2"/>
      <c r="L32" s="2"/>
      <c r="M32" s="2"/>
      <c r="N32" s="2"/>
      <c r="T32" s="723"/>
      <c r="U32" s="3160"/>
      <c r="V32" s="2707"/>
      <c r="W32" s="2707"/>
      <c r="X32" s="3161"/>
      <c r="Z32" s="143"/>
      <c r="AA32" s="616"/>
      <c r="AB32" s="12"/>
      <c r="AC32" s="12"/>
      <c r="AE32" s="723"/>
    </row>
    <row r="33" spans="2:35" x14ac:dyDescent="0.15">
      <c r="B33" s="139"/>
      <c r="C33" s="371"/>
      <c r="D33" s="394" t="s">
        <v>2077</v>
      </c>
      <c r="E33" s="87"/>
      <c r="F33" s="87"/>
      <c r="G33" s="87"/>
      <c r="H33" s="87"/>
      <c r="I33" s="87"/>
      <c r="J33" s="87"/>
      <c r="K33" s="87"/>
      <c r="L33" s="87"/>
      <c r="M33" s="87"/>
      <c r="N33" s="87"/>
      <c r="O33" s="8"/>
      <c r="P33" s="8"/>
      <c r="Q33" s="8"/>
      <c r="R33" s="8"/>
      <c r="S33" s="8"/>
      <c r="T33" s="136"/>
      <c r="U33" s="2510"/>
      <c r="V33" s="2511"/>
      <c r="W33" s="2511"/>
      <c r="X33" s="2512"/>
      <c r="Z33" s="143"/>
      <c r="AA33" s="616"/>
      <c r="AB33" s="12"/>
      <c r="AC33" s="12"/>
      <c r="AE33" s="723"/>
    </row>
    <row r="34" spans="2:35" ht="4.5" customHeight="1" x14ac:dyDescent="0.15">
      <c r="B34" s="139"/>
      <c r="C34" s="371"/>
      <c r="D34" s="2"/>
      <c r="E34" s="2"/>
      <c r="F34" s="2"/>
      <c r="G34" s="2"/>
      <c r="H34" s="2"/>
      <c r="I34" s="2"/>
      <c r="J34" s="2"/>
      <c r="K34" s="2"/>
      <c r="L34" s="2"/>
      <c r="M34" s="2"/>
      <c r="N34" s="2"/>
      <c r="U34" s="12"/>
      <c r="V34" s="12"/>
      <c r="W34" s="12"/>
      <c r="Z34" s="143"/>
      <c r="AA34" s="616"/>
      <c r="AB34" s="12"/>
      <c r="AC34" s="12"/>
      <c r="AE34" s="723"/>
    </row>
    <row r="35" spans="2:35" x14ac:dyDescent="0.15">
      <c r="B35" s="139"/>
      <c r="C35" s="371"/>
      <c r="J35" s="2707"/>
      <c r="K35" s="2707"/>
      <c r="L35" s="2707"/>
      <c r="M35" s="2707"/>
      <c r="N35" s="2707"/>
      <c r="O35" s="2707"/>
      <c r="P35" s="2707"/>
      <c r="Q35" s="2707"/>
      <c r="R35" s="2707"/>
      <c r="S35" s="2707"/>
      <c r="T35" s="2707"/>
      <c r="U35" s="2707"/>
      <c r="V35" s="2707"/>
      <c r="Z35" s="132"/>
      <c r="AA35" s="616"/>
      <c r="AB35" s="12"/>
      <c r="AC35" s="12"/>
      <c r="AE35" s="723"/>
    </row>
    <row r="36" spans="2:35" x14ac:dyDescent="0.15">
      <c r="B36" s="139"/>
      <c r="C36" s="371" t="s">
        <v>1731</v>
      </c>
      <c r="D36" s="1" t="s">
        <v>2078</v>
      </c>
      <c r="Z36" s="305"/>
      <c r="AA36" s="757"/>
      <c r="AB36" s="12" t="s">
        <v>10</v>
      </c>
      <c r="AC36" s="12" t="s">
        <v>770</v>
      </c>
      <c r="AD36" s="12" t="s">
        <v>10</v>
      </c>
      <c r="AE36" s="723"/>
    </row>
    <row r="37" spans="2:35" x14ac:dyDescent="0.15">
      <c r="B37" s="139"/>
      <c r="D37" s="1" t="s">
        <v>2079</v>
      </c>
      <c r="E37" s="2"/>
      <c r="F37" s="2"/>
      <c r="G37" s="2"/>
      <c r="H37" s="2"/>
      <c r="I37" s="2"/>
      <c r="J37" s="2"/>
      <c r="K37" s="2"/>
      <c r="L37" s="2"/>
      <c r="M37" s="2"/>
      <c r="N37" s="2"/>
      <c r="O37" s="662"/>
      <c r="P37" s="662"/>
      <c r="Q37" s="662"/>
      <c r="Z37" s="143"/>
      <c r="AA37" s="616"/>
      <c r="AB37" s="12"/>
      <c r="AC37" s="12"/>
      <c r="AE37" s="723"/>
    </row>
    <row r="38" spans="2:35" ht="14.25" customHeight="1" x14ac:dyDescent="0.15">
      <c r="B38" s="139"/>
      <c r="C38" s="371"/>
      <c r="Z38" s="305"/>
      <c r="AA38" s="757"/>
      <c r="AB38" s="12"/>
      <c r="AC38" s="12"/>
      <c r="AD38" s="12"/>
      <c r="AE38" s="723"/>
    </row>
    <row r="39" spans="2:35" ht="14.25" customHeight="1" x14ac:dyDescent="0.15">
      <c r="B39" s="139"/>
      <c r="C39" s="371" t="s">
        <v>2080</v>
      </c>
      <c r="D39" s="1" t="s">
        <v>2081</v>
      </c>
      <c r="Z39" s="305"/>
      <c r="AA39" s="757"/>
      <c r="AB39" s="12" t="s">
        <v>10</v>
      </c>
      <c r="AC39" s="12" t="s">
        <v>770</v>
      </c>
      <c r="AD39" s="12" t="s">
        <v>10</v>
      </c>
      <c r="AE39" s="723"/>
    </row>
    <row r="40" spans="2:35" ht="14.25" customHeight="1" x14ac:dyDescent="0.15">
      <c r="B40" s="139"/>
      <c r="C40" s="371"/>
      <c r="D40" s="1" t="s">
        <v>2082</v>
      </c>
      <c r="Z40" s="305"/>
      <c r="AA40" s="757"/>
      <c r="AB40" s="12"/>
      <c r="AC40" s="12"/>
      <c r="AD40" s="12"/>
      <c r="AE40" s="723"/>
    </row>
    <row r="41" spans="2:35" x14ac:dyDescent="0.15">
      <c r="B41" s="139"/>
      <c r="D41" s="1" t="s">
        <v>2083</v>
      </c>
      <c r="Z41" s="143"/>
      <c r="AA41" s="616"/>
      <c r="AB41" s="12"/>
      <c r="AC41" s="12"/>
      <c r="AE41" s="723"/>
    </row>
    <row r="42" spans="2:35" x14ac:dyDescent="0.15">
      <c r="B42" s="139"/>
      <c r="Z42" s="132"/>
      <c r="AA42" s="616"/>
      <c r="AB42" s="12"/>
      <c r="AC42" s="12"/>
      <c r="AE42" s="723"/>
    </row>
    <row r="43" spans="2:35" x14ac:dyDescent="0.15">
      <c r="B43" s="139" t="s">
        <v>2084</v>
      </c>
      <c r="Z43" s="143"/>
      <c r="AA43" s="616"/>
      <c r="AB43" s="12"/>
      <c r="AC43" s="12"/>
      <c r="AE43" s="723"/>
    </row>
    <row r="44" spans="2:35" ht="17.25" customHeight="1" x14ac:dyDescent="0.15">
      <c r="B44" s="139"/>
      <c r="C44" s="371" t="s">
        <v>1708</v>
      </c>
      <c r="D44" s="1" t="s">
        <v>2085</v>
      </c>
      <c r="Z44" s="305"/>
      <c r="AA44" s="757"/>
      <c r="AB44" s="12" t="s">
        <v>10</v>
      </c>
      <c r="AC44" s="12" t="s">
        <v>770</v>
      </c>
      <c r="AD44" s="12" t="s">
        <v>10</v>
      </c>
      <c r="AE44" s="723"/>
    </row>
    <row r="45" spans="2:35" ht="18.75" customHeight="1" x14ac:dyDescent="0.15">
      <c r="B45" s="139"/>
      <c r="D45" s="1" t="s">
        <v>2086</v>
      </c>
      <c r="Z45" s="143"/>
      <c r="AA45" s="616"/>
      <c r="AB45" s="12"/>
      <c r="AC45" s="12"/>
      <c r="AE45" s="723"/>
    </row>
    <row r="46" spans="2:35" ht="7.5" customHeight="1" x14ac:dyDescent="0.15">
      <c r="B46" s="139"/>
      <c r="W46" s="21"/>
      <c r="Z46" s="723"/>
      <c r="AA46" s="616"/>
      <c r="AB46" s="12"/>
      <c r="AC46" s="12"/>
      <c r="AE46" s="723"/>
      <c r="AI46" s="662"/>
    </row>
    <row r="47" spans="2:35" x14ac:dyDescent="0.15">
      <c r="B47" s="139"/>
      <c r="E47" s="2"/>
      <c r="F47" s="2"/>
      <c r="G47" s="2"/>
      <c r="H47" s="2"/>
      <c r="I47" s="2"/>
      <c r="J47" s="2"/>
      <c r="K47" s="2"/>
      <c r="L47" s="2"/>
      <c r="M47" s="2"/>
      <c r="N47" s="2"/>
      <c r="O47" s="662"/>
      <c r="P47" s="662"/>
      <c r="Q47" s="662"/>
      <c r="Z47" s="143"/>
      <c r="AA47" s="616"/>
      <c r="AB47" s="12"/>
      <c r="AC47" s="12"/>
      <c r="AE47" s="723"/>
    </row>
    <row r="48" spans="2:35" x14ac:dyDescent="0.15">
      <c r="B48" s="139"/>
      <c r="C48" s="371" t="s">
        <v>1714</v>
      </c>
      <c r="D48" s="399" t="s">
        <v>2087</v>
      </c>
      <c r="Z48" s="305"/>
      <c r="AA48" s="616"/>
      <c r="AB48" s="12" t="s">
        <v>10</v>
      </c>
      <c r="AC48" s="12" t="s">
        <v>770</v>
      </c>
      <c r="AD48" s="12" t="s">
        <v>10</v>
      </c>
      <c r="AE48" s="723"/>
    </row>
    <row r="49" spans="2:31" x14ac:dyDescent="0.15">
      <c r="B49" s="139"/>
      <c r="C49" s="371"/>
      <c r="D49" s="1" t="s">
        <v>2088</v>
      </c>
      <c r="Z49" s="305"/>
      <c r="AA49" s="616"/>
      <c r="AB49" s="12"/>
      <c r="AC49" s="12"/>
      <c r="AD49" s="12"/>
      <c r="AE49" s="723"/>
    </row>
    <row r="50" spans="2:31" x14ac:dyDescent="0.15">
      <c r="B50" s="139"/>
      <c r="C50" s="371"/>
      <c r="D50" s="1" t="s">
        <v>2089</v>
      </c>
      <c r="Z50" s="305"/>
      <c r="AA50" s="616"/>
      <c r="AB50" s="12"/>
      <c r="AC50" s="12"/>
      <c r="AD50" s="12"/>
      <c r="AE50" s="723"/>
    </row>
    <row r="51" spans="2:31" ht="6" customHeight="1" x14ac:dyDescent="0.15">
      <c r="B51" s="139"/>
      <c r="Z51" s="143"/>
      <c r="AA51" s="616"/>
      <c r="AB51" s="12"/>
      <c r="AC51" s="12"/>
      <c r="AE51" s="723"/>
    </row>
    <row r="52" spans="2:31" x14ac:dyDescent="0.15">
      <c r="B52" s="139"/>
      <c r="C52" s="371"/>
      <c r="D52" s="41" t="s">
        <v>2090</v>
      </c>
      <c r="E52" s="22"/>
      <c r="F52" s="22"/>
      <c r="G52" s="22"/>
      <c r="H52" s="22"/>
      <c r="I52" s="22"/>
      <c r="J52" s="22"/>
      <c r="K52" s="22"/>
      <c r="L52" s="22"/>
      <c r="M52" s="22"/>
      <c r="N52" s="22"/>
      <c r="O52" s="7"/>
      <c r="P52" s="7"/>
      <c r="Q52" s="7"/>
      <c r="R52" s="7"/>
      <c r="S52" s="7"/>
      <c r="T52" s="7"/>
      <c r="U52" s="2507"/>
      <c r="V52" s="2508"/>
      <c r="W52" s="2508"/>
      <c r="X52" s="2509" t="s">
        <v>1711</v>
      </c>
      <c r="Z52" s="143"/>
      <c r="AA52" s="616"/>
      <c r="AB52" s="12"/>
      <c r="AC52" s="12"/>
      <c r="AE52" s="723"/>
    </row>
    <row r="53" spans="2:31" x14ac:dyDescent="0.15">
      <c r="B53" s="139"/>
      <c r="C53" s="371"/>
      <c r="D53" s="394" t="s">
        <v>2091</v>
      </c>
      <c r="E53" s="87"/>
      <c r="F53" s="87"/>
      <c r="G53" s="87"/>
      <c r="H53" s="87"/>
      <c r="I53" s="87"/>
      <c r="J53" s="87"/>
      <c r="K53" s="87"/>
      <c r="L53" s="87"/>
      <c r="M53" s="87"/>
      <c r="N53" s="87"/>
      <c r="O53" s="8"/>
      <c r="P53" s="8"/>
      <c r="Q53" s="8"/>
      <c r="R53" s="8"/>
      <c r="S53" s="8"/>
      <c r="T53" s="8"/>
      <c r="U53" s="2510"/>
      <c r="V53" s="2511"/>
      <c r="W53" s="2511"/>
      <c r="X53" s="2512"/>
      <c r="Z53" s="143"/>
      <c r="AA53" s="616"/>
      <c r="AB53" s="12"/>
      <c r="AC53" s="12"/>
      <c r="AE53" s="723"/>
    </row>
    <row r="54" spans="2:31" ht="4.5" customHeight="1" x14ac:dyDescent="0.15">
      <c r="B54" s="139"/>
      <c r="C54" s="371"/>
      <c r="D54" s="2"/>
      <c r="E54" s="2"/>
      <c r="F54" s="2"/>
      <c r="G54" s="2"/>
      <c r="H54" s="2"/>
      <c r="I54" s="2"/>
      <c r="J54" s="2"/>
      <c r="K54" s="2"/>
      <c r="L54" s="2"/>
      <c r="M54" s="2"/>
      <c r="N54" s="2"/>
      <c r="U54" s="12"/>
      <c r="V54" s="12"/>
      <c r="W54" s="12"/>
      <c r="Z54" s="143"/>
      <c r="AA54" s="616"/>
      <c r="AB54" s="12"/>
      <c r="AC54" s="12"/>
      <c r="AE54" s="723"/>
    </row>
    <row r="55" spans="2:31" x14ac:dyDescent="0.15">
      <c r="B55" s="139"/>
      <c r="D55" s="12"/>
      <c r="E55" s="662"/>
      <c r="F55" s="662"/>
      <c r="G55" s="662"/>
      <c r="H55" s="662"/>
      <c r="I55" s="662"/>
      <c r="J55" s="662"/>
      <c r="K55" s="662"/>
      <c r="L55" s="662"/>
      <c r="M55" s="662"/>
      <c r="N55" s="662"/>
      <c r="Q55" s="12"/>
      <c r="S55" s="21"/>
      <c r="T55" s="21"/>
      <c r="U55" s="21"/>
      <c r="V55" s="21"/>
      <c r="Z55" s="132"/>
      <c r="AA55" s="616"/>
      <c r="AB55" s="12"/>
      <c r="AC55" s="12"/>
      <c r="AE55" s="723"/>
    </row>
    <row r="56" spans="2:31" x14ac:dyDescent="0.15">
      <c r="B56" s="135"/>
      <c r="C56" s="373"/>
      <c r="D56" s="8"/>
      <c r="E56" s="8"/>
      <c r="F56" s="8"/>
      <c r="G56" s="8"/>
      <c r="H56" s="8"/>
      <c r="I56" s="8"/>
      <c r="J56" s="8"/>
      <c r="K56" s="8"/>
      <c r="L56" s="8"/>
      <c r="M56" s="8"/>
      <c r="N56" s="8"/>
      <c r="O56" s="8"/>
      <c r="P56" s="8"/>
      <c r="Q56" s="8"/>
      <c r="R56" s="8"/>
      <c r="S56" s="8"/>
      <c r="T56" s="8"/>
      <c r="U56" s="8"/>
      <c r="V56" s="8"/>
      <c r="W56" s="8"/>
      <c r="X56" s="8"/>
      <c r="Y56" s="8"/>
      <c r="Z56" s="136"/>
      <c r="AA56" s="190"/>
      <c r="AB56" s="659"/>
      <c r="AC56" s="659"/>
      <c r="AD56" s="8"/>
      <c r="AE56" s="136"/>
    </row>
    <row r="57" spans="2:31" x14ac:dyDescent="0.15">
      <c r="B57" s="1" t="s">
        <v>1246</v>
      </c>
      <c r="D57" s="1" t="s">
        <v>2092</v>
      </c>
    </row>
    <row r="58" spans="2:31" x14ac:dyDescent="0.15">
      <c r="D58" s="1" t="s">
        <v>1743</v>
      </c>
    </row>
    <row r="59" spans="2:31" ht="3.75" customHeight="1" x14ac:dyDescent="0.15"/>
    <row r="60" spans="2:31" x14ac:dyDescent="0.15">
      <c r="C60" s="398"/>
    </row>
    <row r="61" spans="2:31" x14ac:dyDescent="0.15">
      <c r="C61" s="398"/>
    </row>
    <row r="62" spans="2:31" x14ac:dyDescent="0.15">
      <c r="C62" s="398"/>
    </row>
    <row r="63" spans="2:31" x14ac:dyDescent="0.15">
      <c r="C63" s="398"/>
    </row>
    <row r="64" spans="2:31" x14ac:dyDescent="0.15">
      <c r="C64" s="398"/>
    </row>
    <row r="66" spans="3:26" x14ac:dyDescent="0.15">
      <c r="C66" s="398"/>
      <c r="E66" s="398"/>
      <c r="F66" s="398"/>
      <c r="G66" s="398"/>
      <c r="H66" s="398"/>
      <c r="I66" s="398"/>
      <c r="J66" s="398"/>
      <c r="K66" s="398"/>
      <c r="L66" s="398"/>
      <c r="M66" s="398"/>
      <c r="N66" s="398"/>
      <c r="O66" s="398"/>
      <c r="P66" s="398"/>
      <c r="Q66" s="398"/>
      <c r="R66" s="398"/>
      <c r="S66" s="398"/>
      <c r="T66" s="398"/>
      <c r="U66" s="398"/>
      <c r="V66" s="398"/>
      <c r="W66" s="398"/>
      <c r="X66" s="398"/>
      <c r="Y66" s="398"/>
      <c r="Z66" s="398"/>
    </row>
    <row r="67" spans="3:26" x14ac:dyDescent="0.15">
      <c r="C67" s="398"/>
      <c r="E67" s="398"/>
      <c r="F67" s="398"/>
      <c r="G67" s="398"/>
      <c r="H67" s="398"/>
      <c r="I67" s="398"/>
      <c r="J67" s="398"/>
      <c r="K67" s="398"/>
      <c r="L67" s="398"/>
      <c r="M67" s="398"/>
      <c r="N67" s="398"/>
      <c r="O67" s="398"/>
      <c r="P67" s="398"/>
      <c r="Q67" s="398"/>
      <c r="R67" s="398"/>
      <c r="S67" s="398"/>
      <c r="T67" s="398"/>
      <c r="U67" s="398"/>
      <c r="V67" s="398"/>
      <c r="W67" s="398"/>
      <c r="X67" s="398"/>
      <c r="Y67" s="398"/>
      <c r="Z67" s="398"/>
    </row>
    <row r="68" spans="3:26" x14ac:dyDescent="0.15">
      <c r="C68" s="398"/>
      <c r="E68" s="398"/>
      <c r="F68" s="398"/>
      <c r="G68" s="398"/>
      <c r="H68" s="398"/>
      <c r="I68" s="398"/>
      <c r="J68" s="398"/>
      <c r="K68" s="398"/>
      <c r="L68" s="398"/>
      <c r="M68" s="398"/>
      <c r="N68" s="398"/>
      <c r="O68" s="398"/>
      <c r="P68" s="398"/>
      <c r="Q68" s="398"/>
      <c r="R68" s="398"/>
      <c r="S68" s="398"/>
      <c r="T68" s="398"/>
      <c r="U68" s="398"/>
      <c r="V68" s="398"/>
      <c r="W68" s="398"/>
      <c r="X68" s="398"/>
      <c r="Y68" s="398"/>
      <c r="Z68" s="398"/>
    </row>
    <row r="69" spans="3:26" x14ac:dyDescent="0.15">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9"/>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5"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sheetPr>
  <dimension ref="A1:H126"/>
  <sheetViews>
    <sheetView workbookViewId="0">
      <selection sqref="A1:H1"/>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078" t="s">
        <v>2925</v>
      </c>
      <c r="B1" s="2079"/>
      <c r="C1" s="2079"/>
      <c r="D1" s="2079"/>
      <c r="E1" s="2079"/>
      <c r="F1" s="2079"/>
      <c r="G1" s="2079"/>
      <c r="H1" s="2079"/>
    </row>
    <row r="2" spans="1:8" ht="12" customHeight="1" x14ac:dyDescent="0.15">
      <c r="A2" s="1487" t="s">
        <v>3236</v>
      </c>
    </row>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3224</v>
      </c>
      <c r="B7" s="1564"/>
      <c r="E7" s="1562"/>
      <c r="F7" s="1563"/>
      <c r="H7" s="1523"/>
    </row>
    <row r="8" spans="1:8" s="1561" customFormat="1" ht="12" customHeight="1" x14ac:dyDescent="0.15">
      <c r="A8" s="1560" t="s">
        <v>3076</v>
      </c>
      <c r="E8" s="1562"/>
      <c r="F8" s="1563"/>
      <c r="H8" s="1523"/>
    </row>
    <row r="9" spans="1:8" s="1561" customFormat="1" ht="12" customHeight="1" x14ac:dyDescent="0.15">
      <c r="A9" s="1560"/>
      <c r="B9" s="1564" t="s">
        <v>3077</v>
      </c>
      <c r="E9" s="1562"/>
      <c r="F9" s="1563"/>
      <c r="H9" s="1523"/>
    </row>
    <row r="10" spans="1:8" s="1561" customFormat="1" ht="12" customHeight="1" x14ac:dyDescent="0.15">
      <c r="A10" s="1560" t="s">
        <v>3233</v>
      </c>
      <c r="B10" s="1564"/>
      <c r="E10" s="1562"/>
      <c r="F10" s="1563"/>
      <c r="H10" s="1523"/>
    </row>
    <row r="11" spans="1:8" s="1561" customFormat="1" ht="12" customHeight="1" x14ac:dyDescent="0.15">
      <c r="A11" s="1560"/>
      <c r="B11" s="1564" t="s">
        <v>3226</v>
      </c>
      <c r="E11" s="1562"/>
      <c r="F11" s="1563"/>
      <c r="H11" s="1523"/>
    </row>
    <row r="12" spans="1:8" s="1198" customFormat="1" ht="60" customHeight="1" x14ac:dyDescent="0.15">
      <c r="A12" s="2080" t="s">
        <v>2515</v>
      </c>
      <c r="B12" s="2081"/>
      <c r="C12" s="1769" t="s">
        <v>2634</v>
      </c>
      <c r="D12" s="1211" t="s">
        <v>2516</v>
      </c>
      <c r="E12" s="2080" t="s">
        <v>2517</v>
      </c>
      <c r="F12" s="2082"/>
      <c r="G12" s="2081"/>
      <c r="H12" s="1212" t="s">
        <v>2518</v>
      </c>
    </row>
    <row r="13" spans="1:8" s="1198" customFormat="1" ht="24" customHeight="1" x14ac:dyDescent="0.15">
      <c r="A13" s="2083" t="s">
        <v>2519</v>
      </c>
      <c r="B13" s="2084"/>
      <c r="C13" s="1194" t="s">
        <v>241</v>
      </c>
      <c r="D13" s="1195" t="s">
        <v>241</v>
      </c>
      <c r="E13" s="1196" t="s">
        <v>770</v>
      </c>
      <c r="F13" s="2087" t="s">
        <v>3227</v>
      </c>
      <c r="G13" s="2088"/>
      <c r="H13" s="1218"/>
    </row>
    <row r="14" spans="1:8" s="1198" customFormat="1" ht="22.5" customHeight="1" x14ac:dyDescent="0.15">
      <c r="A14" s="2085"/>
      <c r="B14" s="2086"/>
      <c r="C14" s="1216" t="s">
        <v>241</v>
      </c>
      <c r="D14" s="1217" t="s">
        <v>241</v>
      </c>
      <c r="E14" s="1196" t="s">
        <v>770</v>
      </c>
      <c r="F14" s="2089" t="s">
        <v>3228</v>
      </c>
      <c r="G14" s="2090"/>
      <c r="H14" s="1218" t="s">
        <v>2520</v>
      </c>
    </row>
    <row r="15" spans="1:8" s="1198" customFormat="1" ht="23.25" customHeight="1" x14ac:dyDescent="0.15">
      <c r="A15" s="2085"/>
      <c r="B15" s="2086"/>
      <c r="C15" s="1194" t="s">
        <v>241</v>
      </c>
      <c r="D15" s="1195" t="s">
        <v>241</v>
      </c>
      <c r="E15" s="1196" t="s">
        <v>770</v>
      </c>
      <c r="F15" s="2089" t="s">
        <v>2984</v>
      </c>
      <c r="G15" s="2090"/>
      <c r="H15" s="1780" t="s">
        <v>3225</v>
      </c>
    </row>
    <row r="16" spans="1:8" s="1198" customFormat="1" ht="12" customHeight="1" x14ac:dyDescent="0.15">
      <c r="A16" s="2085"/>
      <c r="B16" s="2086"/>
      <c r="C16" s="2091"/>
      <c r="D16" s="2094" t="s">
        <v>241</v>
      </c>
      <c r="E16" s="1781" t="s">
        <v>770</v>
      </c>
      <c r="F16" s="1782" t="s">
        <v>2521</v>
      </c>
      <c r="G16" s="1783"/>
      <c r="H16" s="2097" t="s">
        <v>2522</v>
      </c>
    </row>
    <row r="17" spans="1:8" s="1198" customFormat="1" ht="12" customHeight="1" x14ac:dyDescent="0.15">
      <c r="A17" s="2085"/>
      <c r="B17" s="2086"/>
      <c r="C17" s="2092"/>
      <c r="D17" s="2095"/>
      <c r="E17" s="1781"/>
      <c r="F17" s="1784" t="s">
        <v>1026</v>
      </c>
      <c r="G17" s="1785" t="s">
        <v>2523</v>
      </c>
      <c r="H17" s="2098"/>
    </row>
    <row r="18" spans="1:8" s="1198" customFormat="1" ht="12" customHeight="1" x14ac:dyDescent="0.15">
      <c r="A18" s="2085"/>
      <c r="B18" s="2086"/>
      <c r="C18" s="2092"/>
      <c r="D18" s="2095"/>
      <c r="E18" s="1781"/>
      <c r="F18" s="1782"/>
      <c r="G18" s="1783"/>
      <c r="H18" s="2098"/>
    </row>
    <row r="19" spans="1:8" s="1198" customFormat="1" ht="12" customHeight="1" x14ac:dyDescent="0.15">
      <c r="A19" s="2085"/>
      <c r="B19" s="2086"/>
      <c r="C19" s="2093"/>
      <c r="D19" s="2096"/>
      <c r="E19" s="1781"/>
      <c r="F19" s="1782"/>
      <c r="G19" s="1783"/>
      <c r="H19" s="2099"/>
    </row>
    <row r="20" spans="1:8" s="1198" customFormat="1" ht="30" customHeight="1" x14ac:dyDescent="0.15">
      <c r="A20" s="1193"/>
      <c r="B20" s="1224" t="s">
        <v>6</v>
      </c>
      <c r="C20" s="1194" t="s">
        <v>241</v>
      </c>
      <c r="D20" s="1195" t="s">
        <v>241</v>
      </c>
      <c r="E20" s="1196"/>
      <c r="F20" s="2109"/>
      <c r="G20" s="2110"/>
      <c r="H20" s="1225" t="s">
        <v>2926</v>
      </c>
    </row>
    <row r="21" spans="1:8" s="1198" customFormat="1" ht="30" customHeight="1" x14ac:dyDescent="0.15">
      <c r="A21" s="1193"/>
      <c r="B21" s="1224" t="s">
        <v>2525</v>
      </c>
      <c r="C21" s="1194" t="s">
        <v>241</v>
      </c>
      <c r="D21" s="1195" t="s">
        <v>241</v>
      </c>
      <c r="E21" s="1196" t="s">
        <v>770</v>
      </c>
      <c r="F21" s="2109" t="s">
        <v>2526</v>
      </c>
      <c r="G21" s="2110"/>
      <c r="H21" s="1218"/>
    </row>
    <row r="22" spans="1:8" ht="18" customHeight="1" x14ac:dyDescent="0.15">
      <c r="A22" s="1492"/>
      <c r="B22" s="1493" t="s">
        <v>2527</v>
      </c>
      <c r="C22" s="1494"/>
      <c r="D22" s="1494"/>
      <c r="E22" s="2111"/>
      <c r="F22" s="2112"/>
      <c r="G22" s="2113"/>
      <c r="H22" s="1495"/>
    </row>
    <row r="23" spans="1:8" ht="20.25" customHeight="1" x14ac:dyDescent="0.15">
      <c r="A23" s="1492"/>
      <c r="B23" s="2114" t="s">
        <v>96</v>
      </c>
      <c r="C23" s="2102"/>
      <c r="D23" s="1496" t="s">
        <v>241</v>
      </c>
      <c r="E23" s="1497" t="s">
        <v>770</v>
      </c>
      <c r="F23" s="2105" t="s">
        <v>2541</v>
      </c>
      <c r="G23" s="2106"/>
      <c r="H23" s="1498" t="s">
        <v>3232</v>
      </c>
    </row>
    <row r="24" spans="1:8" ht="29.25" customHeight="1" x14ac:dyDescent="0.15">
      <c r="A24" s="1492"/>
      <c r="B24" s="2115"/>
      <c r="C24" s="2104"/>
      <c r="D24" s="1499" t="s">
        <v>241</v>
      </c>
      <c r="E24" s="1500" t="s">
        <v>770</v>
      </c>
      <c r="F24" s="2107" t="s">
        <v>2867</v>
      </c>
      <c r="G24" s="2108"/>
      <c r="H24" s="1779"/>
    </row>
    <row r="25" spans="1:8" ht="20.25" customHeight="1" x14ac:dyDescent="0.15">
      <c r="A25" s="1492"/>
      <c r="B25" s="2100" t="s">
        <v>373</v>
      </c>
      <c r="C25" s="2102"/>
      <c r="D25" s="1496" t="s">
        <v>241</v>
      </c>
      <c r="E25" s="1497" t="s">
        <v>770</v>
      </c>
      <c r="F25" s="2105" t="s">
        <v>2541</v>
      </c>
      <c r="G25" s="2106"/>
      <c r="H25" s="1498" t="s">
        <v>3232</v>
      </c>
    </row>
    <row r="26" spans="1:8" ht="41.25" customHeight="1" x14ac:dyDescent="0.15">
      <c r="A26" s="1492"/>
      <c r="B26" s="2100"/>
      <c r="C26" s="2103"/>
      <c r="D26" s="1501" t="s">
        <v>241</v>
      </c>
      <c r="E26" s="1500" t="s">
        <v>770</v>
      </c>
      <c r="F26" s="2107" t="s">
        <v>2867</v>
      </c>
      <c r="G26" s="2108"/>
      <c r="H26" s="1495" t="s">
        <v>2927</v>
      </c>
    </row>
    <row r="27" spans="1:8" ht="18" customHeight="1" x14ac:dyDescent="0.15">
      <c r="A27" s="1492"/>
      <c r="B27" s="2100"/>
      <c r="C27" s="2103"/>
      <c r="D27" s="1496" t="s">
        <v>241</v>
      </c>
      <c r="E27" s="1497" t="s">
        <v>770</v>
      </c>
      <c r="F27" s="2105" t="s">
        <v>2537</v>
      </c>
      <c r="G27" s="2106"/>
      <c r="H27" s="1498" t="s">
        <v>2536</v>
      </c>
    </row>
    <row r="28" spans="1:8" ht="18" customHeight="1" x14ac:dyDescent="0.15">
      <c r="A28" s="1492"/>
      <c r="B28" s="2101"/>
      <c r="C28" s="2104"/>
      <c r="D28" s="1502" t="s">
        <v>241</v>
      </c>
      <c r="E28" s="1497" t="s">
        <v>770</v>
      </c>
      <c r="F28" s="2105" t="s">
        <v>2538</v>
      </c>
      <c r="G28" s="2106"/>
      <c r="H28" s="1498" t="s">
        <v>2928</v>
      </c>
    </row>
    <row r="29" spans="1:8" ht="18" customHeight="1" x14ac:dyDescent="0.15">
      <c r="A29" s="1492"/>
      <c r="B29" s="1503" t="s">
        <v>99</v>
      </c>
      <c r="C29" s="1454"/>
      <c r="D29" s="1454"/>
      <c r="E29" s="2111"/>
      <c r="F29" s="2112"/>
      <c r="G29" s="2113"/>
      <c r="H29" s="1504"/>
    </row>
    <row r="30" spans="1:8" ht="20.25" customHeight="1" x14ac:dyDescent="0.15">
      <c r="A30" s="1492"/>
      <c r="B30" s="2100" t="s">
        <v>2864</v>
      </c>
      <c r="C30" s="2116"/>
      <c r="D30" s="1496" t="s">
        <v>241</v>
      </c>
      <c r="E30" s="1497" t="s">
        <v>770</v>
      </c>
      <c r="F30" s="2105" t="s">
        <v>2541</v>
      </c>
      <c r="G30" s="2106"/>
      <c r="H30" s="1498" t="s">
        <v>2536</v>
      </c>
    </row>
    <row r="31" spans="1:8" ht="45.4" customHeight="1" x14ac:dyDescent="0.15">
      <c r="A31" s="1492"/>
      <c r="B31" s="2101"/>
      <c r="C31" s="2117"/>
      <c r="D31" s="1502" t="s">
        <v>241</v>
      </c>
      <c r="E31" s="1497" t="s">
        <v>770</v>
      </c>
      <c r="F31" s="2105" t="s">
        <v>2542</v>
      </c>
      <c r="G31" s="2106"/>
      <c r="H31" s="1498" t="s">
        <v>2929</v>
      </c>
    </row>
    <row r="32" spans="1:8" ht="18" customHeight="1" x14ac:dyDescent="0.15">
      <c r="A32" s="1492"/>
      <c r="B32" s="2146" t="s">
        <v>2930</v>
      </c>
      <c r="C32" s="2116"/>
      <c r="D32" s="1496" t="s">
        <v>241</v>
      </c>
      <c r="E32" s="1497" t="s">
        <v>770</v>
      </c>
      <c r="F32" s="2105" t="s">
        <v>2541</v>
      </c>
      <c r="G32" s="2106"/>
      <c r="H32" s="1498" t="s">
        <v>2536</v>
      </c>
    </row>
    <row r="33" spans="1:8" ht="45.4" customHeight="1" x14ac:dyDescent="0.15">
      <c r="A33" s="1492"/>
      <c r="B33" s="2123"/>
      <c r="C33" s="2254"/>
      <c r="D33" s="1502" t="s">
        <v>241</v>
      </c>
      <c r="E33" s="1497" t="s">
        <v>770</v>
      </c>
      <c r="F33" s="2118" t="s">
        <v>2931</v>
      </c>
      <c r="G33" s="2119"/>
      <c r="H33" s="1498" t="s">
        <v>2932</v>
      </c>
    </row>
    <row r="34" spans="1:8" ht="21" x14ac:dyDescent="0.15">
      <c r="A34" s="1492"/>
      <c r="B34" s="2168"/>
      <c r="C34" s="2117"/>
      <c r="D34" s="1266" t="s">
        <v>241</v>
      </c>
      <c r="E34" s="1777" t="s">
        <v>770</v>
      </c>
      <c r="F34" s="2130" t="s">
        <v>3235</v>
      </c>
      <c r="G34" s="2131"/>
      <c r="H34" s="1265" t="s">
        <v>3237</v>
      </c>
    </row>
    <row r="35" spans="1:8" s="1188" customFormat="1" ht="27" customHeight="1" x14ac:dyDescent="0.15">
      <c r="A35" s="1242"/>
      <c r="B35" s="2126" t="s">
        <v>2572</v>
      </c>
      <c r="C35" s="2128"/>
      <c r="D35" s="1199" t="s">
        <v>241</v>
      </c>
      <c r="E35" s="1204" t="s">
        <v>770</v>
      </c>
      <c r="F35" s="2130" t="s">
        <v>2541</v>
      </c>
      <c r="G35" s="2131"/>
      <c r="H35" s="1265" t="s">
        <v>2536</v>
      </c>
    </row>
    <row r="36" spans="1:8" s="1188" customFormat="1" ht="55.5" customHeight="1" x14ac:dyDescent="0.15">
      <c r="A36" s="1242"/>
      <c r="B36" s="2127"/>
      <c r="C36" s="2129"/>
      <c r="D36" s="1266" t="s">
        <v>241</v>
      </c>
      <c r="E36" s="1267" t="s">
        <v>770</v>
      </c>
      <c r="F36" s="2130" t="s">
        <v>2573</v>
      </c>
      <c r="G36" s="2131"/>
      <c r="H36" s="1265" t="s">
        <v>2574</v>
      </c>
    </row>
    <row r="37" spans="1:8" s="1188" customFormat="1" ht="18" customHeight="1" x14ac:dyDescent="0.15">
      <c r="A37" s="1242"/>
      <c r="B37" s="2126" t="s">
        <v>2590</v>
      </c>
      <c r="C37" s="2128"/>
      <c r="D37" s="1199" t="s">
        <v>241</v>
      </c>
      <c r="E37" s="1204" t="s">
        <v>770</v>
      </c>
      <c r="F37" s="2130" t="s">
        <v>2541</v>
      </c>
      <c r="G37" s="2131"/>
      <c r="H37" s="1265" t="s">
        <v>2536</v>
      </c>
    </row>
    <row r="38" spans="1:8" s="1188" customFormat="1" ht="48" customHeight="1" x14ac:dyDescent="0.15">
      <c r="A38" s="1242"/>
      <c r="B38" s="2132"/>
      <c r="C38" s="2133"/>
      <c r="D38" s="1266" t="s">
        <v>241</v>
      </c>
      <c r="E38" s="1267" t="s">
        <v>770</v>
      </c>
      <c r="F38" s="2130" t="s">
        <v>2582</v>
      </c>
      <c r="G38" s="2131"/>
      <c r="H38" s="1265" t="s">
        <v>3219</v>
      </c>
    </row>
    <row r="39" spans="1:8" s="1188" customFormat="1" ht="42" customHeight="1" x14ac:dyDescent="0.15">
      <c r="A39" s="1242"/>
      <c r="B39" s="2127"/>
      <c r="C39" s="2129"/>
      <c r="D39" s="1266" t="s">
        <v>241</v>
      </c>
      <c r="E39" s="1267" t="s">
        <v>770</v>
      </c>
      <c r="F39" s="2130" t="s">
        <v>2888</v>
      </c>
      <c r="G39" s="2131"/>
      <c r="H39" s="1265" t="s">
        <v>3238</v>
      </c>
    </row>
    <row r="40" spans="1:8" ht="18.75" customHeight="1" x14ac:dyDescent="0.15">
      <c r="A40" s="1492"/>
      <c r="B40" s="2123" t="s">
        <v>2996</v>
      </c>
      <c r="C40" s="1502" t="s">
        <v>241</v>
      </c>
      <c r="D40" s="1506" t="s">
        <v>241</v>
      </c>
      <c r="E40" s="1497" t="s">
        <v>770</v>
      </c>
      <c r="F40" s="2124" t="s">
        <v>2985</v>
      </c>
      <c r="G40" s="2125"/>
      <c r="H40" s="1498"/>
    </row>
    <row r="41" spans="1:8" ht="30.75" customHeight="1" x14ac:dyDescent="0.15">
      <c r="A41" s="1492"/>
      <c r="B41" s="2123"/>
      <c r="C41" s="1263"/>
      <c r="D41" s="1496" t="s">
        <v>241</v>
      </c>
      <c r="E41" s="1497" t="s">
        <v>770</v>
      </c>
      <c r="F41" s="2107" t="s">
        <v>2867</v>
      </c>
      <c r="G41" s="2108"/>
      <c r="H41" s="1498" t="s">
        <v>2546</v>
      </c>
    </row>
    <row r="42" spans="1:8" ht="18.75" customHeight="1" x14ac:dyDescent="0.15">
      <c r="A42" s="1787"/>
      <c r="B42" s="2168"/>
      <c r="C42" s="1506" t="s">
        <v>241</v>
      </c>
      <c r="D42" s="1502" t="s">
        <v>241</v>
      </c>
      <c r="E42" s="1497" t="s">
        <v>770</v>
      </c>
      <c r="F42" s="2118" t="s">
        <v>2933</v>
      </c>
      <c r="G42" s="2119"/>
      <c r="H42" s="1498"/>
    </row>
    <row r="43" spans="1:8" ht="15.75" customHeight="1" x14ac:dyDescent="0.15">
      <c r="A43" s="1492"/>
      <c r="B43" s="2100" t="s">
        <v>2936</v>
      </c>
      <c r="C43" s="2341"/>
      <c r="D43" s="1508" t="s">
        <v>241</v>
      </c>
      <c r="E43" s="1497" t="s">
        <v>770</v>
      </c>
      <c r="F43" s="2105" t="s">
        <v>2986</v>
      </c>
      <c r="G43" s="2106"/>
      <c r="H43" s="1498"/>
    </row>
    <row r="44" spans="1:8" ht="36" customHeight="1" x14ac:dyDescent="0.15">
      <c r="A44" s="1492"/>
      <c r="B44" s="2100"/>
      <c r="C44" s="2141"/>
      <c r="D44" s="1502" t="s">
        <v>10</v>
      </c>
      <c r="E44" s="1497" t="s">
        <v>770</v>
      </c>
      <c r="F44" s="2107" t="s">
        <v>3239</v>
      </c>
      <c r="G44" s="2108"/>
      <c r="H44" s="1505" t="s">
        <v>3081</v>
      </c>
    </row>
    <row r="45" spans="1:8" ht="36" customHeight="1" x14ac:dyDescent="0.15">
      <c r="A45" s="1492"/>
      <c r="B45" s="2100"/>
      <c r="C45" s="2142"/>
      <c r="D45" s="1502" t="s">
        <v>10</v>
      </c>
      <c r="E45" s="1765" t="s">
        <v>770</v>
      </c>
      <c r="F45" s="2136" t="s">
        <v>3221</v>
      </c>
      <c r="G45" s="2137"/>
      <c r="H45" s="1505" t="s">
        <v>3222</v>
      </c>
    </row>
    <row r="46" spans="1:8" ht="25.5" customHeight="1" x14ac:dyDescent="0.15">
      <c r="A46" s="1492"/>
      <c r="B46" s="2146" t="s">
        <v>2937</v>
      </c>
      <c r="C46" s="2143"/>
      <c r="D46" s="1506" t="s">
        <v>241</v>
      </c>
      <c r="E46" s="1497" t="s">
        <v>770</v>
      </c>
      <c r="F46" s="2118" t="s">
        <v>2998</v>
      </c>
      <c r="G46" s="2119"/>
      <c r="H46" s="1498"/>
    </row>
    <row r="47" spans="1:8" s="1188" customFormat="1" ht="39.200000000000003" customHeight="1" x14ac:dyDescent="0.15">
      <c r="A47" s="1242"/>
      <c r="B47" s="2123"/>
      <c r="C47" s="2144"/>
      <c r="D47" s="1199" t="s">
        <v>241</v>
      </c>
      <c r="E47" s="1331" t="s">
        <v>770</v>
      </c>
      <c r="F47" s="2138" t="s">
        <v>2627</v>
      </c>
      <c r="G47" s="2139"/>
      <c r="H47" s="1265" t="s">
        <v>2630</v>
      </c>
    </row>
    <row r="48" spans="1:8" s="1188" customFormat="1" ht="39.200000000000003" customHeight="1" x14ac:dyDescent="0.15">
      <c r="A48" s="1242"/>
      <c r="B48" s="2123"/>
      <c r="C48" s="2144"/>
      <c r="D48" s="1199" t="s">
        <v>241</v>
      </c>
      <c r="E48" s="1331" t="s">
        <v>770</v>
      </c>
      <c r="F48" s="2138" t="s">
        <v>2628</v>
      </c>
      <c r="G48" s="2139"/>
      <c r="H48" s="1265" t="s">
        <v>2631</v>
      </c>
    </row>
    <row r="49" spans="1:8" s="1188" customFormat="1" ht="63" customHeight="1" x14ac:dyDescent="0.15">
      <c r="A49" s="1242"/>
      <c r="B49" s="2123"/>
      <c r="C49" s="2145"/>
      <c r="D49" s="1199" t="s">
        <v>241</v>
      </c>
      <c r="E49" s="1331" t="s">
        <v>770</v>
      </c>
      <c r="F49" s="2138" t="s">
        <v>2629</v>
      </c>
      <c r="G49" s="2139"/>
      <c r="H49" s="1265" t="s">
        <v>2632</v>
      </c>
    </row>
    <row r="50" spans="1:8" ht="24.75" customHeight="1" x14ac:dyDescent="0.15">
      <c r="A50" s="1492"/>
      <c r="B50" s="2146" t="s">
        <v>2938</v>
      </c>
      <c r="C50" s="1506" t="s">
        <v>241</v>
      </c>
      <c r="D50" s="1496" t="s">
        <v>241</v>
      </c>
      <c r="E50" s="1500" t="s">
        <v>770</v>
      </c>
      <c r="F50" s="2107" t="s">
        <v>3039</v>
      </c>
      <c r="G50" s="2108"/>
      <c r="H50" s="1495"/>
    </row>
    <row r="51" spans="1:8" ht="33" customHeight="1" x14ac:dyDescent="0.15">
      <c r="A51" s="1492"/>
      <c r="B51" s="2123"/>
      <c r="C51" s="1263"/>
      <c r="D51" s="1496" t="s">
        <v>241</v>
      </c>
      <c r="E51" s="1497" t="s">
        <v>770</v>
      </c>
      <c r="F51" s="2107" t="s">
        <v>2867</v>
      </c>
      <c r="G51" s="2108"/>
      <c r="H51" s="1498" t="s">
        <v>2546</v>
      </c>
    </row>
    <row r="52" spans="1:8" ht="24.75" customHeight="1" x14ac:dyDescent="0.15">
      <c r="A52" s="1492"/>
      <c r="B52" s="2123"/>
      <c r="C52" s="1506" t="s">
        <v>241</v>
      </c>
      <c r="D52" s="1496" t="s">
        <v>241</v>
      </c>
      <c r="E52" s="1497" t="s">
        <v>770</v>
      </c>
      <c r="F52" s="2105" t="s">
        <v>2538</v>
      </c>
      <c r="G52" s="2106"/>
      <c r="H52" s="1498" t="s">
        <v>2939</v>
      </c>
    </row>
    <row r="53" spans="1:8" ht="36" customHeight="1" x14ac:dyDescent="0.15">
      <c r="A53" s="1492"/>
      <c r="B53" s="2123"/>
      <c r="C53" s="1506" t="s">
        <v>241</v>
      </c>
      <c r="D53" s="1496" t="s">
        <v>241</v>
      </c>
      <c r="E53" s="1497" t="s">
        <v>770</v>
      </c>
      <c r="F53" s="2105" t="s">
        <v>2940</v>
      </c>
      <c r="G53" s="2106"/>
      <c r="H53" s="2134" t="s">
        <v>2878</v>
      </c>
    </row>
    <row r="54" spans="1:8" ht="24" customHeight="1" x14ac:dyDescent="0.15">
      <c r="A54" s="1492"/>
      <c r="B54" s="2168"/>
      <c r="C54" s="1507" t="s">
        <v>241</v>
      </c>
      <c r="D54" s="1496" t="s">
        <v>241</v>
      </c>
      <c r="E54" s="1497" t="s">
        <v>770</v>
      </c>
      <c r="F54" s="2105" t="s">
        <v>2941</v>
      </c>
      <c r="G54" s="2106"/>
      <c r="H54" s="2135"/>
    </row>
    <row r="55" spans="1:8" ht="24.75" customHeight="1" x14ac:dyDescent="0.15">
      <c r="A55" s="1492"/>
      <c r="B55" s="2146" t="s">
        <v>106</v>
      </c>
      <c r="C55" s="1506" t="s">
        <v>241</v>
      </c>
      <c r="D55" s="1496" t="s">
        <v>241</v>
      </c>
      <c r="E55" s="1497" t="s">
        <v>770</v>
      </c>
      <c r="F55" s="2105" t="s">
        <v>2978</v>
      </c>
      <c r="G55" s="2106"/>
      <c r="H55" s="1498"/>
    </row>
    <row r="56" spans="1:8" ht="35.25" customHeight="1" x14ac:dyDescent="0.15">
      <c r="A56" s="1492"/>
      <c r="B56" s="2123"/>
      <c r="C56" s="1263"/>
      <c r="D56" s="1496" t="s">
        <v>241</v>
      </c>
      <c r="E56" s="1497" t="s">
        <v>770</v>
      </c>
      <c r="F56" s="2107" t="s">
        <v>2867</v>
      </c>
      <c r="G56" s="2108"/>
      <c r="H56" s="1498" t="s">
        <v>2546</v>
      </c>
    </row>
    <row r="57" spans="1:8" ht="24.75" customHeight="1" x14ac:dyDescent="0.15">
      <c r="A57" s="1492"/>
      <c r="B57" s="2147"/>
      <c r="C57" s="1506" t="s">
        <v>241</v>
      </c>
      <c r="D57" s="1496" t="s">
        <v>241</v>
      </c>
      <c r="E57" s="1497" t="s">
        <v>770</v>
      </c>
      <c r="F57" s="2107" t="s">
        <v>2942</v>
      </c>
      <c r="G57" s="2151"/>
      <c r="H57" s="1498" t="s">
        <v>2943</v>
      </c>
    </row>
    <row r="58" spans="1:8" ht="24.75" customHeight="1" x14ac:dyDescent="0.15">
      <c r="A58" s="1492"/>
      <c r="B58" s="2148"/>
      <c r="C58" s="1506" t="s">
        <v>241</v>
      </c>
      <c r="D58" s="1496" t="s">
        <v>241</v>
      </c>
      <c r="E58" s="1497" t="s">
        <v>770</v>
      </c>
      <c r="F58" s="2107" t="s">
        <v>2944</v>
      </c>
      <c r="G58" s="2151"/>
      <c r="H58" s="1498" t="s">
        <v>2945</v>
      </c>
    </row>
    <row r="59" spans="1:8" ht="36" customHeight="1" x14ac:dyDescent="0.15">
      <c r="A59" s="1492"/>
      <c r="B59" s="2146" t="s">
        <v>2946</v>
      </c>
      <c r="C59" s="2143"/>
      <c r="D59" s="1506" t="s">
        <v>241</v>
      </c>
      <c r="E59" s="1497" t="s">
        <v>770</v>
      </c>
      <c r="F59" s="2118" t="s">
        <v>3241</v>
      </c>
      <c r="G59" s="2119"/>
      <c r="H59" s="1498"/>
    </row>
    <row r="60" spans="1:8" s="1188" customFormat="1" ht="39.200000000000003" customHeight="1" x14ac:dyDescent="0.15">
      <c r="A60" s="1242"/>
      <c r="B60" s="2123"/>
      <c r="C60" s="2144"/>
      <c r="D60" s="1199" t="s">
        <v>241</v>
      </c>
      <c r="E60" s="1331" t="s">
        <v>770</v>
      </c>
      <c r="F60" s="2138" t="s">
        <v>2627</v>
      </c>
      <c r="G60" s="2139"/>
      <c r="H60" s="1265" t="s">
        <v>2630</v>
      </c>
    </row>
    <row r="61" spans="1:8" s="1188" customFormat="1" ht="39.200000000000003" customHeight="1" x14ac:dyDescent="0.15">
      <c r="A61" s="1242"/>
      <c r="B61" s="2123"/>
      <c r="C61" s="2144"/>
      <c r="D61" s="1199" t="s">
        <v>241</v>
      </c>
      <c r="E61" s="1331" t="s">
        <v>770</v>
      </c>
      <c r="F61" s="2138" t="s">
        <v>2628</v>
      </c>
      <c r="G61" s="2139"/>
      <c r="H61" s="1265" t="s">
        <v>2631</v>
      </c>
    </row>
    <row r="62" spans="1:8" s="1188" customFormat="1" ht="63" customHeight="1" x14ac:dyDescent="0.15">
      <c r="A62" s="1242"/>
      <c r="B62" s="2123"/>
      <c r="C62" s="2145"/>
      <c r="D62" s="1199" t="s">
        <v>241</v>
      </c>
      <c r="E62" s="1331" t="s">
        <v>770</v>
      </c>
      <c r="F62" s="2138" t="s">
        <v>2629</v>
      </c>
      <c r="G62" s="2139"/>
      <c r="H62" s="1265" t="s">
        <v>2632</v>
      </c>
    </row>
    <row r="63" spans="1:8" ht="35.25" customHeight="1" x14ac:dyDescent="0.15">
      <c r="A63" s="1492"/>
      <c r="B63" s="2146" t="s">
        <v>225</v>
      </c>
      <c r="C63" s="1506" t="s">
        <v>241</v>
      </c>
      <c r="D63" s="1496" t="s">
        <v>241</v>
      </c>
      <c r="E63" s="1500" t="s">
        <v>770</v>
      </c>
      <c r="F63" s="2107" t="s">
        <v>2867</v>
      </c>
      <c r="G63" s="2108"/>
      <c r="H63" s="1495" t="s">
        <v>2979</v>
      </c>
    </row>
    <row r="64" spans="1:8" ht="24.75" customHeight="1" x14ac:dyDescent="0.15">
      <c r="A64" s="1492"/>
      <c r="B64" s="2168"/>
      <c r="C64" s="1506" t="s">
        <v>241</v>
      </c>
      <c r="D64" s="1496" t="s">
        <v>241</v>
      </c>
      <c r="E64" s="1500" t="s">
        <v>770</v>
      </c>
      <c r="F64" s="2107" t="s">
        <v>2947</v>
      </c>
      <c r="G64" s="2108"/>
      <c r="H64" s="1495"/>
    </row>
    <row r="65" spans="1:8" s="1207" customFormat="1" ht="24.75" customHeight="1" x14ac:dyDescent="0.15">
      <c r="A65" s="1242"/>
      <c r="B65" s="2120" t="s">
        <v>76</v>
      </c>
      <c r="C65" s="1237" t="s">
        <v>241</v>
      </c>
      <c r="D65" s="1496" t="s">
        <v>241</v>
      </c>
      <c r="E65" s="1239" t="s">
        <v>770</v>
      </c>
      <c r="F65" s="2152" t="s">
        <v>2564</v>
      </c>
      <c r="G65" s="2153"/>
      <c r="H65" s="1249"/>
    </row>
    <row r="66" spans="1:8" ht="41.25" customHeight="1" x14ac:dyDescent="0.15">
      <c r="A66" s="1492"/>
      <c r="B66" s="2114"/>
      <c r="C66" s="1237" t="s">
        <v>241</v>
      </c>
      <c r="D66" s="1508" t="s">
        <v>241</v>
      </c>
      <c r="E66" s="1497" t="s">
        <v>770</v>
      </c>
      <c r="F66" s="2107" t="s">
        <v>2948</v>
      </c>
      <c r="G66" s="2151"/>
      <c r="H66" s="1498"/>
    </row>
    <row r="67" spans="1:8" ht="33.4" customHeight="1" x14ac:dyDescent="0.15">
      <c r="A67" s="1492"/>
      <c r="B67" s="2115"/>
      <c r="C67" s="1237" t="s">
        <v>241</v>
      </c>
      <c r="D67" s="1508" t="s">
        <v>241</v>
      </c>
      <c r="E67" s="1497" t="s">
        <v>770</v>
      </c>
      <c r="F67" s="2107" t="s">
        <v>2980</v>
      </c>
      <c r="G67" s="2151"/>
      <c r="H67" s="1498"/>
    </row>
    <row r="68" spans="1:8" ht="33" customHeight="1" x14ac:dyDescent="0.15">
      <c r="A68" s="1492"/>
      <c r="B68" s="2100" t="s">
        <v>2999</v>
      </c>
      <c r="C68" s="1764"/>
      <c r="D68" s="1508" t="s">
        <v>241</v>
      </c>
      <c r="E68" s="1497" t="s">
        <v>770</v>
      </c>
      <c r="F68" s="2105" t="s">
        <v>2867</v>
      </c>
      <c r="G68" s="2106"/>
      <c r="H68" s="1498" t="s">
        <v>2546</v>
      </c>
    </row>
    <row r="69" spans="1:8" s="1512" customFormat="1" ht="48" customHeight="1" x14ac:dyDescent="0.15">
      <c r="A69" s="1509"/>
      <c r="B69" s="2100"/>
      <c r="C69" s="1506" t="s">
        <v>241</v>
      </c>
      <c r="D69" s="1511" t="s">
        <v>241</v>
      </c>
      <c r="E69" s="1497" t="s">
        <v>770</v>
      </c>
      <c r="F69" s="2107" t="s">
        <v>2538</v>
      </c>
      <c r="G69" s="2108"/>
      <c r="H69" s="1498" t="s">
        <v>2950</v>
      </c>
    </row>
    <row r="70" spans="1:8" s="1207" customFormat="1" ht="72" customHeight="1" x14ac:dyDescent="0.15">
      <c r="A70" s="1242"/>
      <c r="B70" s="2100"/>
      <c r="C70" s="1507" t="s">
        <v>241</v>
      </c>
      <c r="D70" s="1238" t="s">
        <v>241</v>
      </c>
      <c r="E70" s="1235" t="s">
        <v>770</v>
      </c>
      <c r="F70" s="2152" t="s">
        <v>2951</v>
      </c>
      <c r="G70" s="2153"/>
      <c r="H70" s="1250" t="s">
        <v>2547</v>
      </c>
    </row>
    <row r="71" spans="1:8" s="1202" customFormat="1" ht="36" customHeight="1" x14ac:dyDescent="0.15">
      <c r="A71" s="1200"/>
      <c r="B71" s="1788" t="s">
        <v>2635</v>
      </c>
      <c r="C71" s="1506" t="s">
        <v>241</v>
      </c>
      <c r="D71" s="1506" t="s">
        <v>241</v>
      </c>
      <c r="E71" s="1254"/>
      <c r="F71" s="2154"/>
      <c r="G71" s="2155"/>
      <c r="H71" s="1526" t="s">
        <v>2548</v>
      </c>
    </row>
    <row r="72" spans="1:8" ht="33.4" customHeight="1" x14ac:dyDescent="0.15">
      <c r="A72" s="1492"/>
      <c r="B72" s="1513" t="s">
        <v>2868</v>
      </c>
      <c r="C72" s="1506" t="s">
        <v>241</v>
      </c>
      <c r="D72" s="1496" t="s">
        <v>241</v>
      </c>
      <c r="E72" s="1500" t="s">
        <v>770</v>
      </c>
      <c r="F72" s="2342" t="s">
        <v>2981</v>
      </c>
      <c r="G72" s="2343"/>
      <c r="H72" s="1495"/>
    </row>
    <row r="73" spans="1:8" ht="30" customHeight="1" x14ac:dyDescent="0.15">
      <c r="A73" s="1492"/>
      <c r="B73" s="2162" t="s">
        <v>2954</v>
      </c>
      <c r="C73" s="1263"/>
      <c r="D73" s="1496" t="s">
        <v>241</v>
      </c>
      <c r="E73" s="1500" t="s">
        <v>770</v>
      </c>
      <c r="F73" s="2107" t="s">
        <v>2867</v>
      </c>
      <c r="G73" s="2108"/>
      <c r="H73" s="1498" t="s">
        <v>2546</v>
      </c>
    </row>
    <row r="74" spans="1:8" ht="24.75" customHeight="1" x14ac:dyDescent="0.15">
      <c r="A74" s="1492"/>
      <c r="B74" s="2163"/>
      <c r="C74" s="1507" t="s">
        <v>241</v>
      </c>
      <c r="D74" s="1496" t="s">
        <v>241</v>
      </c>
      <c r="E74" s="1497" t="s">
        <v>770</v>
      </c>
      <c r="F74" s="2105" t="s">
        <v>2955</v>
      </c>
      <c r="G74" s="2106"/>
      <c r="H74" s="1498"/>
    </row>
    <row r="75" spans="1:8" ht="24.75" customHeight="1" x14ac:dyDescent="0.15">
      <c r="A75" s="1492"/>
      <c r="B75" s="2164"/>
      <c r="C75" s="1507" t="s">
        <v>241</v>
      </c>
      <c r="D75" s="1496" t="s">
        <v>241</v>
      </c>
      <c r="E75" s="1497" t="s">
        <v>770</v>
      </c>
      <c r="F75" s="2105" t="s">
        <v>2956</v>
      </c>
      <c r="G75" s="2106"/>
      <c r="H75" s="1498"/>
    </row>
    <row r="76" spans="1:8" ht="24.75" customHeight="1" x14ac:dyDescent="0.15">
      <c r="A76" s="1492"/>
      <c r="B76" s="2162" t="s">
        <v>2957</v>
      </c>
      <c r="C76" s="1506" t="s">
        <v>241</v>
      </c>
      <c r="D76" s="1496" t="s">
        <v>241</v>
      </c>
      <c r="E76" s="1500" t="s">
        <v>770</v>
      </c>
      <c r="F76" s="2107" t="s">
        <v>2982</v>
      </c>
      <c r="G76" s="2108"/>
      <c r="H76" s="1495"/>
    </row>
    <row r="77" spans="1:8" ht="24.75" customHeight="1" x14ac:dyDescent="0.15">
      <c r="A77" s="1492"/>
      <c r="B77" s="2163"/>
      <c r="C77" s="1506" t="s">
        <v>241</v>
      </c>
      <c r="D77" s="1496" t="s">
        <v>241</v>
      </c>
      <c r="E77" s="1497" t="s">
        <v>770</v>
      </c>
      <c r="F77" s="2105" t="s">
        <v>2955</v>
      </c>
      <c r="G77" s="2106"/>
      <c r="H77" s="1498"/>
    </row>
    <row r="78" spans="1:8" ht="24.75" customHeight="1" x14ac:dyDescent="0.15">
      <c r="A78" s="1492"/>
      <c r="B78" s="2164"/>
      <c r="C78" s="1507" t="s">
        <v>241</v>
      </c>
      <c r="D78" s="1496" t="s">
        <v>241</v>
      </c>
      <c r="E78" s="1497" t="s">
        <v>770</v>
      </c>
      <c r="F78" s="2105" t="s">
        <v>2958</v>
      </c>
      <c r="G78" s="2106"/>
      <c r="H78" s="1498"/>
    </row>
    <row r="79" spans="1:8" ht="24.75" customHeight="1" x14ac:dyDescent="0.15">
      <c r="A79" s="1492"/>
      <c r="B79" s="2146" t="s">
        <v>2959</v>
      </c>
      <c r="C79" s="1507" t="s">
        <v>241</v>
      </c>
      <c r="D79" s="1496" t="s">
        <v>241</v>
      </c>
      <c r="E79" s="1497" t="s">
        <v>770</v>
      </c>
      <c r="F79" s="2107" t="s">
        <v>2983</v>
      </c>
      <c r="G79" s="2151"/>
      <c r="H79" s="1498"/>
    </row>
    <row r="80" spans="1:8" ht="29.25" customHeight="1" x14ac:dyDescent="0.15">
      <c r="A80" s="1492"/>
      <c r="B80" s="2147"/>
      <c r="C80" s="1263"/>
      <c r="D80" s="1496" t="s">
        <v>241</v>
      </c>
      <c r="E80" s="1500" t="s">
        <v>770</v>
      </c>
      <c r="F80" s="2107" t="s">
        <v>2867</v>
      </c>
      <c r="G80" s="2108"/>
      <c r="H80" s="1498" t="s">
        <v>2546</v>
      </c>
    </row>
    <row r="81" spans="1:8" ht="136.5" x14ac:dyDescent="0.15">
      <c r="A81" s="1492"/>
      <c r="B81" s="2147"/>
      <c r="C81" s="1506" t="s">
        <v>241</v>
      </c>
      <c r="D81" s="1496" t="s">
        <v>241</v>
      </c>
      <c r="E81" s="1497" t="s">
        <v>770</v>
      </c>
      <c r="F81" s="2105" t="s">
        <v>2960</v>
      </c>
      <c r="G81" s="2106"/>
      <c r="H81" s="1498" t="s">
        <v>2961</v>
      </c>
    </row>
    <row r="82" spans="1:8" ht="24.75" customHeight="1" x14ac:dyDescent="0.15">
      <c r="A82" s="1492"/>
      <c r="B82" s="2148"/>
      <c r="C82" s="1507" t="s">
        <v>241</v>
      </c>
      <c r="D82" s="1496" t="s">
        <v>241</v>
      </c>
      <c r="E82" s="1497" t="s">
        <v>770</v>
      </c>
      <c r="F82" s="2105" t="s">
        <v>2962</v>
      </c>
      <c r="G82" s="2106"/>
      <c r="H82" s="1498"/>
    </row>
    <row r="83" spans="1:8" ht="24.75" customHeight="1" x14ac:dyDescent="0.15">
      <c r="A83" s="1492"/>
      <c r="B83" s="2146" t="s">
        <v>2963</v>
      </c>
      <c r="C83" s="1502" t="s">
        <v>241</v>
      </c>
      <c r="D83" s="1506" t="s">
        <v>241</v>
      </c>
      <c r="E83" s="1497" t="s">
        <v>770</v>
      </c>
      <c r="F83" s="2118" t="s">
        <v>2997</v>
      </c>
      <c r="G83" s="2119"/>
      <c r="H83" s="1526" t="s">
        <v>2548</v>
      </c>
    </row>
    <row r="84" spans="1:8" ht="32.25" customHeight="1" x14ac:dyDescent="0.15">
      <c r="A84" s="1492"/>
      <c r="B84" s="2123"/>
      <c r="C84" s="1263"/>
      <c r="D84" s="1496" t="s">
        <v>241</v>
      </c>
      <c r="E84" s="1497" t="s">
        <v>770</v>
      </c>
      <c r="F84" s="2107" t="s">
        <v>2867</v>
      </c>
      <c r="G84" s="2108"/>
      <c r="H84" s="1498" t="s">
        <v>2546</v>
      </c>
    </row>
    <row r="85" spans="1:8" ht="18.75" customHeight="1" x14ac:dyDescent="0.15">
      <c r="A85" s="1492"/>
      <c r="B85" s="2168"/>
      <c r="C85" s="1502" t="s">
        <v>241</v>
      </c>
      <c r="D85" s="1506" t="s">
        <v>241</v>
      </c>
      <c r="E85" s="1497" t="s">
        <v>770</v>
      </c>
      <c r="F85" s="2118" t="s">
        <v>2933</v>
      </c>
      <c r="G85" s="2119"/>
      <c r="H85" s="1498"/>
    </row>
    <row r="86" spans="1:8" ht="24.75" customHeight="1" x14ac:dyDescent="0.15">
      <c r="A86" s="1492"/>
      <c r="B86" s="1514" t="s">
        <v>2964</v>
      </c>
      <c r="C86" s="1507" t="s">
        <v>241</v>
      </c>
      <c r="D86" s="1496" t="s">
        <v>241</v>
      </c>
      <c r="E86" s="1497" t="s">
        <v>770</v>
      </c>
      <c r="F86" s="2344" t="s">
        <v>3038</v>
      </c>
      <c r="G86" s="2345"/>
      <c r="H86" s="1498"/>
    </row>
    <row r="87" spans="1:8" ht="24.75" customHeight="1" x14ac:dyDescent="0.15">
      <c r="A87" s="1492"/>
      <c r="B87" s="2120" t="s">
        <v>2965</v>
      </c>
      <c r="C87" s="1507" t="s">
        <v>241</v>
      </c>
      <c r="D87" s="1496" t="s">
        <v>241</v>
      </c>
      <c r="E87" s="1515" t="s">
        <v>770</v>
      </c>
      <c r="F87" s="2107" t="s">
        <v>3141</v>
      </c>
      <c r="G87" s="2172"/>
      <c r="H87" s="1498"/>
    </row>
    <row r="88" spans="1:8" ht="24.75" customHeight="1" x14ac:dyDescent="0.15">
      <c r="A88" s="1492"/>
      <c r="B88" s="2171"/>
      <c r="C88" s="1507" t="s">
        <v>241</v>
      </c>
      <c r="D88" s="1496" t="s">
        <v>241</v>
      </c>
      <c r="E88" s="1515" t="s">
        <v>770</v>
      </c>
      <c r="F88" s="2107" t="s">
        <v>2966</v>
      </c>
      <c r="G88" s="2172"/>
      <c r="H88" s="1498"/>
    </row>
    <row r="89" spans="1:8" ht="24.75" customHeight="1" x14ac:dyDescent="0.15">
      <c r="A89" s="1492"/>
      <c r="B89" s="2146" t="s">
        <v>231</v>
      </c>
      <c r="C89" s="1506" t="s">
        <v>241</v>
      </c>
      <c r="D89" s="1496" t="s">
        <v>241</v>
      </c>
      <c r="E89" s="1497" t="s">
        <v>770</v>
      </c>
      <c r="F89" s="2105" t="s">
        <v>3142</v>
      </c>
      <c r="G89" s="2106"/>
      <c r="H89" s="1498"/>
    </row>
    <row r="90" spans="1:8" ht="24.75" customHeight="1" x14ac:dyDescent="0.15">
      <c r="A90" s="1492"/>
      <c r="B90" s="2123"/>
      <c r="C90" s="1506" t="s">
        <v>241</v>
      </c>
      <c r="D90" s="1496" t="s">
        <v>241</v>
      </c>
      <c r="E90" s="1497" t="s">
        <v>770</v>
      </c>
      <c r="F90" s="2105" t="s">
        <v>2538</v>
      </c>
      <c r="G90" s="2106"/>
      <c r="H90" s="1498" t="s">
        <v>2967</v>
      </c>
    </row>
    <row r="91" spans="1:8" ht="24.75" customHeight="1" x14ac:dyDescent="0.15">
      <c r="A91" s="1492"/>
      <c r="B91" s="2123"/>
      <c r="C91" s="1506" t="s">
        <v>241</v>
      </c>
      <c r="D91" s="1496" t="s">
        <v>241</v>
      </c>
      <c r="E91" s="1497" t="s">
        <v>770</v>
      </c>
      <c r="F91" s="2105" t="s">
        <v>2968</v>
      </c>
      <c r="G91" s="2106"/>
      <c r="H91" s="1498"/>
    </row>
    <row r="92" spans="1:8" ht="36" customHeight="1" x14ac:dyDescent="0.15">
      <c r="A92" s="1492"/>
      <c r="B92" s="2123"/>
      <c r="C92" s="1506" t="s">
        <v>241</v>
      </c>
      <c r="D92" s="1496" t="s">
        <v>241</v>
      </c>
      <c r="E92" s="1497" t="s">
        <v>770</v>
      </c>
      <c r="F92" s="2105" t="s">
        <v>2940</v>
      </c>
      <c r="G92" s="2106"/>
      <c r="H92" s="1498"/>
    </row>
    <row r="93" spans="1:8" ht="24.75" customHeight="1" x14ac:dyDescent="0.15">
      <c r="A93" s="1787"/>
      <c r="B93" s="2168"/>
      <c r="C93" s="1507" t="s">
        <v>241</v>
      </c>
      <c r="D93" s="1496" t="s">
        <v>241</v>
      </c>
      <c r="E93" s="1497" t="s">
        <v>770</v>
      </c>
      <c r="F93" s="2105" t="s">
        <v>2941</v>
      </c>
      <c r="G93" s="2106"/>
      <c r="H93" s="1498"/>
    </row>
    <row r="94" spans="1:8" ht="24.75" customHeight="1" x14ac:dyDescent="0.15">
      <c r="A94" s="1492"/>
      <c r="B94" s="2181" t="s">
        <v>232</v>
      </c>
      <c r="C94" s="1507" t="s">
        <v>241</v>
      </c>
      <c r="D94" s="1496" t="s">
        <v>241</v>
      </c>
      <c r="E94" s="1497" t="s">
        <v>770</v>
      </c>
      <c r="F94" s="2105" t="s">
        <v>2970</v>
      </c>
      <c r="G94" s="2106"/>
      <c r="H94" s="1498"/>
    </row>
    <row r="95" spans="1:8" ht="24.75" customHeight="1" x14ac:dyDescent="0.15">
      <c r="A95" s="1492"/>
      <c r="B95" s="2181"/>
      <c r="C95" s="1507" t="s">
        <v>241</v>
      </c>
      <c r="D95" s="1496" t="s">
        <v>241</v>
      </c>
      <c r="E95" s="1497" t="s">
        <v>770</v>
      </c>
      <c r="F95" s="2105" t="s">
        <v>2971</v>
      </c>
      <c r="G95" s="2106"/>
      <c r="H95" s="1498" t="s">
        <v>2536</v>
      </c>
    </row>
    <row r="96" spans="1:8" ht="24.75" customHeight="1" x14ac:dyDescent="0.15">
      <c r="A96" s="1492"/>
      <c r="B96" s="2182"/>
      <c r="C96" s="1507" t="s">
        <v>241</v>
      </c>
      <c r="D96" s="1496" t="s">
        <v>241</v>
      </c>
      <c r="E96" s="1497" t="s">
        <v>770</v>
      </c>
      <c r="F96" s="2105" t="s">
        <v>2972</v>
      </c>
      <c r="G96" s="2106"/>
      <c r="H96" s="1498" t="s">
        <v>2536</v>
      </c>
    </row>
    <row r="97" spans="1:8" s="1206" customFormat="1" ht="18" customHeight="1" x14ac:dyDescent="0.15">
      <c r="A97" s="1203" t="s">
        <v>775</v>
      </c>
      <c r="B97" s="2183" t="s">
        <v>37</v>
      </c>
      <c r="C97" s="1261" t="s">
        <v>241</v>
      </c>
      <c r="D97" s="1262" t="s">
        <v>241</v>
      </c>
      <c r="E97" s="1247" t="s">
        <v>770</v>
      </c>
      <c r="F97" s="2130" t="s">
        <v>2587</v>
      </c>
      <c r="G97" s="2131"/>
      <c r="H97" s="1245"/>
    </row>
    <row r="98" spans="1:8" s="1207" customFormat="1" ht="18" customHeight="1" x14ac:dyDescent="0.15">
      <c r="A98" s="1242"/>
      <c r="B98" s="2184"/>
      <c r="C98" s="1237" t="s">
        <v>241</v>
      </c>
      <c r="D98" s="1448" t="s">
        <v>241</v>
      </c>
      <c r="E98" s="1456" t="s">
        <v>770</v>
      </c>
      <c r="F98" s="2186" t="s">
        <v>2876</v>
      </c>
      <c r="G98" s="2187"/>
      <c r="H98" s="1457"/>
    </row>
    <row r="99" spans="1:8" s="1207" customFormat="1" ht="18" customHeight="1" x14ac:dyDescent="0.15">
      <c r="A99" s="1242"/>
      <c r="B99" s="2184"/>
      <c r="C99" s="1237" t="s">
        <v>241</v>
      </c>
      <c r="D99" s="1448" t="s">
        <v>241</v>
      </c>
      <c r="E99" s="1456" t="s">
        <v>770</v>
      </c>
      <c r="F99" s="2186" t="s">
        <v>2877</v>
      </c>
      <c r="G99" s="2187"/>
      <c r="H99" s="1457" t="s">
        <v>2878</v>
      </c>
    </row>
    <row r="100" spans="1:8" s="1463" customFormat="1" ht="18" customHeight="1" x14ac:dyDescent="0.15">
      <c r="A100" s="1453"/>
      <c r="B100" s="2184"/>
      <c r="C100" s="1464" t="s">
        <v>241</v>
      </c>
      <c r="D100" s="1455" t="s">
        <v>241</v>
      </c>
      <c r="E100" s="1456" t="s">
        <v>770</v>
      </c>
      <c r="F100" s="2186" t="s">
        <v>2557</v>
      </c>
      <c r="G100" s="2187"/>
      <c r="H100" s="1457"/>
    </row>
    <row r="101" spans="1:8" s="1206" customFormat="1" ht="42" customHeight="1" x14ac:dyDescent="0.15">
      <c r="A101" s="1203"/>
      <c r="B101" s="2184"/>
      <c r="C101" s="1201" t="s">
        <v>241</v>
      </c>
      <c r="D101" s="1199" t="s">
        <v>241</v>
      </c>
      <c r="E101" s="1204" t="s">
        <v>770</v>
      </c>
      <c r="F101" s="2130" t="s">
        <v>2588</v>
      </c>
      <c r="G101" s="2131"/>
      <c r="H101" s="1265" t="s">
        <v>2636</v>
      </c>
    </row>
    <row r="102" spans="1:8" s="1206" customFormat="1" ht="27" customHeight="1" x14ac:dyDescent="0.15">
      <c r="A102" s="1203"/>
      <c r="B102" s="2185"/>
      <c r="C102" s="1201" t="s">
        <v>241</v>
      </c>
      <c r="D102" s="1199" t="s">
        <v>241</v>
      </c>
      <c r="E102" s="1204" t="s">
        <v>770</v>
      </c>
      <c r="F102" s="2130" t="s">
        <v>2589</v>
      </c>
      <c r="G102" s="2131"/>
      <c r="H102" s="1265" t="s">
        <v>2878</v>
      </c>
    </row>
    <row r="103" spans="1:8" s="1206" customFormat="1" ht="27" customHeight="1" x14ac:dyDescent="0.15">
      <c r="A103" s="1203"/>
      <c r="B103" s="2175" t="s">
        <v>2911</v>
      </c>
      <c r="C103" s="1201" t="s">
        <v>241</v>
      </c>
      <c r="D103" s="1199" t="s">
        <v>241</v>
      </c>
      <c r="E103" s="1204" t="s">
        <v>770</v>
      </c>
      <c r="F103" s="2177" t="s">
        <v>2912</v>
      </c>
      <c r="G103" s="2178"/>
      <c r="H103" s="1265"/>
    </row>
    <row r="104" spans="1:8" s="1206" customFormat="1" ht="37.5" customHeight="1" x14ac:dyDescent="0.15">
      <c r="A104" s="1203"/>
      <c r="B104" s="2176"/>
      <c r="C104" s="1201" t="s">
        <v>241</v>
      </c>
      <c r="D104" s="1199" t="s">
        <v>241</v>
      </c>
      <c r="E104" s="1204" t="s">
        <v>770</v>
      </c>
      <c r="F104" s="2177" t="s">
        <v>2921</v>
      </c>
      <c r="G104" s="2178"/>
      <c r="H104" s="1265" t="s">
        <v>2914</v>
      </c>
    </row>
    <row r="105" spans="1:8" s="1206" customFormat="1" ht="27" customHeight="1" x14ac:dyDescent="0.15">
      <c r="A105" s="1203"/>
      <c r="B105" s="2176"/>
      <c r="C105" s="1201" t="s">
        <v>241</v>
      </c>
      <c r="D105" s="1199" t="s">
        <v>241</v>
      </c>
      <c r="E105" s="1204" t="s">
        <v>770</v>
      </c>
      <c r="F105" s="2179" t="s">
        <v>2877</v>
      </c>
      <c r="G105" s="2180"/>
      <c r="H105" s="1265" t="s">
        <v>2924</v>
      </c>
    </row>
    <row r="106" spans="1:8" s="1206" customFormat="1" ht="27" customHeight="1" x14ac:dyDescent="0.15">
      <c r="A106" s="1203"/>
      <c r="B106" s="2176"/>
      <c r="C106" s="1201" t="s">
        <v>241</v>
      </c>
      <c r="D106" s="1199" t="s">
        <v>241</v>
      </c>
      <c r="E106" s="1204" t="s">
        <v>770</v>
      </c>
      <c r="F106" s="2179" t="s">
        <v>2876</v>
      </c>
      <c r="G106" s="2180"/>
      <c r="H106" s="1265" t="s">
        <v>2913</v>
      </c>
    </row>
    <row r="107" spans="1:8" s="1206" customFormat="1" ht="27" customHeight="1" x14ac:dyDescent="0.15">
      <c r="A107" s="1203"/>
      <c r="B107" s="2176"/>
      <c r="C107" s="1201" t="s">
        <v>241</v>
      </c>
      <c r="D107" s="1199" t="s">
        <v>241</v>
      </c>
      <c r="E107" s="1204" t="s">
        <v>770</v>
      </c>
      <c r="F107" s="2179" t="s">
        <v>2923</v>
      </c>
      <c r="G107" s="2180"/>
      <c r="H107" s="1265"/>
    </row>
    <row r="108" spans="1:8" ht="24.75" customHeight="1" x14ac:dyDescent="0.15">
      <c r="A108" s="1492"/>
      <c r="B108" s="1516" t="s">
        <v>441</v>
      </c>
      <c r="C108" s="1506" t="s">
        <v>241</v>
      </c>
      <c r="D108" s="1496" t="s">
        <v>241</v>
      </c>
      <c r="E108" s="1497" t="s">
        <v>770</v>
      </c>
      <c r="F108" s="2107" t="s">
        <v>3143</v>
      </c>
      <c r="G108" s="2151"/>
      <c r="H108" s="1526" t="s">
        <v>2548</v>
      </c>
    </row>
    <row r="109" spans="1:8" ht="24.75" customHeight="1" x14ac:dyDescent="0.15">
      <c r="A109" s="1492"/>
      <c r="B109" s="1516" t="s">
        <v>2973</v>
      </c>
      <c r="C109" s="1506" t="s">
        <v>241</v>
      </c>
      <c r="D109" s="1496" t="s">
        <v>241</v>
      </c>
      <c r="E109" s="1497" t="s">
        <v>770</v>
      </c>
      <c r="F109" s="2349" t="s">
        <v>2974</v>
      </c>
      <c r="G109" s="2151"/>
      <c r="H109" s="1526" t="s">
        <v>2548</v>
      </c>
    </row>
    <row r="110" spans="1:8" ht="24.75" customHeight="1" x14ac:dyDescent="0.15">
      <c r="A110" s="1492"/>
      <c r="B110" s="1516" t="s">
        <v>2975</v>
      </c>
      <c r="C110" s="1506" t="s">
        <v>241</v>
      </c>
      <c r="D110" s="1496" t="s">
        <v>241</v>
      </c>
      <c r="E110" s="1497" t="s">
        <v>770</v>
      </c>
      <c r="F110" s="2349" t="s">
        <v>3166</v>
      </c>
      <c r="G110" s="2151"/>
      <c r="H110" s="1526" t="s">
        <v>2548</v>
      </c>
    </row>
    <row r="111" spans="1:8" ht="33.4" customHeight="1" x14ac:dyDescent="0.15">
      <c r="A111" s="1492"/>
      <c r="B111" s="1516" t="s">
        <v>2551</v>
      </c>
      <c r="C111" s="1506" t="s">
        <v>241</v>
      </c>
      <c r="D111" s="1496" t="s">
        <v>241</v>
      </c>
      <c r="E111" s="1497"/>
      <c r="F111" s="2107"/>
      <c r="G111" s="2151"/>
      <c r="H111" s="1526" t="s">
        <v>2552</v>
      </c>
    </row>
    <row r="112" spans="1:8" ht="24.75" customHeight="1" x14ac:dyDescent="0.15">
      <c r="A112" s="1492"/>
      <c r="B112" s="1527" t="s">
        <v>2976</v>
      </c>
      <c r="C112" s="1506" t="s">
        <v>241</v>
      </c>
      <c r="D112" s="1496" t="s">
        <v>241</v>
      </c>
      <c r="E112" s="1497" t="s">
        <v>770</v>
      </c>
      <c r="F112" s="2342" t="s">
        <v>2977</v>
      </c>
      <c r="G112" s="2350"/>
      <c r="H112" s="1526"/>
    </row>
    <row r="113" spans="1:8" s="1188" customFormat="1" ht="37.5" customHeight="1" x14ac:dyDescent="0.15">
      <c r="A113" s="1242"/>
      <c r="B113" s="2192" t="s">
        <v>2637</v>
      </c>
      <c r="C113" s="1201" t="s">
        <v>241</v>
      </c>
      <c r="D113" s="1199" t="s">
        <v>241</v>
      </c>
      <c r="E113" s="1267" t="s">
        <v>770</v>
      </c>
      <c r="F113" s="2188" t="s">
        <v>2638</v>
      </c>
      <c r="G113" s="2189"/>
      <c r="H113" s="1269"/>
    </row>
    <row r="114" spans="1:8" s="1188" customFormat="1" ht="18.75" customHeight="1" x14ac:dyDescent="0.15">
      <c r="A114" s="1242"/>
      <c r="B114" s="2193"/>
      <c r="C114" s="1201" t="s">
        <v>241</v>
      </c>
      <c r="D114" s="1199" t="s">
        <v>241</v>
      </c>
      <c r="E114" s="1267" t="s">
        <v>770</v>
      </c>
      <c r="F114" s="2188" t="s">
        <v>2641</v>
      </c>
      <c r="G114" s="2189"/>
      <c r="H114" s="1269" t="s">
        <v>2915</v>
      </c>
    </row>
    <row r="115" spans="1:8" s="1188" customFormat="1" ht="18.75" customHeight="1" x14ac:dyDescent="0.15">
      <c r="A115" s="1242"/>
      <c r="B115" s="2193"/>
      <c r="C115" s="1201" t="s">
        <v>241</v>
      </c>
      <c r="D115" s="1199" t="s">
        <v>241</v>
      </c>
      <c r="E115" s="1267" t="s">
        <v>770</v>
      </c>
      <c r="F115" s="2188" t="s">
        <v>2640</v>
      </c>
      <c r="G115" s="2189"/>
      <c r="H115" s="1269" t="s">
        <v>2878</v>
      </c>
    </row>
    <row r="116" spans="1:8" s="1188" customFormat="1" ht="36" customHeight="1" x14ac:dyDescent="0.15">
      <c r="A116" s="1242"/>
      <c r="B116" s="2194"/>
      <c r="C116" s="1338"/>
      <c r="D116" s="1339"/>
      <c r="E116" s="1267" t="s">
        <v>1026</v>
      </c>
      <c r="F116" s="2188" t="s">
        <v>2648</v>
      </c>
      <c r="G116" s="2189"/>
      <c r="H116" s="1269" t="s">
        <v>2649</v>
      </c>
    </row>
    <row r="117" spans="1:8" s="1188" customFormat="1" ht="32.25" customHeight="1" x14ac:dyDescent="0.15">
      <c r="A117" s="1242"/>
      <c r="B117" s="2192" t="s">
        <v>2576</v>
      </c>
      <c r="C117" s="2203"/>
      <c r="D117" s="1199" t="s">
        <v>241</v>
      </c>
      <c r="E117" s="1267" t="s">
        <v>770</v>
      </c>
      <c r="F117" s="2188" t="s">
        <v>2646</v>
      </c>
      <c r="G117" s="2189"/>
      <c r="H117" s="1269"/>
    </row>
    <row r="118" spans="1:8" s="1188" customFormat="1" ht="32.25" customHeight="1" x14ac:dyDescent="0.15">
      <c r="A118" s="1242"/>
      <c r="B118" s="2193"/>
      <c r="C118" s="2204"/>
      <c r="D118" s="1199" t="s">
        <v>241</v>
      </c>
      <c r="E118" s="1267" t="s">
        <v>770</v>
      </c>
      <c r="F118" s="2138" t="s">
        <v>2627</v>
      </c>
      <c r="G118" s="2139"/>
      <c r="H118" s="1265" t="s">
        <v>2630</v>
      </c>
    </row>
    <row r="119" spans="1:8" s="1188" customFormat="1" ht="32.25" customHeight="1" x14ac:dyDescent="0.15">
      <c r="A119" s="1242"/>
      <c r="B119" s="2193"/>
      <c r="C119" s="2204"/>
      <c r="D119" s="1199" t="s">
        <v>241</v>
      </c>
      <c r="E119" s="1267" t="s">
        <v>770</v>
      </c>
      <c r="F119" s="2138" t="s">
        <v>2650</v>
      </c>
      <c r="G119" s="2139"/>
      <c r="H119" s="1265" t="s">
        <v>2651</v>
      </c>
    </row>
    <row r="120" spans="1:8" s="1188" customFormat="1" ht="43.5" customHeight="1" x14ac:dyDescent="0.15">
      <c r="A120" s="1242"/>
      <c r="B120" s="2194"/>
      <c r="C120" s="2205"/>
      <c r="D120" s="1199" t="s">
        <v>241</v>
      </c>
      <c r="E120" s="1267" t="s">
        <v>770</v>
      </c>
      <c r="F120" s="2138" t="s">
        <v>2653</v>
      </c>
      <c r="G120" s="2139"/>
      <c r="H120" s="1265" t="s">
        <v>2652</v>
      </c>
    </row>
    <row r="121" spans="1:8" ht="33.4" customHeight="1" x14ac:dyDescent="0.15">
      <c r="A121" s="1492"/>
      <c r="B121" s="2146" t="s">
        <v>84</v>
      </c>
      <c r="C121" s="2346"/>
      <c r="D121" s="1496" t="s">
        <v>241</v>
      </c>
      <c r="E121" s="1500" t="s">
        <v>770</v>
      </c>
      <c r="F121" s="2107" t="s">
        <v>3229</v>
      </c>
      <c r="G121" s="2108"/>
      <c r="H121" s="1495"/>
    </row>
    <row r="122" spans="1:8" ht="41.25" customHeight="1" x14ac:dyDescent="0.15">
      <c r="A122" s="1492"/>
      <c r="B122" s="2123"/>
      <c r="C122" s="2347"/>
      <c r="D122" s="1496" t="s">
        <v>241</v>
      </c>
      <c r="E122" s="1500" t="s">
        <v>770</v>
      </c>
      <c r="F122" s="2107" t="s">
        <v>2867</v>
      </c>
      <c r="G122" s="2108"/>
      <c r="H122" s="1517" t="s">
        <v>2879</v>
      </c>
    </row>
    <row r="123" spans="1:8" ht="36" customHeight="1" x14ac:dyDescent="0.15">
      <c r="A123" s="1492"/>
      <c r="B123" s="2123"/>
      <c r="C123" s="2348"/>
      <c r="D123" s="1502" t="s">
        <v>10</v>
      </c>
      <c r="E123" s="1765" t="s">
        <v>770</v>
      </c>
      <c r="F123" s="2136" t="s">
        <v>3221</v>
      </c>
      <c r="G123" s="2137"/>
      <c r="H123" s="1505" t="s">
        <v>3223</v>
      </c>
    </row>
    <row r="124" spans="1:8" s="1188" customFormat="1" ht="32.25" customHeight="1" x14ac:dyDescent="0.15">
      <c r="A124" s="1767"/>
      <c r="B124" s="1789" t="s">
        <v>2577</v>
      </c>
      <c r="C124" s="1201" t="s">
        <v>241</v>
      </c>
      <c r="D124" s="1199" t="s">
        <v>241</v>
      </c>
      <c r="E124" s="1267" t="s">
        <v>770</v>
      </c>
      <c r="F124" s="2188" t="s">
        <v>3240</v>
      </c>
      <c r="G124" s="2189"/>
      <c r="H124" s="1197" t="s">
        <v>2580</v>
      </c>
    </row>
    <row r="125" spans="1:8" s="1188" customFormat="1" ht="32.25" customHeight="1" x14ac:dyDescent="0.15">
      <c r="A125" s="1276"/>
      <c r="B125" s="1268" t="s">
        <v>2578</v>
      </c>
      <c r="C125" s="1201" t="s">
        <v>241</v>
      </c>
      <c r="D125" s="1199" t="s">
        <v>241</v>
      </c>
      <c r="E125" s="1267" t="s">
        <v>770</v>
      </c>
      <c r="F125" s="2188" t="s">
        <v>3240</v>
      </c>
      <c r="G125" s="2189"/>
      <c r="H125" s="1197" t="s">
        <v>2580</v>
      </c>
    </row>
    <row r="126" spans="1:8" s="1188" customFormat="1" ht="32.25" customHeight="1" x14ac:dyDescent="0.15">
      <c r="A126" s="1790"/>
      <c r="B126" s="1791" t="s">
        <v>2579</v>
      </c>
      <c r="C126" s="1792" t="s">
        <v>241</v>
      </c>
      <c r="D126" s="1793" t="s">
        <v>241</v>
      </c>
      <c r="E126" s="1794" t="s">
        <v>770</v>
      </c>
      <c r="F126" s="2250" t="s">
        <v>3240</v>
      </c>
      <c r="G126" s="2251"/>
      <c r="H126" s="1795" t="s">
        <v>2580</v>
      </c>
    </row>
  </sheetData>
  <mergeCells count="156">
    <mergeCell ref="F124:G124"/>
    <mergeCell ref="F125:G125"/>
    <mergeCell ref="F126:G126"/>
    <mergeCell ref="B32:B34"/>
    <mergeCell ref="C32:C34"/>
    <mergeCell ref="C59:C62"/>
    <mergeCell ref="C117:C120"/>
    <mergeCell ref="C121:C123"/>
    <mergeCell ref="B117:B120"/>
    <mergeCell ref="F117:G117"/>
    <mergeCell ref="F118:G118"/>
    <mergeCell ref="F119:G119"/>
    <mergeCell ref="F120:G120"/>
    <mergeCell ref="B121:B123"/>
    <mergeCell ref="F121:G121"/>
    <mergeCell ref="F122:G122"/>
    <mergeCell ref="F123:G123"/>
    <mergeCell ref="F108:G108"/>
    <mergeCell ref="F109:G109"/>
    <mergeCell ref="F110:G110"/>
    <mergeCell ref="F111:G111"/>
    <mergeCell ref="F112:G112"/>
    <mergeCell ref="B113:B116"/>
    <mergeCell ref="F113:G113"/>
    <mergeCell ref="F114:G114"/>
    <mergeCell ref="F115:G115"/>
    <mergeCell ref="F116:G116"/>
    <mergeCell ref="F101:G101"/>
    <mergeCell ref="F102:G102"/>
    <mergeCell ref="B103:B107"/>
    <mergeCell ref="F103:G103"/>
    <mergeCell ref="F104:G104"/>
    <mergeCell ref="F105:G105"/>
    <mergeCell ref="F106:G106"/>
    <mergeCell ref="F107:G107"/>
    <mergeCell ref="B94:B96"/>
    <mergeCell ref="F94:G94"/>
    <mergeCell ref="F95:G95"/>
    <mergeCell ref="F96:G96"/>
    <mergeCell ref="B97:B102"/>
    <mergeCell ref="F97:G97"/>
    <mergeCell ref="F98:G98"/>
    <mergeCell ref="F99:G99"/>
    <mergeCell ref="F100:G100"/>
    <mergeCell ref="F86:G86"/>
    <mergeCell ref="B87:B88"/>
    <mergeCell ref="F87:G87"/>
    <mergeCell ref="F88:G88"/>
    <mergeCell ref="B89:B93"/>
    <mergeCell ref="F89:G89"/>
    <mergeCell ref="F90:G90"/>
    <mergeCell ref="F91:G91"/>
    <mergeCell ref="F92:G92"/>
    <mergeCell ref="F93:G93"/>
    <mergeCell ref="B79:B82"/>
    <mergeCell ref="F79:G79"/>
    <mergeCell ref="F80:G80"/>
    <mergeCell ref="F81:G81"/>
    <mergeCell ref="F82:G82"/>
    <mergeCell ref="B83:B85"/>
    <mergeCell ref="F83:G83"/>
    <mergeCell ref="F84:G84"/>
    <mergeCell ref="F85:G85"/>
    <mergeCell ref="B73:B75"/>
    <mergeCell ref="F73:G73"/>
    <mergeCell ref="F74:G74"/>
    <mergeCell ref="F75:G75"/>
    <mergeCell ref="B76:B78"/>
    <mergeCell ref="F76:G76"/>
    <mergeCell ref="F77:G77"/>
    <mergeCell ref="F78:G78"/>
    <mergeCell ref="B68:B70"/>
    <mergeCell ref="F68:G68"/>
    <mergeCell ref="F69:G69"/>
    <mergeCell ref="F70:G70"/>
    <mergeCell ref="F71:G71"/>
    <mergeCell ref="F72:G72"/>
    <mergeCell ref="B63:B64"/>
    <mergeCell ref="F63:G63"/>
    <mergeCell ref="F64:G64"/>
    <mergeCell ref="B65:B67"/>
    <mergeCell ref="F65:G65"/>
    <mergeCell ref="F66:G66"/>
    <mergeCell ref="F67:G67"/>
    <mergeCell ref="B55:B58"/>
    <mergeCell ref="F55:G55"/>
    <mergeCell ref="F56:G56"/>
    <mergeCell ref="F57:G57"/>
    <mergeCell ref="F58:G58"/>
    <mergeCell ref="B59:B62"/>
    <mergeCell ref="F59:G59"/>
    <mergeCell ref="F60:G60"/>
    <mergeCell ref="F61:G61"/>
    <mergeCell ref="F62:G62"/>
    <mergeCell ref="B50:B54"/>
    <mergeCell ref="F50:G50"/>
    <mergeCell ref="F51:G51"/>
    <mergeCell ref="F52:G52"/>
    <mergeCell ref="F53:G53"/>
    <mergeCell ref="H53:H54"/>
    <mergeCell ref="F54:G54"/>
    <mergeCell ref="B46:B49"/>
    <mergeCell ref="C46:C49"/>
    <mergeCell ref="F46:G46"/>
    <mergeCell ref="F47:G47"/>
    <mergeCell ref="F48:G48"/>
    <mergeCell ref="F49:G49"/>
    <mergeCell ref="B40:B42"/>
    <mergeCell ref="F40:G40"/>
    <mergeCell ref="F41:G41"/>
    <mergeCell ref="F42:G42"/>
    <mergeCell ref="B43:B45"/>
    <mergeCell ref="C43:C45"/>
    <mergeCell ref="F43:G43"/>
    <mergeCell ref="F44:G44"/>
    <mergeCell ref="F45:G45"/>
    <mergeCell ref="F34:G34"/>
    <mergeCell ref="B35:B36"/>
    <mergeCell ref="C35:C36"/>
    <mergeCell ref="F35:G35"/>
    <mergeCell ref="F36:G36"/>
    <mergeCell ref="B37:B39"/>
    <mergeCell ref="C37:C39"/>
    <mergeCell ref="F37:G37"/>
    <mergeCell ref="F38:G38"/>
    <mergeCell ref="F39:G39"/>
    <mergeCell ref="E29:G29"/>
    <mergeCell ref="B30:B31"/>
    <mergeCell ref="C30:C31"/>
    <mergeCell ref="F30:G30"/>
    <mergeCell ref="F31:G31"/>
    <mergeCell ref="F32:G32"/>
    <mergeCell ref="F33:G33"/>
    <mergeCell ref="B25:B28"/>
    <mergeCell ref="C25:C28"/>
    <mergeCell ref="F25:G25"/>
    <mergeCell ref="F26:G26"/>
    <mergeCell ref="F27:G27"/>
    <mergeCell ref="F28:G28"/>
    <mergeCell ref="F20:G20"/>
    <mergeCell ref="F21:G21"/>
    <mergeCell ref="E22:G22"/>
    <mergeCell ref="B23:B24"/>
    <mergeCell ref="C23:C24"/>
    <mergeCell ref="F23:G23"/>
    <mergeCell ref="F24:G24"/>
    <mergeCell ref="A1:H1"/>
    <mergeCell ref="A12:B12"/>
    <mergeCell ref="E12:G12"/>
    <mergeCell ref="A13:B19"/>
    <mergeCell ref="F13:G13"/>
    <mergeCell ref="F14:G14"/>
    <mergeCell ref="F15:G15"/>
    <mergeCell ref="C16:C19"/>
    <mergeCell ref="D16:D19"/>
    <mergeCell ref="H16:H19"/>
  </mergeCells>
  <phoneticPr fontId="9"/>
  <printOptions horizontalCentered="1"/>
  <pageMargins left="0.59055118110236227" right="0.39370078740157483" top="0.78740157480314965" bottom="0.39370078740157483" header="0.51181102362204722" footer="0.51181102362204722"/>
  <pageSetup paperSize="9" scale="76" fitToHeight="4" orientation="portrait"/>
  <headerFooter alignWithMargins="0">
    <oddHeader>&amp;R&amp;"ＭＳ ゴシック,標準"&amp;10（福岡市様式）&lt;加算様式２&gt;</oddHeader>
  </headerFooter>
  <rowBreaks count="3" manualBreakCount="3">
    <brk id="42" max="7" man="1"/>
    <brk id="67" max="7" man="1"/>
    <brk id="93" max="7"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B2:AD123"/>
  <sheetViews>
    <sheetView workbookViewId="0"/>
  </sheetViews>
  <sheetFormatPr defaultColWidth="3.5" defaultRowHeight="13.5" x14ac:dyDescent="0.15"/>
  <cols>
    <col min="1" max="1" width="3.5" style="3"/>
    <col min="2" max="2" width="3" style="137" customWidth="1"/>
    <col min="3" max="7" width="3.5" style="3"/>
    <col min="8" max="8" width="2.5" style="3" customWidth="1"/>
    <col min="9" max="28" width="3.5" style="3"/>
    <col min="29" max="29" width="6.75" style="3" customWidth="1"/>
    <col min="30" max="16384" width="3.5" style="3"/>
  </cols>
  <sheetData>
    <row r="2" spans="2:29" x14ac:dyDescent="0.15">
      <c r="B2" s="3" t="s">
        <v>2142</v>
      </c>
    </row>
    <row r="3" spans="2:29" x14ac:dyDescent="0.15">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row>
    <row r="4" spans="2:29" x14ac:dyDescent="0.15">
      <c r="B4" s="3163" t="s">
        <v>2155</v>
      </c>
      <c r="C4" s="3163"/>
      <c r="D4" s="3163"/>
      <c r="E4" s="3163"/>
      <c r="F4" s="3163"/>
      <c r="G4" s="3163"/>
      <c r="H4" s="3163"/>
      <c r="I4" s="3163"/>
      <c r="J4" s="3163"/>
      <c r="K4" s="3163"/>
      <c r="L4" s="3163"/>
      <c r="M4" s="3163"/>
      <c r="N4" s="3163"/>
      <c r="O4" s="3163"/>
      <c r="P4" s="3163"/>
      <c r="Q4" s="3163"/>
      <c r="R4" s="3163"/>
      <c r="S4" s="3163"/>
      <c r="T4" s="3163"/>
      <c r="U4" s="3163"/>
      <c r="V4" s="3163"/>
      <c r="W4" s="3163"/>
      <c r="X4" s="3163"/>
      <c r="Y4" s="3163"/>
      <c r="Z4" s="3163"/>
      <c r="AA4" s="3163"/>
      <c r="AB4" s="3163"/>
      <c r="AC4" s="3163"/>
    </row>
    <row r="6" spans="2:29" ht="30" customHeight="1" x14ac:dyDescent="0.15">
      <c r="B6" s="656">
        <v>1</v>
      </c>
      <c r="C6" s="2959" t="s">
        <v>1151</v>
      </c>
      <c r="D6" s="2959"/>
      <c r="E6" s="2959"/>
      <c r="F6" s="2959"/>
      <c r="G6" s="2960"/>
      <c r="H6" s="2588"/>
      <c r="I6" s="2589"/>
      <c r="J6" s="2589"/>
      <c r="K6" s="2589"/>
      <c r="L6" s="2589"/>
      <c r="M6" s="2589"/>
      <c r="N6" s="2589"/>
      <c r="O6" s="2589"/>
      <c r="P6" s="2589"/>
      <c r="Q6" s="2589"/>
      <c r="R6" s="2589"/>
      <c r="S6" s="2589"/>
      <c r="T6" s="2589"/>
      <c r="U6" s="2589"/>
      <c r="V6" s="2589"/>
      <c r="W6" s="2589"/>
      <c r="X6" s="2589"/>
      <c r="Y6" s="2589"/>
      <c r="Z6" s="2589"/>
      <c r="AA6" s="2589"/>
      <c r="AB6" s="2589"/>
      <c r="AC6" s="2590"/>
    </row>
    <row r="7" spans="2:29" ht="30" customHeight="1" x14ac:dyDescent="0.15">
      <c r="B7" s="616">
        <v>2</v>
      </c>
      <c r="C7" s="3154" t="s">
        <v>1152</v>
      </c>
      <c r="D7" s="3154"/>
      <c r="E7" s="3154"/>
      <c r="F7" s="3154"/>
      <c r="G7" s="3155"/>
      <c r="H7" s="15"/>
      <c r="I7" s="207" t="s">
        <v>10</v>
      </c>
      <c r="J7" s="735" t="s">
        <v>762</v>
      </c>
      <c r="K7" s="735"/>
      <c r="L7" s="735"/>
      <c r="M7" s="735"/>
      <c r="N7" s="207" t="s">
        <v>10</v>
      </c>
      <c r="O7" s="735" t="s">
        <v>763</v>
      </c>
      <c r="P7" s="735"/>
      <c r="Q7" s="735"/>
      <c r="R7" s="735"/>
      <c r="S7" s="207" t="s">
        <v>10</v>
      </c>
      <c r="T7" s="735" t="s">
        <v>764</v>
      </c>
      <c r="U7" s="735"/>
      <c r="V7" s="16"/>
      <c r="W7" s="16"/>
      <c r="X7" s="16"/>
      <c r="Y7" s="16"/>
      <c r="Z7" s="16"/>
      <c r="AC7" s="92"/>
    </row>
    <row r="8" spans="2:29" ht="30" customHeight="1" x14ac:dyDescent="0.15">
      <c r="B8" s="2507">
        <v>3</v>
      </c>
      <c r="C8" s="3640" t="s">
        <v>1153</v>
      </c>
      <c r="D8" s="3640"/>
      <c r="E8" s="3640"/>
      <c r="F8" s="3640"/>
      <c r="G8" s="3641"/>
      <c r="H8" s="200"/>
      <c r="I8" s="208" t="s">
        <v>10</v>
      </c>
      <c r="J8" s="2" t="s">
        <v>1651</v>
      </c>
      <c r="K8" s="2"/>
      <c r="L8" s="2"/>
      <c r="M8" s="2"/>
      <c r="N8" s="2"/>
      <c r="O8" s="2"/>
      <c r="P8" s="2"/>
      <c r="Q8" s="208" t="s">
        <v>10</v>
      </c>
      <c r="R8" s="22" t="s">
        <v>1652</v>
      </c>
      <c r="U8" s="2"/>
      <c r="AA8" s="57"/>
      <c r="AB8" s="57"/>
      <c r="AC8" s="58"/>
    </row>
    <row r="9" spans="2:29" ht="30" customHeight="1" x14ac:dyDescent="0.15">
      <c r="B9" s="2510"/>
      <c r="C9" s="3642"/>
      <c r="D9" s="3642"/>
      <c r="E9" s="3642"/>
      <c r="F9" s="3642"/>
      <c r="G9" s="3643"/>
      <c r="H9" s="222"/>
      <c r="I9" s="210" t="s">
        <v>10</v>
      </c>
      <c r="J9" s="87" t="s">
        <v>1653</v>
      </c>
      <c r="K9" s="87"/>
      <c r="L9" s="87"/>
      <c r="M9" s="87"/>
      <c r="N9" s="87"/>
      <c r="O9" s="87"/>
      <c r="P9" s="87"/>
      <c r="Q9" s="210" t="s">
        <v>10</v>
      </c>
      <c r="R9" s="87" t="s">
        <v>1654</v>
      </c>
      <c r="S9" s="59"/>
      <c r="T9" s="59"/>
      <c r="U9" s="87"/>
      <c r="V9" s="59"/>
      <c r="W9" s="59"/>
      <c r="X9" s="59"/>
      <c r="Y9" s="59"/>
      <c r="Z9" s="59"/>
      <c r="AA9" s="59"/>
      <c r="AB9" s="59"/>
      <c r="AC9" s="60"/>
    </row>
    <row r="10" spans="2:29" x14ac:dyDescent="0.15">
      <c r="B10" s="677"/>
      <c r="C10" s="57"/>
      <c r="D10" s="57"/>
      <c r="E10" s="57"/>
      <c r="F10" s="57"/>
      <c r="G10" s="58"/>
      <c r="H10" s="200"/>
      <c r="AC10" s="92"/>
    </row>
    <row r="11" spans="2:29" x14ac:dyDescent="0.15">
      <c r="B11" s="199">
        <v>4</v>
      </c>
      <c r="C11" s="2601" t="s">
        <v>1655</v>
      </c>
      <c r="D11" s="2601"/>
      <c r="E11" s="2601"/>
      <c r="F11" s="2601"/>
      <c r="G11" s="2602"/>
      <c r="H11" s="200"/>
      <c r="I11" s="3" t="s">
        <v>1656</v>
      </c>
      <c r="AC11" s="92"/>
    </row>
    <row r="12" spans="2:29" x14ac:dyDescent="0.15">
      <c r="B12" s="199"/>
      <c r="C12" s="2601"/>
      <c r="D12" s="2601"/>
      <c r="E12" s="2601"/>
      <c r="F12" s="2601"/>
      <c r="G12" s="2602"/>
      <c r="H12" s="200"/>
      <c r="AC12" s="92"/>
    </row>
    <row r="13" spans="2:29" x14ac:dyDescent="0.15">
      <c r="B13" s="199"/>
      <c r="C13" s="2601"/>
      <c r="D13" s="2601"/>
      <c r="E13" s="2601"/>
      <c r="F13" s="2601"/>
      <c r="G13" s="2602"/>
      <c r="H13" s="200"/>
      <c r="I13" s="2958" t="s">
        <v>1161</v>
      </c>
      <c r="J13" s="2958"/>
      <c r="K13" s="2958"/>
      <c r="L13" s="2958"/>
      <c r="M13" s="2958"/>
      <c r="N13" s="2958"/>
      <c r="O13" s="2507" t="s">
        <v>1162</v>
      </c>
      <c r="P13" s="2508"/>
      <c r="Q13" s="2508"/>
      <c r="R13" s="2508"/>
      <c r="S13" s="2508"/>
      <c r="T13" s="2508"/>
      <c r="U13" s="2508"/>
      <c r="V13" s="2508"/>
      <c r="W13" s="2509"/>
      <c r="AC13" s="92"/>
    </row>
    <row r="14" spans="2:29" x14ac:dyDescent="0.15">
      <c r="B14" s="199"/>
      <c r="G14" s="92"/>
      <c r="H14" s="200"/>
      <c r="I14" s="2958"/>
      <c r="J14" s="2958"/>
      <c r="K14" s="2958"/>
      <c r="L14" s="2958"/>
      <c r="M14" s="2958"/>
      <c r="N14" s="2958"/>
      <c r="O14" s="2510"/>
      <c r="P14" s="2511"/>
      <c r="Q14" s="2511"/>
      <c r="R14" s="2511"/>
      <c r="S14" s="2511"/>
      <c r="T14" s="2511"/>
      <c r="U14" s="2511"/>
      <c r="V14" s="2511"/>
      <c r="W14" s="2512"/>
      <c r="AC14" s="92"/>
    </row>
    <row r="15" spans="2:29" ht="13.5" customHeight="1" x14ac:dyDescent="0.15">
      <c r="B15" s="199"/>
      <c r="G15" s="92"/>
      <c r="H15" s="200"/>
      <c r="I15" s="2507" t="s">
        <v>1163</v>
      </c>
      <c r="J15" s="2508"/>
      <c r="K15" s="2508"/>
      <c r="L15" s="2508"/>
      <c r="M15" s="2508"/>
      <c r="N15" s="2509"/>
      <c r="O15" s="2507"/>
      <c r="P15" s="2508"/>
      <c r="Q15" s="2508"/>
      <c r="R15" s="2508"/>
      <c r="S15" s="2508"/>
      <c r="T15" s="2508"/>
      <c r="U15" s="2508"/>
      <c r="V15" s="2508"/>
      <c r="W15" s="2509"/>
      <c r="AC15" s="92"/>
    </row>
    <row r="16" spans="2:29" x14ac:dyDescent="0.15">
      <c r="B16" s="199"/>
      <c r="G16" s="92"/>
      <c r="H16" s="200"/>
      <c r="I16" s="2510"/>
      <c r="J16" s="2511"/>
      <c r="K16" s="2511"/>
      <c r="L16" s="2511"/>
      <c r="M16" s="2511"/>
      <c r="N16" s="2512"/>
      <c r="O16" s="2510"/>
      <c r="P16" s="2511"/>
      <c r="Q16" s="2511"/>
      <c r="R16" s="2511"/>
      <c r="S16" s="2511"/>
      <c r="T16" s="2511"/>
      <c r="U16" s="2511"/>
      <c r="V16" s="2511"/>
      <c r="W16" s="2512"/>
      <c r="AC16" s="92"/>
    </row>
    <row r="17" spans="2:29" x14ac:dyDescent="0.15">
      <c r="B17" s="199"/>
      <c r="G17" s="92"/>
      <c r="H17" s="200"/>
      <c r="I17" s="2507" t="s">
        <v>1164</v>
      </c>
      <c r="J17" s="2508"/>
      <c r="K17" s="2508"/>
      <c r="L17" s="2508"/>
      <c r="M17" s="2508"/>
      <c r="N17" s="2509"/>
      <c r="O17" s="2507"/>
      <c r="P17" s="2508"/>
      <c r="Q17" s="2508"/>
      <c r="R17" s="2508"/>
      <c r="S17" s="2508"/>
      <c r="T17" s="2508"/>
      <c r="U17" s="2508"/>
      <c r="V17" s="2508"/>
      <c r="W17" s="2509"/>
      <c r="AC17" s="92"/>
    </row>
    <row r="18" spans="2:29" x14ac:dyDescent="0.15">
      <c r="B18" s="199"/>
      <c r="G18" s="92"/>
      <c r="H18" s="200"/>
      <c r="I18" s="2510"/>
      <c r="J18" s="2511"/>
      <c r="K18" s="2511"/>
      <c r="L18" s="2511"/>
      <c r="M18" s="2511"/>
      <c r="N18" s="2512"/>
      <c r="O18" s="2510"/>
      <c r="P18" s="2511"/>
      <c r="Q18" s="2511"/>
      <c r="R18" s="2511"/>
      <c r="S18" s="2511"/>
      <c r="T18" s="2511"/>
      <c r="U18" s="2511"/>
      <c r="V18" s="2511"/>
      <c r="W18" s="2512"/>
      <c r="AC18" s="92"/>
    </row>
    <row r="19" spans="2:29" x14ac:dyDescent="0.15">
      <c r="B19" s="199"/>
      <c r="G19" s="92"/>
      <c r="H19" s="200"/>
      <c r="I19" s="2958" t="s">
        <v>1657</v>
      </c>
      <c r="J19" s="2958"/>
      <c r="K19" s="2958"/>
      <c r="L19" s="2958"/>
      <c r="M19" s="2958"/>
      <c r="N19" s="2958"/>
      <c r="O19" s="2507"/>
      <c r="P19" s="2508"/>
      <c r="Q19" s="2508"/>
      <c r="R19" s="2508"/>
      <c r="S19" s="2508"/>
      <c r="T19" s="2508"/>
      <c r="U19" s="2508"/>
      <c r="V19" s="2508"/>
      <c r="W19" s="2509"/>
      <c r="AC19" s="92"/>
    </row>
    <row r="20" spans="2:29" x14ac:dyDescent="0.15">
      <c r="B20" s="199"/>
      <c r="G20" s="92"/>
      <c r="H20" s="200"/>
      <c r="I20" s="2958"/>
      <c r="J20" s="2958"/>
      <c r="K20" s="2958"/>
      <c r="L20" s="2958"/>
      <c r="M20" s="2958"/>
      <c r="N20" s="2958"/>
      <c r="O20" s="2510"/>
      <c r="P20" s="2511"/>
      <c r="Q20" s="2511"/>
      <c r="R20" s="2511"/>
      <c r="S20" s="2511"/>
      <c r="T20" s="2511"/>
      <c r="U20" s="2511"/>
      <c r="V20" s="2511"/>
      <c r="W20" s="2512"/>
      <c r="AC20" s="92"/>
    </row>
    <row r="21" spans="2:29" x14ac:dyDescent="0.15">
      <c r="B21" s="199"/>
      <c r="G21" s="92"/>
      <c r="H21" s="200"/>
      <c r="I21" s="2958" t="s">
        <v>1658</v>
      </c>
      <c r="J21" s="2958"/>
      <c r="K21" s="2958"/>
      <c r="L21" s="2958"/>
      <c r="M21" s="2958"/>
      <c r="N21" s="2958"/>
      <c r="O21" s="2507"/>
      <c r="P21" s="2508"/>
      <c r="Q21" s="2508"/>
      <c r="R21" s="2508"/>
      <c r="S21" s="2508"/>
      <c r="T21" s="2508"/>
      <c r="U21" s="2508"/>
      <c r="V21" s="2508"/>
      <c r="W21" s="2509"/>
      <c r="AC21" s="92"/>
    </row>
    <row r="22" spans="2:29" x14ac:dyDescent="0.15">
      <c r="B22" s="199"/>
      <c r="G22" s="92"/>
      <c r="H22" s="200"/>
      <c r="I22" s="2958"/>
      <c r="J22" s="2958"/>
      <c r="K22" s="2958"/>
      <c r="L22" s="2958"/>
      <c r="M22" s="2958"/>
      <c r="N22" s="2958"/>
      <c r="O22" s="2510"/>
      <c r="P22" s="2511"/>
      <c r="Q22" s="2511"/>
      <c r="R22" s="2511"/>
      <c r="S22" s="2511"/>
      <c r="T22" s="2511"/>
      <c r="U22" s="2511"/>
      <c r="V22" s="2511"/>
      <c r="W22" s="2512"/>
      <c r="AC22" s="92"/>
    </row>
    <row r="23" spans="2:29" x14ac:dyDescent="0.15">
      <c r="B23" s="199"/>
      <c r="G23" s="92"/>
      <c r="H23" s="200"/>
      <c r="I23" s="2958" t="s">
        <v>1127</v>
      </c>
      <c r="J23" s="2958"/>
      <c r="K23" s="2958"/>
      <c r="L23" s="2958"/>
      <c r="M23" s="2958"/>
      <c r="N23" s="2958"/>
      <c r="O23" s="2507"/>
      <c r="P23" s="2508"/>
      <c r="Q23" s="2508"/>
      <c r="R23" s="2508"/>
      <c r="S23" s="2508"/>
      <c r="T23" s="2508"/>
      <c r="U23" s="2508"/>
      <c r="V23" s="2508"/>
      <c r="W23" s="2509"/>
      <c r="AC23" s="92"/>
    </row>
    <row r="24" spans="2:29" x14ac:dyDescent="0.15">
      <c r="B24" s="199"/>
      <c r="G24" s="92"/>
      <c r="H24" s="200"/>
      <c r="I24" s="2958"/>
      <c r="J24" s="2958"/>
      <c r="K24" s="2958"/>
      <c r="L24" s="2958"/>
      <c r="M24" s="2958"/>
      <c r="N24" s="2958"/>
      <c r="O24" s="2510"/>
      <c r="P24" s="2511"/>
      <c r="Q24" s="2511"/>
      <c r="R24" s="2511"/>
      <c r="S24" s="2511"/>
      <c r="T24" s="2511"/>
      <c r="U24" s="2511"/>
      <c r="V24" s="2511"/>
      <c r="W24" s="2512"/>
      <c r="AC24" s="92"/>
    </row>
    <row r="25" spans="2:29" x14ac:dyDescent="0.15">
      <c r="B25" s="199"/>
      <c r="G25" s="92"/>
      <c r="H25" s="200"/>
      <c r="I25" s="2958"/>
      <c r="J25" s="2958"/>
      <c r="K25" s="2958"/>
      <c r="L25" s="2958"/>
      <c r="M25" s="2958"/>
      <c r="N25" s="2958"/>
      <c r="O25" s="2507"/>
      <c r="P25" s="2508"/>
      <c r="Q25" s="2508"/>
      <c r="R25" s="2508"/>
      <c r="S25" s="2508"/>
      <c r="T25" s="2508"/>
      <c r="U25" s="2508"/>
      <c r="V25" s="2508"/>
      <c r="W25" s="2509"/>
      <c r="AC25" s="92"/>
    </row>
    <row r="26" spans="2:29" x14ac:dyDescent="0.15">
      <c r="B26" s="199"/>
      <c r="G26" s="92"/>
      <c r="H26" s="200"/>
      <c r="I26" s="2958"/>
      <c r="J26" s="2958"/>
      <c r="K26" s="2958"/>
      <c r="L26" s="2958"/>
      <c r="M26" s="2958"/>
      <c r="N26" s="2958"/>
      <c r="O26" s="2510"/>
      <c r="P26" s="2511"/>
      <c r="Q26" s="2511"/>
      <c r="R26" s="2511"/>
      <c r="S26" s="2511"/>
      <c r="T26" s="2511"/>
      <c r="U26" s="2511"/>
      <c r="V26" s="2511"/>
      <c r="W26" s="2512"/>
      <c r="AC26" s="92"/>
    </row>
    <row r="27" spans="2:29" x14ac:dyDescent="0.15">
      <c r="B27" s="199"/>
      <c r="G27" s="92"/>
      <c r="H27" s="200"/>
      <c r="I27" s="2958"/>
      <c r="J27" s="2958"/>
      <c r="K27" s="2958"/>
      <c r="L27" s="2958"/>
      <c r="M27" s="2958"/>
      <c r="N27" s="2958"/>
      <c r="O27" s="2507"/>
      <c r="P27" s="2508"/>
      <c r="Q27" s="2508"/>
      <c r="R27" s="2508"/>
      <c r="S27" s="2508"/>
      <c r="T27" s="2508"/>
      <c r="U27" s="2508"/>
      <c r="V27" s="2508"/>
      <c r="W27" s="2509"/>
      <c r="AC27" s="92"/>
    </row>
    <row r="28" spans="2:29" x14ac:dyDescent="0.15">
      <c r="B28" s="199"/>
      <c r="G28" s="92"/>
      <c r="H28" s="200"/>
      <c r="I28" s="2958"/>
      <c r="J28" s="2958"/>
      <c r="K28" s="2958"/>
      <c r="L28" s="2958"/>
      <c r="M28" s="2958"/>
      <c r="N28" s="2958"/>
      <c r="O28" s="2510"/>
      <c r="P28" s="2511"/>
      <c r="Q28" s="2511"/>
      <c r="R28" s="2511"/>
      <c r="S28" s="2511"/>
      <c r="T28" s="2511"/>
      <c r="U28" s="2511"/>
      <c r="V28" s="2511"/>
      <c r="W28" s="2512"/>
      <c r="AC28" s="92"/>
    </row>
    <row r="29" spans="2:29" x14ac:dyDescent="0.15">
      <c r="B29" s="199"/>
      <c r="G29" s="92"/>
      <c r="H29" s="200"/>
      <c r="I29" s="2958"/>
      <c r="J29" s="2958"/>
      <c r="K29" s="2958"/>
      <c r="L29" s="2958"/>
      <c r="M29" s="2958"/>
      <c r="N29" s="2958"/>
      <c r="O29" s="2507"/>
      <c r="P29" s="2508"/>
      <c r="Q29" s="2508"/>
      <c r="R29" s="2508"/>
      <c r="S29" s="2508"/>
      <c r="T29" s="2508"/>
      <c r="U29" s="2508"/>
      <c r="V29" s="2508"/>
      <c r="W29" s="2509"/>
      <c r="AC29" s="92"/>
    </row>
    <row r="30" spans="2:29" x14ac:dyDescent="0.15">
      <c r="B30" s="199"/>
      <c r="G30" s="92"/>
      <c r="H30" s="200"/>
      <c r="I30" s="2958"/>
      <c r="J30" s="2958"/>
      <c r="K30" s="2958"/>
      <c r="L30" s="2958"/>
      <c r="M30" s="2958"/>
      <c r="N30" s="2958"/>
      <c r="O30" s="2510"/>
      <c r="P30" s="2511"/>
      <c r="Q30" s="2511"/>
      <c r="R30" s="2511"/>
      <c r="S30" s="2511"/>
      <c r="T30" s="2511"/>
      <c r="U30" s="2511"/>
      <c r="V30" s="2511"/>
      <c r="W30" s="2512"/>
      <c r="AC30" s="92"/>
    </row>
    <row r="31" spans="2:29" x14ac:dyDescent="0.15">
      <c r="B31" s="199"/>
      <c r="G31" s="92"/>
      <c r="H31" s="200"/>
      <c r="I31" s="2958"/>
      <c r="J31" s="2958"/>
      <c r="K31" s="2958"/>
      <c r="L31" s="2958"/>
      <c r="M31" s="2958"/>
      <c r="N31" s="2958"/>
      <c r="O31" s="2507"/>
      <c r="P31" s="2508"/>
      <c r="Q31" s="2508"/>
      <c r="R31" s="2508"/>
      <c r="S31" s="2508"/>
      <c r="T31" s="2508"/>
      <c r="U31" s="2508"/>
      <c r="V31" s="2508"/>
      <c r="W31" s="2509"/>
      <c r="AC31" s="92"/>
    </row>
    <row r="32" spans="2:29" x14ac:dyDescent="0.15">
      <c r="B32" s="199"/>
      <c r="G32" s="92"/>
      <c r="H32" s="200"/>
      <c r="I32" s="2958"/>
      <c r="J32" s="2958"/>
      <c r="K32" s="2958"/>
      <c r="L32" s="2958"/>
      <c r="M32" s="2958"/>
      <c r="N32" s="2958"/>
      <c r="O32" s="2510"/>
      <c r="P32" s="2511"/>
      <c r="Q32" s="2511"/>
      <c r="R32" s="2511"/>
      <c r="S32" s="2511"/>
      <c r="T32" s="2511"/>
      <c r="U32" s="2511"/>
      <c r="V32" s="2511"/>
      <c r="W32" s="2512"/>
      <c r="AC32" s="92"/>
    </row>
    <row r="33" spans="2:30" x14ac:dyDescent="0.15">
      <c r="B33" s="676"/>
      <c r="C33" s="59"/>
      <c r="D33" s="59"/>
      <c r="E33" s="59"/>
      <c r="F33" s="59"/>
      <c r="G33" s="60"/>
      <c r="H33" s="22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667"/>
      <c r="I34" s="667"/>
      <c r="J34" s="667"/>
      <c r="K34" s="667"/>
      <c r="L34" s="667"/>
      <c r="M34" s="667"/>
      <c r="N34" s="667"/>
      <c r="O34" s="667"/>
      <c r="P34" s="667"/>
      <c r="Q34" s="667"/>
      <c r="R34" s="667"/>
      <c r="S34" s="667"/>
      <c r="T34" s="667"/>
      <c r="U34" s="667"/>
      <c r="V34" s="667"/>
      <c r="W34" s="667"/>
      <c r="X34" s="667"/>
      <c r="Y34" s="667"/>
      <c r="Z34" s="667"/>
      <c r="AA34" s="667"/>
      <c r="AB34" s="667"/>
      <c r="AC34" s="667"/>
    </row>
    <row r="35" spans="2:30" ht="6" customHeight="1" x14ac:dyDescent="0.15"/>
    <row r="36" spans="2:30" ht="13.5" customHeight="1" x14ac:dyDescent="0.15">
      <c r="B36" s="3" t="s">
        <v>1026</v>
      </c>
      <c r="C36" s="2601" t="s">
        <v>2157</v>
      </c>
      <c r="D36" s="2601"/>
      <c r="E36" s="2601"/>
      <c r="F36" s="2601"/>
      <c r="G36" s="2601"/>
      <c r="H36" s="2601"/>
      <c r="I36" s="2601"/>
      <c r="J36" s="2601"/>
      <c r="K36" s="2601"/>
      <c r="L36" s="2601"/>
      <c r="M36" s="2601"/>
      <c r="N36" s="2601"/>
      <c r="O36" s="2601"/>
      <c r="P36" s="2601"/>
      <c r="Q36" s="2601"/>
      <c r="R36" s="2601"/>
      <c r="S36" s="2601"/>
      <c r="T36" s="2601"/>
      <c r="U36" s="2601"/>
      <c r="V36" s="2601"/>
      <c r="W36" s="2601"/>
      <c r="X36" s="2601"/>
      <c r="Y36" s="2601"/>
      <c r="Z36" s="2601"/>
      <c r="AA36" s="2601"/>
      <c r="AB36" s="2601"/>
      <c r="AC36" s="2601"/>
      <c r="AD36" s="741"/>
    </row>
    <row r="37" spans="2:30" x14ac:dyDescent="0.15">
      <c r="C37" s="2601"/>
      <c r="D37" s="2601"/>
      <c r="E37" s="2601"/>
      <c r="F37" s="2601"/>
      <c r="G37" s="2601"/>
      <c r="H37" s="2601"/>
      <c r="I37" s="2601"/>
      <c r="J37" s="2601"/>
      <c r="K37" s="2601"/>
      <c r="L37" s="2601"/>
      <c r="M37" s="2601"/>
      <c r="N37" s="2601"/>
      <c r="O37" s="2601"/>
      <c r="P37" s="2601"/>
      <c r="Q37" s="2601"/>
      <c r="R37" s="2601"/>
      <c r="S37" s="2601"/>
      <c r="T37" s="2601"/>
      <c r="U37" s="2601"/>
      <c r="V37" s="2601"/>
      <c r="W37" s="2601"/>
      <c r="X37" s="2601"/>
      <c r="Y37" s="2601"/>
      <c r="Z37" s="2601"/>
      <c r="AA37" s="2601"/>
      <c r="AB37" s="2601"/>
      <c r="AC37" s="2601"/>
      <c r="AD37" s="741"/>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9"/>
  <dataValidations count="1">
    <dataValidation type="list" allowBlank="1" showInputMessage="1" showErrorMessage="1" sqref="I7:I9 N7 Q8:Q9 S7">
      <formula1>"□,■"</formula1>
    </dataValidation>
  </dataValidations>
  <pageMargins left="0.7" right="0.7" top="0.75" bottom="0.75" header="0.3" footer="0.3"/>
  <pageSetup paperSize="9" scale="85" fitToHeight="0"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2:AK123"/>
  <sheetViews>
    <sheetView workbookViewId="0"/>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1897</v>
      </c>
      <c r="C2"/>
      <c r="D2"/>
      <c r="E2"/>
      <c r="F2"/>
      <c r="G2"/>
      <c r="H2"/>
      <c r="I2"/>
      <c r="J2"/>
      <c r="K2"/>
      <c r="L2"/>
      <c r="M2"/>
      <c r="N2"/>
      <c r="O2"/>
      <c r="P2"/>
      <c r="Q2"/>
      <c r="R2"/>
      <c r="S2"/>
      <c r="T2"/>
      <c r="U2"/>
      <c r="V2"/>
      <c r="W2"/>
      <c r="X2"/>
      <c r="Y2"/>
    </row>
    <row r="4" spans="2:25" x14ac:dyDescent="0.15">
      <c r="B4" s="2707" t="s">
        <v>1898</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6" spans="2:25" ht="23.25" customHeight="1" x14ac:dyDescent="0.15">
      <c r="B6" s="2958" t="s">
        <v>790</v>
      </c>
      <c r="C6" s="2958"/>
      <c r="D6" s="2958"/>
      <c r="E6" s="2958"/>
      <c r="F6" s="2958"/>
      <c r="G6" s="2854"/>
      <c r="H6" s="2959"/>
      <c r="I6" s="2959"/>
      <c r="J6" s="2959"/>
      <c r="K6" s="2959"/>
      <c r="L6" s="2959"/>
      <c r="M6" s="2959"/>
      <c r="N6" s="2959"/>
      <c r="O6" s="2959"/>
      <c r="P6" s="2959"/>
      <c r="Q6" s="2959"/>
      <c r="R6" s="2959"/>
      <c r="S6" s="2959"/>
      <c r="T6" s="2959"/>
      <c r="U6" s="2959"/>
      <c r="V6" s="2959"/>
      <c r="W6" s="2959"/>
      <c r="X6" s="2959"/>
      <c r="Y6" s="2960"/>
    </row>
    <row r="7" spans="2:25" ht="23.25" customHeight="1" x14ac:dyDescent="0.15">
      <c r="B7" s="2958" t="s">
        <v>791</v>
      </c>
      <c r="C7" s="2958"/>
      <c r="D7" s="2958"/>
      <c r="E7" s="2958"/>
      <c r="F7" s="295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8" spans="2:25" ht="20.100000000000001" customHeight="1" x14ac:dyDescent="0.15">
      <c r="B8" s="2507" t="s">
        <v>797</v>
      </c>
      <c r="C8" s="2508"/>
      <c r="D8" s="2508"/>
      <c r="E8" s="2508"/>
      <c r="F8" s="2509"/>
      <c r="G8" s="189" t="s">
        <v>10</v>
      </c>
      <c r="H8" s="3154" t="s">
        <v>1899</v>
      </c>
      <c r="I8" s="3154"/>
      <c r="J8" s="3154"/>
      <c r="K8" s="3154"/>
      <c r="L8" s="3154"/>
      <c r="M8" s="3154"/>
      <c r="N8" s="3154"/>
      <c r="O8" s="3154"/>
      <c r="P8" s="3154"/>
      <c r="Q8" s="3154"/>
      <c r="R8" s="3154"/>
      <c r="S8" s="3154"/>
      <c r="T8" s="3154"/>
      <c r="U8" s="3154"/>
      <c r="V8" s="3154"/>
      <c r="W8" s="3154"/>
      <c r="X8" s="3154"/>
      <c r="Y8" s="3155"/>
    </row>
    <row r="9" spans="2:25" ht="20.100000000000001" customHeight="1" x14ac:dyDescent="0.15">
      <c r="B9" s="2510"/>
      <c r="C9" s="2511"/>
      <c r="D9" s="2511"/>
      <c r="E9" s="2511"/>
      <c r="F9" s="2512"/>
      <c r="G9" s="190" t="s">
        <v>10</v>
      </c>
      <c r="H9" s="2524" t="s">
        <v>1900</v>
      </c>
      <c r="I9" s="2524"/>
      <c r="J9" s="2524"/>
      <c r="K9" s="2524"/>
      <c r="L9" s="2524"/>
      <c r="M9" s="2524"/>
      <c r="N9" s="2524"/>
      <c r="O9" s="2524"/>
      <c r="P9" s="2524"/>
      <c r="Q9" s="2524"/>
      <c r="R9" s="2524"/>
      <c r="S9" s="2524"/>
      <c r="T9" s="2524"/>
      <c r="U9" s="2524"/>
      <c r="V9" s="2524"/>
      <c r="W9" s="2524"/>
      <c r="X9" s="2524"/>
      <c r="Y9" s="3157"/>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1901</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12"/>
      <c r="W12" s="212"/>
      <c r="X12" s="212"/>
      <c r="Y12" s="4"/>
    </row>
    <row r="13" spans="2:25" ht="21.75" customHeight="1" x14ac:dyDescent="0.15">
      <c r="B13" s="139"/>
      <c r="C13" s="1" t="s">
        <v>1902</v>
      </c>
      <c r="U13" s="139"/>
      <c r="V13" s="197"/>
      <c r="W13" s="197"/>
      <c r="X13" s="197"/>
      <c r="Y13" s="723"/>
    </row>
    <row r="14" spans="2:25" ht="5.25" customHeight="1" x14ac:dyDescent="0.15">
      <c r="B14" s="139"/>
      <c r="U14" s="139"/>
      <c r="Y14" s="723"/>
    </row>
    <row r="15" spans="2:25" ht="28.5" customHeight="1" x14ac:dyDescent="0.15">
      <c r="B15" s="139"/>
      <c r="D15" s="2468"/>
      <c r="E15" s="2469"/>
      <c r="F15" s="2469"/>
      <c r="G15" s="2469"/>
      <c r="H15" s="2469"/>
      <c r="I15" s="2469"/>
      <c r="J15" s="2469"/>
      <c r="K15" s="2469"/>
      <c r="L15" s="2581" t="s">
        <v>1903</v>
      </c>
      <c r="M15" s="2581"/>
      <c r="N15" s="2582"/>
      <c r="O15" s="139"/>
      <c r="T15" s="12"/>
      <c r="U15" s="139"/>
      <c r="V15" s="197" t="s">
        <v>769</v>
      </c>
      <c r="W15" s="197" t="s">
        <v>770</v>
      </c>
      <c r="X15" s="197" t="s">
        <v>771</v>
      </c>
      <c r="Y15" s="723"/>
    </row>
    <row r="16" spans="2:25" ht="6" customHeight="1" x14ac:dyDescent="0.15">
      <c r="B16" s="139"/>
      <c r="U16" s="139"/>
      <c r="Y16" s="723"/>
    </row>
    <row r="17" spans="1:37" ht="19.5" customHeight="1" x14ac:dyDescent="0.15">
      <c r="B17" s="139"/>
      <c r="C17" s="1" t="s">
        <v>1904</v>
      </c>
      <c r="U17" s="139"/>
      <c r="V17" s="208" t="s">
        <v>10</v>
      </c>
      <c r="W17" s="208" t="s">
        <v>770</v>
      </c>
      <c r="X17" s="208" t="s">
        <v>10</v>
      </c>
      <c r="Y17" s="723"/>
    </row>
    <row r="18" spans="1:37" ht="6.75" customHeight="1" x14ac:dyDescent="0.15">
      <c r="B18" s="139"/>
      <c r="L18" s="12"/>
      <c r="Q18" s="12"/>
      <c r="U18" s="139"/>
      <c r="Y18" s="723"/>
    </row>
    <row r="19" spans="1:37" ht="27.75" customHeight="1" x14ac:dyDescent="0.15">
      <c r="B19" s="139"/>
      <c r="C19" s="2695" t="s">
        <v>1905</v>
      </c>
      <c r="D19" s="2695"/>
      <c r="E19" s="2695"/>
      <c r="F19" s="2695"/>
      <c r="G19" s="2695"/>
      <c r="H19" s="2695"/>
      <c r="I19" s="2695"/>
      <c r="J19" s="2695"/>
      <c r="K19" s="2695"/>
      <c r="L19" s="2695"/>
      <c r="M19" s="2695"/>
      <c r="N19" s="2695"/>
      <c r="O19" s="2695"/>
      <c r="P19" s="2695"/>
      <c r="Q19" s="2695"/>
      <c r="R19" s="2695"/>
      <c r="S19" s="2695"/>
      <c r="T19" s="2699"/>
      <c r="U19" s="139"/>
      <c r="V19" s="208" t="s">
        <v>10</v>
      </c>
      <c r="W19" s="208" t="s">
        <v>770</v>
      </c>
      <c r="X19" s="208" t="s">
        <v>10</v>
      </c>
      <c r="Y19" s="723"/>
    </row>
    <row r="20" spans="1:37" ht="8.25" customHeight="1" x14ac:dyDescent="0.15">
      <c r="B20" s="139"/>
      <c r="L20" s="12"/>
      <c r="Q20" s="12"/>
      <c r="U20" s="139"/>
      <c r="Y20" s="723"/>
    </row>
    <row r="21" spans="1:37" ht="18" customHeight="1" x14ac:dyDescent="0.15">
      <c r="B21" s="139"/>
      <c r="C21" s="1" t="s">
        <v>1906</v>
      </c>
      <c r="L21" s="12"/>
      <c r="U21" s="139"/>
      <c r="V21" s="208" t="s">
        <v>10</v>
      </c>
      <c r="W21" s="208" t="s">
        <v>770</v>
      </c>
      <c r="X21" s="208" t="s">
        <v>10</v>
      </c>
      <c r="Y21" s="723"/>
    </row>
    <row r="22" spans="1:37" ht="8.25" customHeight="1" x14ac:dyDescent="0.15">
      <c r="B22" s="139"/>
      <c r="U22" s="139"/>
      <c r="Y22" s="723"/>
    </row>
    <row r="23" spans="1:37" ht="27.75" customHeight="1" x14ac:dyDescent="0.15">
      <c r="B23" s="144"/>
      <c r="C23"/>
      <c r="D23" s="656" t="s">
        <v>1907</v>
      </c>
      <c r="E23" s="2704" t="s">
        <v>1908</v>
      </c>
      <c r="F23" s="2704"/>
      <c r="G23" s="2704"/>
      <c r="H23" s="2704"/>
      <c r="I23" s="2704"/>
      <c r="J23" s="2704"/>
      <c r="K23" s="2704"/>
      <c r="L23" s="2704"/>
      <c r="M23" s="2704"/>
      <c r="N23" s="2704"/>
      <c r="O23" s="2704"/>
      <c r="P23" s="2704"/>
      <c r="Q23" s="2704"/>
      <c r="R23" s="2705"/>
      <c r="S23" s="722"/>
      <c r="U23" s="139"/>
      <c r="V23" s="748"/>
      <c r="W23" s="12"/>
      <c r="X23" s="748"/>
      <c r="Y23" s="132"/>
      <c r="AC23" s="2"/>
      <c r="AD23" s="2"/>
      <c r="AE23" s="2"/>
      <c r="AF23" s="2"/>
      <c r="AG23" s="2"/>
      <c r="AH23" s="2"/>
      <c r="AI23" s="2"/>
      <c r="AJ23" s="2"/>
      <c r="AK23" s="2"/>
    </row>
    <row r="24" spans="1:37" ht="54" customHeight="1" x14ac:dyDescent="0.15">
      <c r="B24" s="144"/>
      <c r="C24"/>
      <c r="D24" s="656" t="s">
        <v>1909</v>
      </c>
      <c r="E24" s="2704" t="s">
        <v>2297</v>
      </c>
      <c r="F24" s="2704"/>
      <c r="G24" s="2704"/>
      <c r="H24" s="2704"/>
      <c r="I24" s="2704"/>
      <c r="J24" s="2704"/>
      <c r="K24" s="2704"/>
      <c r="L24" s="2704"/>
      <c r="M24" s="2704"/>
      <c r="N24" s="2704"/>
      <c r="O24" s="2704"/>
      <c r="P24" s="2704"/>
      <c r="Q24" s="2704"/>
      <c r="R24" s="2705"/>
      <c r="S24" s="722"/>
      <c r="U24" s="139"/>
      <c r="V24" s="748"/>
      <c r="W24" s="12"/>
      <c r="X24" s="748"/>
      <c r="Y24" s="132"/>
      <c r="AC24" s="2"/>
      <c r="AD24" s="2"/>
      <c r="AE24" s="2"/>
      <c r="AF24" s="2"/>
      <c r="AG24" s="2"/>
      <c r="AH24" s="2"/>
      <c r="AI24" s="2"/>
      <c r="AJ24" s="2"/>
      <c r="AK24" s="2"/>
    </row>
    <row r="25" spans="1:37" ht="26.25" customHeight="1" x14ac:dyDescent="0.15">
      <c r="B25" s="144"/>
      <c r="C25"/>
      <c r="D25" s="656" t="s">
        <v>1910</v>
      </c>
      <c r="E25" s="2704" t="s">
        <v>1911</v>
      </c>
      <c r="F25" s="2704"/>
      <c r="G25" s="2704"/>
      <c r="H25" s="2704"/>
      <c r="I25" s="2704"/>
      <c r="J25" s="2704"/>
      <c r="K25" s="2704"/>
      <c r="L25" s="2704"/>
      <c r="M25" s="2704"/>
      <c r="N25" s="2704"/>
      <c r="O25" s="2704"/>
      <c r="P25" s="2704"/>
      <c r="Q25" s="2704"/>
      <c r="R25" s="2705"/>
      <c r="S25" s="722"/>
      <c r="U25" s="139"/>
      <c r="V25" s="748"/>
      <c r="W25" s="12"/>
      <c r="X25" s="748"/>
      <c r="Y25" s="132"/>
      <c r="AC25" s="2"/>
      <c r="AD25" s="2"/>
      <c r="AE25" s="2"/>
      <c r="AF25" s="2"/>
      <c r="AG25" s="2"/>
      <c r="AH25" s="2"/>
      <c r="AI25" s="2"/>
      <c r="AJ25" s="2"/>
      <c r="AK25" s="2"/>
    </row>
    <row r="26" spans="1:37" ht="17.25" customHeight="1" x14ac:dyDescent="0.15">
      <c r="B26" s="145"/>
      <c r="C26" s="3541"/>
      <c r="D26" s="3541"/>
      <c r="E26" s="2886"/>
      <c r="F26" s="2886"/>
      <c r="G26" s="2886"/>
      <c r="H26" s="2886"/>
      <c r="I26" s="2886"/>
      <c r="J26" s="2886"/>
      <c r="K26" s="2886"/>
      <c r="L26" s="2886"/>
      <c r="M26" s="2886"/>
      <c r="N26" s="2886"/>
      <c r="O26" s="2886"/>
      <c r="P26" s="2886"/>
      <c r="Q26" s="2886"/>
      <c r="R26" s="2886"/>
      <c r="S26" s="2886"/>
      <c r="T26" s="2978"/>
      <c r="U26" s="135"/>
      <c r="V26" s="8"/>
      <c r="W26" s="8"/>
      <c r="X26" s="8"/>
      <c r="Y26" s="136"/>
    </row>
    <row r="27" spans="1:37" ht="4.5" customHeight="1" x14ac:dyDescent="0.15">
      <c r="A27" s="752"/>
      <c r="B27" s="752"/>
      <c r="C27" s="752"/>
      <c r="D27" s="752"/>
      <c r="E27" s="752"/>
      <c r="F27" s="752"/>
      <c r="G27" s="752"/>
      <c r="H27" s="752"/>
      <c r="I27" s="752"/>
      <c r="J27" s="752"/>
      <c r="K27" s="752"/>
      <c r="L27" s="752"/>
      <c r="M27" s="752"/>
      <c r="N27" s="752"/>
      <c r="O27" s="752"/>
      <c r="P27" s="752"/>
      <c r="Q27" s="752"/>
      <c r="R27" s="752"/>
      <c r="S27" s="752"/>
      <c r="T27" s="752"/>
      <c r="U27" s="752"/>
      <c r="V27" s="752"/>
      <c r="W27" s="752"/>
      <c r="X27" s="752"/>
      <c r="Y27" s="752"/>
      <c r="Z27" s="752"/>
    </row>
    <row r="28" spans="1:37" ht="26.25" customHeight="1" x14ac:dyDescent="0.15">
      <c r="B28" s="8" t="s">
        <v>1912</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39"/>
      <c r="C30" s="1" t="s">
        <v>1913</v>
      </c>
      <c r="U30" s="139"/>
      <c r="Y30" s="723"/>
    </row>
    <row r="31" spans="1:37" ht="6" customHeight="1" x14ac:dyDescent="0.15">
      <c r="B31" s="139"/>
      <c r="U31" s="139"/>
      <c r="Y31" s="723"/>
    </row>
    <row r="32" spans="1:37" ht="21" customHeight="1" x14ac:dyDescent="0.15">
      <c r="B32" s="139"/>
      <c r="D32" s="2468"/>
      <c r="E32" s="2469"/>
      <c r="F32" s="2469"/>
      <c r="G32" s="2469"/>
      <c r="H32" s="2469"/>
      <c r="I32" s="2469"/>
      <c r="J32" s="2469"/>
      <c r="K32" s="2469"/>
      <c r="L32" s="2469"/>
      <c r="M32" s="2469"/>
      <c r="N32" s="735" t="s">
        <v>860</v>
      </c>
      <c r="O32" s="139"/>
      <c r="T32" s="12"/>
      <c r="U32" s="139"/>
      <c r="Y32" s="723"/>
    </row>
    <row r="33" spans="2:25" ht="9" customHeight="1" x14ac:dyDescent="0.15">
      <c r="B33" s="139"/>
      <c r="L33" s="12"/>
      <c r="Q33" s="12"/>
      <c r="U33" s="139"/>
      <c r="Y33" s="723"/>
    </row>
    <row r="34" spans="2:25" x14ac:dyDescent="0.15">
      <c r="B34" s="139"/>
      <c r="C34" s="1" t="s">
        <v>1634</v>
      </c>
      <c r="U34" s="139"/>
      <c r="Y34" s="723"/>
    </row>
    <row r="35" spans="2:25" ht="7.5" customHeight="1" x14ac:dyDescent="0.15">
      <c r="B35" s="139"/>
      <c r="U35" s="139"/>
      <c r="Y35" s="723"/>
    </row>
    <row r="36" spans="2:25" ht="21.75" customHeight="1" x14ac:dyDescent="0.15">
      <c r="B36" s="139"/>
      <c r="D36" s="2468"/>
      <c r="E36" s="2469"/>
      <c r="F36" s="2469"/>
      <c r="G36" s="2469"/>
      <c r="H36" s="2469"/>
      <c r="I36" s="2469"/>
      <c r="J36" s="2469"/>
      <c r="K36" s="2469"/>
      <c r="L36" s="2469"/>
      <c r="M36" s="2469"/>
      <c r="N36" s="735" t="s">
        <v>860</v>
      </c>
      <c r="O36" s="139"/>
      <c r="T36" s="12"/>
      <c r="U36" s="139"/>
      <c r="Y36" s="723"/>
    </row>
    <row r="37" spans="2:25" ht="6.75" customHeight="1" x14ac:dyDescent="0.15">
      <c r="B37" s="139"/>
      <c r="L37" s="12"/>
      <c r="Q37" s="12"/>
      <c r="U37" s="139"/>
      <c r="Y37" s="723"/>
    </row>
    <row r="38" spans="2:25" ht="15.75" customHeight="1" x14ac:dyDescent="0.15">
      <c r="B38" s="139"/>
      <c r="C38" s="1" t="s">
        <v>1635</v>
      </c>
      <c r="L38" s="12"/>
      <c r="Q38" s="12"/>
      <c r="U38" s="139"/>
      <c r="V38" s="197" t="s">
        <v>769</v>
      </c>
      <c r="W38" s="197" t="s">
        <v>770</v>
      </c>
      <c r="X38" s="197" t="s">
        <v>771</v>
      </c>
      <c r="Y38" s="723"/>
    </row>
    <row r="39" spans="2:25" ht="6.75" customHeight="1" x14ac:dyDescent="0.15">
      <c r="B39" s="139"/>
      <c r="L39" s="12"/>
      <c r="Q39" s="12"/>
      <c r="U39" s="139"/>
      <c r="Y39" s="723"/>
    </row>
    <row r="40" spans="2:25" ht="21.75" customHeight="1" x14ac:dyDescent="0.15">
      <c r="B40" s="139"/>
      <c r="D40" s="2468"/>
      <c r="E40" s="2469"/>
      <c r="F40" s="2469"/>
      <c r="G40" s="2469"/>
      <c r="H40" s="2469"/>
      <c r="I40" s="2469"/>
      <c r="J40" s="2469"/>
      <c r="K40" s="2469"/>
      <c r="L40" s="2469"/>
      <c r="M40" s="2469"/>
      <c r="N40" s="735" t="s">
        <v>576</v>
      </c>
      <c r="O40" s="139"/>
      <c r="P40" s="12" t="s">
        <v>863</v>
      </c>
      <c r="Q40" s="12"/>
      <c r="R40" s="1" t="s">
        <v>1290</v>
      </c>
      <c r="U40" s="198"/>
      <c r="V40" s="208" t="s">
        <v>10</v>
      </c>
      <c r="W40" s="208" t="s">
        <v>770</v>
      </c>
      <c r="X40" s="208" t="s">
        <v>10</v>
      </c>
      <c r="Y40" s="723"/>
    </row>
    <row r="41" spans="2:25" ht="8.25" customHeight="1" x14ac:dyDescent="0.15">
      <c r="B41" s="139"/>
      <c r="L41" s="12"/>
      <c r="Q41" s="12"/>
      <c r="U41" s="139"/>
      <c r="Y41" s="723"/>
    </row>
    <row r="42" spans="2:25" ht="14.25" customHeight="1" x14ac:dyDescent="0.15">
      <c r="B42" s="139"/>
      <c r="C42" s="1" t="s">
        <v>1637</v>
      </c>
      <c r="U42" s="139"/>
      <c r="Y42" s="723"/>
    </row>
    <row r="43" spans="2:25" ht="5.25" customHeight="1" x14ac:dyDescent="0.15">
      <c r="B43" s="139"/>
      <c r="U43" s="139"/>
      <c r="Y43" s="723"/>
    </row>
    <row r="44" spans="2:25" ht="18" customHeight="1" x14ac:dyDescent="0.15">
      <c r="B44" s="139" t="s">
        <v>775</v>
      </c>
      <c r="D44" s="2468" t="s">
        <v>776</v>
      </c>
      <c r="E44" s="2469"/>
      <c r="F44" s="2470"/>
      <c r="G44" s="2703"/>
      <c r="H44" s="2704"/>
      <c r="I44" s="2704"/>
      <c r="J44" s="2704"/>
      <c r="K44" s="2704"/>
      <c r="L44" s="2704"/>
      <c r="M44" s="2704"/>
      <c r="N44" s="2704"/>
      <c r="O44" s="2704"/>
      <c r="P44" s="2704"/>
      <c r="Q44" s="2704"/>
      <c r="R44" s="2704"/>
      <c r="S44" s="2705"/>
      <c r="U44" s="144"/>
      <c r="V44" s="2"/>
      <c r="W44" s="2"/>
      <c r="X44" s="2"/>
      <c r="Y44" s="723"/>
    </row>
    <row r="45" spans="2:25" ht="18.75" customHeight="1" x14ac:dyDescent="0.15">
      <c r="B45" s="139" t="s">
        <v>775</v>
      </c>
      <c r="D45" s="2468" t="s">
        <v>777</v>
      </c>
      <c r="E45" s="2469"/>
      <c r="F45" s="2470"/>
      <c r="G45" s="2703"/>
      <c r="H45" s="2704"/>
      <c r="I45" s="2704"/>
      <c r="J45" s="2704"/>
      <c r="K45" s="2704"/>
      <c r="L45" s="2704"/>
      <c r="M45" s="2704"/>
      <c r="N45" s="2704"/>
      <c r="O45" s="2704"/>
      <c r="P45" s="2704"/>
      <c r="Q45" s="2704"/>
      <c r="R45" s="2704"/>
      <c r="S45" s="2705"/>
      <c r="U45" s="144"/>
      <c r="V45" s="2"/>
      <c r="W45" s="2"/>
      <c r="X45" s="2"/>
      <c r="Y45" s="723"/>
    </row>
    <row r="46" spans="2:25" ht="19.5" customHeight="1" x14ac:dyDescent="0.15">
      <c r="B46" s="139" t="s">
        <v>775</v>
      </c>
      <c r="D46" s="2468" t="s">
        <v>778</v>
      </c>
      <c r="E46" s="2469"/>
      <c r="F46" s="2470"/>
      <c r="G46" s="2703"/>
      <c r="H46" s="2704"/>
      <c r="I46" s="2704"/>
      <c r="J46" s="2704"/>
      <c r="K46" s="2704"/>
      <c r="L46" s="2704"/>
      <c r="M46" s="2704"/>
      <c r="N46" s="2704"/>
      <c r="O46" s="2704"/>
      <c r="P46" s="2704"/>
      <c r="Q46" s="2704"/>
      <c r="R46" s="2704"/>
      <c r="S46" s="2705"/>
      <c r="U46" s="144"/>
      <c r="V46" s="2"/>
      <c r="W46" s="2"/>
      <c r="X46" s="2"/>
      <c r="Y46" s="723"/>
    </row>
    <row r="47" spans="2:25" ht="21" customHeight="1" x14ac:dyDescent="0.15">
      <c r="B47" s="139"/>
      <c r="C47" s="12"/>
      <c r="D47" s="12"/>
      <c r="E47" s="12"/>
      <c r="F47" s="12"/>
      <c r="G47" s="12"/>
      <c r="H47" s="12"/>
      <c r="I47" s="12"/>
      <c r="J47" s="12"/>
      <c r="K47" s="12"/>
      <c r="L47" s="12"/>
      <c r="M47" s="12"/>
      <c r="N47" s="12"/>
      <c r="O47" s="12"/>
      <c r="U47" s="139"/>
      <c r="V47" s="197" t="s">
        <v>769</v>
      </c>
      <c r="W47" s="197" t="s">
        <v>770</v>
      </c>
      <c r="X47" s="197" t="s">
        <v>771</v>
      </c>
      <c r="Y47" s="723"/>
    </row>
    <row r="48" spans="2:25" x14ac:dyDescent="0.15">
      <c r="B48" s="139"/>
      <c r="C48" s="1" t="s">
        <v>1638</v>
      </c>
      <c r="D48" s="12"/>
      <c r="E48" s="12"/>
      <c r="F48" s="12"/>
      <c r="G48" s="12"/>
      <c r="H48" s="12"/>
      <c r="I48" s="12"/>
      <c r="J48" s="12"/>
      <c r="K48" s="12"/>
      <c r="L48" s="12"/>
      <c r="M48" s="12"/>
      <c r="N48" s="12"/>
      <c r="O48" s="12"/>
      <c r="U48" s="198"/>
      <c r="V48" s="208" t="s">
        <v>10</v>
      </c>
      <c r="W48" s="208" t="s">
        <v>770</v>
      </c>
      <c r="X48" s="208" t="s">
        <v>10</v>
      </c>
      <c r="Y48" s="723"/>
    </row>
    <row r="49" spans="1:37" ht="9" customHeight="1" x14ac:dyDescent="0.15">
      <c r="B49" s="139"/>
      <c r="D49" s="12"/>
      <c r="E49" s="12"/>
      <c r="F49" s="12"/>
      <c r="G49" s="12"/>
      <c r="H49" s="12"/>
      <c r="I49" s="12"/>
      <c r="J49" s="12"/>
      <c r="K49" s="12"/>
      <c r="L49" s="12"/>
      <c r="M49" s="12"/>
      <c r="N49" s="12"/>
      <c r="O49" s="12"/>
      <c r="U49" s="144"/>
      <c r="V49" s="2"/>
      <c r="W49" s="2"/>
      <c r="X49" s="2"/>
      <c r="Y49" s="723"/>
      <c r="Z49" s="208"/>
      <c r="AA49" s="208"/>
      <c r="AB49" s="208"/>
    </row>
    <row r="50" spans="1:37" ht="37.5" customHeight="1" x14ac:dyDescent="0.15">
      <c r="B50" s="139"/>
      <c r="C50" s="2695" t="s">
        <v>2485</v>
      </c>
      <c r="D50" s="2695"/>
      <c r="E50" s="2695"/>
      <c r="F50" s="2695"/>
      <c r="G50" s="2695"/>
      <c r="H50" s="2695"/>
      <c r="I50" s="2695"/>
      <c r="J50" s="2695"/>
      <c r="K50" s="2695"/>
      <c r="L50" s="2695"/>
      <c r="M50" s="2695"/>
      <c r="N50" s="2695"/>
      <c r="O50" s="2695"/>
      <c r="P50" s="2695"/>
      <c r="Q50" s="2695"/>
      <c r="R50" s="2695"/>
      <c r="S50" s="2695"/>
      <c r="T50" s="2699"/>
      <c r="U50" s="198"/>
      <c r="V50" s="208" t="s">
        <v>10</v>
      </c>
      <c r="W50" s="208" t="s">
        <v>770</v>
      </c>
      <c r="X50" s="208" t="s">
        <v>10</v>
      </c>
      <c r="Y50" s="723"/>
    </row>
    <row r="51" spans="1:37" ht="6" customHeight="1" x14ac:dyDescent="0.15">
      <c r="B51" s="135"/>
      <c r="C51" s="8"/>
      <c r="D51" s="8"/>
      <c r="E51" s="8"/>
      <c r="F51" s="8"/>
      <c r="G51" s="8"/>
      <c r="H51" s="8"/>
      <c r="I51" s="8"/>
      <c r="J51" s="8"/>
      <c r="K51" s="8"/>
      <c r="L51" s="8"/>
      <c r="M51" s="8"/>
      <c r="N51" s="8"/>
      <c r="O51" s="8"/>
      <c r="P51" s="8"/>
      <c r="Q51" s="8"/>
      <c r="R51" s="8"/>
      <c r="S51" s="8"/>
      <c r="T51" s="8"/>
      <c r="U51" s="135"/>
      <c r="V51" s="8"/>
      <c r="W51" s="8"/>
      <c r="X51" s="8"/>
      <c r="Y51" s="136"/>
    </row>
    <row r="52" spans="1:37" x14ac:dyDescent="0.15">
      <c r="A52" s="2"/>
      <c r="B52" s="1" t="s">
        <v>1018</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1019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9"/>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88" fitToHeight="0" orientation="portrait"/>
  <colBreaks count="1" manualBreakCount="1">
    <brk id="27"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1020</v>
      </c>
      <c r="C2"/>
      <c r="D2" s="549"/>
      <c r="E2"/>
      <c r="F2"/>
      <c r="G2"/>
      <c r="H2"/>
      <c r="I2"/>
      <c r="J2"/>
      <c r="K2"/>
      <c r="L2"/>
      <c r="M2"/>
      <c r="N2"/>
      <c r="O2"/>
      <c r="P2"/>
      <c r="Q2"/>
      <c r="R2"/>
      <c r="S2"/>
      <c r="T2"/>
      <c r="U2"/>
      <c r="V2"/>
      <c r="W2"/>
      <c r="X2"/>
      <c r="Y2"/>
    </row>
    <row r="4" spans="2:28" x14ac:dyDescent="0.15">
      <c r="B4" s="2707" t="s">
        <v>1021</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6" spans="2:28" ht="23.25" customHeight="1" x14ac:dyDescent="0.15">
      <c r="B6" s="2958" t="s">
        <v>790</v>
      </c>
      <c r="C6" s="2958"/>
      <c r="D6" s="2958"/>
      <c r="E6" s="2958"/>
      <c r="F6" s="2958"/>
      <c r="G6" s="2854"/>
      <c r="H6" s="2959"/>
      <c r="I6" s="2959"/>
      <c r="J6" s="2959"/>
      <c r="K6" s="2959"/>
      <c r="L6" s="2959"/>
      <c r="M6" s="2959"/>
      <c r="N6" s="2959"/>
      <c r="O6" s="2959"/>
      <c r="P6" s="2959"/>
      <c r="Q6" s="2959"/>
      <c r="R6" s="2959"/>
      <c r="S6" s="2959"/>
      <c r="T6" s="2959"/>
      <c r="U6" s="2959"/>
      <c r="V6" s="2959"/>
      <c r="W6" s="2959"/>
      <c r="X6" s="2959"/>
      <c r="Y6" s="2960"/>
    </row>
    <row r="7" spans="2:28" ht="23.25" customHeight="1" x14ac:dyDescent="0.15">
      <c r="B7" s="2958" t="s">
        <v>791</v>
      </c>
      <c r="C7" s="2958"/>
      <c r="D7" s="2958"/>
      <c r="E7" s="2958"/>
      <c r="F7" s="295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9" spans="2:28" x14ac:dyDescent="0.15">
      <c r="B9" s="6"/>
      <c r="C9" s="7"/>
      <c r="D9" s="658"/>
      <c r="E9" s="7"/>
      <c r="F9" s="7"/>
      <c r="G9" s="7"/>
      <c r="H9" s="7"/>
      <c r="I9" s="7"/>
      <c r="J9" s="7"/>
      <c r="K9" s="7"/>
      <c r="L9" s="7"/>
      <c r="M9" s="7"/>
      <c r="N9" s="7"/>
      <c r="O9" s="7"/>
      <c r="P9" s="7"/>
      <c r="Q9" s="7"/>
      <c r="R9" s="7"/>
      <c r="S9" s="7"/>
      <c r="T9" s="4"/>
      <c r="U9" s="7"/>
      <c r="V9" s="7"/>
      <c r="W9" s="7"/>
      <c r="X9" s="7"/>
      <c r="Y9" s="4"/>
      <c r="Z9"/>
      <c r="AA9"/>
      <c r="AB9"/>
    </row>
    <row r="10" spans="2:28" x14ac:dyDescent="0.15">
      <c r="B10" s="139" t="s">
        <v>1022</v>
      </c>
      <c r="T10" s="723"/>
      <c r="V10" s="197" t="s">
        <v>769</v>
      </c>
      <c r="W10" s="197" t="s">
        <v>770</v>
      </c>
      <c r="X10" s="197" t="s">
        <v>771</v>
      </c>
      <c r="Y10" s="723"/>
      <c r="Z10"/>
      <c r="AA10"/>
      <c r="AB10"/>
    </row>
    <row r="11" spans="2:28" x14ac:dyDescent="0.15">
      <c r="B11" s="139"/>
      <c r="T11" s="723"/>
      <c r="Y11" s="723"/>
      <c r="Z11"/>
      <c r="AA11"/>
      <c r="AB11"/>
    </row>
    <row r="12" spans="2:28" ht="17.25" customHeight="1" x14ac:dyDescent="0.15">
      <c r="B12" s="139"/>
      <c r="D12" s="12" t="s">
        <v>858</v>
      </c>
      <c r="E12" s="3255" t="s">
        <v>2499</v>
      </c>
      <c r="F12" s="3255"/>
      <c r="G12" s="3255"/>
      <c r="H12" s="3255"/>
      <c r="I12" s="3255"/>
      <c r="J12" s="3255"/>
      <c r="K12" s="3255"/>
      <c r="L12" s="3255"/>
      <c r="M12" s="3255"/>
      <c r="N12" s="3255"/>
      <c r="O12" s="3255"/>
      <c r="P12" s="3255"/>
      <c r="Q12" s="3255"/>
      <c r="R12" s="3255"/>
      <c r="S12" s="3255"/>
      <c r="T12" s="3256"/>
      <c r="V12" s="12" t="s">
        <v>10</v>
      </c>
      <c r="W12" s="12" t="s">
        <v>770</v>
      </c>
      <c r="X12" s="12" t="s">
        <v>10</v>
      </c>
      <c r="Y12" s="132"/>
    </row>
    <row r="13" spans="2:28" ht="10.5" customHeight="1" x14ac:dyDescent="0.15">
      <c r="B13" s="139"/>
      <c r="T13" s="723"/>
      <c r="V13" s="12"/>
      <c r="W13" s="12"/>
      <c r="X13" s="12"/>
      <c r="Y13" s="143"/>
    </row>
    <row r="14" spans="2:28" ht="30.75" customHeight="1" x14ac:dyDescent="0.15">
      <c r="B14" s="139"/>
      <c r="D14" s="12" t="s">
        <v>861</v>
      </c>
      <c r="E14" s="2695" t="s">
        <v>1023</v>
      </c>
      <c r="F14" s="2695"/>
      <c r="G14" s="2695"/>
      <c r="H14" s="2695"/>
      <c r="I14" s="2695"/>
      <c r="J14" s="2695"/>
      <c r="K14" s="2695"/>
      <c r="L14" s="2695"/>
      <c r="M14" s="2695"/>
      <c r="N14" s="2695"/>
      <c r="O14" s="2695"/>
      <c r="P14" s="2695"/>
      <c r="Q14" s="2695"/>
      <c r="R14" s="2695"/>
      <c r="S14" s="2695"/>
      <c r="T14" s="2699"/>
      <c r="V14" s="12" t="s">
        <v>10</v>
      </c>
      <c r="W14" s="12" t="s">
        <v>770</v>
      </c>
      <c r="X14" s="12" t="s">
        <v>10</v>
      </c>
      <c r="Y14" s="132"/>
    </row>
    <row r="15" spans="2:28" ht="9" customHeight="1" x14ac:dyDescent="0.15">
      <c r="B15" s="139"/>
      <c r="T15" s="723"/>
      <c r="V15" s="12"/>
      <c r="W15" s="12"/>
      <c r="X15" s="12"/>
      <c r="Y15" s="143"/>
    </row>
    <row r="16" spans="2:28" ht="41.25" customHeight="1" x14ac:dyDescent="0.15">
      <c r="B16" s="139"/>
      <c r="D16" s="12" t="s">
        <v>1002</v>
      </c>
      <c r="E16" s="2695" t="s">
        <v>1024</v>
      </c>
      <c r="F16" s="2695"/>
      <c r="G16" s="2695"/>
      <c r="H16" s="2695"/>
      <c r="I16" s="2695"/>
      <c r="J16" s="2695"/>
      <c r="K16" s="2695"/>
      <c r="L16" s="2695"/>
      <c r="M16" s="2695"/>
      <c r="N16" s="2695"/>
      <c r="O16" s="2695"/>
      <c r="P16" s="2695"/>
      <c r="Q16" s="2695"/>
      <c r="R16" s="2695"/>
      <c r="S16" s="2695"/>
      <c r="T16" s="2699"/>
      <c r="V16" s="12" t="s">
        <v>10</v>
      </c>
      <c r="W16" s="12" t="s">
        <v>770</v>
      </c>
      <c r="X16" s="12" t="s">
        <v>10</v>
      </c>
      <c r="Y16" s="132"/>
    </row>
    <row r="17" spans="2:28" ht="7.5" customHeight="1" x14ac:dyDescent="0.15">
      <c r="B17" s="139"/>
      <c r="T17" s="723"/>
      <c r="V17" s="2"/>
      <c r="W17" s="2"/>
      <c r="X17" s="2"/>
      <c r="Y17" s="132"/>
    </row>
    <row r="18" spans="2:28" ht="17.25" customHeight="1" x14ac:dyDescent="0.15">
      <c r="B18" s="139"/>
      <c r="D18" s="12" t="s">
        <v>1004</v>
      </c>
      <c r="E18" s="3255" t="s">
        <v>1003</v>
      </c>
      <c r="F18" s="3255"/>
      <c r="G18" s="3255"/>
      <c r="H18" s="3255"/>
      <c r="I18" s="3255"/>
      <c r="J18" s="3255"/>
      <c r="K18" s="3255"/>
      <c r="L18" s="3255"/>
      <c r="M18" s="3255"/>
      <c r="N18" s="3255"/>
      <c r="O18" s="3255"/>
      <c r="P18" s="3255"/>
      <c r="Q18" s="3255"/>
      <c r="R18" s="3255"/>
      <c r="S18" s="3255"/>
      <c r="T18" s="3256"/>
      <c r="V18" s="12" t="s">
        <v>10</v>
      </c>
      <c r="W18" s="12" t="s">
        <v>770</v>
      </c>
      <c r="X18" s="12" t="s">
        <v>10</v>
      </c>
      <c r="Y18" s="132"/>
    </row>
    <row r="19" spans="2:28" ht="6.75" customHeight="1" x14ac:dyDescent="0.15">
      <c r="B19" s="139"/>
      <c r="T19" s="723"/>
      <c r="Y19" s="723"/>
    </row>
    <row r="20" spans="2:28" ht="36" customHeight="1" x14ac:dyDescent="0.15">
      <c r="B20" s="139"/>
      <c r="D20" s="12" t="s">
        <v>1011</v>
      </c>
      <c r="E20" s="2695" t="s">
        <v>1025</v>
      </c>
      <c r="F20" s="2695"/>
      <c r="G20" s="2695"/>
      <c r="H20" s="2695"/>
      <c r="I20" s="2695"/>
      <c r="J20" s="2695"/>
      <c r="K20" s="2695"/>
      <c r="L20" s="2695"/>
      <c r="M20" s="2695"/>
      <c r="N20" s="2695"/>
      <c r="O20" s="2695"/>
      <c r="P20" s="2695"/>
      <c r="Q20" s="2695"/>
      <c r="R20" s="2695"/>
      <c r="S20" s="2695"/>
      <c r="T20" s="2699"/>
      <c r="V20" s="12" t="s">
        <v>10</v>
      </c>
      <c r="W20" s="12" t="s">
        <v>770</v>
      </c>
      <c r="X20" s="12" t="s">
        <v>10</v>
      </c>
      <c r="Y20" s="132"/>
    </row>
    <row r="21" spans="2:28" ht="6.75" customHeight="1" x14ac:dyDescent="0.15">
      <c r="B21" s="135"/>
      <c r="C21" s="8"/>
      <c r="D21" s="659"/>
      <c r="E21" s="8"/>
      <c r="F21" s="8"/>
      <c r="G21" s="8"/>
      <c r="H21" s="8"/>
      <c r="I21" s="8"/>
      <c r="J21" s="8"/>
      <c r="K21" s="8"/>
      <c r="L21" s="8"/>
      <c r="M21" s="8"/>
      <c r="N21" s="8"/>
      <c r="O21" s="8"/>
      <c r="P21" s="8"/>
      <c r="Q21" s="8"/>
      <c r="R21" s="8"/>
      <c r="S21" s="8"/>
      <c r="T21" s="136"/>
      <c r="U21" s="8"/>
      <c r="V21" s="8"/>
      <c r="W21" s="8"/>
      <c r="X21" s="8"/>
      <c r="Y21" s="136"/>
    </row>
    <row r="22" spans="2:28" ht="6.75" customHeight="1" x14ac:dyDescent="0.15"/>
    <row r="23" spans="2:28" ht="35.25" customHeight="1" x14ac:dyDescent="0.15">
      <c r="B23" s="2707" t="s">
        <v>1026</v>
      </c>
      <c r="C23" s="2707"/>
      <c r="D23" s="2707"/>
      <c r="E23" s="2695" t="s">
        <v>1027</v>
      </c>
      <c r="F23" s="2695"/>
      <c r="G23" s="2695"/>
      <c r="H23" s="2695"/>
      <c r="I23" s="2695"/>
      <c r="J23" s="2695"/>
      <c r="K23" s="2695"/>
      <c r="L23" s="2695"/>
      <c r="M23" s="2695"/>
      <c r="N23" s="2695"/>
      <c r="O23" s="2695"/>
      <c r="P23" s="2695"/>
      <c r="Q23" s="2695"/>
      <c r="R23" s="2695"/>
      <c r="S23" s="2695"/>
      <c r="T23" s="2695"/>
      <c r="U23" s="2695"/>
      <c r="V23" s="2695"/>
      <c r="W23" s="2695"/>
      <c r="X23" s="2695"/>
      <c r="Y23" s="2695"/>
    </row>
    <row r="24" spans="2:28" ht="24.75" customHeight="1" x14ac:dyDescent="0.15">
      <c r="B24" s="2707" t="s">
        <v>1028</v>
      </c>
      <c r="C24" s="2707"/>
      <c r="D24" s="2707"/>
      <c r="E24" s="2695" t="s">
        <v>1029</v>
      </c>
      <c r="F24" s="2695"/>
      <c r="G24" s="2695"/>
      <c r="H24" s="2695"/>
      <c r="I24" s="2695"/>
      <c r="J24" s="2695"/>
      <c r="K24" s="2695"/>
      <c r="L24" s="2695"/>
      <c r="M24" s="2695"/>
      <c r="N24" s="2695"/>
      <c r="O24" s="2695"/>
      <c r="P24" s="2695"/>
      <c r="Q24" s="2695"/>
      <c r="R24" s="2695"/>
      <c r="S24" s="2695"/>
      <c r="T24" s="2695"/>
      <c r="U24" s="2695"/>
      <c r="V24" s="2695"/>
      <c r="W24" s="2695"/>
      <c r="X24" s="2695"/>
      <c r="Y24" s="2695"/>
      <c r="Z24" s="662"/>
    </row>
    <row r="25" spans="2:28" ht="7.5" customHeight="1" x14ac:dyDescent="0.15">
      <c r="K25"/>
      <c r="L25"/>
      <c r="M25"/>
      <c r="N25"/>
      <c r="O25"/>
      <c r="P25"/>
      <c r="Q25"/>
      <c r="R25"/>
      <c r="S25"/>
      <c r="T25"/>
      <c r="U25"/>
      <c r="V25"/>
      <c r="W25"/>
      <c r="X25"/>
      <c r="Y25"/>
      <c r="Z25"/>
      <c r="AA25"/>
      <c r="AB25"/>
    </row>
    <row r="122" spans="3:7" x14ac:dyDescent="0.15">
      <c r="C122" s="8"/>
      <c r="D122" s="659"/>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9"/>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scale="97" fitToHeight="0"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1914</v>
      </c>
      <c r="C2"/>
      <c r="D2"/>
      <c r="E2"/>
      <c r="F2"/>
      <c r="G2"/>
      <c r="H2"/>
      <c r="I2"/>
      <c r="J2"/>
      <c r="K2"/>
      <c r="L2"/>
      <c r="M2"/>
      <c r="N2"/>
      <c r="O2"/>
      <c r="P2"/>
      <c r="Q2"/>
      <c r="R2"/>
      <c r="S2"/>
      <c r="T2"/>
      <c r="U2"/>
      <c r="V2"/>
      <c r="W2"/>
      <c r="X2"/>
      <c r="Y2"/>
    </row>
    <row r="4" spans="2:25" x14ac:dyDescent="0.15">
      <c r="B4" s="2707" t="s">
        <v>2298</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6" spans="2:25" ht="23.25" customHeight="1" x14ac:dyDescent="0.15">
      <c r="B6" s="2958" t="s">
        <v>790</v>
      </c>
      <c r="C6" s="2958"/>
      <c r="D6" s="2958"/>
      <c r="E6" s="2958"/>
      <c r="F6" s="2958"/>
      <c r="G6" s="2854"/>
      <c r="H6" s="2959"/>
      <c r="I6" s="2959"/>
      <c r="J6" s="2959"/>
      <c r="K6" s="2959"/>
      <c r="L6" s="2959"/>
      <c r="M6" s="2959"/>
      <c r="N6" s="2959"/>
      <c r="O6" s="2959"/>
      <c r="P6" s="2959"/>
      <c r="Q6" s="2959"/>
      <c r="R6" s="2959"/>
      <c r="S6" s="2959"/>
      <c r="T6" s="2959"/>
      <c r="U6" s="2959"/>
      <c r="V6" s="2959"/>
      <c r="W6" s="2959"/>
      <c r="X6" s="2959"/>
      <c r="Y6" s="2960"/>
    </row>
    <row r="7" spans="2:25" ht="23.25" customHeight="1" x14ac:dyDescent="0.15">
      <c r="B7" s="2958" t="s">
        <v>791</v>
      </c>
      <c r="C7" s="2958"/>
      <c r="D7" s="2958"/>
      <c r="E7" s="2958"/>
      <c r="F7" s="295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8" spans="2:25" ht="20.100000000000001" customHeight="1" x14ac:dyDescent="0.15">
      <c r="B8" s="2507" t="s">
        <v>797</v>
      </c>
      <c r="C8" s="2508"/>
      <c r="D8" s="2508"/>
      <c r="E8" s="2508"/>
      <c r="F8" s="2509"/>
      <c r="G8" s="189" t="s">
        <v>10</v>
      </c>
      <c r="H8" s="3154" t="s">
        <v>2299</v>
      </c>
      <c r="I8" s="3154"/>
      <c r="J8" s="3154"/>
      <c r="K8" s="3154"/>
      <c r="L8" s="3154"/>
      <c r="M8" s="3154"/>
      <c r="N8" s="3154"/>
      <c r="O8" s="3154"/>
      <c r="P8" s="3154"/>
      <c r="Q8" s="3154"/>
      <c r="R8" s="3154"/>
      <c r="S8" s="3154"/>
      <c r="T8" s="3154"/>
      <c r="U8" s="3154"/>
      <c r="V8" s="3154"/>
      <c r="W8" s="3154"/>
      <c r="X8" s="3154"/>
      <c r="Y8" s="3155"/>
    </row>
    <row r="9" spans="2:25" ht="20.100000000000001" customHeight="1" x14ac:dyDescent="0.15">
      <c r="B9" s="3160"/>
      <c r="C9" s="2707"/>
      <c r="D9" s="2707"/>
      <c r="E9" s="2707"/>
      <c r="F9" s="3161"/>
      <c r="G9" s="616" t="s">
        <v>10</v>
      </c>
      <c r="H9" s="3255" t="s">
        <v>2300</v>
      </c>
      <c r="I9" s="3255"/>
      <c r="J9" s="3255"/>
      <c r="K9" s="3255"/>
      <c r="L9" s="3255"/>
      <c r="M9" s="3255"/>
      <c r="N9" s="3255"/>
      <c r="O9" s="3255"/>
      <c r="P9" s="3255"/>
      <c r="Q9" s="3255"/>
      <c r="R9" s="3255"/>
      <c r="S9" s="3255"/>
      <c r="T9" s="3255"/>
      <c r="U9" s="3255"/>
      <c r="V9" s="3255"/>
      <c r="W9" s="3255"/>
      <c r="X9" s="3255"/>
      <c r="Y9" s="3256"/>
    </row>
    <row r="10" spans="2:25" ht="20.100000000000001" customHeight="1" x14ac:dyDescent="0.15">
      <c r="B10" s="2510"/>
      <c r="C10" s="2511"/>
      <c r="D10" s="2511"/>
      <c r="E10" s="2511"/>
      <c r="F10" s="2512"/>
      <c r="G10" s="190" t="s">
        <v>10</v>
      </c>
      <c r="H10" s="2524" t="s">
        <v>2301</v>
      </c>
      <c r="I10" s="2524"/>
      <c r="J10" s="2524"/>
      <c r="K10" s="2524"/>
      <c r="L10" s="2524"/>
      <c r="M10" s="2524"/>
      <c r="N10" s="2524"/>
      <c r="O10" s="2524"/>
      <c r="P10" s="2524"/>
      <c r="Q10" s="2524"/>
      <c r="R10" s="2524"/>
      <c r="S10" s="2524"/>
      <c r="T10" s="2524"/>
      <c r="U10" s="2524"/>
      <c r="V10" s="2524"/>
      <c r="W10" s="2524"/>
      <c r="X10" s="2524"/>
      <c r="Y10" s="3157"/>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658"/>
      <c r="D12" s="658"/>
      <c r="E12" s="658"/>
      <c r="F12" s="658"/>
      <c r="G12" s="22"/>
      <c r="H12" s="7"/>
      <c r="I12" s="670"/>
      <c r="J12" s="670"/>
      <c r="K12" s="670"/>
      <c r="L12" s="670"/>
      <c r="M12" s="670"/>
      <c r="N12" s="670"/>
      <c r="O12" s="670"/>
      <c r="P12" s="670"/>
      <c r="Q12" s="670"/>
      <c r="R12" s="670"/>
      <c r="S12" s="670"/>
      <c r="T12" s="671"/>
      <c r="U12" s="6"/>
      <c r="V12" s="212"/>
      <c r="W12" s="212"/>
      <c r="X12" s="212"/>
      <c r="Y12" s="4"/>
    </row>
    <row r="13" spans="2:25" ht="15.75" customHeight="1" x14ac:dyDescent="0.15">
      <c r="B13" s="139" t="s">
        <v>2302</v>
      </c>
      <c r="C13" s="12"/>
      <c r="D13" s="12"/>
      <c r="E13" s="12"/>
      <c r="F13" s="12"/>
      <c r="G13" s="2"/>
      <c r="I13" s="21"/>
      <c r="J13" s="21"/>
      <c r="K13" s="21"/>
      <c r="L13" s="21"/>
      <c r="M13" s="21"/>
      <c r="N13" s="21"/>
      <c r="O13" s="21"/>
      <c r="P13" s="21"/>
      <c r="Q13" s="21"/>
      <c r="R13" s="21"/>
      <c r="S13" s="21"/>
      <c r="T13" s="21"/>
      <c r="U13" s="139"/>
      <c r="V13" s="197" t="s">
        <v>769</v>
      </c>
      <c r="W13" s="197" t="s">
        <v>770</v>
      </c>
      <c r="X13" s="197" t="s">
        <v>771</v>
      </c>
      <c r="Y13" s="723"/>
    </row>
    <row r="14" spans="2:25" ht="9.75" customHeight="1" x14ac:dyDescent="0.15">
      <c r="B14" s="139"/>
      <c r="C14" s="12"/>
      <c r="D14" s="12"/>
      <c r="E14" s="12"/>
      <c r="F14" s="12"/>
      <c r="G14" s="2"/>
      <c r="I14" s="21"/>
      <c r="J14" s="21"/>
      <c r="K14" s="21"/>
      <c r="L14" s="21"/>
      <c r="M14" s="21"/>
      <c r="N14" s="21"/>
      <c r="O14" s="21"/>
      <c r="P14" s="21"/>
      <c r="Q14" s="21"/>
      <c r="R14" s="21"/>
      <c r="S14" s="21"/>
      <c r="T14" s="21"/>
      <c r="U14" s="139"/>
      <c r="V14" s="197"/>
      <c r="W14" s="197"/>
      <c r="X14" s="197"/>
      <c r="Y14" s="723"/>
    </row>
    <row r="15" spans="2:25" ht="15.75" customHeight="1" x14ac:dyDescent="0.15">
      <c r="B15" s="139"/>
      <c r="C15" s="1" t="s">
        <v>2498</v>
      </c>
      <c r="D15" s="12"/>
      <c r="E15" s="12"/>
      <c r="F15" s="12"/>
      <c r="G15" s="2"/>
      <c r="I15" s="21"/>
      <c r="J15" s="21"/>
      <c r="K15" s="21"/>
      <c r="L15" s="21"/>
      <c r="M15" s="21"/>
      <c r="N15" s="21"/>
      <c r="O15" s="21"/>
      <c r="P15" s="21"/>
      <c r="Q15" s="21"/>
      <c r="R15" s="21"/>
      <c r="S15" s="21"/>
      <c r="T15" s="21"/>
      <c r="U15" s="139"/>
      <c r="Y15" s="723"/>
    </row>
    <row r="16" spans="2:25" ht="31.5" customHeight="1" x14ac:dyDescent="0.15">
      <c r="B16" s="139"/>
      <c r="C16" s="3598" t="s">
        <v>1915</v>
      </c>
      <c r="D16" s="3598"/>
      <c r="E16" s="3598"/>
      <c r="F16" s="2580"/>
      <c r="G16" s="189" t="s">
        <v>858</v>
      </c>
      <c r="H16" s="3154" t="s">
        <v>1916</v>
      </c>
      <c r="I16" s="3154"/>
      <c r="J16" s="3154"/>
      <c r="K16" s="3154"/>
      <c r="L16" s="3154"/>
      <c r="M16" s="3154"/>
      <c r="N16" s="3154"/>
      <c r="O16" s="3154"/>
      <c r="P16" s="3154"/>
      <c r="Q16" s="3154"/>
      <c r="R16" s="3154"/>
      <c r="S16" s="3155"/>
      <c r="T16" s="2"/>
      <c r="U16" s="139"/>
      <c r="V16" s="12" t="s">
        <v>10</v>
      </c>
      <c r="W16" s="12" t="s">
        <v>770</v>
      </c>
      <c r="X16" s="12" t="s">
        <v>10</v>
      </c>
      <c r="Y16" s="132"/>
    </row>
    <row r="17" spans="2:25" ht="32.25" customHeight="1" x14ac:dyDescent="0.15">
      <c r="B17" s="144"/>
      <c r="C17" s="3598"/>
      <c r="D17" s="3598"/>
      <c r="E17" s="3598"/>
      <c r="F17" s="2580"/>
      <c r="G17" s="726" t="s">
        <v>861</v>
      </c>
      <c r="H17" s="2680" t="s">
        <v>1917</v>
      </c>
      <c r="I17" s="2680"/>
      <c r="J17" s="2680"/>
      <c r="K17" s="2680"/>
      <c r="L17" s="2680"/>
      <c r="M17" s="2680"/>
      <c r="N17" s="2680"/>
      <c r="O17" s="2680"/>
      <c r="P17" s="2680"/>
      <c r="Q17" s="2680"/>
      <c r="R17" s="2680"/>
      <c r="S17" s="2681"/>
      <c r="T17" s="662"/>
      <c r="U17" s="139"/>
      <c r="V17" s="12" t="s">
        <v>10</v>
      </c>
      <c r="W17" s="12" t="s">
        <v>770</v>
      </c>
      <c r="X17" s="12" t="s">
        <v>10</v>
      </c>
      <c r="Y17" s="143"/>
    </row>
    <row r="18" spans="2:25" ht="5.25" customHeight="1" x14ac:dyDescent="0.15">
      <c r="B18" s="144"/>
      <c r="C18" s="2"/>
      <c r="D18" s="2"/>
      <c r="E18" s="2"/>
      <c r="F18" s="2"/>
      <c r="U18" s="139"/>
      <c r="Y18" s="723"/>
    </row>
    <row r="19" spans="2:25" ht="17.25" customHeight="1" x14ac:dyDescent="0.15">
      <c r="B19" s="144"/>
      <c r="C19" s="2" t="s">
        <v>2303</v>
      </c>
      <c r="D19" s="2"/>
      <c r="E19" s="2"/>
      <c r="F19" s="2"/>
      <c r="U19" s="139"/>
      <c r="Y19" s="723"/>
    </row>
    <row r="20" spans="2:25" ht="32.25" customHeight="1" x14ac:dyDescent="0.15">
      <c r="B20" s="144"/>
      <c r="C20" s="3598" t="s">
        <v>1918</v>
      </c>
      <c r="D20" s="2958"/>
      <c r="E20" s="2958"/>
      <c r="F20" s="2468"/>
      <c r="G20" s="189" t="s">
        <v>858</v>
      </c>
      <c r="H20" s="2663" t="s">
        <v>1919</v>
      </c>
      <c r="I20" s="2663"/>
      <c r="J20" s="2663"/>
      <c r="K20" s="2663"/>
      <c r="L20" s="2663"/>
      <c r="M20" s="2663"/>
      <c r="N20" s="2663"/>
      <c r="O20" s="2663"/>
      <c r="P20" s="2663"/>
      <c r="Q20" s="2663"/>
      <c r="R20" s="2663"/>
      <c r="S20" s="2664"/>
      <c r="U20" s="139"/>
      <c r="V20" s="12" t="s">
        <v>10</v>
      </c>
      <c r="W20" s="12" t="s">
        <v>770</v>
      </c>
      <c r="X20" s="12" t="s">
        <v>10</v>
      </c>
      <c r="Y20" s="132"/>
    </row>
    <row r="21" spans="2:25" ht="31.5" customHeight="1" x14ac:dyDescent="0.15">
      <c r="B21" s="144"/>
      <c r="C21" s="2958"/>
      <c r="D21" s="2958"/>
      <c r="E21" s="2958"/>
      <c r="F21" s="2468"/>
      <c r="G21" s="190" t="s">
        <v>861</v>
      </c>
      <c r="H21" s="2680" t="s">
        <v>1920</v>
      </c>
      <c r="I21" s="2680"/>
      <c r="J21" s="2680"/>
      <c r="K21" s="2680"/>
      <c r="L21" s="2680"/>
      <c r="M21" s="2680"/>
      <c r="N21" s="2680"/>
      <c r="O21" s="2680"/>
      <c r="P21" s="2680"/>
      <c r="Q21" s="2680"/>
      <c r="R21" s="2680"/>
      <c r="S21" s="2681"/>
      <c r="U21" s="139"/>
      <c r="V21" s="12" t="s">
        <v>10</v>
      </c>
      <c r="W21" s="12" t="s">
        <v>770</v>
      </c>
      <c r="X21" s="12" t="s">
        <v>10</v>
      </c>
      <c r="Y21" s="132"/>
    </row>
    <row r="22" spans="2:25" ht="4.5" customHeight="1" x14ac:dyDescent="0.15">
      <c r="B22" s="144"/>
      <c r="C22" s="2"/>
      <c r="D22" s="2"/>
      <c r="E22" s="2"/>
      <c r="F22" s="2"/>
      <c r="U22" s="139"/>
      <c r="Y22" s="723"/>
    </row>
    <row r="23" spans="2:25" ht="17.25" customHeight="1" x14ac:dyDescent="0.15">
      <c r="B23" s="144"/>
      <c r="C23" s="2" t="s">
        <v>2304</v>
      </c>
      <c r="D23" s="2"/>
      <c r="E23" s="2"/>
      <c r="F23" s="2"/>
      <c r="U23" s="139"/>
      <c r="Y23" s="723"/>
    </row>
    <row r="24" spans="2:25" ht="31.5" customHeight="1" x14ac:dyDescent="0.15">
      <c r="B24" s="144"/>
      <c r="C24" s="3598" t="s">
        <v>1918</v>
      </c>
      <c r="D24" s="2958"/>
      <c r="E24" s="2958"/>
      <c r="F24" s="2468"/>
      <c r="G24" s="189" t="s">
        <v>858</v>
      </c>
      <c r="H24" s="2663" t="s">
        <v>1921</v>
      </c>
      <c r="I24" s="2663"/>
      <c r="J24" s="2663"/>
      <c r="K24" s="2663"/>
      <c r="L24" s="2663"/>
      <c r="M24" s="2663"/>
      <c r="N24" s="2663"/>
      <c r="O24" s="2663"/>
      <c r="P24" s="2663"/>
      <c r="Q24" s="2663"/>
      <c r="R24" s="2663"/>
      <c r="S24" s="2664"/>
      <c r="U24" s="139"/>
      <c r="V24" s="12" t="s">
        <v>10</v>
      </c>
      <c r="W24" s="12" t="s">
        <v>770</v>
      </c>
      <c r="X24" s="12" t="s">
        <v>10</v>
      </c>
      <c r="Y24" s="132"/>
    </row>
    <row r="25" spans="2:25" ht="44.25" customHeight="1" x14ac:dyDescent="0.15">
      <c r="B25" s="144"/>
      <c r="C25" s="2958"/>
      <c r="D25" s="2958"/>
      <c r="E25" s="2958"/>
      <c r="F25" s="2468"/>
      <c r="G25" s="190" t="s">
        <v>861</v>
      </c>
      <c r="H25" s="2680" t="s">
        <v>2305</v>
      </c>
      <c r="I25" s="2680"/>
      <c r="J25" s="2680"/>
      <c r="K25" s="2680"/>
      <c r="L25" s="2680"/>
      <c r="M25" s="2680"/>
      <c r="N25" s="2680"/>
      <c r="O25" s="2680"/>
      <c r="P25" s="2680"/>
      <c r="Q25" s="2680"/>
      <c r="R25" s="2680"/>
      <c r="S25" s="2681"/>
      <c r="U25" s="139"/>
      <c r="V25" s="12" t="s">
        <v>10</v>
      </c>
      <c r="W25" s="12" t="s">
        <v>770</v>
      </c>
      <c r="X25" s="12" t="s">
        <v>10</v>
      </c>
      <c r="Y25" s="132"/>
    </row>
    <row r="26" spans="2:25" ht="6.75" customHeight="1" x14ac:dyDescent="0.15">
      <c r="B26" s="144"/>
      <c r="C26" s="2"/>
      <c r="D26" s="2"/>
      <c r="E26" s="2"/>
      <c r="F26" s="2"/>
      <c r="G26" s="374"/>
      <c r="U26" s="139"/>
      <c r="Y26" s="723"/>
    </row>
    <row r="27" spans="2:25" ht="18" customHeight="1" x14ac:dyDescent="0.15">
      <c r="B27" s="144"/>
      <c r="C27" s="2" t="s">
        <v>2306</v>
      </c>
      <c r="E27" s="2"/>
      <c r="F27" s="2"/>
      <c r="U27" s="139"/>
      <c r="Y27" s="723"/>
    </row>
    <row r="28" spans="2:25" ht="31.5" customHeight="1" x14ac:dyDescent="0.15">
      <c r="B28" s="144"/>
      <c r="C28" s="3598" t="s">
        <v>1918</v>
      </c>
      <c r="D28" s="2958"/>
      <c r="E28" s="2958"/>
      <c r="F28" s="2468"/>
      <c r="G28" s="189" t="s">
        <v>858</v>
      </c>
      <c r="H28" s="2663" t="s">
        <v>2307</v>
      </c>
      <c r="I28" s="2663"/>
      <c r="J28" s="2663"/>
      <c r="K28" s="2663"/>
      <c r="L28" s="2663"/>
      <c r="M28" s="2663"/>
      <c r="N28" s="2663"/>
      <c r="O28" s="2663"/>
      <c r="P28" s="2663"/>
      <c r="Q28" s="2663"/>
      <c r="R28" s="2663"/>
      <c r="S28" s="2664"/>
      <c r="U28" s="139"/>
      <c r="V28" s="12" t="s">
        <v>10</v>
      </c>
      <c r="W28" s="12" t="s">
        <v>770</v>
      </c>
      <c r="X28" s="12" t="s">
        <v>10</v>
      </c>
      <c r="Y28" s="132"/>
    </row>
    <row r="29" spans="2:25" ht="29.25" customHeight="1" x14ac:dyDescent="0.15">
      <c r="B29" s="144"/>
      <c r="C29" s="2958"/>
      <c r="D29" s="2958"/>
      <c r="E29" s="2958"/>
      <c r="F29" s="2468"/>
      <c r="G29" s="190" t="s">
        <v>861</v>
      </c>
      <c r="H29" s="2524" t="s">
        <v>1922</v>
      </c>
      <c r="I29" s="2524"/>
      <c r="J29" s="2524"/>
      <c r="K29" s="2524"/>
      <c r="L29" s="2524"/>
      <c r="M29" s="2524"/>
      <c r="N29" s="2524"/>
      <c r="O29" s="2524"/>
      <c r="P29" s="2524"/>
      <c r="Q29" s="2524"/>
      <c r="R29" s="2524"/>
      <c r="S29" s="3157"/>
      <c r="U29" s="139"/>
      <c r="V29" s="12" t="s">
        <v>10</v>
      </c>
      <c r="W29" s="12" t="s">
        <v>770</v>
      </c>
      <c r="X29" s="12" t="s">
        <v>10</v>
      </c>
      <c r="Y29" s="132"/>
    </row>
    <row r="30" spans="2:25" ht="6.75" customHeight="1" x14ac:dyDescent="0.15">
      <c r="B30" s="144"/>
      <c r="C30" s="12"/>
      <c r="D30" s="12"/>
      <c r="E30" s="12"/>
      <c r="F30" s="12"/>
      <c r="U30" s="139"/>
      <c r="V30" s="748"/>
      <c r="W30" s="12"/>
      <c r="X30" s="748"/>
      <c r="Y30" s="132"/>
    </row>
    <row r="31" spans="2:25" ht="29.25" customHeight="1" x14ac:dyDescent="0.15">
      <c r="B31" s="144"/>
      <c r="C31" s="3530" t="s">
        <v>1923</v>
      </c>
      <c r="D31" s="3530"/>
      <c r="E31" s="2884" t="s">
        <v>1924</v>
      </c>
      <c r="F31" s="2884"/>
      <c r="G31" s="2884"/>
      <c r="H31" s="2884"/>
      <c r="I31" s="2884"/>
      <c r="J31" s="2884"/>
      <c r="K31" s="2884"/>
      <c r="L31" s="2884"/>
      <c r="M31" s="2884"/>
      <c r="N31" s="2884"/>
      <c r="O31" s="2884"/>
      <c r="P31" s="2884"/>
      <c r="Q31" s="2884"/>
      <c r="R31" s="2884"/>
      <c r="S31" s="2884"/>
      <c r="T31" s="3531"/>
      <c r="U31" s="139"/>
      <c r="Y31" s="723"/>
    </row>
    <row r="32" spans="2:25" ht="19.5" customHeight="1" x14ac:dyDescent="0.15">
      <c r="B32" s="145"/>
      <c r="C32" s="2965" t="s">
        <v>1925</v>
      </c>
      <c r="D32" s="2965"/>
      <c r="E32" s="3644" t="s">
        <v>1045</v>
      </c>
      <c r="F32" s="3644"/>
      <c r="G32" s="3644"/>
      <c r="H32" s="3644"/>
      <c r="I32" s="3644"/>
      <c r="J32" s="3644"/>
      <c r="K32" s="3644"/>
      <c r="L32" s="3644"/>
      <c r="M32" s="3644"/>
      <c r="N32" s="3644"/>
      <c r="O32" s="3644"/>
      <c r="P32" s="3644"/>
      <c r="Q32" s="3644"/>
      <c r="R32" s="3644"/>
      <c r="S32" s="3644"/>
      <c r="T32" s="3645"/>
      <c r="U32" s="135"/>
      <c r="V32" s="778"/>
      <c r="W32" s="659"/>
      <c r="X32" s="778"/>
      <c r="Y32" s="142"/>
    </row>
    <row r="33" spans="2:28" ht="15" customHeight="1" x14ac:dyDescent="0.15">
      <c r="B33" s="1" t="s">
        <v>1018</v>
      </c>
    </row>
    <row r="34" spans="2:28" ht="15" customHeight="1" x14ac:dyDescent="0.15">
      <c r="B34" s="1" t="s">
        <v>1019</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9"/>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1" fitToHeight="0"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1926</v>
      </c>
      <c r="C2"/>
      <c r="D2"/>
      <c r="E2"/>
      <c r="F2"/>
      <c r="G2"/>
      <c r="H2"/>
      <c r="I2"/>
      <c r="J2"/>
      <c r="K2"/>
      <c r="L2"/>
      <c r="M2"/>
      <c r="N2"/>
      <c r="O2"/>
      <c r="P2"/>
      <c r="Q2"/>
      <c r="R2"/>
      <c r="S2"/>
      <c r="T2"/>
      <c r="U2"/>
      <c r="V2"/>
      <c r="W2"/>
      <c r="X2"/>
      <c r="Y2"/>
    </row>
    <row r="4" spans="2:28" x14ac:dyDescent="0.15">
      <c r="B4" s="2707" t="s">
        <v>1927</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row>
    <row r="6" spans="2:28" ht="23.25" customHeight="1" x14ac:dyDescent="0.15">
      <c r="B6" s="2958" t="s">
        <v>790</v>
      </c>
      <c r="C6" s="2958"/>
      <c r="D6" s="2958"/>
      <c r="E6" s="2958"/>
      <c r="F6" s="2958"/>
      <c r="G6" s="2854"/>
      <c r="H6" s="2959"/>
      <c r="I6" s="2959"/>
      <c r="J6" s="2959"/>
      <c r="K6" s="2959"/>
      <c r="L6" s="2959"/>
      <c r="M6" s="2959"/>
      <c r="N6" s="2959"/>
      <c r="O6" s="2959"/>
      <c r="P6" s="2959"/>
      <c r="Q6" s="2959"/>
      <c r="R6" s="2959"/>
      <c r="S6" s="2959"/>
      <c r="T6" s="2959"/>
      <c r="U6" s="2959"/>
      <c r="V6" s="2959"/>
      <c r="W6" s="2959"/>
      <c r="X6" s="2959"/>
      <c r="Y6" s="2960"/>
    </row>
    <row r="7" spans="2:28" ht="23.25" customHeight="1" x14ac:dyDescent="0.15">
      <c r="B7" s="2958" t="s">
        <v>791</v>
      </c>
      <c r="C7" s="2958"/>
      <c r="D7" s="2958"/>
      <c r="E7" s="2958"/>
      <c r="F7" s="295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658"/>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39" t="s">
        <v>1928</v>
      </c>
      <c r="D10" s="12"/>
      <c r="T10" s="723"/>
      <c r="V10" s="197" t="s">
        <v>769</v>
      </c>
      <c r="W10" s="197" t="s">
        <v>770</v>
      </c>
      <c r="X10" s="197" t="s">
        <v>771</v>
      </c>
      <c r="Y10" s="723"/>
      <c r="Z10"/>
      <c r="AA10"/>
      <c r="AB10"/>
    </row>
    <row r="11" spans="2:28" ht="10.5" customHeight="1" x14ac:dyDescent="0.15">
      <c r="B11" s="139"/>
      <c r="D11" s="12"/>
      <c r="T11" s="723"/>
      <c r="Y11" s="723"/>
      <c r="Z11"/>
      <c r="AA11"/>
      <c r="AB11"/>
    </row>
    <row r="12" spans="2:28" ht="21" customHeight="1" x14ac:dyDescent="0.15">
      <c r="B12" s="139"/>
      <c r="D12" s="12" t="s">
        <v>858</v>
      </c>
      <c r="E12" s="3255" t="s">
        <v>2499</v>
      </c>
      <c r="F12" s="3255"/>
      <c r="G12" s="3255"/>
      <c r="H12" s="3255"/>
      <c r="I12" s="3255"/>
      <c r="J12" s="3255"/>
      <c r="K12" s="3255"/>
      <c r="L12" s="3255"/>
      <c r="M12" s="3255"/>
      <c r="N12" s="3255"/>
      <c r="O12" s="3255"/>
      <c r="P12" s="3255"/>
      <c r="Q12" s="3255"/>
      <c r="R12" s="3255"/>
      <c r="S12" s="3255"/>
      <c r="T12" s="3256"/>
      <c r="V12" s="12" t="s">
        <v>10</v>
      </c>
      <c r="W12" s="12" t="s">
        <v>770</v>
      </c>
      <c r="X12" s="12" t="s">
        <v>10</v>
      </c>
      <c r="Y12" s="132"/>
    </row>
    <row r="13" spans="2:28" ht="15.75" customHeight="1" x14ac:dyDescent="0.15">
      <c r="B13" s="139"/>
      <c r="D13" s="12"/>
      <c r="T13" s="723"/>
      <c r="V13" s="12"/>
      <c r="W13" s="12"/>
      <c r="X13" s="12"/>
      <c r="Y13" s="143"/>
    </row>
    <row r="14" spans="2:28" ht="27.75" customHeight="1" x14ac:dyDescent="0.15">
      <c r="B14" s="139"/>
      <c r="D14" s="12" t="s">
        <v>861</v>
      </c>
      <c r="E14" s="2695" t="s">
        <v>1929</v>
      </c>
      <c r="F14" s="2695"/>
      <c r="G14" s="2695"/>
      <c r="H14" s="2695"/>
      <c r="I14" s="2695"/>
      <c r="J14" s="2695"/>
      <c r="K14" s="2695"/>
      <c r="L14" s="2695"/>
      <c r="M14" s="2695"/>
      <c r="N14" s="2695"/>
      <c r="O14" s="2695"/>
      <c r="P14" s="2695"/>
      <c r="Q14" s="2695"/>
      <c r="R14" s="2695"/>
      <c r="S14" s="2695"/>
      <c r="T14" s="2699"/>
      <c r="V14" s="12" t="s">
        <v>10</v>
      </c>
      <c r="W14" s="12" t="s">
        <v>770</v>
      </c>
      <c r="X14" s="12" t="s">
        <v>10</v>
      </c>
      <c r="Y14" s="132"/>
    </row>
    <row r="15" spans="2:28" ht="20.25" customHeight="1" x14ac:dyDescent="0.15">
      <c r="B15" s="144"/>
      <c r="D15" s="12"/>
      <c r="E15" s="550" t="s">
        <v>1930</v>
      </c>
      <c r="F15" s="21"/>
      <c r="H15" s="550"/>
      <c r="I15" s="550"/>
      <c r="J15" s="550"/>
      <c r="K15" s="550"/>
      <c r="L15" s="550"/>
      <c r="M15" s="550"/>
      <c r="N15" s="550"/>
      <c r="O15" s="550"/>
      <c r="P15" s="550"/>
      <c r="Q15" s="550"/>
      <c r="R15" s="550"/>
      <c r="S15" s="550"/>
      <c r="U15" s="139"/>
      <c r="Y15" s="723"/>
    </row>
    <row r="16" spans="2:28" ht="18" customHeight="1" x14ac:dyDescent="0.15">
      <c r="B16" s="144"/>
      <c r="D16" s="12"/>
      <c r="E16" s="550" t="s">
        <v>1931</v>
      </c>
      <c r="F16" s="21"/>
      <c r="H16" s="550"/>
      <c r="I16" s="550"/>
      <c r="J16" s="550"/>
      <c r="K16" s="550"/>
      <c r="L16" s="550"/>
      <c r="M16" s="550"/>
      <c r="N16" s="550"/>
      <c r="O16" s="550"/>
      <c r="P16" s="550"/>
      <c r="Q16" s="550"/>
      <c r="R16" s="550"/>
      <c r="S16" s="550"/>
      <c r="U16" s="139"/>
      <c r="Y16" s="723"/>
    </row>
    <row r="17" spans="2:28" ht="20.25" customHeight="1" x14ac:dyDescent="0.15">
      <c r="B17" s="144"/>
      <c r="D17" s="12"/>
      <c r="E17" s="550" t="s">
        <v>1932</v>
      </c>
      <c r="F17" s="21"/>
      <c r="H17" s="550"/>
      <c r="I17" s="550"/>
      <c r="J17" s="550"/>
      <c r="K17" s="550"/>
      <c r="L17" s="550"/>
      <c r="M17" s="550"/>
      <c r="N17" s="550"/>
      <c r="O17" s="550"/>
      <c r="P17" s="550"/>
      <c r="Q17" s="550"/>
      <c r="R17" s="550"/>
      <c r="S17" s="550"/>
      <c r="U17" s="139"/>
      <c r="Y17" s="723"/>
    </row>
    <row r="18" spans="2:28" ht="18.75" customHeight="1" x14ac:dyDescent="0.15">
      <c r="B18" s="144"/>
      <c r="D18" s="12"/>
      <c r="E18" s="550" t="s">
        <v>1933</v>
      </c>
      <c r="F18" s="21"/>
      <c r="H18" s="550"/>
      <c r="I18" s="550"/>
      <c r="J18" s="550"/>
      <c r="K18" s="550"/>
      <c r="L18" s="550"/>
      <c r="M18" s="550"/>
      <c r="N18" s="550"/>
      <c r="O18" s="550"/>
      <c r="P18" s="550"/>
      <c r="Q18" s="550"/>
      <c r="R18" s="550"/>
      <c r="S18" s="550"/>
      <c r="U18" s="139"/>
      <c r="Y18" s="723"/>
    </row>
    <row r="19" spans="2:28" ht="18.75" customHeight="1" x14ac:dyDescent="0.15">
      <c r="B19" s="144"/>
      <c r="D19" s="12"/>
      <c r="E19" s="550" t="s">
        <v>1934</v>
      </c>
      <c r="F19" s="21"/>
      <c r="H19" s="550"/>
      <c r="I19" s="550"/>
      <c r="J19" s="550"/>
      <c r="K19" s="550"/>
      <c r="L19" s="550"/>
      <c r="M19" s="550"/>
      <c r="N19" s="550"/>
      <c r="O19" s="550"/>
      <c r="P19" s="550"/>
      <c r="Q19" s="550"/>
      <c r="R19" s="550"/>
      <c r="S19" s="550"/>
      <c r="U19" s="139"/>
      <c r="Y19" s="723"/>
    </row>
    <row r="20" spans="2:28" ht="18.75" customHeight="1" x14ac:dyDescent="0.15">
      <c r="B20" s="144"/>
      <c r="D20" s="12"/>
      <c r="E20" s="550" t="s">
        <v>1935</v>
      </c>
      <c r="F20" s="21"/>
      <c r="H20" s="550"/>
      <c r="I20" s="550"/>
      <c r="J20" s="550"/>
      <c r="K20" s="550"/>
      <c r="L20" s="550"/>
      <c r="M20" s="550"/>
      <c r="N20" s="550"/>
      <c r="O20" s="550"/>
      <c r="P20" s="550"/>
      <c r="Q20" s="550"/>
      <c r="R20" s="550"/>
      <c r="S20" s="550"/>
      <c r="U20" s="139"/>
      <c r="Y20" s="723"/>
    </row>
    <row r="21" spans="2:28" ht="19.5" customHeight="1" x14ac:dyDescent="0.15">
      <c r="B21" s="144"/>
      <c r="D21" s="12"/>
      <c r="E21" s="550" t="s">
        <v>1936</v>
      </c>
      <c r="F21" s="21"/>
      <c r="H21" s="550"/>
      <c r="I21" s="550"/>
      <c r="J21" s="550"/>
      <c r="K21" s="550"/>
      <c r="L21" s="550"/>
      <c r="M21" s="550"/>
      <c r="N21" s="550"/>
      <c r="O21" s="550"/>
      <c r="P21" s="550"/>
      <c r="Q21" s="550"/>
      <c r="R21" s="550"/>
      <c r="S21" s="550"/>
      <c r="U21" s="139"/>
      <c r="Y21" s="723"/>
    </row>
    <row r="22" spans="2:28" ht="17.25" customHeight="1" x14ac:dyDescent="0.15">
      <c r="B22" s="144"/>
      <c r="D22" s="12"/>
      <c r="E22" s="550" t="s">
        <v>1937</v>
      </c>
      <c r="F22" s="21"/>
      <c r="H22" s="550"/>
      <c r="I22" s="550"/>
      <c r="J22" s="550"/>
      <c r="K22" s="550"/>
      <c r="L22" s="550"/>
      <c r="M22" s="550"/>
      <c r="N22" s="550"/>
      <c r="O22" s="550"/>
      <c r="P22" s="550"/>
      <c r="Q22" s="550"/>
      <c r="R22" s="550"/>
      <c r="S22" s="550"/>
      <c r="U22" s="139"/>
      <c r="Y22" s="723"/>
    </row>
    <row r="23" spans="2:28" ht="20.25" customHeight="1" x14ac:dyDescent="0.15">
      <c r="B23" s="144"/>
      <c r="D23" s="12"/>
      <c r="E23" s="550" t="s">
        <v>1938</v>
      </c>
      <c r="F23" s="21"/>
      <c r="H23" s="550"/>
      <c r="I23" s="550"/>
      <c r="J23" s="550"/>
      <c r="K23" s="550"/>
      <c r="L23" s="550"/>
      <c r="M23" s="550"/>
      <c r="N23" s="550"/>
      <c r="O23" s="550"/>
      <c r="P23" s="550"/>
      <c r="Q23" s="550"/>
      <c r="R23" s="550"/>
      <c r="S23" s="550"/>
      <c r="U23" s="139"/>
      <c r="Y23" s="723"/>
    </row>
    <row r="24" spans="2:28" ht="18" customHeight="1" x14ac:dyDescent="0.15">
      <c r="B24" s="144"/>
      <c r="D24" s="12"/>
      <c r="E24" s="550" t="s">
        <v>1939</v>
      </c>
      <c r="F24" s="21"/>
      <c r="H24" s="550"/>
      <c r="I24" s="550"/>
      <c r="J24" s="550"/>
      <c r="K24" s="550"/>
      <c r="L24" s="550"/>
      <c r="M24" s="550"/>
      <c r="N24" s="550"/>
      <c r="O24" s="550"/>
      <c r="P24" s="550"/>
      <c r="Q24" s="550"/>
      <c r="R24" s="550"/>
      <c r="S24" s="550"/>
      <c r="U24" s="139"/>
      <c r="Y24" s="723"/>
    </row>
    <row r="25" spans="2:28" ht="18.75" customHeight="1" x14ac:dyDescent="0.15">
      <c r="B25" s="144"/>
      <c r="D25" s="12"/>
      <c r="E25" s="550" t="s">
        <v>1940</v>
      </c>
      <c r="F25" s="21"/>
      <c r="H25" s="550"/>
      <c r="I25" s="550"/>
      <c r="J25" s="550"/>
      <c r="K25" s="550"/>
      <c r="L25" s="550"/>
      <c r="M25" s="550"/>
      <c r="N25" s="550"/>
      <c r="O25" s="550"/>
      <c r="P25" s="550"/>
      <c r="Q25" s="550"/>
      <c r="R25" s="550"/>
      <c r="S25" s="550"/>
      <c r="U25" s="139"/>
      <c r="Y25" s="723"/>
    </row>
    <row r="26" spans="2:28" ht="6.75" customHeight="1" x14ac:dyDescent="0.15">
      <c r="B26" s="135"/>
      <c r="C26" s="8"/>
      <c r="D26" s="659"/>
      <c r="E26" s="8"/>
      <c r="F26" s="8"/>
      <c r="G26" s="8"/>
      <c r="H26" s="8"/>
      <c r="I26" s="8"/>
      <c r="J26" s="8"/>
      <c r="K26" s="8"/>
      <c r="L26" s="8"/>
      <c r="M26" s="8"/>
      <c r="N26" s="8"/>
      <c r="O26" s="8"/>
      <c r="P26" s="8"/>
      <c r="Q26" s="8"/>
      <c r="R26" s="8"/>
      <c r="S26" s="8"/>
      <c r="T26" s="136"/>
      <c r="U26" s="8"/>
      <c r="V26" s="8"/>
      <c r="W26" s="8"/>
      <c r="X26" s="8"/>
      <c r="Y26" s="136"/>
    </row>
    <row r="27" spans="2:28" ht="5.25" customHeight="1" x14ac:dyDescent="0.15">
      <c r="D27" s="12"/>
    </row>
    <row r="28" spans="2:28" ht="18.75" customHeight="1" x14ac:dyDescent="0.15">
      <c r="B28" s="1" t="s">
        <v>1018</v>
      </c>
    </row>
    <row r="29" spans="2:28" ht="18.75" customHeight="1" x14ac:dyDescent="0.15">
      <c r="B29" s="1" t="s">
        <v>1019</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9"/>
  <dataValidations count="1">
    <dataValidation type="list" allowBlank="1" showInputMessage="1" showErrorMessage="1" sqref="Q7 G7 L7 V12 X12 X14 V14">
      <formula1>"□,■"</formula1>
    </dataValidation>
  </dataValidations>
  <pageMargins left="0.7" right="0.7" top="0.75" bottom="0.75" header="0.3" footer="0.3"/>
  <pageSetup paperSize="9" scale="91" fitToHeight="0"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51"/>
  </sheetPr>
  <dimension ref="A1:S84"/>
  <sheetViews>
    <sheetView workbookViewId="0"/>
  </sheetViews>
  <sheetFormatPr defaultColWidth="9" defaultRowHeight="13.5" x14ac:dyDescent="0.15"/>
  <cols>
    <col min="1" max="1" width="2.875" style="1565" customWidth="1"/>
    <col min="2" max="2" width="3" style="1565" customWidth="1"/>
    <col min="3" max="4" width="5.625" style="1565" customWidth="1"/>
    <col min="5" max="5" width="5.75" style="1565" customWidth="1"/>
    <col min="6" max="18" width="5" style="1565" customWidth="1"/>
    <col min="19" max="19" width="4.625" style="1565" customWidth="1"/>
    <col min="20" max="16384" width="9" style="1565"/>
  </cols>
  <sheetData>
    <row r="1" spans="1:19" ht="15.4" customHeight="1" x14ac:dyDescent="0.15">
      <c r="Q1" s="1566"/>
      <c r="S1" s="1566"/>
    </row>
    <row r="2" spans="1:19" ht="15.4" customHeight="1" x14ac:dyDescent="0.15">
      <c r="Q2" s="1566"/>
    </row>
    <row r="3" spans="1:19" ht="15.4" customHeight="1" x14ac:dyDescent="0.15">
      <c r="A3" s="3649" t="s">
        <v>3082</v>
      </c>
      <c r="B3" s="3649"/>
      <c r="C3" s="3649"/>
      <c r="D3" s="3649"/>
      <c r="E3" s="3649"/>
      <c r="F3" s="3649"/>
      <c r="G3" s="3649"/>
      <c r="H3" s="3649"/>
      <c r="I3" s="3649"/>
      <c r="J3" s="3649"/>
      <c r="K3" s="3649"/>
      <c r="L3" s="3649"/>
      <c r="M3" s="3649"/>
      <c r="N3" s="3649"/>
      <c r="O3" s="3649"/>
      <c r="P3" s="3649"/>
      <c r="Q3" s="3649"/>
    </row>
    <row r="4" spans="1:19" s="1567" customFormat="1" ht="15.4" customHeight="1" x14ac:dyDescent="0.15"/>
    <row r="5" spans="1:19" s="1567" customFormat="1" ht="22.5" customHeight="1" x14ac:dyDescent="0.15">
      <c r="A5" s="3650" t="s">
        <v>2594</v>
      </c>
      <c r="B5" s="3651"/>
      <c r="C5" s="3651"/>
      <c r="D5" s="3652"/>
      <c r="E5" s="3650"/>
      <c r="F5" s="3651"/>
      <c r="G5" s="3651"/>
      <c r="H5" s="3651"/>
      <c r="I5" s="3651"/>
      <c r="J5" s="3651"/>
      <c r="K5" s="3651"/>
      <c r="L5" s="3651"/>
      <c r="M5" s="3651"/>
      <c r="N5" s="3651"/>
      <c r="O5" s="3651"/>
      <c r="P5" s="3651"/>
      <c r="Q5" s="3652"/>
    </row>
    <row r="6" spans="1:19" s="1567" customFormat="1" ht="22.5" customHeight="1" x14ac:dyDescent="0.15">
      <c r="A6" s="3653" t="s">
        <v>2595</v>
      </c>
      <c r="B6" s="3654"/>
      <c r="C6" s="3654"/>
      <c r="D6" s="3655"/>
      <c r="E6" s="1568" t="s">
        <v>858</v>
      </c>
      <c r="F6" s="1569" t="s">
        <v>659</v>
      </c>
      <c r="G6" s="1569"/>
      <c r="H6" s="1569"/>
      <c r="I6" s="1569"/>
      <c r="J6" s="1570" t="s">
        <v>861</v>
      </c>
      <c r="K6" s="1569" t="s">
        <v>2743</v>
      </c>
      <c r="L6" s="1569"/>
      <c r="M6" s="1569"/>
      <c r="N6" s="1569"/>
      <c r="O6" s="1569"/>
      <c r="P6" s="1569"/>
      <c r="Q6" s="1571"/>
    </row>
    <row r="7" spans="1:19" s="1567" customFormat="1" ht="15.4" customHeight="1" x14ac:dyDescent="0.15"/>
    <row r="8" spans="1:19" s="1567" customFormat="1" ht="15.4" customHeight="1" x14ac:dyDescent="0.15"/>
    <row r="9" spans="1:19" s="1567" customFormat="1" ht="15.4" customHeight="1" x14ac:dyDescent="0.15">
      <c r="A9" s="1567" t="s">
        <v>3083</v>
      </c>
      <c r="Q9" s="1569"/>
      <c r="R9" s="1569"/>
      <c r="S9" s="1569"/>
    </row>
    <row r="10" spans="1:19" s="1567" customFormat="1" ht="15.4" customHeight="1" x14ac:dyDescent="0.15">
      <c r="A10" s="1572"/>
      <c r="B10" s="1573"/>
      <c r="C10" s="1573"/>
      <c r="D10" s="1573"/>
      <c r="E10" s="1573"/>
      <c r="F10" s="1573"/>
      <c r="G10" s="1573"/>
      <c r="H10" s="1573"/>
      <c r="I10" s="1573"/>
      <c r="J10" s="1573"/>
      <c r="K10" s="1573"/>
      <c r="L10" s="1573"/>
      <c r="M10" s="1573"/>
      <c r="N10" s="1573"/>
      <c r="O10" s="1573"/>
      <c r="P10" s="1573"/>
      <c r="S10" s="1574"/>
    </row>
    <row r="11" spans="1:19" s="1567" customFormat="1" ht="15.95" customHeight="1" thickBot="1" x14ac:dyDescent="0.2">
      <c r="A11" s="1575" t="s">
        <v>3084</v>
      </c>
      <c r="B11" s="3656" t="s">
        <v>3085</v>
      </c>
      <c r="C11" s="3656"/>
      <c r="D11" s="3656"/>
      <c r="E11" s="3656"/>
      <c r="F11" s="3656"/>
      <c r="G11" s="3656"/>
      <c r="H11" s="3656"/>
      <c r="I11" s="3656"/>
      <c r="J11" s="3656"/>
      <c r="K11" s="3656"/>
      <c r="L11" s="3656"/>
      <c r="M11" s="3656"/>
      <c r="N11" s="3656"/>
      <c r="O11" s="3656"/>
      <c r="P11" s="3656"/>
      <c r="Q11" s="3656"/>
      <c r="S11" s="1576"/>
    </row>
    <row r="12" spans="1:19" s="1567" customFormat="1" ht="27.4" customHeight="1" x14ac:dyDescent="0.15">
      <c r="A12" s="1577"/>
      <c r="B12" s="1578"/>
      <c r="C12" s="3646" t="s">
        <v>2599</v>
      </c>
      <c r="D12" s="3647"/>
      <c r="E12" s="3648"/>
      <c r="F12" s="1579" t="s">
        <v>3086</v>
      </c>
      <c r="G12" s="1579" t="s">
        <v>3086</v>
      </c>
      <c r="H12" s="1579" t="s">
        <v>3086</v>
      </c>
      <c r="I12" s="1579" t="s">
        <v>3086</v>
      </c>
      <c r="J12" s="1579" t="s">
        <v>3086</v>
      </c>
      <c r="K12" s="1579" t="s">
        <v>3086</v>
      </c>
      <c r="L12" s="1580" t="s">
        <v>1345</v>
      </c>
      <c r="S12" s="1576"/>
    </row>
    <row r="13" spans="1:19" s="1567" customFormat="1" ht="37.5" customHeight="1" thickBot="1" x14ac:dyDescent="0.2">
      <c r="A13" s="1577"/>
      <c r="B13" s="1581" t="s">
        <v>858</v>
      </c>
      <c r="C13" s="1582" t="s">
        <v>3087</v>
      </c>
      <c r="D13" s="1583"/>
      <c r="E13" s="1584"/>
      <c r="F13" s="1584"/>
      <c r="G13" s="1584"/>
      <c r="H13" s="1584"/>
      <c r="I13" s="1584"/>
      <c r="J13" s="1584"/>
      <c r="K13" s="1584"/>
      <c r="L13" s="1585">
        <f>SUM(F13:K13)</f>
        <v>0</v>
      </c>
      <c r="M13" s="1567" t="s">
        <v>3088</v>
      </c>
      <c r="N13" s="1586" t="s">
        <v>3089</v>
      </c>
      <c r="S13" s="1576"/>
    </row>
    <row r="14" spans="1:19" s="1567" customFormat="1" ht="42" customHeight="1" thickBot="1" x14ac:dyDescent="0.2">
      <c r="A14" s="1577"/>
      <c r="B14" s="1587" t="s">
        <v>861</v>
      </c>
      <c r="C14" s="3657" t="s">
        <v>3090</v>
      </c>
      <c r="D14" s="3658"/>
      <c r="E14" s="3659"/>
      <c r="F14" s="1584"/>
      <c r="G14" s="1584"/>
      <c r="H14" s="1584"/>
      <c r="I14" s="1584"/>
      <c r="J14" s="1584"/>
      <c r="K14" s="1584"/>
      <c r="L14" s="1588">
        <f>SUM(F14:K14)</f>
        <v>0</v>
      </c>
      <c r="M14" s="1567" t="s">
        <v>3091</v>
      </c>
      <c r="N14" s="1589"/>
      <c r="O14" s="1567" t="s">
        <v>576</v>
      </c>
      <c r="P14" s="1590" t="s">
        <v>2604</v>
      </c>
      <c r="Q14" s="3660" t="s">
        <v>3092</v>
      </c>
      <c r="R14" s="3660"/>
      <c r="S14" s="1576"/>
    </row>
    <row r="15" spans="1:19" s="1567" customFormat="1" ht="18" customHeight="1" x14ac:dyDescent="0.15">
      <c r="A15" s="1577"/>
      <c r="D15" s="1590"/>
      <c r="E15" s="1590"/>
      <c r="F15" s="1590"/>
      <c r="G15" s="1590"/>
      <c r="H15" s="1590"/>
      <c r="I15" s="1590"/>
      <c r="J15" s="1590"/>
      <c r="K15" s="1590"/>
      <c r="L15" s="1590"/>
      <c r="M15" s="1590"/>
      <c r="N15" s="1590"/>
      <c r="O15" s="1590"/>
      <c r="Q15" s="1591"/>
      <c r="S15" s="1576"/>
    </row>
    <row r="16" spans="1:19" s="1567" customFormat="1" ht="15.4" customHeight="1" thickBot="1" x14ac:dyDescent="0.2">
      <c r="A16" s="1575" t="s">
        <v>3093</v>
      </c>
      <c r="B16" s="3656" t="s">
        <v>3094</v>
      </c>
      <c r="C16" s="3656"/>
      <c r="D16" s="3656"/>
      <c r="E16" s="3656"/>
      <c r="F16" s="3656"/>
      <c r="G16" s="3656"/>
      <c r="H16" s="3656"/>
      <c r="I16" s="3656"/>
      <c r="J16" s="3656"/>
      <c r="K16" s="3656"/>
      <c r="L16" s="3656"/>
      <c r="M16" s="3656"/>
      <c r="N16" s="3656"/>
      <c r="O16" s="3656"/>
      <c r="P16" s="3656"/>
      <c r="Q16" s="3656"/>
      <c r="S16" s="1576"/>
    </row>
    <row r="17" spans="1:19" s="1567" customFormat="1" ht="27.4" customHeight="1" x14ac:dyDescent="0.15">
      <c r="A17" s="1577"/>
      <c r="B17" s="1578"/>
      <c r="C17" s="3646" t="s">
        <v>2599</v>
      </c>
      <c r="D17" s="3647"/>
      <c r="E17" s="3648"/>
      <c r="F17" s="1579" t="s">
        <v>3086</v>
      </c>
      <c r="G17" s="1579" t="s">
        <v>3086</v>
      </c>
      <c r="H17" s="1579" t="s">
        <v>3086</v>
      </c>
      <c r="I17" s="1579" t="s">
        <v>3086</v>
      </c>
      <c r="J17" s="1579" t="s">
        <v>3086</v>
      </c>
      <c r="K17" s="1579" t="s">
        <v>3086</v>
      </c>
      <c r="L17" s="1579" t="s">
        <v>3086</v>
      </c>
      <c r="M17" s="1579" t="s">
        <v>3086</v>
      </c>
      <c r="N17" s="1579" t="s">
        <v>3086</v>
      </c>
      <c r="O17" s="1579" t="s">
        <v>3086</v>
      </c>
      <c r="P17" s="1579" t="s">
        <v>3086</v>
      </c>
      <c r="Q17" s="1579" t="s">
        <v>3086</v>
      </c>
      <c r="R17" s="1580" t="s">
        <v>1345</v>
      </c>
      <c r="S17" s="1576"/>
    </row>
    <row r="18" spans="1:19" s="1567" customFormat="1" ht="37.5" customHeight="1" thickBot="1" x14ac:dyDescent="0.2">
      <c r="A18" s="1577"/>
      <c r="B18" s="1581" t="s">
        <v>858</v>
      </c>
      <c r="C18" s="1582" t="s">
        <v>3087</v>
      </c>
      <c r="D18" s="1583"/>
      <c r="E18" s="1584"/>
      <c r="F18" s="1584"/>
      <c r="G18" s="1584"/>
      <c r="H18" s="1584"/>
      <c r="I18" s="1584"/>
      <c r="J18" s="1584"/>
      <c r="K18" s="1584"/>
      <c r="L18" s="1584"/>
      <c r="M18" s="1584"/>
      <c r="N18" s="1584"/>
      <c r="O18" s="1584"/>
      <c r="P18" s="1584"/>
      <c r="Q18" s="1584"/>
      <c r="R18" s="1588">
        <f>SUM(F18:Q18)</f>
        <v>0</v>
      </c>
      <c r="S18" s="1576" t="s">
        <v>3088</v>
      </c>
    </row>
    <row r="19" spans="1:19" s="1567" customFormat="1" ht="42" customHeight="1" thickBot="1" x14ac:dyDescent="0.2">
      <c r="A19" s="1577"/>
      <c r="B19" s="1587" t="s">
        <v>861</v>
      </c>
      <c r="C19" s="3657" t="s">
        <v>3090</v>
      </c>
      <c r="D19" s="3658"/>
      <c r="E19" s="3659"/>
      <c r="F19" s="1592"/>
      <c r="G19" s="1592"/>
      <c r="H19" s="1592"/>
      <c r="I19" s="1592"/>
      <c r="J19" s="1592"/>
      <c r="K19" s="1592"/>
      <c r="L19" s="1584"/>
      <c r="M19" s="1584"/>
      <c r="N19" s="1584"/>
      <c r="O19" s="1584"/>
      <c r="P19" s="1584"/>
      <c r="Q19" s="1584"/>
      <c r="R19" s="1588">
        <f>SUM(F19:Q19)</f>
        <v>0</v>
      </c>
      <c r="S19" s="1576" t="s">
        <v>3091</v>
      </c>
    </row>
    <row r="20" spans="1:19" s="1567" customFormat="1" ht="18" customHeight="1" thickBot="1" x14ac:dyDescent="0.2">
      <c r="A20" s="1577"/>
      <c r="D20" s="1590"/>
      <c r="E20" s="1590"/>
      <c r="F20" s="1590"/>
      <c r="G20" s="1590"/>
      <c r="H20" s="1590"/>
      <c r="I20" s="1590"/>
      <c r="J20" s="1590"/>
      <c r="K20" s="1590"/>
      <c r="L20" s="1590"/>
      <c r="M20" s="1590"/>
      <c r="N20" s="1586" t="s">
        <v>3089</v>
      </c>
      <c r="S20" s="1576"/>
    </row>
    <row r="21" spans="1:19" s="1567" customFormat="1" ht="42" customHeight="1" thickBot="1" x14ac:dyDescent="0.2">
      <c r="A21" s="1577"/>
      <c r="D21" s="1590"/>
      <c r="E21" s="1590"/>
      <c r="F21" s="1590"/>
      <c r="G21" s="1590"/>
      <c r="H21" s="1590"/>
      <c r="I21" s="1590"/>
      <c r="J21" s="1590"/>
      <c r="K21" s="1590"/>
      <c r="L21" s="1590"/>
      <c r="M21" s="1590"/>
      <c r="N21" s="1589"/>
      <c r="O21" s="1567" t="s">
        <v>576</v>
      </c>
      <c r="P21" s="1590" t="s">
        <v>2604</v>
      </c>
      <c r="Q21" s="3660" t="s">
        <v>3092</v>
      </c>
      <c r="R21" s="3660"/>
      <c r="S21" s="1576"/>
    </row>
    <row r="22" spans="1:19" s="1567" customFormat="1" ht="18" customHeight="1" x14ac:dyDescent="0.15">
      <c r="A22" s="1577"/>
      <c r="D22" s="1590"/>
      <c r="E22" s="1590"/>
      <c r="F22" s="1590"/>
      <c r="G22" s="1590"/>
      <c r="H22" s="1590"/>
      <c r="I22" s="1590"/>
      <c r="J22" s="1590"/>
      <c r="K22" s="1590"/>
      <c r="L22" s="1590"/>
      <c r="M22" s="1590"/>
      <c r="Q22" s="1593"/>
      <c r="S22" s="1576"/>
    </row>
    <row r="23" spans="1:19" s="1567" customFormat="1" ht="15.4" customHeight="1" thickBot="1" x14ac:dyDescent="0.2">
      <c r="A23" s="1575" t="s">
        <v>3095</v>
      </c>
      <c r="B23" s="3656" t="s">
        <v>3096</v>
      </c>
      <c r="C23" s="3656"/>
      <c r="D23" s="3656"/>
      <c r="E23" s="3656"/>
      <c r="F23" s="3656"/>
      <c r="G23" s="3656"/>
      <c r="H23" s="3656"/>
      <c r="I23" s="3656"/>
      <c r="J23" s="3656"/>
      <c r="K23" s="3656"/>
      <c r="L23" s="3656"/>
      <c r="M23" s="3656"/>
      <c r="N23" s="3656"/>
      <c r="O23" s="3656"/>
      <c r="P23" s="3656"/>
      <c r="Q23" s="3656"/>
      <c r="S23" s="1576"/>
    </row>
    <row r="24" spans="1:19" s="1567" customFormat="1" ht="27.4" customHeight="1" x14ac:dyDescent="0.15">
      <c r="A24" s="1577"/>
      <c r="B24" s="1578"/>
      <c r="C24" s="3646" t="s">
        <v>2599</v>
      </c>
      <c r="D24" s="3647"/>
      <c r="E24" s="3648"/>
      <c r="F24" s="1579" t="s">
        <v>3086</v>
      </c>
      <c r="G24" s="1579" t="s">
        <v>3086</v>
      </c>
      <c r="H24" s="1579" t="s">
        <v>3086</v>
      </c>
      <c r="I24" s="1579" t="s">
        <v>3086</v>
      </c>
      <c r="J24" s="1579" t="s">
        <v>3086</v>
      </c>
      <c r="K24" s="1579" t="s">
        <v>3086</v>
      </c>
      <c r="L24" s="1580" t="s">
        <v>1345</v>
      </c>
      <c r="S24" s="1576"/>
    </row>
    <row r="25" spans="1:19" s="1567" customFormat="1" ht="37.5" customHeight="1" thickBot="1" x14ac:dyDescent="0.2">
      <c r="A25" s="1577"/>
      <c r="B25" s="1581" t="s">
        <v>858</v>
      </c>
      <c r="C25" s="1582" t="s">
        <v>3087</v>
      </c>
      <c r="D25" s="1583"/>
      <c r="E25" s="1584"/>
      <c r="F25" s="1584"/>
      <c r="G25" s="1584"/>
      <c r="H25" s="1584"/>
      <c r="I25" s="1584"/>
      <c r="J25" s="1584"/>
      <c r="K25" s="1584"/>
      <c r="L25" s="1588">
        <f>SUM(F25:K25)</f>
        <v>0</v>
      </c>
      <c r="M25" s="1567" t="s">
        <v>3097</v>
      </c>
      <c r="N25" s="1586" t="s">
        <v>3098</v>
      </c>
      <c r="S25" s="1576"/>
    </row>
    <row r="26" spans="1:19" s="1567" customFormat="1" ht="43.5" customHeight="1" thickBot="1" x14ac:dyDescent="0.2">
      <c r="A26" s="1577"/>
      <c r="B26" s="1587" t="s">
        <v>861</v>
      </c>
      <c r="C26" s="3657" t="s">
        <v>3099</v>
      </c>
      <c r="D26" s="3658"/>
      <c r="E26" s="3659"/>
      <c r="F26" s="1584"/>
      <c r="G26" s="1584"/>
      <c r="H26" s="1584"/>
      <c r="I26" s="1584"/>
      <c r="J26" s="1584"/>
      <c r="K26" s="1584"/>
      <c r="L26" s="1588">
        <f>SUM(F26:K26)</f>
        <v>0</v>
      </c>
      <c r="M26" s="1567" t="s">
        <v>3100</v>
      </c>
      <c r="N26" s="1589"/>
      <c r="O26" s="1567" t="s">
        <v>576</v>
      </c>
      <c r="P26" s="1590" t="s">
        <v>2604</v>
      </c>
      <c r="Q26" s="3660" t="s">
        <v>3101</v>
      </c>
      <c r="R26" s="3660"/>
      <c r="S26" s="1576"/>
    </row>
    <row r="27" spans="1:19" s="1567" customFormat="1" ht="18" customHeight="1" x14ac:dyDescent="0.15">
      <c r="A27" s="1577"/>
      <c r="B27" s="1590"/>
      <c r="C27" s="1594"/>
      <c r="D27" s="1594"/>
      <c r="E27" s="1594"/>
      <c r="L27" s="1590"/>
      <c r="Q27" s="1593"/>
      <c r="S27" s="1576"/>
    </row>
    <row r="28" spans="1:19" s="1567" customFormat="1" ht="15.4" customHeight="1" thickBot="1" x14ac:dyDescent="0.2">
      <c r="A28" s="1575" t="s">
        <v>3102</v>
      </c>
      <c r="B28" s="3656" t="s">
        <v>3103</v>
      </c>
      <c r="C28" s="3656"/>
      <c r="D28" s="3656"/>
      <c r="E28" s="3656"/>
      <c r="F28" s="3656"/>
      <c r="G28" s="3656"/>
      <c r="H28" s="3656"/>
      <c r="I28" s="3656"/>
      <c r="J28" s="3656"/>
      <c r="K28" s="3656"/>
      <c r="L28" s="3656"/>
      <c r="M28" s="3656"/>
      <c r="N28" s="3656"/>
      <c r="O28" s="3656"/>
      <c r="P28" s="3656"/>
      <c r="Q28" s="3656"/>
      <c r="R28" s="1595"/>
      <c r="S28" s="1576"/>
    </row>
    <row r="29" spans="1:19" s="1567" customFormat="1" ht="27.4" customHeight="1" x14ac:dyDescent="0.15">
      <c r="A29" s="1577"/>
      <c r="B29" s="1578"/>
      <c r="C29" s="3646" t="s">
        <v>2599</v>
      </c>
      <c r="D29" s="3647"/>
      <c r="E29" s="3648"/>
      <c r="F29" s="1579" t="s">
        <v>3086</v>
      </c>
      <c r="G29" s="1579" t="s">
        <v>3086</v>
      </c>
      <c r="H29" s="1579" t="s">
        <v>3086</v>
      </c>
      <c r="I29" s="1579" t="s">
        <v>3086</v>
      </c>
      <c r="J29" s="1579" t="s">
        <v>3086</v>
      </c>
      <c r="K29" s="1579" t="s">
        <v>3086</v>
      </c>
      <c r="L29" s="1579" t="s">
        <v>3086</v>
      </c>
      <c r="M29" s="1579" t="s">
        <v>3086</v>
      </c>
      <c r="N29" s="1579" t="s">
        <v>3086</v>
      </c>
      <c r="O29" s="1579" t="s">
        <v>3086</v>
      </c>
      <c r="P29" s="1579" t="s">
        <v>3086</v>
      </c>
      <c r="Q29" s="1579" t="s">
        <v>3086</v>
      </c>
      <c r="R29" s="1580" t="s">
        <v>1345</v>
      </c>
      <c r="S29" s="1576"/>
    </row>
    <row r="30" spans="1:19" s="1567" customFormat="1" ht="37.5" customHeight="1" thickBot="1" x14ac:dyDescent="0.2">
      <c r="A30" s="1577"/>
      <c r="B30" s="1581" t="s">
        <v>858</v>
      </c>
      <c r="C30" s="1582" t="s">
        <v>3087</v>
      </c>
      <c r="D30" s="1583"/>
      <c r="E30" s="1584"/>
      <c r="F30" s="1584"/>
      <c r="G30" s="1584"/>
      <c r="H30" s="1584"/>
      <c r="I30" s="1584"/>
      <c r="J30" s="1584"/>
      <c r="K30" s="1584"/>
      <c r="L30" s="1584"/>
      <c r="M30" s="1584"/>
      <c r="N30" s="1584"/>
      <c r="O30" s="1584"/>
      <c r="P30" s="1584"/>
      <c r="Q30" s="1584"/>
      <c r="R30" s="1588">
        <f>SUM(F30:Q30)</f>
        <v>0</v>
      </c>
      <c r="S30" s="1576" t="s">
        <v>3097</v>
      </c>
    </row>
    <row r="31" spans="1:19" s="1567" customFormat="1" ht="43.5" customHeight="1" thickBot="1" x14ac:dyDescent="0.2">
      <c r="A31" s="1577"/>
      <c r="B31" s="1587" t="s">
        <v>861</v>
      </c>
      <c r="C31" s="3657" t="s">
        <v>3099</v>
      </c>
      <c r="D31" s="3658"/>
      <c r="E31" s="3659"/>
      <c r="F31" s="1592"/>
      <c r="G31" s="1592"/>
      <c r="H31" s="1592"/>
      <c r="I31" s="1592"/>
      <c r="J31" s="1592"/>
      <c r="K31" s="1592"/>
      <c r="L31" s="1584"/>
      <c r="M31" s="1584"/>
      <c r="N31" s="1584"/>
      <c r="O31" s="1584"/>
      <c r="P31" s="1584"/>
      <c r="Q31" s="1584"/>
      <c r="R31" s="1588">
        <f>SUM(F31:Q31)</f>
        <v>0</v>
      </c>
      <c r="S31" s="1576" t="s">
        <v>3100</v>
      </c>
    </row>
    <row r="32" spans="1:19" s="1567" customFormat="1" ht="18" customHeight="1" thickBot="1" x14ac:dyDescent="0.2">
      <c r="A32" s="1577"/>
      <c r="D32" s="1590"/>
      <c r="E32" s="1590"/>
      <c r="F32" s="1590"/>
      <c r="G32" s="1590"/>
      <c r="H32" s="1590"/>
      <c r="I32" s="1590"/>
      <c r="J32" s="1590"/>
      <c r="K32" s="1590"/>
      <c r="L32" s="1590"/>
      <c r="M32" s="1590"/>
      <c r="N32" s="1586" t="s">
        <v>3098</v>
      </c>
      <c r="S32" s="1576"/>
    </row>
    <row r="33" spans="1:19" s="1567" customFormat="1" ht="42" customHeight="1" thickBot="1" x14ac:dyDescent="0.2">
      <c r="A33" s="1577"/>
      <c r="D33" s="1590"/>
      <c r="E33" s="1590"/>
      <c r="F33" s="1590"/>
      <c r="G33" s="1590"/>
      <c r="H33" s="1590"/>
      <c r="I33" s="1590"/>
      <c r="J33" s="1590"/>
      <c r="K33" s="1590"/>
      <c r="L33" s="1590"/>
      <c r="M33" s="1590"/>
      <c r="N33" s="1589"/>
      <c r="O33" s="1567" t="s">
        <v>576</v>
      </c>
      <c r="P33" s="1567" t="s">
        <v>2604</v>
      </c>
      <c r="Q33" s="3660" t="s">
        <v>3101</v>
      </c>
      <c r="R33" s="3660"/>
      <c r="S33" s="1576"/>
    </row>
    <row r="34" spans="1:19" s="1567" customFormat="1" ht="18" customHeight="1" x14ac:dyDescent="0.15">
      <c r="A34" s="1596"/>
      <c r="B34" s="1569"/>
      <c r="C34" s="1569"/>
      <c r="D34" s="1597"/>
      <c r="E34" s="1597"/>
      <c r="F34" s="1597"/>
      <c r="G34" s="1597"/>
      <c r="H34" s="1597"/>
      <c r="I34" s="1597"/>
      <c r="J34" s="1597"/>
      <c r="K34" s="1597"/>
      <c r="L34" s="1597"/>
      <c r="M34" s="1597"/>
      <c r="N34" s="1597"/>
      <c r="O34" s="1597"/>
      <c r="P34" s="1569"/>
      <c r="Q34" s="1598"/>
      <c r="R34" s="1569"/>
      <c r="S34" s="1571"/>
    </row>
    <row r="35" spans="1:19" s="1567" customFormat="1" ht="18" customHeight="1" x14ac:dyDescent="0.15">
      <c r="A35" s="1572"/>
      <c r="B35" s="1573"/>
      <c r="C35" s="1573"/>
      <c r="D35" s="1599"/>
      <c r="E35" s="1599"/>
      <c r="F35" s="1599"/>
      <c r="G35" s="1599"/>
      <c r="H35" s="1599"/>
      <c r="I35" s="1599"/>
      <c r="J35" s="1599"/>
      <c r="K35" s="1599"/>
      <c r="L35" s="1599"/>
      <c r="M35" s="1599"/>
      <c r="N35" s="1599"/>
      <c r="O35" s="1599"/>
      <c r="P35" s="1573"/>
      <c r="Q35" s="1600"/>
      <c r="R35" s="1573"/>
      <c r="S35" s="1574"/>
    </row>
    <row r="36" spans="1:19" s="1567" customFormat="1" ht="15.4" customHeight="1" x14ac:dyDescent="0.15">
      <c r="A36" s="1575" t="s">
        <v>3104</v>
      </c>
      <c r="B36" s="3661" t="s">
        <v>3105</v>
      </c>
      <c r="C36" s="3661"/>
      <c r="D36" s="3661"/>
      <c r="E36" s="3661"/>
      <c r="F36" s="3661"/>
      <c r="G36" s="3661"/>
      <c r="H36" s="3661"/>
      <c r="I36" s="3661"/>
      <c r="J36" s="3661"/>
      <c r="K36" s="3661"/>
      <c r="L36" s="3661"/>
      <c r="M36" s="3661"/>
      <c r="N36" s="3661"/>
      <c r="O36" s="3661"/>
      <c r="P36" s="3661"/>
      <c r="Q36" s="3661"/>
      <c r="R36" s="3661"/>
      <c r="S36" s="3662"/>
    </row>
    <row r="37" spans="1:19" s="1567" customFormat="1" ht="15.4" customHeight="1" x14ac:dyDescent="0.15">
      <c r="A37" s="1577"/>
      <c r="B37" s="3663" t="s">
        <v>2599</v>
      </c>
      <c r="C37" s="3663"/>
      <c r="D37" s="3664" t="s">
        <v>3106</v>
      </c>
      <c r="E37" s="3663"/>
      <c r="F37" s="3663"/>
      <c r="G37" s="3664" t="s">
        <v>3107</v>
      </c>
      <c r="H37" s="3663"/>
      <c r="I37" s="3663"/>
      <c r="J37" s="3665" t="s">
        <v>2602</v>
      </c>
      <c r="K37" s="3665"/>
      <c r="L37" s="3665"/>
      <c r="M37" s="3665" t="s">
        <v>3108</v>
      </c>
      <c r="N37" s="3665"/>
      <c r="O37" s="3665"/>
      <c r="S37" s="1576"/>
    </row>
    <row r="38" spans="1:19" s="1567" customFormat="1" ht="15.4" customHeight="1" x14ac:dyDescent="0.15">
      <c r="A38" s="1577"/>
      <c r="B38" s="3663"/>
      <c r="C38" s="3663"/>
      <c r="D38" s="3664"/>
      <c r="E38" s="3663"/>
      <c r="F38" s="3663"/>
      <c r="G38" s="3664"/>
      <c r="H38" s="3663"/>
      <c r="I38" s="3663"/>
      <c r="J38" s="3665"/>
      <c r="K38" s="3665"/>
      <c r="L38" s="3665"/>
      <c r="M38" s="3665"/>
      <c r="N38" s="3665"/>
      <c r="O38" s="3665"/>
      <c r="S38" s="1576"/>
    </row>
    <row r="39" spans="1:19" s="1567" customFormat="1" ht="15.4" customHeight="1" x14ac:dyDescent="0.15">
      <c r="A39" s="1577"/>
      <c r="B39" s="3663"/>
      <c r="C39" s="3663"/>
      <c r="D39" s="3663"/>
      <c r="E39" s="3663"/>
      <c r="F39" s="3663"/>
      <c r="G39" s="3663"/>
      <c r="H39" s="3663"/>
      <c r="I39" s="3663"/>
      <c r="J39" s="3665"/>
      <c r="K39" s="3665"/>
      <c r="L39" s="3665"/>
      <c r="M39" s="3665"/>
      <c r="N39" s="3665"/>
      <c r="O39" s="3665"/>
      <c r="S39" s="1576"/>
    </row>
    <row r="40" spans="1:19" s="1567" customFormat="1" ht="18" customHeight="1" x14ac:dyDescent="0.15">
      <c r="A40" s="1577"/>
      <c r="B40" s="1601"/>
      <c r="C40" s="1602" t="s">
        <v>1574</v>
      </c>
      <c r="D40" s="3666"/>
      <c r="E40" s="3666"/>
      <c r="F40" s="3666"/>
      <c r="G40" s="3666"/>
      <c r="H40" s="3666"/>
      <c r="I40" s="3666"/>
      <c r="J40" s="3667"/>
      <c r="K40" s="3668"/>
      <c r="L40" s="1603" t="s">
        <v>576</v>
      </c>
      <c r="M40" s="3669">
        <f>+(J43/3)*100</f>
        <v>0</v>
      </c>
      <c r="N40" s="3670"/>
      <c r="O40" s="1574"/>
      <c r="Q40" s="3660" t="s">
        <v>1405</v>
      </c>
      <c r="R40" s="3660"/>
      <c r="S40" s="1576"/>
    </row>
    <row r="41" spans="1:19" s="1567" customFormat="1" ht="18" customHeight="1" x14ac:dyDescent="0.15">
      <c r="A41" s="1577"/>
      <c r="B41" s="1604"/>
      <c r="C41" s="1605" t="s">
        <v>479</v>
      </c>
      <c r="D41" s="3675"/>
      <c r="E41" s="3675"/>
      <c r="F41" s="3675"/>
      <c r="G41" s="3675"/>
      <c r="H41" s="3675"/>
      <c r="I41" s="3675"/>
      <c r="J41" s="3676"/>
      <c r="K41" s="3677"/>
      <c r="L41" s="1606" t="s">
        <v>576</v>
      </c>
      <c r="M41" s="3671"/>
      <c r="N41" s="3672"/>
      <c r="O41" s="1576"/>
      <c r="P41" s="1567" t="s">
        <v>2604</v>
      </c>
      <c r="Q41" s="3660"/>
      <c r="R41" s="3660"/>
      <c r="S41" s="1576"/>
    </row>
    <row r="42" spans="1:19" s="1567" customFormat="1" ht="18" customHeight="1" x14ac:dyDescent="0.15">
      <c r="A42" s="1577"/>
      <c r="B42" s="1596"/>
      <c r="C42" s="1571" t="s">
        <v>479</v>
      </c>
      <c r="D42" s="3678"/>
      <c r="E42" s="3678"/>
      <c r="F42" s="3678"/>
      <c r="G42" s="3678"/>
      <c r="H42" s="3678"/>
      <c r="I42" s="3678"/>
      <c r="J42" s="3653"/>
      <c r="K42" s="3654"/>
      <c r="L42" s="1607" t="s">
        <v>576</v>
      </c>
      <c r="M42" s="3673"/>
      <c r="N42" s="3674"/>
      <c r="O42" s="1607" t="s">
        <v>576</v>
      </c>
      <c r="Q42" s="3660"/>
      <c r="R42" s="3660"/>
      <c r="S42" s="1576"/>
    </row>
    <row r="43" spans="1:19" s="1567" customFormat="1" ht="18" customHeight="1" x14ac:dyDescent="0.15">
      <c r="A43" s="1577"/>
      <c r="D43" s="1590"/>
      <c r="E43" s="1590"/>
      <c r="F43" s="1590"/>
      <c r="G43" s="1590"/>
      <c r="H43" s="1590"/>
      <c r="I43" s="1590"/>
      <c r="J43" s="3679"/>
      <c r="K43" s="3679"/>
      <c r="L43" s="1590"/>
      <c r="M43" s="1590"/>
      <c r="N43" s="1590"/>
      <c r="O43" s="1590"/>
      <c r="Q43" s="1591"/>
      <c r="S43" s="1576"/>
    </row>
    <row r="44" spans="1:19" s="1610" customFormat="1" ht="15.4" customHeight="1" x14ac:dyDescent="0.15">
      <c r="A44" s="1608" t="s">
        <v>2605</v>
      </c>
      <c r="B44" s="1609"/>
      <c r="C44" s="1609"/>
      <c r="D44" s="1609"/>
      <c r="E44" s="1609"/>
      <c r="F44" s="1609"/>
      <c r="G44" s="1609"/>
      <c r="H44" s="1609"/>
      <c r="I44" s="1609"/>
      <c r="J44" s="1609"/>
      <c r="K44" s="1609"/>
      <c r="L44" s="1609"/>
      <c r="M44" s="1609"/>
      <c r="N44" s="1609"/>
      <c r="O44" s="1609"/>
      <c r="P44" s="1609"/>
      <c r="Q44" s="1609"/>
      <c r="S44" s="1611"/>
    </row>
    <row r="45" spans="1:19" s="1610" customFormat="1" ht="16.5" customHeight="1" x14ac:dyDescent="0.15">
      <c r="A45" s="1608">
        <v>1</v>
      </c>
      <c r="B45" s="1609" t="s">
        <v>3109</v>
      </c>
      <c r="C45" s="1609"/>
      <c r="D45" s="1609"/>
      <c r="E45" s="1609"/>
      <c r="F45" s="1609"/>
      <c r="G45" s="1609"/>
      <c r="H45" s="1609"/>
      <c r="I45" s="1609"/>
      <c r="J45" s="1609"/>
      <c r="K45" s="1609"/>
      <c r="L45" s="1609"/>
      <c r="M45" s="1609"/>
      <c r="N45" s="1609"/>
      <c r="O45" s="1609"/>
      <c r="P45" s="1609"/>
      <c r="Q45" s="1609"/>
      <c r="S45" s="1611"/>
    </row>
    <row r="46" spans="1:19" s="1610" customFormat="1" ht="15.4" customHeight="1" x14ac:dyDescent="0.15">
      <c r="A46" s="1612">
        <v>2</v>
      </c>
      <c r="B46" s="3680" t="s">
        <v>3110</v>
      </c>
      <c r="C46" s="3680"/>
      <c r="D46" s="3680"/>
      <c r="E46" s="3680"/>
      <c r="F46" s="3680"/>
      <c r="G46" s="3680"/>
      <c r="H46" s="3680"/>
      <c r="I46" s="3680"/>
      <c r="J46" s="3680"/>
      <c r="K46" s="3680"/>
      <c r="L46" s="3680"/>
      <c r="M46" s="3680"/>
      <c r="N46" s="3680"/>
      <c r="O46" s="3680"/>
      <c r="P46" s="3680"/>
      <c r="Q46" s="3680"/>
      <c r="S46" s="1611"/>
    </row>
    <row r="47" spans="1:19" s="1610" customFormat="1" ht="15.4" customHeight="1" x14ac:dyDescent="0.15">
      <c r="A47" s="1608"/>
      <c r="B47" s="3680"/>
      <c r="C47" s="3680"/>
      <c r="D47" s="3680"/>
      <c r="E47" s="3680"/>
      <c r="F47" s="3680"/>
      <c r="G47" s="3680"/>
      <c r="H47" s="3680"/>
      <c r="I47" s="3680"/>
      <c r="J47" s="3680"/>
      <c r="K47" s="3680"/>
      <c r="L47" s="3680"/>
      <c r="M47" s="3680"/>
      <c r="N47" s="3680"/>
      <c r="O47" s="3680"/>
      <c r="P47" s="3680"/>
      <c r="Q47" s="3680"/>
      <c r="S47" s="1611"/>
    </row>
    <row r="48" spans="1:19" s="1567" customFormat="1" ht="18" customHeight="1" x14ac:dyDescent="0.15">
      <c r="A48" s="1596"/>
      <c r="B48" s="1569"/>
      <c r="C48" s="1569"/>
      <c r="D48" s="1597"/>
      <c r="E48" s="1597"/>
      <c r="F48" s="1597"/>
      <c r="G48" s="1597"/>
      <c r="H48" s="1597"/>
      <c r="I48" s="1597"/>
      <c r="J48" s="1597"/>
      <c r="K48" s="1597"/>
      <c r="L48" s="1597"/>
      <c r="M48" s="1597"/>
      <c r="N48" s="1597"/>
      <c r="O48" s="1597"/>
      <c r="P48" s="1569"/>
      <c r="Q48" s="1598"/>
      <c r="R48" s="1569"/>
      <c r="S48" s="1571"/>
    </row>
    <row r="49" spans="1:19" s="1567" customFormat="1" ht="18" customHeight="1" x14ac:dyDescent="0.15">
      <c r="D49" s="1590"/>
      <c r="E49" s="1590"/>
      <c r="F49" s="1590"/>
      <c r="G49" s="1590"/>
      <c r="H49" s="1590"/>
      <c r="I49" s="1590"/>
      <c r="J49" s="1590"/>
      <c r="K49" s="1590"/>
      <c r="L49" s="1590"/>
      <c r="M49" s="1590"/>
      <c r="N49" s="1590"/>
      <c r="O49" s="1590"/>
      <c r="Q49" s="1591"/>
    </row>
    <row r="50" spans="1:19" s="1567" customFormat="1" ht="15.4" customHeight="1" x14ac:dyDescent="0.15">
      <c r="A50" s="1567" t="s">
        <v>2606</v>
      </c>
      <c r="Q50" s="1569"/>
      <c r="R50" s="1569"/>
      <c r="S50" s="1569"/>
    </row>
    <row r="51" spans="1:19" s="1567" customFormat="1" ht="15.4" customHeight="1" x14ac:dyDescent="0.15">
      <c r="A51" s="1572"/>
      <c r="B51" s="1573"/>
      <c r="C51" s="1573"/>
      <c r="D51" s="1573"/>
      <c r="E51" s="1573"/>
      <c r="F51" s="1573"/>
      <c r="G51" s="1573"/>
      <c r="H51" s="1573"/>
      <c r="I51" s="1573"/>
      <c r="J51" s="1573"/>
      <c r="K51" s="1573"/>
      <c r="L51" s="1573"/>
      <c r="M51" s="1573"/>
      <c r="N51" s="1573"/>
      <c r="O51" s="1573"/>
      <c r="P51" s="1573"/>
      <c r="Q51" s="1573"/>
      <c r="R51" s="1573"/>
      <c r="S51" s="1574"/>
    </row>
    <row r="52" spans="1:19" s="1567" customFormat="1" ht="15.4" customHeight="1" x14ac:dyDescent="0.15">
      <c r="A52" s="1577"/>
      <c r="B52" s="1567" t="s">
        <v>2607</v>
      </c>
      <c r="S52" s="1576"/>
    </row>
    <row r="53" spans="1:19" s="1567" customFormat="1" ht="15.4" customHeight="1" x14ac:dyDescent="0.15">
      <c r="A53" s="1577"/>
      <c r="M53" s="1567" t="s">
        <v>3111</v>
      </c>
      <c r="S53" s="1576"/>
    </row>
    <row r="54" spans="1:19" s="1567" customFormat="1" ht="15.4" customHeight="1" x14ac:dyDescent="0.15">
      <c r="A54" s="1577"/>
      <c r="B54" s="3681" t="s">
        <v>3112</v>
      </c>
      <c r="C54" s="3679"/>
      <c r="D54" s="3679"/>
      <c r="E54" s="3679"/>
      <c r="F54" s="3679"/>
      <c r="G54" s="3679"/>
      <c r="H54" s="3679"/>
      <c r="I54" s="3679"/>
      <c r="J54" s="3679"/>
      <c r="K54" s="3679"/>
      <c r="L54" s="3682"/>
      <c r="M54" s="3681"/>
      <c r="N54" s="3679"/>
      <c r="O54" s="3682" t="s">
        <v>860</v>
      </c>
      <c r="P54" s="3683" t="s">
        <v>2604</v>
      </c>
      <c r="Q54" s="3684" t="s">
        <v>858</v>
      </c>
      <c r="S54" s="1576"/>
    </row>
    <row r="55" spans="1:19" s="1567" customFormat="1" ht="15.4" customHeight="1" x14ac:dyDescent="0.15">
      <c r="A55" s="1577"/>
      <c r="B55" s="3653"/>
      <c r="C55" s="3654"/>
      <c r="D55" s="3654"/>
      <c r="E55" s="3654"/>
      <c r="F55" s="3654"/>
      <c r="G55" s="3654"/>
      <c r="H55" s="3654"/>
      <c r="I55" s="3654"/>
      <c r="J55" s="3654"/>
      <c r="K55" s="3654"/>
      <c r="L55" s="3655"/>
      <c r="M55" s="3653"/>
      <c r="N55" s="3654"/>
      <c r="O55" s="3655"/>
      <c r="P55" s="3683"/>
      <c r="Q55" s="3684"/>
      <c r="S55" s="1576"/>
    </row>
    <row r="56" spans="1:19" s="1567" customFormat="1" ht="15.4" customHeight="1" x14ac:dyDescent="0.15">
      <c r="A56" s="1577"/>
      <c r="S56" s="1576"/>
    </row>
    <row r="57" spans="1:19" s="1567" customFormat="1" ht="15.4" customHeight="1" x14ac:dyDescent="0.15">
      <c r="A57" s="1577"/>
      <c r="S57" s="1576"/>
    </row>
    <row r="58" spans="1:19" s="1567" customFormat="1" ht="15.4" customHeight="1" x14ac:dyDescent="0.15">
      <c r="A58" s="1577"/>
      <c r="B58" s="3687" t="s">
        <v>3113</v>
      </c>
      <c r="C58" s="3679"/>
      <c r="D58" s="3679"/>
      <c r="E58" s="3679"/>
      <c r="F58" s="3679"/>
      <c r="G58" s="3679"/>
      <c r="H58" s="3679"/>
      <c r="I58" s="3679"/>
      <c r="J58" s="3679"/>
      <c r="K58" s="3679"/>
      <c r="L58" s="3682"/>
      <c r="M58" s="3681"/>
      <c r="N58" s="3679"/>
      <c r="O58" s="3682" t="s">
        <v>860</v>
      </c>
      <c r="P58" s="3683" t="s">
        <v>2604</v>
      </c>
      <c r="Q58" s="3684" t="s">
        <v>861</v>
      </c>
      <c r="S58" s="1576"/>
    </row>
    <row r="59" spans="1:19" s="1567" customFormat="1" ht="15.4" customHeight="1" x14ac:dyDescent="0.15">
      <c r="A59" s="1577"/>
      <c r="B59" s="3653"/>
      <c r="C59" s="3654"/>
      <c r="D59" s="3654"/>
      <c r="E59" s="3654"/>
      <c r="F59" s="3654"/>
      <c r="G59" s="3654"/>
      <c r="H59" s="3654"/>
      <c r="I59" s="3654"/>
      <c r="J59" s="3654"/>
      <c r="K59" s="3654"/>
      <c r="L59" s="3655"/>
      <c r="M59" s="3653"/>
      <c r="N59" s="3654"/>
      <c r="O59" s="3655"/>
      <c r="P59" s="3683"/>
      <c r="Q59" s="3684"/>
      <c r="S59" s="1576"/>
    </row>
    <row r="60" spans="1:19" s="1567" customFormat="1" ht="15.4" customHeight="1" x14ac:dyDescent="0.15">
      <c r="A60" s="1577"/>
      <c r="S60" s="1576"/>
    </row>
    <row r="61" spans="1:19" s="1567" customFormat="1" ht="15.4" customHeight="1" x14ac:dyDescent="0.15">
      <c r="A61" s="1577"/>
      <c r="B61" s="1590" t="s">
        <v>858</v>
      </c>
      <c r="C61" s="3685" t="s">
        <v>2610</v>
      </c>
      <c r="D61" s="3685"/>
      <c r="E61" s="3685"/>
      <c r="F61" s="3685"/>
      <c r="G61" s="3685"/>
      <c r="H61" s="3685"/>
      <c r="I61" s="3685"/>
      <c r="J61" s="3685"/>
      <c r="K61" s="3685"/>
      <c r="L61" s="3685"/>
      <c r="M61" s="3685"/>
      <c r="N61" s="3685"/>
      <c r="O61" s="3685"/>
      <c r="P61" s="3685"/>
      <c r="Q61" s="3685"/>
      <c r="S61" s="1576"/>
    </row>
    <row r="62" spans="1:19" s="1567" customFormat="1" ht="15.4" customHeight="1" x14ac:dyDescent="0.15">
      <c r="A62" s="1577"/>
      <c r="B62" s="1590" t="s">
        <v>861</v>
      </c>
      <c r="C62" s="3685" t="s">
        <v>3114</v>
      </c>
      <c r="D62" s="3685"/>
      <c r="E62" s="3685"/>
      <c r="F62" s="3685"/>
      <c r="G62" s="3685"/>
      <c r="H62" s="3685"/>
      <c r="I62" s="3685"/>
      <c r="J62" s="3685"/>
      <c r="K62" s="3685"/>
      <c r="L62" s="3685"/>
      <c r="M62" s="3685"/>
      <c r="N62" s="3685"/>
      <c r="O62" s="3685"/>
      <c r="P62" s="3685"/>
      <c r="Q62" s="3685"/>
      <c r="R62" s="3685"/>
      <c r="S62" s="3686"/>
    </row>
    <row r="63" spans="1:19" s="1567" customFormat="1" ht="15.4" customHeight="1" x14ac:dyDescent="0.15">
      <c r="A63" s="1596"/>
      <c r="B63" s="1597"/>
      <c r="C63" s="1569"/>
      <c r="D63" s="1569"/>
      <c r="E63" s="1569"/>
      <c r="F63" s="1569"/>
      <c r="G63" s="1569"/>
      <c r="H63" s="1569"/>
      <c r="I63" s="1569"/>
      <c r="J63" s="1569"/>
      <c r="K63" s="1569"/>
      <c r="L63" s="1569"/>
      <c r="M63" s="1569"/>
      <c r="N63" s="1569"/>
      <c r="O63" s="1569"/>
      <c r="P63" s="1569"/>
      <c r="Q63" s="1569"/>
      <c r="R63" s="1569"/>
      <c r="S63" s="1571"/>
    </row>
    <row r="64" spans="1:19" s="1610" customFormat="1" ht="15.4" customHeight="1" x14ac:dyDescent="0.15"/>
    <row r="65" s="1610" customFormat="1" ht="15.4" customHeight="1" x14ac:dyDescent="0.15"/>
    <row r="66" s="1610" customFormat="1" ht="15.4" customHeight="1" x14ac:dyDescent="0.15"/>
    <row r="67" s="1610" customFormat="1" ht="15.4" customHeight="1" x14ac:dyDescent="0.15"/>
    <row r="68" s="1610" customFormat="1" ht="15.4" customHeight="1" x14ac:dyDescent="0.15"/>
    <row r="69" ht="15.4" customHeight="1" x14ac:dyDescent="0.15"/>
    <row r="70" ht="15.4" customHeight="1" x14ac:dyDescent="0.15"/>
    <row r="71" ht="15.4" customHeight="1" x14ac:dyDescent="0.15"/>
    <row r="72" ht="15.4" customHeight="1" x14ac:dyDescent="0.15"/>
    <row r="73" ht="15.4" customHeight="1" x14ac:dyDescent="0.15"/>
    <row r="74" ht="15.4" customHeight="1" x14ac:dyDescent="0.15"/>
    <row r="75" ht="15.4" customHeight="1" x14ac:dyDescent="0.15"/>
    <row r="76" ht="15.4" customHeight="1" x14ac:dyDescent="0.15"/>
    <row r="77" ht="15.4" customHeight="1" x14ac:dyDescent="0.15"/>
    <row r="78" ht="15.4" customHeight="1" x14ac:dyDescent="0.15"/>
    <row r="79" ht="15.4" customHeight="1" x14ac:dyDescent="0.15"/>
    <row r="80" ht="15.4" customHeight="1" x14ac:dyDescent="0.15"/>
    <row r="81" ht="15.4" customHeight="1" x14ac:dyDescent="0.15"/>
    <row r="82" ht="15.4" customHeight="1" x14ac:dyDescent="0.15"/>
    <row r="83" ht="15.4" customHeight="1" x14ac:dyDescent="0.15"/>
    <row r="84" ht="15.4" customHeight="1" x14ac:dyDescent="0.15"/>
  </sheetData>
  <mergeCells count="51">
    <mergeCell ref="C62:S62"/>
    <mergeCell ref="B58:L59"/>
    <mergeCell ref="M58:N59"/>
    <mergeCell ref="O58:O59"/>
    <mergeCell ref="P58:P59"/>
    <mergeCell ref="Q58:Q59"/>
    <mergeCell ref="C61:Q61"/>
    <mergeCell ref="J43:K43"/>
    <mergeCell ref="B46:Q47"/>
    <mergeCell ref="B54:L55"/>
    <mergeCell ref="M54:N55"/>
    <mergeCell ref="O54:O55"/>
    <mergeCell ref="P54:P55"/>
    <mergeCell ref="Q54:Q55"/>
    <mergeCell ref="D40:F40"/>
    <mergeCell ref="G40:I40"/>
    <mergeCell ref="J40:K40"/>
    <mergeCell ref="M40:N42"/>
    <mergeCell ref="Q40:R42"/>
    <mergeCell ref="D41:F41"/>
    <mergeCell ref="G41:I41"/>
    <mergeCell ref="J41:K41"/>
    <mergeCell ref="D42:F42"/>
    <mergeCell ref="G42:I42"/>
    <mergeCell ref="J42:K42"/>
    <mergeCell ref="C31:E31"/>
    <mergeCell ref="Q33:R33"/>
    <mergeCell ref="B36:S36"/>
    <mergeCell ref="B37:C39"/>
    <mergeCell ref="D37:F39"/>
    <mergeCell ref="G37:I39"/>
    <mergeCell ref="J37:L39"/>
    <mergeCell ref="M37:O39"/>
    <mergeCell ref="C29:E29"/>
    <mergeCell ref="C14:E14"/>
    <mergeCell ref="Q14:R14"/>
    <mergeCell ref="B16:Q16"/>
    <mergeCell ref="C17:E17"/>
    <mergeCell ref="C19:E19"/>
    <mergeCell ref="Q21:R21"/>
    <mergeCell ref="B23:Q23"/>
    <mergeCell ref="C24:E24"/>
    <mergeCell ref="C26:E26"/>
    <mergeCell ref="Q26:R26"/>
    <mergeCell ref="B28:Q28"/>
    <mergeCell ref="C12:E12"/>
    <mergeCell ref="A3:Q3"/>
    <mergeCell ref="A5:D5"/>
    <mergeCell ref="E5:Q5"/>
    <mergeCell ref="A6:D6"/>
    <mergeCell ref="B11:Q11"/>
  </mergeCells>
  <phoneticPr fontId="9"/>
  <printOptions horizontalCentered="1"/>
  <pageMargins left="0.39370078740157483" right="0.39370078740157483" top="0.78740157480314965" bottom="0" header="0.51181102362204722" footer="0.51181102362204722"/>
  <pageSetup paperSize="9" scale="89" orientation="portrait" blackAndWhite="1"/>
  <headerFooter alignWithMargins="0">
    <oddHeader>&amp;R&amp;"ＭＳ ゴシック,標準"&amp;10＜参考様式2-1＞</oddHeader>
  </headerFooter>
  <rowBreaks count="1" manualBreakCount="1">
    <brk id="34" max="18"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51"/>
  </sheetPr>
  <dimension ref="A1:AY80"/>
  <sheetViews>
    <sheetView workbookViewId="0">
      <selection activeCell="F52" sqref="F52:G52"/>
    </sheetView>
  </sheetViews>
  <sheetFormatPr defaultColWidth="9" defaultRowHeight="13.5" x14ac:dyDescent="0.15"/>
  <cols>
    <col min="1" max="1" width="2.125" style="1370" customWidth="1"/>
    <col min="2" max="15" width="3.625" style="1370" customWidth="1"/>
    <col min="16" max="16" width="3.625" style="1370" hidden="1" customWidth="1"/>
    <col min="17" max="24" width="3.625" style="1370" customWidth="1"/>
    <col min="25" max="25" width="4.875" style="1370" customWidth="1"/>
    <col min="26" max="26" width="2.375" style="1370" customWidth="1"/>
    <col min="27" max="30" width="3.625" style="1370" customWidth="1"/>
    <col min="31" max="16384" width="9" style="1370"/>
  </cols>
  <sheetData>
    <row r="1" spans="1:26" x14ac:dyDescent="0.15">
      <c r="Z1" s="1371"/>
    </row>
    <row r="2" spans="1:26" ht="6.75" customHeight="1" x14ac:dyDescent="0.15">
      <c r="Z2" s="1371"/>
    </row>
    <row r="3" spans="1:26" x14ac:dyDescent="0.15">
      <c r="A3" s="3688" t="s">
        <v>3611</v>
      </c>
      <c r="B3" s="3689"/>
      <c r="C3" s="3689"/>
      <c r="D3" s="3689"/>
      <c r="E3" s="3689"/>
      <c r="F3" s="3689"/>
      <c r="G3" s="3689"/>
      <c r="H3" s="3689"/>
      <c r="I3" s="3689"/>
      <c r="J3" s="3689"/>
      <c r="K3" s="3689"/>
      <c r="L3" s="3689"/>
      <c r="M3" s="3689"/>
      <c r="N3" s="3689"/>
      <c r="O3" s="3689"/>
      <c r="P3" s="3689"/>
      <c r="Q3" s="3689"/>
      <c r="R3" s="3689"/>
      <c r="S3" s="3689"/>
      <c r="T3" s="3689"/>
      <c r="U3" s="3689"/>
      <c r="V3" s="3689"/>
      <c r="W3" s="3689"/>
      <c r="X3" s="3689"/>
      <c r="Y3" s="3689"/>
      <c r="Z3" s="3689"/>
    </row>
    <row r="4" spans="1:26" ht="7.5" customHeight="1" x14ac:dyDescent="0.15"/>
    <row r="5" spans="1:26" ht="22.5" customHeight="1" x14ac:dyDescent="0.15">
      <c r="A5" s="3690" t="s">
        <v>652</v>
      </c>
      <c r="B5" s="3691"/>
      <c r="C5" s="3691"/>
      <c r="D5" s="3692"/>
      <c r="E5" s="3693"/>
      <c r="F5" s="3694"/>
      <c r="G5" s="3694"/>
      <c r="H5" s="3694"/>
      <c r="I5" s="3694"/>
      <c r="J5" s="3694"/>
      <c r="K5" s="3694"/>
      <c r="L5" s="3695"/>
      <c r="N5" s="3690" t="s">
        <v>649</v>
      </c>
      <c r="O5" s="3691"/>
      <c r="P5" s="3691"/>
      <c r="Q5" s="3691"/>
      <c r="R5" s="3692"/>
      <c r="S5" s="3693"/>
      <c r="T5" s="3694"/>
      <c r="U5" s="3694"/>
      <c r="V5" s="3694"/>
      <c r="W5" s="3694"/>
      <c r="X5" s="3694"/>
      <c r="Y5" s="3694"/>
      <c r="Z5" s="3695"/>
    </row>
    <row r="6" spans="1:26" ht="7.5" customHeight="1" x14ac:dyDescent="0.15"/>
    <row r="7" spans="1:26" ht="18" customHeight="1" x14ac:dyDescent="0.15">
      <c r="A7" s="3696" t="s">
        <v>1153</v>
      </c>
      <c r="B7" s="3697"/>
      <c r="C7" s="3697"/>
      <c r="D7" s="3697"/>
      <c r="E7" s="1530" t="s">
        <v>858</v>
      </c>
      <c r="F7" s="1531" t="s">
        <v>3040</v>
      </c>
      <c r="G7" s="1531"/>
      <c r="H7" s="1531"/>
      <c r="I7" s="1531"/>
      <c r="J7" s="1531"/>
      <c r="K7" s="1532"/>
      <c r="L7" s="1531"/>
      <c r="M7" s="1532" t="s">
        <v>3610</v>
      </c>
      <c r="N7" s="1531" t="s">
        <v>3041</v>
      </c>
      <c r="O7" s="1531"/>
      <c r="P7" s="1531"/>
      <c r="Q7" s="1531"/>
      <c r="R7" s="1531"/>
      <c r="S7" s="1532"/>
      <c r="T7" s="1532" t="s">
        <v>709</v>
      </c>
      <c r="U7" s="1531" t="s">
        <v>659</v>
      </c>
      <c r="V7" s="1531"/>
      <c r="W7" s="1531"/>
      <c r="X7" s="1531"/>
      <c r="Y7" s="1531"/>
      <c r="Z7" s="1533"/>
    </row>
    <row r="8" spans="1:26" ht="18" customHeight="1" x14ac:dyDescent="0.15">
      <c r="A8" s="3698"/>
      <c r="B8" s="3699"/>
      <c r="C8" s="3699"/>
      <c r="D8" s="3699"/>
      <c r="E8" s="1534" t="s">
        <v>711</v>
      </c>
      <c r="F8" s="1535" t="s">
        <v>2743</v>
      </c>
      <c r="G8" s="1535"/>
      <c r="H8" s="1535"/>
      <c r="I8" s="1535"/>
      <c r="J8" s="1535"/>
      <c r="K8" s="1536"/>
      <c r="L8" s="1537"/>
      <c r="M8" s="1536" t="s">
        <v>3609</v>
      </c>
      <c r="N8" s="1535" t="s">
        <v>2991</v>
      </c>
      <c r="O8" s="1535"/>
      <c r="P8" s="1535"/>
      <c r="Q8" s="1535"/>
      <c r="R8" s="1535"/>
      <c r="S8" s="1863"/>
      <c r="T8" s="1863" t="s">
        <v>1436</v>
      </c>
      <c r="U8" s="1535" t="s">
        <v>3149</v>
      </c>
      <c r="V8" s="1535"/>
      <c r="W8" s="1535"/>
      <c r="X8" s="1535"/>
      <c r="Y8" s="1535"/>
      <c r="Z8" s="1538"/>
    </row>
    <row r="9" spans="1:26" ht="7.5" customHeight="1" x14ac:dyDescent="0.15"/>
    <row r="10" spans="1:26" ht="7.5" customHeight="1" x14ac:dyDescent="0.15">
      <c r="A10" s="3724" t="s">
        <v>3042</v>
      </c>
      <c r="B10" s="3725"/>
      <c r="C10" s="3725"/>
      <c r="D10" s="3725"/>
      <c r="E10" s="3725"/>
      <c r="F10" s="3700" t="s">
        <v>3043</v>
      </c>
      <c r="G10" s="3701"/>
      <c r="H10" s="3702"/>
      <c r="I10" s="1539"/>
      <c r="J10" s="1539"/>
      <c r="K10" s="1539"/>
      <c r="L10" s="1539"/>
      <c r="M10" s="1539"/>
      <c r="N10" s="1539"/>
      <c r="O10" s="1539"/>
      <c r="P10" s="1539"/>
      <c r="Q10" s="1539"/>
      <c r="R10" s="1539"/>
      <c r="S10" s="1539"/>
      <c r="T10" s="1539"/>
      <c r="U10" s="1539"/>
      <c r="V10" s="1539"/>
      <c r="W10" s="1539"/>
      <c r="X10" s="1539"/>
      <c r="Y10" s="1539"/>
      <c r="Z10" s="1540"/>
    </row>
    <row r="11" spans="1:26" x14ac:dyDescent="0.15">
      <c r="A11" s="3726"/>
      <c r="B11" s="3727"/>
      <c r="C11" s="3727"/>
      <c r="D11" s="3727"/>
      <c r="E11" s="3727"/>
      <c r="F11" s="3703"/>
      <c r="G11" s="3704"/>
      <c r="H11" s="3705"/>
      <c r="J11" s="3709" t="s">
        <v>3044</v>
      </c>
      <c r="K11" s="3710"/>
      <c r="L11" s="3710"/>
      <c r="M11" s="3711"/>
      <c r="N11" s="3700" t="s">
        <v>3045</v>
      </c>
      <c r="O11" s="3701"/>
      <c r="P11" s="3701"/>
      <c r="Q11" s="3702"/>
      <c r="R11" s="3696" t="s">
        <v>3046</v>
      </c>
      <c r="S11" s="3697"/>
      <c r="T11" s="3697"/>
      <c r="U11" s="3733"/>
      <c r="V11" s="3738" t="s">
        <v>3047</v>
      </c>
      <c r="W11" s="3710"/>
      <c r="X11" s="3710"/>
      <c r="Y11" s="3711"/>
      <c r="Z11" s="1541"/>
    </row>
    <row r="12" spans="1:26" x14ac:dyDescent="0.15">
      <c r="A12" s="3726"/>
      <c r="B12" s="3727"/>
      <c r="C12" s="3727"/>
      <c r="D12" s="3727"/>
      <c r="E12" s="3727"/>
      <c r="F12" s="3703"/>
      <c r="G12" s="3704"/>
      <c r="H12" s="3705"/>
      <c r="J12" s="3730"/>
      <c r="K12" s="3731"/>
      <c r="L12" s="3731"/>
      <c r="M12" s="3732"/>
      <c r="N12" s="3703"/>
      <c r="O12" s="3704"/>
      <c r="P12" s="3704"/>
      <c r="Q12" s="3705"/>
      <c r="R12" s="3734"/>
      <c r="S12" s="3735"/>
      <c r="T12" s="3735"/>
      <c r="U12" s="3736"/>
      <c r="V12" s="3739"/>
      <c r="W12" s="3731"/>
      <c r="X12" s="3731"/>
      <c r="Y12" s="3732"/>
      <c r="Z12" s="1541"/>
    </row>
    <row r="13" spans="1:26" x14ac:dyDescent="0.15">
      <c r="A13" s="3726"/>
      <c r="B13" s="3727"/>
      <c r="C13" s="3727"/>
      <c r="D13" s="3727"/>
      <c r="E13" s="3727"/>
      <c r="F13" s="3703"/>
      <c r="G13" s="3704"/>
      <c r="H13" s="3705"/>
      <c r="J13" s="3712"/>
      <c r="K13" s="3713"/>
      <c r="L13" s="3713"/>
      <c r="M13" s="3714"/>
      <c r="N13" s="3706"/>
      <c r="O13" s="3707"/>
      <c r="P13" s="3707"/>
      <c r="Q13" s="3708"/>
      <c r="R13" s="3698"/>
      <c r="S13" s="3699"/>
      <c r="T13" s="3699"/>
      <c r="U13" s="3737"/>
      <c r="V13" s="3740"/>
      <c r="W13" s="3713"/>
      <c r="X13" s="3713"/>
      <c r="Y13" s="3714"/>
      <c r="Z13" s="1541"/>
    </row>
    <row r="14" spans="1:26" x14ac:dyDescent="0.15">
      <c r="A14" s="3726"/>
      <c r="B14" s="3727"/>
      <c r="C14" s="3727"/>
      <c r="D14" s="3727"/>
      <c r="E14" s="3727"/>
      <c r="F14" s="3703"/>
      <c r="G14" s="3704"/>
      <c r="H14" s="3705"/>
      <c r="J14" s="3718"/>
      <c r="K14" s="3719"/>
      <c r="L14" s="3719"/>
      <c r="M14" s="3720"/>
      <c r="N14" s="3718"/>
      <c r="O14" s="3719"/>
      <c r="P14" s="3719"/>
      <c r="Q14" s="3720"/>
      <c r="R14" s="3718"/>
      <c r="S14" s="3719"/>
      <c r="T14" s="3719"/>
      <c r="U14" s="3741"/>
      <c r="V14" s="3719"/>
      <c r="W14" s="3719"/>
      <c r="X14" s="3719"/>
      <c r="Y14" s="3720"/>
      <c r="Z14" s="1541"/>
    </row>
    <row r="15" spans="1:26" x14ac:dyDescent="0.15">
      <c r="A15" s="3726"/>
      <c r="B15" s="3727"/>
      <c r="C15" s="3727"/>
      <c r="D15" s="3727"/>
      <c r="E15" s="3727"/>
      <c r="F15" s="3703"/>
      <c r="G15" s="3704"/>
      <c r="H15" s="3705"/>
      <c r="J15" s="3721"/>
      <c r="K15" s="3722"/>
      <c r="L15" s="3722"/>
      <c r="M15" s="3723"/>
      <c r="N15" s="3721"/>
      <c r="O15" s="3722"/>
      <c r="P15" s="3722"/>
      <c r="Q15" s="3723"/>
      <c r="R15" s="3721"/>
      <c r="S15" s="3722"/>
      <c r="T15" s="3722"/>
      <c r="U15" s="3742"/>
      <c r="V15" s="3722"/>
      <c r="W15" s="3722"/>
      <c r="X15" s="3722"/>
      <c r="Y15" s="3723"/>
      <c r="Z15" s="1541"/>
    </row>
    <row r="16" spans="1:26" ht="7.5" customHeight="1" x14ac:dyDescent="0.15">
      <c r="A16" s="3726"/>
      <c r="B16" s="3727"/>
      <c r="C16" s="3727"/>
      <c r="D16" s="3727"/>
      <c r="E16" s="3727"/>
      <c r="F16" s="3706"/>
      <c r="G16" s="3707"/>
      <c r="H16" s="3708"/>
      <c r="I16" s="1542"/>
      <c r="J16" s="1542"/>
      <c r="K16" s="1542"/>
      <c r="L16" s="1542"/>
      <c r="M16" s="1542"/>
      <c r="N16" s="1542"/>
      <c r="O16" s="1542"/>
      <c r="P16" s="1542"/>
      <c r="Q16" s="1542"/>
      <c r="R16" s="1542"/>
      <c r="S16" s="1542"/>
      <c r="T16" s="1542"/>
      <c r="U16" s="1542"/>
      <c r="V16" s="1542"/>
      <c r="W16" s="1542"/>
      <c r="X16" s="1542"/>
      <c r="Y16" s="1542"/>
      <c r="Z16" s="1543"/>
    </row>
    <row r="17" spans="1:26" ht="7.5" customHeight="1" x14ac:dyDescent="0.15">
      <c r="A17" s="3726"/>
      <c r="B17" s="3727"/>
      <c r="C17" s="3727"/>
      <c r="D17" s="3727"/>
      <c r="E17" s="3727"/>
      <c r="F17" s="3700" t="s">
        <v>3608</v>
      </c>
      <c r="G17" s="3701"/>
      <c r="H17" s="3702"/>
      <c r="Z17" s="1541"/>
    </row>
    <row r="18" spans="1:26" ht="13.5" customHeight="1" x14ac:dyDescent="0.15">
      <c r="A18" s="3726"/>
      <c r="B18" s="3727"/>
      <c r="C18" s="3727"/>
      <c r="D18" s="3727"/>
      <c r="E18" s="3727"/>
      <c r="F18" s="3703"/>
      <c r="G18" s="3704"/>
      <c r="H18" s="3705"/>
      <c r="J18" s="3709" t="s">
        <v>3048</v>
      </c>
      <c r="K18" s="3710"/>
      <c r="L18" s="3710"/>
      <c r="M18" s="3710"/>
      <c r="N18" s="3710"/>
      <c r="O18" s="3710"/>
      <c r="P18" s="3710"/>
      <c r="Q18" s="3711"/>
      <c r="R18" s="1367"/>
      <c r="S18" s="1367"/>
      <c r="T18" s="1367"/>
      <c r="U18" s="1544"/>
      <c r="V18" s="3701" t="s">
        <v>3049</v>
      </c>
      <c r="W18" s="3701"/>
      <c r="X18" s="3701"/>
      <c r="Y18" s="3702"/>
      <c r="Z18" s="1541"/>
    </row>
    <row r="19" spans="1:26" x14ac:dyDescent="0.15">
      <c r="A19" s="3726"/>
      <c r="B19" s="3727"/>
      <c r="C19" s="3727"/>
      <c r="D19" s="3727"/>
      <c r="E19" s="3727"/>
      <c r="F19" s="3703"/>
      <c r="G19" s="3704"/>
      <c r="H19" s="3705"/>
      <c r="J19" s="3712"/>
      <c r="K19" s="3713"/>
      <c r="L19" s="3713"/>
      <c r="M19" s="3713"/>
      <c r="N19" s="3713"/>
      <c r="O19" s="3713"/>
      <c r="P19" s="3713"/>
      <c r="Q19" s="3714"/>
      <c r="R19" s="1367"/>
      <c r="S19" s="1367"/>
      <c r="T19" s="1367"/>
      <c r="U19" s="1544"/>
      <c r="V19" s="3704"/>
      <c r="W19" s="3704"/>
      <c r="X19" s="3704"/>
      <c r="Y19" s="3705"/>
      <c r="Z19" s="1541"/>
    </row>
    <row r="20" spans="1:26" x14ac:dyDescent="0.15">
      <c r="A20" s="3726"/>
      <c r="B20" s="3727"/>
      <c r="C20" s="3727"/>
      <c r="D20" s="3727"/>
      <c r="E20" s="3727"/>
      <c r="F20" s="3703"/>
      <c r="G20" s="3704"/>
      <c r="H20" s="3705"/>
      <c r="J20" s="3715" t="s">
        <v>3050</v>
      </c>
      <c r="K20" s="3716"/>
      <c r="L20" s="3716"/>
      <c r="M20" s="3717"/>
      <c r="N20" s="3715" t="s">
        <v>3051</v>
      </c>
      <c r="O20" s="3716"/>
      <c r="P20" s="3716"/>
      <c r="Q20" s="3717"/>
      <c r="R20" s="1367"/>
      <c r="S20" s="1367"/>
      <c r="T20" s="1367"/>
      <c r="U20" s="1544"/>
      <c r="V20" s="3707"/>
      <c r="W20" s="3707"/>
      <c r="X20" s="3707"/>
      <c r="Y20" s="3708"/>
      <c r="Z20" s="1541"/>
    </row>
    <row r="21" spans="1:26" x14ac:dyDescent="0.15">
      <c r="A21" s="3726"/>
      <c r="B21" s="3727"/>
      <c r="C21" s="3727"/>
      <c r="D21" s="3727"/>
      <c r="E21" s="3727"/>
      <c r="F21" s="3703"/>
      <c r="G21" s="3704"/>
      <c r="H21" s="3705"/>
      <c r="J21" s="3718"/>
      <c r="K21" s="3719"/>
      <c r="L21" s="3719"/>
      <c r="M21" s="3720"/>
      <c r="N21" s="3718"/>
      <c r="O21" s="3719"/>
      <c r="P21" s="3719"/>
      <c r="Q21" s="3720"/>
      <c r="U21" s="1545"/>
      <c r="V21" s="3719"/>
      <c r="W21" s="3719"/>
      <c r="X21" s="3719"/>
      <c r="Y21" s="3720"/>
      <c r="Z21" s="1541"/>
    </row>
    <row r="22" spans="1:26" x14ac:dyDescent="0.15">
      <c r="A22" s="3726"/>
      <c r="B22" s="3727"/>
      <c r="C22" s="3727"/>
      <c r="D22" s="3727"/>
      <c r="E22" s="3727"/>
      <c r="F22" s="3703"/>
      <c r="G22" s="3704"/>
      <c r="H22" s="3705"/>
      <c r="J22" s="3721"/>
      <c r="K22" s="3722"/>
      <c r="L22" s="3722"/>
      <c r="M22" s="3723"/>
      <c r="N22" s="3721"/>
      <c r="O22" s="3722"/>
      <c r="P22" s="3722"/>
      <c r="Q22" s="3723"/>
      <c r="U22" s="1545"/>
      <c r="V22" s="3722"/>
      <c r="W22" s="3722"/>
      <c r="X22" s="3722"/>
      <c r="Y22" s="3723"/>
      <c r="Z22" s="1541"/>
    </row>
    <row r="23" spans="1:26" ht="7.5" customHeight="1" x14ac:dyDescent="0.15">
      <c r="A23" s="3728"/>
      <c r="B23" s="3729"/>
      <c r="C23" s="3729"/>
      <c r="D23" s="3729"/>
      <c r="E23" s="3729"/>
      <c r="F23" s="3706"/>
      <c r="G23" s="3707"/>
      <c r="H23" s="3708"/>
      <c r="I23" s="1542"/>
      <c r="J23" s="1542"/>
      <c r="K23" s="1542"/>
      <c r="L23" s="1542"/>
      <c r="M23" s="1542"/>
      <c r="N23" s="1542"/>
      <c r="O23" s="1542"/>
      <c r="P23" s="1542"/>
      <c r="Q23" s="1542"/>
      <c r="R23" s="1542"/>
      <c r="S23" s="1542"/>
      <c r="T23" s="1542"/>
      <c r="U23" s="1542"/>
      <c r="V23" s="1542"/>
      <c r="W23" s="1542"/>
      <c r="X23" s="1542"/>
      <c r="Y23" s="1542"/>
      <c r="Z23" s="1543"/>
    </row>
    <row r="24" spans="1:26" ht="6" customHeight="1" x14ac:dyDescent="0.15"/>
    <row r="25" spans="1:26" x14ac:dyDescent="0.15">
      <c r="A25" s="1370" t="s">
        <v>3052</v>
      </c>
      <c r="N25" s="1370" t="s">
        <v>775</v>
      </c>
    </row>
    <row r="26" spans="1:26" ht="6" customHeight="1" x14ac:dyDescent="0.15"/>
    <row r="27" spans="1:26" ht="24" customHeight="1" x14ac:dyDescent="0.15">
      <c r="A27" s="3690" t="s">
        <v>3053</v>
      </c>
      <c r="B27" s="3691"/>
      <c r="C27" s="3691"/>
      <c r="D27" s="3691"/>
      <c r="E27" s="3691"/>
      <c r="F27" s="3692"/>
      <c r="G27" s="1546" t="s">
        <v>820</v>
      </c>
      <c r="H27" s="1475"/>
      <c r="I27" s="1547" t="s">
        <v>3054</v>
      </c>
      <c r="J27" s="1475"/>
      <c r="K27" s="1475" t="s">
        <v>3055</v>
      </c>
      <c r="L27" s="1548" t="s">
        <v>820</v>
      </c>
      <c r="M27" s="1475"/>
      <c r="N27" s="1547" t="s">
        <v>3054</v>
      </c>
      <c r="O27" s="1475"/>
      <c r="P27" s="1475" t="s">
        <v>3056</v>
      </c>
      <c r="Q27" s="1475" t="s">
        <v>3057</v>
      </c>
      <c r="R27" s="1475"/>
      <c r="S27" s="1476"/>
      <c r="T27" s="3744" t="s">
        <v>3058</v>
      </c>
      <c r="U27" s="3745"/>
      <c r="V27" s="3745"/>
      <c r="W27" s="3745"/>
      <c r="X27" s="3745"/>
      <c r="Y27" s="3745"/>
      <c r="Z27" s="3745"/>
    </row>
    <row r="28" spans="1:26" x14ac:dyDescent="0.15">
      <c r="B28" s="1370" t="s">
        <v>3059</v>
      </c>
    </row>
    <row r="29" spans="1:26" x14ac:dyDescent="0.15">
      <c r="B29" s="3746" t="s">
        <v>3060</v>
      </c>
      <c r="C29" s="3743"/>
      <c r="D29" s="3746" t="s">
        <v>3061</v>
      </c>
      <c r="E29" s="3746"/>
      <c r="F29" s="3746"/>
      <c r="G29" s="3746"/>
      <c r="H29" s="3746"/>
      <c r="I29" s="3746"/>
      <c r="J29" s="3746"/>
      <c r="K29" s="3746"/>
      <c r="L29" s="3746"/>
      <c r="M29" s="3746"/>
      <c r="N29" s="3746" t="s">
        <v>3062</v>
      </c>
      <c r="O29" s="3746"/>
      <c r="P29" s="3746"/>
      <c r="Q29" s="3746"/>
      <c r="R29" s="3746"/>
      <c r="S29" s="3746" t="s">
        <v>3063</v>
      </c>
      <c r="T29" s="3746"/>
      <c r="U29" s="3746"/>
      <c r="V29" s="3746"/>
      <c r="W29" s="3746" t="s">
        <v>3064</v>
      </c>
      <c r="X29" s="3746"/>
      <c r="Y29" s="3746"/>
      <c r="Z29" s="3746"/>
    </row>
    <row r="30" spans="1:26" ht="27.4" customHeight="1" x14ac:dyDescent="0.15">
      <c r="B30" s="3743"/>
      <c r="C30" s="3743"/>
      <c r="D30" s="3746"/>
      <c r="E30" s="3746"/>
      <c r="F30" s="3746"/>
      <c r="G30" s="3746"/>
      <c r="H30" s="3746"/>
      <c r="I30" s="3746"/>
      <c r="J30" s="3746"/>
      <c r="K30" s="3746"/>
      <c r="L30" s="3746"/>
      <c r="M30" s="3746"/>
      <c r="N30" s="3746"/>
      <c r="O30" s="3746"/>
      <c r="P30" s="3746"/>
      <c r="Q30" s="3746"/>
      <c r="R30" s="3746"/>
      <c r="S30" s="3746"/>
      <c r="T30" s="3746"/>
      <c r="U30" s="3746"/>
      <c r="V30" s="3746"/>
      <c r="W30" s="3746"/>
      <c r="X30" s="3746"/>
      <c r="Y30" s="3746"/>
      <c r="Z30" s="3746"/>
    </row>
    <row r="31" spans="1:26" ht="15.4" customHeight="1" x14ac:dyDescent="0.15">
      <c r="B31" s="3743"/>
      <c r="C31" s="3743"/>
      <c r="D31" s="1549" t="s">
        <v>820</v>
      </c>
      <c r="E31" s="1550"/>
      <c r="F31" s="1551" t="s">
        <v>3054</v>
      </c>
      <c r="G31" s="1550"/>
      <c r="H31" s="1550" t="s">
        <v>3055</v>
      </c>
      <c r="I31" s="1552" t="s">
        <v>820</v>
      </c>
      <c r="J31" s="1550"/>
      <c r="K31" s="1551" t="s">
        <v>3054</v>
      </c>
      <c r="L31" s="1550"/>
      <c r="M31" s="1553" t="s">
        <v>493</v>
      </c>
      <c r="N31" s="3690"/>
      <c r="O31" s="3691"/>
      <c r="P31" s="3691"/>
      <c r="Q31" s="3691"/>
      <c r="R31" s="1553" t="s">
        <v>3065</v>
      </c>
      <c r="S31" s="3690"/>
      <c r="T31" s="3691"/>
      <c r="U31" s="3691"/>
      <c r="V31" s="1553" t="s">
        <v>647</v>
      </c>
      <c r="W31" s="3690">
        <f>+N31*S31</f>
        <v>0</v>
      </c>
      <c r="X31" s="3691"/>
      <c r="Y31" s="3691"/>
      <c r="Z31" s="1553" t="s">
        <v>3065</v>
      </c>
    </row>
    <row r="32" spans="1:26" ht="15.4" customHeight="1" x14ac:dyDescent="0.15">
      <c r="B32" s="3743"/>
      <c r="C32" s="3743"/>
      <c r="D32" s="1549" t="s">
        <v>820</v>
      </c>
      <c r="E32" s="1550"/>
      <c r="F32" s="1551" t="s">
        <v>3054</v>
      </c>
      <c r="G32" s="1550"/>
      <c r="H32" s="1550" t="s">
        <v>3055</v>
      </c>
      <c r="I32" s="1552" t="s">
        <v>820</v>
      </c>
      <c r="J32" s="1550"/>
      <c r="K32" s="1551" t="s">
        <v>3054</v>
      </c>
      <c r="L32" s="1550"/>
      <c r="M32" s="1553" t="s">
        <v>493</v>
      </c>
      <c r="N32" s="3690"/>
      <c r="O32" s="3691"/>
      <c r="P32" s="3691"/>
      <c r="Q32" s="3691"/>
      <c r="R32" s="1553" t="s">
        <v>3065</v>
      </c>
      <c r="S32" s="3690"/>
      <c r="T32" s="3691"/>
      <c r="U32" s="3691"/>
      <c r="V32" s="1553" t="s">
        <v>647</v>
      </c>
      <c r="W32" s="3690">
        <f t="shared" ref="W32:W37" si="0">+N32*S32</f>
        <v>0</v>
      </c>
      <c r="X32" s="3691"/>
      <c r="Y32" s="3691"/>
      <c r="Z32" s="1553" t="s">
        <v>3065</v>
      </c>
    </row>
    <row r="33" spans="1:51" ht="15.4" customHeight="1" x14ac:dyDescent="0.15">
      <c r="B33" s="3743"/>
      <c r="C33" s="3743"/>
      <c r="D33" s="1549" t="s">
        <v>820</v>
      </c>
      <c r="E33" s="1550"/>
      <c r="F33" s="1551" t="s">
        <v>3054</v>
      </c>
      <c r="G33" s="1550"/>
      <c r="H33" s="1550" t="s">
        <v>3055</v>
      </c>
      <c r="I33" s="1552" t="s">
        <v>820</v>
      </c>
      <c r="J33" s="1550"/>
      <c r="K33" s="1551" t="s">
        <v>3054</v>
      </c>
      <c r="L33" s="1550"/>
      <c r="M33" s="1553" t="s">
        <v>493</v>
      </c>
      <c r="N33" s="3690"/>
      <c r="O33" s="3691"/>
      <c r="P33" s="3691"/>
      <c r="Q33" s="3691"/>
      <c r="R33" s="1553" t="s">
        <v>3065</v>
      </c>
      <c r="S33" s="3690"/>
      <c r="T33" s="3691"/>
      <c r="U33" s="3691"/>
      <c r="V33" s="1553" t="s">
        <v>647</v>
      </c>
      <c r="W33" s="3690">
        <f t="shared" si="0"/>
        <v>0</v>
      </c>
      <c r="X33" s="3691"/>
      <c r="Y33" s="3691"/>
      <c r="Z33" s="1553" t="s">
        <v>3065</v>
      </c>
    </row>
    <row r="34" spans="1:51" ht="15.4" customHeight="1" x14ac:dyDescent="0.15">
      <c r="B34" s="3743"/>
      <c r="C34" s="3743"/>
      <c r="D34" s="1549" t="s">
        <v>820</v>
      </c>
      <c r="E34" s="1550"/>
      <c r="F34" s="1551" t="s">
        <v>3054</v>
      </c>
      <c r="G34" s="1550"/>
      <c r="H34" s="1550" t="s">
        <v>3055</v>
      </c>
      <c r="I34" s="1552" t="s">
        <v>820</v>
      </c>
      <c r="J34" s="1550"/>
      <c r="K34" s="1551" t="s">
        <v>3054</v>
      </c>
      <c r="L34" s="1550"/>
      <c r="M34" s="1553" t="s">
        <v>493</v>
      </c>
      <c r="N34" s="3690"/>
      <c r="O34" s="3691"/>
      <c r="P34" s="3691"/>
      <c r="Q34" s="3691"/>
      <c r="R34" s="1553" t="s">
        <v>3065</v>
      </c>
      <c r="S34" s="3690"/>
      <c r="T34" s="3691"/>
      <c r="U34" s="3691"/>
      <c r="V34" s="1553" t="s">
        <v>647</v>
      </c>
      <c r="W34" s="3690">
        <f t="shared" si="0"/>
        <v>0</v>
      </c>
      <c r="X34" s="3691"/>
      <c r="Y34" s="3691"/>
      <c r="Z34" s="1553" t="s">
        <v>3065</v>
      </c>
    </row>
    <row r="35" spans="1:51" ht="15.4" customHeight="1" x14ac:dyDescent="0.15">
      <c r="B35" s="3743"/>
      <c r="C35" s="3743"/>
      <c r="D35" s="1549" t="s">
        <v>820</v>
      </c>
      <c r="E35" s="1550"/>
      <c r="F35" s="1551" t="s">
        <v>3054</v>
      </c>
      <c r="G35" s="1550"/>
      <c r="H35" s="1550" t="s">
        <v>3055</v>
      </c>
      <c r="I35" s="1552" t="s">
        <v>820</v>
      </c>
      <c r="J35" s="1550"/>
      <c r="K35" s="1551" t="s">
        <v>3054</v>
      </c>
      <c r="L35" s="1550"/>
      <c r="M35" s="1553" t="s">
        <v>493</v>
      </c>
      <c r="N35" s="3690"/>
      <c r="O35" s="3691"/>
      <c r="P35" s="3691"/>
      <c r="Q35" s="3691"/>
      <c r="R35" s="1553" t="s">
        <v>3065</v>
      </c>
      <c r="S35" s="3690"/>
      <c r="T35" s="3691"/>
      <c r="U35" s="3691"/>
      <c r="V35" s="1553" t="s">
        <v>647</v>
      </c>
      <c r="W35" s="3690">
        <f t="shared" si="0"/>
        <v>0</v>
      </c>
      <c r="X35" s="3691"/>
      <c r="Y35" s="3691"/>
      <c r="Z35" s="1553" t="s">
        <v>3065</v>
      </c>
    </row>
    <row r="36" spans="1:51" ht="15.4" customHeight="1" x14ac:dyDescent="0.15">
      <c r="B36" s="3743"/>
      <c r="C36" s="3743"/>
      <c r="D36" s="1549" t="s">
        <v>820</v>
      </c>
      <c r="E36" s="1550"/>
      <c r="F36" s="1551" t="s">
        <v>3054</v>
      </c>
      <c r="G36" s="1550"/>
      <c r="H36" s="1550" t="s">
        <v>3055</v>
      </c>
      <c r="I36" s="1552" t="s">
        <v>820</v>
      </c>
      <c r="J36" s="1550"/>
      <c r="K36" s="1551" t="s">
        <v>3054</v>
      </c>
      <c r="L36" s="1550"/>
      <c r="M36" s="1553" t="s">
        <v>493</v>
      </c>
      <c r="N36" s="3690"/>
      <c r="O36" s="3691"/>
      <c r="P36" s="3691"/>
      <c r="Q36" s="3691"/>
      <c r="R36" s="1553" t="s">
        <v>3065</v>
      </c>
      <c r="S36" s="3690"/>
      <c r="T36" s="3691"/>
      <c r="U36" s="3691"/>
      <c r="V36" s="1553" t="s">
        <v>647</v>
      </c>
      <c r="W36" s="3690">
        <f t="shared" si="0"/>
        <v>0</v>
      </c>
      <c r="X36" s="3691"/>
      <c r="Y36" s="3691"/>
      <c r="Z36" s="1553" t="s">
        <v>3065</v>
      </c>
    </row>
    <row r="37" spans="1:51" ht="15.4" customHeight="1" x14ac:dyDescent="0.15">
      <c r="B37" s="3743"/>
      <c r="C37" s="3743"/>
      <c r="D37" s="1549" t="s">
        <v>820</v>
      </c>
      <c r="E37" s="1550"/>
      <c r="F37" s="1551" t="s">
        <v>3054</v>
      </c>
      <c r="G37" s="1550"/>
      <c r="H37" s="1550" t="s">
        <v>3055</v>
      </c>
      <c r="I37" s="1552" t="s">
        <v>820</v>
      </c>
      <c r="J37" s="1550"/>
      <c r="K37" s="1551" t="s">
        <v>3054</v>
      </c>
      <c r="L37" s="1550"/>
      <c r="M37" s="1553" t="s">
        <v>493</v>
      </c>
      <c r="N37" s="3690"/>
      <c r="O37" s="3691"/>
      <c r="P37" s="3691"/>
      <c r="Q37" s="3691"/>
      <c r="R37" s="1553" t="s">
        <v>3065</v>
      </c>
      <c r="S37" s="3690"/>
      <c r="T37" s="3691"/>
      <c r="U37" s="3691"/>
      <c r="V37" s="1553" t="s">
        <v>647</v>
      </c>
      <c r="W37" s="3690">
        <f t="shared" si="0"/>
        <v>0</v>
      </c>
      <c r="X37" s="3691"/>
      <c r="Y37" s="3691"/>
      <c r="Z37" s="1553" t="s">
        <v>3065</v>
      </c>
    </row>
    <row r="38" spans="1:51" x14ac:dyDescent="0.15">
      <c r="B38" s="1554"/>
      <c r="C38" s="1554"/>
      <c r="D38" s="1371"/>
      <c r="E38" s="1367"/>
      <c r="F38" s="1554"/>
      <c r="G38" s="1367"/>
      <c r="H38" s="1367"/>
      <c r="I38" s="1371"/>
      <c r="J38" s="1367"/>
      <c r="K38" s="1554"/>
      <c r="L38" s="1367"/>
      <c r="M38" s="1367"/>
      <c r="N38" s="1554"/>
      <c r="O38" s="1554"/>
      <c r="P38" s="1554"/>
      <c r="Q38" s="1554"/>
      <c r="R38" s="1367"/>
      <c r="S38" s="3690" t="s">
        <v>3066</v>
      </c>
      <c r="T38" s="3691"/>
      <c r="U38" s="3691"/>
      <c r="V38" s="3692"/>
      <c r="W38" s="3690">
        <f>SUM(W31:Y37)</f>
        <v>0</v>
      </c>
      <c r="X38" s="3691"/>
      <c r="Y38" s="3691"/>
      <c r="Z38" s="1553" t="s">
        <v>3065</v>
      </c>
    </row>
    <row r="39" spans="1:51" ht="7.5" customHeight="1" x14ac:dyDescent="0.15">
      <c r="B39" s="1554"/>
      <c r="C39" s="1554"/>
      <c r="D39" s="1371"/>
      <c r="E39" s="1367"/>
      <c r="F39" s="1554"/>
      <c r="G39" s="1367"/>
      <c r="H39" s="1367"/>
      <c r="I39" s="1371"/>
      <c r="J39" s="1367"/>
      <c r="K39" s="1554"/>
      <c r="L39" s="1367"/>
      <c r="M39" s="1367"/>
      <c r="N39" s="1554"/>
      <c r="O39" s="1554"/>
      <c r="P39" s="1554"/>
      <c r="Q39" s="1554"/>
      <c r="R39" s="1367"/>
      <c r="S39" s="1554"/>
      <c r="T39" s="1554"/>
      <c r="U39" s="1554"/>
      <c r="V39" s="1367"/>
      <c r="W39" s="1554"/>
      <c r="X39" s="1554"/>
      <c r="Y39" s="1554"/>
      <c r="Z39" s="1367"/>
    </row>
    <row r="40" spans="1:51" ht="14.25" thickBot="1" x14ac:dyDescent="0.2">
      <c r="B40" s="1555" t="s">
        <v>3067</v>
      </c>
      <c r="C40" s="1554"/>
      <c r="D40" s="1371"/>
      <c r="E40" s="1367"/>
      <c r="F40" s="1554"/>
      <c r="G40" s="1367"/>
      <c r="H40" s="1367"/>
      <c r="I40" s="1371"/>
      <c r="J40" s="1367"/>
      <c r="K40" s="1554"/>
      <c r="L40" s="1367"/>
      <c r="M40" s="1367"/>
      <c r="N40" s="1554"/>
      <c r="O40" s="1554"/>
      <c r="P40" s="1554"/>
      <c r="Q40" s="1554"/>
      <c r="R40" s="1367"/>
      <c r="S40" s="1554"/>
      <c r="T40" s="1554"/>
      <c r="U40" s="1554"/>
      <c r="V40" s="1367"/>
      <c r="W40" s="1554"/>
      <c r="X40" s="1554"/>
      <c r="Y40" s="1554"/>
      <c r="Z40" s="1367"/>
    </row>
    <row r="41" spans="1:51" ht="16.5" customHeight="1" thickBot="1" x14ac:dyDescent="0.2">
      <c r="C41" s="3690">
        <f>+W38</f>
        <v>0</v>
      </c>
      <c r="D41" s="3691"/>
      <c r="E41" s="3691"/>
      <c r="F41" s="1553" t="s">
        <v>3065</v>
      </c>
      <c r="G41" s="3734" t="s">
        <v>3068</v>
      </c>
      <c r="H41" s="3735"/>
      <c r="I41" s="3690"/>
      <c r="J41" s="3691"/>
      <c r="K41" s="3691"/>
      <c r="L41" s="1553" t="s">
        <v>647</v>
      </c>
      <c r="M41" s="3734" t="s">
        <v>3069</v>
      </c>
      <c r="N41" s="3735"/>
      <c r="O41" s="3735"/>
      <c r="P41" s="3735"/>
      <c r="Q41" s="3747" t="e">
        <f>+C41/(I41*16)</f>
        <v>#DIV/0!</v>
      </c>
      <c r="R41" s="3748"/>
      <c r="S41" s="3748"/>
      <c r="T41" s="3749"/>
      <c r="U41" s="1367"/>
      <c r="AU41" s="1367"/>
      <c r="AV41" s="1554"/>
      <c r="AW41" s="1554"/>
      <c r="AX41" s="1554"/>
      <c r="AY41" s="1367"/>
    </row>
    <row r="42" spans="1:51" s="1556" customFormat="1" ht="11.25" x14ac:dyDescent="0.15">
      <c r="B42" s="1557"/>
      <c r="C42" s="1556" t="s">
        <v>3070</v>
      </c>
      <c r="I42" s="1556" t="s">
        <v>3071</v>
      </c>
      <c r="Q42" s="1556" t="s">
        <v>3072</v>
      </c>
    </row>
    <row r="44" spans="1:51" x14ac:dyDescent="0.15">
      <c r="A44" s="1370" t="s">
        <v>3073</v>
      </c>
    </row>
    <row r="45" spans="1:51" ht="5.25" customHeight="1" x14ac:dyDescent="0.15"/>
    <row r="46" spans="1:51" ht="24" customHeight="1" x14ac:dyDescent="0.15">
      <c r="A46" s="3690" t="s">
        <v>3053</v>
      </c>
      <c r="B46" s="3691"/>
      <c r="C46" s="3691"/>
      <c r="D46" s="3691"/>
      <c r="E46" s="3691"/>
      <c r="F46" s="3692"/>
      <c r="G46" s="1546" t="s">
        <v>820</v>
      </c>
      <c r="H46" s="1475"/>
      <c r="I46" s="1547" t="s">
        <v>3054</v>
      </c>
      <c r="J46" s="1475"/>
      <c r="K46" s="1475" t="s">
        <v>3055</v>
      </c>
      <c r="L46" s="1548" t="s">
        <v>820</v>
      </c>
      <c r="M46" s="1475"/>
      <c r="N46" s="1547" t="s">
        <v>3054</v>
      </c>
      <c r="O46" s="1475"/>
      <c r="P46" s="1475" t="s">
        <v>3056</v>
      </c>
      <c r="Q46" s="1475" t="s">
        <v>3057</v>
      </c>
      <c r="R46" s="1475"/>
      <c r="S46" s="1476"/>
      <c r="T46" s="3744" t="s">
        <v>3058</v>
      </c>
      <c r="U46" s="3745"/>
      <c r="V46" s="3745"/>
      <c r="W46" s="3745"/>
      <c r="X46" s="3745"/>
      <c r="Y46" s="3745"/>
      <c r="Z46" s="3745"/>
    </row>
    <row r="47" spans="1:51" x14ac:dyDescent="0.15">
      <c r="B47" s="1370" t="s">
        <v>3059</v>
      </c>
    </row>
    <row r="48" spans="1:51" x14ac:dyDescent="0.15">
      <c r="B48" s="3746" t="s">
        <v>3060</v>
      </c>
      <c r="C48" s="3743"/>
      <c r="D48" s="3746" t="s">
        <v>3061</v>
      </c>
      <c r="E48" s="3746"/>
      <c r="F48" s="3746"/>
      <c r="G48" s="3746"/>
      <c r="H48" s="3746"/>
      <c r="I48" s="3746"/>
      <c r="J48" s="3746"/>
      <c r="K48" s="3746"/>
      <c r="L48" s="3746"/>
      <c r="M48" s="3746"/>
      <c r="N48" s="3746" t="s">
        <v>3062</v>
      </c>
      <c r="O48" s="3746"/>
      <c r="P48" s="3746"/>
      <c r="Q48" s="3746"/>
      <c r="R48" s="3746"/>
      <c r="S48" s="3746" t="s">
        <v>3063</v>
      </c>
      <c r="T48" s="3746"/>
      <c r="U48" s="3746"/>
      <c r="V48" s="3746"/>
      <c r="W48" s="3746" t="s">
        <v>3064</v>
      </c>
      <c r="X48" s="3746"/>
      <c r="Y48" s="3746"/>
      <c r="Z48" s="3746"/>
    </row>
    <row r="49" spans="1:51" ht="24.75" customHeight="1" x14ac:dyDescent="0.15">
      <c r="B49" s="3743"/>
      <c r="C49" s="3743"/>
      <c r="D49" s="3746"/>
      <c r="E49" s="3746"/>
      <c r="F49" s="3746"/>
      <c r="G49" s="3746"/>
      <c r="H49" s="3746"/>
      <c r="I49" s="3746"/>
      <c r="J49" s="3746"/>
      <c r="K49" s="3746"/>
      <c r="L49" s="3746"/>
      <c r="M49" s="3746"/>
      <c r="N49" s="3746"/>
      <c r="O49" s="3746"/>
      <c r="P49" s="3746"/>
      <c r="Q49" s="3746"/>
      <c r="R49" s="3746"/>
      <c r="S49" s="3746"/>
      <c r="T49" s="3746"/>
      <c r="U49" s="3746"/>
      <c r="V49" s="3746"/>
      <c r="W49" s="3746"/>
      <c r="X49" s="3746"/>
      <c r="Y49" s="3746"/>
      <c r="Z49" s="3746"/>
    </row>
    <row r="50" spans="1:51" ht="15.4" customHeight="1" x14ac:dyDescent="0.15">
      <c r="B50" s="3743"/>
      <c r="C50" s="3743"/>
      <c r="D50" s="1549" t="s">
        <v>820</v>
      </c>
      <c r="E50" s="1550"/>
      <c r="F50" s="1551" t="s">
        <v>3054</v>
      </c>
      <c r="G50" s="1550"/>
      <c r="H50" s="1550" t="s">
        <v>3055</v>
      </c>
      <c r="I50" s="1552" t="s">
        <v>820</v>
      </c>
      <c r="J50" s="1550"/>
      <c r="K50" s="1551" t="s">
        <v>3054</v>
      </c>
      <c r="L50" s="1550"/>
      <c r="M50" s="1553" t="s">
        <v>493</v>
      </c>
      <c r="N50" s="3690"/>
      <c r="O50" s="3691"/>
      <c r="P50" s="3691"/>
      <c r="Q50" s="3691"/>
      <c r="R50" s="1553" t="s">
        <v>3065</v>
      </c>
      <c r="S50" s="3690"/>
      <c r="T50" s="3691"/>
      <c r="U50" s="3691"/>
      <c r="V50" s="1553" t="s">
        <v>647</v>
      </c>
      <c r="W50" s="3690">
        <f>+N50*S50</f>
        <v>0</v>
      </c>
      <c r="X50" s="3691"/>
      <c r="Y50" s="3691"/>
      <c r="Z50" s="1553" t="s">
        <v>3065</v>
      </c>
    </row>
    <row r="51" spans="1:51" ht="15.4" customHeight="1" x14ac:dyDescent="0.15">
      <c r="B51" s="3743"/>
      <c r="C51" s="3743"/>
      <c r="D51" s="1549" t="s">
        <v>820</v>
      </c>
      <c r="E51" s="1550"/>
      <c r="F51" s="1551" t="s">
        <v>3054</v>
      </c>
      <c r="G51" s="1550"/>
      <c r="H51" s="1550" t="s">
        <v>3055</v>
      </c>
      <c r="I51" s="1552" t="s">
        <v>820</v>
      </c>
      <c r="J51" s="1550"/>
      <c r="K51" s="1551" t="s">
        <v>3054</v>
      </c>
      <c r="L51" s="1550"/>
      <c r="M51" s="1553" t="s">
        <v>493</v>
      </c>
      <c r="N51" s="3690"/>
      <c r="O51" s="3691"/>
      <c r="P51" s="3691"/>
      <c r="Q51" s="3691"/>
      <c r="R51" s="1553" t="s">
        <v>3065</v>
      </c>
      <c r="S51" s="3690"/>
      <c r="T51" s="3691"/>
      <c r="U51" s="3691"/>
      <c r="V51" s="1553" t="s">
        <v>647</v>
      </c>
      <c r="W51" s="3690">
        <f t="shared" ref="W51:W56" si="1">+N51*S51</f>
        <v>0</v>
      </c>
      <c r="X51" s="3691"/>
      <c r="Y51" s="3691"/>
      <c r="Z51" s="1553" t="s">
        <v>3065</v>
      </c>
    </row>
    <row r="52" spans="1:51" ht="15.4" customHeight="1" x14ac:dyDescent="0.15">
      <c r="B52" s="3743"/>
      <c r="C52" s="3743"/>
      <c r="D52" s="1549" t="s">
        <v>820</v>
      </c>
      <c r="E52" s="1550"/>
      <c r="F52" s="1551" t="s">
        <v>3054</v>
      </c>
      <c r="G52" s="1550"/>
      <c r="H52" s="1550" t="s">
        <v>3055</v>
      </c>
      <c r="I52" s="1552" t="s">
        <v>820</v>
      </c>
      <c r="J52" s="1550"/>
      <c r="K52" s="1551" t="s">
        <v>3054</v>
      </c>
      <c r="L52" s="1550"/>
      <c r="M52" s="1553" t="s">
        <v>493</v>
      </c>
      <c r="N52" s="3690"/>
      <c r="O52" s="3691"/>
      <c r="P52" s="3691"/>
      <c r="Q52" s="3691"/>
      <c r="R52" s="1553" t="s">
        <v>3065</v>
      </c>
      <c r="S52" s="3690"/>
      <c r="T52" s="3691"/>
      <c r="U52" s="3691"/>
      <c r="V52" s="1553" t="s">
        <v>647</v>
      </c>
      <c r="W52" s="3690">
        <f t="shared" si="1"/>
        <v>0</v>
      </c>
      <c r="X52" s="3691"/>
      <c r="Y52" s="3691"/>
      <c r="Z52" s="1553" t="s">
        <v>3065</v>
      </c>
    </row>
    <row r="53" spans="1:51" ht="15.4" customHeight="1" x14ac:dyDescent="0.15">
      <c r="B53" s="3743"/>
      <c r="C53" s="3743"/>
      <c r="D53" s="1549" t="s">
        <v>820</v>
      </c>
      <c r="E53" s="1550"/>
      <c r="F53" s="1551" t="s">
        <v>3054</v>
      </c>
      <c r="G53" s="1550"/>
      <c r="H53" s="1550" t="s">
        <v>3055</v>
      </c>
      <c r="I53" s="1552" t="s">
        <v>820</v>
      </c>
      <c r="J53" s="1550"/>
      <c r="K53" s="1551" t="s">
        <v>3054</v>
      </c>
      <c r="L53" s="1550"/>
      <c r="M53" s="1553" t="s">
        <v>493</v>
      </c>
      <c r="N53" s="3690"/>
      <c r="O53" s="3691"/>
      <c r="P53" s="3691"/>
      <c r="Q53" s="3691"/>
      <c r="R53" s="1553" t="s">
        <v>3065</v>
      </c>
      <c r="S53" s="3690"/>
      <c r="T53" s="3691"/>
      <c r="U53" s="3691"/>
      <c r="V53" s="1553" t="s">
        <v>647</v>
      </c>
      <c r="W53" s="3690">
        <f t="shared" si="1"/>
        <v>0</v>
      </c>
      <c r="X53" s="3691"/>
      <c r="Y53" s="3691"/>
      <c r="Z53" s="1553" t="s">
        <v>3065</v>
      </c>
    </row>
    <row r="54" spans="1:51" ht="15.4" customHeight="1" x14ac:dyDescent="0.15">
      <c r="B54" s="3743"/>
      <c r="C54" s="3743"/>
      <c r="D54" s="1549" t="s">
        <v>820</v>
      </c>
      <c r="E54" s="1550"/>
      <c r="F54" s="1551" t="s">
        <v>3054</v>
      </c>
      <c r="G54" s="1550"/>
      <c r="H54" s="1550" t="s">
        <v>3055</v>
      </c>
      <c r="I54" s="1552" t="s">
        <v>820</v>
      </c>
      <c r="J54" s="1550"/>
      <c r="K54" s="1551" t="s">
        <v>3054</v>
      </c>
      <c r="L54" s="1550"/>
      <c r="M54" s="1553" t="s">
        <v>493</v>
      </c>
      <c r="N54" s="3690"/>
      <c r="O54" s="3691"/>
      <c r="P54" s="3691"/>
      <c r="Q54" s="3691"/>
      <c r="R54" s="1553" t="s">
        <v>3065</v>
      </c>
      <c r="S54" s="3690"/>
      <c r="T54" s="3691"/>
      <c r="U54" s="3691"/>
      <c r="V54" s="1553" t="s">
        <v>647</v>
      </c>
      <c r="W54" s="3690">
        <f t="shared" si="1"/>
        <v>0</v>
      </c>
      <c r="X54" s="3691"/>
      <c r="Y54" s="3691"/>
      <c r="Z54" s="1553" t="s">
        <v>3065</v>
      </c>
    </row>
    <row r="55" spans="1:51" ht="15.4" customHeight="1" x14ac:dyDescent="0.15">
      <c r="B55" s="3743"/>
      <c r="C55" s="3743"/>
      <c r="D55" s="1549" t="s">
        <v>820</v>
      </c>
      <c r="E55" s="1550"/>
      <c r="F55" s="1551" t="s">
        <v>3054</v>
      </c>
      <c r="G55" s="1550"/>
      <c r="H55" s="1550" t="s">
        <v>3055</v>
      </c>
      <c r="I55" s="1552" t="s">
        <v>820</v>
      </c>
      <c r="J55" s="1550"/>
      <c r="K55" s="1551" t="s">
        <v>3054</v>
      </c>
      <c r="L55" s="1550"/>
      <c r="M55" s="1553" t="s">
        <v>493</v>
      </c>
      <c r="N55" s="3690"/>
      <c r="O55" s="3691"/>
      <c r="P55" s="3691"/>
      <c r="Q55" s="3691"/>
      <c r="R55" s="1553" t="s">
        <v>3065</v>
      </c>
      <c r="S55" s="3690"/>
      <c r="T55" s="3691"/>
      <c r="U55" s="3691"/>
      <c r="V55" s="1553" t="s">
        <v>647</v>
      </c>
      <c r="W55" s="3690">
        <f t="shared" si="1"/>
        <v>0</v>
      </c>
      <c r="X55" s="3691"/>
      <c r="Y55" s="3691"/>
      <c r="Z55" s="1553" t="s">
        <v>3065</v>
      </c>
    </row>
    <row r="56" spans="1:51" ht="15.4" customHeight="1" x14ac:dyDescent="0.15">
      <c r="B56" s="3743"/>
      <c r="C56" s="3743"/>
      <c r="D56" s="1549" t="s">
        <v>820</v>
      </c>
      <c r="E56" s="1550"/>
      <c r="F56" s="1551" t="s">
        <v>3054</v>
      </c>
      <c r="G56" s="1550"/>
      <c r="H56" s="1550" t="s">
        <v>3055</v>
      </c>
      <c r="I56" s="1552" t="s">
        <v>820</v>
      </c>
      <c r="J56" s="1550"/>
      <c r="K56" s="1551" t="s">
        <v>3054</v>
      </c>
      <c r="L56" s="1550"/>
      <c r="M56" s="1553" t="s">
        <v>493</v>
      </c>
      <c r="N56" s="3690"/>
      <c r="O56" s="3691"/>
      <c r="P56" s="3691"/>
      <c r="Q56" s="3691"/>
      <c r="R56" s="1553" t="s">
        <v>3065</v>
      </c>
      <c r="S56" s="3690"/>
      <c r="T56" s="3691"/>
      <c r="U56" s="3691"/>
      <c r="V56" s="1553" t="s">
        <v>647</v>
      </c>
      <c r="W56" s="3690">
        <f t="shared" si="1"/>
        <v>0</v>
      </c>
      <c r="X56" s="3691"/>
      <c r="Y56" s="3691"/>
      <c r="Z56" s="1553" t="s">
        <v>3065</v>
      </c>
    </row>
    <row r="57" spans="1:51" x14ac:dyDescent="0.15">
      <c r="B57" s="1554"/>
      <c r="C57" s="1554"/>
      <c r="D57" s="1371"/>
      <c r="E57" s="1367"/>
      <c r="F57" s="1554"/>
      <c r="G57" s="1367"/>
      <c r="H57" s="1367"/>
      <c r="I57" s="1371"/>
      <c r="J57" s="1367"/>
      <c r="K57" s="1554"/>
      <c r="L57" s="1367"/>
      <c r="M57" s="1367"/>
      <c r="N57" s="1554"/>
      <c r="O57" s="1554"/>
      <c r="P57" s="1554"/>
      <c r="Q57" s="1554"/>
      <c r="R57" s="1367"/>
      <c r="S57" s="3690" t="s">
        <v>3066</v>
      </c>
      <c r="T57" s="3691"/>
      <c r="U57" s="3691"/>
      <c r="V57" s="3692"/>
      <c r="W57" s="3690">
        <f>SUM(W50:Y56)</f>
        <v>0</v>
      </c>
      <c r="X57" s="3691"/>
      <c r="Y57" s="3691"/>
      <c r="Z57" s="1553" t="s">
        <v>3065</v>
      </c>
    </row>
    <row r="58" spans="1:51" ht="7.5" customHeight="1" x14ac:dyDescent="0.15">
      <c r="B58" s="1554"/>
      <c r="C58" s="1554"/>
      <c r="D58" s="1371"/>
      <c r="E58" s="1367"/>
      <c r="F58" s="1554"/>
      <c r="G58" s="1367"/>
      <c r="H58" s="1367"/>
      <c r="I58" s="1371"/>
      <c r="J58" s="1367"/>
      <c r="K58" s="1554"/>
      <c r="L58" s="1367"/>
      <c r="M58" s="1367"/>
      <c r="N58" s="1554"/>
      <c r="O58" s="1554"/>
      <c r="P58" s="1554"/>
      <c r="Q58" s="1554"/>
      <c r="R58" s="1367"/>
      <c r="S58" s="1554"/>
      <c r="T58" s="1554"/>
      <c r="U58" s="1554"/>
      <c r="V58" s="1367"/>
      <c r="W58" s="1554"/>
      <c r="X58" s="1554"/>
      <c r="Y58" s="1554"/>
      <c r="Z58" s="1367"/>
    </row>
    <row r="59" spans="1:51" ht="14.25" thickBot="1" x14ac:dyDescent="0.2">
      <c r="B59" s="1555" t="s">
        <v>3067</v>
      </c>
      <c r="C59" s="1554"/>
      <c r="D59" s="1371"/>
      <c r="E59" s="1367"/>
      <c r="F59" s="1554"/>
      <c r="G59" s="1367"/>
      <c r="H59" s="1367"/>
      <c r="I59" s="1371"/>
      <c r="J59" s="1367"/>
      <c r="K59" s="1554"/>
      <c r="L59" s="1367"/>
      <c r="M59" s="1367"/>
      <c r="N59" s="1554"/>
      <c r="O59" s="1554"/>
      <c r="P59" s="1554"/>
      <c r="Q59" s="1554"/>
      <c r="R59" s="1367"/>
      <c r="S59" s="1554"/>
      <c r="T59" s="1554"/>
      <c r="U59" s="1554"/>
      <c r="V59" s="1367"/>
      <c r="W59" s="1554"/>
      <c r="X59" s="1554"/>
      <c r="Y59" s="1554"/>
      <c r="Z59" s="1367"/>
    </row>
    <row r="60" spans="1:51" ht="16.5" customHeight="1" thickBot="1" x14ac:dyDescent="0.2">
      <c r="C60" s="3690">
        <f>+W57</f>
        <v>0</v>
      </c>
      <c r="D60" s="3691"/>
      <c r="E60" s="3691"/>
      <c r="F60" s="1553" t="s">
        <v>3065</v>
      </c>
      <c r="G60" s="3734" t="s">
        <v>3068</v>
      </c>
      <c r="H60" s="3735"/>
      <c r="I60" s="3690"/>
      <c r="J60" s="3691"/>
      <c r="K60" s="3691"/>
      <c r="L60" s="1553" t="s">
        <v>647</v>
      </c>
      <c r="M60" s="3734" t="s">
        <v>3069</v>
      </c>
      <c r="N60" s="3735"/>
      <c r="O60" s="3735"/>
      <c r="P60" s="3735"/>
      <c r="Q60" s="3747" t="e">
        <f>+C60/(I60*16)</f>
        <v>#DIV/0!</v>
      </c>
      <c r="R60" s="3748"/>
      <c r="S60" s="3748"/>
      <c r="T60" s="3749"/>
      <c r="U60" s="1367"/>
      <c r="AU60" s="1367"/>
      <c r="AV60" s="1554"/>
      <c r="AW60" s="1554"/>
      <c r="AX60" s="1554"/>
      <c r="AY60" s="1367"/>
    </row>
    <row r="61" spans="1:51" s="1556" customFormat="1" ht="11.25" x14ac:dyDescent="0.15">
      <c r="B61" s="1557"/>
      <c r="C61" s="1556" t="s">
        <v>3070</v>
      </c>
      <c r="I61" s="1556" t="s">
        <v>3071</v>
      </c>
      <c r="Q61" s="1556" t="s">
        <v>3072</v>
      </c>
    </row>
    <row r="62" spans="1:51" s="1558" customFormat="1" ht="6.75" customHeight="1" x14ac:dyDescent="0.15"/>
    <row r="63" spans="1:51" s="1556" customFormat="1" ht="13.5" customHeight="1" x14ac:dyDescent="0.15">
      <c r="A63" s="1556" t="s">
        <v>2605</v>
      </c>
    </row>
    <row r="64" spans="1:51" s="1556" customFormat="1" ht="13.5" customHeight="1" x14ac:dyDescent="0.15">
      <c r="A64" s="1556">
        <v>1</v>
      </c>
      <c r="B64" s="3745" t="s">
        <v>3074</v>
      </c>
      <c r="C64" s="3745"/>
      <c r="D64" s="3745"/>
      <c r="E64" s="3745"/>
      <c r="F64" s="3745"/>
      <c r="G64" s="3745"/>
      <c r="H64" s="3745"/>
      <c r="I64" s="3745"/>
      <c r="J64" s="3745"/>
      <c r="K64" s="3745"/>
      <c r="L64" s="3745"/>
      <c r="M64" s="3745"/>
      <c r="N64" s="3745"/>
      <c r="O64" s="3745"/>
      <c r="P64" s="3745"/>
      <c r="Q64" s="3745"/>
      <c r="R64" s="3745"/>
      <c r="S64" s="3745"/>
      <c r="T64" s="3745"/>
      <c r="U64" s="3745"/>
      <c r="V64" s="3745"/>
      <c r="W64" s="3745"/>
      <c r="X64" s="3745"/>
      <c r="Y64" s="3745"/>
      <c r="Z64" s="3745"/>
    </row>
    <row r="65" spans="1:26" s="1556" customFormat="1" ht="13.5" customHeight="1" x14ac:dyDescent="0.15">
      <c r="B65" s="3745"/>
      <c r="C65" s="3745"/>
      <c r="D65" s="3745"/>
      <c r="E65" s="3745"/>
      <c r="F65" s="3745"/>
      <c r="G65" s="3745"/>
      <c r="H65" s="3745"/>
      <c r="I65" s="3745"/>
      <c r="J65" s="3745"/>
      <c r="K65" s="3745"/>
      <c r="L65" s="3745"/>
      <c r="M65" s="3745"/>
      <c r="N65" s="3745"/>
      <c r="O65" s="3745"/>
      <c r="P65" s="3745"/>
      <c r="Q65" s="3745"/>
      <c r="R65" s="3745"/>
      <c r="S65" s="3745"/>
      <c r="T65" s="3745"/>
      <c r="U65" s="3745"/>
      <c r="V65" s="3745"/>
      <c r="W65" s="3745"/>
      <c r="X65" s="3745"/>
      <c r="Y65" s="3745"/>
      <c r="Z65" s="3745"/>
    </row>
    <row r="66" spans="1:26" s="1556" customFormat="1" ht="13.5" customHeight="1" x14ac:dyDescent="0.15">
      <c r="A66" s="1556">
        <v>2</v>
      </c>
      <c r="B66" s="3745" t="s">
        <v>3075</v>
      </c>
      <c r="C66" s="3745"/>
      <c r="D66" s="3745"/>
      <c r="E66" s="3745"/>
      <c r="F66" s="3745"/>
      <c r="G66" s="3745"/>
      <c r="H66" s="3745"/>
      <c r="I66" s="3745"/>
      <c r="J66" s="3745"/>
      <c r="K66" s="3745"/>
      <c r="L66" s="3745"/>
      <c r="M66" s="3745"/>
      <c r="N66" s="3745"/>
      <c r="O66" s="3745"/>
      <c r="P66" s="3745"/>
      <c r="Q66" s="3745"/>
      <c r="R66" s="3745"/>
      <c r="S66" s="3745"/>
      <c r="T66" s="3745"/>
      <c r="U66" s="3745"/>
      <c r="V66" s="3745"/>
      <c r="W66" s="3745"/>
      <c r="X66" s="3745"/>
      <c r="Y66" s="3745"/>
      <c r="Z66" s="3745"/>
    </row>
    <row r="67" spans="1:26" s="1556" customFormat="1" ht="13.5" customHeight="1" x14ac:dyDescent="0.15">
      <c r="B67" s="3745"/>
      <c r="C67" s="3745"/>
      <c r="D67" s="3745"/>
      <c r="E67" s="3745"/>
      <c r="F67" s="3745"/>
      <c r="G67" s="3745"/>
      <c r="H67" s="3745"/>
      <c r="I67" s="3745"/>
      <c r="J67" s="3745"/>
      <c r="K67" s="3745"/>
      <c r="L67" s="3745"/>
      <c r="M67" s="3745"/>
      <c r="N67" s="3745"/>
      <c r="O67" s="3745"/>
      <c r="P67" s="3745"/>
      <c r="Q67" s="3745"/>
      <c r="R67" s="3745"/>
      <c r="S67" s="3745"/>
      <c r="T67" s="3745"/>
      <c r="U67" s="3745"/>
      <c r="V67" s="3745"/>
      <c r="W67" s="3745"/>
      <c r="X67" s="3745"/>
      <c r="Y67" s="3745"/>
      <c r="Z67" s="3745"/>
    </row>
    <row r="68" spans="1:26" s="1559" customFormat="1" ht="12.75" customHeight="1" x14ac:dyDescent="0.15"/>
    <row r="69" spans="1:26" s="1559" customFormat="1" ht="12.75" customHeight="1" x14ac:dyDescent="0.15"/>
    <row r="70" spans="1:26" s="1559" customFormat="1" ht="12.75" customHeight="1" x14ac:dyDescent="0.15"/>
    <row r="71" spans="1:26" s="1559" customFormat="1" ht="12.75" customHeight="1" x14ac:dyDescent="0.15"/>
    <row r="72" spans="1:26" s="1559" customFormat="1" ht="12.75" customHeight="1" x14ac:dyDescent="0.15"/>
    <row r="73" spans="1:26" s="1559" customFormat="1" ht="12.75" customHeight="1" x14ac:dyDescent="0.15"/>
    <row r="74" spans="1:26" s="1559" customFormat="1" ht="12.75" customHeight="1" x14ac:dyDescent="0.15"/>
    <row r="75" spans="1:26" s="1559" customFormat="1" ht="12.75" customHeight="1" x14ac:dyDescent="0.15"/>
    <row r="76" spans="1:26" s="1559" customFormat="1" ht="12.75" customHeight="1" x14ac:dyDescent="0.15"/>
    <row r="77" spans="1:26" s="1559" customFormat="1" ht="12.75" customHeight="1" x14ac:dyDescent="0.15"/>
    <row r="78" spans="1:26" s="1559" customFormat="1" ht="12.75" customHeight="1" x14ac:dyDescent="0.15"/>
    <row r="79" spans="1:26" s="1559" customFormat="1" ht="12.75" customHeight="1" x14ac:dyDescent="0.15"/>
    <row r="80" spans="1:26" s="1559" customFormat="1" ht="12.75" customHeight="1" x14ac:dyDescent="0.15"/>
  </sheetData>
  <mergeCells count="110">
    <mergeCell ref="B64:Z65"/>
    <mergeCell ref="B66:Z67"/>
    <mergeCell ref="S57:V57"/>
    <mergeCell ref="W57:Y57"/>
    <mergeCell ref="C60:E60"/>
    <mergeCell ref="G60:H60"/>
    <mergeCell ref="I60:K60"/>
    <mergeCell ref="M60:P60"/>
    <mergeCell ref="Q60:T60"/>
    <mergeCell ref="B55:C55"/>
    <mergeCell ref="N55:Q55"/>
    <mergeCell ref="S55:U55"/>
    <mergeCell ref="W55:Y55"/>
    <mergeCell ref="B56:C56"/>
    <mergeCell ref="N56:Q56"/>
    <mergeCell ref="S56:U56"/>
    <mergeCell ref="W56:Y56"/>
    <mergeCell ref="B53:C53"/>
    <mergeCell ref="N53:Q53"/>
    <mergeCell ref="S53:U53"/>
    <mergeCell ref="W53:Y53"/>
    <mergeCell ref="B54:C54"/>
    <mergeCell ref="N54:Q54"/>
    <mergeCell ref="S54:U54"/>
    <mergeCell ref="W54:Y54"/>
    <mergeCell ref="B51:C51"/>
    <mergeCell ref="N51:Q51"/>
    <mergeCell ref="S51:U51"/>
    <mergeCell ref="W51:Y51"/>
    <mergeCell ref="B52:C52"/>
    <mergeCell ref="N52:Q52"/>
    <mergeCell ref="S52:U52"/>
    <mergeCell ref="W52:Y52"/>
    <mergeCell ref="B48:C49"/>
    <mergeCell ref="D48:M49"/>
    <mergeCell ref="N48:R49"/>
    <mergeCell ref="S48:V49"/>
    <mergeCell ref="W48:Z49"/>
    <mergeCell ref="B50:C50"/>
    <mergeCell ref="N50:Q50"/>
    <mergeCell ref="S50:U50"/>
    <mergeCell ref="W50:Y50"/>
    <mergeCell ref="C41:E41"/>
    <mergeCell ref="G41:H41"/>
    <mergeCell ref="I41:K41"/>
    <mergeCell ref="M41:P41"/>
    <mergeCell ref="Q41:T41"/>
    <mergeCell ref="A46:F46"/>
    <mergeCell ref="T46:Z46"/>
    <mergeCell ref="B37:C37"/>
    <mergeCell ref="N37:Q37"/>
    <mergeCell ref="S37:U37"/>
    <mergeCell ref="W37:Y37"/>
    <mergeCell ref="S38:V38"/>
    <mergeCell ref="W38:Y38"/>
    <mergeCell ref="B35:C35"/>
    <mergeCell ref="N35:Q35"/>
    <mergeCell ref="S35:U35"/>
    <mergeCell ref="W35:Y35"/>
    <mergeCell ref="B36:C36"/>
    <mergeCell ref="N36:Q36"/>
    <mergeCell ref="S36:U36"/>
    <mergeCell ref="W36:Y36"/>
    <mergeCell ref="B33:C33"/>
    <mergeCell ref="N33:Q33"/>
    <mergeCell ref="S33:U33"/>
    <mergeCell ref="W33:Y33"/>
    <mergeCell ref="B34:C34"/>
    <mergeCell ref="N34:Q34"/>
    <mergeCell ref="S34:U34"/>
    <mergeCell ref="W34:Y34"/>
    <mergeCell ref="B31:C31"/>
    <mergeCell ref="N31:Q31"/>
    <mergeCell ref="S31:U31"/>
    <mergeCell ref="W31:Y31"/>
    <mergeCell ref="B32:C32"/>
    <mergeCell ref="N32:Q32"/>
    <mergeCell ref="S32:U32"/>
    <mergeCell ref="W32:Y32"/>
    <mergeCell ref="A27:F27"/>
    <mergeCell ref="T27:Z27"/>
    <mergeCell ref="B29:C30"/>
    <mergeCell ref="D29:M30"/>
    <mergeCell ref="N29:R30"/>
    <mergeCell ref="S29:V30"/>
    <mergeCell ref="W29:Z30"/>
    <mergeCell ref="A3:Z3"/>
    <mergeCell ref="A5:D5"/>
    <mergeCell ref="E5:L5"/>
    <mergeCell ref="N5:R5"/>
    <mergeCell ref="S5:Z5"/>
    <mergeCell ref="A7:D8"/>
    <mergeCell ref="F17:H23"/>
    <mergeCell ref="J18:Q19"/>
    <mergeCell ref="V18:Y20"/>
    <mergeCell ref="J20:M20"/>
    <mergeCell ref="N20:Q20"/>
    <mergeCell ref="J21:M22"/>
    <mergeCell ref="N21:Q22"/>
    <mergeCell ref="V21:Y22"/>
    <mergeCell ref="A10:E23"/>
    <mergeCell ref="F10:H16"/>
    <mergeCell ref="J11:M13"/>
    <mergeCell ref="N11:Q13"/>
    <mergeCell ref="R11:U13"/>
    <mergeCell ref="V11:Y13"/>
    <mergeCell ref="J14:M15"/>
    <mergeCell ref="N14:Q15"/>
    <mergeCell ref="R14:U15"/>
    <mergeCell ref="V14:Y15"/>
  </mergeCells>
  <phoneticPr fontId="9"/>
  <printOptions horizontalCentered="1"/>
  <pageMargins left="0.39370078740157483" right="0.39370078740157483" top="0.78740157480314965" bottom="0" header="0.51181102362204722" footer="0.51181102362204722"/>
  <pageSetup paperSize="9" scale="89" orientation="portrait" blackAndWhite="1"/>
  <headerFooter alignWithMargins="0">
    <oddHeader>&amp;R&amp;"ＭＳ ゴシック,標準"&amp;10＜参考様式３＞</oddHeader>
  </headerFooter>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C000"/>
  </sheetPr>
  <dimension ref="A1:AF29"/>
  <sheetViews>
    <sheetView workbookViewId="0"/>
  </sheetViews>
  <sheetFormatPr defaultColWidth="9" defaultRowHeight="13.5" x14ac:dyDescent="0.15"/>
  <cols>
    <col min="1" max="23" width="4.125" style="1370" customWidth="1"/>
    <col min="24" max="24" width="5.125" style="1370" customWidth="1"/>
    <col min="25" max="25" width="4.125" style="1370" customWidth="1"/>
    <col min="26" max="16384" width="9" style="1370"/>
  </cols>
  <sheetData>
    <row r="1" spans="1:32" ht="16.5" customHeight="1" x14ac:dyDescent="0.15">
      <c r="V1" s="1371"/>
    </row>
    <row r="2" spans="1:32" ht="18.2" customHeight="1" x14ac:dyDescent="0.15">
      <c r="A2" s="3689" t="s">
        <v>2695</v>
      </c>
      <c r="B2" s="3689"/>
      <c r="C2" s="3689"/>
      <c r="D2" s="3689"/>
      <c r="E2" s="3689"/>
      <c r="F2" s="3689"/>
      <c r="G2" s="3689"/>
      <c r="H2" s="3689"/>
      <c r="I2" s="3689"/>
      <c r="J2" s="3689"/>
      <c r="K2" s="3689"/>
      <c r="L2" s="3689"/>
      <c r="M2" s="3689"/>
      <c r="N2" s="3689"/>
      <c r="O2" s="3689"/>
      <c r="P2" s="3689"/>
      <c r="Q2" s="3689"/>
      <c r="R2" s="3689"/>
      <c r="S2" s="3689"/>
      <c r="T2" s="3689"/>
      <c r="U2" s="3689"/>
      <c r="V2" s="3689"/>
    </row>
    <row r="3" spans="1:32" ht="16.5" customHeight="1" x14ac:dyDescent="0.15">
      <c r="V3" s="1363"/>
    </row>
    <row r="4" spans="1:32" s="1277" customFormat="1" ht="29.1" customHeight="1" x14ac:dyDescent="0.15">
      <c r="B4" s="3751" t="s">
        <v>649</v>
      </c>
      <c r="C4" s="3751"/>
      <c r="D4" s="3751"/>
      <c r="E4" s="3751"/>
      <c r="F4" s="3751"/>
      <c r="G4" s="3751"/>
      <c r="H4" s="3751"/>
      <c r="I4" s="3751"/>
      <c r="J4" s="3751"/>
      <c r="K4" s="3751"/>
      <c r="L4" s="3751"/>
      <c r="M4" s="3751"/>
      <c r="N4" s="3751"/>
      <c r="O4" s="3751"/>
      <c r="P4" s="3751"/>
      <c r="Q4" s="3751"/>
      <c r="R4" s="3751"/>
      <c r="S4" s="3751"/>
      <c r="T4" s="3751"/>
      <c r="U4" s="3751"/>
    </row>
    <row r="5" spans="1:32" s="1364" customFormat="1" ht="27.2" customHeight="1" x14ac:dyDescent="0.15">
      <c r="B5" s="3752" t="s">
        <v>2696</v>
      </c>
      <c r="C5" s="3752"/>
      <c r="D5" s="3752"/>
      <c r="E5" s="3752"/>
      <c r="F5" s="3753" t="s">
        <v>2697</v>
      </c>
      <c r="G5" s="3753"/>
      <c r="H5" s="3753"/>
      <c r="I5" s="3753"/>
      <c r="J5" s="3753"/>
      <c r="K5" s="3753"/>
      <c r="L5" s="3753"/>
      <c r="M5" s="3753"/>
      <c r="N5" s="3753"/>
      <c r="O5" s="3753"/>
      <c r="P5" s="3753"/>
      <c r="Q5" s="3753"/>
      <c r="R5" s="3753"/>
      <c r="S5" s="3753"/>
      <c r="T5" s="3753"/>
      <c r="U5" s="3753"/>
      <c r="V5" s="1365"/>
      <c r="W5" s="1365"/>
      <c r="X5" s="1365"/>
      <c r="Y5" s="1365"/>
      <c r="Z5" s="1365"/>
      <c r="AA5" s="1365"/>
      <c r="AB5" s="1365"/>
      <c r="AC5" s="1365"/>
      <c r="AD5" s="1365"/>
      <c r="AE5" s="1365"/>
      <c r="AF5" s="1365"/>
    </row>
    <row r="6" spans="1:32" s="1277" customFormat="1" ht="25.5" customHeight="1" x14ac:dyDescent="0.15">
      <c r="B6" s="3754" t="s">
        <v>2698</v>
      </c>
      <c r="C6" s="3754"/>
      <c r="D6" s="3754"/>
      <c r="E6" s="3754"/>
      <c r="F6" s="1366" t="s">
        <v>858</v>
      </c>
      <c r="G6" s="3756" t="s">
        <v>2699</v>
      </c>
      <c r="H6" s="3756"/>
      <c r="I6" s="3756"/>
      <c r="J6" s="3756"/>
      <c r="K6" s="3756"/>
      <c r="L6" s="3756"/>
      <c r="M6" s="3756"/>
      <c r="N6" s="3756"/>
      <c r="O6" s="3756"/>
      <c r="P6" s="3756"/>
      <c r="Q6" s="3756"/>
      <c r="R6" s="3756"/>
      <c r="S6" s="3756"/>
      <c r="T6" s="3756"/>
      <c r="U6" s="3757"/>
    </row>
    <row r="7" spans="1:32" s="1277" customFormat="1" ht="25.5" customHeight="1" x14ac:dyDescent="0.15">
      <c r="B7" s="3755"/>
      <c r="C7" s="3755"/>
      <c r="D7" s="3755"/>
      <c r="E7" s="3755"/>
      <c r="F7" s="1366" t="s">
        <v>861</v>
      </c>
      <c r="G7" s="3756" t="s">
        <v>2700</v>
      </c>
      <c r="H7" s="3756"/>
      <c r="I7" s="3756"/>
      <c r="J7" s="3756"/>
      <c r="K7" s="3756"/>
      <c r="L7" s="3756"/>
      <c r="M7" s="3756"/>
      <c r="N7" s="3756"/>
      <c r="O7" s="3756"/>
      <c r="P7" s="3756"/>
      <c r="Q7" s="3756"/>
      <c r="R7" s="3756"/>
      <c r="S7" s="3756"/>
      <c r="T7" s="3756"/>
      <c r="U7" s="3757"/>
    </row>
    <row r="8" spans="1:32" s="1277" customFormat="1" ht="25.5" customHeight="1" x14ac:dyDescent="0.15">
      <c r="B8" s="3755"/>
      <c r="C8" s="3755"/>
      <c r="D8" s="3755"/>
      <c r="E8" s="3755"/>
      <c r="F8" s="1366" t="s">
        <v>2701</v>
      </c>
      <c r="G8" s="3756" t="s">
        <v>2702</v>
      </c>
      <c r="H8" s="3756"/>
      <c r="I8" s="3756"/>
      <c r="J8" s="3756"/>
      <c r="K8" s="3756"/>
      <c r="L8" s="3756"/>
      <c r="M8" s="3756"/>
      <c r="N8" s="3756"/>
      <c r="O8" s="3756"/>
      <c r="P8" s="3756"/>
      <c r="Q8" s="3756"/>
      <c r="R8" s="3756"/>
      <c r="S8" s="3756"/>
      <c r="T8" s="3756"/>
      <c r="U8" s="3757"/>
    </row>
    <row r="9" spans="1:32" s="1277" customFormat="1" ht="25.5" customHeight="1" x14ac:dyDescent="0.15">
      <c r="B9" s="3755"/>
      <c r="C9" s="3755"/>
      <c r="D9" s="3755"/>
      <c r="E9" s="3755"/>
      <c r="F9" s="1366" t="s">
        <v>2703</v>
      </c>
      <c r="G9" s="3756" t="s">
        <v>609</v>
      </c>
      <c r="H9" s="3756"/>
      <c r="I9" s="3756"/>
      <c r="J9" s="3756"/>
      <c r="K9" s="3756"/>
      <c r="L9" s="3756"/>
      <c r="M9" s="3756"/>
      <c r="N9" s="3756"/>
      <c r="O9" s="3756"/>
      <c r="P9" s="3756"/>
      <c r="Q9" s="3756"/>
      <c r="R9" s="3756"/>
      <c r="S9" s="3756"/>
      <c r="T9" s="3756"/>
      <c r="U9" s="3757"/>
    </row>
    <row r="10" spans="1:32" s="1277" customFormat="1" ht="25.5" customHeight="1" x14ac:dyDescent="0.15">
      <c r="B10" s="3755"/>
      <c r="C10" s="3755"/>
      <c r="D10" s="3755"/>
      <c r="E10" s="3755"/>
      <c r="F10" s="1279" t="s">
        <v>1011</v>
      </c>
      <c r="G10" s="3758" t="s">
        <v>2704</v>
      </c>
      <c r="H10" s="3758"/>
      <c r="I10" s="3758"/>
      <c r="J10" s="3758"/>
      <c r="K10" s="3758"/>
      <c r="L10" s="3758"/>
      <c r="M10" s="3758"/>
      <c r="N10" s="3758"/>
      <c r="O10" s="3758"/>
      <c r="P10" s="3758"/>
      <c r="Q10" s="3758"/>
      <c r="R10" s="3758"/>
      <c r="S10" s="3758"/>
      <c r="T10" s="3758"/>
      <c r="U10" s="3759"/>
    </row>
    <row r="11" spans="1:32" ht="16.5" customHeight="1" x14ac:dyDescent="0.15">
      <c r="V11" s="1363"/>
    </row>
    <row r="12" spans="1:32" ht="16.5" customHeight="1" x14ac:dyDescent="0.15">
      <c r="V12" s="1363"/>
    </row>
    <row r="13" spans="1:32" ht="16.5" customHeight="1" x14ac:dyDescent="0.15">
      <c r="A13" s="1372"/>
      <c r="B13" s="1367" t="s">
        <v>2705</v>
      </c>
      <c r="C13" s="1367"/>
      <c r="D13" s="1367"/>
      <c r="E13" s="1367"/>
      <c r="F13" s="1367"/>
      <c r="G13" s="1367"/>
      <c r="H13" s="1367"/>
      <c r="I13" s="1367"/>
      <c r="J13" s="1367"/>
      <c r="K13" s="1367"/>
      <c r="L13" s="1367"/>
      <c r="M13" s="1367"/>
      <c r="N13" s="1367"/>
      <c r="O13" s="1367"/>
      <c r="P13" s="1367"/>
      <c r="Q13" s="1367"/>
      <c r="R13" s="1367"/>
      <c r="S13" s="1367"/>
      <c r="T13" s="1367"/>
      <c r="U13" s="1367"/>
    </row>
    <row r="14" spans="1:32" ht="22.5" customHeight="1" x14ac:dyDescent="0.15">
      <c r="A14" s="1372"/>
      <c r="B14" s="3693" t="s">
        <v>2709</v>
      </c>
      <c r="C14" s="3694"/>
      <c r="D14" s="3694"/>
      <c r="E14" s="3694"/>
      <c r="F14" s="3694"/>
      <c r="G14" s="3694"/>
      <c r="H14" s="3694"/>
      <c r="I14" s="3694"/>
      <c r="J14" s="3694"/>
      <c r="K14" s="3694"/>
      <c r="L14" s="3695"/>
      <c r="M14" s="3693" t="s">
        <v>2706</v>
      </c>
      <c r="N14" s="3694"/>
      <c r="O14" s="3694"/>
      <c r="P14" s="3694"/>
      <c r="Q14" s="3694"/>
      <c r="R14" s="3694"/>
      <c r="S14" s="3694"/>
      <c r="T14" s="3694"/>
      <c r="U14" s="3695"/>
    </row>
    <row r="15" spans="1:32" ht="22.5" customHeight="1" x14ac:dyDescent="0.15">
      <c r="A15" s="1372"/>
      <c r="B15" s="3693"/>
      <c r="C15" s="3694"/>
      <c r="D15" s="3694"/>
      <c r="E15" s="3694"/>
      <c r="F15" s="3694"/>
      <c r="G15" s="3694"/>
      <c r="H15" s="3694"/>
      <c r="I15" s="3694"/>
      <c r="J15" s="3694"/>
      <c r="K15" s="3694"/>
      <c r="L15" s="3695"/>
      <c r="M15" s="3693"/>
      <c r="N15" s="3694"/>
      <c r="O15" s="3694"/>
      <c r="P15" s="3694"/>
      <c r="Q15" s="3694"/>
      <c r="R15" s="3694"/>
      <c r="S15" s="3694"/>
      <c r="T15" s="3694"/>
      <c r="U15" s="3695"/>
    </row>
    <row r="16" spans="1:32" ht="22.5" customHeight="1" x14ac:dyDescent="0.15">
      <c r="A16" s="1372"/>
      <c r="B16" s="3693"/>
      <c r="C16" s="3694"/>
      <c r="D16" s="3694"/>
      <c r="E16" s="3694"/>
      <c r="F16" s="3694"/>
      <c r="G16" s="3694"/>
      <c r="H16" s="3694"/>
      <c r="I16" s="3694"/>
      <c r="J16" s="3694"/>
      <c r="K16" s="3694"/>
      <c r="L16" s="3695"/>
      <c r="M16" s="3693"/>
      <c r="N16" s="3694"/>
      <c r="O16" s="3694"/>
      <c r="P16" s="3694"/>
      <c r="Q16" s="3694"/>
      <c r="R16" s="3694"/>
      <c r="S16" s="3694"/>
      <c r="T16" s="3694"/>
      <c r="U16" s="3695"/>
    </row>
    <row r="17" spans="1:21" ht="22.5" customHeight="1" x14ac:dyDescent="0.15">
      <c r="A17" s="1372"/>
      <c r="B17" s="3693"/>
      <c r="C17" s="3694"/>
      <c r="D17" s="3694"/>
      <c r="E17" s="3694"/>
      <c r="F17" s="3694"/>
      <c r="G17" s="3694"/>
      <c r="H17" s="3694"/>
      <c r="I17" s="3694"/>
      <c r="J17" s="3694"/>
      <c r="K17" s="3694"/>
      <c r="L17" s="3695"/>
      <c r="M17" s="3693"/>
      <c r="N17" s="3694"/>
      <c r="O17" s="3694"/>
      <c r="P17" s="3694"/>
      <c r="Q17" s="3694"/>
      <c r="R17" s="3694"/>
      <c r="S17" s="3694"/>
      <c r="T17" s="3694"/>
      <c r="U17" s="3695"/>
    </row>
    <row r="18" spans="1:21" ht="22.5" customHeight="1" x14ac:dyDescent="0.15">
      <c r="A18" s="1372"/>
      <c r="B18" s="3693"/>
      <c r="C18" s="3694"/>
      <c r="D18" s="3694"/>
      <c r="E18" s="3694"/>
      <c r="F18" s="3694"/>
      <c r="G18" s="3694"/>
      <c r="H18" s="3694"/>
      <c r="I18" s="3694"/>
      <c r="J18" s="3694"/>
      <c r="K18" s="3694"/>
      <c r="L18" s="3695"/>
      <c r="M18" s="3693"/>
      <c r="N18" s="3694"/>
      <c r="O18" s="3694"/>
      <c r="P18" s="3694"/>
      <c r="Q18" s="3694"/>
      <c r="R18" s="3694"/>
      <c r="S18" s="3694"/>
      <c r="T18" s="3694"/>
      <c r="U18" s="3695"/>
    </row>
    <row r="19" spans="1:21" ht="22.5" customHeight="1" x14ac:dyDescent="0.15">
      <c r="A19" s="1372"/>
      <c r="B19" s="3693"/>
      <c r="C19" s="3694"/>
      <c r="D19" s="3694"/>
      <c r="E19" s="3694"/>
      <c r="F19" s="3694"/>
      <c r="G19" s="3694"/>
      <c r="H19" s="3694"/>
      <c r="I19" s="3694"/>
      <c r="J19" s="3694"/>
      <c r="K19" s="3694"/>
      <c r="L19" s="3695"/>
      <c r="M19" s="3693"/>
      <c r="N19" s="3694"/>
      <c r="O19" s="3694"/>
      <c r="P19" s="3694"/>
      <c r="Q19" s="3694"/>
      <c r="R19" s="3694"/>
      <c r="S19" s="3694"/>
      <c r="T19" s="3694"/>
      <c r="U19" s="3695"/>
    </row>
    <row r="20" spans="1:21" ht="10.9" customHeight="1" x14ac:dyDescent="0.15">
      <c r="A20" s="1372"/>
      <c r="B20" s="1372"/>
      <c r="C20" s="1372"/>
      <c r="E20" s="1363"/>
      <c r="M20" s="1363"/>
    </row>
    <row r="21" spans="1:21" ht="15.95" customHeight="1" x14ac:dyDescent="0.15">
      <c r="A21" s="1368" t="s">
        <v>2707</v>
      </c>
      <c r="B21" s="3750" t="s">
        <v>2708</v>
      </c>
      <c r="C21" s="3750"/>
      <c r="D21" s="3750"/>
      <c r="E21" s="3750"/>
      <c r="F21" s="3750"/>
      <c r="G21" s="3750"/>
      <c r="H21" s="3750"/>
      <c r="I21" s="3750"/>
      <c r="J21" s="3750"/>
      <c r="K21" s="3750"/>
      <c r="L21" s="3750"/>
      <c r="M21" s="3750"/>
      <c r="N21" s="3750"/>
      <c r="O21" s="3750"/>
      <c r="P21" s="3750"/>
      <c r="Q21" s="3750"/>
      <c r="R21" s="3750"/>
      <c r="S21" s="3750"/>
      <c r="T21" s="3750"/>
      <c r="U21" s="3750"/>
    </row>
    <row r="22" spans="1:21" ht="15.95" customHeight="1" x14ac:dyDescent="0.15">
      <c r="A22" s="1369"/>
      <c r="B22" s="3750"/>
      <c r="C22" s="3750"/>
      <c r="D22" s="3750"/>
      <c r="E22" s="3750"/>
      <c r="F22" s="3750"/>
      <c r="G22" s="3750"/>
      <c r="H22" s="3750"/>
      <c r="I22" s="3750"/>
      <c r="J22" s="3750"/>
      <c r="K22" s="3750"/>
      <c r="L22" s="3750"/>
      <c r="M22" s="3750"/>
      <c r="N22" s="3750"/>
      <c r="O22" s="3750"/>
      <c r="P22" s="3750"/>
      <c r="Q22" s="3750"/>
      <c r="R22" s="3750"/>
      <c r="S22" s="3750"/>
      <c r="T22" s="3750"/>
      <c r="U22" s="3750"/>
    </row>
    <row r="23" spans="1:21" ht="15.95" customHeight="1" x14ac:dyDescent="0.15">
      <c r="B23" s="3750"/>
      <c r="C23" s="3750"/>
      <c r="D23" s="3750"/>
      <c r="E23" s="3750"/>
      <c r="F23" s="3750"/>
      <c r="G23" s="3750"/>
      <c r="H23" s="3750"/>
      <c r="I23" s="3750"/>
      <c r="J23" s="3750"/>
      <c r="K23" s="3750"/>
      <c r="L23" s="3750"/>
      <c r="M23" s="3750"/>
      <c r="N23" s="3750"/>
      <c r="O23" s="3750"/>
      <c r="P23" s="3750"/>
      <c r="Q23" s="3750"/>
      <c r="R23" s="3750"/>
      <c r="S23" s="3750"/>
      <c r="T23" s="3750"/>
      <c r="U23" s="3750"/>
    </row>
    <row r="24" spans="1:21" ht="18.2" customHeight="1" x14ac:dyDescent="0.15"/>
    <row r="25" spans="1:21" ht="18.2" customHeight="1" x14ac:dyDescent="0.15"/>
    <row r="26" spans="1:21" ht="18.2" customHeight="1" x14ac:dyDescent="0.15"/>
    <row r="27" spans="1:21" ht="18.2" customHeight="1" x14ac:dyDescent="0.15"/>
    <row r="28" spans="1:21" ht="18.2" customHeight="1" x14ac:dyDescent="0.15"/>
    <row r="29" spans="1:21" ht="18.2" customHeight="1" x14ac:dyDescent="0.15"/>
  </sheetData>
  <mergeCells count="24">
    <mergeCell ref="B14:L14"/>
    <mergeCell ref="M14:U14"/>
    <mergeCell ref="B15:L15"/>
    <mergeCell ref="B6:E10"/>
    <mergeCell ref="G6:U6"/>
    <mergeCell ref="G7:U7"/>
    <mergeCell ref="G8:U8"/>
    <mergeCell ref="G9:U9"/>
    <mergeCell ref="G10:U10"/>
    <mergeCell ref="M15:U15"/>
    <mergeCell ref="A2:V2"/>
    <mergeCell ref="B4:E4"/>
    <mergeCell ref="F4:U4"/>
    <mergeCell ref="B5:E5"/>
    <mergeCell ref="F5:U5"/>
    <mergeCell ref="B16:L16"/>
    <mergeCell ref="M16:U16"/>
    <mergeCell ref="B21:U23"/>
    <mergeCell ref="B17:L17"/>
    <mergeCell ref="M17:U17"/>
    <mergeCell ref="B18:L18"/>
    <mergeCell ref="M18:U18"/>
    <mergeCell ref="B19:L19"/>
    <mergeCell ref="M19:U19"/>
  </mergeCells>
  <phoneticPr fontId="9"/>
  <printOptions horizontalCentered="1"/>
  <pageMargins left="0.39370078740157483" right="0.39370078740157483" top="0.78740157480314965" bottom="0" header="0.51181102362204722" footer="0.51181102362204722"/>
  <pageSetup paperSize="9" orientation="portrait" blackAndWhite="1"/>
  <headerFooter alignWithMargins="0">
    <oddHeader>&amp;R&amp;"ＭＳ ゴシック,標準"&amp;10＜参考様式４＞</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C000"/>
    <pageSetUpPr fitToPage="1"/>
  </sheetPr>
  <dimension ref="A1:R58"/>
  <sheetViews>
    <sheetView view="pageBreakPreview" zoomScaleNormal="100" zoomScaleSheetLayoutView="100" workbookViewId="0">
      <selection activeCell="M21" sqref="M21:O23"/>
    </sheetView>
  </sheetViews>
  <sheetFormatPr defaultColWidth="9" defaultRowHeight="10.5" x14ac:dyDescent="0.15"/>
  <cols>
    <col min="1" max="1" width="2.875" style="1284" customWidth="1"/>
    <col min="2" max="2" width="3.75" style="1284" customWidth="1"/>
    <col min="3" max="3" width="4.375" style="1284" customWidth="1"/>
    <col min="4" max="18" width="5" style="1284" customWidth="1"/>
    <col min="19" max="16384" width="9" style="1284"/>
  </cols>
  <sheetData>
    <row r="1" spans="1:18" s="1277" customFormat="1" ht="18.2" customHeight="1" x14ac:dyDescent="0.15">
      <c r="Q1" s="1278"/>
      <c r="R1" s="1278"/>
    </row>
    <row r="2" spans="1:18" s="1277" customFormat="1" ht="27.4" customHeight="1" x14ac:dyDescent="0.15">
      <c r="A2" s="3800" t="s">
        <v>3262</v>
      </c>
      <c r="B2" s="3800"/>
      <c r="C2" s="3800"/>
      <c r="D2" s="3800"/>
      <c r="E2" s="3800"/>
      <c r="F2" s="3800"/>
      <c r="G2" s="3800"/>
      <c r="H2" s="3800"/>
      <c r="I2" s="3800"/>
      <c r="J2" s="3800"/>
      <c r="K2" s="3800"/>
      <c r="L2" s="3800"/>
      <c r="M2" s="3800"/>
      <c r="N2" s="3800"/>
      <c r="O2" s="3800"/>
      <c r="P2" s="3800"/>
      <c r="Q2" s="3800"/>
      <c r="R2" s="3800"/>
    </row>
    <row r="3" spans="1:18" s="1277" customFormat="1" ht="15.2" customHeight="1" x14ac:dyDescent="0.15"/>
    <row r="4" spans="1:18" s="1277" customFormat="1" ht="29.1" customHeight="1" x14ac:dyDescent="0.15">
      <c r="A4" s="3801" t="s">
        <v>2594</v>
      </c>
      <c r="B4" s="3802"/>
      <c r="C4" s="3802"/>
      <c r="D4" s="3803"/>
      <c r="E4" s="3804"/>
      <c r="F4" s="3805"/>
      <c r="G4" s="3805"/>
      <c r="H4" s="3805"/>
      <c r="I4" s="3805"/>
      <c r="J4" s="3805"/>
      <c r="K4" s="3805"/>
      <c r="L4" s="3805"/>
      <c r="M4" s="3805"/>
      <c r="N4" s="3805"/>
      <c r="O4" s="3805"/>
      <c r="P4" s="3806"/>
    </row>
    <row r="5" spans="1:18" s="1277" customFormat="1" ht="29.1" customHeight="1" x14ac:dyDescent="0.15">
      <c r="A5" s="3790" t="s">
        <v>2595</v>
      </c>
      <c r="B5" s="3791"/>
      <c r="C5" s="3791"/>
      <c r="D5" s="3796"/>
      <c r="E5" s="1328" t="s">
        <v>241</v>
      </c>
      <c r="F5" s="1326">
        <v>1</v>
      </c>
      <c r="G5" s="1316" t="s">
        <v>2596</v>
      </c>
      <c r="H5" s="1316"/>
      <c r="I5" s="1316"/>
      <c r="J5" s="1316"/>
      <c r="K5" s="1316"/>
      <c r="L5" s="1316"/>
      <c r="M5" s="1316"/>
      <c r="N5" s="1316"/>
      <c r="O5" s="1316"/>
      <c r="P5" s="1317"/>
    </row>
    <row r="6" spans="1:18" s="1277" customFormat="1" ht="29.1" customHeight="1" x14ac:dyDescent="0.15">
      <c r="A6" s="3794"/>
      <c r="B6" s="3795"/>
      <c r="C6" s="3795"/>
      <c r="D6" s="3798"/>
      <c r="E6" s="1329" t="s">
        <v>241</v>
      </c>
      <c r="F6" s="1327">
        <v>2</v>
      </c>
      <c r="G6" s="1280" t="s">
        <v>2597</v>
      </c>
      <c r="H6" s="1280"/>
      <c r="I6" s="1280"/>
      <c r="J6" s="1280"/>
      <c r="K6" s="1280"/>
      <c r="L6" s="1280"/>
      <c r="M6" s="1280"/>
      <c r="N6" s="1280"/>
      <c r="O6" s="1280"/>
      <c r="P6" s="1325"/>
    </row>
    <row r="7" spans="1:18" s="1277" customFormat="1" ht="18.2" customHeight="1" x14ac:dyDescent="0.15"/>
    <row r="8" spans="1:18" s="1277" customFormat="1" ht="18.2" customHeight="1" x14ac:dyDescent="0.15">
      <c r="A8" s="1277" t="s">
        <v>2598</v>
      </c>
      <c r="Q8" s="1280"/>
      <c r="R8" s="1280"/>
    </row>
    <row r="9" spans="1:18" ht="15.95" customHeight="1" x14ac:dyDescent="0.15">
      <c r="A9" s="1281"/>
      <c r="B9" s="1282"/>
      <c r="C9" s="1282"/>
      <c r="D9" s="1282"/>
      <c r="E9" s="1282"/>
      <c r="F9" s="1282"/>
      <c r="G9" s="1282"/>
      <c r="H9" s="1282"/>
      <c r="I9" s="1282"/>
      <c r="J9" s="1282"/>
      <c r="K9" s="1282"/>
      <c r="L9" s="1282"/>
      <c r="M9" s="1282"/>
      <c r="N9" s="1282"/>
      <c r="O9" s="1282"/>
      <c r="P9" s="1282"/>
      <c r="Q9" s="1282"/>
      <c r="R9" s="1283"/>
    </row>
    <row r="10" spans="1:18" s="1277" customFormat="1" ht="18.2" customHeight="1" x14ac:dyDescent="0.15">
      <c r="A10" s="1285"/>
      <c r="B10" s="1322" t="s">
        <v>2618</v>
      </c>
      <c r="R10" s="1286"/>
    </row>
    <row r="11" spans="1:18" ht="18.2" customHeight="1" x14ac:dyDescent="0.15">
      <c r="A11" s="1287"/>
      <c r="B11" s="3762" t="s">
        <v>2599</v>
      </c>
      <c r="C11" s="3762"/>
      <c r="D11" s="3763" t="s">
        <v>2600</v>
      </c>
      <c r="E11" s="3762"/>
      <c r="F11" s="3762"/>
      <c r="G11" s="3763" t="s">
        <v>2601</v>
      </c>
      <c r="H11" s="3762"/>
      <c r="I11" s="3762"/>
      <c r="J11" s="3763" t="s">
        <v>2602</v>
      </c>
      <c r="K11" s="3763"/>
      <c r="L11" s="3763"/>
      <c r="M11" s="3763" t="s">
        <v>2603</v>
      </c>
      <c r="N11" s="3763"/>
      <c r="O11" s="3763"/>
      <c r="Q11" s="3760" t="s">
        <v>2642</v>
      </c>
      <c r="R11" s="3761"/>
    </row>
    <row r="12" spans="1:18" ht="18.2" customHeight="1" x14ac:dyDescent="0.15">
      <c r="A12" s="1287"/>
      <c r="B12" s="3762"/>
      <c r="C12" s="3762"/>
      <c r="D12" s="3763"/>
      <c r="E12" s="3762"/>
      <c r="F12" s="3762"/>
      <c r="G12" s="3763"/>
      <c r="H12" s="3762"/>
      <c r="I12" s="3762"/>
      <c r="J12" s="3763"/>
      <c r="K12" s="3763"/>
      <c r="L12" s="3763"/>
      <c r="M12" s="3763"/>
      <c r="N12" s="3763"/>
      <c r="O12" s="3763"/>
      <c r="Q12" s="3760"/>
      <c r="R12" s="3761"/>
    </row>
    <row r="13" spans="1:18" ht="18.2" customHeight="1" x14ac:dyDescent="0.15">
      <c r="A13" s="1287"/>
      <c r="B13" s="3762"/>
      <c r="C13" s="3762"/>
      <c r="D13" s="3762"/>
      <c r="E13" s="3762"/>
      <c r="F13" s="3762"/>
      <c r="G13" s="3762"/>
      <c r="H13" s="3762"/>
      <c r="I13" s="3762"/>
      <c r="J13" s="3763"/>
      <c r="K13" s="3763"/>
      <c r="L13" s="3763"/>
      <c r="M13" s="3763"/>
      <c r="N13" s="3763"/>
      <c r="O13" s="3763"/>
      <c r="Q13" s="3760"/>
      <c r="R13" s="3761"/>
    </row>
    <row r="14" spans="1:18" s="1294" customFormat="1" ht="18.2" customHeight="1" x14ac:dyDescent="0.15">
      <c r="A14" s="1289"/>
      <c r="B14" s="1290"/>
      <c r="C14" s="1291" t="s">
        <v>1574</v>
      </c>
      <c r="D14" s="3764"/>
      <c r="E14" s="3764"/>
      <c r="F14" s="3764"/>
      <c r="G14" s="3764"/>
      <c r="H14" s="3764"/>
      <c r="I14" s="3764"/>
      <c r="J14" s="3765"/>
      <c r="K14" s="3766"/>
      <c r="L14" s="1292" t="s">
        <v>576</v>
      </c>
      <c r="M14" s="3767"/>
      <c r="N14" s="3768"/>
      <c r="O14" s="1293"/>
      <c r="Q14" s="3760"/>
      <c r="R14" s="3761"/>
    </row>
    <row r="15" spans="1:18" s="1294" customFormat="1" ht="18.2" customHeight="1" x14ac:dyDescent="0.15">
      <c r="A15" s="1289"/>
      <c r="B15" s="1295"/>
      <c r="C15" s="1296" t="s">
        <v>479</v>
      </c>
      <c r="D15" s="3773"/>
      <c r="E15" s="3773"/>
      <c r="F15" s="3773"/>
      <c r="G15" s="3773"/>
      <c r="H15" s="3773"/>
      <c r="I15" s="3773"/>
      <c r="J15" s="3774"/>
      <c r="K15" s="3775"/>
      <c r="L15" s="1297" t="s">
        <v>576</v>
      </c>
      <c r="M15" s="3769"/>
      <c r="N15" s="3770"/>
      <c r="O15" s="1298"/>
      <c r="P15" s="1299" t="s">
        <v>2604</v>
      </c>
      <c r="Q15" s="3760"/>
      <c r="R15" s="3761"/>
    </row>
    <row r="16" spans="1:18" s="1294" customFormat="1" ht="18.2" customHeight="1" x14ac:dyDescent="0.15">
      <c r="A16" s="1289"/>
      <c r="B16" s="1300"/>
      <c r="C16" s="1301" t="s">
        <v>479</v>
      </c>
      <c r="D16" s="3776"/>
      <c r="E16" s="3776"/>
      <c r="F16" s="3776"/>
      <c r="G16" s="3776"/>
      <c r="H16" s="3776"/>
      <c r="I16" s="3776"/>
      <c r="J16" s="3769"/>
      <c r="K16" s="3770"/>
      <c r="L16" s="1302" t="s">
        <v>576</v>
      </c>
      <c r="M16" s="3771"/>
      <c r="N16" s="3772"/>
      <c r="O16" s="1302" t="s">
        <v>576</v>
      </c>
      <c r="Q16" s="3760"/>
      <c r="R16" s="3761"/>
    </row>
    <row r="17" spans="1:18" ht="6.75" customHeight="1" x14ac:dyDescent="0.15">
      <c r="A17" s="1287"/>
      <c r="D17" s="1303"/>
      <c r="E17" s="1303"/>
      <c r="F17" s="1303"/>
      <c r="G17" s="1303"/>
      <c r="H17" s="1303"/>
      <c r="I17" s="1303"/>
      <c r="J17" s="1282"/>
      <c r="K17" s="1282"/>
      <c r="L17" s="1303"/>
      <c r="M17" s="1303"/>
      <c r="N17" s="1303"/>
      <c r="O17" s="1303"/>
      <c r="Q17" s="1332"/>
      <c r="R17" s="1333"/>
    </row>
    <row r="18" spans="1:18" ht="13.5" x14ac:dyDescent="0.15">
      <c r="A18" s="1287"/>
      <c r="B18" s="1277" t="s">
        <v>1197</v>
      </c>
      <c r="D18" s="1303"/>
      <c r="E18" s="1303"/>
      <c r="F18" s="1303"/>
      <c r="G18" s="1303"/>
      <c r="H18" s="1303"/>
      <c r="I18" s="1303"/>
      <c r="L18" s="1303"/>
      <c r="M18" s="1303"/>
      <c r="N18" s="1303"/>
      <c r="O18" s="1303"/>
      <c r="Q18" s="1332"/>
      <c r="R18" s="1333"/>
    </row>
    <row r="19" spans="1:18" ht="8.25" customHeight="1" x14ac:dyDescent="0.15">
      <c r="A19" s="1287"/>
      <c r="B19" s="1277"/>
      <c r="D19" s="1303"/>
      <c r="E19" s="1303"/>
      <c r="F19" s="1303"/>
      <c r="G19" s="1303"/>
      <c r="H19" s="1303"/>
      <c r="I19" s="1303"/>
      <c r="L19" s="1303"/>
      <c r="M19" s="1303"/>
      <c r="N19" s="1303"/>
      <c r="O19" s="1303"/>
      <c r="Q19" s="1332"/>
      <c r="R19" s="1333"/>
    </row>
    <row r="20" spans="1:18" s="1277" customFormat="1" ht="18.2" customHeight="1" x14ac:dyDescent="0.15">
      <c r="A20" s="1285"/>
      <c r="B20" s="1323" t="s">
        <v>2624</v>
      </c>
      <c r="Q20" s="1323"/>
      <c r="R20" s="1334"/>
    </row>
    <row r="21" spans="1:18" ht="18.2" customHeight="1" x14ac:dyDescent="0.15">
      <c r="A21" s="1287"/>
      <c r="B21" s="3762" t="s">
        <v>2599</v>
      </c>
      <c r="C21" s="3762"/>
      <c r="D21" s="3763" t="s">
        <v>2600</v>
      </c>
      <c r="E21" s="3762"/>
      <c r="F21" s="3762"/>
      <c r="G21" s="3763" t="s">
        <v>2643</v>
      </c>
      <c r="H21" s="3762"/>
      <c r="I21" s="3762"/>
      <c r="J21" s="3763" t="s">
        <v>2602</v>
      </c>
      <c r="K21" s="3763"/>
      <c r="L21" s="3763"/>
      <c r="M21" s="3763" t="s">
        <v>2603</v>
      </c>
      <c r="N21" s="3763"/>
      <c r="O21" s="3763"/>
      <c r="Q21" s="3760" t="s">
        <v>2642</v>
      </c>
      <c r="R21" s="3761"/>
    </row>
    <row r="22" spans="1:18" ht="18.2" customHeight="1" x14ac:dyDescent="0.15">
      <c r="A22" s="1287"/>
      <c r="B22" s="3762"/>
      <c r="C22" s="3762"/>
      <c r="D22" s="3763"/>
      <c r="E22" s="3762"/>
      <c r="F22" s="3762"/>
      <c r="G22" s="3763"/>
      <c r="H22" s="3762"/>
      <c r="I22" s="3762"/>
      <c r="J22" s="3763"/>
      <c r="K22" s="3763"/>
      <c r="L22" s="3763"/>
      <c r="M22" s="3763"/>
      <c r="N22" s="3763"/>
      <c r="O22" s="3763"/>
      <c r="Q22" s="3760"/>
      <c r="R22" s="3761"/>
    </row>
    <row r="23" spans="1:18" ht="18.2" customHeight="1" x14ac:dyDescent="0.15">
      <c r="A23" s="1287"/>
      <c r="B23" s="3762"/>
      <c r="C23" s="3762"/>
      <c r="D23" s="3762"/>
      <c r="E23" s="3762"/>
      <c r="F23" s="3762"/>
      <c r="G23" s="3762"/>
      <c r="H23" s="3762"/>
      <c r="I23" s="3762"/>
      <c r="J23" s="3763"/>
      <c r="K23" s="3763"/>
      <c r="L23" s="3763"/>
      <c r="M23" s="3763"/>
      <c r="N23" s="3763"/>
      <c r="O23" s="3763"/>
      <c r="Q23" s="3760"/>
      <c r="R23" s="3761"/>
    </row>
    <row r="24" spans="1:18" s="1294" customFormat="1" ht="18.2" customHeight="1" x14ac:dyDescent="0.15">
      <c r="A24" s="1289"/>
      <c r="B24" s="1290"/>
      <c r="C24" s="1291" t="s">
        <v>1574</v>
      </c>
      <c r="D24" s="3764"/>
      <c r="E24" s="3764"/>
      <c r="F24" s="3764"/>
      <c r="G24" s="3764"/>
      <c r="H24" s="3764"/>
      <c r="I24" s="3764"/>
      <c r="J24" s="3765"/>
      <c r="K24" s="3766"/>
      <c r="L24" s="1292" t="s">
        <v>576</v>
      </c>
      <c r="M24" s="3767"/>
      <c r="N24" s="3768"/>
      <c r="O24" s="1293"/>
      <c r="Q24" s="3760"/>
      <c r="R24" s="3761"/>
    </row>
    <row r="25" spans="1:18" s="1294" customFormat="1" ht="18.2" customHeight="1" x14ac:dyDescent="0.15">
      <c r="A25" s="1289"/>
      <c r="B25" s="1295"/>
      <c r="C25" s="1296" t="s">
        <v>479</v>
      </c>
      <c r="D25" s="3773"/>
      <c r="E25" s="3773"/>
      <c r="F25" s="3773"/>
      <c r="G25" s="3773"/>
      <c r="H25" s="3773"/>
      <c r="I25" s="3773"/>
      <c r="J25" s="3774"/>
      <c r="K25" s="3775"/>
      <c r="L25" s="1297" t="s">
        <v>576</v>
      </c>
      <c r="M25" s="3769"/>
      <c r="N25" s="3770"/>
      <c r="O25" s="1298"/>
      <c r="P25" s="1299" t="s">
        <v>2604</v>
      </c>
      <c r="Q25" s="3760"/>
      <c r="R25" s="3761"/>
    </row>
    <row r="26" spans="1:18" s="1294" customFormat="1" ht="18.2" customHeight="1" x14ac:dyDescent="0.15">
      <c r="A26" s="1289"/>
      <c r="B26" s="1300"/>
      <c r="C26" s="1301" t="s">
        <v>479</v>
      </c>
      <c r="D26" s="3776"/>
      <c r="E26" s="3776"/>
      <c r="F26" s="3776"/>
      <c r="G26" s="3776"/>
      <c r="H26" s="3776"/>
      <c r="I26" s="3776"/>
      <c r="J26" s="3777"/>
      <c r="K26" s="3778"/>
      <c r="L26" s="1302" t="s">
        <v>576</v>
      </c>
      <c r="M26" s="3771"/>
      <c r="N26" s="3772"/>
      <c r="O26" s="1302" t="s">
        <v>576</v>
      </c>
      <c r="Q26" s="3760"/>
      <c r="R26" s="3761"/>
    </row>
    <row r="27" spans="1:18" ht="6" customHeight="1" x14ac:dyDescent="0.15">
      <c r="A27" s="1287"/>
      <c r="D27" s="1303"/>
      <c r="E27" s="1303"/>
      <c r="F27" s="1303"/>
      <c r="G27" s="1303"/>
      <c r="H27" s="1303"/>
      <c r="I27" s="1303"/>
      <c r="L27" s="1303"/>
      <c r="M27" s="1303"/>
      <c r="N27" s="1303"/>
      <c r="O27" s="1303"/>
      <c r="Q27" s="1304"/>
      <c r="R27" s="1288"/>
    </row>
    <row r="28" spans="1:18" ht="12.4" customHeight="1" x14ac:dyDescent="0.15">
      <c r="A28" s="1287"/>
      <c r="B28" s="1324" t="s">
        <v>2623</v>
      </c>
      <c r="C28" s="1324"/>
      <c r="D28" s="1303"/>
      <c r="E28" s="1303"/>
      <c r="F28" s="1303"/>
      <c r="G28" s="1303"/>
      <c r="H28" s="1303"/>
      <c r="I28" s="1303"/>
      <c r="L28" s="1303"/>
      <c r="M28" s="1303"/>
      <c r="N28" s="1303"/>
      <c r="O28" s="1303"/>
      <c r="Q28" s="1304"/>
      <c r="R28" s="1288"/>
    </row>
    <row r="29" spans="1:18" ht="12.4" customHeight="1" x14ac:dyDescent="0.15">
      <c r="A29" s="1287"/>
      <c r="B29" s="1324" t="s">
        <v>2621</v>
      </c>
      <c r="C29" s="1324"/>
      <c r="D29" s="1303"/>
      <c r="E29" s="1303"/>
      <c r="F29" s="1303"/>
      <c r="G29" s="1303"/>
      <c r="H29" s="1303"/>
      <c r="I29" s="1303"/>
      <c r="L29" s="1303"/>
      <c r="M29" s="1303"/>
      <c r="N29" s="1303"/>
      <c r="O29" s="1303"/>
      <c r="Q29" s="1304"/>
      <c r="R29" s="1288"/>
    </row>
    <row r="30" spans="1:18" x14ac:dyDescent="0.15">
      <c r="A30" s="1287"/>
      <c r="B30" s="1324" t="s">
        <v>2622</v>
      </c>
      <c r="D30" s="1303"/>
      <c r="E30" s="1303"/>
      <c r="F30" s="1303"/>
      <c r="G30" s="1303"/>
      <c r="H30" s="1303"/>
      <c r="I30" s="1303"/>
      <c r="L30" s="1303"/>
      <c r="M30" s="1303"/>
      <c r="N30" s="1303"/>
      <c r="O30" s="1303"/>
      <c r="Q30" s="1304"/>
      <c r="R30" s="1288"/>
    </row>
    <row r="31" spans="1:18" ht="8.25" customHeight="1" x14ac:dyDescent="0.15">
      <c r="A31" s="1287"/>
      <c r="B31" s="1324"/>
      <c r="D31" s="1303"/>
      <c r="E31" s="1303"/>
      <c r="F31" s="1303"/>
      <c r="G31" s="1303"/>
      <c r="H31" s="1303"/>
      <c r="I31" s="1303"/>
      <c r="L31" s="1303"/>
      <c r="M31" s="1303"/>
      <c r="N31" s="1303"/>
      <c r="O31" s="1303"/>
      <c r="Q31" s="1304"/>
      <c r="R31" s="1288"/>
    </row>
    <row r="32" spans="1:18" ht="15.95" customHeight="1" x14ac:dyDescent="0.15">
      <c r="A32" s="1305" t="s">
        <v>2605</v>
      </c>
      <c r="B32" s="1306"/>
      <c r="C32" s="1306"/>
      <c r="D32" s="1306"/>
      <c r="E32" s="1306"/>
      <c r="F32" s="1306"/>
      <c r="G32" s="1306"/>
      <c r="H32" s="1306"/>
      <c r="I32" s="1306"/>
      <c r="J32" s="1306"/>
      <c r="K32" s="1306"/>
      <c r="L32" s="1306"/>
      <c r="M32" s="1306"/>
      <c r="N32" s="1306"/>
      <c r="O32" s="1306"/>
      <c r="P32" s="1306"/>
      <c r="Q32" s="1306"/>
      <c r="R32" s="1307"/>
    </row>
    <row r="33" spans="1:18" ht="15.95" customHeight="1" x14ac:dyDescent="0.15">
      <c r="A33" s="1308"/>
      <c r="B33" s="3799" t="s">
        <v>2619</v>
      </c>
      <c r="C33" s="3799"/>
      <c r="D33" s="3799"/>
      <c r="E33" s="3799"/>
      <c r="F33" s="3799"/>
      <c r="G33" s="3799"/>
      <c r="H33" s="3799"/>
      <c r="I33" s="3799"/>
      <c r="J33" s="3799"/>
      <c r="K33" s="3799"/>
      <c r="L33" s="3799"/>
      <c r="M33" s="3799"/>
      <c r="N33" s="3799"/>
      <c r="O33" s="3799"/>
      <c r="P33" s="3799"/>
      <c r="Q33" s="3799"/>
      <c r="R33" s="1307"/>
    </row>
    <row r="34" spans="1:18" ht="15.95" customHeight="1" x14ac:dyDescent="0.15">
      <c r="A34" s="1309"/>
      <c r="B34" s="3799"/>
      <c r="C34" s="3799"/>
      <c r="D34" s="3799"/>
      <c r="E34" s="3799"/>
      <c r="F34" s="3799"/>
      <c r="G34" s="3799"/>
      <c r="H34" s="3799"/>
      <c r="I34" s="3799"/>
      <c r="J34" s="3799"/>
      <c r="K34" s="3799"/>
      <c r="L34" s="3799"/>
      <c r="M34" s="3799"/>
      <c r="N34" s="3799"/>
      <c r="O34" s="3799"/>
      <c r="P34" s="3799"/>
      <c r="Q34" s="3799"/>
      <c r="R34" s="1307"/>
    </row>
    <row r="35" spans="1:18" ht="15.95" customHeight="1" x14ac:dyDescent="0.15">
      <c r="A35" s="1305"/>
      <c r="B35" s="3799"/>
      <c r="C35" s="3799"/>
      <c r="D35" s="3799"/>
      <c r="E35" s="3799"/>
      <c r="F35" s="3799"/>
      <c r="G35" s="3799"/>
      <c r="H35" s="3799"/>
      <c r="I35" s="3799"/>
      <c r="J35" s="3799"/>
      <c r="K35" s="3799"/>
      <c r="L35" s="3799"/>
      <c r="M35" s="3799"/>
      <c r="N35" s="3799"/>
      <c r="O35" s="3799"/>
      <c r="P35" s="3799"/>
      <c r="Q35" s="3799"/>
      <c r="R35" s="1307"/>
    </row>
    <row r="36" spans="1:18" x14ac:dyDescent="0.15">
      <c r="A36" s="1310"/>
      <c r="B36" s="1311"/>
      <c r="C36" s="1311"/>
      <c r="D36" s="1312"/>
      <c r="E36" s="1312"/>
      <c r="F36" s="1312"/>
      <c r="G36" s="1312"/>
      <c r="H36" s="1312"/>
      <c r="I36" s="1312"/>
      <c r="J36" s="1312"/>
      <c r="K36" s="1312"/>
      <c r="L36" s="1312"/>
      <c r="M36" s="1312"/>
      <c r="N36" s="1312"/>
      <c r="O36" s="1312"/>
      <c r="P36" s="1311"/>
      <c r="Q36" s="1313"/>
      <c r="R36" s="1314"/>
    </row>
    <row r="37" spans="1:18" ht="18.2" customHeight="1" x14ac:dyDescent="0.15">
      <c r="D37" s="1303"/>
      <c r="E37" s="1303"/>
      <c r="F37" s="1303"/>
      <c r="G37" s="1303"/>
      <c r="H37" s="1303"/>
      <c r="I37" s="1303"/>
      <c r="J37" s="1303"/>
      <c r="K37" s="1303"/>
      <c r="L37" s="1303"/>
      <c r="M37" s="1303"/>
      <c r="N37" s="1303"/>
      <c r="O37" s="1303"/>
      <c r="Q37" s="1304"/>
    </row>
    <row r="38" spans="1:18" s="1277" customFormat="1" ht="18.2" customHeight="1" x14ac:dyDescent="0.15">
      <c r="A38" s="1277" t="s">
        <v>2606</v>
      </c>
      <c r="Q38" s="1280"/>
      <c r="R38" s="1280"/>
    </row>
    <row r="39" spans="1:18" s="1277" customFormat="1" ht="18.2" customHeight="1" x14ac:dyDescent="0.15">
      <c r="A39" s="1315"/>
      <c r="B39" s="1316"/>
      <c r="C39" s="1316"/>
      <c r="D39" s="1316"/>
      <c r="E39" s="1316"/>
      <c r="F39" s="1316"/>
      <c r="G39" s="1316"/>
      <c r="H39" s="1316"/>
      <c r="I39" s="1316"/>
      <c r="J39" s="1316"/>
      <c r="K39" s="1316"/>
      <c r="L39" s="1316"/>
      <c r="M39" s="1316"/>
      <c r="N39" s="1316"/>
      <c r="O39" s="1316"/>
      <c r="P39" s="1316"/>
      <c r="Q39" s="1316"/>
      <c r="R39" s="1317"/>
    </row>
    <row r="40" spans="1:18" s="1277" customFormat="1" ht="18.2" customHeight="1" x14ac:dyDescent="0.15">
      <c r="A40" s="1318"/>
      <c r="B40" s="1277" t="s">
        <v>2607</v>
      </c>
      <c r="R40" s="1286"/>
    </row>
    <row r="41" spans="1:18" s="1277" customFormat="1" ht="18.2" customHeight="1" x14ac:dyDescent="0.15">
      <c r="A41" s="1318"/>
      <c r="N41" s="1277" t="s">
        <v>2608</v>
      </c>
      <c r="R41" s="1286"/>
    </row>
    <row r="42" spans="1:18" s="1277" customFormat="1" ht="18.2" customHeight="1" x14ac:dyDescent="0.15">
      <c r="A42" s="1318"/>
      <c r="B42" s="3790" t="s">
        <v>2609</v>
      </c>
      <c r="C42" s="3791"/>
      <c r="D42" s="3791"/>
      <c r="E42" s="3791"/>
      <c r="F42" s="3791"/>
      <c r="G42" s="3791"/>
      <c r="H42" s="3791"/>
      <c r="I42" s="3791"/>
      <c r="J42" s="3791"/>
      <c r="K42" s="3791"/>
      <c r="L42" s="3791"/>
      <c r="M42" s="3796"/>
      <c r="N42" s="3790"/>
      <c r="O42" s="3791"/>
      <c r="P42" s="3796" t="s">
        <v>860</v>
      </c>
      <c r="Q42" s="3792" t="s">
        <v>2604</v>
      </c>
      <c r="R42" s="3797" t="s">
        <v>858</v>
      </c>
    </row>
    <row r="43" spans="1:18" s="1277" customFormat="1" ht="18.2" customHeight="1" x14ac:dyDescent="0.15">
      <c r="A43" s="1318"/>
      <c r="B43" s="3794"/>
      <c r="C43" s="3795"/>
      <c r="D43" s="3795"/>
      <c r="E43" s="3795"/>
      <c r="F43" s="3795"/>
      <c r="G43" s="3795"/>
      <c r="H43" s="3795"/>
      <c r="I43" s="3795"/>
      <c r="J43" s="3795"/>
      <c r="K43" s="3795"/>
      <c r="L43" s="3795"/>
      <c r="M43" s="3798"/>
      <c r="N43" s="3794"/>
      <c r="O43" s="3795"/>
      <c r="P43" s="3798"/>
      <c r="Q43" s="3792"/>
      <c r="R43" s="3797"/>
    </row>
    <row r="44" spans="1:18" s="1277" customFormat="1" ht="18.2" customHeight="1" x14ac:dyDescent="0.15">
      <c r="A44" s="1318"/>
      <c r="R44" s="1286"/>
    </row>
    <row r="45" spans="1:18" s="1277" customFormat="1" ht="18.2" customHeight="1" x14ac:dyDescent="0.15">
      <c r="A45" s="1318"/>
      <c r="R45" s="1286"/>
    </row>
    <row r="46" spans="1:18" s="1277" customFormat="1" ht="18.2" customHeight="1" x14ac:dyDescent="0.15">
      <c r="A46" s="1318"/>
      <c r="B46" s="3781" t="s">
        <v>3263</v>
      </c>
      <c r="C46" s="3782"/>
      <c r="D46" s="3782"/>
      <c r="E46" s="3782"/>
      <c r="F46" s="3782"/>
      <c r="G46" s="3782"/>
      <c r="H46" s="3782"/>
      <c r="I46" s="3782"/>
      <c r="J46" s="3782"/>
      <c r="K46" s="3782"/>
      <c r="L46" s="3782"/>
      <c r="M46" s="3783"/>
      <c r="N46" s="3790"/>
      <c r="O46" s="3791"/>
      <c r="P46" s="3796" t="s">
        <v>860</v>
      </c>
      <c r="Q46" s="3792" t="s">
        <v>2604</v>
      </c>
      <c r="R46" s="3797" t="s">
        <v>861</v>
      </c>
    </row>
    <row r="47" spans="1:18" s="1277" customFormat="1" ht="18.2" customHeight="1" x14ac:dyDescent="0.15">
      <c r="A47" s="1318"/>
      <c r="B47" s="3784"/>
      <c r="C47" s="3785"/>
      <c r="D47" s="3785"/>
      <c r="E47" s="3785"/>
      <c r="F47" s="3785"/>
      <c r="G47" s="3785"/>
      <c r="H47" s="3785"/>
      <c r="I47" s="3785"/>
      <c r="J47" s="3785"/>
      <c r="K47" s="3785"/>
      <c r="L47" s="3785"/>
      <c r="M47" s="3786"/>
      <c r="N47" s="3792"/>
      <c r="O47" s="3793"/>
      <c r="P47" s="3797"/>
      <c r="Q47" s="3792"/>
      <c r="R47" s="3797"/>
    </row>
    <row r="48" spans="1:18" s="1277" customFormat="1" ht="18.2" customHeight="1" x14ac:dyDescent="0.15">
      <c r="A48" s="1318"/>
      <c r="B48" s="3787"/>
      <c r="C48" s="3788"/>
      <c r="D48" s="3788"/>
      <c r="E48" s="3788"/>
      <c r="F48" s="3788"/>
      <c r="G48" s="3788"/>
      <c r="H48" s="3788"/>
      <c r="I48" s="3788"/>
      <c r="J48" s="3788"/>
      <c r="K48" s="3788"/>
      <c r="L48" s="3788"/>
      <c r="M48" s="3789"/>
      <c r="N48" s="3794"/>
      <c r="O48" s="3795"/>
      <c r="P48" s="3798"/>
      <c r="Q48" s="3792"/>
      <c r="R48" s="3797"/>
    </row>
    <row r="49" spans="1:18" s="1277" customFormat="1" ht="18.2" customHeight="1" x14ac:dyDescent="0.15">
      <c r="A49" s="1318"/>
      <c r="R49" s="1286"/>
    </row>
    <row r="50" spans="1:18" s="1277" customFormat="1" ht="18.2" customHeight="1" x14ac:dyDescent="0.15">
      <c r="A50" s="1318"/>
      <c r="H50" s="3793" t="s">
        <v>2610</v>
      </c>
      <c r="I50" s="3793"/>
      <c r="J50" s="3793"/>
      <c r="K50" s="3793"/>
      <c r="L50" s="3793"/>
      <c r="M50" s="3793"/>
      <c r="N50" s="3793"/>
      <c r="O50" s="3793"/>
      <c r="P50" s="3793"/>
      <c r="Q50" s="3793"/>
      <c r="R50" s="3797"/>
    </row>
    <row r="51" spans="1:18" s="1277" customFormat="1" ht="23.25" customHeight="1" x14ac:dyDescent="0.15">
      <c r="A51" s="1318"/>
      <c r="B51" s="3779" t="s">
        <v>2620</v>
      </c>
      <c r="C51" s="3779"/>
      <c r="D51" s="3779"/>
      <c r="E51" s="3779"/>
      <c r="F51" s="3779"/>
      <c r="G51" s="3779"/>
      <c r="H51" s="3779"/>
      <c r="I51" s="3779"/>
      <c r="J51" s="3779"/>
      <c r="K51" s="3779"/>
      <c r="L51" s="3779"/>
      <c r="M51" s="3779"/>
      <c r="N51" s="3779"/>
      <c r="O51" s="3779"/>
      <c r="P51" s="3779"/>
      <c r="Q51" s="3779"/>
      <c r="R51" s="1319"/>
    </row>
    <row r="52" spans="1:18" ht="23.25" customHeight="1" x14ac:dyDescent="0.15">
      <c r="A52" s="1310"/>
      <c r="B52" s="3780"/>
      <c r="C52" s="3780"/>
      <c r="D52" s="3780"/>
      <c r="E52" s="3780"/>
      <c r="F52" s="3780"/>
      <c r="G52" s="3780"/>
      <c r="H52" s="3780"/>
      <c r="I52" s="3780"/>
      <c r="J52" s="3780"/>
      <c r="K52" s="3780"/>
      <c r="L52" s="3780"/>
      <c r="M52" s="3780"/>
      <c r="N52" s="3780"/>
      <c r="O52" s="3780"/>
      <c r="P52" s="3780"/>
      <c r="Q52" s="3780"/>
      <c r="R52" s="1314"/>
    </row>
    <row r="53" spans="1:18" ht="18.2" customHeight="1" x14ac:dyDescent="0.15">
      <c r="Q53" s="1320"/>
      <c r="R53" s="1278"/>
    </row>
    <row r="54" spans="1:18" ht="13.5" x14ac:dyDescent="0.15">
      <c r="A54" s="1321"/>
      <c r="B54" s="1321"/>
      <c r="C54" s="1321"/>
      <c r="D54" s="1321"/>
      <c r="E54" s="1321"/>
      <c r="F54" s="1321"/>
      <c r="G54" s="1321"/>
      <c r="H54" s="1321"/>
      <c r="I54" s="1321"/>
      <c r="J54" s="1321"/>
      <c r="K54" s="1321"/>
      <c r="L54" s="1321"/>
      <c r="M54" s="1321"/>
      <c r="N54" s="1321"/>
      <c r="O54" s="1321"/>
      <c r="P54" s="1321"/>
      <c r="Q54" s="1321"/>
      <c r="R54" s="1321"/>
    </row>
    <row r="55" spans="1:18" ht="13.5" x14ac:dyDescent="0.15">
      <c r="A55" s="1321"/>
      <c r="B55" s="1321"/>
      <c r="C55" s="1321"/>
      <c r="D55" s="1321"/>
      <c r="E55" s="1321"/>
      <c r="F55" s="1321"/>
      <c r="G55" s="1321"/>
      <c r="H55" s="1321"/>
      <c r="I55" s="1321"/>
      <c r="J55" s="1321"/>
      <c r="K55" s="1321"/>
      <c r="L55" s="1321"/>
      <c r="M55" s="1321"/>
      <c r="N55" s="1321"/>
      <c r="O55" s="1321"/>
      <c r="P55" s="1321"/>
      <c r="Q55" s="1321"/>
      <c r="R55" s="1321"/>
    </row>
    <row r="56" spans="1:18" ht="13.5" x14ac:dyDescent="0.15">
      <c r="A56" s="1321"/>
      <c r="B56" s="1321"/>
      <c r="C56" s="1321"/>
      <c r="D56" s="1321"/>
      <c r="E56" s="1321"/>
      <c r="F56" s="1321"/>
      <c r="G56" s="1321"/>
      <c r="H56" s="1321"/>
      <c r="I56" s="1321"/>
      <c r="J56" s="1321"/>
      <c r="K56" s="1321"/>
      <c r="L56" s="1321"/>
      <c r="M56" s="1321"/>
      <c r="N56" s="1321"/>
      <c r="O56" s="1321"/>
      <c r="P56" s="1321"/>
      <c r="Q56" s="1321"/>
      <c r="R56" s="1321"/>
    </row>
    <row r="57" spans="1:18" ht="13.5" x14ac:dyDescent="0.15">
      <c r="A57" s="1321"/>
      <c r="B57" s="1321"/>
      <c r="C57" s="1321"/>
      <c r="D57" s="1321"/>
      <c r="E57" s="1321"/>
      <c r="F57" s="1321"/>
      <c r="G57" s="1321"/>
      <c r="H57" s="1321"/>
      <c r="I57" s="1321"/>
      <c r="J57" s="1321"/>
      <c r="K57" s="1321"/>
      <c r="L57" s="1321"/>
      <c r="M57" s="1321"/>
      <c r="N57" s="1321"/>
      <c r="O57" s="1321"/>
      <c r="P57" s="1321"/>
      <c r="Q57" s="1321"/>
      <c r="R57" s="1321"/>
    </row>
    <row r="58" spans="1:18" ht="13.5" x14ac:dyDescent="0.15">
      <c r="A58" s="1321"/>
      <c r="B58" s="1321"/>
      <c r="C58" s="1321"/>
      <c r="D58" s="1321"/>
      <c r="E58" s="1321"/>
      <c r="F58" s="1321"/>
      <c r="G58" s="1321"/>
      <c r="H58" s="1321"/>
      <c r="I58" s="1321"/>
      <c r="J58" s="1321"/>
      <c r="K58" s="1321"/>
      <c r="L58" s="1321"/>
      <c r="M58" s="1321"/>
      <c r="N58" s="1321"/>
      <c r="O58" s="1321"/>
      <c r="P58" s="1321"/>
      <c r="Q58" s="1321"/>
      <c r="R58" s="1321"/>
    </row>
  </sheetData>
  <mergeCells count="49">
    <mergeCell ref="D16:F16"/>
    <mergeCell ref="G16:I16"/>
    <mergeCell ref="J16:K16"/>
    <mergeCell ref="Q11:R16"/>
    <mergeCell ref="B11:C13"/>
    <mergeCell ref="D11:F13"/>
    <mergeCell ref="G11:I13"/>
    <mergeCell ref="J11:L13"/>
    <mergeCell ref="M11:O13"/>
    <mergeCell ref="D14:F14"/>
    <mergeCell ref="G14:I14"/>
    <mergeCell ref="J14:K14"/>
    <mergeCell ref="M14:N16"/>
    <mergeCell ref="A2:R2"/>
    <mergeCell ref="A4:D4"/>
    <mergeCell ref="E4:P4"/>
    <mergeCell ref="A5:D6"/>
    <mergeCell ref="D15:F15"/>
    <mergeCell ref="G15:I15"/>
    <mergeCell ref="J15:K15"/>
    <mergeCell ref="R46:R48"/>
    <mergeCell ref="H50:R50"/>
    <mergeCell ref="B33:Q35"/>
    <mergeCell ref="B42:M43"/>
    <mergeCell ref="N42:O43"/>
    <mergeCell ref="P42:P43"/>
    <mergeCell ref="Q42:Q43"/>
    <mergeCell ref="R42:R43"/>
    <mergeCell ref="B51:Q52"/>
    <mergeCell ref="B46:M48"/>
    <mergeCell ref="N46:O48"/>
    <mergeCell ref="P46:P48"/>
    <mergeCell ref="Q46:Q48"/>
    <mergeCell ref="Q21:R26"/>
    <mergeCell ref="B21:C23"/>
    <mergeCell ref="D21:F23"/>
    <mergeCell ref="G21:I23"/>
    <mergeCell ref="J21:L23"/>
    <mergeCell ref="M21:O23"/>
    <mergeCell ref="D24:F24"/>
    <mergeCell ref="G24:I24"/>
    <mergeCell ref="J24:K24"/>
    <mergeCell ref="M24:N26"/>
    <mergeCell ref="D25:F25"/>
    <mergeCell ref="G25:I25"/>
    <mergeCell ref="J25:K25"/>
    <mergeCell ref="D26:F26"/>
    <mergeCell ref="G26:I26"/>
    <mergeCell ref="J26:K26"/>
  </mergeCells>
  <phoneticPr fontId="9"/>
  <pageMargins left="0.7" right="0.7" top="0.75" bottom="0.75" header="0.3" footer="0.3"/>
  <pageSetup paperSize="9" scale="89" orientation="portrait" r:id="rId1"/>
  <rowBreaks count="1" manualBreakCount="1">
    <brk id="52"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51"/>
  </sheetPr>
  <dimension ref="A1:Y51"/>
  <sheetViews>
    <sheetView workbookViewId="0">
      <selection activeCell="F52" sqref="F52:G52"/>
    </sheetView>
  </sheetViews>
  <sheetFormatPr defaultColWidth="9" defaultRowHeight="13.5" x14ac:dyDescent="0.15"/>
  <cols>
    <col min="1" max="28" width="3.625" style="1370" customWidth="1"/>
    <col min="29" max="16384" width="9" style="1370"/>
  </cols>
  <sheetData>
    <row r="1" spans="1:25" s="1477" customFormat="1" x14ac:dyDescent="0.15">
      <c r="Y1" s="1529"/>
    </row>
    <row r="2" spans="1:25" s="1477" customFormat="1" x14ac:dyDescent="0.15">
      <c r="Y2" s="1479"/>
    </row>
    <row r="3" spans="1:25" s="1477" customFormat="1" ht="23.25" customHeight="1" x14ac:dyDescent="0.15">
      <c r="A3" s="3690" t="s">
        <v>652</v>
      </c>
      <c r="B3" s="3691"/>
      <c r="C3" s="3691"/>
      <c r="D3" s="3691"/>
      <c r="E3" s="3693"/>
      <c r="F3" s="3694"/>
      <c r="G3" s="3694"/>
      <c r="H3" s="3694"/>
      <c r="I3" s="3694"/>
      <c r="J3" s="3694"/>
      <c r="K3" s="3695"/>
      <c r="L3" s="1370"/>
      <c r="M3" s="3690" t="s">
        <v>649</v>
      </c>
      <c r="N3" s="3691"/>
      <c r="O3" s="3691"/>
      <c r="P3" s="3691"/>
      <c r="Q3" s="3692"/>
      <c r="R3" s="3808"/>
      <c r="S3" s="3809"/>
      <c r="T3" s="3809"/>
      <c r="U3" s="3809"/>
      <c r="V3" s="3809"/>
      <c r="W3" s="3809"/>
      <c r="X3" s="3809"/>
      <c r="Y3" s="3810"/>
    </row>
    <row r="4" spans="1:25" s="1477" customFormat="1" x14ac:dyDescent="0.15"/>
    <row r="6" spans="1:25" x14ac:dyDescent="0.15">
      <c r="A6" s="3689" t="s">
        <v>2710</v>
      </c>
      <c r="B6" s="3689"/>
      <c r="C6" s="3689"/>
      <c r="D6" s="3689"/>
      <c r="E6" s="3689"/>
      <c r="F6" s="3689"/>
      <c r="G6" s="3689"/>
      <c r="H6" s="3689"/>
      <c r="I6" s="3689"/>
      <c r="J6" s="3689"/>
      <c r="K6" s="3689"/>
      <c r="L6" s="3689"/>
      <c r="M6" s="3689"/>
      <c r="N6" s="3689"/>
      <c r="O6" s="3689"/>
      <c r="P6" s="3689"/>
      <c r="Q6" s="3689"/>
      <c r="R6" s="3689"/>
      <c r="S6" s="3689"/>
      <c r="T6" s="3689"/>
      <c r="U6" s="3689"/>
      <c r="V6" s="3689"/>
      <c r="W6" s="3689"/>
      <c r="X6" s="3689"/>
      <c r="Y6" s="3689"/>
    </row>
    <row r="8" spans="1:25" x14ac:dyDescent="0.15">
      <c r="A8" s="1370" t="s">
        <v>2711</v>
      </c>
    </row>
    <row r="9" spans="1:25" ht="7.5" customHeight="1" x14ac:dyDescent="0.15"/>
    <row r="10" spans="1:25" ht="18" customHeight="1" x14ac:dyDescent="0.15">
      <c r="B10" s="3807" t="s">
        <v>1153</v>
      </c>
      <c r="C10" s="3807"/>
      <c r="D10" s="3807"/>
      <c r="E10" s="3807"/>
      <c r="F10" s="3807"/>
      <c r="G10" s="3807"/>
      <c r="H10" s="3807"/>
      <c r="I10" s="3807"/>
      <c r="J10" s="3807"/>
      <c r="K10" s="3807"/>
      <c r="L10" s="3807"/>
      <c r="M10" s="3807" t="s">
        <v>2712</v>
      </c>
      <c r="N10" s="3807"/>
      <c r="O10" s="3807"/>
      <c r="P10" s="3807"/>
      <c r="Q10" s="3807"/>
      <c r="R10" s="3693" t="s">
        <v>2713</v>
      </c>
      <c r="S10" s="3694"/>
      <c r="T10" s="3694"/>
      <c r="U10" s="3694"/>
      <c r="V10" s="3694"/>
      <c r="W10" s="3694"/>
      <c r="X10" s="3694"/>
      <c r="Y10" s="3695"/>
    </row>
    <row r="11" spans="1:25" ht="18" customHeight="1" x14ac:dyDescent="0.15">
      <c r="B11" s="3811" t="s">
        <v>2714</v>
      </c>
      <c r="C11" s="3811"/>
      <c r="D11" s="3811"/>
      <c r="E11" s="3811"/>
      <c r="F11" s="3811"/>
      <c r="G11" s="3811"/>
      <c r="H11" s="3811"/>
      <c r="I11" s="3811"/>
      <c r="J11" s="3811"/>
      <c r="K11" s="3811"/>
      <c r="L11" s="3811"/>
      <c r="M11" s="3807"/>
      <c r="N11" s="3807"/>
      <c r="O11" s="3807"/>
      <c r="P11" s="3807"/>
      <c r="Q11" s="3807"/>
      <c r="R11" s="3693"/>
      <c r="S11" s="3694"/>
      <c r="T11" s="3694"/>
      <c r="U11" s="3694"/>
      <c r="V11" s="3694"/>
      <c r="W11" s="3694"/>
      <c r="X11" s="3694"/>
      <c r="Y11" s="3695"/>
    </row>
    <row r="12" spans="1:25" ht="18" customHeight="1" x14ac:dyDescent="0.15">
      <c r="B12" s="3811" t="s">
        <v>2715</v>
      </c>
      <c r="C12" s="3811"/>
      <c r="D12" s="3811"/>
      <c r="E12" s="3811"/>
      <c r="F12" s="3811"/>
      <c r="G12" s="3811"/>
      <c r="H12" s="3811"/>
      <c r="I12" s="3811"/>
      <c r="J12" s="3811"/>
      <c r="K12" s="3811"/>
      <c r="L12" s="3811"/>
      <c r="M12" s="3807"/>
      <c r="N12" s="3807"/>
      <c r="O12" s="3807"/>
      <c r="P12" s="3807"/>
      <c r="Q12" s="3807"/>
      <c r="R12" s="3693"/>
      <c r="S12" s="3694"/>
      <c r="T12" s="3694"/>
      <c r="U12" s="3694"/>
      <c r="V12" s="3694"/>
      <c r="W12" s="3694"/>
      <c r="X12" s="3694"/>
      <c r="Y12" s="3695"/>
    </row>
    <row r="13" spans="1:25" ht="18" customHeight="1" x14ac:dyDescent="0.15">
      <c r="B13" s="3811" t="s">
        <v>2716</v>
      </c>
      <c r="C13" s="3811"/>
      <c r="D13" s="3811"/>
      <c r="E13" s="3811"/>
      <c r="F13" s="3811"/>
      <c r="G13" s="3811"/>
      <c r="H13" s="3811"/>
      <c r="I13" s="3811"/>
      <c r="J13" s="3811"/>
      <c r="K13" s="3811"/>
      <c r="L13" s="3811"/>
      <c r="M13" s="3807"/>
      <c r="N13" s="3807"/>
      <c r="O13" s="3807"/>
      <c r="P13" s="3807"/>
      <c r="Q13" s="3807"/>
      <c r="R13" s="3693"/>
      <c r="S13" s="3694"/>
      <c r="T13" s="3694"/>
      <c r="U13" s="3694"/>
      <c r="V13" s="3694"/>
      <c r="W13" s="3694"/>
      <c r="X13" s="3694"/>
      <c r="Y13" s="3695"/>
    </row>
    <row r="14" spans="1:25" ht="18" customHeight="1" x14ac:dyDescent="0.15">
      <c r="B14" s="3811" t="s">
        <v>2717</v>
      </c>
      <c r="C14" s="3811"/>
      <c r="D14" s="3811"/>
      <c r="E14" s="3811"/>
      <c r="F14" s="3811"/>
      <c r="G14" s="3811"/>
      <c r="H14" s="3811"/>
      <c r="I14" s="3811"/>
      <c r="J14" s="3811"/>
      <c r="K14" s="3811"/>
      <c r="L14" s="3811"/>
      <c r="M14" s="3807"/>
      <c r="N14" s="3807"/>
      <c r="O14" s="3807"/>
      <c r="P14" s="3807"/>
      <c r="Q14" s="3807"/>
      <c r="R14" s="3693"/>
      <c r="S14" s="3694"/>
      <c r="T14" s="3694"/>
      <c r="U14" s="3694"/>
      <c r="V14" s="3694"/>
      <c r="W14" s="3694"/>
      <c r="X14" s="3694"/>
      <c r="Y14" s="3695"/>
    </row>
    <row r="15" spans="1:25" ht="18" customHeight="1" x14ac:dyDescent="0.15">
      <c r="B15" s="3811" t="s">
        <v>2718</v>
      </c>
      <c r="C15" s="3811"/>
      <c r="D15" s="3811"/>
      <c r="E15" s="3811"/>
      <c r="F15" s="3811"/>
      <c r="G15" s="3811"/>
      <c r="H15" s="3811"/>
      <c r="I15" s="3811"/>
      <c r="J15" s="3811"/>
      <c r="K15" s="3811"/>
      <c r="L15" s="3811"/>
      <c r="M15" s="3807"/>
      <c r="N15" s="3807"/>
      <c r="O15" s="3807"/>
      <c r="P15" s="3807"/>
      <c r="Q15" s="3807"/>
      <c r="R15" s="3693"/>
      <c r="S15" s="3694"/>
      <c r="T15" s="3694"/>
      <c r="U15" s="3694"/>
      <c r="V15" s="3694"/>
      <c r="W15" s="3694"/>
      <c r="X15" s="3694"/>
      <c r="Y15" s="3695"/>
    </row>
    <row r="16" spans="1:25" ht="18" customHeight="1" x14ac:dyDescent="0.15">
      <c r="B16" s="3811" t="s">
        <v>2719</v>
      </c>
      <c r="C16" s="3811"/>
      <c r="D16" s="3811"/>
      <c r="E16" s="3811"/>
      <c r="F16" s="3811"/>
      <c r="G16" s="3811"/>
      <c r="H16" s="3811"/>
      <c r="I16" s="3811"/>
      <c r="J16" s="3811"/>
      <c r="K16" s="3811"/>
      <c r="L16" s="3811"/>
      <c r="M16" s="3807"/>
      <c r="N16" s="3807"/>
      <c r="O16" s="3807"/>
      <c r="P16" s="3807"/>
      <c r="Q16" s="3807"/>
      <c r="R16" s="3693"/>
      <c r="S16" s="3694"/>
      <c r="T16" s="3694"/>
      <c r="U16" s="3694"/>
      <c r="V16" s="3694"/>
      <c r="W16" s="3694"/>
      <c r="X16" s="3694"/>
      <c r="Y16" s="3695"/>
    </row>
    <row r="17" spans="1:25" ht="18" customHeight="1" x14ac:dyDescent="0.15">
      <c r="B17" s="3811" t="s">
        <v>2720</v>
      </c>
      <c r="C17" s="3811"/>
      <c r="D17" s="3811"/>
      <c r="E17" s="3811"/>
      <c r="F17" s="3811"/>
      <c r="G17" s="3811"/>
      <c r="H17" s="3811"/>
      <c r="I17" s="3811"/>
      <c r="J17" s="3811"/>
      <c r="K17" s="3811"/>
      <c r="L17" s="3811"/>
      <c r="M17" s="3807"/>
      <c r="N17" s="3807"/>
      <c r="O17" s="3807"/>
      <c r="P17" s="3807"/>
      <c r="Q17" s="3807"/>
      <c r="R17" s="3693"/>
      <c r="S17" s="3694"/>
      <c r="T17" s="3694"/>
      <c r="U17" s="3694"/>
      <c r="V17" s="3694"/>
      <c r="W17" s="3694"/>
      <c r="X17" s="3694"/>
      <c r="Y17" s="3695"/>
    </row>
    <row r="18" spans="1:25" ht="18" customHeight="1" x14ac:dyDescent="0.15">
      <c r="B18" s="3811" t="s">
        <v>2721</v>
      </c>
      <c r="C18" s="3811"/>
      <c r="D18" s="3811"/>
      <c r="E18" s="3811"/>
      <c r="F18" s="3811"/>
      <c r="G18" s="3811"/>
      <c r="H18" s="3811"/>
      <c r="I18" s="3811"/>
      <c r="J18" s="3811"/>
      <c r="K18" s="3811"/>
      <c r="L18" s="3811"/>
      <c r="M18" s="3807"/>
      <c r="N18" s="3807"/>
      <c r="O18" s="3807"/>
      <c r="P18" s="3807"/>
      <c r="Q18" s="3807"/>
      <c r="R18" s="3693"/>
      <c r="S18" s="3694"/>
      <c r="T18" s="3694"/>
      <c r="U18" s="3694"/>
      <c r="V18" s="3694"/>
      <c r="W18" s="3694"/>
      <c r="X18" s="3694"/>
      <c r="Y18" s="3695"/>
    </row>
    <row r="19" spans="1:25" ht="18" customHeight="1" x14ac:dyDescent="0.15">
      <c r="B19" s="3812" t="s">
        <v>2723</v>
      </c>
      <c r="C19" s="3813"/>
      <c r="D19" s="3813"/>
      <c r="E19" s="3813"/>
      <c r="F19" s="3813"/>
      <c r="G19" s="3813"/>
      <c r="H19" s="3813"/>
      <c r="I19" s="3813"/>
      <c r="J19" s="3813"/>
      <c r="K19" s="3813"/>
      <c r="L19" s="3814"/>
      <c r="M19" s="3693"/>
      <c r="N19" s="3815"/>
      <c r="O19" s="3815"/>
      <c r="P19" s="3815"/>
      <c r="Q19" s="3816"/>
      <c r="R19" s="3693"/>
      <c r="S19" s="3815"/>
      <c r="T19" s="3815"/>
      <c r="U19" s="3815"/>
      <c r="V19" s="3815"/>
      <c r="W19" s="3815"/>
      <c r="X19" s="3815"/>
      <c r="Y19" s="3816"/>
    </row>
    <row r="20" spans="1:25" ht="18" customHeight="1" x14ac:dyDescent="0.15">
      <c r="B20" s="3811" t="s">
        <v>2724</v>
      </c>
      <c r="C20" s="3811"/>
      <c r="D20" s="3811"/>
      <c r="E20" s="3811"/>
      <c r="F20" s="3811"/>
      <c r="G20" s="3811"/>
      <c r="H20" s="3811"/>
      <c r="I20" s="3811"/>
      <c r="J20" s="3811"/>
      <c r="K20" s="3811"/>
      <c r="L20" s="3811"/>
      <c r="M20" s="3807"/>
      <c r="N20" s="3807"/>
      <c r="O20" s="3807"/>
      <c r="P20" s="3807"/>
      <c r="Q20" s="3807"/>
      <c r="R20" s="3693"/>
      <c r="S20" s="3694"/>
      <c r="T20" s="3694"/>
      <c r="U20" s="3694"/>
      <c r="V20" s="3694"/>
      <c r="W20" s="3694"/>
      <c r="X20" s="3694"/>
      <c r="Y20" s="3695"/>
    </row>
    <row r="21" spans="1:25" ht="18" customHeight="1" x14ac:dyDescent="0.15">
      <c r="B21" s="3811" t="s">
        <v>2725</v>
      </c>
      <c r="C21" s="3811"/>
      <c r="D21" s="3811"/>
      <c r="E21" s="3811"/>
      <c r="F21" s="3811"/>
      <c r="G21" s="3811"/>
      <c r="H21" s="3811"/>
      <c r="I21" s="3811"/>
      <c r="J21" s="3811"/>
      <c r="K21" s="3811"/>
      <c r="L21" s="3811"/>
      <c r="M21" s="3807"/>
      <c r="N21" s="3807"/>
      <c r="O21" s="3807"/>
      <c r="P21" s="3807"/>
      <c r="Q21" s="3807"/>
      <c r="R21" s="3693"/>
      <c r="S21" s="3694"/>
      <c r="T21" s="3694"/>
      <c r="U21" s="3694"/>
      <c r="V21" s="3694"/>
      <c r="W21" s="3694"/>
      <c r="X21" s="3694"/>
      <c r="Y21" s="3695"/>
    </row>
    <row r="22" spans="1:25" ht="18" customHeight="1" x14ac:dyDescent="0.15">
      <c r="B22" s="3811" t="s">
        <v>2726</v>
      </c>
      <c r="C22" s="3811"/>
      <c r="D22" s="3811"/>
      <c r="E22" s="3811"/>
      <c r="F22" s="3811"/>
      <c r="G22" s="3811"/>
      <c r="H22" s="3811"/>
      <c r="I22" s="3811"/>
      <c r="J22" s="3811"/>
      <c r="K22" s="3811"/>
      <c r="L22" s="3811"/>
      <c r="M22" s="3807"/>
      <c r="N22" s="3807"/>
      <c r="O22" s="3807"/>
      <c r="P22" s="3807"/>
      <c r="Q22" s="3807"/>
      <c r="R22" s="3693"/>
      <c r="S22" s="3694"/>
      <c r="T22" s="3694"/>
      <c r="U22" s="3694"/>
      <c r="V22" s="3694"/>
      <c r="W22" s="3694"/>
      <c r="X22" s="3694"/>
      <c r="Y22" s="3695"/>
    </row>
    <row r="23" spans="1:25" ht="18" customHeight="1" x14ac:dyDescent="0.15">
      <c r="B23" s="3811" t="s">
        <v>2727</v>
      </c>
      <c r="C23" s="3811"/>
      <c r="D23" s="3811"/>
      <c r="E23" s="3811"/>
      <c r="F23" s="3811"/>
      <c r="G23" s="3811"/>
      <c r="H23" s="3811"/>
      <c r="I23" s="3811"/>
      <c r="J23" s="3811"/>
      <c r="K23" s="3811"/>
      <c r="L23" s="3811"/>
      <c r="M23" s="3807"/>
      <c r="N23" s="3807"/>
      <c r="O23" s="3807"/>
      <c r="P23" s="3807"/>
      <c r="Q23" s="3807"/>
      <c r="R23" s="3693"/>
      <c r="S23" s="3694"/>
      <c r="T23" s="3694"/>
      <c r="U23" s="3694"/>
      <c r="V23" s="3694"/>
      <c r="W23" s="3694"/>
      <c r="X23" s="3694"/>
      <c r="Y23" s="3695"/>
    </row>
    <row r="25" spans="1:25" ht="13.5" customHeight="1" x14ac:dyDescent="0.15">
      <c r="B25" s="3817" t="s">
        <v>2728</v>
      </c>
      <c r="C25" s="3818"/>
      <c r="D25" s="3818"/>
      <c r="E25" s="3818"/>
      <c r="F25" s="3818"/>
      <c r="G25" s="3818"/>
      <c r="H25" s="3818"/>
      <c r="I25" s="3818"/>
      <c r="J25" s="3818"/>
      <c r="K25" s="3818"/>
      <c r="L25" s="3818"/>
      <c r="M25" s="3818"/>
      <c r="N25" s="3818"/>
      <c r="O25" s="3818"/>
      <c r="P25" s="3818"/>
      <c r="Q25" s="3818"/>
      <c r="R25" s="3818"/>
      <c r="S25" s="3818"/>
      <c r="T25" s="3818"/>
      <c r="U25" s="3807" t="s">
        <v>2729</v>
      </c>
      <c r="V25" s="3807"/>
      <c r="W25" s="3807"/>
      <c r="X25" s="3807"/>
      <c r="Y25" s="3807"/>
    </row>
    <row r="26" spans="1:25" x14ac:dyDescent="0.15">
      <c r="B26" s="3819"/>
      <c r="C26" s="3820"/>
      <c r="D26" s="3820"/>
      <c r="E26" s="3820"/>
      <c r="F26" s="3820"/>
      <c r="G26" s="3820"/>
      <c r="H26" s="3820"/>
      <c r="I26" s="3820"/>
      <c r="J26" s="3820"/>
      <c r="K26" s="3820"/>
      <c r="L26" s="3820"/>
      <c r="M26" s="3820"/>
      <c r="N26" s="3820"/>
      <c r="O26" s="3820"/>
      <c r="P26" s="3820"/>
      <c r="Q26" s="3820"/>
      <c r="R26" s="3820"/>
      <c r="S26" s="3820"/>
      <c r="T26" s="3820"/>
      <c r="U26" s="3807"/>
      <c r="V26" s="3807"/>
      <c r="W26" s="3807"/>
      <c r="X26" s="3807"/>
      <c r="Y26" s="3807"/>
    </row>
    <row r="27" spans="1:25" x14ac:dyDescent="0.15">
      <c r="B27" s="3821"/>
      <c r="C27" s="3822"/>
      <c r="D27" s="3822"/>
      <c r="E27" s="3822"/>
      <c r="F27" s="3822"/>
      <c r="G27" s="3822"/>
      <c r="H27" s="3822"/>
      <c r="I27" s="3822"/>
      <c r="J27" s="3822"/>
      <c r="K27" s="3822"/>
      <c r="L27" s="3822"/>
      <c r="M27" s="3822"/>
      <c r="N27" s="3822"/>
      <c r="O27" s="3822"/>
      <c r="P27" s="3822"/>
      <c r="Q27" s="3822"/>
      <c r="R27" s="3822"/>
      <c r="S27" s="3822"/>
      <c r="T27" s="3822"/>
      <c r="U27" s="3807"/>
      <c r="V27" s="3807"/>
      <c r="W27" s="3807"/>
      <c r="X27" s="3807"/>
      <c r="Y27" s="3807"/>
    </row>
    <row r="29" spans="1:25" hidden="1" x14ac:dyDescent="0.15"/>
    <row r="30" spans="1:25" hidden="1" x14ac:dyDescent="0.15">
      <c r="A30" s="3689" t="s">
        <v>2730</v>
      </c>
      <c r="B30" s="3689"/>
      <c r="C30" s="3689"/>
      <c r="D30" s="3689"/>
      <c r="E30" s="3689"/>
      <c r="F30" s="3689"/>
      <c r="G30" s="3689"/>
      <c r="H30" s="3689"/>
      <c r="I30" s="3689"/>
      <c r="J30" s="3689"/>
      <c r="K30" s="3689"/>
      <c r="L30" s="3689"/>
      <c r="M30" s="3689"/>
      <c r="N30" s="3689"/>
      <c r="O30" s="3689"/>
      <c r="P30" s="3689"/>
      <c r="Q30" s="3689"/>
      <c r="R30" s="3689"/>
      <c r="S30" s="3689"/>
      <c r="T30" s="3689"/>
      <c r="U30" s="3689"/>
      <c r="V30" s="3689"/>
      <c r="W30" s="3689"/>
      <c r="X30" s="3689"/>
      <c r="Y30" s="3689"/>
    </row>
    <row r="31" spans="1:25" hidden="1" x14ac:dyDescent="0.15"/>
    <row r="32" spans="1:25" hidden="1" x14ac:dyDescent="0.15">
      <c r="A32" s="1370" t="s">
        <v>2731</v>
      </c>
    </row>
    <row r="33" spans="2:25" ht="7.5" hidden="1" customHeight="1" x14ac:dyDescent="0.15"/>
    <row r="34" spans="2:25" ht="18" hidden="1" customHeight="1" x14ac:dyDescent="0.15">
      <c r="B34" s="3807" t="s">
        <v>1153</v>
      </c>
      <c r="C34" s="3807"/>
      <c r="D34" s="3807"/>
      <c r="E34" s="3807"/>
      <c r="F34" s="3807"/>
      <c r="G34" s="3807"/>
      <c r="H34" s="3807"/>
      <c r="I34" s="3807"/>
      <c r="J34" s="3807"/>
      <c r="K34" s="3807"/>
      <c r="L34" s="3807"/>
      <c r="M34" s="3807" t="s">
        <v>2712</v>
      </c>
      <c r="N34" s="3807"/>
      <c r="O34" s="3807"/>
      <c r="P34" s="3807"/>
      <c r="Q34" s="3807"/>
      <c r="R34" s="3693" t="s">
        <v>2713</v>
      </c>
      <c r="S34" s="3694"/>
      <c r="T34" s="3694"/>
      <c r="U34" s="3694"/>
      <c r="V34" s="3694"/>
      <c r="W34" s="3694"/>
      <c r="X34" s="3694"/>
      <c r="Y34" s="3695"/>
    </row>
    <row r="35" spans="2:25" ht="18" hidden="1" customHeight="1" x14ac:dyDescent="0.15">
      <c r="B35" s="3811" t="s">
        <v>2714</v>
      </c>
      <c r="C35" s="3811"/>
      <c r="D35" s="3811"/>
      <c r="E35" s="3811"/>
      <c r="F35" s="3811"/>
      <c r="G35" s="3811"/>
      <c r="H35" s="3811"/>
      <c r="I35" s="3811"/>
      <c r="J35" s="3811"/>
      <c r="K35" s="3811"/>
      <c r="L35" s="3811"/>
      <c r="M35" s="3807"/>
      <c r="N35" s="3807"/>
      <c r="O35" s="3807"/>
      <c r="P35" s="3807"/>
      <c r="Q35" s="3807"/>
      <c r="R35" s="3693"/>
      <c r="S35" s="3694"/>
      <c r="T35" s="3694"/>
      <c r="U35" s="3694"/>
      <c r="V35" s="3694"/>
      <c r="W35" s="3694"/>
      <c r="X35" s="3694"/>
      <c r="Y35" s="3695"/>
    </row>
    <row r="36" spans="2:25" ht="18" hidden="1" customHeight="1" x14ac:dyDescent="0.15">
      <c r="B36" s="3811" t="s">
        <v>2715</v>
      </c>
      <c r="C36" s="3811"/>
      <c r="D36" s="3811"/>
      <c r="E36" s="3811"/>
      <c r="F36" s="3811"/>
      <c r="G36" s="3811"/>
      <c r="H36" s="3811"/>
      <c r="I36" s="3811"/>
      <c r="J36" s="3811"/>
      <c r="K36" s="3811"/>
      <c r="L36" s="3811"/>
      <c r="M36" s="3807"/>
      <c r="N36" s="3807"/>
      <c r="O36" s="3807"/>
      <c r="P36" s="3807"/>
      <c r="Q36" s="3807"/>
      <c r="R36" s="3693"/>
      <c r="S36" s="3694"/>
      <c r="T36" s="3694"/>
      <c r="U36" s="3694"/>
      <c r="V36" s="3694"/>
      <c r="W36" s="3694"/>
      <c r="X36" s="3694"/>
      <c r="Y36" s="3695"/>
    </row>
    <row r="37" spans="2:25" ht="18" hidden="1" customHeight="1" x14ac:dyDescent="0.15">
      <c r="B37" s="3811" t="s">
        <v>2719</v>
      </c>
      <c r="C37" s="3811"/>
      <c r="D37" s="3811"/>
      <c r="E37" s="3811"/>
      <c r="F37" s="3811"/>
      <c r="G37" s="3811"/>
      <c r="H37" s="3811"/>
      <c r="I37" s="3811"/>
      <c r="J37" s="3811"/>
      <c r="K37" s="3811"/>
      <c r="L37" s="3811"/>
      <c r="M37" s="3807"/>
      <c r="N37" s="3807"/>
      <c r="O37" s="3807"/>
      <c r="P37" s="3807"/>
      <c r="Q37" s="3807"/>
      <c r="R37" s="3693"/>
      <c r="S37" s="3694"/>
      <c r="T37" s="3694"/>
      <c r="U37" s="3694"/>
      <c r="V37" s="3694"/>
      <c r="W37" s="3694"/>
      <c r="X37" s="3694"/>
      <c r="Y37" s="3695"/>
    </row>
    <row r="38" spans="2:25" ht="18" hidden="1" customHeight="1" x14ac:dyDescent="0.15">
      <c r="B38" s="3811" t="s">
        <v>2720</v>
      </c>
      <c r="C38" s="3811"/>
      <c r="D38" s="3811"/>
      <c r="E38" s="3811"/>
      <c r="F38" s="3811"/>
      <c r="G38" s="3811"/>
      <c r="H38" s="3811"/>
      <c r="I38" s="3811"/>
      <c r="J38" s="3811"/>
      <c r="K38" s="3811"/>
      <c r="L38" s="3811"/>
      <c r="M38" s="3807"/>
      <c r="N38" s="3807"/>
      <c r="O38" s="3807"/>
      <c r="P38" s="3807"/>
      <c r="Q38" s="3807"/>
      <c r="R38" s="3693"/>
      <c r="S38" s="3694"/>
      <c r="T38" s="3694"/>
      <c r="U38" s="3694"/>
      <c r="V38" s="3694"/>
      <c r="W38" s="3694"/>
      <c r="X38" s="3694"/>
      <c r="Y38" s="3695"/>
    </row>
    <row r="39" spans="2:25" ht="18" hidden="1" customHeight="1" x14ac:dyDescent="0.15">
      <c r="B39" s="3811" t="s">
        <v>2721</v>
      </c>
      <c r="C39" s="3811"/>
      <c r="D39" s="3811"/>
      <c r="E39" s="3811"/>
      <c r="F39" s="3811"/>
      <c r="G39" s="3811"/>
      <c r="H39" s="3811"/>
      <c r="I39" s="3811"/>
      <c r="J39" s="3811"/>
      <c r="K39" s="3811"/>
      <c r="L39" s="3811"/>
      <c r="M39" s="3807"/>
      <c r="N39" s="3807"/>
      <c r="O39" s="3807"/>
      <c r="P39" s="3807"/>
      <c r="Q39" s="3807"/>
      <c r="R39" s="3693"/>
      <c r="S39" s="3694"/>
      <c r="T39" s="3694"/>
      <c r="U39" s="3694"/>
      <c r="V39" s="3694"/>
      <c r="W39" s="3694"/>
      <c r="X39" s="3694"/>
      <c r="Y39" s="3695"/>
    </row>
    <row r="40" spans="2:25" ht="18" hidden="1" customHeight="1" x14ac:dyDescent="0.15">
      <c r="B40" s="3812" t="s">
        <v>2723</v>
      </c>
      <c r="C40" s="3813"/>
      <c r="D40" s="3813"/>
      <c r="E40" s="3813"/>
      <c r="F40" s="3813"/>
      <c r="G40" s="3813"/>
      <c r="H40" s="3813"/>
      <c r="I40" s="3813"/>
      <c r="J40" s="3813"/>
      <c r="K40" s="3813"/>
      <c r="L40" s="3814"/>
      <c r="M40" s="3693"/>
      <c r="N40" s="3815"/>
      <c r="O40" s="3815"/>
      <c r="P40" s="3815"/>
      <c r="Q40" s="3816"/>
      <c r="R40" s="3693"/>
      <c r="S40" s="3815"/>
      <c r="T40" s="3815"/>
      <c r="U40" s="3815"/>
      <c r="V40" s="3815"/>
      <c r="W40" s="3815"/>
      <c r="X40" s="3815"/>
      <c r="Y40" s="3816"/>
    </row>
    <row r="41" spans="2:25" ht="18" hidden="1" customHeight="1" x14ac:dyDescent="0.15">
      <c r="B41" s="3811" t="s">
        <v>2732</v>
      </c>
      <c r="C41" s="3811"/>
      <c r="D41" s="3811"/>
      <c r="E41" s="3811"/>
      <c r="F41" s="3811"/>
      <c r="G41" s="3811"/>
      <c r="H41" s="3811"/>
      <c r="I41" s="3811"/>
      <c r="J41" s="3811"/>
      <c r="K41" s="3811"/>
      <c r="L41" s="3811"/>
      <c r="M41" s="3807"/>
      <c r="N41" s="3807"/>
      <c r="O41" s="3807"/>
      <c r="P41" s="3807"/>
      <c r="Q41" s="3807"/>
      <c r="R41" s="3693"/>
      <c r="S41" s="3694"/>
      <c r="T41" s="3694"/>
      <c r="U41" s="3694"/>
      <c r="V41" s="3694"/>
      <c r="W41" s="3694"/>
      <c r="X41" s="3694"/>
      <c r="Y41" s="3695"/>
    </row>
    <row r="42" spans="2:25" ht="18" hidden="1" customHeight="1" x14ac:dyDescent="0.15">
      <c r="B42" s="3811" t="s">
        <v>2725</v>
      </c>
      <c r="C42" s="3811"/>
      <c r="D42" s="3811"/>
      <c r="E42" s="3811"/>
      <c r="F42" s="3811"/>
      <c r="G42" s="3811"/>
      <c r="H42" s="3811"/>
      <c r="I42" s="3811"/>
      <c r="J42" s="3811"/>
      <c r="K42" s="3811"/>
      <c r="L42" s="3811"/>
      <c r="M42" s="3807"/>
      <c r="N42" s="3807"/>
      <c r="O42" s="3807"/>
      <c r="P42" s="3807"/>
      <c r="Q42" s="3807"/>
      <c r="R42" s="3693"/>
      <c r="S42" s="3694"/>
      <c r="T42" s="3694"/>
      <c r="U42" s="3694"/>
      <c r="V42" s="3694"/>
      <c r="W42" s="3694"/>
      <c r="X42" s="3694"/>
      <c r="Y42" s="3695"/>
    </row>
    <row r="43" spans="2:25" hidden="1" x14ac:dyDescent="0.15"/>
    <row r="44" spans="2:25" ht="13.5" hidden="1" customHeight="1" x14ac:dyDescent="0.15">
      <c r="B44" s="3817" t="s">
        <v>2733</v>
      </c>
      <c r="C44" s="3818"/>
      <c r="D44" s="3818"/>
      <c r="E44" s="3818"/>
      <c r="F44" s="3818"/>
      <c r="G44" s="3818"/>
      <c r="H44" s="3818"/>
      <c r="I44" s="3818"/>
      <c r="J44" s="3818"/>
      <c r="K44" s="3818"/>
      <c r="L44" s="3818"/>
      <c r="M44" s="3818"/>
      <c r="N44" s="3818"/>
      <c r="O44" s="3818"/>
      <c r="P44" s="3818"/>
      <c r="Q44" s="3818"/>
      <c r="R44" s="3818"/>
      <c r="S44" s="3818"/>
      <c r="T44" s="3818"/>
      <c r="U44" s="3807" t="s">
        <v>2729</v>
      </c>
      <c r="V44" s="3807"/>
      <c r="W44" s="3807"/>
      <c r="X44" s="3807"/>
      <c r="Y44" s="3807"/>
    </row>
    <row r="45" spans="2:25" hidden="1" x14ac:dyDescent="0.15">
      <c r="B45" s="3819"/>
      <c r="C45" s="3820"/>
      <c r="D45" s="3820"/>
      <c r="E45" s="3820"/>
      <c r="F45" s="3820"/>
      <c r="G45" s="3820"/>
      <c r="H45" s="3820"/>
      <c r="I45" s="3820"/>
      <c r="J45" s="3820"/>
      <c r="K45" s="3820"/>
      <c r="L45" s="3820"/>
      <c r="M45" s="3820"/>
      <c r="N45" s="3820"/>
      <c r="O45" s="3820"/>
      <c r="P45" s="3820"/>
      <c r="Q45" s="3820"/>
      <c r="R45" s="3820"/>
      <c r="S45" s="3820"/>
      <c r="T45" s="3820"/>
      <c r="U45" s="3807"/>
      <c r="V45" s="3807"/>
      <c r="W45" s="3807"/>
      <c r="X45" s="3807"/>
      <c r="Y45" s="3807"/>
    </row>
    <row r="46" spans="2:25" hidden="1" x14ac:dyDescent="0.15">
      <c r="B46" s="3821"/>
      <c r="C46" s="3822"/>
      <c r="D46" s="3822"/>
      <c r="E46" s="3822"/>
      <c r="F46" s="3822"/>
      <c r="G46" s="3822"/>
      <c r="H46" s="3822"/>
      <c r="I46" s="3822"/>
      <c r="J46" s="3822"/>
      <c r="K46" s="3822"/>
      <c r="L46" s="3822"/>
      <c r="M46" s="3822"/>
      <c r="N46" s="3822"/>
      <c r="O46" s="3822"/>
      <c r="P46" s="3822"/>
      <c r="Q46" s="3822"/>
      <c r="R46" s="3822"/>
      <c r="S46" s="3822"/>
      <c r="T46" s="3822"/>
      <c r="U46" s="3807"/>
      <c r="V46" s="3807"/>
      <c r="W46" s="3807"/>
      <c r="X46" s="3807"/>
      <c r="Y46" s="3807"/>
    </row>
    <row r="47" spans="2:25" ht="7.5" hidden="1" customHeight="1" x14ac:dyDescent="0.15"/>
    <row r="48" spans="2:25" ht="13.5" hidden="1" customHeight="1" x14ac:dyDescent="0.15">
      <c r="B48" s="3817" t="s">
        <v>2734</v>
      </c>
      <c r="C48" s="3818"/>
      <c r="D48" s="3818"/>
      <c r="E48" s="3818"/>
      <c r="F48" s="3818"/>
      <c r="G48" s="3818"/>
      <c r="H48" s="3818"/>
      <c r="I48" s="3818"/>
      <c r="J48" s="3818"/>
      <c r="K48" s="3818"/>
      <c r="L48" s="3818"/>
      <c r="M48" s="3818"/>
      <c r="N48" s="3818"/>
      <c r="O48" s="3818"/>
      <c r="P48" s="3818"/>
      <c r="Q48" s="3818"/>
      <c r="R48" s="3818"/>
      <c r="S48" s="3818"/>
      <c r="T48" s="3818"/>
      <c r="U48" s="3807" t="s">
        <v>2729</v>
      </c>
      <c r="V48" s="3807"/>
      <c r="W48" s="3807"/>
      <c r="X48" s="3807"/>
      <c r="Y48" s="3807"/>
    </row>
    <row r="49" spans="2:25" hidden="1" x14ac:dyDescent="0.15">
      <c r="B49" s="3819"/>
      <c r="C49" s="3820"/>
      <c r="D49" s="3820"/>
      <c r="E49" s="3820"/>
      <c r="F49" s="3820"/>
      <c r="G49" s="3820"/>
      <c r="H49" s="3820"/>
      <c r="I49" s="3820"/>
      <c r="J49" s="3820"/>
      <c r="K49" s="3820"/>
      <c r="L49" s="3820"/>
      <c r="M49" s="3820"/>
      <c r="N49" s="3820"/>
      <c r="O49" s="3820"/>
      <c r="P49" s="3820"/>
      <c r="Q49" s="3820"/>
      <c r="R49" s="3820"/>
      <c r="S49" s="3820"/>
      <c r="T49" s="3820"/>
      <c r="U49" s="3807"/>
      <c r="V49" s="3807"/>
      <c r="W49" s="3807"/>
      <c r="X49" s="3807"/>
      <c r="Y49" s="3807"/>
    </row>
    <row r="50" spans="2:25" hidden="1" x14ac:dyDescent="0.15">
      <c r="B50" s="3821"/>
      <c r="C50" s="3822"/>
      <c r="D50" s="3822"/>
      <c r="E50" s="3822"/>
      <c r="F50" s="3822"/>
      <c r="G50" s="3822"/>
      <c r="H50" s="3822"/>
      <c r="I50" s="3822"/>
      <c r="J50" s="3822"/>
      <c r="K50" s="3822"/>
      <c r="L50" s="3822"/>
      <c r="M50" s="3822"/>
      <c r="N50" s="3822"/>
      <c r="O50" s="3822"/>
      <c r="P50" s="3822"/>
      <c r="Q50" s="3822"/>
      <c r="R50" s="3822"/>
      <c r="S50" s="3822"/>
      <c r="T50" s="3822"/>
      <c r="U50" s="3807"/>
      <c r="V50" s="3807"/>
      <c r="W50" s="3807"/>
      <c r="X50" s="3807"/>
      <c r="Y50" s="3807"/>
    </row>
    <row r="51" spans="2:25" hidden="1" x14ac:dyDescent="0.15"/>
  </sheetData>
  <mergeCells count="81">
    <mergeCell ref="B44:T46"/>
    <mergeCell ref="U44:Y46"/>
    <mergeCell ref="B48:T50"/>
    <mergeCell ref="U48:Y50"/>
    <mergeCell ref="B41:L41"/>
    <mergeCell ref="M41:Q41"/>
    <mergeCell ref="R41:Y41"/>
    <mergeCell ref="B42:L42"/>
    <mergeCell ref="M42:Q42"/>
    <mergeCell ref="R42:Y42"/>
    <mergeCell ref="B39:L39"/>
    <mergeCell ref="M39:Q39"/>
    <mergeCell ref="R39:Y39"/>
    <mergeCell ref="B40:L40"/>
    <mergeCell ref="M40:Q40"/>
    <mergeCell ref="R40:Y40"/>
    <mergeCell ref="B37:L37"/>
    <mergeCell ref="M37:Q37"/>
    <mergeCell ref="R37:Y37"/>
    <mergeCell ref="B38:L38"/>
    <mergeCell ref="M38:Q38"/>
    <mergeCell ref="R38:Y38"/>
    <mergeCell ref="B35:L35"/>
    <mergeCell ref="M35:Q35"/>
    <mergeCell ref="R35:Y35"/>
    <mergeCell ref="B36:L36"/>
    <mergeCell ref="M36:Q36"/>
    <mergeCell ref="R36:Y36"/>
    <mergeCell ref="B25:T27"/>
    <mergeCell ref="U25:Y27"/>
    <mergeCell ref="A30:Y30"/>
    <mergeCell ref="B34:L34"/>
    <mergeCell ref="M34:Q34"/>
    <mergeCell ref="R34:Y34"/>
    <mergeCell ref="B22:L22"/>
    <mergeCell ref="M22:Q22"/>
    <mergeCell ref="R22:Y22"/>
    <mergeCell ref="B23:L23"/>
    <mergeCell ref="M23:Q23"/>
    <mergeCell ref="R23:Y23"/>
    <mergeCell ref="B20:L20"/>
    <mergeCell ref="M20:Q20"/>
    <mergeCell ref="R20:Y20"/>
    <mergeCell ref="B21:L21"/>
    <mergeCell ref="M21:Q21"/>
    <mergeCell ref="R21:Y21"/>
    <mergeCell ref="B19:L19"/>
    <mergeCell ref="M19:Q19"/>
    <mergeCell ref="R19:Y19"/>
    <mergeCell ref="B17:L17"/>
    <mergeCell ref="M17:Q17"/>
    <mergeCell ref="R17:Y17"/>
    <mergeCell ref="B18:L18"/>
    <mergeCell ref="M18:Q18"/>
    <mergeCell ref="R18:Y18"/>
    <mergeCell ref="B15:L15"/>
    <mergeCell ref="M15:Q15"/>
    <mergeCell ref="R15:Y15"/>
    <mergeCell ref="B16:L16"/>
    <mergeCell ref="M16:Q16"/>
    <mergeCell ref="R16:Y16"/>
    <mergeCell ref="B13:L13"/>
    <mergeCell ref="M13:Q13"/>
    <mergeCell ref="R13:Y13"/>
    <mergeCell ref="B14:L14"/>
    <mergeCell ref="M14:Q14"/>
    <mergeCell ref="R14:Y14"/>
    <mergeCell ref="B11:L11"/>
    <mergeCell ref="M11:Q11"/>
    <mergeCell ref="R11:Y11"/>
    <mergeCell ref="B12:L12"/>
    <mergeCell ref="M12:Q12"/>
    <mergeCell ref="R12:Y12"/>
    <mergeCell ref="B10:L10"/>
    <mergeCell ref="M10:Q10"/>
    <mergeCell ref="R10:Y10"/>
    <mergeCell ref="A3:D3"/>
    <mergeCell ref="E3:K3"/>
    <mergeCell ref="M3:Q3"/>
    <mergeCell ref="R3:Y3"/>
    <mergeCell ref="A6:Y6"/>
  </mergeCells>
  <phoneticPr fontId="9"/>
  <printOptions horizontalCentered="1" verticalCentered="1"/>
  <pageMargins left="0.39370078740157483" right="0.39370078740157483" top="0.78740157480314965" bottom="0" header="0.51181102362204722" footer="0.51181102362204722"/>
  <pageSetup paperSize="9" scale="87" orientation="portrait"/>
  <headerFooter alignWithMargins="0">
    <oddHeader>&amp;R&amp;"ＭＳ ゴシック,標準"&amp;10＜参考様式５＞</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130</vt:i4>
      </vt:variant>
      <vt:variant>
        <vt:lpstr>名前付き一覧</vt:lpstr>
      </vt:variant>
      <vt:variant>
        <vt:i4>149</vt:i4>
      </vt:variant>
    </vt:vector>
  </HeadingPairs>
  <TitlesOfParts>
    <vt:vector size="279" baseType="lpstr">
      <vt:lpstr>【修正】別紙２（特養）</vt:lpstr>
      <vt:lpstr>Sheet1</vt:lpstr>
      <vt:lpstr>【R6.5月まで】加算様式２（GH）</vt:lpstr>
      <vt:lpstr>【R6.5月まで】加算様式２（地密特定）</vt:lpstr>
      <vt:lpstr>【R6.5月まで】加算様式２（特定）</vt:lpstr>
      <vt:lpstr>【R6.5月まで】加算様式２（SS）</vt:lpstr>
      <vt:lpstr>別紙２（特養）</vt:lpstr>
      <vt:lpstr>【R6.5月まで】加算様式２（地密特養）</vt:lpstr>
      <vt:lpstr>【R6.5月まで】加算様式２（特養）</vt:lpstr>
      <vt:lpstr>チェック表</vt:lpstr>
      <vt:lpstr>別紙１ー１～２</vt:lpstr>
      <vt:lpstr>備考 別紙（1-1）～（1-２）</vt:lpstr>
      <vt:lpstr>【結合済】別紙１－２</vt:lpstr>
      <vt:lpstr>【結合済】備考（1－2）</vt:lpstr>
      <vt:lpstr>【結合済】別紙１－３</vt:lpstr>
      <vt:lpstr>【結合済】備考（1－3）</vt:lpstr>
      <vt:lpstr>【不要】別紙１－4</vt:lpstr>
      <vt:lpstr>【市様式一時的差し替え】別紙２</vt:lpstr>
      <vt:lpstr>【出さない】別紙３</vt:lpstr>
      <vt:lpstr>【出さない】別紙3－2</vt:lpstr>
      <vt:lpstr>別紙４</vt:lpstr>
      <vt:lpstr>別紙５</vt:lpstr>
      <vt:lpstr>別紙5－2</vt:lpstr>
      <vt:lpstr>別紙</vt:lpstr>
      <vt:lpstr>別紙２</vt:lpstr>
      <vt:lpstr>別紙６</vt:lpstr>
      <vt:lpstr>別紙７</vt:lpstr>
      <vt:lpstr>別紙７－２</vt:lpstr>
      <vt:lpstr>別紙７－３</vt:lpstr>
      <vt:lpstr>【不要】別紙８</vt:lpstr>
      <vt:lpstr>【不要】別紙９</vt:lpstr>
      <vt:lpstr>【不要】別紙9－2</vt:lpstr>
      <vt:lpstr>【不要】別紙9－3</vt:lpstr>
      <vt:lpstr>【不要】別紙10</vt:lpstr>
      <vt:lpstr>別紙11</vt:lpstr>
      <vt:lpstr>【不要】別紙12</vt:lpstr>
      <vt:lpstr>別紙12－2</vt:lpstr>
      <vt:lpstr>別紙13</vt:lpstr>
      <vt:lpstr>【不要】別紙14</vt:lpstr>
      <vt:lpstr>【不要】別紙14－2</vt:lpstr>
      <vt:lpstr>【不要】別紙14－3</vt:lpstr>
      <vt:lpstr>別紙14－4</vt:lpstr>
      <vt:lpstr>【不要】別紙14－5</vt:lpstr>
      <vt:lpstr>別紙14－6</vt:lpstr>
      <vt:lpstr>参考様式19-1★</vt:lpstr>
      <vt:lpstr>参考様式19-2★</vt:lpstr>
      <vt:lpstr>参考様式19-3★</vt:lpstr>
      <vt:lpstr>参考様式19-4★</vt:lpstr>
      <vt:lpstr>参考様式19-5★</vt:lpstr>
      <vt:lpstr>参考様式19-6★</vt:lpstr>
      <vt:lpstr>【不要】別紙14－7</vt:lpstr>
      <vt:lpstr>【不要】別紙15</vt:lpstr>
      <vt:lpstr>【不要】別紙16</vt:lpstr>
      <vt:lpstr>【不要】別紙17</vt:lpstr>
      <vt:lpstr>【不要紙18</vt:lpstr>
      <vt:lpstr>【不要】別紙19</vt:lpstr>
      <vt:lpstr>【不要】別紙20</vt:lpstr>
      <vt:lpstr>別紙21</vt:lpstr>
      <vt:lpstr>【不要】別紙22</vt:lpstr>
      <vt:lpstr>【不要】別紙22－2</vt:lpstr>
      <vt:lpstr>【不要】別紙23</vt:lpstr>
      <vt:lpstr>【不要】別紙23－2</vt:lpstr>
      <vt:lpstr>【不要】別紙24</vt:lpstr>
      <vt:lpstr>別紙25</vt:lpstr>
      <vt:lpstr>別紙25－2</vt:lpstr>
      <vt:lpstr>別紙26</vt:lpstr>
      <vt:lpstr>別紙27</vt:lpstr>
      <vt:lpstr>別紙29－4</vt:lpstr>
      <vt:lpstr>別紙28</vt:lpstr>
      <vt:lpstr>別紙29</vt:lpstr>
      <vt:lpstr>別紙29－2</vt:lpstr>
      <vt:lpstr>別紙29－3</vt:lpstr>
      <vt:lpstr>【不要】別紙29－4</vt:lpstr>
      <vt:lpstr>別紙30</vt:lpstr>
      <vt:lpstr>別紙30－2</vt:lpstr>
      <vt:lpstr>別紙31</vt:lpstr>
      <vt:lpstr>別紙32</vt:lpstr>
      <vt:lpstr>別紙32－2</vt:lpstr>
      <vt:lpstr>別紙33</vt:lpstr>
      <vt:lpstr>別紙34</vt:lpstr>
      <vt:lpstr>別紙34－2</vt:lpstr>
      <vt:lpstr>別紙35</vt:lpstr>
      <vt:lpstr>【不要】別紙36</vt:lpstr>
      <vt:lpstr>【不要】別紙36-2</vt:lpstr>
      <vt:lpstr>別紙37</vt:lpstr>
      <vt:lpstr>別紙37－2</vt:lpstr>
      <vt:lpstr>別紙38</vt:lpstr>
      <vt:lpstr>別紙39</vt:lpstr>
      <vt:lpstr>別紙40</vt:lpstr>
      <vt:lpstr>別紙41</vt:lpstr>
      <vt:lpstr>別紙46</vt:lpstr>
      <vt:lpstr>別紙47</vt:lpstr>
      <vt:lpstr>別紙48</vt:lpstr>
      <vt:lpstr>別紙48－2</vt:lpstr>
      <vt:lpstr>参考様式2-1</vt:lpstr>
      <vt:lpstr>参考様式３</vt:lpstr>
      <vt:lpstr>参考様式４</vt:lpstr>
      <vt:lpstr>参考様式32</vt:lpstr>
      <vt:lpstr>参考様式５（若年性）</vt:lpstr>
      <vt:lpstr>参考様式５（療養食）</vt:lpstr>
      <vt:lpstr>参考様式６</vt:lpstr>
      <vt:lpstr>参考様式７</vt:lpstr>
      <vt:lpstr>参考様式９</vt:lpstr>
      <vt:lpstr>参考様式10</vt:lpstr>
      <vt:lpstr>参考様式11</vt:lpstr>
      <vt:lpstr>参考様式12</vt:lpstr>
      <vt:lpstr>様式５</vt:lpstr>
      <vt:lpstr>様式６</vt:lpstr>
      <vt:lpstr>様式７</vt:lpstr>
      <vt:lpstr>様式８</vt:lpstr>
      <vt:lpstr>様式９</vt:lpstr>
      <vt:lpstr>【記載例】（従来型）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参考様式14★</vt:lpstr>
      <vt:lpstr>参考様式15（短期）</vt:lpstr>
      <vt:lpstr>参考様式15（入院体制）</vt:lpstr>
      <vt:lpstr>【不要】別紙42</vt:lpstr>
      <vt:lpstr>【不要】別紙43</vt:lpstr>
      <vt:lpstr>【不要】別紙44</vt:lpstr>
      <vt:lpstr>【不要】別紙45</vt:lpstr>
      <vt:lpstr>【不要】別紙49</vt:lpstr>
      <vt:lpstr>【不要】別紙51 </vt:lpstr>
      <vt:lpstr>【不要】別紙50</vt:lpstr>
      <vt:lpstr>別紙●24</vt:lpstr>
      <vt:lpstr>'シフト記号表（従来型・ユニット型共通）'!【記載例】シフト記号</vt:lpstr>
      <vt:lpstr>【記載例】シフト記号</vt:lpstr>
      <vt:lpstr>'シフト記号表（従来型・ユニット型共通）'!【記載例】シフト記号表</vt:lpstr>
      <vt:lpstr>'（ユニット型）'!Print_Area</vt:lpstr>
      <vt:lpstr>'（ユニット型）記入方法'!Print_Area</vt:lpstr>
      <vt:lpstr>'（従来型）'!Print_Area</vt:lpstr>
      <vt:lpstr>'（従来型）記入方法'!Print_Area</vt:lpstr>
      <vt:lpstr>'【R6.5月まで】加算様式２（GH）'!Print_Area</vt:lpstr>
      <vt:lpstr>'【R6.5月まで】加算様式２（SS）'!Print_Area</vt:lpstr>
      <vt:lpstr>'【R6.5月まで】加算様式２（地密特定）'!Print_Area</vt:lpstr>
      <vt:lpstr>'【R6.5月まで】加算様式２（地密特養）'!Print_Area</vt:lpstr>
      <vt:lpstr>'【R6.5月まで】加算様式２（特定）'!Print_Area</vt:lpstr>
      <vt:lpstr>'【R6.5月まで】加算様式２（特養）'!Print_Area</vt:lpstr>
      <vt:lpstr>'【記載例】（従来型）'!Print_Area</vt:lpstr>
      <vt:lpstr>'【記載例】シフト記号表（勤務時間帯）'!Print_Area</vt:lpstr>
      <vt:lpstr>'【結合済】備考（1－2）'!Print_Area</vt:lpstr>
      <vt:lpstr>'【結合済】備考（1－3）'!Print_Area</vt:lpstr>
      <vt:lpstr>'【結合済】別紙１－３'!Print_Area</vt:lpstr>
      <vt:lpstr>【市様式一時的差し替え】別紙２!Print_Area</vt:lpstr>
      <vt:lpstr>'【修正】別紙２（特養）'!Print_Area</vt:lpstr>
      <vt:lpstr>【出さない】別紙３!Print_Area</vt:lpstr>
      <vt:lpstr>'【出さない】別紙3－2'!Print_Area</vt:lpstr>
      <vt:lpstr>【不要】別紙10!Print_Area</vt:lpstr>
      <vt:lpstr>【不要】別紙12!Print_Area</vt:lpstr>
      <vt:lpstr>【不要】別紙14!Print_Area</vt:lpstr>
      <vt:lpstr>'【不要】別紙１－4'!Print_Area</vt:lpstr>
      <vt:lpstr>'【不要】別紙14－2'!Print_Area</vt:lpstr>
      <vt:lpstr>'【不要】別紙14－3'!Print_Area</vt:lpstr>
      <vt:lpstr>'【不要】別紙14－5'!Print_Area</vt:lpstr>
      <vt:lpstr>'【不要】別紙14－7'!Print_Area</vt:lpstr>
      <vt:lpstr>【不要】別紙15!Print_Area</vt:lpstr>
      <vt:lpstr>【不要】別紙16!Print_Area</vt:lpstr>
      <vt:lpstr>【不要】別紙17!Print_Area</vt:lpstr>
      <vt:lpstr>【不要】別紙19!Print_Area</vt:lpstr>
      <vt:lpstr>【不要】別紙20!Print_Area</vt:lpstr>
      <vt:lpstr>【不要】別紙22!Print_Area</vt:lpstr>
      <vt:lpstr>'【不要】別紙22－2'!Print_Area</vt:lpstr>
      <vt:lpstr>【不要】別紙23!Print_Area</vt:lpstr>
      <vt:lpstr>'【不要】別紙23－2'!Print_Area</vt:lpstr>
      <vt:lpstr>【不要】別紙24!Print_Area</vt:lpstr>
      <vt:lpstr>'【不要】別紙29－4'!Print_Area</vt:lpstr>
      <vt:lpstr>【不要】別紙36!Print_Area</vt:lpstr>
      <vt:lpstr>'【不要】別紙36-2'!Print_Area</vt:lpstr>
      <vt:lpstr>【不要】別紙42!Print_Area</vt:lpstr>
      <vt:lpstr>【不要】別紙43!Print_Area</vt:lpstr>
      <vt:lpstr>【不要】別紙44!Print_Area</vt:lpstr>
      <vt:lpstr>【不要】別紙45!Print_Area</vt:lpstr>
      <vt:lpstr>【不要】別紙49!Print_Area</vt:lpstr>
      <vt:lpstr>【不要】別紙50!Print_Area</vt:lpstr>
      <vt:lpstr>'【不要】別紙51 '!Print_Area</vt:lpstr>
      <vt:lpstr>【不要】別紙８!Print_Area</vt:lpstr>
      <vt:lpstr>【不要】別紙９!Print_Area</vt:lpstr>
      <vt:lpstr>'【不要】別紙9－2'!Print_Area</vt:lpstr>
      <vt:lpstr>'【不要】別紙9－3'!Print_Area</vt:lpstr>
      <vt:lpstr>【不要紙18!Print_Area</vt:lpstr>
      <vt:lpstr>'シフト記号表（従来型・ユニット型共通）'!Print_Area</vt:lpstr>
      <vt:lpstr>チェック表!Print_Area</vt:lpstr>
      <vt:lpstr>参考様式10!Print_Area</vt:lpstr>
      <vt:lpstr>参考様式11!Print_Area</vt:lpstr>
      <vt:lpstr>参考様式12!Print_Area</vt:lpstr>
      <vt:lpstr>参考様式14★!Print_Area</vt:lpstr>
      <vt:lpstr>'参考様式15（短期）'!Print_Area</vt:lpstr>
      <vt:lpstr>'参考様式15（入院体制）'!Print_Area</vt:lpstr>
      <vt:lpstr>'参考様式19-1★'!Print_Area</vt:lpstr>
      <vt:lpstr>'参考様式19-2★'!Print_Area</vt:lpstr>
      <vt:lpstr>'参考様式19-3★'!Print_Area</vt:lpstr>
      <vt:lpstr>'参考様式19-4★'!Print_Area</vt:lpstr>
      <vt:lpstr>'参考様式19-5★'!Print_Area</vt:lpstr>
      <vt:lpstr>'参考様式19-6★'!Print_Area</vt:lpstr>
      <vt:lpstr>'参考様式2-1'!Print_Area</vt:lpstr>
      <vt:lpstr>参考様式３!Print_Area</vt:lpstr>
      <vt:lpstr>参考様式４!Print_Area</vt:lpstr>
      <vt:lpstr>'参考様式５（若年性）'!Print_Area</vt:lpstr>
      <vt:lpstr>'参考様式５（療養食）'!Print_Area</vt:lpstr>
      <vt:lpstr>参考様式６!Print_Area</vt:lpstr>
      <vt:lpstr>参考様式９!Print_Area</vt:lpstr>
      <vt:lpstr>'備考 別紙（1-1）～（1-２）'!Print_Area</vt:lpstr>
      <vt:lpstr>別紙!Print_Area</vt:lpstr>
      <vt:lpstr>別紙11!Print_Area</vt:lpstr>
      <vt:lpstr>'別紙１ー１～２'!Print_Area</vt:lpstr>
      <vt:lpstr>'別紙12－2'!Print_Area</vt:lpstr>
      <vt:lpstr>別紙13!Print_Area</vt:lpstr>
      <vt:lpstr>'別紙14－4'!Print_Area</vt:lpstr>
      <vt:lpstr>'別紙14－6'!Print_Area</vt:lpstr>
      <vt:lpstr>別紙２!Print_Area</vt:lpstr>
      <vt:lpstr>'別紙２（特養）'!Print_Area</vt:lpstr>
      <vt:lpstr>別紙21!Print_Area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別紙46!Print_Area</vt:lpstr>
      <vt:lpstr>別紙47!Print_Area</vt:lpstr>
      <vt:lpstr>別紙48!Print_Area</vt:lpstr>
      <vt:lpstr>'別紙48－2'!Print_Area</vt:lpstr>
      <vt:lpstr>別紙５!Print_Area</vt:lpstr>
      <vt:lpstr>'別紙5－2'!Print_Area</vt:lpstr>
      <vt:lpstr>別紙６!Print_Area</vt:lpstr>
      <vt:lpstr>別紙７!Print_Area</vt:lpstr>
      <vt:lpstr>'別紙７－２'!Print_Area</vt:lpstr>
      <vt:lpstr>'別紙７－３'!Print_Area</vt:lpstr>
      <vt:lpstr>様式５!Print_Area</vt:lpstr>
      <vt:lpstr>様式８!Print_Area</vt:lpstr>
      <vt:lpstr>'（ユニット型）'!Print_Titles</vt:lpstr>
      <vt:lpstr>'（従来型）'!Print_Titles</vt:lpstr>
      <vt:lpstr>'【R6.5月まで】加算様式２（GH）'!Print_Titles</vt:lpstr>
      <vt:lpstr>'【R6.5月まで】加算様式２（SS）'!Print_Titles</vt:lpstr>
      <vt:lpstr>'【R6.5月まで】加算様式２（地密特定）'!Print_Titles</vt:lpstr>
      <vt:lpstr>'【R6.5月まで】加算様式２（地密特養）'!Print_Titles</vt:lpstr>
      <vt:lpstr>'【R6.5月まで】加算様式２（特定）'!Print_Titles</vt:lpstr>
      <vt:lpstr>'【R6.5月まで】加算様式２（特養）'!Print_Titles</vt:lpstr>
      <vt:lpstr>'【記載例】（従来型）'!Print_Titles</vt:lpstr>
      <vt:lpstr>'【修正】別紙２（特養）'!Print_Titles</vt:lpstr>
      <vt:lpstr>チェック表!Print_Titles</vt:lpstr>
      <vt:lpstr>'別紙２（特養）'!Print_Titles</vt:lpstr>
      <vt:lpstr>その他の従業者</vt:lpstr>
      <vt:lpstr>医師</vt:lpstr>
      <vt:lpstr>栄養士</vt:lpstr>
      <vt:lpstr>介護支援専門員</vt:lpstr>
      <vt:lpstr>介護職員</vt:lpstr>
      <vt:lpstr>看護職員</vt:lpstr>
      <vt:lpstr>管理者</vt:lpstr>
      <vt:lpstr>言語聴覚士</vt:lpstr>
      <vt:lpstr>作業療法士</vt:lpstr>
      <vt:lpstr>事務員</vt:lpstr>
      <vt:lpstr>診療放射線技師</vt:lpstr>
      <vt:lpstr>調理員</vt:lpstr>
      <vt:lpstr>薬剤師</vt:lpstr>
      <vt:lpstr>理学療法士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FINE_User</cp:lastModifiedBy>
  <cp:revision/>
  <cp:lastPrinted>2025-02-14T07:47:20Z</cp:lastPrinted>
  <dcterms:created xsi:type="dcterms:W3CDTF">2023-01-16T02:34:32Z</dcterms:created>
  <dcterms:modified xsi:type="dcterms:W3CDTF">2025-03-26T06:57:21Z</dcterms:modified>
  <cp:category/>
  <cp:contentStatus/>
</cp:coreProperties>
</file>